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U437126/Documents/Cijfercalculator/OSIRISinvoerDocent/"/>
    </mc:Choice>
  </mc:AlternateContent>
  <xr:revisionPtr revIDLastSave="0" documentId="13_ncr:1_{FDC104BE-1558-3F4F-9D3B-4CE64659253D}" xr6:coauthVersionLast="36" xr6:coauthVersionMax="36" xr10:uidLastSave="{00000000-0000-0000-0000-000000000000}"/>
  <bookViews>
    <workbookView xWindow="38400" yWindow="460" windowWidth="38400" windowHeight="21140" tabRatio="828" xr2:uid="{00000000-000D-0000-FFFF-FFFF00000000}"/>
  </bookViews>
  <sheets>
    <sheet name="KandidatenOsiris" sheetId="8" r:id="rId1"/>
    <sheet name="KandidatenOsirisDocent" sheetId="9" state="hidden" r:id="rId2"/>
    <sheet name="InputToets" sheetId="6" r:id="rId3"/>
    <sheet name="Opdracht" sheetId="14" state="hidden" r:id="rId4"/>
    <sheet name="Totaal" sheetId="3" state="hidden" r:id="rId5"/>
    <sheet name="Klad" sheetId="7" state="hidden" r:id="rId6"/>
    <sheet name="OutputOsiris" sheetId="4" r:id="rId7"/>
    <sheet name="OutputDocentmodule" sheetId="10" state="hidden" r:id="rId8"/>
  </sheets>
  <definedNames>
    <definedName name="_xlnm._FilterDatabase" localSheetId="0" hidden="1">KandidatenOsiris!$A$8:$E$1008</definedName>
    <definedName name="_xlnm._FilterDatabase" localSheetId="6" hidden="1">OutputOsiris!$A$8:$E$1008</definedName>
  </definedNames>
  <calcPr calcId="181029"/>
</workbook>
</file>

<file path=xl/calcChain.xml><?xml version="1.0" encoding="utf-8"?>
<calcChain xmlns="http://schemas.openxmlformats.org/spreadsheetml/2006/main">
  <c r="P10" i="3" l="1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9" i="3"/>
  <c r="H10" i="6" l="1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9" i="6"/>
  <c r="E1" i="4" l="1"/>
  <c r="A11" i="6" l="1"/>
  <c r="A12" i="6"/>
  <c r="A13" i="6"/>
  <c r="A14" i="6"/>
  <c r="A15" i="6"/>
  <c r="A16" i="6"/>
  <c r="K9" i="3" l="1"/>
  <c r="L9" i="3" s="1"/>
  <c r="M9" i="3"/>
  <c r="K10" i="3"/>
  <c r="L10" i="3" s="1"/>
  <c r="M10" i="3"/>
  <c r="K11" i="3"/>
  <c r="L11" i="3" s="1"/>
  <c r="M11" i="3"/>
  <c r="K12" i="3"/>
  <c r="L12" i="3" s="1"/>
  <c r="M12" i="3"/>
  <c r="K13" i="3"/>
  <c r="L13" i="3" s="1"/>
  <c r="M13" i="3"/>
  <c r="K14" i="3"/>
  <c r="L14" i="3" s="1"/>
  <c r="M14" i="3"/>
  <c r="P7" i="3"/>
  <c r="P4" i="3"/>
  <c r="N10" i="3" l="1"/>
  <c r="N13" i="3"/>
  <c r="N14" i="3"/>
  <c r="N12" i="3"/>
  <c r="N9" i="3"/>
  <c r="N11" i="3"/>
  <c r="K6" i="3"/>
  <c r="G6" i="3" l="1"/>
  <c r="K15" i="3" l="1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S4" i="14" l="1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01" i="14"/>
  <c r="I1002" i="14"/>
  <c r="I1003" i="14"/>
  <c r="I1004" i="14"/>
  <c r="I1005" i="14"/>
  <c r="I1006" i="14"/>
  <c r="I1007" i="14"/>
  <c r="I1008" i="14"/>
  <c r="I1009" i="14"/>
  <c r="I1010" i="14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O6" i="3" l="1"/>
  <c r="A10" i="4" l="1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9" i="4"/>
  <c r="B16" i="6" l="1"/>
  <c r="B12" i="6"/>
  <c r="B14" i="6"/>
  <c r="B13" i="6"/>
  <c r="B15" i="6"/>
  <c r="B11" i="6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G10" i="14" l="1"/>
  <c r="BQ9" i="7" l="1"/>
  <c r="A50" i="7" l="1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B320" i="7" s="1"/>
  <c r="C320" i="7" s="1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B484" i="7" s="1"/>
  <c r="C484" i="7" s="1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B522" i="7" s="1"/>
  <c r="C522" i="7" s="1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B935" i="7" s="1"/>
  <c r="C935" i="7" s="1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B999" i="7" s="1"/>
  <c r="C999" i="7" s="1"/>
  <c r="A1000" i="7"/>
  <c r="A1001" i="7"/>
  <c r="A1002" i="7"/>
  <c r="A1003" i="7"/>
  <c r="A1004" i="7"/>
  <c r="A1005" i="7"/>
  <c r="A1006" i="7"/>
  <c r="A1007" i="7"/>
  <c r="A1008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306" i="7"/>
  <c r="AJ307" i="7"/>
  <c r="AJ308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J325" i="7"/>
  <c r="AJ326" i="7"/>
  <c r="AJ327" i="7"/>
  <c r="AJ328" i="7"/>
  <c r="AJ329" i="7"/>
  <c r="AJ330" i="7"/>
  <c r="AJ331" i="7"/>
  <c r="AJ332" i="7"/>
  <c r="AJ333" i="7"/>
  <c r="AJ334" i="7"/>
  <c r="AJ335" i="7"/>
  <c r="AJ336" i="7"/>
  <c r="AJ337" i="7"/>
  <c r="AJ338" i="7"/>
  <c r="AJ339" i="7"/>
  <c r="AJ340" i="7"/>
  <c r="AJ341" i="7"/>
  <c r="AJ342" i="7"/>
  <c r="AJ343" i="7"/>
  <c r="AJ344" i="7"/>
  <c r="AJ345" i="7"/>
  <c r="AJ346" i="7"/>
  <c r="AJ347" i="7"/>
  <c r="AJ348" i="7"/>
  <c r="AJ349" i="7"/>
  <c r="AJ350" i="7"/>
  <c r="AJ351" i="7"/>
  <c r="AJ352" i="7"/>
  <c r="AJ353" i="7"/>
  <c r="AJ354" i="7"/>
  <c r="AJ355" i="7"/>
  <c r="AJ356" i="7"/>
  <c r="AJ357" i="7"/>
  <c r="AJ358" i="7"/>
  <c r="AJ359" i="7"/>
  <c r="AJ360" i="7"/>
  <c r="AJ361" i="7"/>
  <c r="AJ362" i="7"/>
  <c r="AJ363" i="7"/>
  <c r="AJ364" i="7"/>
  <c r="AJ365" i="7"/>
  <c r="AJ366" i="7"/>
  <c r="AJ367" i="7"/>
  <c r="AJ368" i="7"/>
  <c r="AJ369" i="7"/>
  <c r="AJ370" i="7"/>
  <c r="AJ371" i="7"/>
  <c r="AJ372" i="7"/>
  <c r="AJ373" i="7"/>
  <c r="AJ374" i="7"/>
  <c r="AJ375" i="7"/>
  <c r="AJ376" i="7"/>
  <c r="AJ377" i="7"/>
  <c r="AJ378" i="7"/>
  <c r="AJ379" i="7"/>
  <c r="AJ380" i="7"/>
  <c r="AJ381" i="7"/>
  <c r="AJ382" i="7"/>
  <c r="AJ383" i="7"/>
  <c r="AJ384" i="7"/>
  <c r="AJ385" i="7"/>
  <c r="AJ386" i="7"/>
  <c r="AJ387" i="7"/>
  <c r="AJ388" i="7"/>
  <c r="AJ389" i="7"/>
  <c r="AJ390" i="7"/>
  <c r="AJ391" i="7"/>
  <c r="AJ392" i="7"/>
  <c r="AJ393" i="7"/>
  <c r="AJ394" i="7"/>
  <c r="AJ395" i="7"/>
  <c r="AJ396" i="7"/>
  <c r="AJ397" i="7"/>
  <c r="AJ398" i="7"/>
  <c r="AJ399" i="7"/>
  <c r="AJ400" i="7"/>
  <c r="AJ401" i="7"/>
  <c r="AJ402" i="7"/>
  <c r="AJ403" i="7"/>
  <c r="AJ404" i="7"/>
  <c r="AJ405" i="7"/>
  <c r="AJ406" i="7"/>
  <c r="AJ407" i="7"/>
  <c r="AJ408" i="7"/>
  <c r="AJ409" i="7"/>
  <c r="AJ410" i="7"/>
  <c r="AJ411" i="7"/>
  <c r="AJ412" i="7"/>
  <c r="AJ413" i="7"/>
  <c r="AJ414" i="7"/>
  <c r="AJ415" i="7"/>
  <c r="AJ416" i="7"/>
  <c r="AJ417" i="7"/>
  <c r="AJ418" i="7"/>
  <c r="AJ419" i="7"/>
  <c r="AJ420" i="7"/>
  <c r="AJ421" i="7"/>
  <c r="AJ422" i="7"/>
  <c r="AJ423" i="7"/>
  <c r="AJ424" i="7"/>
  <c r="AJ425" i="7"/>
  <c r="AJ426" i="7"/>
  <c r="AJ427" i="7"/>
  <c r="AJ428" i="7"/>
  <c r="AJ429" i="7"/>
  <c r="AJ430" i="7"/>
  <c r="AJ431" i="7"/>
  <c r="AJ432" i="7"/>
  <c r="AJ433" i="7"/>
  <c r="AJ434" i="7"/>
  <c r="AJ435" i="7"/>
  <c r="AJ436" i="7"/>
  <c r="AJ437" i="7"/>
  <c r="AJ438" i="7"/>
  <c r="AJ439" i="7"/>
  <c r="AJ440" i="7"/>
  <c r="AJ441" i="7"/>
  <c r="AJ442" i="7"/>
  <c r="AJ443" i="7"/>
  <c r="AJ444" i="7"/>
  <c r="AJ445" i="7"/>
  <c r="AJ446" i="7"/>
  <c r="AJ447" i="7"/>
  <c r="AJ448" i="7"/>
  <c r="AJ449" i="7"/>
  <c r="AJ450" i="7"/>
  <c r="AJ451" i="7"/>
  <c r="AJ452" i="7"/>
  <c r="AJ453" i="7"/>
  <c r="AJ454" i="7"/>
  <c r="AJ455" i="7"/>
  <c r="AJ456" i="7"/>
  <c r="AJ457" i="7"/>
  <c r="AJ458" i="7"/>
  <c r="AJ459" i="7"/>
  <c r="AJ460" i="7"/>
  <c r="AJ461" i="7"/>
  <c r="AJ462" i="7"/>
  <c r="AJ463" i="7"/>
  <c r="AJ464" i="7"/>
  <c r="AJ465" i="7"/>
  <c r="AJ466" i="7"/>
  <c r="AJ467" i="7"/>
  <c r="AJ468" i="7"/>
  <c r="AJ469" i="7"/>
  <c r="AJ470" i="7"/>
  <c r="AJ471" i="7"/>
  <c r="AJ472" i="7"/>
  <c r="AJ473" i="7"/>
  <c r="AJ474" i="7"/>
  <c r="AJ475" i="7"/>
  <c r="AJ476" i="7"/>
  <c r="AJ477" i="7"/>
  <c r="AJ478" i="7"/>
  <c r="AJ479" i="7"/>
  <c r="AJ480" i="7"/>
  <c r="AJ481" i="7"/>
  <c r="AJ482" i="7"/>
  <c r="AJ483" i="7"/>
  <c r="AJ484" i="7"/>
  <c r="AJ485" i="7"/>
  <c r="AJ486" i="7"/>
  <c r="AJ487" i="7"/>
  <c r="AJ488" i="7"/>
  <c r="AJ489" i="7"/>
  <c r="AJ490" i="7"/>
  <c r="AJ491" i="7"/>
  <c r="AJ492" i="7"/>
  <c r="AJ493" i="7"/>
  <c r="AJ494" i="7"/>
  <c r="AJ495" i="7"/>
  <c r="AJ496" i="7"/>
  <c r="AJ497" i="7"/>
  <c r="AJ498" i="7"/>
  <c r="AJ499" i="7"/>
  <c r="AJ500" i="7"/>
  <c r="AJ501" i="7"/>
  <c r="AJ502" i="7"/>
  <c r="AJ503" i="7"/>
  <c r="AJ504" i="7"/>
  <c r="AJ505" i="7"/>
  <c r="AJ506" i="7"/>
  <c r="AJ507" i="7"/>
  <c r="AJ508" i="7"/>
  <c r="AJ509" i="7"/>
  <c r="AJ510" i="7"/>
  <c r="AJ511" i="7"/>
  <c r="AJ512" i="7"/>
  <c r="AJ513" i="7"/>
  <c r="AJ514" i="7"/>
  <c r="AJ515" i="7"/>
  <c r="AJ516" i="7"/>
  <c r="AJ517" i="7"/>
  <c r="AJ518" i="7"/>
  <c r="AJ519" i="7"/>
  <c r="AJ520" i="7"/>
  <c r="AJ521" i="7"/>
  <c r="AJ522" i="7"/>
  <c r="AJ523" i="7"/>
  <c r="AJ524" i="7"/>
  <c r="AJ525" i="7"/>
  <c r="AJ526" i="7"/>
  <c r="AJ527" i="7"/>
  <c r="AJ528" i="7"/>
  <c r="AJ529" i="7"/>
  <c r="AJ530" i="7"/>
  <c r="AJ531" i="7"/>
  <c r="AJ532" i="7"/>
  <c r="AJ533" i="7"/>
  <c r="AJ534" i="7"/>
  <c r="AJ535" i="7"/>
  <c r="AJ536" i="7"/>
  <c r="AJ537" i="7"/>
  <c r="AJ538" i="7"/>
  <c r="AJ539" i="7"/>
  <c r="AJ540" i="7"/>
  <c r="AJ541" i="7"/>
  <c r="AJ542" i="7"/>
  <c r="AJ543" i="7"/>
  <c r="AJ544" i="7"/>
  <c r="AJ545" i="7"/>
  <c r="AJ546" i="7"/>
  <c r="AJ547" i="7"/>
  <c r="AJ548" i="7"/>
  <c r="AJ549" i="7"/>
  <c r="AJ550" i="7"/>
  <c r="AJ551" i="7"/>
  <c r="AJ552" i="7"/>
  <c r="AJ553" i="7"/>
  <c r="AJ554" i="7"/>
  <c r="AJ555" i="7"/>
  <c r="AJ556" i="7"/>
  <c r="AJ557" i="7"/>
  <c r="AJ558" i="7"/>
  <c r="AJ559" i="7"/>
  <c r="AJ560" i="7"/>
  <c r="AJ561" i="7"/>
  <c r="AJ562" i="7"/>
  <c r="AJ563" i="7"/>
  <c r="AJ564" i="7"/>
  <c r="AJ565" i="7"/>
  <c r="AJ566" i="7"/>
  <c r="AJ567" i="7"/>
  <c r="AJ568" i="7"/>
  <c r="AJ569" i="7"/>
  <c r="AJ570" i="7"/>
  <c r="AJ571" i="7"/>
  <c r="AJ572" i="7"/>
  <c r="AJ573" i="7"/>
  <c r="AJ574" i="7"/>
  <c r="AJ575" i="7"/>
  <c r="AJ576" i="7"/>
  <c r="AJ577" i="7"/>
  <c r="AJ578" i="7"/>
  <c r="AJ579" i="7"/>
  <c r="AJ580" i="7"/>
  <c r="AJ581" i="7"/>
  <c r="AJ582" i="7"/>
  <c r="AJ583" i="7"/>
  <c r="AJ584" i="7"/>
  <c r="AJ585" i="7"/>
  <c r="AJ586" i="7"/>
  <c r="AJ587" i="7"/>
  <c r="AJ588" i="7"/>
  <c r="AJ589" i="7"/>
  <c r="AJ590" i="7"/>
  <c r="AJ591" i="7"/>
  <c r="AJ592" i="7"/>
  <c r="AJ593" i="7"/>
  <c r="AJ594" i="7"/>
  <c r="AJ595" i="7"/>
  <c r="AJ596" i="7"/>
  <c r="AJ597" i="7"/>
  <c r="AJ598" i="7"/>
  <c r="AJ599" i="7"/>
  <c r="AJ600" i="7"/>
  <c r="AJ601" i="7"/>
  <c r="AJ602" i="7"/>
  <c r="AJ603" i="7"/>
  <c r="AJ604" i="7"/>
  <c r="AJ605" i="7"/>
  <c r="AJ606" i="7"/>
  <c r="AJ607" i="7"/>
  <c r="AJ608" i="7"/>
  <c r="AJ609" i="7"/>
  <c r="AJ610" i="7"/>
  <c r="AJ611" i="7"/>
  <c r="AJ612" i="7"/>
  <c r="AJ613" i="7"/>
  <c r="AJ614" i="7"/>
  <c r="AJ615" i="7"/>
  <c r="AJ616" i="7"/>
  <c r="AJ617" i="7"/>
  <c r="AJ618" i="7"/>
  <c r="AJ619" i="7"/>
  <c r="AJ620" i="7"/>
  <c r="AJ621" i="7"/>
  <c r="AJ622" i="7"/>
  <c r="AJ623" i="7"/>
  <c r="AJ624" i="7"/>
  <c r="AJ625" i="7"/>
  <c r="AJ626" i="7"/>
  <c r="AJ627" i="7"/>
  <c r="AJ628" i="7"/>
  <c r="AJ629" i="7"/>
  <c r="AJ630" i="7"/>
  <c r="AJ631" i="7"/>
  <c r="AJ632" i="7"/>
  <c r="AJ633" i="7"/>
  <c r="AJ634" i="7"/>
  <c r="AJ635" i="7"/>
  <c r="AJ636" i="7"/>
  <c r="AJ637" i="7"/>
  <c r="AJ638" i="7"/>
  <c r="AJ639" i="7"/>
  <c r="AJ640" i="7"/>
  <c r="AJ641" i="7"/>
  <c r="AJ642" i="7"/>
  <c r="AJ643" i="7"/>
  <c r="AJ644" i="7"/>
  <c r="AJ645" i="7"/>
  <c r="AJ646" i="7"/>
  <c r="AJ647" i="7"/>
  <c r="AJ648" i="7"/>
  <c r="AJ649" i="7"/>
  <c r="AJ650" i="7"/>
  <c r="AJ651" i="7"/>
  <c r="AJ652" i="7"/>
  <c r="AJ653" i="7"/>
  <c r="AJ654" i="7"/>
  <c r="AJ655" i="7"/>
  <c r="AJ656" i="7"/>
  <c r="AJ657" i="7"/>
  <c r="AJ658" i="7"/>
  <c r="AJ659" i="7"/>
  <c r="AJ660" i="7"/>
  <c r="AJ661" i="7"/>
  <c r="AJ662" i="7"/>
  <c r="AJ663" i="7"/>
  <c r="AJ664" i="7"/>
  <c r="AJ665" i="7"/>
  <c r="AJ666" i="7"/>
  <c r="AJ667" i="7"/>
  <c r="AJ668" i="7"/>
  <c r="AJ669" i="7"/>
  <c r="AJ670" i="7"/>
  <c r="AJ671" i="7"/>
  <c r="AJ672" i="7"/>
  <c r="AJ673" i="7"/>
  <c r="AJ674" i="7"/>
  <c r="AJ675" i="7"/>
  <c r="AJ676" i="7"/>
  <c r="AJ677" i="7"/>
  <c r="AJ678" i="7"/>
  <c r="AJ679" i="7"/>
  <c r="AJ680" i="7"/>
  <c r="AJ681" i="7"/>
  <c r="AJ682" i="7"/>
  <c r="AJ683" i="7"/>
  <c r="AJ684" i="7"/>
  <c r="AJ685" i="7"/>
  <c r="AJ686" i="7"/>
  <c r="AJ687" i="7"/>
  <c r="AJ688" i="7"/>
  <c r="AJ689" i="7"/>
  <c r="AJ690" i="7"/>
  <c r="AJ691" i="7"/>
  <c r="AJ692" i="7"/>
  <c r="AJ693" i="7"/>
  <c r="AJ694" i="7"/>
  <c r="AJ695" i="7"/>
  <c r="AJ696" i="7"/>
  <c r="AJ697" i="7"/>
  <c r="AJ698" i="7"/>
  <c r="AJ699" i="7"/>
  <c r="AJ700" i="7"/>
  <c r="AJ701" i="7"/>
  <c r="AJ702" i="7"/>
  <c r="AJ703" i="7"/>
  <c r="AJ704" i="7"/>
  <c r="AJ705" i="7"/>
  <c r="AJ706" i="7"/>
  <c r="AJ707" i="7"/>
  <c r="AJ708" i="7"/>
  <c r="AJ709" i="7"/>
  <c r="AJ710" i="7"/>
  <c r="AJ711" i="7"/>
  <c r="AJ712" i="7"/>
  <c r="AJ713" i="7"/>
  <c r="AJ714" i="7"/>
  <c r="AJ715" i="7"/>
  <c r="AJ716" i="7"/>
  <c r="AJ717" i="7"/>
  <c r="AJ718" i="7"/>
  <c r="AJ719" i="7"/>
  <c r="AJ720" i="7"/>
  <c r="AJ721" i="7"/>
  <c r="AJ722" i="7"/>
  <c r="AJ723" i="7"/>
  <c r="AJ724" i="7"/>
  <c r="AJ725" i="7"/>
  <c r="AJ726" i="7"/>
  <c r="AJ727" i="7"/>
  <c r="AJ728" i="7"/>
  <c r="AJ729" i="7"/>
  <c r="AJ730" i="7"/>
  <c r="AJ731" i="7"/>
  <c r="AJ732" i="7"/>
  <c r="AJ733" i="7"/>
  <c r="AJ734" i="7"/>
  <c r="AJ735" i="7"/>
  <c r="AJ736" i="7"/>
  <c r="AJ737" i="7"/>
  <c r="AJ738" i="7"/>
  <c r="AJ739" i="7"/>
  <c r="AJ740" i="7"/>
  <c r="AJ741" i="7"/>
  <c r="AJ742" i="7"/>
  <c r="AJ743" i="7"/>
  <c r="AJ744" i="7"/>
  <c r="AJ745" i="7"/>
  <c r="AJ746" i="7"/>
  <c r="AJ747" i="7"/>
  <c r="AJ748" i="7"/>
  <c r="AJ749" i="7"/>
  <c r="AJ750" i="7"/>
  <c r="AJ751" i="7"/>
  <c r="AJ752" i="7"/>
  <c r="AJ753" i="7"/>
  <c r="AJ754" i="7"/>
  <c r="AJ755" i="7"/>
  <c r="AJ756" i="7"/>
  <c r="AJ757" i="7"/>
  <c r="AJ758" i="7"/>
  <c r="AJ759" i="7"/>
  <c r="AJ760" i="7"/>
  <c r="AJ761" i="7"/>
  <c r="AJ762" i="7"/>
  <c r="AJ763" i="7"/>
  <c r="AJ764" i="7"/>
  <c r="AJ765" i="7"/>
  <c r="AJ766" i="7"/>
  <c r="AJ767" i="7"/>
  <c r="AJ768" i="7"/>
  <c r="AJ769" i="7"/>
  <c r="AJ770" i="7"/>
  <c r="AJ771" i="7"/>
  <c r="AJ772" i="7"/>
  <c r="AJ773" i="7"/>
  <c r="AJ774" i="7"/>
  <c r="AJ775" i="7"/>
  <c r="AJ776" i="7"/>
  <c r="AJ777" i="7"/>
  <c r="AJ778" i="7"/>
  <c r="AJ779" i="7"/>
  <c r="AJ780" i="7"/>
  <c r="AJ781" i="7"/>
  <c r="AJ782" i="7"/>
  <c r="AJ783" i="7"/>
  <c r="AJ784" i="7"/>
  <c r="AJ785" i="7"/>
  <c r="AJ786" i="7"/>
  <c r="AJ787" i="7"/>
  <c r="AJ788" i="7"/>
  <c r="AJ789" i="7"/>
  <c r="AJ790" i="7"/>
  <c r="AJ791" i="7"/>
  <c r="AJ792" i="7"/>
  <c r="AJ793" i="7"/>
  <c r="AJ794" i="7"/>
  <c r="AJ795" i="7"/>
  <c r="AJ796" i="7"/>
  <c r="AJ797" i="7"/>
  <c r="AJ798" i="7"/>
  <c r="AJ799" i="7"/>
  <c r="AJ800" i="7"/>
  <c r="AJ801" i="7"/>
  <c r="AJ802" i="7"/>
  <c r="AJ803" i="7"/>
  <c r="AJ804" i="7"/>
  <c r="AJ805" i="7"/>
  <c r="AJ806" i="7"/>
  <c r="AJ807" i="7"/>
  <c r="AJ808" i="7"/>
  <c r="AJ809" i="7"/>
  <c r="AJ810" i="7"/>
  <c r="AJ811" i="7"/>
  <c r="AJ812" i="7"/>
  <c r="AJ813" i="7"/>
  <c r="AJ814" i="7"/>
  <c r="AJ815" i="7"/>
  <c r="AJ816" i="7"/>
  <c r="AJ817" i="7"/>
  <c r="AJ818" i="7"/>
  <c r="AJ819" i="7"/>
  <c r="AJ820" i="7"/>
  <c r="AJ821" i="7"/>
  <c r="AJ822" i="7"/>
  <c r="AJ823" i="7"/>
  <c r="AJ824" i="7"/>
  <c r="AJ825" i="7"/>
  <c r="AJ826" i="7"/>
  <c r="AJ827" i="7"/>
  <c r="AJ828" i="7"/>
  <c r="AJ829" i="7"/>
  <c r="AJ830" i="7"/>
  <c r="AJ831" i="7"/>
  <c r="AJ832" i="7"/>
  <c r="AJ833" i="7"/>
  <c r="AJ834" i="7"/>
  <c r="AJ835" i="7"/>
  <c r="AJ836" i="7"/>
  <c r="AJ837" i="7"/>
  <c r="AJ838" i="7"/>
  <c r="AJ839" i="7"/>
  <c r="AJ840" i="7"/>
  <c r="AJ841" i="7"/>
  <c r="AJ842" i="7"/>
  <c r="AJ843" i="7"/>
  <c r="AJ844" i="7"/>
  <c r="AJ845" i="7"/>
  <c r="AJ846" i="7"/>
  <c r="AJ847" i="7"/>
  <c r="AJ848" i="7"/>
  <c r="AJ849" i="7"/>
  <c r="AJ850" i="7"/>
  <c r="AJ851" i="7"/>
  <c r="AJ852" i="7"/>
  <c r="AJ853" i="7"/>
  <c r="AJ854" i="7"/>
  <c r="AJ855" i="7"/>
  <c r="AJ856" i="7"/>
  <c r="AJ857" i="7"/>
  <c r="AJ858" i="7"/>
  <c r="AJ859" i="7"/>
  <c r="AJ860" i="7"/>
  <c r="AJ861" i="7"/>
  <c r="AJ862" i="7"/>
  <c r="AJ863" i="7"/>
  <c r="AJ864" i="7"/>
  <c r="AJ865" i="7"/>
  <c r="AJ866" i="7"/>
  <c r="AJ867" i="7"/>
  <c r="AJ868" i="7"/>
  <c r="AJ869" i="7"/>
  <c r="AJ870" i="7"/>
  <c r="AJ871" i="7"/>
  <c r="AJ872" i="7"/>
  <c r="AJ873" i="7"/>
  <c r="AJ874" i="7"/>
  <c r="AJ875" i="7"/>
  <c r="AJ876" i="7"/>
  <c r="AJ877" i="7"/>
  <c r="AJ878" i="7"/>
  <c r="AJ879" i="7"/>
  <c r="AJ880" i="7"/>
  <c r="AJ881" i="7"/>
  <c r="AJ882" i="7"/>
  <c r="AJ883" i="7"/>
  <c r="AJ884" i="7"/>
  <c r="AJ885" i="7"/>
  <c r="AJ886" i="7"/>
  <c r="AJ887" i="7"/>
  <c r="AJ888" i="7"/>
  <c r="AJ889" i="7"/>
  <c r="AJ890" i="7"/>
  <c r="AJ891" i="7"/>
  <c r="AJ892" i="7"/>
  <c r="AJ893" i="7"/>
  <c r="AJ894" i="7"/>
  <c r="AJ895" i="7"/>
  <c r="AJ896" i="7"/>
  <c r="AJ897" i="7"/>
  <c r="AJ898" i="7"/>
  <c r="AJ899" i="7"/>
  <c r="AJ900" i="7"/>
  <c r="AJ901" i="7"/>
  <c r="AJ902" i="7"/>
  <c r="AJ903" i="7"/>
  <c r="AJ904" i="7"/>
  <c r="AJ905" i="7"/>
  <c r="AJ906" i="7"/>
  <c r="AJ907" i="7"/>
  <c r="AJ908" i="7"/>
  <c r="AJ909" i="7"/>
  <c r="AJ910" i="7"/>
  <c r="AJ911" i="7"/>
  <c r="AJ912" i="7"/>
  <c r="AJ913" i="7"/>
  <c r="AJ914" i="7"/>
  <c r="AJ915" i="7"/>
  <c r="AJ916" i="7"/>
  <c r="AJ917" i="7"/>
  <c r="AJ918" i="7"/>
  <c r="AJ919" i="7"/>
  <c r="AJ920" i="7"/>
  <c r="AJ921" i="7"/>
  <c r="AJ922" i="7"/>
  <c r="AJ923" i="7"/>
  <c r="AJ924" i="7"/>
  <c r="AJ925" i="7"/>
  <c r="AJ926" i="7"/>
  <c r="AJ927" i="7"/>
  <c r="AJ928" i="7"/>
  <c r="AJ929" i="7"/>
  <c r="AJ930" i="7"/>
  <c r="AJ931" i="7"/>
  <c r="AJ932" i="7"/>
  <c r="AJ933" i="7"/>
  <c r="AJ934" i="7"/>
  <c r="AJ935" i="7"/>
  <c r="AJ936" i="7"/>
  <c r="AJ937" i="7"/>
  <c r="AJ938" i="7"/>
  <c r="AJ939" i="7"/>
  <c r="AJ940" i="7"/>
  <c r="AJ941" i="7"/>
  <c r="AJ942" i="7"/>
  <c r="AJ943" i="7"/>
  <c r="AJ944" i="7"/>
  <c r="AJ945" i="7"/>
  <c r="AJ946" i="7"/>
  <c r="AJ947" i="7"/>
  <c r="AJ948" i="7"/>
  <c r="AJ949" i="7"/>
  <c r="AJ950" i="7"/>
  <c r="AJ951" i="7"/>
  <c r="AJ952" i="7"/>
  <c r="AJ953" i="7"/>
  <c r="AJ954" i="7"/>
  <c r="AJ955" i="7"/>
  <c r="AJ956" i="7"/>
  <c r="AJ957" i="7"/>
  <c r="AJ958" i="7"/>
  <c r="AJ959" i="7"/>
  <c r="AJ960" i="7"/>
  <c r="AJ961" i="7"/>
  <c r="AJ962" i="7"/>
  <c r="AJ963" i="7"/>
  <c r="AJ964" i="7"/>
  <c r="AJ965" i="7"/>
  <c r="AJ966" i="7"/>
  <c r="AJ967" i="7"/>
  <c r="AJ968" i="7"/>
  <c r="AJ969" i="7"/>
  <c r="AJ970" i="7"/>
  <c r="AJ971" i="7"/>
  <c r="AJ972" i="7"/>
  <c r="AJ973" i="7"/>
  <c r="AJ974" i="7"/>
  <c r="AJ975" i="7"/>
  <c r="AJ976" i="7"/>
  <c r="AJ977" i="7"/>
  <c r="AJ978" i="7"/>
  <c r="AJ979" i="7"/>
  <c r="AJ980" i="7"/>
  <c r="AJ981" i="7"/>
  <c r="AJ982" i="7"/>
  <c r="AJ983" i="7"/>
  <c r="AJ984" i="7"/>
  <c r="AJ985" i="7"/>
  <c r="AJ986" i="7"/>
  <c r="AJ987" i="7"/>
  <c r="AJ988" i="7"/>
  <c r="AJ989" i="7"/>
  <c r="AJ990" i="7"/>
  <c r="AJ991" i="7"/>
  <c r="AJ992" i="7"/>
  <c r="AJ993" i="7"/>
  <c r="AJ994" i="7"/>
  <c r="AJ995" i="7"/>
  <c r="AJ996" i="7"/>
  <c r="AJ997" i="7"/>
  <c r="AJ998" i="7"/>
  <c r="AJ999" i="7"/>
  <c r="AJ1000" i="7"/>
  <c r="AJ1001" i="7"/>
  <c r="AJ1002" i="7"/>
  <c r="AJ1003" i="7"/>
  <c r="AJ1004" i="7"/>
  <c r="AJ1005" i="7"/>
  <c r="AJ1006" i="7"/>
  <c r="AJ1007" i="7"/>
  <c r="AJ1008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263" i="7"/>
  <c r="AO264" i="7"/>
  <c r="AO265" i="7"/>
  <c r="AO266" i="7"/>
  <c r="AO267" i="7"/>
  <c r="AO268" i="7"/>
  <c r="AO269" i="7"/>
  <c r="AO270" i="7"/>
  <c r="AO271" i="7"/>
  <c r="AO272" i="7"/>
  <c r="AO273" i="7"/>
  <c r="AO274" i="7"/>
  <c r="AO275" i="7"/>
  <c r="AO276" i="7"/>
  <c r="AO277" i="7"/>
  <c r="AO278" i="7"/>
  <c r="AO279" i="7"/>
  <c r="AO280" i="7"/>
  <c r="AO281" i="7"/>
  <c r="AO282" i="7"/>
  <c r="AO283" i="7"/>
  <c r="AO284" i="7"/>
  <c r="AO285" i="7"/>
  <c r="AO286" i="7"/>
  <c r="AO287" i="7"/>
  <c r="AO288" i="7"/>
  <c r="AO289" i="7"/>
  <c r="AO290" i="7"/>
  <c r="AO291" i="7"/>
  <c r="AO292" i="7"/>
  <c r="AO293" i="7"/>
  <c r="AO294" i="7"/>
  <c r="AO295" i="7"/>
  <c r="AO296" i="7"/>
  <c r="AO297" i="7"/>
  <c r="AO298" i="7"/>
  <c r="AO299" i="7"/>
  <c r="AO300" i="7"/>
  <c r="AO301" i="7"/>
  <c r="AO302" i="7"/>
  <c r="AO303" i="7"/>
  <c r="AO304" i="7"/>
  <c r="AO305" i="7"/>
  <c r="AO306" i="7"/>
  <c r="AO307" i="7"/>
  <c r="AO308" i="7"/>
  <c r="AO309" i="7"/>
  <c r="AO310" i="7"/>
  <c r="AO311" i="7"/>
  <c r="AO312" i="7"/>
  <c r="AO313" i="7"/>
  <c r="AO314" i="7"/>
  <c r="AO315" i="7"/>
  <c r="AO316" i="7"/>
  <c r="AO317" i="7"/>
  <c r="AO318" i="7"/>
  <c r="AO319" i="7"/>
  <c r="AO320" i="7"/>
  <c r="AO321" i="7"/>
  <c r="AO322" i="7"/>
  <c r="AO323" i="7"/>
  <c r="AO324" i="7"/>
  <c r="AO325" i="7"/>
  <c r="AO326" i="7"/>
  <c r="AO327" i="7"/>
  <c r="AO328" i="7"/>
  <c r="AO329" i="7"/>
  <c r="AO330" i="7"/>
  <c r="AO331" i="7"/>
  <c r="AO332" i="7"/>
  <c r="AO333" i="7"/>
  <c r="AO334" i="7"/>
  <c r="AO335" i="7"/>
  <c r="AO336" i="7"/>
  <c r="AO337" i="7"/>
  <c r="AO338" i="7"/>
  <c r="AO339" i="7"/>
  <c r="AO340" i="7"/>
  <c r="AO341" i="7"/>
  <c r="AO342" i="7"/>
  <c r="AO343" i="7"/>
  <c r="AO344" i="7"/>
  <c r="AO345" i="7"/>
  <c r="AO346" i="7"/>
  <c r="AO347" i="7"/>
  <c r="AO348" i="7"/>
  <c r="AO349" i="7"/>
  <c r="AO350" i="7"/>
  <c r="AO351" i="7"/>
  <c r="AO352" i="7"/>
  <c r="AO353" i="7"/>
  <c r="AO354" i="7"/>
  <c r="AO355" i="7"/>
  <c r="AO356" i="7"/>
  <c r="AO357" i="7"/>
  <c r="AO358" i="7"/>
  <c r="AO359" i="7"/>
  <c r="AO360" i="7"/>
  <c r="AO361" i="7"/>
  <c r="AO362" i="7"/>
  <c r="AO363" i="7"/>
  <c r="AO364" i="7"/>
  <c r="AO365" i="7"/>
  <c r="AO366" i="7"/>
  <c r="AO367" i="7"/>
  <c r="AO368" i="7"/>
  <c r="AO369" i="7"/>
  <c r="AO370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O384" i="7"/>
  <c r="AO385" i="7"/>
  <c r="AO386" i="7"/>
  <c r="AO387" i="7"/>
  <c r="AO388" i="7"/>
  <c r="AO389" i="7"/>
  <c r="AO390" i="7"/>
  <c r="AO391" i="7"/>
  <c r="AO392" i="7"/>
  <c r="AO393" i="7"/>
  <c r="AO394" i="7"/>
  <c r="AO395" i="7"/>
  <c r="AO396" i="7"/>
  <c r="AO397" i="7"/>
  <c r="AO398" i="7"/>
  <c r="AO399" i="7"/>
  <c r="AO400" i="7"/>
  <c r="AO401" i="7"/>
  <c r="AO402" i="7"/>
  <c r="AO403" i="7"/>
  <c r="AO404" i="7"/>
  <c r="AO405" i="7"/>
  <c r="AO406" i="7"/>
  <c r="AO407" i="7"/>
  <c r="AO408" i="7"/>
  <c r="AO409" i="7"/>
  <c r="AO410" i="7"/>
  <c r="AO411" i="7"/>
  <c r="AO412" i="7"/>
  <c r="AO413" i="7"/>
  <c r="AO414" i="7"/>
  <c r="AO415" i="7"/>
  <c r="AO416" i="7"/>
  <c r="AO417" i="7"/>
  <c r="AO418" i="7"/>
  <c r="AO419" i="7"/>
  <c r="AO420" i="7"/>
  <c r="AO421" i="7"/>
  <c r="AO422" i="7"/>
  <c r="AO423" i="7"/>
  <c r="AO424" i="7"/>
  <c r="AO425" i="7"/>
  <c r="AO426" i="7"/>
  <c r="AO427" i="7"/>
  <c r="AO428" i="7"/>
  <c r="AO429" i="7"/>
  <c r="AO430" i="7"/>
  <c r="AO431" i="7"/>
  <c r="AO432" i="7"/>
  <c r="AO433" i="7"/>
  <c r="AO434" i="7"/>
  <c r="AO435" i="7"/>
  <c r="AO436" i="7"/>
  <c r="AO437" i="7"/>
  <c r="AO438" i="7"/>
  <c r="AO439" i="7"/>
  <c r="AO440" i="7"/>
  <c r="AO441" i="7"/>
  <c r="AO442" i="7"/>
  <c r="AO443" i="7"/>
  <c r="AO444" i="7"/>
  <c r="AO445" i="7"/>
  <c r="AO446" i="7"/>
  <c r="AO447" i="7"/>
  <c r="AO448" i="7"/>
  <c r="AO449" i="7"/>
  <c r="AO450" i="7"/>
  <c r="AO451" i="7"/>
  <c r="AO452" i="7"/>
  <c r="AO453" i="7"/>
  <c r="AO454" i="7"/>
  <c r="AO455" i="7"/>
  <c r="AO456" i="7"/>
  <c r="AO457" i="7"/>
  <c r="AO458" i="7"/>
  <c r="AO459" i="7"/>
  <c r="AO460" i="7"/>
  <c r="AO461" i="7"/>
  <c r="AO462" i="7"/>
  <c r="AO463" i="7"/>
  <c r="AO464" i="7"/>
  <c r="AO465" i="7"/>
  <c r="AO466" i="7"/>
  <c r="AO467" i="7"/>
  <c r="AO468" i="7"/>
  <c r="AO469" i="7"/>
  <c r="AO470" i="7"/>
  <c r="AO471" i="7"/>
  <c r="AO472" i="7"/>
  <c r="AO473" i="7"/>
  <c r="AO474" i="7"/>
  <c r="AO475" i="7"/>
  <c r="AO476" i="7"/>
  <c r="AO477" i="7"/>
  <c r="AO478" i="7"/>
  <c r="AO479" i="7"/>
  <c r="AO480" i="7"/>
  <c r="AO481" i="7"/>
  <c r="AO482" i="7"/>
  <c r="AO483" i="7"/>
  <c r="AO484" i="7"/>
  <c r="AO485" i="7"/>
  <c r="AO486" i="7"/>
  <c r="AO487" i="7"/>
  <c r="AO488" i="7"/>
  <c r="AO489" i="7"/>
  <c r="AO490" i="7"/>
  <c r="AO491" i="7"/>
  <c r="AO492" i="7"/>
  <c r="AO493" i="7"/>
  <c r="AO494" i="7"/>
  <c r="AO495" i="7"/>
  <c r="AO496" i="7"/>
  <c r="AO497" i="7"/>
  <c r="AO498" i="7"/>
  <c r="AO499" i="7"/>
  <c r="AO500" i="7"/>
  <c r="AO501" i="7"/>
  <c r="AO502" i="7"/>
  <c r="AO503" i="7"/>
  <c r="AO504" i="7"/>
  <c r="AO505" i="7"/>
  <c r="AO506" i="7"/>
  <c r="AO507" i="7"/>
  <c r="AO508" i="7"/>
  <c r="AO509" i="7"/>
  <c r="AO510" i="7"/>
  <c r="AO511" i="7"/>
  <c r="AO512" i="7"/>
  <c r="AO513" i="7"/>
  <c r="AO514" i="7"/>
  <c r="AO515" i="7"/>
  <c r="AO516" i="7"/>
  <c r="AO517" i="7"/>
  <c r="AO518" i="7"/>
  <c r="AO519" i="7"/>
  <c r="AO520" i="7"/>
  <c r="AO521" i="7"/>
  <c r="AO522" i="7"/>
  <c r="AO523" i="7"/>
  <c r="AO524" i="7"/>
  <c r="AO525" i="7"/>
  <c r="AO526" i="7"/>
  <c r="AO527" i="7"/>
  <c r="AO528" i="7"/>
  <c r="AO529" i="7"/>
  <c r="AO530" i="7"/>
  <c r="AO531" i="7"/>
  <c r="AO532" i="7"/>
  <c r="AO533" i="7"/>
  <c r="AO534" i="7"/>
  <c r="AO535" i="7"/>
  <c r="AO536" i="7"/>
  <c r="AO537" i="7"/>
  <c r="AO538" i="7"/>
  <c r="AO539" i="7"/>
  <c r="AO540" i="7"/>
  <c r="AO541" i="7"/>
  <c r="AO542" i="7"/>
  <c r="AO543" i="7"/>
  <c r="AO544" i="7"/>
  <c r="AO545" i="7"/>
  <c r="AO546" i="7"/>
  <c r="AO547" i="7"/>
  <c r="AO548" i="7"/>
  <c r="AO549" i="7"/>
  <c r="AO550" i="7"/>
  <c r="AO551" i="7"/>
  <c r="AO552" i="7"/>
  <c r="AO553" i="7"/>
  <c r="AO554" i="7"/>
  <c r="AO555" i="7"/>
  <c r="AO556" i="7"/>
  <c r="AO557" i="7"/>
  <c r="AO558" i="7"/>
  <c r="AO559" i="7"/>
  <c r="AO560" i="7"/>
  <c r="AO561" i="7"/>
  <c r="AO562" i="7"/>
  <c r="AO563" i="7"/>
  <c r="AO564" i="7"/>
  <c r="AO565" i="7"/>
  <c r="AO566" i="7"/>
  <c r="AO567" i="7"/>
  <c r="AO568" i="7"/>
  <c r="AO569" i="7"/>
  <c r="AO570" i="7"/>
  <c r="AO571" i="7"/>
  <c r="AO572" i="7"/>
  <c r="AO573" i="7"/>
  <c r="AO574" i="7"/>
  <c r="AO575" i="7"/>
  <c r="AO576" i="7"/>
  <c r="AO577" i="7"/>
  <c r="AO578" i="7"/>
  <c r="AO579" i="7"/>
  <c r="AO580" i="7"/>
  <c r="AO581" i="7"/>
  <c r="AO582" i="7"/>
  <c r="AO583" i="7"/>
  <c r="AO584" i="7"/>
  <c r="AO585" i="7"/>
  <c r="AO586" i="7"/>
  <c r="AO587" i="7"/>
  <c r="AO588" i="7"/>
  <c r="AO589" i="7"/>
  <c r="AO590" i="7"/>
  <c r="AO591" i="7"/>
  <c r="AO592" i="7"/>
  <c r="AO593" i="7"/>
  <c r="AO594" i="7"/>
  <c r="AO595" i="7"/>
  <c r="AO596" i="7"/>
  <c r="AO597" i="7"/>
  <c r="AO598" i="7"/>
  <c r="AO599" i="7"/>
  <c r="AO600" i="7"/>
  <c r="AO601" i="7"/>
  <c r="AO602" i="7"/>
  <c r="AO603" i="7"/>
  <c r="AO604" i="7"/>
  <c r="AO605" i="7"/>
  <c r="AO606" i="7"/>
  <c r="AO607" i="7"/>
  <c r="AO608" i="7"/>
  <c r="AO609" i="7"/>
  <c r="AO610" i="7"/>
  <c r="AO611" i="7"/>
  <c r="AO612" i="7"/>
  <c r="AO613" i="7"/>
  <c r="AO614" i="7"/>
  <c r="AO615" i="7"/>
  <c r="AO616" i="7"/>
  <c r="AO617" i="7"/>
  <c r="AO618" i="7"/>
  <c r="AO619" i="7"/>
  <c r="AO620" i="7"/>
  <c r="AO621" i="7"/>
  <c r="AO622" i="7"/>
  <c r="AO623" i="7"/>
  <c r="AO624" i="7"/>
  <c r="AO625" i="7"/>
  <c r="AO626" i="7"/>
  <c r="AO627" i="7"/>
  <c r="AO628" i="7"/>
  <c r="AO629" i="7"/>
  <c r="AO630" i="7"/>
  <c r="AO631" i="7"/>
  <c r="AO632" i="7"/>
  <c r="AO633" i="7"/>
  <c r="AO634" i="7"/>
  <c r="AO635" i="7"/>
  <c r="AO636" i="7"/>
  <c r="AO637" i="7"/>
  <c r="AO638" i="7"/>
  <c r="AO639" i="7"/>
  <c r="AO640" i="7"/>
  <c r="AO641" i="7"/>
  <c r="AO642" i="7"/>
  <c r="AO643" i="7"/>
  <c r="AO644" i="7"/>
  <c r="AO645" i="7"/>
  <c r="AO646" i="7"/>
  <c r="AO647" i="7"/>
  <c r="AO648" i="7"/>
  <c r="AO649" i="7"/>
  <c r="AO650" i="7"/>
  <c r="AO651" i="7"/>
  <c r="AO652" i="7"/>
  <c r="AO653" i="7"/>
  <c r="AO654" i="7"/>
  <c r="AO655" i="7"/>
  <c r="AO656" i="7"/>
  <c r="AO657" i="7"/>
  <c r="AO658" i="7"/>
  <c r="AO659" i="7"/>
  <c r="AO660" i="7"/>
  <c r="AO661" i="7"/>
  <c r="AO662" i="7"/>
  <c r="AO663" i="7"/>
  <c r="AO664" i="7"/>
  <c r="AO665" i="7"/>
  <c r="AO666" i="7"/>
  <c r="AO667" i="7"/>
  <c r="AO668" i="7"/>
  <c r="AO669" i="7"/>
  <c r="AO670" i="7"/>
  <c r="AO671" i="7"/>
  <c r="AO672" i="7"/>
  <c r="AO673" i="7"/>
  <c r="AO674" i="7"/>
  <c r="AO675" i="7"/>
  <c r="AO676" i="7"/>
  <c r="AO677" i="7"/>
  <c r="AO678" i="7"/>
  <c r="AO679" i="7"/>
  <c r="AO680" i="7"/>
  <c r="AO681" i="7"/>
  <c r="AO682" i="7"/>
  <c r="AO683" i="7"/>
  <c r="AO684" i="7"/>
  <c r="AO685" i="7"/>
  <c r="AO686" i="7"/>
  <c r="AO687" i="7"/>
  <c r="AO688" i="7"/>
  <c r="AO689" i="7"/>
  <c r="AO690" i="7"/>
  <c r="AO691" i="7"/>
  <c r="AO692" i="7"/>
  <c r="AO693" i="7"/>
  <c r="AO694" i="7"/>
  <c r="AO695" i="7"/>
  <c r="AO696" i="7"/>
  <c r="AO697" i="7"/>
  <c r="AO698" i="7"/>
  <c r="AO699" i="7"/>
  <c r="AO700" i="7"/>
  <c r="AO701" i="7"/>
  <c r="AO702" i="7"/>
  <c r="AO703" i="7"/>
  <c r="AO704" i="7"/>
  <c r="AO705" i="7"/>
  <c r="AO706" i="7"/>
  <c r="AO707" i="7"/>
  <c r="AO708" i="7"/>
  <c r="AO709" i="7"/>
  <c r="AO710" i="7"/>
  <c r="AO711" i="7"/>
  <c r="AO712" i="7"/>
  <c r="AO713" i="7"/>
  <c r="AO714" i="7"/>
  <c r="AO715" i="7"/>
  <c r="AO716" i="7"/>
  <c r="AO717" i="7"/>
  <c r="AO718" i="7"/>
  <c r="AO719" i="7"/>
  <c r="AO720" i="7"/>
  <c r="AO721" i="7"/>
  <c r="AO722" i="7"/>
  <c r="AO723" i="7"/>
  <c r="AO724" i="7"/>
  <c r="AO725" i="7"/>
  <c r="AO726" i="7"/>
  <c r="AO727" i="7"/>
  <c r="AO728" i="7"/>
  <c r="AO729" i="7"/>
  <c r="AO730" i="7"/>
  <c r="AO731" i="7"/>
  <c r="AO732" i="7"/>
  <c r="AO733" i="7"/>
  <c r="AO734" i="7"/>
  <c r="AO735" i="7"/>
  <c r="AO736" i="7"/>
  <c r="AO737" i="7"/>
  <c r="AO738" i="7"/>
  <c r="AO739" i="7"/>
  <c r="AO740" i="7"/>
  <c r="AO741" i="7"/>
  <c r="AO742" i="7"/>
  <c r="AO743" i="7"/>
  <c r="AO744" i="7"/>
  <c r="AO745" i="7"/>
  <c r="AO746" i="7"/>
  <c r="AO747" i="7"/>
  <c r="AO748" i="7"/>
  <c r="AO749" i="7"/>
  <c r="AO750" i="7"/>
  <c r="AO751" i="7"/>
  <c r="AO752" i="7"/>
  <c r="AO753" i="7"/>
  <c r="AO754" i="7"/>
  <c r="AO755" i="7"/>
  <c r="AO756" i="7"/>
  <c r="AO757" i="7"/>
  <c r="AO758" i="7"/>
  <c r="AO759" i="7"/>
  <c r="AO760" i="7"/>
  <c r="AO761" i="7"/>
  <c r="AO762" i="7"/>
  <c r="AO763" i="7"/>
  <c r="AO764" i="7"/>
  <c r="AO765" i="7"/>
  <c r="AO766" i="7"/>
  <c r="AO767" i="7"/>
  <c r="AO768" i="7"/>
  <c r="AO769" i="7"/>
  <c r="AO770" i="7"/>
  <c r="AO771" i="7"/>
  <c r="AO772" i="7"/>
  <c r="AO773" i="7"/>
  <c r="AO774" i="7"/>
  <c r="AO775" i="7"/>
  <c r="AO776" i="7"/>
  <c r="AO777" i="7"/>
  <c r="AO778" i="7"/>
  <c r="AO779" i="7"/>
  <c r="AO780" i="7"/>
  <c r="AO781" i="7"/>
  <c r="AO782" i="7"/>
  <c r="AO783" i="7"/>
  <c r="AO784" i="7"/>
  <c r="AO785" i="7"/>
  <c r="AO786" i="7"/>
  <c r="AO787" i="7"/>
  <c r="AO788" i="7"/>
  <c r="AO789" i="7"/>
  <c r="AO790" i="7"/>
  <c r="AO791" i="7"/>
  <c r="AO792" i="7"/>
  <c r="AO793" i="7"/>
  <c r="AO794" i="7"/>
  <c r="AO795" i="7"/>
  <c r="AO796" i="7"/>
  <c r="AO797" i="7"/>
  <c r="AO798" i="7"/>
  <c r="AO799" i="7"/>
  <c r="AO800" i="7"/>
  <c r="AO801" i="7"/>
  <c r="AO802" i="7"/>
  <c r="AO803" i="7"/>
  <c r="AO804" i="7"/>
  <c r="AO805" i="7"/>
  <c r="AO806" i="7"/>
  <c r="AO807" i="7"/>
  <c r="AO808" i="7"/>
  <c r="AO809" i="7"/>
  <c r="AO810" i="7"/>
  <c r="AO811" i="7"/>
  <c r="AO812" i="7"/>
  <c r="AO813" i="7"/>
  <c r="AO814" i="7"/>
  <c r="AO815" i="7"/>
  <c r="AO816" i="7"/>
  <c r="AO817" i="7"/>
  <c r="AO818" i="7"/>
  <c r="AO819" i="7"/>
  <c r="AO820" i="7"/>
  <c r="AO821" i="7"/>
  <c r="AO822" i="7"/>
  <c r="AO823" i="7"/>
  <c r="AO824" i="7"/>
  <c r="AO825" i="7"/>
  <c r="AO826" i="7"/>
  <c r="AO827" i="7"/>
  <c r="AO828" i="7"/>
  <c r="AO829" i="7"/>
  <c r="AO830" i="7"/>
  <c r="AO831" i="7"/>
  <c r="AO832" i="7"/>
  <c r="AO833" i="7"/>
  <c r="AO834" i="7"/>
  <c r="AO835" i="7"/>
  <c r="AO836" i="7"/>
  <c r="AO837" i="7"/>
  <c r="AO838" i="7"/>
  <c r="AO839" i="7"/>
  <c r="AO840" i="7"/>
  <c r="AO841" i="7"/>
  <c r="AO842" i="7"/>
  <c r="AO843" i="7"/>
  <c r="AO844" i="7"/>
  <c r="AO845" i="7"/>
  <c r="AO846" i="7"/>
  <c r="AO847" i="7"/>
  <c r="AO848" i="7"/>
  <c r="AO849" i="7"/>
  <c r="AO850" i="7"/>
  <c r="AO851" i="7"/>
  <c r="AO852" i="7"/>
  <c r="AO853" i="7"/>
  <c r="AO854" i="7"/>
  <c r="AO855" i="7"/>
  <c r="AO856" i="7"/>
  <c r="AO857" i="7"/>
  <c r="AO858" i="7"/>
  <c r="AO859" i="7"/>
  <c r="AO860" i="7"/>
  <c r="AO861" i="7"/>
  <c r="AO862" i="7"/>
  <c r="AO863" i="7"/>
  <c r="AO864" i="7"/>
  <c r="AO865" i="7"/>
  <c r="AO866" i="7"/>
  <c r="AO867" i="7"/>
  <c r="AO868" i="7"/>
  <c r="AO869" i="7"/>
  <c r="AO870" i="7"/>
  <c r="AO871" i="7"/>
  <c r="AO872" i="7"/>
  <c r="AO873" i="7"/>
  <c r="AO874" i="7"/>
  <c r="AO875" i="7"/>
  <c r="AO876" i="7"/>
  <c r="AO877" i="7"/>
  <c r="AO878" i="7"/>
  <c r="AO879" i="7"/>
  <c r="AO880" i="7"/>
  <c r="AO881" i="7"/>
  <c r="AO882" i="7"/>
  <c r="AO883" i="7"/>
  <c r="AO884" i="7"/>
  <c r="AO885" i="7"/>
  <c r="AO886" i="7"/>
  <c r="AO887" i="7"/>
  <c r="AO888" i="7"/>
  <c r="AO889" i="7"/>
  <c r="AO890" i="7"/>
  <c r="AO891" i="7"/>
  <c r="AO892" i="7"/>
  <c r="AO893" i="7"/>
  <c r="AO894" i="7"/>
  <c r="AO895" i="7"/>
  <c r="AO896" i="7"/>
  <c r="AO897" i="7"/>
  <c r="AO898" i="7"/>
  <c r="AO899" i="7"/>
  <c r="AO900" i="7"/>
  <c r="AO901" i="7"/>
  <c r="AO902" i="7"/>
  <c r="AO903" i="7"/>
  <c r="AO904" i="7"/>
  <c r="AO905" i="7"/>
  <c r="AO906" i="7"/>
  <c r="AO907" i="7"/>
  <c r="AO908" i="7"/>
  <c r="AO909" i="7"/>
  <c r="AO910" i="7"/>
  <c r="AO911" i="7"/>
  <c r="AO912" i="7"/>
  <c r="AO913" i="7"/>
  <c r="AO914" i="7"/>
  <c r="AO915" i="7"/>
  <c r="AO916" i="7"/>
  <c r="AO917" i="7"/>
  <c r="AO918" i="7"/>
  <c r="AO919" i="7"/>
  <c r="AO920" i="7"/>
  <c r="AO921" i="7"/>
  <c r="AO922" i="7"/>
  <c r="AO923" i="7"/>
  <c r="AO924" i="7"/>
  <c r="AO925" i="7"/>
  <c r="AO926" i="7"/>
  <c r="AO927" i="7"/>
  <c r="AO928" i="7"/>
  <c r="AO929" i="7"/>
  <c r="AO930" i="7"/>
  <c r="AO931" i="7"/>
  <c r="AO932" i="7"/>
  <c r="AO933" i="7"/>
  <c r="AO934" i="7"/>
  <c r="AO935" i="7"/>
  <c r="AO936" i="7"/>
  <c r="AO937" i="7"/>
  <c r="AO938" i="7"/>
  <c r="AO939" i="7"/>
  <c r="AO940" i="7"/>
  <c r="AO941" i="7"/>
  <c r="AO942" i="7"/>
  <c r="AO943" i="7"/>
  <c r="AO944" i="7"/>
  <c r="AO945" i="7"/>
  <c r="AO946" i="7"/>
  <c r="AO947" i="7"/>
  <c r="AO948" i="7"/>
  <c r="AO949" i="7"/>
  <c r="AO950" i="7"/>
  <c r="AO951" i="7"/>
  <c r="AO952" i="7"/>
  <c r="AO953" i="7"/>
  <c r="AO954" i="7"/>
  <c r="AO955" i="7"/>
  <c r="AO956" i="7"/>
  <c r="AO957" i="7"/>
  <c r="AO958" i="7"/>
  <c r="AO959" i="7"/>
  <c r="AO960" i="7"/>
  <c r="AO961" i="7"/>
  <c r="AO962" i="7"/>
  <c r="AO963" i="7"/>
  <c r="AO964" i="7"/>
  <c r="AO965" i="7"/>
  <c r="AO966" i="7"/>
  <c r="AO967" i="7"/>
  <c r="AO968" i="7"/>
  <c r="AO969" i="7"/>
  <c r="AO970" i="7"/>
  <c r="AO971" i="7"/>
  <c r="AO972" i="7"/>
  <c r="AO973" i="7"/>
  <c r="AO974" i="7"/>
  <c r="AO975" i="7"/>
  <c r="AO976" i="7"/>
  <c r="AO977" i="7"/>
  <c r="AO978" i="7"/>
  <c r="AO979" i="7"/>
  <c r="AO980" i="7"/>
  <c r="AO981" i="7"/>
  <c r="AO982" i="7"/>
  <c r="AO983" i="7"/>
  <c r="AO984" i="7"/>
  <c r="AO985" i="7"/>
  <c r="AO986" i="7"/>
  <c r="AO987" i="7"/>
  <c r="AO988" i="7"/>
  <c r="AO989" i="7"/>
  <c r="AO990" i="7"/>
  <c r="AO991" i="7"/>
  <c r="AO992" i="7"/>
  <c r="AO993" i="7"/>
  <c r="AO994" i="7"/>
  <c r="AO995" i="7"/>
  <c r="AO996" i="7"/>
  <c r="AO997" i="7"/>
  <c r="AO998" i="7"/>
  <c r="AO999" i="7"/>
  <c r="AO1000" i="7"/>
  <c r="AO1001" i="7"/>
  <c r="AO1002" i="7"/>
  <c r="AO1003" i="7"/>
  <c r="AO1004" i="7"/>
  <c r="AO1005" i="7"/>
  <c r="AO1006" i="7"/>
  <c r="AO1007" i="7"/>
  <c r="AO1008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T173" i="7"/>
  <c r="AT174" i="7"/>
  <c r="AT175" i="7"/>
  <c r="AT176" i="7"/>
  <c r="AT177" i="7"/>
  <c r="AT178" i="7"/>
  <c r="AT179" i="7"/>
  <c r="AT180" i="7"/>
  <c r="AT181" i="7"/>
  <c r="AT182" i="7"/>
  <c r="AT183" i="7"/>
  <c r="AT184" i="7"/>
  <c r="AT185" i="7"/>
  <c r="AT186" i="7"/>
  <c r="AT187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200" i="7"/>
  <c r="AT201" i="7"/>
  <c r="AT202" i="7"/>
  <c r="AT203" i="7"/>
  <c r="AT204" i="7"/>
  <c r="AT205" i="7"/>
  <c r="AT206" i="7"/>
  <c r="AT207" i="7"/>
  <c r="AT208" i="7"/>
  <c r="AT209" i="7"/>
  <c r="AT210" i="7"/>
  <c r="AT211" i="7"/>
  <c r="AT212" i="7"/>
  <c r="AT213" i="7"/>
  <c r="AT214" i="7"/>
  <c r="AT215" i="7"/>
  <c r="AT216" i="7"/>
  <c r="AT217" i="7"/>
  <c r="AT218" i="7"/>
  <c r="AT219" i="7"/>
  <c r="AT220" i="7"/>
  <c r="AT221" i="7"/>
  <c r="AT222" i="7"/>
  <c r="AT223" i="7"/>
  <c r="AT224" i="7"/>
  <c r="AT225" i="7"/>
  <c r="AT226" i="7"/>
  <c r="AT227" i="7"/>
  <c r="AT228" i="7"/>
  <c r="AT229" i="7"/>
  <c r="AT230" i="7"/>
  <c r="AT231" i="7"/>
  <c r="AT232" i="7"/>
  <c r="AT233" i="7"/>
  <c r="AT234" i="7"/>
  <c r="AT235" i="7"/>
  <c r="AT236" i="7"/>
  <c r="AT237" i="7"/>
  <c r="AT238" i="7"/>
  <c r="AT239" i="7"/>
  <c r="AT240" i="7"/>
  <c r="AT241" i="7"/>
  <c r="AT242" i="7"/>
  <c r="AT243" i="7"/>
  <c r="AT244" i="7"/>
  <c r="AT245" i="7"/>
  <c r="AT246" i="7"/>
  <c r="AT247" i="7"/>
  <c r="AT248" i="7"/>
  <c r="AT249" i="7"/>
  <c r="AT250" i="7"/>
  <c r="AT251" i="7"/>
  <c r="AT252" i="7"/>
  <c r="AT253" i="7"/>
  <c r="AT254" i="7"/>
  <c r="AT255" i="7"/>
  <c r="AT256" i="7"/>
  <c r="AT257" i="7"/>
  <c r="AT258" i="7"/>
  <c r="AT259" i="7"/>
  <c r="AT260" i="7"/>
  <c r="AT261" i="7"/>
  <c r="AT262" i="7"/>
  <c r="AT263" i="7"/>
  <c r="AT264" i="7"/>
  <c r="AT265" i="7"/>
  <c r="AT266" i="7"/>
  <c r="AT267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80" i="7"/>
  <c r="AT281" i="7"/>
  <c r="AT282" i="7"/>
  <c r="AT283" i="7"/>
  <c r="AT284" i="7"/>
  <c r="AT285" i="7"/>
  <c r="AT286" i="7"/>
  <c r="AT287" i="7"/>
  <c r="AT288" i="7"/>
  <c r="AT289" i="7"/>
  <c r="AT290" i="7"/>
  <c r="AT291" i="7"/>
  <c r="AT292" i="7"/>
  <c r="AT293" i="7"/>
  <c r="AT294" i="7"/>
  <c r="AT295" i="7"/>
  <c r="AT296" i="7"/>
  <c r="AT297" i="7"/>
  <c r="AT298" i="7"/>
  <c r="AT299" i="7"/>
  <c r="AT300" i="7"/>
  <c r="AT301" i="7"/>
  <c r="AT302" i="7"/>
  <c r="AT303" i="7"/>
  <c r="AT304" i="7"/>
  <c r="AT305" i="7"/>
  <c r="AT306" i="7"/>
  <c r="AT307" i="7"/>
  <c r="AT308" i="7"/>
  <c r="AT309" i="7"/>
  <c r="AT310" i="7"/>
  <c r="AT311" i="7"/>
  <c r="AT312" i="7"/>
  <c r="AT313" i="7"/>
  <c r="AT314" i="7"/>
  <c r="AT315" i="7"/>
  <c r="AT316" i="7"/>
  <c r="AT317" i="7"/>
  <c r="AT318" i="7"/>
  <c r="AT319" i="7"/>
  <c r="AT320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33" i="7"/>
  <c r="AT334" i="7"/>
  <c r="AT335" i="7"/>
  <c r="AT336" i="7"/>
  <c r="AT337" i="7"/>
  <c r="AT338" i="7"/>
  <c r="AT339" i="7"/>
  <c r="AT340" i="7"/>
  <c r="AT341" i="7"/>
  <c r="AT342" i="7"/>
  <c r="AT343" i="7"/>
  <c r="AT344" i="7"/>
  <c r="AT345" i="7"/>
  <c r="AT346" i="7"/>
  <c r="AT347" i="7"/>
  <c r="AT348" i="7"/>
  <c r="AT349" i="7"/>
  <c r="AT350" i="7"/>
  <c r="AT351" i="7"/>
  <c r="AT352" i="7"/>
  <c r="AT353" i="7"/>
  <c r="AT354" i="7"/>
  <c r="AT355" i="7"/>
  <c r="AT356" i="7"/>
  <c r="AT357" i="7"/>
  <c r="AT358" i="7"/>
  <c r="AT359" i="7"/>
  <c r="AT360" i="7"/>
  <c r="AT361" i="7"/>
  <c r="AT362" i="7"/>
  <c r="AT363" i="7"/>
  <c r="AT364" i="7"/>
  <c r="AT365" i="7"/>
  <c r="AT366" i="7"/>
  <c r="AT367" i="7"/>
  <c r="AT368" i="7"/>
  <c r="AT369" i="7"/>
  <c r="AT370" i="7"/>
  <c r="AT371" i="7"/>
  <c r="AT372" i="7"/>
  <c r="AT373" i="7"/>
  <c r="AT374" i="7"/>
  <c r="AT375" i="7"/>
  <c r="AT376" i="7"/>
  <c r="AT377" i="7"/>
  <c r="AT378" i="7"/>
  <c r="AT379" i="7"/>
  <c r="AT380" i="7"/>
  <c r="AT381" i="7"/>
  <c r="AT382" i="7"/>
  <c r="AT383" i="7"/>
  <c r="AT384" i="7"/>
  <c r="AT385" i="7"/>
  <c r="AT386" i="7"/>
  <c r="AT387" i="7"/>
  <c r="AT388" i="7"/>
  <c r="AT389" i="7"/>
  <c r="AT390" i="7"/>
  <c r="AT391" i="7"/>
  <c r="AT392" i="7"/>
  <c r="AT393" i="7"/>
  <c r="AT394" i="7"/>
  <c r="AT395" i="7"/>
  <c r="AT396" i="7"/>
  <c r="AT397" i="7"/>
  <c r="AT398" i="7"/>
  <c r="AT399" i="7"/>
  <c r="AT400" i="7"/>
  <c r="AT401" i="7"/>
  <c r="AT402" i="7"/>
  <c r="AT403" i="7"/>
  <c r="AT404" i="7"/>
  <c r="AT405" i="7"/>
  <c r="AT406" i="7"/>
  <c r="AT407" i="7"/>
  <c r="AT408" i="7"/>
  <c r="AT409" i="7"/>
  <c r="AT410" i="7"/>
  <c r="AT411" i="7"/>
  <c r="AT412" i="7"/>
  <c r="AT413" i="7"/>
  <c r="AT414" i="7"/>
  <c r="AT415" i="7"/>
  <c r="AT416" i="7"/>
  <c r="AT417" i="7"/>
  <c r="AT418" i="7"/>
  <c r="AT419" i="7"/>
  <c r="AT420" i="7"/>
  <c r="AT421" i="7"/>
  <c r="AT422" i="7"/>
  <c r="AT423" i="7"/>
  <c r="AT424" i="7"/>
  <c r="AT425" i="7"/>
  <c r="AT426" i="7"/>
  <c r="AT427" i="7"/>
  <c r="AT428" i="7"/>
  <c r="AT429" i="7"/>
  <c r="AT430" i="7"/>
  <c r="AT431" i="7"/>
  <c r="AT432" i="7"/>
  <c r="AT433" i="7"/>
  <c r="AT434" i="7"/>
  <c r="AT435" i="7"/>
  <c r="AT436" i="7"/>
  <c r="AT437" i="7"/>
  <c r="AT438" i="7"/>
  <c r="AT439" i="7"/>
  <c r="AT440" i="7"/>
  <c r="AT441" i="7"/>
  <c r="AT442" i="7"/>
  <c r="AT443" i="7"/>
  <c r="AT444" i="7"/>
  <c r="AT445" i="7"/>
  <c r="AT446" i="7"/>
  <c r="AT447" i="7"/>
  <c r="AT448" i="7"/>
  <c r="AT449" i="7"/>
  <c r="AT450" i="7"/>
  <c r="AT451" i="7"/>
  <c r="AT452" i="7"/>
  <c r="AT453" i="7"/>
  <c r="AT454" i="7"/>
  <c r="AT455" i="7"/>
  <c r="AT456" i="7"/>
  <c r="AT457" i="7"/>
  <c r="AT458" i="7"/>
  <c r="AT459" i="7"/>
  <c r="AT460" i="7"/>
  <c r="AT461" i="7"/>
  <c r="AT462" i="7"/>
  <c r="AT463" i="7"/>
  <c r="AT464" i="7"/>
  <c r="AT465" i="7"/>
  <c r="AT466" i="7"/>
  <c r="AT467" i="7"/>
  <c r="AT468" i="7"/>
  <c r="AT469" i="7"/>
  <c r="AT470" i="7"/>
  <c r="AT471" i="7"/>
  <c r="AT472" i="7"/>
  <c r="AT473" i="7"/>
  <c r="AT474" i="7"/>
  <c r="AT475" i="7"/>
  <c r="AT476" i="7"/>
  <c r="AT477" i="7"/>
  <c r="AT478" i="7"/>
  <c r="AT479" i="7"/>
  <c r="AT480" i="7"/>
  <c r="AT481" i="7"/>
  <c r="AT482" i="7"/>
  <c r="AT483" i="7"/>
  <c r="AT484" i="7"/>
  <c r="AT485" i="7"/>
  <c r="AT486" i="7"/>
  <c r="AT487" i="7"/>
  <c r="AT488" i="7"/>
  <c r="AT489" i="7"/>
  <c r="AT490" i="7"/>
  <c r="AT491" i="7"/>
  <c r="AT492" i="7"/>
  <c r="AT493" i="7"/>
  <c r="AT494" i="7"/>
  <c r="AT495" i="7"/>
  <c r="AT496" i="7"/>
  <c r="AT497" i="7"/>
  <c r="AT498" i="7"/>
  <c r="AT499" i="7"/>
  <c r="AT500" i="7"/>
  <c r="AT501" i="7"/>
  <c r="AT502" i="7"/>
  <c r="AT503" i="7"/>
  <c r="AT504" i="7"/>
  <c r="AT505" i="7"/>
  <c r="AT506" i="7"/>
  <c r="AT507" i="7"/>
  <c r="AT508" i="7"/>
  <c r="AT509" i="7"/>
  <c r="AT510" i="7"/>
  <c r="AT511" i="7"/>
  <c r="AT512" i="7"/>
  <c r="AT513" i="7"/>
  <c r="AT514" i="7"/>
  <c r="AT515" i="7"/>
  <c r="AT516" i="7"/>
  <c r="AT517" i="7"/>
  <c r="AT518" i="7"/>
  <c r="AT519" i="7"/>
  <c r="AT520" i="7"/>
  <c r="AT521" i="7"/>
  <c r="AT522" i="7"/>
  <c r="AT523" i="7"/>
  <c r="AT524" i="7"/>
  <c r="AT525" i="7"/>
  <c r="AT526" i="7"/>
  <c r="AT527" i="7"/>
  <c r="AT528" i="7"/>
  <c r="AT529" i="7"/>
  <c r="AT530" i="7"/>
  <c r="AT531" i="7"/>
  <c r="AT532" i="7"/>
  <c r="AT533" i="7"/>
  <c r="AT534" i="7"/>
  <c r="AT535" i="7"/>
  <c r="AT536" i="7"/>
  <c r="AT537" i="7"/>
  <c r="AT538" i="7"/>
  <c r="AT539" i="7"/>
  <c r="AT540" i="7"/>
  <c r="AT541" i="7"/>
  <c r="AT542" i="7"/>
  <c r="AT543" i="7"/>
  <c r="AT544" i="7"/>
  <c r="AT545" i="7"/>
  <c r="AT546" i="7"/>
  <c r="AT547" i="7"/>
  <c r="AT548" i="7"/>
  <c r="AT549" i="7"/>
  <c r="AT550" i="7"/>
  <c r="AT551" i="7"/>
  <c r="AT552" i="7"/>
  <c r="AT553" i="7"/>
  <c r="AT554" i="7"/>
  <c r="AT555" i="7"/>
  <c r="AT556" i="7"/>
  <c r="AT557" i="7"/>
  <c r="AT558" i="7"/>
  <c r="AT559" i="7"/>
  <c r="AT560" i="7"/>
  <c r="AT561" i="7"/>
  <c r="AT562" i="7"/>
  <c r="AT563" i="7"/>
  <c r="AT564" i="7"/>
  <c r="AT565" i="7"/>
  <c r="AT566" i="7"/>
  <c r="AT567" i="7"/>
  <c r="AT568" i="7"/>
  <c r="AT569" i="7"/>
  <c r="AT570" i="7"/>
  <c r="AT571" i="7"/>
  <c r="AT572" i="7"/>
  <c r="AT573" i="7"/>
  <c r="AT574" i="7"/>
  <c r="AT575" i="7"/>
  <c r="AT576" i="7"/>
  <c r="AT577" i="7"/>
  <c r="AT578" i="7"/>
  <c r="AT579" i="7"/>
  <c r="AT580" i="7"/>
  <c r="AT581" i="7"/>
  <c r="AT582" i="7"/>
  <c r="AT583" i="7"/>
  <c r="AT584" i="7"/>
  <c r="AT585" i="7"/>
  <c r="AT586" i="7"/>
  <c r="AT587" i="7"/>
  <c r="AT588" i="7"/>
  <c r="AT589" i="7"/>
  <c r="AT590" i="7"/>
  <c r="AT591" i="7"/>
  <c r="AT592" i="7"/>
  <c r="AT593" i="7"/>
  <c r="AT594" i="7"/>
  <c r="AT595" i="7"/>
  <c r="AT596" i="7"/>
  <c r="AT597" i="7"/>
  <c r="AT598" i="7"/>
  <c r="AT599" i="7"/>
  <c r="AT600" i="7"/>
  <c r="AT601" i="7"/>
  <c r="AT602" i="7"/>
  <c r="AT603" i="7"/>
  <c r="AT604" i="7"/>
  <c r="AT605" i="7"/>
  <c r="AT606" i="7"/>
  <c r="AT607" i="7"/>
  <c r="AT608" i="7"/>
  <c r="AT609" i="7"/>
  <c r="AT610" i="7"/>
  <c r="AT611" i="7"/>
  <c r="AT612" i="7"/>
  <c r="AT613" i="7"/>
  <c r="AT614" i="7"/>
  <c r="AT615" i="7"/>
  <c r="AT616" i="7"/>
  <c r="AT617" i="7"/>
  <c r="AT618" i="7"/>
  <c r="AT619" i="7"/>
  <c r="AT620" i="7"/>
  <c r="AT621" i="7"/>
  <c r="AT622" i="7"/>
  <c r="AT623" i="7"/>
  <c r="AT624" i="7"/>
  <c r="AT625" i="7"/>
  <c r="AT626" i="7"/>
  <c r="AT627" i="7"/>
  <c r="AT628" i="7"/>
  <c r="AT629" i="7"/>
  <c r="AT630" i="7"/>
  <c r="AT631" i="7"/>
  <c r="AT632" i="7"/>
  <c r="AT633" i="7"/>
  <c r="AT634" i="7"/>
  <c r="AT635" i="7"/>
  <c r="AT636" i="7"/>
  <c r="AT637" i="7"/>
  <c r="AT638" i="7"/>
  <c r="AT639" i="7"/>
  <c r="AT640" i="7"/>
  <c r="AT641" i="7"/>
  <c r="AT642" i="7"/>
  <c r="AT643" i="7"/>
  <c r="AT644" i="7"/>
  <c r="AT645" i="7"/>
  <c r="AT646" i="7"/>
  <c r="AT647" i="7"/>
  <c r="AT648" i="7"/>
  <c r="AT649" i="7"/>
  <c r="AT650" i="7"/>
  <c r="AT651" i="7"/>
  <c r="AT652" i="7"/>
  <c r="AT653" i="7"/>
  <c r="AT654" i="7"/>
  <c r="AT655" i="7"/>
  <c r="AT656" i="7"/>
  <c r="AT657" i="7"/>
  <c r="AT658" i="7"/>
  <c r="AT659" i="7"/>
  <c r="AT660" i="7"/>
  <c r="AT661" i="7"/>
  <c r="AT662" i="7"/>
  <c r="AT663" i="7"/>
  <c r="AT664" i="7"/>
  <c r="AT665" i="7"/>
  <c r="AT666" i="7"/>
  <c r="AT667" i="7"/>
  <c r="AT668" i="7"/>
  <c r="AT669" i="7"/>
  <c r="AT670" i="7"/>
  <c r="AT671" i="7"/>
  <c r="AT672" i="7"/>
  <c r="AT673" i="7"/>
  <c r="AT674" i="7"/>
  <c r="AT675" i="7"/>
  <c r="AT676" i="7"/>
  <c r="AT677" i="7"/>
  <c r="AT678" i="7"/>
  <c r="AT679" i="7"/>
  <c r="AT680" i="7"/>
  <c r="AT681" i="7"/>
  <c r="AT682" i="7"/>
  <c r="AT683" i="7"/>
  <c r="AT684" i="7"/>
  <c r="AT685" i="7"/>
  <c r="AT686" i="7"/>
  <c r="AT687" i="7"/>
  <c r="AT688" i="7"/>
  <c r="AT689" i="7"/>
  <c r="AT690" i="7"/>
  <c r="AT691" i="7"/>
  <c r="AT692" i="7"/>
  <c r="AT693" i="7"/>
  <c r="AT694" i="7"/>
  <c r="AT695" i="7"/>
  <c r="AT696" i="7"/>
  <c r="AT697" i="7"/>
  <c r="AT698" i="7"/>
  <c r="AT699" i="7"/>
  <c r="AT700" i="7"/>
  <c r="AT701" i="7"/>
  <c r="AT702" i="7"/>
  <c r="AT703" i="7"/>
  <c r="AT704" i="7"/>
  <c r="AT705" i="7"/>
  <c r="AT706" i="7"/>
  <c r="AT707" i="7"/>
  <c r="AT708" i="7"/>
  <c r="AT709" i="7"/>
  <c r="AT710" i="7"/>
  <c r="AT711" i="7"/>
  <c r="AT712" i="7"/>
  <c r="AT713" i="7"/>
  <c r="AT714" i="7"/>
  <c r="AT715" i="7"/>
  <c r="AT716" i="7"/>
  <c r="AT717" i="7"/>
  <c r="AT718" i="7"/>
  <c r="AT719" i="7"/>
  <c r="AT720" i="7"/>
  <c r="AT721" i="7"/>
  <c r="AT722" i="7"/>
  <c r="AT723" i="7"/>
  <c r="AT724" i="7"/>
  <c r="AT725" i="7"/>
  <c r="AT726" i="7"/>
  <c r="AT727" i="7"/>
  <c r="AT728" i="7"/>
  <c r="AT729" i="7"/>
  <c r="AT730" i="7"/>
  <c r="AT731" i="7"/>
  <c r="AT732" i="7"/>
  <c r="AT733" i="7"/>
  <c r="AT734" i="7"/>
  <c r="AT735" i="7"/>
  <c r="AT736" i="7"/>
  <c r="AT737" i="7"/>
  <c r="AT738" i="7"/>
  <c r="AT739" i="7"/>
  <c r="AT740" i="7"/>
  <c r="AT741" i="7"/>
  <c r="AT742" i="7"/>
  <c r="AT743" i="7"/>
  <c r="AT744" i="7"/>
  <c r="AT745" i="7"/>
  <c r="AT746" i="7"/>
  <c r="AT747" i="7"/>
  <c r="AT748" i="7"/>
  <c r="AT749" i="7"/>
  <c r="AT750" i="7"/>
  <c r="AT751" i="7"/>
  <c r="AT752" i="7"/>
  <c r="AT753" i="7"/>
  <c r="AT754" i="7"/>
  <c r="AT755" i="7"/>
  <c r="AT756" i="7"/>
  <c r="AT757" i="7"/>
  <c r="AT758" i="7"/>
  <c r="AT759" i="7"/>
  <c r="AT760" i="7"/>
  <c r="AT761" i="7"/>
  <c r="AT762" i="7"/>
  <c r="AT763" i="7"/>
  <c r="AT764" i="7"/>
  <c r="AT765" i="7"/>
  <c r="AT766" i="7"/>
  <c r="AT767" i="7"/>
  <c r="AT768" i="7"/>
  <c r="AT769" i="7"/>
  <c r="AT770" i="7"/>
  <c r="AT771" i="7"/>
  <c r="AT772" i="7"/>
  <c r="AT773" i="7"/>
  <c r="AT774" i="7"/>
  <c r="AT775" i="7"/>
  <c r="AT776" i="7"/>
  <c r="AT777" i="7"/>
  <c r="AT778" i="7"/>
  <c r="AT779" i="7"/>
  <c r="AT780" i="7"/>
  <c r="AT781" i="7"/>
  <c r="AT782" i="7"/>
  <c r="AT783" i="7"/>
  <c r="AT784" i="7"/>
  <c r="AT785" i="7"/>
  <c r="AT786" i="7"/>
  <c r="AT787" i="7"/>
  <c r="AT788" i="7"/>
  <c r="AT789" i="7"/>
  <c r="AT790" i="7"/>
  <c r="AT791" i="7"/>
  <c r="AT792" i="7"/>
  <c r="AT793" i="7"/>
  <c r="AT794" i="7"/>
  <c r="AT795" i="7"/>
  <c r="AT796" i="7"/>
  <c r="AT797" i="7"/>
  <c r="AT798" i="7"/>
  <c r="AT799" i="7"/>
  <c r="AT800" i="7"/>
  <c r="AT801" i="7"/>
  <c r="AT802" i="7"/>
  <c r="AT803" i="7"/>
  <c r="AT804" i="7"/>
  <c r="AT805" i="7"/>
  <c r="AT806" i="7"/>
  <c r="AT807" i="7"/>
  <c r="AT808" i="7"/>
  <c r="AT809" i="7"/>
  <c r="AT810" i="7"/>
  <c r="AT811" i="7"/>
  <c r="AT812" i="7"/>
  <c r="AT813" i="7"/>
  <c r="AT814" i="7"/>
  <c r="AT815" i="7"/>
  <c r="AT816" i="7"/>
  <c r="AT817" i="7"/>
  <c r="AT818" i="7"/>
  <c r="AT819" i="7"/>
  <c r="AT820" i="7"/>
  <c r="AT821" i="7"/>
  <c r="AT822" i="7"/>
  <c r="AT823" i="7"/>
  <c r="AT824" i="7"/>
  <c r="AT825" i="7"/>
  <c r="AT826" i="7"/>
  <c r="AT827" i="7"/>
  <c r="AT828" i="7"/>
  <c r="AT829" i="7"/>
  <c r="AT830" i="7"/>
  <c r="AT831" i="7"/>
  <c r="AT832" i="7"/>
  <c r="AT833" i="7"/>
  <c r="AT834" i="7"/>
  <c r="AT835" i="7"/>
  <c r="AT836" i="7"/>
  <c r="AT837" i="7"/>
  <c r="AT838" i="7"/>
  <c r="AT839" i="7"/>
  <c r="AT840" i="7"/>
  <c r="AT841" i="7"/>
  <c r="AT842" i="7"/>
  <c r="AT843" i="7"/>
  <c r="AT844" i="7"/>
  <c r="AT845" i="7"/>
  <c r="AT846" i="7"/>
  <c r="AT847" i="7"/>
  <c r="AT848" i="7"/>
  <c r="AT849" i="7"/>
  <c r="AT850" i="7"/>
  <c r="AT851" i="7"/>
  <c r="AT852" i="7"/>
  <c r="AT853" i="7"/>
  <c r="AT854" i="7"/>
  <c r="AT855" i="7"/>
  <c r="AT856" i="7"/>
  <c r="AT857" i="7"/>
  <c r="AT858" i="7"/>
  <c r="AT859" i="7"/>
  <c r="AT860" i="7"/>
  <c r="AT861" i="7"/>
  <c r="AT862" i="7"/>
  <c r="AT863" i="7"/>
  <c r="AT864" i="7"/>
  <c r="AT865" i="7"/>
  <c r="AT866" i="7"/>
  <c r="AT867" i="7"/>
  <c r="AT868" i="7"/>
  <c r="AT869" i="7"/>
  <c r="AT870" i="7"/>
  <c r="AT871" i="7"/>
  <c r="AT872" i="7"/>
  <c r="AT873" i="7"/>
  <c r="AT874" i="7"/>
  <c r="AT875" i="7"/>
  <c r="AT876" i="7"/>
  <c r="AT877" i="7"/>
  <c r="AT878" i="7"/>
  <c r="AT879" i="7"/>
  <c r="AT880" i="7"/>
  <c r="AT881" i="7"/>
  <c r="AT882" i="7"/>
  <c r="AT883" i="7"/>
  <c r="AT884" i="7"/>
  <c r="AT885" i="7"/>
  <c r="AT886" i="7"/>
  <c r="AT887" i="7"/>
  <c r="AT888" i="7"/>
  <c r="AT889" i="7"/>
  <c r="AT890" i="7"/>
  <c r="AT891" i="7"/>
  <c r="AT892" i="7"/>
  <c r="AT893" i="7"/>
  <c r="AT894" i="7"/>
  <c r="AT895" i="7"/>
  <c r="AT896" i="7"/>
  <c r="AT897" i="7"/>
  <c r="AT898" i="7"/>
  <c r="AT899" i="7"/>
  <c r="AT900" i="7"/>
  <c r="AT901" i="7"/>
  <c r="AT902" i="7"/>
  <c r="AT903" i="7"/>
  <c r="AT904" i="7"/>
  <c r="AT905" i="7"/>
  <c r="AT906" i="7"/>
  <c r="AT907" i="7"/>
  <c r="AT908" i="7"/>
  <c r="AT909" i="7"/>
  <c r="AT910" i="7"/>
  <c r="AT911" i="7"/>
  <c r="AT912" i="7"/>
  <c r="AT913" i="7"/>
  <c r="AT914" i="7"/>
  <c r="AT915" i="7"/>
  <c r="AT916" i="7"/>
  <c r="AT917" i="7"/>
  <c r="AT918" i="7"/>
  <c r="AT919" i="7"/>
  <c r="AT920" i="7"/>
  <c r="AT921" i="7"/>
  <c r="AT922" i="7"/>
  <c r="AT923" i="7"/>
  <c r="AT924" i="7"/>
  <c r="AT925" i="7"/>
  <c r="AT926" i="7"/>
  <c r="AT927" i="7"/>
  <c r="AT928" i="7"/>
  <c r="AT929" i="7"/>
  <c r="AT930" i="7"/>
  <c r="AT931" i="7"/>
  <c r="AT932" i="7"/>
  <c r="AT933" i="7"/>
  <c r="AT934" i="7"/>
  <c r="AT935" i="7"/>
  <c r="AT936" i="7"/>
  <c r="AT937" i="7"/>
  <c r="AT938" i="7"/>
  <c r="AT939" i="7"/>
  <c r="AT940" i="7"/>
  <c r="AT941" i="7"/>
  <c r="AT942" i="7"/>
  <c r="AT943" i="7"/>
  <c r="AT944" i="7"/>
  <c r="AT945" i="7"/>
  <c r="AT946" i="7"/>
  <c r="AT947" i="7"/>
  <c r="AT948" i="7"/>
  <c r="AT949" i="7"/>
  <c r="AT950" i="7"/>
  <c r="AT951" i="7"/>
  <c r="AT952" i="7"/>
  <c r="AT953" i="7"/>
  <c r="AT954" i="7"/>
  <c r="AT955" i="7"/>
  <c r="AT956" i="7"/>
  <c r="AT957" i="7"/>
  <c r="AT958" i="7"/>
  <c r="AT959" i="7"/>
  <c r="AT960" i="7"/>
  <c r="AT961" i="7"/>
  <c r="AT962" i="7"/>
  <c r="AT963" i="7"/>
  <c r="AT964" i="7"/>
  <c r="AT965" i="7"/>
  <c r="AT966" i="7"/>
  <c r="AT967" i="7"/>
  <c r="AT968" i="7"/>
  <c r="AT969" i="7"/>
  <c r="AT970" i="7"/>
  <c r="AT971" i="7"/>
  <c r="AT972" i="7"/>
  <c r="AT973" i="7"/>
  <c r="AT974" i="7"/>
  <c r="AT975" i="7"/>
  <c r="AT976" i="7"/>
  <c r="AT977" i="7"/>
  <c r="AT978" i="7"/>
  <c r="AT979" i="7"/>
  <c r="AT980" i="7"/>
  <c r="AT981" i="7"/>
  <c r="AT982" i="7"/>
  <c r="AT983" i="7"/>
  <c r="AT984" i="7"/>
  <c r="AT985" i="7"/>
  <c r="AT986" i="7"/>
  <c r="AT987" i="7"/>
  <c r="AT988" i="7"/>
  <c r="AT989" i="7"/>
  <c r="AT990" i="7"/>
  <c r="AT991" i="7"/>
  <c r="AT992" i="7"/>
  <c r="AT993" i="7"/>
  <c r="AT994" i="7"/>
  <c r="AT995" i="7"/>
  <c r="AT996" i="7"/>
  <c r="AT997" i="7"/>
  <c r="AT998" i="7"/>
  <c r="AT999" i="7"/>
  <c r="AT1000" i="7"/>
  <c r="AT1001" i="7"/>
  <c r="AT1002" i="7"/>
  <c r="AT1003" i="7"/>
  <c r="AT1004" i="7"/>
  <c r="AT1005" i="7"/>
  <c r="AT1006" i="7"/>
  <c r="AT1007" i="7"/>
  <c r="AT1008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Y92" i="7"/>
  <c r="AY93" i="7"/>
  <c r="AY94" i="7"/>
  <c r="AY95" i="7"/>
  <c r="AY96" i="7"/>
  <c r="AY97" i="7"/>
  <c r="AY98" i="7"/>
  <c r="AY99" i="7"/>
  <c r="AY100" i="7"/>
  <c r="AY101" i="7"/>
  <c r="AY102" i="7"/>
  <c r="AY103" i="7"/>
  <c r="AY104" i="7"/>
  <c r="AY105" i="7"/>
  <c r="AY106" i="7"/>
  <c r="AY107" i="7"/>
  <c r="AY108" i="7"/>
  <c r="AY109" i="7"/>
  <c r="AY110" i="7"/>
  <c r="AY111" i="7"/>
  <c r="AY112" i="7"/>
  <c r="AY113" i="7"/>
  <c r="AY114" i="7"/>
  <c r="AY115" i="7"/>
  <c r="AY116" i="7"/>
  <c r="AY117" i="7"/>
  <c r="AY118" i="7"/>
  <c r="AY119" i="7"/>
  <c r="AY120" i="7"/>
  <c r="AY121" i="7"/>
  <c r="AY122" i="7"/>
  <c r="AY123" i="7"/>
  <c r="AY124" i="7"/>
  <c r="AY125" i="7"/>
  <c r="AY126" i="7"/>
  <c r="AY127" i="7"/>
  <c r="AY128" i="7"/>
  <c r="AY129" i="7"/>
  <c r="AY130" i="7"/>
  <c r="AY131" i="7"/>
  <c r="AY132" i="7"/>
  <c r="AY133" i="7"/>
  <c r="AY134" i="7"/>
  <c r="AY135" i="7"/>
  <c r="AY136" i="7"/>
  <c r="AY137" i="7"/>
  <c r="AY138" i="7"/>
  <c r="AY139" i="7"/>
  <c r="AY140" i="7"/>
  <c r="AY141" i="7"/>
  <c r="AY142" i="7"/>
  <c r="AY143" i="7"/>
  <c r="AY144" i="7"/>
  <c r="AY145" i="7"/>
  <c r="AY146" i="7"/>
  <c r="AY147" i="7"/>
  <c r="AY148" i="7"/>
  <c r="AY149" i="7"/>
  <c r="AY150" i="7"/>
  <c r="AY151" i="7"/>
  <c r="AY152" i="7"/>
  <c r="AY153" i="7"/>
  <c r="AY154" i="7"/>
  <c r="AY155" i="7"/>
  <c r="AY156" i="7"/>
  <c r="AY157" i="7"/>
  <c r="AY158" i="7"/>
  <c r="AY159" i="7"/>
  <c r="AY160" i="7"/>
  <c r="AY161" i="7"/>
  <c r="AY162" i="7"/>
  <c r="AY163" i="7"/>
  <c r="AY164" i="7"/>
  <c r="AY165" i="7"/>
  <c r="AY166" i="7"/>
  <c r="AY167" i="7"/>
  <c r="AY168" i="7"/>
  <c r="AY169" i="7"/>
  <c r="AY170" i="7"/>
  <c r="AY171" i="7"/>
  <c r="AY172" i="7"/>
  <c r="AY173" i="7"/>
  <c r="AY174" i="7"/>
  <c r="AY175" i="7"/>
  <c r="AY176" i="7"/>
  <c r="AY177" i="7"/>
  <c r="AY178" i="7"/>
  <c r="AY179" i="7"/>
  <c r="AY180" i="7"/>
  <c r="AY181" i="7"/>
  <c r="AY182" i="7"/>
  <c r="AY183" i="7"/>
  <c r="AY184" i="7"/>
  <c r="AY185" i="7"/>
  <c r="AY186" i="7"/>
  <c r="AY187" i="7"/>
  <c r="AY188" i="7"/>
  <c r="AY189" i="7"/>
  <c r="AY190" i="7"/>
  <c r="AY191" i="7"/>
  <c r="AY192" i="7"/>
  <c r="AY193" i="7"/>
  <c r="AY194" i="7"/>
  <c r="AY195" i="7"/>
  <c r="AY196" i="7"/>
  <c r="AY197" i="7"/>
  <c r="AY198" i="7"/>
  <c r="AY199" i="7"/>
  <c r="AY200" i="7"/>
  <c r="AY201" i="7"/>
  <c r="AY202" i="7"/>
  <c r="AY203" i="7"/>
  <c r="AY204" i="7"/>
  <c r="AY205" i="7"/>
  <c r="AY206" i="7"/>
  <c r="AY207" i="7"/>
  <c r="AY208" i="7"/>
  <c r="AY209" i="7"/>
  <c r="AY210" i="7"/>
  <c r="AY211" i="7"/>
  <c r="AY212" i="7"/>
  <c r="AY213" i="7"/>
  <c r="AY214" i="7"/>
  <c r="AY215" i="7"/>
  <c r="AY216" i="7"/>
  <c r="AY217" i="7"/>
  <c r="AY218" i="7"/>
  <c r="AY219" i="7"/>
  <c r="AY220" i="7"/>
  <c r="AY221" i="7"/>
  <c r="AY222" i="7"/>
  <c r="AY223" i="7"/>
  <c r="AY224" i="7"/>
  <c r="AY225" i="7"/>
  <c r="AY226" i="7"/>
  <c r="AY227" i="7"/>
  <c r="AY228" i="7"/>
  <c r="AY229" i="7"/>
  <c r="AY230" i="7"/>
  <c r="AY231" i="7"/>
  <c r="AY232" i="7"/>
  <c r="AY233" i="7"/>
  <c r="AY234" i="7"/>
  <c r="AY235" i="7"/>
  <c r="AY236" i="7"/>
  <c r="AY237" i="7"/>
  <c r="AY238" i="7"/>
  <c r="AY239" i="7"/>
  <c r="AY240" i="7"/>
  <c r="AY241" i="7"/>
  <c r="AY242" i="7"/>
  <c r="AY243" i="7"/>
  <c r="AY244" i="7"/>
  <c r="AY245" i="7"/>
  <c r="AY246" i="7"/>
  <c r="AY247" i="7"/>
  <c r="AY248" i="7"/>
  <c r="AY249" i="7"/>
  <c r="AY250" i="7"/>
  <c r="AY251" i="7"/>
  <c r="AY252" i="7"/>
  <c r="AY253" i="7"/>
  <c r="AY254" i="7"/>
  <c r="AY255" i="7"/>
  <c r="AY256" i="7"/>
  <c r="AY257" i="7"/>
  <c r="AY258" i="7"/>
  <c r="AY259" i="7"/>
  <c r="AY260" i="7"/>
  <c r="AY261" i="7"/>
  <c r="AY262" i="7"/>
  <c r="AY263" i="7"/>
  <c r="AY264" i="7"/>
  <c r="AY265" i="7"/>
  <c r="AY266" i="7"/>
  <c r="AY267" i="7"/>
  <c r="AY268" i="7"/>
  <c r="AY269" i="7"/>
  <c r="AY270" i="7"/>
  <c r="AY271" i="7"/>
  <c r="AY272" i="7"/>
  <c r="AY273" i="7"/>
  <c r="AY274" i="7"/>
  <c r="AY275" i="7"/>
  <c r="AY276" i="7"/>
  <c r="AY277" i="7"/>
  <c r="AY278" i="7"/>
  <c r="AY279" i="7"/>
  <c r="AY280" i="7"/>
  <c r="AY281" i="7"/>
  <c r="AY282" i="7"/>
  <c r="AY283" i="7"/>
  <c r="AY284" i="7"/>
  <c r="AY285" i="7"/>
  <c r="AY286" i="7"/>
  <c r="AY287" i="7"/>
  <c r="AY288" i="7"/>
  <c r="AY289" i="7"/>
  <c r="AY290" i="7"/>
  <c r="AY291" i="7"/>
  <c r="AY292" i="7"/>
  <c r="AY293" i="7"/>
  <c r="AY294" i="7"/>
  <c r="AY295" i="7"/>
  <c r="AY296" i="7"/>
  <c r="AY297" i="7"/>
  <c r="AY298" i="7"/>
  <c r="AY299" i="7"/>
  <c r="AY300" i="7"/>
  <c r="AY301" i="7"/>
  <c r="AY302" i="7"/>
  <c r="AY303" i="7"/>
  <c r="AY304" i="7"/>
  <c r="AY305" i="7"/>
  <c r="AY306" i="7"/>
  <c r="AY307" i="7"/>
  <c r="AY308" i="7"/>
  <c r="AY309" i="7"/>
  <c r="AY310" i="7"/>
  <c r="AY311" i="7"/>
  <c r="AY312" i="7"/>
  <c r="AY313" i="7"/>
  <c r="AY314" i="7"/>
  <c r="AY315" i="7"/>
  <c r="AY316" i="7"/>
  <c r="AY317" i="7"/>
  <c r="AY318" i="7"/>
  <c r="AY319" i="7"/>
  <c r="AY320" i="7"/>
  <c r="AY321" i="7"/>
  <c r="AY322" i="7"/>
  <c r="AY323" i="7"/>
  <c r="AY324" i="7"/>
  <c r="AY325" i="7"/>
  <c r="AY326" i="7"/>
  <c r="AY327" i="7"/>
  <c r="AY328" i="7"/>
  <c r="AY329" i="7"/>
  <c r="AY330" i="7"/>
  <c r="AY331" i="7"/>
  <c r="AY332" i="7"/>
  <c r="AY333" i="7"/>
  <c r="AY334" i="7"/>
  <c r="AY335" i="7"/>
  <c r="AY336" i="7"/>
  <c r="AY337" i="7"/>
  <c r="AY338" i="7"/>
  <c r="AY339" i="7"/>
  <c r="AY340" i="7"/>
  <c r="AY341" i="7"/>
  <c r="AY342" i="7"/>
  <c r="AY343" i="7"/>
  <c r="AY344" i="7"/>
  <c r="AY345" i="7"/>
  <c r="AY346" i="7"/>
  <c r="AY347" i="7"/>
  <c r="AY348" i="7"/>
  <c r="AY349" i="7"/>
  <c r="AY350" i="7"/>
  <c r="AY351" i="7"/>
  <c r="AY352" i="7"/>
  <c r="AY353" i="7"/>
  <c r="AY354" i="7"/>
  <c r="AY355" i="7"/>
  <c r="AY356" i="7"/>
  <c r="AY357" i="7"/>
  <c r="AY358" i="7"/>
  <c r="AY359" i="7"/>
  <c r="AY360" i="7"/>
  <c r="AY361" i="7"/>
  <c r="AY362" i="7"/>
  <c r="AY363" i="7"/>
  <c r="AY364" i="7"/>
  <c r="AY365" i="7"/>
  <c r="AY366" i="7"/>
  <c r="AY367" i="7"/>
  <c r="AY368" i="7"/>
  <c r="AY369" i="7"/>
  <c r="AY370" i="7"/>
  <c r="AY371" i="7"/>
  <c r="AY372" i="7"/>
  <c r="AY373" i="7"/>
  <c r="AY374" i="7"/>
  <c r="AY375" i="7"/>
  <c r="AY376" i="7"/>
  <c r="AY377" i="7"/>
  <c r="AY378" i="7"/>
  <c r="AY379" i="7"/>
  <c r="AY380" i="7"/>
  <c r="AY381" i="7"/>
  <c r="AY382" i="7"/>
  <c r="AY383" i="7"/>
  <c r="AY384" i="7"/>
  <c r="AY385" i="7"/>
  <c r="AY386" i="7"/>
  <c r="AY387" i="7"/>
  <c r="AY388" i="7"/>
  <c r="AY389" i="7"/>
  <c r="AY390" i="7"/>
  <c r="AY391" i="7"/>
  <c r="AY392" i="7"/>
  <c r="AY393" i="7"/>
  <c r="AY394" i="7"/>
  <c r="AY395" i="7"/>
  <c r="AY396" i="7"/>
  <c r="AY397" i="7"/>
  <c r="AY398" i="7"/>
  <c r="AY399" i="7"/>
  <c r="AY400" i="7"/>
  <c r="AY401" i="7"/>
  <c r="AY402" i="7"/>
  <c r="AY403" i="7"/>
  <c r="AY404" i="7"/>
  <c r="AY405" i="7"/>
  <c r="AY406" i="7"/>
  <c r="AY407" i="7"/>
  <c r="AY408" i="7"/>
  <c r="AY409" i="7"/>
  <c r="AY410" i="7"/>
  <c r="AY411" i="7"/>
  <c r="AY412" i="7"/>
  <c r="AY413" i="7"/>
  <c r="AY414" i="7"/>
  <c r="AY415" i="7"/>
  <c r="AY416" i="7"/>
  <c r="AY417" i="7"/>
  <c r="AY418" i="7"/>
  <c r="AY419" i="7"/>
  <c r="AY420" i="7"/>
  <c r="AY421" i="7"/>
  <c r="AY422" i="7"/>
  <c r="AY423" i="7"/>
  <c r="AY424" i="7"/>
  <c r="AY425" i="7"/>
  <c r="AY426" i="7"/>
  <c r="AY427" i="7"/>
  <c r="AY428" i="7"/>
  <c r="AY429" i="7"/>
  <c r="AY430" i="7"/>
  <c r="AY431" i="7"/>
  <c r="AY432" i="7"/>
  <c r="AY433" i="7"/>
  <c r="AY434" i="7"/>
  <c r="AY435" i="7"/>
  <c r="AY436" i="7"/>
  <c r="AY437" i="7"/>
  <c r="AY438" i="7"/>
  <c r="AY439" i="7"/>
  <c r="AY440" i="7"/>
  <c r="AY441" i="7"/>
  <c r="AY442" i="7"/>
  <c r="AY443" i="7"/>
  <c r="AY444" i="7"/>
  <c r="AY445" i="7"/>
  <c r="AY446" i="7"/>
  <c r="AY447" i="7"/>
  <c r="AY448" i="7"/>
  <c r="AY449" i="7"/>
  <c r="AY450" i="7"/>
  <c r="AY451" i="7"/>
  <c r="AY452" i="7"/>
  <c r="AY453" i="7"/>
  <c r="AY454" i="7"/>
  <c r="AY455" i="7"/>
  <c r="AY456" i="7"/>
  <c r="AY457" i="7"/>
  <c r="AY458" i="7"/>
  <c r="AY459" i="7"/>
  <c r="AY460" i="7"/>
  <c r="AY461" i="7"/>
  <c r="AY462" i="7"/>
  <c r="AY463" i="7"/>
  <c r="AY464" i="7"/>
  <c r="AY465" i="7"/>
  <c r="AY466" i="7"/>
  <c r="AY467" i="7"/>
  <c r="AY468" i="7"/>
  <c r="AY469" i="7"/>
  <c r="AY470" i="7"/>
  <c r="AY471" i="7"/>
  <c r="AY472" i="7"/>
  <c r="AY473" i="7"/>
  <c r="AY474" i="7"/>
  <c r="AY475" i="7"/>
  <c r="AY476" i="7"/>
  <c r="AY477" i="7"/>
  <c r="AY478" i="7"/>
  <c r="AY479" i="7"/>
  <c r="AY480" i="7"/>
  <c r="AY481" i="7"/>
  <c r="AY482" i="7"/>
  <c r="AY483" i="7"/>
  <c r="AY484" i="7"/>
  <c r="AY485" i="7"/>
  <c r="AY486" i="7"/>
  <c r="AY487" i="7"/>
  <c r="AY488" i="7"/>
  <c r="AY489" i="7"/>
  <c r="AY490" i="7"/>
  <c r="AY491" i="7"/>
  <c r="AY492" i="7"/>
  <c r="AY493" i="7"/>
  <c r="AY494" i="7"/>
  <c r="AY495" i="7"/>
  <c r="AY496" i="7"/>
  <c r="AY497" i="7"/>
  <c r="AY498" i="7"/>
  <c r="AY499" i="7"/>
  <c r="AY500" i="7"/>
  <c r="AY501" i="7"/>
  <c r="AY502" i="7"/>
  <c r="AY503" i="7"/>
  <c r="AY504" i="7"/>
  <c r="AY505" i="7"/>
  <c r="AY506" i="7"/>
  <c r="AY507" i="7"/>
  <c r="AY508" i="7"/>
  <c r="AY509" i="7"/>
  <c r="AY510" i="7"/>
  <c r="AY511" i="7"/>
  <c r="AY512" i="7"/>
  <c r="AY513" i="7"/>
  <c r="AY514" i="7"/>
  <c r="AY515" i="7"/>
  <c r="AY516" i="7"/>
  <c r="AY517" i="7"/>
  <c r="AY518" i="7"/>
  <c r="AY519" i="7"/>
  <c r="AY520" i="7"/>
  <c r="AY521" i="7"/>
  <c r="AY522" i="7"/>
  <c r="AY523" i="7"/>
  <c r="AY524" i="7"/>
  <c r="AY525" i="7"/>
  <c r="AY526" i="7"/>
  <c r="AY527" i="7"/>
  <c r="AY528" i="7"/>
  <c r="AY529" i="7"/>
  <c r="AY530" i="7"/>
  <c r="AY531" i="7"/>
  <c r="AY532" i="7"/>
  <c r="AY533" i="7"/>
  <c r="AY534" i="7"/>
  <c r="AY535" i="7"/>
  <c r="AY536" i="7"/>
  <c r="AY537" i="7"/>
  <c r="AY538" i="7"/>
  <c r="AY539" i="7"/>
  <c r="AY540" i="7"/>
  <c r="AY541" i="7"/>
  <c r="AY542" i="7"/>
  <c r="AY543" i="7"/>
  <c r="AY544" i="7"/>
  <c r="AY545" i="7"/>
  <c r="AY546" i="7"/>
  <c r="AY547" i="7"/>
  <c r="AY548" i="7"/>
  <c r="AY549" i="7"/>
  <c r="AY550" i="7"/>
  <c r="AY551" i="7"/>
  <c r="AY552" i="7"/>
  <c r="AY553" i="7"/>
  <c r="AY554" i="7"/>
  <c r="AY555" i="7"/>
  <c r="AY556" i="7"/>
  <c r="AY557" i="7"/>
  <c r="AY558" i="7"/>
  <c r="AY559" i="7"/>
  <c r="AY560" i="7"/>
  <c r="AY561" i="7"/>
  <c r="AY562" i="7"/>
  <c r="AY563" i="7"/>
  <c r="AY564" i="7"/>
  <c r="AY565" i="7"/>
  <c r="AY566" i="7"/>
  <c r="AY567" i="7"/>
  <c r="AY568" i="7"/>
  <c r="AY569" i="7"/>
  <c r="AY570" i="7"/>
  <c r="AY571" i="7"/>
  <c r="AY572" i="7"/>
  <c r="AY573" i="7"/>
  <c r="AY574" i="7"/>
  <c r="AY575" i="7"/>
  <c r="AY576" i="7"/>
  <c r="AY577" i="7"/>
  <c r="AY578" i="7"/>
  <c r="AY579" i="7"/>
  <c r="AY580" i="7"/>
  <c r="AY581" i="7"/>
  <c r="AY582" i="7"/>
  <c r="AY583" i="7"/>
  <c r="AY584" i="7"/>
  <c r="AY585" i="7"/>
  <c r="AY586" i="7"/>
  <c r="AY587" i="7"/>
  <c r="AY588" i="7"/>
  <c r="AY589" i="7"/>
  <c r="AY590" i="7"/>
  <c r="AY591" i="7"/>
  <c r="AY592" i="7"/>
  <c r="AY593" i="7"/>
  <c r="AY594" i="7"/>
  <c r="AY595" i="7"/>
  <c r="AY596" i="7"/>
  <c r="AY597" i="7"/>
  <c r="AY598" i="7"/>
  <c r="AY599" i="7"/>
  <c r="AY600" i="7"/>
  <c r="AY601" i="7"/>
  <c r="AY602" i="7"/>
  <c r="AY603" i="7"/>
  <c r="AY604" i="7"/>
  <c r="AY605" i="7"/>
  <c r="AY606" i="7"/>
  <c r="AY607" i="7"/>
  <c r="AY608" i="7"/>
  <c r="AY609" i="7"/>
  <c r="AY610" i="7"/>
  <c r="AY611" i="7"/>
  <c r="AY612" i="7"/>
  <c r="AY613" i="7"/>
  <c r="AY614" i="7"/>
  <c r="AY615" i="7"/>
  <c r="AY616" i="7"/>
  <c r="AY617" i="7"/>
  <c r="AY618" i="7"/>
  <c r="AY619" i="7"/>
  <c r="AY620" i="7"/>
  <c r="AY621" i="7"/>
  <c r="AY622" i="7"/>
  <c r="AY623" i="7"/>
  <c r="AY624" i="7"/>
  <c r="AY625" i="7"/>
  <c r="AY626" i="7"/>
  <c r="AY627" i="7"/>
  <c r="AY628" i="7"/>
  <c r="AY629" i="7"/>
  <c r="AY630" i="7"/>
  <c r="AY631" i="7"/>
  <c r="AY632" i="7"/>
  <c r="AY633" i="7"/>
  <c r="AY634" i="7"/>
  <c r="AY635" i="7"/>
  <c r="AY636" i="7"/>
  <c r="AY637" i="7"/>
  <c r="AY638" i="7"/>
  <c r="AY639" i="7"/>
  <c r="AY640" i="7"/>
  <c r="AY641" i="7"/>
  <c r="AY642" i="7"/>
  <c r="AY643" i="7"/>
  <c r="AY644" i="7"/>
  <c r="AY645" i="7"/>
  <c r="AY646" i="7"/>
  <c r="AY647" i="7"/>
  <c r="AY648" i="7"/>
  <c r="AY649" i="7"/>
  <c r="AY650" i="7"/>
  <c r="AY651" i="7"/>
  <c r="AY652" i="7"/>
  <c r="AY653" i="7"/>
  <c r="AY654" i="7"/>
  <c r="AY655" i="7"/>
  <c r="AY656" i="7"/>
  <c r="AY657" i="7"/>
  <c r="AY658" i="7"/>
  <c r="AY659" i="7"/>
  <c r="AY660" i="7"/>
  <c r="AY661" i="7"/>
  <c r="AY662" i="7"/>
  <c r="AY663" i="7"/>
  <c r="AY664" i="7"/>
  <c r="AY665" i="7"/>
  <c r="AY666" i="7"/>
  <c r="AY667" i="7"/>
  <c r="AY668" i="7"/>
  <c r="AY669" i="7"/>
  <c r="AY670" i="7"/>
  <c r="AY671" i="7"/>
  <c r="AY672" i="7"/>
  <c r="AY673" i="7"/>
  <c r="AY674" i="7"/>
  <c r="AY675" i="7"/>
  <c r="AY676" i="7"/>
  <c r="AY677" i="7"/>
  <c r="AY678" i="7"/>
  <c r="AY679" i="7"/>
  <c r="AY680" i="7"/>
  <c r="AY681" i="7"/>
  <c r="AY682" i="7"/>
  <c r="AY683" i="7"/>
  <c r="AY684" i="7"/>
  <c r="AY685" i="7"/>
  <c r="AY686" i="7"/>
  <c r="AY687" i="7"/>
  <c r="AY688" i="7"/>
  <c r="AY689" i="7"/>
  <c r="AY690" i="7"/>
  <c r="AY691" i="7"/>
  <c r="AY692" i="7"/>
  <c r="AY693" i="7"/>
  <c r="AY694" i="7"/>
  <c r="AY695" i="7"/>
  <c r="AY696" i="7"/>
  <c r="AY697" i="7"/>
  <c r="AY698" i="7"/>
  <c r="AY699" i="7"/>
  <c r="AY700" i="7"/>
  <c r="AY701" i="7"/>
  <c r="AY702" i="7"/>
  <c r="AY703" i="7"/>
  <c r="AY704" i="7"/>
  <c r="AY705" i="7"/>
  <c r="AY706" i="7"/>
  <c r="AY707" i="7"/>
  <c r="AY708" i="7"/>
  <c r="AY709" i="7"/>
  <c r="AY710" i="7"/>
  <c r="AY711" i="7"/>
  <c r="AY712" i="7"/>
  <c r="AY713" i="7"/>
  <c r="AY714" i="7"/>
  <c r="AY715" i="7"/>
  <c r="AY716" i="7"/>
  <c r="AY717" i="7"/>
  <c r="AY718" i="7"/>
  <c r="AY719" i="7"/>
  <c r="AY720" i="7"/>
  <c r="AY721" i="7"/>
  <c r="AY722" i="7"/>
  <c r="AY723" i="7"/>
  <c r="AY724" i="7"/>
  <c r="AY725" i="7"/>
  <c r="AY726" i="7"/>
  <c r="AY727" i="7"/>
  <c r="AY728" i="7"/>
  <c r="AY729" i="7"/>
  <c r="AY730" i="7"/>
  <c r="AY731" i="7"/>
  <c r="AY732" i="7"/>
  <c r="AY733" i="7"/>
  <c r="AY734" i="7"/>
  <c r="AY735" i="7"/>
  <c r="AY736" i="7"/>
  <c r="AY737" i="7"/>
  <c r="AY738" i="7"/>
  <c r="AY739" i="7"/>
  <c r="AY740" i="7"/>
  <c r="AY741" i="7"/>
  <c r="AY742" i="7"/>
  <c r="AY743" i="7"/>
  <c r="AY744" i="7"/>
  <c r="AY745" i="7"/>
  <c r="AY746" i="7"/>
  <c r="AY747" i="7"/>
  <c r="AY748" i="7"/>
  <c r="AY749" i="7"/>
  <c r="AY750" i="7"/>
  <c r="AY751" i="7"/>
  <c r="AY752" i="7"/>
  <c r="AY753" i="7"/>
  <c r="AY754" i="7"/>
  <c r="AY755" i="7"/>
  <c r="AY756" i="7"/>
  <c r="AY757" i="7"/>
  <c r="AY758" i="7"/>
  <c r="AY759" i="7"/>
  <c r="AY760" i="7"/>
  <c r="AY761" i="7"/>
  <c r="AY762" i="7"/>
  <c r="AY763" i="7"/>
  <c r="AY764" i="7"/>
  <c r="AY765" i="7"/>
  <c r="AY766" i="7"/>
  <c r="AY767" i="7"/>
  <c r="AY768" i="7"/>
  <c r="AY769" i="7"/>
  <c r="AY770" i="7"/>
  <c r="AY771" i="7"/>
  <c r="AY772" i="7"/>
  <c r="AY773" i="7"/>
  <c r="AY774" i="7"/>
  <c r="AY775" i="7"/>
  <c r="AY776" i="7"/>
  <c r="AY777" i="7"/>
  <c r="AY778" i="7"/>
  <c r="AY779" i="7"/>
  <c r="AY780" i="7"/>
  <c r="AY781" i="7"/>
  <c r="AY782" i="7"/>
  <c r="AY783" i="7"/>
  <c r="AY784" i="7"/>
  <c r="AY785" i="7"/>
  <c r="AY786" i="7"/>
  <c r="AY787" i="7"/>
  <c r="AY788" i="7"/>
  <c r="AY789" i="7"/>
  <c r="AY790" i="7"/>
  <c r="AY791" i="7"/>
  <c r="AY792" i="7"/>
  <c r="AY793" i="7"/>
  <c r="AY794" i="7"/>
  <c r="AY795" i="7"/>
  <c r="AY796" i="7"/>
  <c r="AY797" i="7"/>
  <c r="AY798" i="7"/>
  <c r="AY799" i="7"/>
  <c r="AY800" i="7"/>
  <c r="AY801" i="7"/>
  <c r="AY802" i="7"/>
  <c r="AY803" i="7"/>
  <c r="AY804" i="7"/>
  <c r="AY805" i="7"/>
  <c r="AY806" i="7"/>
  <c r="AY807" i="7"/>
  <c r="AY808" i="7"/>
  <c r="AY809" i="7"/>
  <c r="AY810" i="7"/>
  <c r="AY811" i="7"/>
  <c r="AY812" i="7"/>
  <c r="AY813" i="7"/>
  <c r="AY814" i="7"/>
  <c r="AY815" i="7"/>
  <c r="AY816" i="7"/>
  <c r="AY817" i="7"/>
  <c r="AY818" i="7"/>
  <c r="AY819" i="7"/>
  <c r="AY820" i="7"/>
  <c r="AY821" i="7"/>
  <c r="AY822" i="7"/>
  <c r="AY823" i="7"/>
  <c r="AY824" i="7"/>
  <c r="AY825" i="7"/>
  <c r="AY826" i="7"/>
  <c r="AY827" i="7"/>
  <c r="AY828" i="7"/>
  <c r="AY829" i="7"/>
  <c r="AY830" i="7"/>
  <c r="AY831" i="7"/>
  <c r="AY832" i="7"/>
  <c r="AY833" i="7"/>
  <c r="AY834" i="7"/>
  <c r="AY835" i="7"/>
  <c r="AY836" i="7"/>
  <c r="AY837" i="7"/>
  <c r="AY838" i="7"/>
  <c r="AY839" i="7"/>
  <c r="AY840" i="7"/>
  <c r="AY841" i="7"/>
  <c r="AY842" i="7"/>
  <c r="AY843" i="7"/>
  <c r="AY844" i="7"/>
  <c r="AY845" i="7"/>
  <c r="AY846" i="7"/>
  <c r="AY847" i="7"/>
  <c r="AY848" i="7"/>
  <c r="AY849" i="7"/>
  <c r="AY850" i="7"/>
  <c r="AY851" i="7"/>
  <c r="AY852" i="7"/>
  <c r="AY853" i="7"/>
  <c r="AY854" i="7"/>
  <c r="AY855" i="7"/>
  <c r="AY856" i="7"/>
  <c r="AY857" i="7"/>
  <c r="AY858" i="7"/>
  <c r="AY859" i="7"/>
  <c r="AY860" i="7"/>
  <c r="AY861" i="7"/>
  <c r="AY862" i="7"/>
  <c r="AY863" i="7"/>
  <c r="AY864" i="7"/>
  <c r="AY865" i="7"/>
  <c r="AY866" i="7"/>
  <c r="AY867" i="7"/>
  <c r="AY868" i="7"/>
  <c r="AY869" i="7"/>
  <c r="AY870" i="7"/>
  <c r="AY871" i="7"/>
  <c r="AY872" i="7"/>
  <c r="AY873" i="7"/>
  <c r="AY874" i="7"/>
  <c r="AY875" i="7"/>
  <c r="AY876" i="7"/>
  <c r="AY877" i="7"/>
  <c r="AY878" i="7"/>
  <c r="AY879" i="7"/>
  <c r="AY880" i="7"/>
  <c r="AY881" i="7"/>
  <c r="AY882" i="7"/>
  <c r="AY883" i="7"/>
  <c r="AY884" i="7"/>
  <c r="AY885" i="7"/>
  <c r="AY886" i="7"/>
  <c r="AY887" i="7"/>
  <c r="AY888" i="7"/>
  <c r="AY889" i="7"/>
  <c r="AY890" i="7"/>
  <c r="AY891" i="7"/>
  <c r="AY892" i="7"/>
  <c r="AY893" i="7"/>
  <c r="AY894" i="7"/>
  <c r="AY895" i="7"/>
  <c r="AY896" i="7"/>
  <c r="AY897" i="7"/>
  <c r="AY898" i="7"/>
  <c r="AY899" i="7"/>
  <c r="AY900" i="7"/>
  <c r="AY901" i="7"/>
  <c r="AY902" i="7"/>
  <c r="AY903" i="7"/>
  <c r="AY904" i="7"/>
  <c r="AY905" i="7"/>
  <c r="AY906" i="7"/>
  <c r="AY907" i="7"/>
  <c r="AY908" i="7"/>
  <c r="AY909" i="7"/>
  <c r="AY910" i="7"/>
  <c r="AY911" i="7"/>
  <c r="AY912" i="7"/>
  <c r="AY913" i="7"/>
  <c r="AY914" i="7"/>
  <c r="AY915" i="7"/>
  <c r="AY916" i="7"/>
  <c r="AY917" i="7"/>
  <c r="AY918" i="7"/>
  <c r="AY919" i="7"/>
  <c r="AY920" i="7"/>
  <c r="AY921" i="7"/>
  <c r="AY922" i="7"/>
  <c r="AY923" i="7"/>
  <c r="AY924" i="7"/>
  <c r="AY925" i="7"/>
  <c r="AY926" i="7"/>
  <c r="AY927" i="7"/>
  <c r="AY928" i="7"/>
  <c r="AY929" i="7"/>
  <c r="AY930" i="7"/>
  <c r="AY931" i="7"/>
  <c r="AY932" i="7"/>
  <c r="AY933" i="7"/>
  <c r="AY934" i="7"/>
  <c r="AY935" i="7"/>
  <c r="AY936" i="7"/>
  <c r="AY937" i="7"/>
  <c r="AY938" i="7"/>
  <c r="AY939" i="7"/>
  <c r="AY940" i="7"/>
  <c r="AY941" i="7"/>
  <c r="AY942" i="7"/>
  <c r="AY943" i="7"/>
  <c r="AY944" i="7"/>
  <c r="AY945" i="7"/>
  <c r="AY946" i="7"/>
  <c r="AY947" i="7"/>
  <c r="AY948" i="7"/>
  <c r="AY949" i="7"/>
  <c r="AY950" i="7"/>
  <c r="AY951" i="7"/>
  <c r="AY952" i="7"/>
  <c r="AY953" i="7"/>
  <c r="AY954" i="7"/>
  <c r="AY955" i="7"/>
  <c r="AY956" i="7"/>
  <c r="AY957" i="7"/>
  <c r="AY958" i="7"/>
  <c r="AY959" i="7"/>
  <c r="AY960" i="7"/>
  <c r="AY961" i="7"/>
  <c r="AY962" i="7"/>
  <c r="AY963" i="7"/>
  <c r="AY964" i="7"/>
  <c r="AY965" i="7"/>
  <c r="AY966" i="7"/>
  <c r="AY967" i="7"/>
  <c r="AY968" i="7"/>
  <c r="AY969" i="7"/>
  <c r="AY970" i="7"/>
  <c r="AY971" i="7"/>
  <c r="AY972" i="7"/>
  <c r="AY973" i="7"/>
  <c r="AY974" i="7"/>
  <c r="AY975" i="7"/>
  <c r="AY976" i="7"/>
  <c r="AY977" i="7"/>
  <c r="AY978" i="7"/>
  <c r="AY979" i="7"/>
  <c r="AY980" i="7"/>
  <c r="AY981" i="7"/>
  <c r="AY982" i="7"/>
  <c r="AY983" i="7"/>
  <c r="AY984" i="7"/>
  <c r="AY985" i="7"/>
  <c r="AY986" i="7"/>
  <c r="AY987" i="7"/>
  <c r="AY988" i="7"/>
  <c r="AY989" i="7"/>
  <c r="AY990" i="7"/>
  <c r="AY991" i="7"/>
  <c r="AY992" i="7"/>
  <c r="AY993" i="7"/>
  <c r="AY994" i="7"/>
  <c r="AY995" i="7"/>
  <c r="AY996" i="7"/>
  <c r="AY997" i="7"/>
  <c r="AY998" i="7"/>
  <c r="AY999" i="7"/>
  <c r="AY1000" i="7"/>
  <c r="AY1001" i="7"/>
  <c r="AY1002" i="7"/>
  <c r="AY1003" i="7"/>
  <c r="AY1004" i="7"/>
  <c r="AY1005" i="7"/>
  <c r="AY1006" i="7"/>
  <c r="AY1007" i="7"/>
  <c r="AY1008" i="7"/>
  <c r="BD10" i="7"/>
  <c r="BD11" i="7"/>
  <c r="BD12" i="7"/>
  <c r="BD13" i="7"/>
  <c r="BD14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D92" i="7"/>
  <c r="BD93" i="7"/>
  <c r="BD94" i="7"/>
  <c r="BD95" i="7"/>
  <c r="BD96" i="7"/>
  <c r="BD97" i="7"/>
  <c r="BD98" i="7"/>
  <c r="BD99" i="7"/>
  <c r="BD100" i="7"/>
  <c r="BD101" i="7"/>
  <c r="BD102" i="7"/>
  <c r="BD103" i="7"/>
  <c r="BD104" i="7"/>
  <c r="BD105" i="7"/>
  <c r="BD106" i="7"/>
  <c r="BD107" i="7"/>
  <c r="BD108" i="7"/>
  <c r="BD109" i="7"/>
  <c r="BD110" i="7"/>
  <c r="BD111" i="7"/>
  <c r="BD112" i="7"/>
  <c r="BD113" i="7"/>
  <c r="BD114" i="7"/>
  <c r="BD115" i="7"/>
  <c r="BD116" i="7"/>
  <c r="BD117" i="7"/>
  <c r="BD118" i="7"/>
  <c r="BD119" i="7"/>
  <c r="BD120" i="7"/>
  <c r="BD121" i="7"/>
  <c r="BD122" i="7"/>
  <c r="BD123" i="7"/>
  <c r="BD124" i="7"/>
  <c r="BD125" i="7"/>
  <c r="BD126" i="7"/>
  <c r="BD127" i="7"/>
  <c r="BD128" i="7"/>
  <c r="BD129" i="7"/>
  <c r="BD130" i="7"/>
  <c r="BD131" i="7"/>
  <c r="BD132" i="7"/>
  <c r="BD133" i="7"/>
  <c r="BD134" i="7"/>
  <c r="BD135" i="7"/>
  <c r="BD136" i="7"/>
  <c r="BD137" i="7"/>
  <c r="BD138" i="7"/>
  <c r="BD139" i="7"/>
  <c r="BD140" i="7"/>
  <c r="BD141" i="7"/>
  <c r="BD142" i="7"/>
  <c r="BD143" i="7"/>
  <c r="BD144" i="7"/>
  <c r="BD145" i="7"/>
  <c r="BD146" i="7"/>
  <c r="BD147" i="7"/>
  <c r="BD148" i="7"/>
  <c r="BD149" i="7"/>
  <c r="BD150" i="7"/>
  <c r="BD151" i="7"/>
  <c r="BD152" i="7"/>
  <c r="BD153" i="7"/>
  <c r="BD154" i="7"/>
  <c r="BD155" i="7"/>
  <c r="BD156" i="7"/>
  <c r="BD157" i="7"/>
  <c r="BD158" i="7"/>
  <c r="BD159" i="7"/>
  <c r="BD160" i="7"/>
  <c r="BD161" i="7"/>
  <c r="BD162" i="7"/>
  <c r="BD163" i="7"/>
  <c r="BD164" i="7"/>
  <c r="BD165" i="7"/>
  <c r="BD166" i="7"/>
  <c r="BD167" i="7"/>
  <c r="BD168" i="7"/>
  <c r="BD169" i="7"/>
  <c r="BD170" i="7"/>
  <c r="BD171" i="7"/>
  <c r="BD172" i="7"/>
  <c r="BD173" i="7"/>
  <c r="BD174" i="7"/>
  <c r="BD175" i="7"/>
  <c r="BD176" i="7"/>
  <c r="BD177" i="7"/>
  <c r="BD178" i="7"/>
  <c r="BD179" i="7"/>
  <c r="BD180" i="7"/>
  <c r="BD181" i="7"/>
  <c r="BD182" i="7"/>
  <c r="BD183" i="7"/>
  <c r="BD184" i="7"/>
  <c r="BD185" i="7"/>
  <c r="BD186" i="7"/>
  <c r="BD187" i="7"/>
  <c r="BD188" i="7"/>
  <c r="BD189" i="7"/>
  <c r="BD190" i="7"/>
  <c r="BD191" i="7"/>
  <c r="BD192" i="7"/>
  <c r="BD193" i="7"/>
  <c r="BD194" i="7"/>
  <c r="BD195" i="7"/>
  <c r="BD196" i="7"/>
  <c r="BD197" i="7"/>
  <c r="BD198" i="7"/>
  <c r="BD199" i="7"/>
  <c r="BD200" i="7"/>
  <c r="BD201" i="7"/>
  <c r="BD202" i="7"/>
  <c r="BD203" i="7"/>
  <c r="BD204" i="7"/>
  <c r="BD205" i="7"/>
  <c r="BD206" i="7"/>
  <c r="BD207" i="7"/>
  <c r="BD208" i="7"/>
  <c r="BD209" i="7"/>
  <c r="BD210" i="7"/>
  <c r="BD211" i="7"/>
  <c r="BD212" i="7"/>
  <c r="BD213" i="7"/>
  <c r="BD214" i="7"/>
  <c r="BD215" i="7"/>
  <c r="BD216" i="7"/>
  <c r="BD217" i="7"/>
  <c r="BD218" i="7"/>
  <c r="BD219" i="7"/>
  <c r="BD220" i="7"/>
  <c r="BD221" i="7"/>
  <c r="BD222" i="7"/>
  <c r="BD223" i="7"/>
  <c r="BD224" i="7"/>
  <c r="BD225" i="7"/>
  <c r="BD226" i="7"/>
  <c r="BD227" i="7"/>
  <c r="BD228" i="7"/>
  <c r="BD229" i="7"/>
  <c r="BD230" i="7"/>
  <c r="BD231" i="7"/>
  <c r="BD232" i="7"/>
  <c r="BD233" i="7"/>
  <c r="BD234" i="7"/>
  <c r="BD235" i="7"/>
  <c r="BD236" i="7"/>
  <c r="BD237" i="7"/>
  <c r="BD238" i="7"/>
  <c r="BD239" i="7"/>
  <c r="BD240" i="7"/>
  <c r="BD241" i="7"/>
  <c r="BD242" i="7"/>
  <c r="BD243" i="7"/>
  <c r="BD244" i="7"/>
  <c r="BD245" i="7"/>
  <c r="BD246" i="7"/>
  <c r="BD247" i="7"/>
  <c r="BD248" i="7"/>
  <c r="BD249" i="7"/>
  <c r="BD250" i="7"/>
  <c r="BD251" i="7"/>
  <c r="BD252" i="7"/>
  <c r="BD253" i="7"/>
  <c r="BD254" i="7"/>
  <c r="BD255" i="7"/>
  <c r="BD256" i="7"/>
  <c r="BD257" i="7"/>
  <c r="BD258" i="7"/>
  <c r="BD259" i="7"/>
  <c r="BD260" i="7"/>
  <c r="BD261" i="7"/>
  <c r="BD262" i="7"/>
  <c r="BD263" i="7"/>
  <c r="BD264" i="7"/>
  <c r="BD265" i="7"/>
  <c r="BD266" i="7"/>
  <c r="BD267" i="7"/>
  <c r="BD268" i="7"/>
  <c r="BD269" i="7"/>
  <c r="BD270" i="7"/>
  <c r="BD271" i="7"/>
  <c r="BD272" i="7"/>
  <c r="BD273" i="7"/>
  <c r="BD274" i="7"/>
  <c r="BD275" i="7"/>
  <c r="BD276" i="7"/>
  <c r="BD277" i="7"/>
  <c r="BD278" i="7"/>
  <c r="BD279" i="7"/>
  <c r="BD280" i="7"/>
  <c r="BD281" i="7"/>
  <c r="BD282" i="7"/>
  <c r="BD283" i="7"/>
  <c r="BD284" i="7"/>
  <c r="BD285" i="7"/>
  <c r="BD286" i="7"/>
  <c r="BD287" i="7"/>
  <c r="BD288" i="7"/>
  <c r="BD289" i="7"/>
  <c r="BD290" i="7"/>
  <c r="BD291" i="7"/>
  <c r="BD292" i="7"/>
  <c r="BD293" i="7"/>
  <c r="BD294" i="7"/>
  <c r="BD295" i="7"/>
  <c r="BD296" i="7"/>
  <c r="BD297" i="7"/>
  <c r="BD298" i="7"/>
  <c r="BD299" i="7"/>
  <c r="BD300" i="7"/>
  <c r="BD301" i="7"/>
  <c r="BD302" i="7"/>
  <c r="BD303" i="7"/>
  <c r="BD304" i="7"/>
  <c r="BD305" i="7"/>
  <c r="BD306" i="7"/>
  <c r="BD307" i="7"/>
  <c r="BD308" i="7"/>
  <c r="BD309" i="7"/>
  <c r="BD310" i="7"/>
  <c r="BD311" i="7"/>
  <c r="BD312" i="7"/>
  <c r="BD313" i="7"/>
  <c r="BD314" i="7"/>
  <c r="BD315" i="7"/>
  <c r="BD316" i="7"/>
  <c r="BD317" i="7"/>
  <c r="BD318" i="7"/>
  <c r="BD319" i="7"/>
  <c r="BD320" i="7"/>
  <c r="BD321" i="7"/>
  <c r="BD322" i="7"/>
  <c r="BD323" i="7"/>
  <c r="BD324" i="7"/>
  <c r="BD325" i="7"/>
  <c r="BD326" i="7"/>
  <c r="BD327" i="7"/>
  <c r="BD328" i="7"/>
  <c r="BD329" i="7"/>
  <c r="BD330" i="7"/>
  <c r="BD331" i="7"/>
  <c r="BD332" i="7"/>
  <c r="BD333" i="7"/>
  <c r="BD334" i="7"/>
  <c r="BD335" i="7"/>
  <c r="BD336" i="7"/>
  <c r="BD337" i="7"/>
  <c r="BD338" i="7"/>
  <c r="BD339" i="7"/>
  <c r="BD340" i="7"/>
  <c r="BD341" i="7"/>
  <c r="BD342" i="7"/>
  <c r="BD343" i="7"/>
  <c r="BD344" i="7"/>
  <c r="BD345" i="7"/>
  <c r="BD346" i="7"/>
  <c r="BD347" i="7"/>
  <c r="BD348" i="7"/>
  <c r="BD349" i="7"/>
  <c r="BD350" i="7"/>
  <c r="BD351" i="7"/>
  <c r="BD352" i="7"/>
  <c r="BD353" i="7"/>
  <c r="BD354" i="7"/>
  <c r="BD355" i="7"/>
  <c r="BD356" i="7"/>
  <c r="BD357" i="7"/>
  <c r="BD358" i="7"/>
  <c r="BD359" i="7"/>
  <c r="BD360" i="7"/>
  <c r="BD361" i="7"/>
  <c r="BD362" i="7"/>
  <c r="BD363" i="7"/>
  <c r="BD364" i="7"/>
  <c r="BD365" i="7"/>
  <c r="BD366" i="7"/>
  <c r="BD367" i="7"/>
  <c r="BD368" i="7"/>
  <c r="BD369" i="7"/>
  <c r="BD370" i="7"/>
  <c r="BD371" i="7"/>
  <c r="BD372" i="7"/>
  <c r="BD373" i="7"/>
  <c r="BD374" i="7"/>
  <c r="BD375" i="7"/>
  <c r="BD376" i="7"/>
  <c r="BD377" i="7"/>
  <c r="BD378" i="7"/>
  <c r="BD379" i="7"/>
  <c r="BD380" i="7"/>
  <c r="BD381" i="7"/>
  <c r="BD382" i="7"/>
  <c r="BD383" i="7"/>
  <c r="BD384" i="7"/>
  <c r="BD385" i="7"/>
  <c r="BD386" i="7"/>
  <c r="BD387" i="7"/>
  <c r="BD388" i="7"/>
  <c r="BD389" i="7"/>
  <c r="BD390" i="7"/>
  <c r="BD391" i="7"/>
  <c r="BD392" i="7"/>
  <c r="BD393" i="7"/>
  <c r="BD394" i="7"/>
  <c r="BD395" i="7"/>
  <c r="BD396" i="7"/>
  <c r="BD397" i="7"/>
  <c r="BD398" i="7"/>
  <c r="BD399" i="7"/>
  <c r="BD400" i="7"/>
  <c r="BD401" i="7"/>
  <c r="BD402" i="7"/>
  <c r="BD403" i="7"/>
  <c r="BD404" i="7"/>
  <c r="BD405" i="7"/>
  <c r="BD406" i="7"/>
  <c r="BD407" i="7"/>
  <c r="BD408" i="7"/>
  <c r="BD409" i="7"/>
  <c r="BD410" i="7"/>
  <c r="BD411" i="7"/>
  <c r="BD412" i="7"/>
  <c r="BD413" i="7"/>
  <c r="BD414" i="7"/>
  <c r="BD415" i="7"/>
  <c r="BD416" i="7"/>
  <c r="BD417" i="7"/>
  <c r="BD418" i="7"/>
  <c r="BD419" i="7"/>
  <c r="BD420" i="7"/>
  <c r="BD421" i="7"/>
  <c r="BD422" i="7"/>
  <c r="BD423" i="7"/>
  <c r="BD424" i="7"/>
  <c r="BD425" i="7"/>
  <c r="BD426" i="7"/>
  <c r="BD427" i="7"/>
  <c r="BD428" i="7"/>
  <c r="BD429" i="7"/>
  <c r="BD430" i="7"/>
  <c r="BD431" i="7"/>
  <c r="BD432" i="7"/>
  <c r="BD433" i="7"/>
  <c r="BD434" i="7"/>
  <c r="BD435" i="7"/>
  <c r="BD436" i="7"/>
  <c r="BD437" i="7"/>
  <c r="BD438" i="7"/>
  <c r="BD439" i="7"/>
  <c r="BD440" i="7"/>
  <c r="BD441" i="7"/>
  <c r="BD442" i="7"/>
  <c r="BD443" i="7"/>
  <c r="BD444" i="7"/>
  <c r="BD445" i="7"/>
  <c r="BD446" i="7"/>
  <c r="BD447" i="7"/>
  <c r="BD448" i="7"/>
  <c r="BD449" i="7"/>
  <c r="BD450" i="7"/>
  <c r="BD451" i="7"/>
  <c r="BD452" i="7"/>
  <c r="BD453" i="7"/>
  <c r="BD454" i="7"/>
  <c r="BD455" i="7"/>
  <c r="BD456" i="7"/>
  <c r="BD457" i="7"/>
  <c r="BD458" i="7"/>
  <c r="BD459" i="7"/>
  <c r="BD460" i="7"/>
  <c r="BD461" i="7"/>
  <c r="BD462" i="7"/>
  <c r="BD463" i="7"/>
  <c r="BD464" i="7"/>
  <c r="BD465" i="7"/>
  <c r="BD466" i="7"/>
  <c r="BD467" i="7"/>
  <c r="BD468" i="7"/>
  <c r="BD469" i="7"/>
  <c r="BD470" i="7"/>
  <c r="BD471" i="7"/>
  <c r="BD472" i="7"/>
  <c r="BD473" i="7"/>
  <c r="BD474" i="7"/>
  <c r="BD475" i="7"/>
  <c r="BD476" i="7"/>
  <c r="BD477" i="7"/>
  <c r="BD478" i="7"/>
  <c r="BD479" i="7"/>
  <c r="BD480" i="7"/>
  <c r="BD481" i="7"/>
  <c r="BD482" i="7"/>
  <c r="BD483" i="7"/>
  <c r="BD484" i="7"/>
  <c r="BD485" i="7"/>
  <c r="BD486" i="7"/>
  <c r="BD487" i="7"/>
  <c r="BD488" i="7"/>
  <c r="BD489" i="7"/>
  <c r="BD490" i="7"/>
  <c r="BD491" i="7"/>
  <c r="BD492" i="7"/>
  <c r="BD493" i="7"/>
  <c r="BD494" i="7"/>
  <c r="BD495" i="7"/>
  <c r="BD496" i="7"/>
  <c r="BD497" i="7"/>
  <c r="BD498" i="7"/>
  <c r="BD499" i="7"/>
  <c r="BD500" i="7"/>
  <c r="BD501" i="7"/>
  <c r="BD502" i="7"/>
  <c r="BD503" i="7"/>
  <c r="BD504" i="7"/>
  <c r="BD505" i="7"/>
  <c r="BD506" i="7"/>
  <c r="BD507" i="7"/>
  <c r="BD508" i="7"/>
  <c r="BD509" i="7"/>
  <c r="BD510" i="7"/>
  <c r="BD511" i="7"/>
  <c r="BD512" i="7"/>
  <c r="BD513" i="7"/>
  <c r="BD514" i="7"/>
  <c r="BD515" i="7"/>
  <c r="BD516" i="7"/>
  <c r="BD517" i="7"/>
  <c r="BD518" i="7"/>
  <c r="BD519" i="7"/>
  <c r="BD520" i="7"/>
  <c r="BD521" i="7"/>
  <c r="BD522" i="7"/>
  <c r="BD523" i="7"/>
  <c r="BD524" i="7"/>
  <c r="BD525" i="7"/>
  <c r="BD526" i="7"/>
  <c r="BD527" i="7"/>
  <c r="BD528" i="7"/>
  <c r="BD529" i="7"/>
  <c r="BD530" i="7"/>
  <c r="BD531" i="7"/>
  <c r="BD532" i="7"/>
  <c r="BD533" i="7"/>
  <c r="BD534" i="7"/>
  <c r="BD535" i="7"/>
  <c r="BD536" i="7"/>
  <c r="BD537" i="7"/>
  <c r="BD538" i="7"/>
  <c r="BD539" i="7"/>
  <c r="BD540" i="7"/>
  <c r="BD541" i="7"/>
  <c r="BD542" i="7"/>
  <c r="BD543" i="7"/>
  <c r="BD544" i="7"/>
  <c r="BD545" i="7"/>
  <c r="BD546" i="7"/>
  <c r="BD547" i="7"/>
  <c r="BD548" i="7"/>
  <c r="BD549" i="7"/>
  <c r="BD550" i="7"/>
  <c r="BD551" i="7"/>
  <c r="BD552" i="7"/>
  <c r="BD553" i="7"/>
  <c r="BD554" i="7"/>
  <c r="BD555" i="7"/>
  <c r="BD556" i="7"/>
  <c r="BD557" i="7"/>
  <c r="BD558" i="7"/>
  <c r="BD559" i="7"/>
  <c r="BD560" i="7"/>
  <c r="BD561" i="7"/>
  <c r="BD562" i="7"/>
  <c r="BD563" i="7"/>
  <c r="BD564" i="7"/>
  <c r="BD565" i="7"/>
  <c r="BD566" i="7"/>
  <c r="BD567" i="7"/>
  <c r="BD568" i="7"/>
  <c r="BD569" i="7"/>
  <c r="BD570" i="7"/>
  <c r="BD571" i="7"/>
  <c r="BD572" i="7"/>
  <c r="BD573" i="7"/>
  <c r="BD574" i="7"/>
  <c r="BD575" i="7"/>
  <c r="BD576" i="7"/>
  <c r="BD577" i="7"/>
  <c r="BD578" i="7"/>
  <c r="BD579" i="7"/>
  <c r="BD580" i="7"/>
  <c r="BD581" i="7"/>
  <c r="BD582" i="7"/>
  <c r="BD583" i="7"/>
  <c r="BD584" i="7"/>
  <c r="BD585" i="7"/>
  <c r="BD586" i="7"/>
  <c r="BD587" i="7"/>
  <c r="BD588" i="7"/>
  <c r="BD589" i="7"/>
  <c r="BD590" i="7"/>
  <c r="BD591" i="7"/>
  <c r="BD592" i="7"/>
  <c r="BD593" i="7"/>
  <c r="BD594" i="7"/>
  <c r="BD595" i="7"/>
  <c r="BD596" i="7"/>
  <c r="BD597" i="7"/>
  <c r="BD598" i="7"/>
  <c r="BD599" i="7"/>
  <c r="BD600" i="7"/>
  <c r="BD601" i="7"/>
  <c r="BD602" i="7"/>
  <c r="BD603" i="7"/>
  <c r="BD604" i="7"/>
  <c r="BD605" i="7"/>
  <c r="BD606" i="7"/>
  <c r="BD607" i="7"/>
  <c r="BD608" i="7"/>
  <c r="BD609" i="7"/>
  <c r="BD610" i="7"/>
  <c r="BD611" i="7"/>
  <c r="BD612" i="7"/>
  <c r="BD613" i="7"/>
  <c r="BD614" i="7"/>
  <c r="BD615" i="7"/>
  <c r="BD616" i="7"/>
  <c r="BD617" i="7"/>
  <c r="BD618" i="7"/>
  <c r="BD619" i="7"/>
  <c r="BD620" i="7"/>
  <c r="BD621" i="7"/>
  <c r="BD622" i="7"/>
  <c r="BD623" i="7"/>
  <c r="BD624" i="7"/>
  <c r="BD625" i="7"/>
  <c r="BD626" i="7"/>
  <c r="BD627" i="7"/>
  <c r="BD628" i="7"/>
  <c r="BD629" i="7"/>
  <c r="BD630" i="7"/>
  <c r="BD631" i="7"/>
  <c r="BD632" i="7"/>
  <c r="BD633" i="7"/>
  <c r="BD634" i="7"/>
  <c r="BD635" i="7"/>
  <c r="BD636" i="7"/>
  <c r="BD637" i="7"/>
  <c r="BD638" i="7"/>
  <c r="BD639" i="7"/>
  <c r="BD640" i="7"/>
  <c r="BD641" i="7"/>
  <c r="BD642" i="7"/>
  <c r="BD643" i="7"/>
  <c r="BD644" i="7"/>
  <c r="BD645" i="7"/>
  <c r="BD646" i="7"/>
  <c r="BD647" i="7"/>
  <c r="BD648" i="7"/>
  <c r="BD649" i="7"/>
  <c r="BD650" i="7"/>
  <c r="BD651" i="7"/>
  <c r="BD652" i="7"/>
  <c r="BD653" i="7"/>
  <c r="BD654" i="7"/>
  <c r="BD655" i="7"/>
  <c r="BD656" i="7"/>
  <c r="BD657" i="7"/>
  <c r="BD658" i="7"/>
  <c r="BD659" i="7"/>
  <c r="BD660" i="7"/>
  <c r="BD661" i="7"/>
  <c r="BD662" i="7"/>
  <c r="BD663" i="7"/>
  <c r="BD664" i="7"/>
  <c r="BD665" i="7"/>
  <c r="BD666" i="7"/>
  <c r="BD667" i="7"/>
  <c r="BD668" i="7"/>
  <c r="BD669" i="7"/>
  <c r="BD670" i="7"/>
  <c r="BD671" i="7"/>
  <c r="BD672" i="7"/>
  <c r="BD673" i="7"/>
  <c r="BD674" i="7"/>
  <c r="BD675" i="7"/>
  <c r="BD676" i="7"/>
  <c r="BD677" i="7"/>
  <c r="BD678" i="7"/>
  <c r="BD679" i="7"/>
  <c r="BD680" i="7"/>
  <c r="BD681" i="7"/>
  <c r="BD682" i="7"/>
  <c r="BD683" i="7"/>
  <c r="BD684" i="7"/>
  <c r="BD685" i="7"/>
  <c r="BD686" i="7"/>
  <c r="BD687" i="7"/>
  <c r="BD688" i="7"/>
  <c r="BD689" i="7"/>
  <c r="BD690" i="7"/>
  <c r="BD691" i="7"/>
  <c r="BD692" i="7"/>
  <c r="BD693" i="7"/>
  <c r="BD694" i="7"/>
  <c r="BD695" i="7"/>
  <c r="BD696" i="7"/>
  <c r="BD697" i="7"/>
  <c r="BD698" i="7"/>
  <c r="BD699" i="7"/>
  <c r="BD700" i="7"/>
  <c r="BD701" i="7"/>
  <c r="BD702" i="7"/>
  <c r="BD703" i="7"/>
  <c r="BD704" i="7"/>
  <c r="BD705" i="7"/>
  <c r="BD706" i="7"/>
  <c r="BD707" i="7"/>
  <c r="BD708" i="7"/>
  <c r="BD709" i="7"/>
  <c r="BD710" i="7"/>
  <c r="BD711" i="7"/>
  <c r="BD712" i="7"/>
  <c r="BD713" i="7"/>
  <c r="BD714" i="7"/>
  <c r="BD715" i="7"/>
  <c r="BD716" i="7"/>
  <c r="BD717" i="7"/>
  <c r="BD718" i="7"/>
  <c r="BD719" i="7"/>
  <c r="BD720" i="7"/>
  <c r="BD721" i="7"/>
  <c r="BD722" i="7"/>
  <c r="BD723" i="7"/>
  <c r="BD724" i="7"/>
  <c r="BD725" i="7"/>
  <c r="BD726" i="7"/>
  <c r="BD727" i="7"/>
  <c r="BD728" i="7"/>
  <c r="BD729" i="7"/>
  <c r="BD730" i="7"/>
  <c r="BD731" i="7"/>
  <c r="BD732" i="7"/>
  <c r="BD733" i="7"/>
  <c r="BD734" i="7"/>
  <c r="BD735" i="7"/>
  <c r="BD736" i="7"/>
  <c r="BD737" i="7"/>
  <c r="BD738" i="7"/>
  <c r="BD739" i="7"/>
  <c r="BD740" i="7"/>
  <c r="BD741" i="7"/>
  <c r="BD742" i="7"/>
  <c r="BD743" i="7"/>
  <c r="BD744" i="7"/>
  <c r="BD745" i="7"/>
  <c r="BD746" i="7"/>
  <c r="BD747" i="7"/>
  <c r="BD748" i="7"/>
  <c r="BD749" i="7"/>
  <c r="BD750" i="7"/>
  <c r="BD751" i="7"/>
  <c r="BD752" i="7"/>
  <c r="BD753" i="7"/>
  <c r="BD754" i="7"/>
  <c r="BD755" i="7"/>
  <c r="BD756" i="7"/>
  <c r="BD757" i="7"/>
  <c r="BD758" i="7"/>
  <c r="BD759" i="7"/>
  <c r="BD760" i="7"/>
  <c r="BD761" i="7"/>
  <c r="BD762" i="7"/>
  <c r="BD763" i="7"/>
  <c r="BD764" i="7"/>
  <c r="BD765" i="7"/>
  <c r="BD766" i="7"/>
  <c r="BD767" i="7"/>
  <c r="BD768" i="7"/>
  <c r="BD769" i="7"/>
  <c r="BD770" i="7"/>
  <c r="BD771" i="7"/>
  <c r="BD772" i="7"/>
  <c r="BD773" i="7"/>
  <c r="BD774" i="7"/>
  <c r="BD775" i="7"/>
  <c r="BD776" i="7"/>
  <c r="BD777" i="7"/>
  <c r="BD778" i="7"/>
  <c r="BD779" i="7"/>
  <c r="BD780" i="7"/>
  <c r="BD781" i="7"/>
  <c r="BD782" i="7"/>
  <c r="BD783" i="7"/>
  <c r="BD784" i="7"/>
  <c r="BD785" i="7"/>
  <c r="BD786" i="7"/>
  <c r="BD787" i="7"/>
  <c r="BD788" i="7"/>
  <c r="BD789" i="7"/>
  <c r="BD790" i="7"/>
  <c r="BD791" i="7"/>
  <c r="BD792" i="7"/>
  <c r="BD793" i="7"/>
  <c r="BD794" i="7"/>
  <c r="BD795" i="7"/>
  <c r="BD796" i="7"/>
  <c r="BD797" i="7"/>
  <c r="BD798" i="7"/>
  <c r="BD799" i="7"/>
  <c r="BD800" i="7"/>
  <c r="BD801" i="7"/>
  <c r="BD802" i="7"/>
  <c r="BD803" i="7"/>
  <c r="BD804" i="7"/>
  <c r="BD805" i="7"/>
  <c r="BD806" i="7"/>
  <c r="BD807" i="7"/>
  <c r="BD808" i="7"/>
  <c r="BD809" i="7"/>
  <c r="BD810" i="7"/>
  <c r="BD811" i="7"/>
  <c r="BD812" i="7"/>
  <c r="BD813" i="7"/>
  <c r="BD814" i="7"/>
  <c r="BD815" i="7"/>
  <c r="BD816" i="7"/>
  <c r="BD817" i="7"/>
  <c r="BD818" i="7"/>
  <c r="BD819" i="7"/>
  <c r="BD820" i="7"/>
  <c r="BD821" i="7"/>
  <c r="BD822" i="7"/>
  <c r="BD823" i="7"/>
  <c r="BD824" i="7"/>
  <c r="BD825" i="7"/>
  <c r="BD826" i="7"/>
  <c r="BD827" i="7"/>
  <c r="BD828" i="7"/>
  <c r="BD829" i="7"/>
  <c r="BD830" i="7"/>
  <c r="BD831" i="7"/>
  <c r="BD832" i="7"/>
  <c r="BD833" i="7"/>
  <c r="BD834" i="7"/>
  <c r="BD835" i="7"/>
  <c r="BD836" i="7"/>
  <c r="BD837" i="7"/>
  <c r="BD838" i="7"/>
  <c r="BD839" i="7"/>
  <c r="BD840" i="7"/>
  <c r="BD841" i="7"/>
  <c r="BD842" i="7"/>
  <c r="BD843" i="7"/>
  <c r="BD844" i="7"/>
  <c r="BD845" i="7"/>
  <c r="BD846" i="7"/>
  <c r="BD847" i="7"/>
  <c r="BD848" i="7"/>
  <c r="BD849" i="7"/>
  <c r="BD850" i="7"/>
  <c r="BD851" i="7"/>
  <c r="BD852" i="7"/>
  <c r="BD853" i="7"/>
  <c r="BD854" i="7"/>
  <c r="BD855" i="7"/>
  <c r="BD856" i="7"/>
  <c r="BD857" i="7"/>
  <c r="BD858" i="7"/>
  <c r="BD859" i="7"/>
  <c r="BD860" i="7"/>
  <c r="BD861" i="7"/>
  <c r="BD862" i="7"/>
  <c r="BD863" i="7"/>
  <c r="BD864" i="7"/>
  <c r="BD865" i="7"/>
  <c r="BD866" i="7"/>
  <c r="BD867" i="7"/>
  <c r="BD868" i="7"/>
  <c r="BD869" i="7"/>
  <c r="BD870" i="7"/>
  <c r="BD871" i="7"/>
  <c r="BD872" i="7"/>
  <c r="BD873" i="7"/>
  <c r="BD874" i="7"/>
  <c r="BD875" i="7"/>
  <c r="BD876" i="7"/>
  <c r="BD877" i="7"/>
  <c r="BD878" i="7"/>
  <c r="BD879" i="7"/>
  <c r="BD880" i="7"/>
  <c r="BD881" i="7"/>
  <c r="BD882" i="7"/>
  <c r="BD883" i="7"/>
  <c r="BD884" i="7"/>
  <c r="BD885" i="7"/>
  <c r="BD886" i="7"/>
  <c r="BD887" i="7"/>
  <c r="BD888" i="7"/>
  <c r="BD889" i="7"/>
  <c r="BD890" i="7"/>
  <c r="BD891" i="7"/>
  <c r="BD892" i="7"/>
  <c r="BD893" i="7"/>
  <c r="BD894" i="7"/>
  <c r="BD895" i="7"/>
  <c r="BD896" i="7"/>
  <c r="BD897" i="7"/>
  <c r="BD898" i="7"/>
  <c r="BD899" i="7"/>
  <c r="BD900" i="7"/>
  <c r="BD901" i="7"/>
  <c r="BD902" i="7"/>
  <c r="BD903" i="7"/>
  <c r="BD904" i="7"/>
  <c r="BD905" i="7"/>
  <c r="BD906" i="7"/>
  <c r="BD907" i="7"/>
  <c r="BD908" i="7"/>
  <c r="BD909" i="7"/>
  <c r="BD910" i="7"/>
  <c r="BD911" i="7"/>
  <c r="BD912" i="7"/>
  <c r="BD913" i="7"/>
  <c r="BD914" i="7"/>
  <c r="BD915" i="7"/>
  <c r="BD916" i="7"/>
  <c r="BD917" i="7"/>
  <c r="BD918" i="7"/>
  <c r="BD919" i="7"/>
  <c r="BD920" i="7"/>
  <c r="BD921" i="7"/>
  <c r="BD922" i="7"/>
  <c r="BD923" i="7"/>
  <c r="BD924" i="7"/>
  <c r="BD925" i="7"/>
  <c r="BD926" i="7"/>
  <c r="BD927" i="7"/>
  <c r="BD928" i="7"/>
  <c r="BD929" i="7"/>
  <c r="BD930" i="7"/>
  <c r="BD931" i="7"/>
  <c r="BD932" i="7"/>
  <c r="BD933" i="7"/>
  <c r="BD934" i="7"/>
  <c r="BD935" i="7"/>
  <c r="BD936" i="7"/>
  <c r="BD937" i="7"/>
  <c r="BD938" i="7"/>
  <c r="BD939" i="7"/>
  <c r="BD940" i="7"/>
  <c r="BD941" i="7"/>
  <c r="BD942" i="7"/>
  <c r="BD943" i="7"/>
  <c r="BD944" i="7"/>
  <c r="BD945" i="7"/>
  <c r="BD946" i="7"/>
  <c r="BD947" i="7"/>
  <c r="BD948" i="7"/>
  <c r="BD949" i="7"/>
  <c r="BD950" i="7"/>
  <c r="BD951" i="7"/>
  <c r="BD952" i="7"/>
  <c r="BD953" i="7"/>
  <c r="BD954" i="7"/>
  <c r="BD955" i="7"/>
  <c r="BD956" i="7"/>
  <c r="BD957" i="7"/>
  <c r="BD958" i="7"/>
  <c r="BD959" i="7"/>
  <c r="BD960" i="7"/>
  <c r="BD961" i="7"/>
  <c r="BD962" i="7"/>
  <c r="BD963" i="7"/>
  <c r="BD964" i="7"/>
  <c r="BD965" i="7"/>
  <c r="BD966" i="7"/>
  <c r="BD967" i="7"/>
  <c r="BD968" i="7"/>
  <c r="BD969" i="7"/>
  <c r="BD970" i="7"/>
  <c r="BD971" i="7"/>
  <c r="BD972" i="7"/>
  <c r="BD973" i="7"/>
  <c r="BD974" i="7"/>
  <c r="BD975" i="7"/>
  <c r="BD976" i="7"/>
  <c r="BD977" i="7"/>
  <c r="BD978" i="7"/>
  <c r="BD979" i="7"/>
  <c r="BD980" i="7"/>
  <c r="BD981" i="7"/>
  <c r="BD982" i="7"/>
  <c r="BD983" i="7"/>
  <c r="BD984" i="7"/>
  <c r="BD985" i="7"/>
  <c r="BD986" i="7"/>
  <c r="BD987" i="7"/>
  <c r="BD988" i="7"/>
  <c r="BD989" i="7"/>
  <c r="BD990" i="7"/>
  <c r="BD991" i="7"/>
  <c r="BD992" i="7"/>
  <c r="BD993" i="7"/>
  <c r="BD994" i="7"/>
  <c r="BD995" i="7"/>
  <c r="BD996" i="7"/>
  <c r="BD997" i="7"/>
  <c r="BD998" i="7"/>
  <c r="BD999" i="7"/>
  <c r="BD1000" i="7"/>
  <c r="BD1001" i="7"/>
  <c r="BD1002" i="7"/>
  <c r="BD1003" i="7"/>
  <c r="BD1004" i="7"/>
  <c r="BD1005" i="7"/>
  <c r="BD1006" i="7"/>
  <c r="BD1007" i="7"/>
  <c r="BD1008" i="7"/>
  <c r="BI10" i="7"/>
  <c r="BI11" i="7"/>
  <c r="BI12" i="7"/>
  <c r="BI13" i="7"/>
  <c r="BI14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I92" i="7"/>
  <c r="BI93" i="7"/>
  <c r="BI94" i="7"/>
  <c r="BI95" i="7"/>
  <c r="BI96" i="7"/>
  <c r="BI97" i="7"/>
  <c r="BI98" i="7"/>
  <c r="BI99" i="7"/>
  <c r="BI100" i="7"/>
  <c r="BI101" i="7"/>
  <c r="BI102" i="7"/>
  <c r="BI103" i="7"/>
  <c r="BI104" i="7"/>
  <c r="BI105" i="7"/>
  <c r="BI106" i="7"/>
  <c r="BI107" i="7"/>
  <c r="BI108" i="7"/>
  <c r="BI109" i="7"/>
  <c r="BI110" i="7"/>
  <c r="BI111" i="7"/>
  <c r="BI112" i="7"/>
  <c r="BI113" i="7"/>
  <c r="BI114" i="7"/>
  <c r="BI115" i="7"/>
  <c r="BI116" i="7"/>
  <c r="BI117" i="7"/>
  <c r="BI118" i="7"/>
  <c r="BI119" i="7"/>
  <c r="BI120" i="7"/>
  <c r="BI121" i="7"/>
  <c r="BI122" i="7"/>
  <c r="BI123" i="7"/>
  <c r="BI124" i="7"/>
  <c r="BI125" i="7"/>
  <c r="BI126" i="7"/>
  <c r="BI127" i="7"/>
  <c r="BI128" i="7"/>
  <c r="BI129" i="7"/>
  <c r="BI130" i="7"/>
  <c r="BI131" i="7"/>
  <c r="BI132" i="7"/>
  <c r="BI133" i="7"/>
  <c r="BI134" i="7"/>
  <c r="BI135" i="7"/>
  <c r="BI136" i="7"/>
  <c r="BI137" i="7"/>
  <c r="BI138" i="7"/>
  <c r="BI139" i="7"/>
  <c r="BI140" i="7"/>
  <c r="BI141" i="7"/>
  <c r="BI142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I173" i="7"/>
  <c r="BI174" i="7"/>
  <c r="BI175" i="7"/>
  <c r="BI176" i="7"/>
  <c r="BI177" i="7"/>
  <c r="BI178" i="7"/>
  <c r="BI179" i="7"/>
  <c r="BI180" i="7"/>
  <c r="BI181" i="7"/>
  <c r="BI182" i="7"/>
  <c r="BI183" i="7"/>
  <c r="BI184" i="7"/>
  <c r="BI185" i="7"/>
  <c r="BI186" i="7"/>
  <c r="BI187" i="7"/>
  <c r="BI188" i="7"/>
  <c r="BI189" i="7"/>
  <c r="BI190" i="7"/>
  <c r="BI191" i="7"/>
  <c r="BI192" i="7"/>
  <c r="BI193" i="7"/>
  <c r="BI194" i="7"/>
  <c r="BI195" i="7"/>
  <c r="BI196" i="7"/>
  <c r="BI197" i="7"/>
  <c r="BI198" i="7"/>
  <c r="BI199" i="7"/>
  <c r="BI200" i="7"/>
  <c r="BI201" i="7"/>
  <c r="BI202" i="7"/>
  <c r="BI203" i="7"/>
  <c r="BI204" i="7"/>
  <c r="BI205" i="7"/>
  <c r="BI206" i="7"/>
  <c r="BI207" i="7"/>
  <c r="BI208" i="7"/>
  <c r="BI209" i="7"/>
  <c r="BI210" i="7"/>
  <c r="BI211" i="7"/>
  <c r="BI212" i="7"/>
  <c r="BI213" i="7"/>
  <c r="BI214" i="7"/>
  <c r="BI215" i="7"/>
  <c r="BI216" i="7"/>
  <c r="BI217" i="7"/>
  <c r="BI218" i="7"/>
  <c r="BI219" i="7"/>
  <c r="BI220" i="7"/>
  <c r="BI221" i="7"/>
  <c r="BI222" i="7"/>
  <c r="BI223" i="7"/>
  <c r="BI224" i="7"/>
  <c r="BI225" i="7"/>
  <c r="BI226" i="7"/>
  <c r="BI227" i="7"/>
  <c r="BI228" i="7"/>
  <c r="BI229" i="7"/>
  <c r="BI230" i="7"/>
  <c r="BI231" i="7"/>
  <c r="BI232" i="7"/>
  <c r="BI233" i="7"/>
  <c r="BI234" i="7"/>
  <c r="BI235" i="7"/>
  <c r="BI236" i="7"/>
  <c r="BI237" i="7"/>
  <c r="BI238" i="7"/>
  <c r="BI239" i="7"/>
  <c r="BI240" i="7"/>
  <c r="BI241" i="7"/>
  <c r="BI242" i="7"/>
  <c r="BI243" i="7"/>
  <c r="BI244" i="7"/>
  <c r="BI245" i="7"/>
  <c r="BI246" i="7"/>
  <c r="BI247" i="7"/>
  <c r="BI248" i="7"/>
  <c r="BI249" i="7"/>
  <c r="BI250" i="7"/>
  <c r="BI251" i="7"/>
  <c r="BI252" i="7"/>
  <c r="BI253" i="7"/>
  <c r="BI254" i="7"/>
  <c r="BI255" i="7"/>
  <c r="BI256" i="7"/>
  <c r="BI257" i="7"/>
  <c r="BI258" i="7"/>
  <c r="BI259" i="7"/>
  <c r="BI260" i="7"/>
  <c r="BI261" i="7"/>
  <c r="BI262" i="7"/>
  <c r="BI263" i="7"/>
  <c r="BI264" i="7"/>
  <c r="BI265" i="7"/>
  <c r="BI266" i="7"/>
  <c r="BI267" i="7"/>
  <c r="BI268" i="7"/>
  <c r="BI269" i="7"/>
  <c r="BI270" i="7"/>
  <c r="BI271" i="7"/>
  <c r="BI272" i="7"/>
  <c r="BI273" i="7"/>
  <c r="BI274" i="7"/>
  <c r="BI275" i="7"/>
  <c r="BI276" i="7"/>
  <c r="BI277" i="7"/>
  <c r="BI278" i="7"/>
  <c r="BI279" i="7"/>
  <c r="BI280" i="7"/>
  <c r="BI281" i="7"/>
  <c r="BI282" i="7"/>
  <c r="BI283" i="7"/>
  <c r="BI284" i="7"/>
  <c r="BI285" i="7"/>
  <c r="BI286" i="7"/>
  <c r="BI287" i="7"/>
  <c r="BI288" i="7"/>
  <c r="BI289" i="7"/>
  <c r="BI290" i="7"/>
  <c r="BI291" i="7"/>
  <c r="BI292" i="7"/>
  <c r="BI293" i="7"/>
  <c r="BI294" i="7"/>
  <c r="BI295" i="7"/>
  <c r="BI296" i="7"/>
  <c r="BI297" i="7"/>
  <c r="BI298" i="7"/>
  <c r="BI299" i="7"/>
  <c r="BI300" i="7"/>
  <c r="BI301" i="7"/>
  <c r="BI302" i="7"/>
  <c r="BI303" i="7"/>
  <c r="BI304" i="7"/>
  <c r="BI305" i="7"/>
  <c r="BI306" i="7"/>
  <c r="BI307" i="7"/>
  <c r="BI308" i="7"/>
  <c r="BI309" i="7"/>
  <c r="BI310" i="7"/>
  <c r="BI311" i="7"/>
  <c r="BI312" i="7"/>
  <c r="BI313" i="7"/>
  <c r="BI314" i="7"/>
  <c r="BI315" i="7"/>
  <c r="BI316" i="7"/>
  <c r="BI317" i="7"/>
  <c r="BI318" i="7"/>
  <c r="BI319" i="7"/>
  <c r="BI320" i="7"/>
  <c r="BI321" i="7"/>
  <c r="BI322" i="7"/>
  <c r="BI323" i="7"/>
  <c r="BI324" i="7"/>
  <c r="BI325" i="7"/>
  <c r="BI326" i="7"/>
  <c r="BI327" i="7"/>
  <c r="BI328" i="7"/>
  <c r="BI329" i="7"/>
  <c r="BI330" i="7"/>
  <c r="BI331" i="7"/>
  <c r="BI332" i="7"/>
  <c r="BI333" i="7"/>
  <c r="BI334" i="7"/>
  <c r="BI335" i="7"/>
  <c r="BI336" i="7"/>
  <c r="BI337" i="7"/>
  <c r="BI338" i="7"/>
  <c r="BI339" i="7"/>
  <c r="BI340" i="7"/>
  <c r="BI341" i="7"/>
  <c r="BI342" i="7"/>
  <c r="BI343" i="7"/>
  <c r="BI344" i="7"/>
  <c r="BI345" i="7"/>
  <c r="BI346" i="7"/>
  <c r="BI347" i="7"/>
  <c r="BI348" i="7"/>
  <c r="BI349" i="7"/>
  <c r="BI350" i="7"/>
  <c r="BI351" i="7"/>
  <c r="BI352" i="7"/>
  <c r="BI353" i="7"/>
  <c r="BI354" i="7"/>
  <c r="BI355" i="7"/>
  <c r="BI356" i="7"/>
  <c r="BI357" i="7"/>
  <c r="BI358" i="7"/>
  <c r="BI359" i="7"/>
  <c r="BI360" i="7"/>
  <c r="BI361" i="7"/>
  <c r="BI362" i="7"/>
  <c r="BI363" i="7"/>
  <c r="BI364" i="7"/>
  <c r="BI365" i="7"/>
  <c r="BI366" i="7"/>
  <c r="BI367" i="7"/>
  <c r="BI368" i="7"/>
  <c r="BI369" i="7"/>
  <c r="BI370" i="7"/>
  <c r="BI371" i="7"/>
  <c r="BI372" i="7"/>
  <c r="BI373" i="7"/>
  <c r="BI374" i="7"/>
  <c r="BI375" i="7"/>
  <c r="BI376" i="7"/>
  <c r="BI377" i="7"/>
  <c r="BI378" i="7"/>
  <c r="BI379" i="7"/>
  <c r="BI380" i="7"/>
  <c r="BI381" i="7"/>
  <c r="BI382" i="7"/>
  <c r="BI383" i="7"/>
  <c r="BI384" i="7"/>
  <c r="BI385" i="7"/>
  <c r="BI386" i="7"/>
  <c r="BI387" i="7"/>
  <c r="BI388" i="7"/>
  <c r="BI389" i="7"/>
  <c r="BI390" i="7"/>
  <c r="BI391" i="7"/>
  <c r="BI392" i="7"/>
  <c r="BI393" i="7"/>
  <c r="BI394" i="7"/>
  <c r="BI395" i="7"/>
  <c r="BI396" i="7"/>
  <c r="BI397" i="7"/>
  <c r="BI398" i="7"/>
  <c r="BI399" i="7"/>
  <c r="BI400" i="7"/>
  <c r="BI401" i="7"/>
  <c r="BI402" i="7"/>
  <c r="BI403" i="7"/>
  <c r="BI404" i="7"/>
  <c r="BI405" i="7"/>
  <c r="BI406" i="7"/>
  <c r="BI407" i="7"/>
  <c r="BI408" i="7"/>
  <c r="BI409" i="7"/>
  <c r="BI410" i="7"/>
  <c r="BI411" i="7"/>
  <c r="BI412" i="7"/>
  <c r="BI413" i="7"/>
  <c r="BI414" i="7"/>
  <c r="BI415" i="7"/>
  <c r="BI416" i="7"/>
  <c r="BI417" i="7"/>
  <c r="BI418" i="7"/>
  <c r="BI419" i="7"/>
  <c r="BI420" i="7"/>
  <c r="BI421" i="7"/>
  <c r="BI422" i="7"/>
  <c r="BI423" i="7"/>
  <c r="BI424" i="7"/>
  <c r="BI425" i="7"/>
  <c r="BI426" i="7"/>
  <c r="BI427" i="7"/>
  <c r="BI428" i="7"/>
  <c r="BI429" i="7"/>
  <c r="BI430" i="7"/>
  <c r="BI431" i="7"/>
  <c r="BI432" i="7"/>
  <c r="BI433" i="7"/>
  <c r="BI434" i="7"/>
  <c r="BI435" i="7"/>
  <c r="BI436" i="7"/>
  <c r="BI437" i="7"/>
  <c r="BI438" i="7"/>
  <c r="BI439" i="7"/>
  <c r="BI440" i="7"/>
  <c r="BI441" i="7"/>
  <c r="BI442" i="7"/>
  <c r="BI443" i="7"/>
  <c r="BI444" i="7"/>
  <c r="BI445" i="7"/>
  <c r="BI446" i="7"/>
  <c r="BI447" i="7"/>
  <c r="BI448" i="7"/>
  <c r="BI449" i="7"/>
  <c r="BI450" i="7"/>
  <c r="BI451" i="7"/>
  <c r="BI452" i="7"/>
  <c r="BI453" i="7"/>
  <c r="BI454" i="7"/>
  <c r="BI455" i="7"/>
  <c r="BI456" i="7"/>
  <c r="BI457" i="7"/>
  <c r="BI458" i="7"/>
  <c r="BI459" i="7"/>
  <c r="BI460" i="7"/>
  <c r="BI461" i="7"/>
  <c r="BI462" i="7"/>
  <c r="BI463" i="7"/>
  <c r="BI464" i="7"/>
  <c r="BI465" i="7"/>
  <c r="BI466" i="7"/>
  <c r="BI467" i="7"/>
  <c r="BI468" i="7"/>
  <c r="BI469" i="7"/>
  <c r="BI470" i="7"/>
  <c r="BI471" i="7"/>
  <c r="BI472" i="7"/>
  <c r="BI473" i="7"/>
  <c r="BI474" i="7"/>
  <c r="BI475" i="7"/>
  <c r="BI476" i="7"/>
  <c r="BI477" i="7"/>
  <c r="BI478" i="7"/>
  <c r="BI479" i="7"/>
  <c r="BI480" i="7"/>
  <c r="BI481" i="7"/>
  <c r="BI482" i="7"/>
  <c r="BI483" i="7"/>
  <c r="BI484" i="7"/>
  <c r="BI485" i="7"/>
  <c r="BI486" i="7"/>
  <c r="BI487" i="7"/>
  <c r="BI488" i="7"/>
  <c r="BI489" i="7"/>
  <c r="BI490" i="7"/>
  <c r="BI491" i="7"/>
  <c r="BI492" i="7"/>
  <c r="BI493" i="7"/>
  <c r="BI494" i="7"/>
  <c r="BI495" i="7"/>
  <c r="BI496" i="7"/>
  <c r="BI497" i="7"/>
  <c r="BI498" i="7"/>
  <c r="BI499" i="7"/>
  <c r="BI500" i="7"/>
  <c r="BI501" i="7"/>
  <c r="BI502" i="7"/>
  <c r="BI503" i="7"/>
  <c r="BI504" i="7"/>
  <c r="BI505" i="7"/>
  <c r="BI506" i="7"/>
  <c r="BI507" i="7"/>
  <c r="BI508" i="7"/>
  <c r="BI509" i="7"/>
  <c r="BI510" i="7"/>
  <c r="BI511" i="7"/>
  <c r="BI512" i="7"/>
  <c r="BI513" i="7"/>
  <c r="BI514" i="7"/>
  <c r="BI515" i="7"/>
  <c r="BI516" i="7"/>
  <c r="BI517" i="7"/>
  <c r="BI518" i="7"/>
  <c r="BI519" i="7"/>
  <c r="BI520" i="7"/>
  <c r="BI521" i="7"/>
  <c r="BI522" i="7"/>
  <c r="BI523" i="7"/>
  <c r="BI524" i="7"/>
  <c r="BI525" i="7"/>
  <c r="BI526" i="7"/>
  <c r="BI527" i="7"/>
  <c r="BI528" i="7"/>
  <c r="BI529" i="7"/>
  <c r="BI530" i="7"/>
  <c r="BI531" i="7"/>
  <c r="BI532" i="7"/>
  <c r="BI533" i="7"/>
  <c r="BI534" i="7"/>
  <c r="BI535" i="7"/>
  <c r="BI536" i="7"/>
  <c r="BI537" i="7"/>
  <c r="BI538" i="7"/>
  <c r="BI539" i="7"/>
  <c r="BI540" i="7"/>
  <c r="BI541" i="7"/>
  <c r="BI542" i="7"/>
  <c r="BI543" i="7"/>
  <c r="BI544" i="7"/>
  <c r="BI545" i="7"/>
  <c r="BI546" i="7"/>
  <c r="BI547" i="7"/>
  <c r="BI548" i="7"/>
  <c r="BI549" i="7"/>
  <c r="BI550" i="7"/>
  <c r="BI551" i="7"/>
  <c r="BI552" i="7"/>
  <c r="BI553" i="7"/>
  <c r="BI554" i="7"/>
  <c r="BI555" i="7"/>
  <c r="BI556" i="7"/>
  <c r="BI557" i="7"/>
  <c r="BI558" i="7"/>
  <c r="BI559" i="7"/>
  <c r="BI560" i="7"/>
  <c r="BI561" i="7"/>
  <c r="BI562" i="7"/>
  <c r="BI563" i="7"/>
  <c r="BI564" i="7"/>
  <c r="BI565" i="7"/>
  <c r="BI566" i="7"/>
  <c r="BI567" i="7"/>
  <c r="BI568" i="7"/>
  <c r="BI569" i="7"/>
  <c r="BI570" i="7"/>
  <c r="BI571" i="7"/>
  <c r="BI572" i="7"/>
  <c r="BI573" i="7"/>
  <c r="BI574" i="7"/>
  <c r="BI575" i="7"/>
  <c r="BI576" i="7"/>
  <c r="BI577" i="7"/>
  <c r="BI578" i="7"/>
  <c r="BI579" i="7"/>
  <c r="BI580" i="7"/>
  <c r="BI581" i="7"/>
  <c r="BI582" i="7"/>
  <c r="BI583" i="7"/>
  <c r="BI584" i="7"/>
  <c r="BI585" i="7"/>
  <c r="BI586" i="7"/>
  <c r="BI587" i="7"/>
  <c r="BI588" i="7"/>
  <c r="BI589" i="7"/>
  <c r="BI590" i="7"/>
  <c r="BI591" i="7"/>
  <c r="BI592" i="7"/>
  <c r="BI593" i="7"/>
  <c r="BI594" i="7"/>
  <c r="BI595" i="7"/>
  <c r="BI596" i="7"/>
  <c r="BI597" i="7"/>
  <c r="BI598" i="7"/>
  <c r="BI599" i="7"/>
  <c r="BI600" i="7"/>
  <c r="BI601" i="7"/>
  <c r="BI602" i="7"/>
  <c r="BI603" i="7"/>
  <c r="BI604" i="7"/>
  <c r="BI605" i="7"/>
  <c r="BI606" i="7"/>
  <c r="BI607" i="7"/>
  <c r="BI608" i="7"/>
  <c r="BI609" i="7"/>
  <c r="BI610" i="7"/>
  <c r="BI611" i="7"/>
  <c r="BI612" i="7"/>
  <c r="BI613" i="7"/>
  <c r="BI614" i="7"/>
  <c r="BI615" i="7"/>
  <c r="BI616" i="7"/>
  <c r="BI617" i="7"/>
  <c r="BI618" i="7"/>
  <c r="BI619" i="7"/>
  <c r="BI620" i="7"/>
  <c r="BI621" i="7"/>
  <c r="BI622" i="7"/>
  <c r="BI623" i="7"/>
  <c r="BI624" i="7"/>
  <c r="BI625" i="7"/>
  <c r="BI626" i="7"/>
  <c r="BI627" i="7"/>
  <c r="BI628" i="7"/>
  <c r="BI629" i="7"/>
  <c r="BI630" i="7"/>
  <c r="BI631" i="7"/>
  <c r="BI632" i="7"/>
  <c r="BI633" i="7"/>
  <c r="BI634" i="7"/>
  <c r="BI635" i="7"/>
  <c r="BI636" i="7"/>
  <c r="BI637" i="7"/>
  <c r="BI638" i="7"/>
  <c r="BI639" i="7"/>
  <c r="BI640" i="7"/>
  <c r="BI641" i="7"/>
  <c r="BI642" i="7"/>
  <c r="BI643" i="7"/>
  <c r="BI644" i="7"/>
  <c r="BI645" i="7"/>
  <c r="BI646" i="7"/>
  <c r="BI647" i="7"/>
  <c r="BI648" i="7"/>
  <c r="BI649" i="7"/>
  <c r="BI650" i="7"/>
  <c r="BI651" i="7"/>
  <c r="BI652" i="7"/>
  <c r="BI653" i="7"/>
  <c r="BI654" i="7"/>
  <c r="BI655" i="7"/>
  <c r="BI656" i="7"/>
  <c r="BI657" i="7"/>
  <c r="BI658" i="7"/>
  <c r="BI659" i="7"/>
  <c r="BI660" i="7"/>
  <c r="BI661" i="7"/>
  <c r="BI662" i="7"/>
  <c r="BI663" i="7"/>
  <c r="BI664" i="7"/>
  <c r="BI665" i="7"/>
  <c r="BI666" i="7"/>
  <c r="BI667" i="7"/>
  <c r="BI668" i="7"/>
  <c r="BI669" i="7"/>
  <c r="BI670" i="7"/>
  <c r="BI671" i="7"/>
  <c r="BI672" i="7"/>
  <c r="BI673" i="7"/>
  <c r="BI674" i="7"/>
  <c r="BI675" i="7"/>
  <c r="BI676" i="7"/>
  <c r="BI677" i="7"/>
  <c r="BI678" i="7"/>
  <c r="BI679" i="7"/>
  <c r="BI680" i="7"/>
  <c r="BI681" i="7"/>
  <c r="BI682" i="7"/>
  <c r="BI683" i="7"/>
  <c r="BI684" i="7"/>
  <c r="BI685" i="7"/>
  <c r="BI686" i="7"/>
  <c r="BI687" i="7"/>
  <c r="BI688" i="7"/>
  <c r="BI689" i="7"/>
  <c r="BI690" i="7"/>
  <c r="BI691" i="7"/>
  <c r="BI692" i="7"/>
  <c r="BI693" i="7"/>
  <c r="BI694" i="7"/>
  <c r="BI695" i="7"/>
  <c r="BI696" i="7"/>
  <c r="BI697" i="7"/>
  <c r="BI698" i="7"/>
  <c r="BI699" i="7"/>
  <c r="BI700" i="7"/>
  <c r="BI701" i="7"/>
  <c r="BI702" i="7"/>
  <c r="BI703" i="7"/>
  <c r="BI704" i="7"/>
  <c r="BI705" i="7"/>
  <c r="BI706" i="7"/>
  <c r="BI707" i="7"/>
  <c r="BI708" i="7"/>
  <c r="BI709" i="7"/>
  <c r="BI710" i="7"/>
  <c r="BI711" i="7"/>
  <c r="BI712" i="7"/>
  <c r="BI713" i="7"/>
  <c r="BI714" i="7"/>
  <c r="BI715" i="7"/>
  <c r="BI716" i="7"/>
  <c r="BI717" i="7"/>
  <c r="BI718" i="7"/>
  <c r="BI719" i="7"/>
  <c r="BI720" i="7"/>
  <c r="BI721" i="7"/>
  <c r="BI722" i="7"/>
  <c r="BI723" i="7"/>
  <c r="BI724" i="7"/>
  <c r="BI725" i="7"/>
  <c r="BI726" i="7"/>
  <c r="BI727" i="7"/>
  <c r="BI728" i="7"/>
  <c r="BI729" i="7"/>
  <c r="BI730" i="7"/>
  <c r="BI731" i="7"/>
  <c r="BI732" i="7"/>
  <c r="BI733" i="7"/>
  <c r="BI734" i="7"/>
  <c r="BI735" i="7"/>
  <c r="BI736" i="7"/>
  <c r="BI737" i="7"/>
  <c r="BI738" i="7"/>
  <c r="BI739" i="7"/>
  <c r="BI740" i="7"/>
  <c r="BI741" i="7"/>
  <c r="BI742" i="7"/>
  <c r="BI743" i="7"/>
  <c r="BI744" i="7"/>
  <c r="BI745" i="7"/>
  <c r="BI746" i="7"/>
  <c r="BI747" i="7"/>
  <c r="BI748" i="7"/>
  <c r="BI749" i="7"/>
  <c r="BI750" i="7"/>
  <c r="BI751" i="7"/>
  <c r="BI752" i="7"/>
  <c r="BI753" i="7"/>
  <c r="BI754" i="7"/>
  <c r="BI755" i="7"/>
  <c r="BI756" i="7"/>
  <c r="BI757" i="7"/>
  <c r="BI758" i="7"/>
  <c r="BI759" i="7"/>
  <c r="BI760" i="7"/>
  <c r="BI761" i="7"/>
  <c r="BI762" i="7"/>
  <c r="BI763" i="7"/>
  <c r="BI764" i="7"/>
  <c r="BI765" i="7"/>
  <c r="BI766" i="7"/>
  <c r="BI767" i="7"/>
  <c r="BI768" i="7"/>
  <c r="BI769" i="7"/>
  <c r="BI770" i="7"/>
  <c r="BI771" i="7"/>
  <c r="BI772" i="7"/>
  <c r="BI773" i="7"/>
  <c r="BI774" i="7"/>
  <c r="BI775" i="7"/>
  <c r="BI776" i="7"/>
  <c r="BI777" i="7"/>
  <c r="BI778" i="7"/>
  <c r="BI779" i="7"/>
  <c r="BI780" i="7"/>
  <c r="BI781" i="7"/>
  <c r="BI782" i="7"/>
  <c r="BI783" i="7"/>
  <c r="BI784" i="7"/>
  <c r="BI785" i="7"/>
  <c r="BI786" i="7"/>
  <c r="BI787" i="7"/>
  <c r="BI788" i="7"/>
  <c r="BI789" i="7"/>
  <c r="BI790" i="7"/>
  <c r="BI791" i="7"/>
  <c r="BI792" i="7"/>
  <c r="BI793" i="7"/>
  <c r="BI794" i="7"/>
  <c r="BI795" i="7"/>
  <c r="BI796" i="7"/>
  <c r="BI797" i="7"/>
  <c r="BI798" i="7"/>
  <c r="BI799" i="7"/>
  <c r="BI800" i="7"/>
  <c r="BI801" i="7"/>
  <c r="BI802" i="7"/>
  <c r="BI803" i="7"/>
  <c r="BI804" i="7"/>
  <c r="BI805" i="7"/>
  <c r="BI806" i="7"/>
  <c r="BI807" i="7"/>
  <c r="BI808" i="7"/>
  <c r="BI809" i="7"/>
  <c r="BI810" i="7"/>
  <c r="BI811" i="7"/>
  <c r="BI812" i="7"/>
  <c r="BI813" i="7"/>
  <c r="BI814" i="7"/>
  <c r="BI815" i="7"/>
  <c r="BI816" i="7"/>
  <c r="BI817" i="7"/>
  <c r="BI818" i="7"/>
  <c r="BI819" i="7"/>
  <c r="BI820" i="7"/>
  <c r="BI821" i="7"/>
  <c r="BI822" i="7"/>
  <c r="BI823" i="7"/>
  <c r="BI824" i="7"/>
  <c r="BI825" i="7"/>
  <c r="BI826" i="7"/>
  <c r="BI827" i="7"/>
  <c r="BI828" i="7"/>
  <c r="BI829" i="7"/>
  <c r="BI830" i="7"/>
  <c r="BI831" i="7"/>
  <c r="BI832" i="7"/>
  <c r="BI833" i="7"/>
  <c r="BI834" i="7"/>
  <c r="BI835" i="7"/>
  <c r="BI836" i="7"/>
  <c r="BI837" i="7"/>
  <c r="BI838" i="7"/>
  <c r="BI839" i="7"/>
  <c r="BI840" i="7"/>
  <c r="BI841" i="7"/>
  <c r="BI842" i="7"/>
  <c r="BI843" i="7"/>
  <c r="BI844" i="7"/>
  <c r="BI845" i="7"/>
  <c r="BI846" i="7"/>
  <c r="BI847" i="7"/>
  <c r="BI848" i="7"/>
  <c r="BI849" i="7"/>
  <c r="BI850" i="7"/>
  <c r="BI851" i="7"/>
  <c r="BI852" i="7"/>
  <c r="BI853" i="7"/>
  <c r="BI854" i="7"/>
  <c r="BI855" i="7"/>
  <c r="BI856" i="7"/>
  <c r="BI857" i="7"/>
  <c r="BI858" i="7"/>
  <c r="BI859" i="7"/>
  <c r="BI860" i="7"/>
  <c r="BI861" i="7"/>
  <c r="BI862" i="7"/>
  <c r="BI863" i="7"/>
  <c r="BI864" i="7"/>
  <c r="BI865" i="7"/>
  <c r="BI866" i="7"/>
  <c r="BI867" i="7"/>
  <c r="BI868" i="7"/>
  <c r="BI869" i="7"/>
  <c r="BI870" i="7"/>
  <c r="BI871" i="7"/>
  <c r="BI872" i="7"/>
  <c r="BI873" i="7"/>
  <c r="BI874" i="7"/>
  <c r="BI875" i="7"/>
  <c r="BI876" i="7"/>
  <c r="BI877" i="7"/>
  <c r="BI878" i="7"/>
  <c r="BI879" i="7"/>
  <c r="BI880" i="7"/>
  <c r="BI881" i="7"/>
  <c r="BI882" i="7"/>
  <c r="BI883" i="7"/>
  <c r="BI884" i="7"/>
  <c r="BI885" i="7"/>
  <c r="BI886" i="7"/>
  <c r="BI887" i="7"/>
  <c r="BI888" i="7"/>
  <c r="BI889" i="7"/>
  <c r="BI890" i="7"/>
  <c r="BI891" i="7"/>
  <c r="BI892" i="7"/>
  <c r="BI893" i="7"/>
  <c r="BI894" i="7"/>
  <c r="BI895" i="7"/>
  <c r="BI896" i="7"/>
  <c r="BI897" i="7"/>
  <c r="BI898" i="7"/>
  <c r="BI899" i="7"/>
  <c r="BI900" i="7"/>
  <c r="BI901" i="7"/>
  <c r="BI902" i="7"/>
  <c r="BI903" i="7"/>
  <c r="BI904" i="7"/>
  <c r="BI905" i="7"/>
  <c r="BI906" i="7"/>
  <c r="BI907" i="7"/>
  <c r="BI908" i="7"/>
  <c r="BI909" i="7"/>
  <c r="BI910" i="7"/>
  <c r="BI911" i="7"/>
  <c r="BI912" i="7"/>
  <c r="BI913" i="7"/>
  <c r="BI914" i="7"/>
  <c r="BI915" i="7"/>
  <c r="BI916" i="7"/>
  <c r="BI917" i="7"/>
  <c r="BI918" i="7"/>
  <c r="BI919" i="7"/>
  <c r="BI920" i="7"/>
  <c r="BI921" i="7"/>
  <c r="BI922" i="7"/>
  <c r="BI923" i="7"/>
  <c r="BI924" i="7"/>
  <c r="BI925" i="7"/>
  <c r="BI926" i="7"/>
  <c r="BI927" i="7"/>
  <c r="BI928" i="7"/>
  <c r="BI929" i="7"/>
  <c r="BI930" i="7"/>
  <c r="BI931" i="7"/>
  <c r="BI932" i="7"/>
  <c r="BI933" i="7"/>
  <c r="BI934" i="7"/>
  <c r="BI935" i="7"/>
  <c r="BI936" i="7"/>
  <c r="BI937" i="7"/>
  <c r="BI938" i="7"/>
  <c r="BI939" i="7"/>
  <c r="BI940" i="7"/>
  <c r="BI941" i="7"/>
  <c r="BI942" i="7"/>
  <c r="BI943" i="7"/>
  <c r="BI944" i="7"/>
  <c r="BI945" i="7"/>
  <c r="BI946" i="7"/>
  <c r="BI947" i="7"/>
  <c r="BI948" i="7"/>
  <c r="BI949" i="7"/>
  <c r="BI950" i="7"/>
  <c r="BI951" i="7"/>
  <c r="BI952" i="7"/>
  <c r="BI953" i="7"/>
  <c r="BI954" i="7"/>
  <c r="BI955" i="7"/>
  <c r="BI956" i="7"/>
  <c r="BI957" i="7"/>
  <c r="BI958" i="7"/>
  <c r="BI959" i="7"/>
  <c r="BI960" i="7"/>
  <c r="BI961" i="7"/>
  <c r="BI962" i="7"/>
  <c r="BI963" i="7"/>
  <c r="BI964" i="7"/>
  <c r="BI965" i="7"/>
  <c r="BI966" i="7"/>
  <c r="BI967" i="7"/>
  <c r="BI968" i="7"/>
  <c r="BI969" i="7"/>
  <c r="BI970" i="7"/>
  <c r="BI971" i="7"/>
  <c r="BI972" i="7"/>
  <c r="BI973" i="7"/>
  <c r="BI974" i="7"/>
  <c r="BI975" i="7"/>
  <c r="BI976" i="7"/>
  <c r="BI977" i="7"/>
  <c r="BI978" i="7"/>
  <c r="BI979" i="7"/>
  <c r="BI980" i="7"/>
  <c r="BI981" i="7"/>
  <c r="BI982" i="7"/>
  <c r="BI983" i="7"/>
  <c r="BI984" i="7"/>
  <c r="BI985" i="7"/>
  <c r="BI986" i="7"/>
  <c r="BI987" i="7"/>
  <c r="BI988" i="7"/>
  <c r="BI989" i="7"/>
  <c r="BI990" i="7"/>
  <c r="BI991" i="7"/>
  <c r="BI992" i="7"/>
  <c r="BI993" i="7"/>
  <c r="BI994" i="7"/>
  <c r="BI995" i="7"/>
  <c r="BI996" i="7"/>
  <c r="BI997" i="7"/>
  <c r="BI998" i="7"/>
  <c r="BI999" i="7"/>
  <c r="BI1000" i="7"/>
  <c r="BI1001" i="7"/>
  <c r="BI1002" i="7"/>
  <c r="BI1003" i="7"/>
  <c r="BI1004" i="7"/>
  <c r="BI1005" i="7"/>
  <c r="BI1006" i="7"/>
  <c r="BI1007" i="7"/>
  <c r="BI1008" i="7"/>
  <c r="BN10" i="7"/>
  <c r="BN11" i="7"/>
  <c r="BN12" i="7"/>
  <c r="BN13" i="7"/>
  <c r="BN14" i="7"/>
  <c r="BN15" i="7"/>
  <c r="BN16" i="7"/>
  <c r="BN17" i="7"/>
  <c r="BN18" i="7"/>
  <c r="BN19" i="7"/>
  <c r="BN20" i="7"/>
  <c r="BN21" i="7"/>
  <c r="BN22" i="7"/>
  <c r="BN23" i="7"/>
  <c r="BN24" i="7"/>
  <c r="BN25" i="7"/>
  <c r="BN26" i="7"/>
  <c r="BN27" i="7"/>
  <c r="BN28" i="7"/>
  <c r="BN29" i="7"/>
  <c r="BN30" i="7"/>
  <c r="BN31" i="7"/>
  <c r="BN32" i="7"/>
  <c r="BN33" i="7"/>
  <c r="BN34" i="7"/>
  <c r="BN35" i="7"/>
  <c r="BN36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85" i="7"/>
  <c r="BN86" i="7"/>
  <c r="BN87" i="7"/>
  <c r="BN88" i="7"/>
  <c r="BN89" i="7"/>
  <c r="BN90" i="7"/>
  <c r="BN91" i="7"/>
  <c r="BN92" i="7"/>
  <c r="BN93" i="7"/>
  <c r="BN94" i="7"/>
  <c r="BN95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114" i="7"/>
  <c r="BN115" i="7"/>
  <c r="BN116" i="7"/>
  <c r="BN117" i="7"/>
  <c r="BN118" i="7"/>
  <c r="BN119" i="7"/>
  <c r="BN120" i="7"/>
  <c r="BN121" i="7"/>
  <c r="BN122" i="7"/>
  <c r="BN123" i="7"/>
  <c r="BN124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143" i="7"/>
  <c r="BN144" i="7"/>
  <c r="BN145" i="7"/>
  <c r="BN146" i="7"/>
  <c r="BN147" i="7"/>
  <c r="BN148" i="7"/>
  <c r="BN149" i="7"/>
  <c r="BN150" i="7"/>
  <c r="BN151" i="7"/>
  <c r="BN152" i="7"/>
  <c r="BN153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72" i="7"/>
  <c r="BN173" i="7"/>
  <c r="BN174" i="7"/>
  <c r="BN175" i="7"/>
  <c r="BN176" i="7"/>
  <c r="BN177" i="7"/>
  <c r="BN178" i="7"/>
  <c r="BN179" i="7"/>
  <c r="BN180" i="7"/>
  <c r="BN181" i="7"/>
  <c r="BN182" i="7"/>
  <c r="BN183" i="7"/>
  <c r="BN184" i="7"/>
  <c r="BN185" i="7"/>
  <c r="BN186" i="7"/>
  <c r="BN187" i="7"/>
  <c r="BN188" i="7"/>
  <c r="BN189" i="7"/>
  <c r="BN190" i="7"/>
  <c r="BN191" i="7"/>
  <c r="BN192" i="7"/>
  <c r="BN193" i="7"/>
  <c r="BN194" i="7"/>
  <c r="BN195" i="7"/>
  <c r="BN196" i="7"/>
  <c r="BN197" i="7"/>
  <c r="BN198" i="7"/>
  <c r="BN199" i="7"/>
  <c r="BN200" i="7"/>
  <c r="BN201" i="7"/>
  <c r="BN202" i="7"/>
  <c r="BN203" i="7"/>
  <c r="BN204" i="7"/>
  <c r="BN205" i="7"/>
  <c r="BN206" i="7"/>
  <c r="BN207" i="7"/>
  <c r="BN208" i="7"/>
  <c r="BN209" i="7"/>
  <c r="BN210" i="7"/>
  <c r="BN211" i="7"/>
  <c r="BN212" i="7"/>
  <c r="BN213" i="7"/>
  <c r="BN214" i="7"/>
  <c r="BN215" i="7"/>
  <c r="BN216" i="7"/>
  <c r="BN217" i="7"/>
  <c r="BN218" i="7"/>
  <c r="BN219" i="7"/>
  <c r="BN220" i="7"/>
  <c r="BN221" i="7"/>
  <c r="BN222" i="7"/>
  <c r="BN223" i="7"/>
  <c r="BN224" i="7"/>
  <c r="BN225" i="7"/>
  <c r="BN226" i="7"/>
  <c r="BN227" i="7"/>
  <c r="BN228" i="7"/>
  <c r="BN229" i="7"/>
  <c r="BN230" i="7"/>
  <c r="BN231" i="7"/>
  <c r="BN232" i="7"/>
  <c r="BN233" i="7"/>
  <c r="BN234" i="7"/>
  <c r="BN235" i="7"/>
  <c r="BN236" i="7"/>
  <c r="BN237" i="7"/>
  <c r="BN238" i="7"/>
  <c r="BN239" i="7"/>
  <c r="BN240" i="7"/>
  <c r="BN241" i="7"/>
  <c r="BN242" i="7"/>
  <c r="BN243" i="7"/>
  <c r="BN244" i="7"/>
  <c r="BN245" i="7"/>
  <c r="BN246" i="7"/>
  <c r="BN247" i="7"/>
  <c r="BN248" i="7"/>
  <c r="BN249" i="7"/>
  <c r="BN250" i="7"/>
  <c r="BN251" i="7"/>
  <c r="BN252" i="7"/>
  <c r="BN253" i="7"/>
  <c r="BN254" i="7"/>
  <c r="BN255" i="7"/>
  <c r="BN256" i="7"/>
  <c r="BN257" i="7"/>
  <c r="BN258" i="7"/>
  <c r="BN259" i="7"/>
  <c r="BN260" i="7"/>
  <c r="BN261" i="7"/>
  <c r="BN262" i="7"/>
  <c r="BN263" i="7"/>
  <c r="BN264" i="7"/>
  <c r="BN265" i="7"/>
  <c r="BN266" i="7"/>
  <c r="BN267" i="7"/>
  <c r="BN268" i="7"/>
  <c r="BN269" i="7"/>
  <c r="BN270" i="7"/>
  <c r="BN271" i="7"/>
  <c r="BN272" i="7"/>
  <c r="BN273" i="7"/>
  <c r="BN274" i="7"/>
  <c r="BN275" i="7"/>
  <c r="BN276" i="7"/>
  <c r="BN277" i="7"/>
  <c r="BN278" i="7"/>
  <c r="BN279" i="7"/>
  <c r="BN280" i="7"/>
  <c r="BN281" i="7"/>
  <c r="BN282" i="7"/>
  <c r="BN283" i="7"/>
  <c r="BN284" i="7"/>
  <c r="BN285" i="7"/>
  <c r="BN286" i="7"/>
  <c r="BN287" i="7"/>
  <c r="BN288" i="7"/>
  <c r="BN289" i="7"/>
  <c r="BN290" i="7"/>
  <c r="BN291" i="7"/>
  <c r="BN292" i="7"/>
  <c r="BN293" i="7"/>
  <c r="BN294" i="7"/>
  <c r="BN295" i="7"/>
  <c r="BN296" i="7"/>
  <c r="BN297" i="7"/>
  <c r="BN298" i="7"/>
  <c r="BN299" i="7"/>
  <c r="BN300" i="7"/>
  <c r="BN301" i="7"/>
  <c r="BN302" i="7"/>
  <c r="BN303" i="7"/>
  <c r="BN304" i="7"/>
  <c r="BN305" i="7"/>
  <c r="BN306" i="7"/>
  <c r="BN307" i="7"/>
  <c r="BN308" i="7"/>
  <c r="BN309" i="7"/>
  <c r="BN310" i="7"/>
  <c r="BN311" i="7"/>
  <c r="BN312" i="7"/>
  <c r="BN313" i="7"/>
  <c r="BN314" i="7"/>
  <c r="BN315" i="7"/>
  <c r="BN316" i="7"/>
  <c r="BN317" i="7"/>
  <c r="BN318" i="7"/>
  <c r="BN319" i="7"/>
  <c r="BN320" i="7"/>
  <c r="BN321" i="7"/>
  <c r="BN322" i="7"/>
  <c r="BN323" i="7"/>
  <c r="BN324" i="7"/>
  <c r="BN325" i="7"/>
  <c r="BN326" i="7"/>
  <c r="BN327" i="7"/>
  <c r="BN328" i="7"/>
  <c r="BN329" i="7"/>
  <c r="BN330" i="7"/>
  <c r="BN331" i="7"/>
  <c r="BN332" i="7"/>
  <c r="BN333" i="7"/>
  <c r="BN334" i="7"/>
  <c r="BN335" i="7"/>
  <c r="BN336" i="7"/>
  <c r="BN337" i="7"/>
  <c r="BN338" i="7"/>
  <c r="BN339" i="7"/>
  <c r="BN340" i="7"/>
  <c r="BN341" i="7"/>
  <c r="BN342" i="7"/>
  <c r="BN343" i="7"/>
  <c r="BN344" i="7"/>
  <c r="BN345" i="7"/>
  <c r="BN346" i="7"/>
  <c r="BN347" i="7"/>
  <c r="BN348" i="7"/>
  <c r="BN349" i="7"/>
  <c r="BN350" i="7"/>
  <c r="BN351" i="7"/>
  <c r="BN352" i="7"/>
  <c r="BN353" i="7"/>
  <c r="BN354" i="7"/>
  <c r="BN355" i="7"/>
  <c r="BN356" i="7"/>
  <c r="BN357" i="7"/>
  <c r="BN358" i="7"/>
  <c r="BN359" i="7"/>
  <c r="BN360" i="7"/>
  <c r="BN361" i="7"/>
  <c r="BN362" i="7"/>
  <c r="BN363" i="7"/>
  <c r="BN364" i="7"/>
  <c r="BN365" i="7"/>
  <c r="BN366" i="7"/>
  <c r="BN367" i="7"/>
  <c r="BN368" i="7"/>
  <c r="BN369" i="7"/>
  <c r="BN370" i="7"/>
  <c r="BN371" i="7"/>
  <c r="BN372" i="7"/>
  <c r="BN373" i="7"/>
  <c r="BN374" i="7"/>
  <c r="BN375" i="7"/>
  <c r="BN376" i="7"/>
  <c r="BN377" i="7"/>
  <c r="BN378" i="7"/>
  <c r="BN379" i="7"/>
  <c r="BN380" i="7"/>
  <c r="BN381" i="7"/>
  <c r="BN382" i="7"/>
  <c r="BN383" i="7"/>
  <c r="BN384" i="7"/>
  <c r="BN385" i="7"/>
  <c r="BN386" i="7"/>
  <c r="BN387" i="7"/>
  <c r="BN388" i="7"/>
  <c r="BN389" i="7"/>
  <c r="BN390" i="7"/>
  <c r="BN391" i="7"/>
  <c r="BN392" i="7"/>
  <c r="BN393" i="7"/>
  <c r="BN394" i="7"/>
  <c r="BN395" i="7"/>
  <c r="BN396" i="7"/>
  <c r="BN397" i="7"/>
  <c r="BN398" i="7"/>
  <c r="BN399" i="7"/>
  <c r="BN400" i="7"/>
  <c r="BN401" i="7"/>
  <c r="BN402" i="7"/>
  <c r="BN403" i="7"/>
  <c r="BN404" i="7"/>
  <c r="BN405" i="7"/>
  <c r="BN406" i="7"/>
  <c r="BN407" i="7"/>
  <c r="BN408" i="7"/>
  <c r="BN409" i="7"/>
  <c r="BN410" i="7"/>
  <c r="BN411" i="7"/>
  <c r="BN412" i="7"/>
  <c r="BN413" i="7"/>
  <c r="BN414" i="7"/>
  <c r="BN415" i="7"/>
  <c r="BN416" i="7"/>
  <c r="BN417" i="7"/>
  <c r="BN418" i="7"/>
  <c r="BN419" i="7"/>
  <c r="BN420" i="7"/>
  <c r="BN421" i="7"/>
  <c r="BN422" i="7"/>
  <c r="BN423" i="7"/>
  <c r="BN424" i="7"/>
  <c r="BN425" i="7"/>
  <c r="BN426" i="7"/>
  <c r="BN427" i="7"/>
  <c r="BN428" i="7"/>
  <c r="BN429" i="7"/>
  <c r="BN430" i="7"/>
  <c r="BN431" i="7"/>
  <c r="BN432" i="7"/>
  <c r="BN433" i="7"/>
  <c r="BN434" i="7"/>
  <c r="BN435" i="7"/>
  <c r="BN436" i="7"/>
  <c r="BN437" i="7"/>
  <c r="BN438" i="7"/>
  <c r="BN439" i="7"/>
  <c r="BN440" i="7"/>
  <c r="BN441" i="7"/>
  <c r="BN442" i="7"/>
  <c r="BN443" i="7"/>
  <c r="BN444" i="7"/>
  <c r="BN445" i="7"/>
  <c r="BN446" i="7"/>
  <c r="BN447" i="7"/>
  <c r="BN448" i="7"/>
  <c r="BN449" i="7"/>
  <c r="BN450" i="7"/>
  <c r="BN451" i="7"/>
  <c r="BN452" i="7"/>
  <c r="BN453" i="7"/>
  <c r="BN454" i="7"/>
  <c r="BN455" i="7"/>
  <c r="BN456" i="7"/>
  <c r="BN457" i="7"/>
  <c r="BN458" i="7"/>
  <c r="BN459" i="7"/>
  <c r="BN460" i="7"/>
  <c r="BN461" i="7"/>
  <c r="BN462" i="7"/>
  <c r="BN463" i="7"/>
  <c r="BN464" i="7"/>
  <c r="BN465" i="7"/>
  <c r="BN466" i="7"/>
  <c r="BN467" i="7"/>
  <c r="BN468" i="7"/>
  <c r="BN469" i="7"/>
  <c r="BN470" i="7"/>
  <c r="BN471" i="7"/>
  <c r="BN472" i="7"/>
  <c r="BN473" i="7"/>
  <c r="BN474" i="7"/>
  <c r="BN475" i="7"/>
  <c r="BN476" i="7"/>
  <c r="BN477" i="7"/>
  <c r="BN478" i="7"/>
  <c r="BN479" i="7"/>
  <c r="BN480" i="7"/>
  <c r="BN481" i="7"/>
  <c r="BN482" i="7"/>
  <c r="BN483" i="7"/>
  <c r="BN484" i="7"/>
  <c r="BN485" i="7"/>
  <c r="BN486" i="7"/>
  <c r="BN487" i="7"/>
  <c r="BN488" i="7"/>
  <c r="BN489" i="7"/>
  <c r="BN490" i="7"/>
  <c r="BN491" i="7"/>
  <c r="BN492" i="7"/>
  <c r="BN493" i="7"/>
  <c r="BN494" i="7"/>
  <c r="BN495" i="7"/>
  <c r="BN496" i="7"/>
  <c r="BN497" i="7"/>
  <c r="BN498" i="7"/>
  <c r="BN499" i="7"/>
  <c r="BN500" i="7"/>
  <c r="BN501" i="7"/>
  <c r="BN502" i="7"/>
  <c r="BN503" i="7"/>
  <c r="BN504" i="7"/>
  <c r="BN505" i="7"/>
  <c r="BN506" i="7"/>
  <c r="BN507" i="7"/>
  <c r="BN508" i="7"/>
  <c r="BN509" i="7"/>
  <c r="BN510" i="7"/>
  <c r="BN511" i="7"/>
  <c r="BN512" i="7"/>
  <c r="BN513" i="7"/>
  <c r="BN514" i="7"/>
  <c r="BN515" i="7"/>
  <c r="BN516" i="7"/>
  <c r="BN517" i="7"/>
  <c r="BN518" i="7"/>
  <c r="BN519" i="7"/>
  <c r="BN520" i="7"/>
  <c r="BN521" i="7"/>
  <c r="BN522" i="7"/>
  <c r="BN523" i="7"/>
  <c r="BN524" i="7"/>
  <c r="BN525" i="7"/>
  <c r="BN526" i="7"/>
  <c r="BN527" i="7"/>
  <c r="BN528" i="7"/>
  <c r="BN529" i="7"/>
  <c r="BN530" i="7"/>
  <c r="BN531" i="7"/>
  <c r="BN532" i="7"/>
  <c r="BN533" i="7"/>
  <c r="BN534" i="7"/>
  <c r="BN535" i="7"/>
  <c r="BN536" i="7"/>
  <c r="BN537" i="7"/>
  <c r="BN538" i="7"/>
  <c r="BN539" i="7"/>
  <c r="BN540" i="7"/>
  <c r="BN541" i="7"/>
  <c r="BN542" i="7"/>
  <c r="BN543" i="7"/>
  <c r="BN544" i="7"/>
  <c r="BN545" i="7"/>
  <c r="BN546" i="7"/>
  <c r="BN547" i="7"/>
  <c r="BN548" i="7"/>
  <c r="BN549" i="7"/>
  <c r="BN550" i="7"/>
  <c r="BN551" i="7"/>
  <c r="BN552" i="7"/>
  <c r="BN553" i="7"/>
  <c r="BN554" i="7"/>
  <c r="BN555" i="7"/>
  <c r="BN556" i="7"/>
  <c r="BN557" i="7"/>
  <c r="BN558" i="7"/>
  <c r="BN559" i="7"/>
  <c r="BN560" i="7"/>
  <c r="BN561" i="7"/>
  <c r="BN562" i="7"/>
  <c r="BN563" i="7"/>
  <c r="BN564" i="7"/>
  <c r="BN565" i="7"/>
  <c r="BN566" i="7"/>
  <c r="BN567" i="7"/>
  <c r="BN568" i="7"/>
  <c r="BN569" i="7"/>
  <c r="BN570" i="7"/>
  <c r="BN571" i="7"/>
  <c r="BN572" i="7"/>
  <c r="BN573" i="7"/>
  <c r="BN574" i="7"/>
  <c r="BN575" i="7"/>
  <c r="BN576" i="7"/>
  <c r="BN577" i="7"/>
  <c r="BN578" i="7"/>
  <c r="BN579" i="7"/>
  <c r="BN580" i="7"/>
  <c r="BN581" i="7"/>
  <c r="BN582" i="7"/>
  <c r="BN583" i="7"/>
  <c r="BN584" i="7"/>
  <c r="BN585" i="7"/>
  <c r="BN586" i="7"/>
  <c r="BN587" i="7"/>
  <c r="BN588" i="7"/>
  <c r="BN589" i="7"/>
  <c r="BN590" i="7"/>
  <c r="BN591" i="7"/>
  <c r="BN592" i="7"/>
  <c r="BN593" i="7"/>
  <c r="BN594" i="7"/>
  <c r="BN595" i="7"/>
  <c r="BN596" i="7"/>
  <c r="BN597" i="7"/>
  <c r="BN598" i="7"/>
  <c r="BN599" i="7"/>
  <c r="BN600" i="7"/>
  <c r="BN601" i="7"/>
  <c r="BN602" i="7"/>
  <c r="BN603" i="7"/>
  <c r="BN604" i="7"/>
  <c r="BN605" i="7"/>
  <c r="BN606" i="7"/>
  <c r="BN607" i="7"/>
  <c r="BN608" i="7"/>
  <c r="BN609" i="7"/>
  <c r="BN610" i="7"/>
  <c r="BN611" i="7"/>
  <c r="BN612" i="7"/>
  <c r="BN613" i="7"/>
  <c r="BN614" i="7"/>
  <c r="BN615" i="7"/>
  <c r="BN616" i="7"/>
  <c r="BN617" i="7"/>
  <c r="BN618" i="7"/>
  <c r="BN619" i="7"/>
  <c r="BN620" i="7"/>
  <c r="BN621" i="7"/>
  <c r="BN622" i="7"/>
  <c r="BN623" i="7"/>
  <c r="BN624" i="7"/>
  <c r="BN625" i="7"/>
  <c r="BN626" i="7"/>
  <c r="BN627" i="7"/>
  <c r="BN628" i="7"/>
  <c r="BN629" i="7"/>
  <c r="BN630" i="7"/>
  <c r="BN631" i="7"/>
  <c r="BN632" i="7"/>
  <c r="BN633" i="7"/>
  <c r="BN634" i="7"/>
  <c r="BN635" i="7"/>
  <c r="BN636" i="7"/>
  <c r="BN637" i="7"/>
  <c r="BN638" i="7"/>
  <c r="BN639" i="7"/>
  <c r="BN640" i="7"/>
  <c r="BN641" i="7"/>
  <c r="BN642" i="7"/>
  <c r="BN643" i="7"/>
  <c r="BN644" i="7"/>
  <c r="BN645" i="7"/>
  <c r="BN646" i="7"/>
  <c r="BN647" i="7"/>
  <c r="BN648" i="7"/>
  <c r="BN649" i="7"/>
  <c r="BN650" i="7"/>
  <c r="BN651" i="7"/>
  <c r="BN652" i="7"/>
  <c r="BN653" i="7"/>
  <c r="BN654" i="7"/>
  <c r="BN655" i="7"/>
  <c r="BN656" i="7"/>
  <c r="BN657" i="7"/>
  <c r="BN658" i="7"/>
  <c r="BN659" i="7"/>
  <c r="BN660" i="7"/>
  <c r="BN661" i="7"/>
  <c r="BN662" i="7"/>
  <c r="BN663" i="7"/>
  <c r="BN664" i="7"/>
  <c r="BN665" i="7"/>
  <c r="BN666" i="7"/>
  <c r="BN667" i="7"/>
  <c r="BN668" i="7"/>
  <c r="BN669" i="7"/>
  <c r="BN670" i="7"/>
  <c r="BN671" i="7"/>
  <c r="BN672" i="7"/>
  <c r="BN673" i="7"/>
  <c r="BN674" i="7"/>
  <c r="BN675" i="7"/>
  <c r="BN676" i="7"/>
  <c r="BN677" i="7"/>
  <c r="BN678" i="7"/>
  <c r="BN679" i="7"/>
  <c r="BN680" i="7"/>
  <c r="BN681" i="7"/>
  <c r="BN682" i="7"/>
  <c r="BN683" i="7"/>
  <c r="BN684" i="7"/>
  <c r="BN685" i="7"/>
  <c r="BN686" i="7"/>
  <c r="BN687" i="7"/>
  <c r="BN688" i="7"/>
  <c r="BN689" i="7"/>
  <c r="BN690" i="7"/>
  <c r="BN691" i="7"/>
  <c r="BN692" i="7"/>
  <c r="BN693" i="7"/>
  <c r="BN694" i="7"/>
  <c r="BN695" i="7"/>
  <c r="BN696" i="7"/>
  <c r="BN697" i="7"/>
  <c r="BN698" i="7"/>
  <c r="BN699" i="7"/>
  <c r="BN700" i="7"/>
  <c r="BN701" i="7"/>
  <c r="BN702" i="7"/>
  <c r="BN703" i="7"/>
  <c r="BN704" i="7"/>
  <c r="BN705" i="7"/>
  <c r="BN706" i="7"/>
  <c r="BN707" i="7"/>
  <c r="BN708" i="7"/>
  <c r="BN709" i="7"/>
  <c r="BN710" i="7"/>
  <c r="BN711" i="7"/>
  <c r="BN712" i="7"/>
  <c r="BN713" i="7"/>
  <c r="BN714" i="7"/>
  <c r="BN715" i="7"/>
  <c r="BN716" i="7"/>
  <c r="BN717" i="7"/>
  <c r="BN718" i="7"/>
  <c r="BN719" i="7"/>
  <c r="BN720" i="7"/>
  <c r="BN721" i="7"/>
  <c r="BN722" i="7"/>
  <c r="BN723" i="7"/>
  <c r="BN724" i="7"/>
  <c r="BN725" i="7"/>
  <c r="BN726" i="7"/>
  <c r="BN727" i="7"/>
  <c r="BN728" i="7"/>
  <c r="BN729" i="7"/>
  <c r="BN730" i="7"/>
  <c r="BN731" i="7"/>
  <c r="BN732" i="7"/>
  <c r="BN733" i="7"/>
  <c r="BN734" i="7"/>
  <c r="BN735" i="7"/>
  <c r="BN736" i="7"/>
  <c r="BN737" i="7"/>
  <c r="BN738" i="7"/>
  <c r="BN739" i="7"/>
  <c r="BN740" i="7"/>
  <c r="BN741" i="7"/>
  <c r="BN742" i="7"/>
  <c r="BN743" i="7"/>
  <c r="BN744" i="7"/>
  <c r="BN745" i="7"/>
  <c r="BN746" i="7"/>
  <c r="BN747" i="7"/>
  <c r="BN748" i="7"/>
  <c r="BN749" i="7"/>
  <c r="BN750" i="7"/>
  <c r="BN751" i="7"/>
  <c r="BN752" i="7"/>
  <c r="BN753" i="7"/>
  <c r="BN754" i="7"/>
  <c r="BN755" i="7"/>
  <c r="BN756" i="7"/>
  <c r="BN757" i="7"/>
  <c r="BN758" i="7"/>
  <c r="BN759" i="7"/>
  <c r="BN760" i="7"/>
  <c r="BN761" i="7"/>
  <c r="BN762" i="7"/>
  <c r="BN763" i="7"/>
  <c r="BN764" i="7"/>
  <c r="BN765" i="7"/>
  <c r="BN766" i="7"/>
  <c r="BN767" i="7"/>
  <c r="BN768" i="7"/>
  <c r="BN769" i="7"/>
  <c r="BN770" i="7"/>
  <c r="BN771" i="7"/>
  <c r="BN772" i="7"/>
  <c r="BN773" i="7"/>
  <c r="BN774" i="7"/>
  <c r="BN775" i="7"/>
  <c r="BN776" i="7"/>
  <c r="BN777" i="7"/>
  <c r="BN778" i="7"/>
  <c r="BN779" i="7"/>
  <c r="BN780" i="7"/>
  <c r="BN781" i="7"/>
  <c r="BN782" i="7"/>
  <c r="BN783" i="7"/>
  <c r="BN784" i="7"/>
  <c r="BN785" i="7"/>
  <c r="BN786" i="7"/>
  <c r="BN787" i="7"/>
  <c r="BN788" i="7"/>
  <c r="BN789" i="7"/>
  <c r="BN790" i="7"/>
  <c r="BN791" i="7"/>
  <c r="BN792" i="7"/>
  <c r="BN793" i="7"/>
  <c r="BN794" i="7"/>
  <c r="BN795" i="7"/>
  <c r="BN796" i="7"/>
  <c r="BN797" i="7"/>
  <c r="BN798" i="7"/>
  <c r="BN799" i="7"/>
  <c r="BN800" i="7"/>
  <c r="BN801" i="7"/>
  <c r="BN802" i="7"/>
  <c r="BN803" i="7"/>
  <c r="BN804" i="7"/>
  <c r="BN805" i="7"/>
  <c r="BN806" i="7"/>
  <c r="BN807" i="7"/>
  <c r="BN808" i="7"/>
  <c r="BN809" i="7"/>
  <c r="BN810" i="7"/>
  <c r="BN811" i="7"/>
  <c r="BN812" i="7"/>
  <c r="BN813" i="7"/>
  <c r="BN814" i="7"/>
  <c r="BN815" i="7"/>
  <c r="BN816" i="7"/>
  <c r="BN817" i="7"/>
  <c r="BN818" i="7"/>
  <c r="BN819" i="7"/>
  <c r="BN820" i="7"/>
  <c r="BN821" i="7"/>
  <c r="BN822" i="7"/>
  <c r="BN823" i="7"/>
  <c r="BN824" i="7"/>
  <c r="BN825" i="7"/>
  <c r="BN826" i="7"/>
  <c r="BN827" i="7"/>
  <c r="BN828" i="7"/>
  <c r="BN829" i="7"/>
  <c r="BN830" i="7"/>
  <c r="BN831" i="7"/>
  <c r="BN832" i="7"/>
  <c r="BN833" i="7"/>
  <c r="BN834" i="7"/>
  <c r="BN835" i="7"/>
  <c r="BN836" i="7"/>
  <c r="BN837" i="7"/>
  <c r="BN838" i="7"/>
  <c r="BN839" i="7"/>
  <c r="BN840" i="7"/>
  <c r="BN841" i="7"/>
  <c r="BN842" i="7"/>
  <c r="BN843" i="7"/>
  <c r="BN844" i="7"/>
  <c r="BN845" i="7"/>
  <c r="BN846" i="7"/>
  <c r="BN847" i="7"/>
  <c r="BN848" i="7"/>
  <c r="BN849" i="7"/>
  <c r="BN850" i="7"/>
  <c r="BN851" i="7"/>
  <c r="BN852" i="7"/>
  <c r="BN853" i="7"/>
  <c r="BN854" i="7"/>
  <c r="BN855" i="7"/>
  <c r="BN856" i="7"/>
  <c r="BN857" i="7"/>
  <c r="BN858" i="7"/>
  <c r="BN859" i="7"/>
  <c r="BN860" i="7"/>
  <c r="BN861" i="7"/>
  <c r="BN862" i="7"/>
  <c r="BN863" i="7"/>
  <c r="BN864" i="7"/>
  <c r="BN865" i="7"/>
  <c r="BN866" i="7"/>
  <c r="BN867" i="7"/>
  <c r="BN868" i="7"/>
  <c r="BN869" i="7"/>
  <c r="BN870" i="7"/>
  <c r="BN871" i="7"/>
  <c r="BN872" i="7"/>
  <c r="BN873" i="7"/>
  <c r="BN874" i="7"/>
  <c r="BN875" i="7"/>
  <c r="BN876" i="7"/>
  <c r="BN877" i="7"/>
  <c r="BN878" i="7"/>
  <c r="BN879" i="7"/>
  <c r="BN880" i="7"/>
  <c r="BN881" i="7"/>
  <c r="BN882" i="7"/>
  <c r="BN883" i="7"/>
  <c r="BN884" i="7"/>
  <c r="BN885" i="7"/>
  <c r="BN886" i="7"/>
  <c r="BN887" i="7"/>
  <c r="BN888" i="7"/>
  <c r="BN889" i="7"/>
  <c r="BN890" i="7"/>
  <c r="BN891" i="7"/>
  <c r="BN892" i="7"/>
  <c r="BN893" i="7"/>
  <c r="BN894" i="7"/>
  <c r="BN895" i="7"/>
  <c r="BN896" i="7"/>
  <c r="BN897" i="7"/>
  <c r="BN898" i="7"/>
  <c r="BN899" i="7"/>
  <c r="BN900" i="7"/>
  <c r="BN901" i="7"/>
  <c r="BN902" i="7"/>
  <c r="BN903" i="7"/>
  <c r="BN904" i="7"/>
  <c r="BN905" i="7"/>
  <c r="BN906" i="7"/>
  <c r="BN907" i="7"/>
  <c r="BN908" i="7"/>
  <c r="BN909" i="7"/>
  <c r="BN910" i="7"/>
  <c r="BN911" i="7"/>
  <c r="BN912" i="7"/>
  <c r="BN913" i="7"/>
  <c r="BN914" i="7"/>
  <c r="BN915" i="7"/>
  <c r="BN916" i="7"/>
  <c r="BN917" i="7"/>
  <c r="BN918" i="7"/>
  <c r="BN919" i="7"/>
  <c r="BN920" i="7"/>
  <c r="BN921" i="7"/>
  <c r="BN922" i="7"/>
  <c r="BN923" i="7"/>
  <c r="BN924" i="7"/>
  <c r="BN925" i="7"/>
  <c r="BN926" i="7"/>
  <c r="BN927" i="7"/>
  <c r="BN928" i="7"/>
  <c r="BN929" i="7"/>
  <c r="BN930" i="7"/>
  <c r="BN931" i="7"/>
  <c r="BN932" i="7"/>
  <c r="BN933" i="7"/>
  <c r="BN934" i="7"/>
  <c r="BN935" i="7"/>
  <c r="BN936" i="7"/>
  <c r="BN937" i="7"/>
  <c r="BN938" i="7"/>
  <c r="BN939" i="7"/>
  <c r="BN940" i="7"/>
  <c r="BN941" i="7"/>
  <c r="BN942" i="7"/>
  <c r="BN943" i="7"/>
  <c r="BN944" i="7"/>
  <c r="BN945" i="7"/>
  <c r="BN946" i="7"/>
  <c r="BN947" i="7"/>
  <c r="BN948" i="7"/>
  <c r="BN949" i="7"/>
  <c r="BN950" i="7"/>
  <c r="BN951" i="7"/>
  <c r="BN952" i="7"/>
  <c r="BN953" i="7"/>
  <c r="BN954" i="7"/>
  <c r="BN955" i="7"/>
  <c r="BN956" i="7"/>
  <c r="BN957" i="7"/>
  <c r="BN958" i="7"/>
  <c r="BN959" i="7"/>
  <c r="BN960" i="7"/>
  <c r="BN961" i="7"/>
  <c r="BN962" i="7"/>
  <c r="BN963" i="7"/>
  <c r="BN964" i="7"/>
  <c r="BN965" i="7"/>
  <c r="BN966" i="7"/>
  <c r="BN967" i="7"/>
  <c r="BN968" i="7"/>
  <c r="BN969" i="7"/>
  <c r="BN970" i="7"/>
  <c r="BN971" i="7"/>
  <c r="BN972" i="7"/>
  <c r="BN973" i="7"/>
  <c r="BN974" i="7"/>
  <c r="BN975" i="7"/>
  <c r="BN976" i="7"/>
  <c r="BN977" i="7"/>
  <c r="BN978" i="7"/>
  <c r="BN979" i="7"/>
  <c r="BN980" i="7"/>
  <c r="BN981" i="7"/>
  <c r="BN982" i="7"/>
  <c r="BN983" i="7"/>
  <c r="BN984" i="7"/>
  <c r="BN985" i="7"/>
  <c r="BN986" i="7"/>
  <c r="BN987" i="7"/>
  <c r="BN988" i="7"/>
  <c r="BN989" i="7"/>
  <c r="BN990" i="7"/>
  <c r="BN991" i="7"/>
  <c r="BN992" i="7"/>
  <c r="BN993" i="7"/>
  <c r="BN994" i="7"/>
  <c r="BN995" i="7"/>
  <c r="BN996" i="7"/>
  <c r="BN997" i="7"/>
  <c r="BN998" i="7"/>
  <c r="BN999" i="7"/>
  <c r="BN1000" i="7"/>
  <c r="BN1001" i="7"/>
  <c r="BN1002" i="7"/>
  <c r="BN1003" i="7"/>
  <c r="BN1004" i="7"/>
  <c r="BN1005" i="7"/>
  <c r="BN1006" i="7"/>
  <c r="BN1007" i="7"/>
  <c r="BN1008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22" i="7"/>
  <c r="BS23" i="7"/>
  <c r="BS24" i="7"/>
  <c r="BS25" i="7"/>
  <c r="BS26" i="7"/>
  <c r="BS27" i="7"/>
  <c r="BS28" i="7"/>
  <c r="BS29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BS46" i="7"/>
  <c r="BS47" i="7"/>
  <c r="BS48" i="7"/>
  <c r="BS49" i="7"/>
  <c r="BS50" i="7"/>
  <c r="BS51" i="7"/>
  <c r="BS52" i="7"/>
  <c r="BS53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70" i="7"/>
  <c r="BS71" i="7"/>
  <c r="BS72" i="7"/>
  <c r="BS73" i="7"/>
  <c r="BS74" i="7"/>
  <c r="BS75" i="7"/>
  <c r="BS76" i="7"/>
  <c r="BS77" i="7"/>
  <c r="BS78" i="7"/>
  <c r="BS79" i="7"/>
  <c r="BS80" i="7"/>
  <c r="BS81" i="7"/>
  <c r="BS82" i="7"/>
  <c r="BS83" i="7"/>
  <c r="BS84" i="7"/>
  <c r="BS85" i="7"/>
  <c r="BS86" i="7"/>
  <c r="BS87" i="7"/>
  <c r="BS88" i="7"/>
  <c r="BS89" i="7"/>
  <c r="BS90" i="7"/>
  <c r="BS91" i="7"/>
  <c r="BS92" i="7"/>
  <c r="BS93" i="7"/>
  <c r="BS94" i="7"/>
  <c r="BS95" i="7"/>
  <c r="BS96" i="7"/>
  <c r="BS97" i="7"/>
  <c r="BS98" i="7"/>
  <c r="BS99" i="7"/>
  <c r="BS100" i="7"/>
  <c r="BS101" i="7"/>
  <c r="BS102" i="7"/>
  <c r="BS103" i="7"/>
  <c r="BS104" i="7"/>
  <c r="BS105" i="7"/>
  <c r="BS106" i="7"/>
  <c r="BS107" i="7"/>
  <c r="BS108" i="7"/>
  <c r="BS109" i="7"/>
  <c r="BS110" i="7"/>
  <c r="BS111" i="7"/>
  <c r="BS112" i="7"/>
  <c r="BS113" i="7"/>
  <c r="BS114" i="7"/>
  <c r="BS115" i="7"/>
  <c r="BS116" i="7"/>
  <c r="BS117" i="7"/>
  <c r="BS118" i="7"/>
  <c r="BS119" i="7"/>
  <c r="BS120" i="7"/>
  <c r="BS121" i="7"/>
  <c r="BS122" i="7"/>
  <c r="BS123" i="7"/>
  <c r="BS124" i="7"/>
  <c r="BS125" i="7"/>
  <c r="BS126" i="7"/>
  <c r="BS127" i="7"/>
  <c r="BS128" i="7"/>
  <c r="BS129" i="7"/>
  <c r="BS130" i="7"/>
  <c r="BS131" i="7"/>
  <c r="BS132" i="7"/>
  <c r="BS133" i="7"/>
  <c r="BS134" i="7"/>
  <c r="BS135" i="7"/>
  <c r="BS136" i="7"/>
  <c r="BS137" i="7"/>
  <c r="BS138" i="7"/>
  <c r="BS139" i="7"/>
  <c r="BS140" i="7"/>
  <c r="BS141" i="7"/>
  <c r="BS142" i="7"/>
  <c r="BS143" i="7"/>
  <c r="BS144" i="7"/>
  <c r="BS145" i="7"/>
  <c r="BS146" i="7"/>
  <c r="BS147" i="7"/>
  <c r="BS148" i="7"/>
  <c r="BS149" i="7"/>
  <c r="BS150" i="7"/>
  <c r="BS151" i="7"/>
  <c r="BS152" i="7"/>
  <c r="BS153" i="7"/>
  <c r="BS154" i="7"/>
  <c r="BS155" i="7"/>
  <c r="BS156" i="7"/>
  <c r="BS157" i="7"/>
  <c r="BS158" i="7"/>
  <c r="BS159" i="7"/>
  <c r="BS160" i="7"/>
  <c r="BS161" i="7"/>
  <c r="BS162" i="7"/>
  <c r="BS163" i="7"/>
  <c r="BS164" i="7"/>
  <c r="BS165" i="7"/>
  <c r="BS166" i="7"/>
  <c r="BS167" i="7"/>
  <c r="BS168" i="7"/>
  <c r="BS169" i="7"/>
  <c r="BS170" i="7"/>
  <c r="BS171" i="7"/>
  <c r="BS172" i="7"/>
  <c r="BS173" i="7"/>
  <c r="BS174" i="7"/>
  <c r="BS175" i="7"/>
  <c r="BS176" i="7"/>
  <c r="BS177" i="7"/>
  <c r="BS178" i="7"/>
  <c r="BS179" i="7"/>
  <c r="BS180" i="7"/>
  <c r="BS181" i="7"/>
  <c r="BS182" i="7"/>
  <c r="BS183" i="7"/>
  <c r="BS184" i="7"/>
  <c r="BS185" i="7"/>
  <c r="BS186" i="7"/>
  <c r="BS187" i="7"/>
  <c r="BS188" i="7"/>
  <c r="BS189" i="7"/>
  <c r="BS190" i="7"/>
  <c r="BS191" i="7"/>
  <c r="BS192" i="7"/>
  <c r="BS193" i="7"/>
  <c r="BS194" i="7"/>
  <c r="BS195" i="7"/>
  <c r="BS196" i="7"/>
  <c r="BS197" i="7"/>
  <c r="BS198" i="7"/>
  <c r="BS199" i="7"/>
  <c r="BS200" i="7"/>
  <c r="BS201" i="7"/>
  <c r="BS202" i="7"/>
  <c r="BS203" i="7"/>
  <c r="BS204" i="7"/>
  <c r="BS205" i="7"/>
  <c r="BS206" i="7"/>
  <c r="BS207" i="7"/>
  <c r="BS208" i="7"/>
  <c r="BS209" i="7"/>
  <c r="BS210" i="7"/>
  <c r="BS211" i="7"/>
  <c r="BS212" i="7"/>
  <c r="BS213" i="7"/>
  <c r="BS214" i="7"/>
  <c r="BS215" i="7"/>
  <c r="BS216" i="7"/>
  <c r="BS217" i="7"/>
  <c r="BS218" i="7"/>
  <c r="BS219" i="7"/>
  <c r="BS220" i="7"/>
  <c r="BS221" i="7"/>
  <c r="BS222" i="7"/>
  <c r="BS223" i="7"/>
  <c r="BS224" i="7"/>
  <c r="BS225" i="7"/>
  <c r="BS226" i="7"/>
  <c r="BS227" i="7"/>
  <c r="BS228" i="7"/>
  <c r="BS229" i="7"/>
  <c r="BS230" i="7"/>
  <c r="BS231" i="7"/>
  <c r="BS232" i="7"/>
  <c r="BS233" i="7"/>
  <c r="BS234" i="7"/>
  <c r="BS235" i="7"/>
  <c r="BS236" i="7"/>
  <c r="BS237" i="7"/>
  <c r="BS238" i="7"/>
  <c r="BS239" i="7"/>
  <c r="BS240" i="7"/>
  <c r="BS241" i="7"/>
  <c r="BS242" i="7"/>
  <c r="BS243" i="7"/>
  <c r="BS244" i="7"/>
  <c r="BS245" i="7"/>
  <c r="BS246" i="7"/>
  <c r="BS247" i="7"/>
  <c r="BS248" i="7"/>
  <c r="BS249" i="7"/>
  <c r="BS250" i="7"/>
  <c r="BS251" i="7"/>
  <c r="BS252" i="7"/>
  <c r="BS253" i="7"/>
  <c r="BS254" i="7"/>
  <c r="BS255" i="7"/>
  <c r="BS256" i="7"/>
  <c r="BS257" i="7"/>
  <c r="BS258" i="7"/>
  <c r="BS259" i="7"/>
  <c r="BS260" i="7"/>
  <c r="BS261" i="7"/>
  <c r="BS262" i="7"/>
  <c r="BS263" i="7"/>
  <c r="BS264" i="7"/>
  <c r="BS265" i="7"/>
  <c r="BS266" i="7"/>
  <c r="BS267" i="7"/>
  <c r="BS268" i="7"/>
  <c r="BS269" i="7"/>
  <c r="BS270" i="7"/>
  <c r="BS271" i="7"/>
  <c r="BS272" i="7"/>
  <c r="BS273" i="7"/>
  <c r="BS274" i="7"/>
  <c r="BS275" i="7"/>
  <c r="BS276" i="7"/>
  <c r="BS277" i="7"/>
  <c r="BS278" i="7"/>
  <c r="BS279" i="7"/>
  <c r="BS280" i="7"/>
  <c r="BS281" i="7"/>
  <c r="BS282" i="7"/>
  <c r="BS283" i="7"/>
  <c r="BS284" i="7"/>
  <c r="BS285" i="7"/>
  <c r="BS286" i="7"/>
  <c r="BS287" i="7"/>
  <c r="BS288" i="7"/>
  <c r="BS289" i="7"/>
  <c r="BS290" i="7"/>
  <c r="BS291" i="7"/>
  <c r="BS292" i="7"/>
  <c r="BS293" i="7"/>
  <c r="BS294" i="7"/>
  <c r="BS295" i="7"/>
  <c r="BS296" i="7"/>
  <c r="BS297" i="7"/>
  <c r="BS298" i="7"/>
  <c r="BS299" i="7"/>
  <c r="BS300" i="7"/>
  <c r="BS301" i="7"/>
  <c r="BS302" i="7"/>
  <c r="BS303" i="7"/>
  <c r="BS304" i="7"/>
  <c r="BS305" i="7"/>
  <c r="BS306" i="7"/>
  <c r="BS307" i="7"/>
  <c r="BS308" i="7"/>
  <c r="BS309" i="7"/>
  <c r="BS310" i="7"/>
  <c r="BS311" i="7"/>
  <c r="BS312" i="7"/>
  <c r="BS313" i="7"/>
  <c r="BS314" i="7"/>
  <c r="BS315" i="7"/>
  <c r="BS316" i="7"/>
  <c r="BS317" i="7"/>
  <c r="BS318" i="7"/>
  <c r="BS319" i="7"/>
  <c r="BS320" i="7"/>
  <c r="BS321" i="7"/>
  <c r="BS322" i="7"/>
  <c r="BS323" i="7"/>
  <c r="BS324" i="7"/>
  <c r="BS325" i="7"/>
  <c r="BS326" i="7"/>
  <c r="BS327" i="7"/>
  <c r="BS328" i="7"/>
  <c r="BS329" i="7"/>
  <c r="BS330" i="7"/>
  <c r="BS331" i="7"/>
  <c r="BS332" i="7"/>
  <c r="BS333" i="7"/>
  <c r="BS334" i="7"/>
  <c r="BS335" i="7"/>
  <c r="BS336" i="7"/>
  <c r="BS337" i="7"/>
  <c r="BS338" i="7"/>
  <c r="BS339" i="7"/>
  <c r="BS340" i="7"/>
  <c r="BS341" i="7"/>
  <c r="BS342" i="7"/>
  <c r="BS343" i="7"/>
  <c r="BS344" i="7"/>
  <c r="BS345" i="7"/>
  <c r="BS346" i="7"/>
  <c r="BS347" i="7"/>
  <c r="BS348" i="7"/>
  <c r="BS349" i="7"/>
  <c r="BS350" i="7"/>
  <c r="BS351" i="7"/>
  <c r="BS352" i="7"/>
  <c r="BS353" i="7"/>
  <c r="BS354" i="7"/>
  <c r="BS355" i="7"/>
  <c r="BS356" i="7"/>
  <c r="BS357" i="7"/>
  <c r="BS358" i="7"/>
  <c r="BS359" i="7"/>
  <c r="BS360" i="7"/>
  <c r="BS361" i="7"/>
  <c r="BS362" i="7"/>
  <c r="BS363" i="7"/>
  <c r="BS364" i="7"/>
  <c r="BS365" i="7"/>
  <c r="BS366" i="7"/>
  <c r="BS367" i="7"/>
  <c r="BS368" i="7"/>
  <c r="BS369" i="7"/>
  <c r="BS370" i="7"/>
  <c r="BS371" i="7"/>
  <c r="BS372" i="7"/>
  <c r="BS373" i="7"/>
  <c r="BS374" i="7"/>
  <c r="BS375" i="7"/>
  <c r="BS376" i="7"/>
  <c r="BS377" i="7"/>
  <c r="BS378" i="7"/>
  <c r="BS379" i="7"/>
  <c r="BS380" i="7"/>
  <c r="BS381" i="7"/>
  <c r="BS382" i="7"/>
  <c r="BS383" i="7"/>
  <c r="BS384" i="7"/>
  <c r="BS385" i="7"/>
  <c r="BS386" i="7"/>
  <c r="BS387" i="7"/>
  <c r="BS388" i="7"/>
  <c r="BS389" i="7"/>
  <c r="BS390" i="7"/>
  <c r="BS391" i="7"/>
  <c r="BS392" i="7"/>
  <c r="BS393" i="7"/>
  <c r="BS394" i="7"/>
  <c r="BS395" i="7"/>
  <c r="BS396" i="7"/>
  <c r="BS397" i="7"/>
  <c r="BS398" i="7"/>
  <c r="BS399" i="7"/>
  <c r="BS400" i="7"/>
  <c r="BS401" i="7"/>
  <c r="BS402" i="7"/>
  <c r="BS403" i="7"/>
  <c r="BS404" i="7"/>
  <c r="BS405" i="7"/>
  <c r="BS406" i="7"/>
  <c r="BS407" i="7"/>
  <c r="BS408" i="7"/>
  <c r="BS409" i="7"/>
  <c r="BS410" i="7"/>
  <c r="BS411" i="7"/>
  <c r="BS412" i="7"/>
  <c r="BS413" i="7"/>
  <c r="BS414" i="7"/>
  <c r="BS415" i="7"/>
  <c r="BS416" i="7"/>
  <c r="BS417" i="7"/>
  <c r="BS418" i="7"/>
  <c r="BS419" i="7"/>
  <c r="BS420" i="7"/>
  <c r="BS421" i="7"/>
  <c r="BS422" i="7"/>
  <c r="BS423" i="7"/>
  <c r="BS424" i="7"/>
  <c r="BS425" i="7"/>
  <c r="BS426" i="7"/>
  <c r="BS427" i="7"/>
  <c r="BS428" i="7"/>
  <c r="BS429" i="7"/>
  <c r="BS430" i="7"/>
  <c r="BS431" i="7"/>
  <c r="BS432" i="7"/>
  <c r="BS433" i="7"/>
  <c r="BS434" i="7"/>
  <c r="BS435" i="7"/>
  <c r="BS436" i="7"/>
  <c r="BS437" i="7"/>
  <c r="BS438" i="7"/>
  <c r="BS439" i="7"/>
  <c r="BS440" i="7"/>
  <c r="BS441" i="7"/>
  <c r="BS442" i="7"/>
  <c r="BS443" i="7"/>
  <c r="BS444" i="7"/>
  <c r="BS445" i="7"/>
  <c r="BS446" i="7"/>
  <c r="BS447" i="7"/>
  <c r="BS448" i="7"/>
  <c r="BS449" i="7"/>
  <c r="BS450" i="7"/>
  <c r="BS451" i="7"/>
  <c r="BS452" i="7"/>
  <c r="BS453" i="7"/>
  <c r="BS454" i="7"/>
  <c r="BS455" i="7"/>
  <c r="BS456" i="7"/>
  <c r="BS457" i="7"/>
  <c r="BS458" i="7"/>
  <c r="BS459" i="7"/>
  <c r="BS460" i="7"/>
  <c r="BS461" i="7"/>
  <c r="BS462" i="7"/>
  <c r="BS463" i="7"/>
  <c r="BS464" i="7"/>
  <c r="BS465" i="7"/>
  <c r="BS466" i="7"/>
  <c r="BS467" i="7"/>
  <c r="BS468" i="7"/>
  <c r="BS469" i="7"/>
  <c r="BS470" i="7"/>
  <c r="BS471" i="7"/>
  <c r="BS472" i="7"/>
  <c r="BS473" i="7"/>
  <c r="BS474" i="7"/>
  <c r="BS475" i="7"/>
  <c r="BS476" i="7"/>
  <c r="BS477" i="7"/>
  <c r="BS478" i="7"/>
  <c r="BS479" i="7"/>
  <c r="BS480" i="7"/>
  <c r="BS481" i="7"/>
  <c r="BS482" i="7"/>
  <c r="BS483" i="7"/>
  <c r="BS484" i="7"/>
  <c r="BS485" i="7"/>
  <c r="BS486" i="7"/>
  <c r="BS487" i="7"/>
  <c r="BS488" i="7"/>
  <c r="BS489" i="7"/>
  <c r="BS490" i="7"/>
  <c r="BS491" i="7"/>
  <c r="BS492" i="7"/>
  <c r="BS493" i="7"/>
  <c r="BS494" i="7"/>
  <c r="BS495" i="7"/>
  <c r="BS496" i="7"/>
  <c r="BS497" i="7"/>
  <c r="BS498" i="7"/>
  <c r="BS499" i="7"/>
  <c r="BS500" i="7"/>
  <c r="BS501" i="7"/>
  <c r="BS502" i="7"/>
  <c r="BS503" i="7"/>
  <c r="BS504" i="7"/>
  <c r="BS505" i="7"/>
  <c r="BS506" i="7"/>
  <c r="BS507" i="7"/>
  <c r="BS508" i="7"/>
  <c r="BS509" i="7"/>
  <c r="BS510" i="7"/>
  <c r="BS511" i="7"/>
  <c r="BS512" i="7"/>
  <c r="BS513" i="7"/>
  <c r="BS514" i="7"/>
  <c r="BS515" i="7"/>
  <c r="BS516" i="7"/>
  <c r="BS517" i="7"/>
  <c r="BS518" i="7"/>
  <c r="BS519" i="7"/>
  <c r="BS520" i="7"/>
  <c r="BS521" i="7"/>
  <c r="BS522" i="7"/>
  <c r="BS523" i="7"/>
  <c r="BS524" i="7"/>
  <c r="BS525" i="7"/>
  <c r="BS526" i="7"/>
  <c r="BS527" i="7"/>
  <c r="BS528" i="7"/>
  <c r="BS529" i="7"/>
  <c r="BS530" i="7"/>
  <c r="BS531" i="7"/>
  <c r="BS532" i="7"/>
  <c r="BS533" i="7"/>
  <c r="BS534" i="7"/>
  <c r="BS535" i="7"/>
  <c r="BS536" i="7"/>
  <c r="BS537" i="7"/>
  <c r="BS538" i="7"/>
  <c r="BS539" i="7"/>
  <c r="BS540" i="7"/>
  <c r="BS541" i="7"/>
  <c r="BS542" i="7"/>
  <c r="BS543" i="7"/>
  <c r="BS544" i="7"/>
  <c r="BS545" i="7"/>
  <c r="BS546" i="7"/>
  <c r="BS547" i="7"/>
  <c r="BS548" i="7"/>
  <c r="BS549" i="7"/>
  <c r="BS550" i="7"/>
  <c r="BS551" i="7"/>
  <c r="BS552" i="7"/>
  <c r="BS553" i="7"/>
  <c r="BS554" i="7"/>
  <c r="BS555" i="7"/>
  <c r="BS556" i="7"/>
  <c r="BS557" i="7"/>
  <c r="BS558" i="7"/>
  <c r="BS559" i="7"/>
  <c r="BS560" i="7"/>
  <c r="BS561" i="7"/>
  <c r="BS562" i="7"/>
  <c r="BS563" i="7"/>
  <c r="BS564" i="7"/>
  <c r="BS565" i="7"/>
  <c r="BS566" i="7"/>
  <c r="BS567" i="7"/>
  <c r="BS568" i="7"/>
  <c r="BS569" i="7"/>
  <c r="BS570" i="7"/>
  <c r="BS571" i="7"/>
  <c r="BS572" i="7"/>
  <c r="BS573" i="7"/>
  <c r="BS574" i="7"/>
  <c r="BS575" i="7"/>
  <c r="BS576" i="7"/>
  <c r="BS577" i="7"/>
  <c r="BS578" i="7"/>
  <c r="BS579" i="7"/>
  <c r="BS580" i="7"/>
  <c r="BS581" i="7"/>
  <c r="BS582" i="7"/>
  <c r="BS583" i="7"/>
  <c r="BS584" i="7"/>
  <c r="BS585" i="7"/>
  <c r="BS586" i="7"/>
  <c r="BS587" i="7"/>
  <c r="BS588" i="7"/>
  <c r="BS589" i="7"/>
  <c r="BS590" i="7"/>
  <c r="BS591" i="7"/>
  <c r="BS592" i="7"/>
  <c r="BS593" i="7"/>
  <c r="BS594" i="7"/>
  <c r="BS595" i="7"/>
  <c r="BS596" i="7"/>
  <c r="BS597" i="7"/>
  <c r="BS598" i="7"/>
  <c r="BS599" i="7"/>
  <c r="BS600" i="7"/>
  <c r="BS601" i="7"/>
  <c r="BS602" i="7"/>
  <c r="BS603" i="7"/>
  <c r="BS604" i="7"/>
  <c r="BS605" i="7"/>
  <c r="BS606" i="7"/>
  <c r="BS607" i="7"/>
  <c r="BS608" i="7"/>
  <c r="BS609" i="7"/>
  <c r="BS610" i="7"/>
  <c r="BS611" i="7"/>
  <c r="BS612" i="7"/>
  <c r="BS613" i="7"/>
  <c r="BS614" i="7"/>
  <c r="BS615" i="7"/>
  <c r="BS616" i="7"/>
  <c r="BS617" i="7"/>
  <c r="BS618" i="7"/>
  <c r="BS619" i="7"/>
  <c r="BS620" i="7"/>
  <c r="BS621" i="7"/>
  <c r="BS622" i="7"/>
  <c r="BS623" i="7"/>
  <c r="BS624" i="7"/>
  <c r="BS625" i="7"/>
  <c r="BS626" i="7"/>
  <c r="BS627" i="7"/>
  <c r="BS628" i="7"/>
  <c r="BS629" i="7"/>
  <c r="BS630" i="7"/>
  <c r="BS631" i="7"/>
  <c r="BS632" i="7"/>
  <c r="BS633" i="7"/>
  <c r="BS634" i="7"/>
  <c r="BS635" i="7"/>
  <c r="BS636" i="7"/>
  <c r="BS637" i="7"/>
  <c r="BS638" i="7"/>
  <c r="BS639" i="7"/>
  <c r="BS640" i="7"/>
  <c r="BS641" i="7"/>
  <c r="BS642" i="7"/>
  <c r="BS643" i="7"/>
  <c r="BS644" i="7"/>
  <c r="BS645" i="7"/>
  <c r="BS646" i="7"/>
  <c r="BS647" i="7"/>
  <c r="BS648" i="7"/>
  <c r="BS649" i="7"/>
  <c r="BS650" i="7"/>
  <c r="BS651" i="7"/>
  <c r="BS652" i="7"/>
  <c r="BS653" i="7"/>
  <c r="BS654" i="7"/>
  <c r="BS655" i="7"/>
  <c r="BS656" i="7"/>
  <c r="BS657" i="7"/>
  <c r="BS658" i="7"/>
  <c r="BS659" i="7"/>
  <c r="BS660" i="7"/>
  <c r="BS661" i="7"/>
  <c r="BS662" i="7"/>
  <c r="BS663" i="7"/>
  <c r="BS664" i="7"/>
  <c r="BS665" i="7"/>
  <c r="BS666" i="7"/>
  <c r="BS667" i="7"/>
  <c r="BS668" i="7"/>
  <c r="BS669" i="7"/>
  <c r="BS670" i="7"/>
  <c r="BS671" i="7"/>
  <c r="BS672" i="7"/>
  <c r="BS673" i="7"/>
  <c r="BS674" i="7"/>
  <c r="BS675" i="7"/>
  <c r="BS676" i="7"/>
  <c r="BS677" i="7"/>
  <c r="BS678" i="7"/>
  <c r="BS679" i="7"/>
  <c r="BS680" i="7"/>
  <c r="BS681" i="7"/>
  <c r="BS682" i="7"/>
  <c r="BS683" i="7"/>
  <c r="BS684" i="7"/>
  <c r="BS685" i="7"/>
  <c r="BS686" i="7"/>
  <c r="BS687" i="7"/>
  <c r="BS688" i="7"/>
  <c r="BS689" i="7"/>
  <c r="BS690" i="7"/>
  <c r="BS691" i="7"/>
  <c r="BS692" i="7"/>
  <c r="BS693" i="7"/>
  <c r="BS694" i="7"/>
  <c r="BS695" i="7"/>
  <c r="BS696" i="7"/>
  <c r="BS697" i="7"/>
  <c r="BS698" i="7"/>
  <c r="BS699" i="7"/>
  <c r="BS700" i="7"/>
  <c r="BS701" i="7"/>
  <c r="BS702" i="7"/>
  <c r="BS703" i="7"/>
  <c r="BS704" i="7"/>
  <c r="BS705" i="7"/>
  <c r="BS706" i="7"/>
  <c r="BS707" i="7"/>
  <c r="BS708" i="7"/>
  <c r="BS709" i="7"/>
  <c r="BS710" i="7"/>
  <c r="BS711" i="7"/>
  <c r="BS712" i="7"/>
  <c r="BS713" i="7"/>
  <c r="BS714" i="7"/>
  <c r="BS715" i="7"/>
  <c r="BS716" i="7"/>
  <c r="BS717" i="7"/>
  <c r="BS718" i="7"/>
  <c r="BS719" i="7"/>
  <c r="BS720" i="7"/>
  <c r="BS721" i="7"/>
  <c r="BS722" i="7"/>
  <c r="BS723" i="7"/>
  <c r="BS724" i="7"/>
  <c r="BS725" i="7"/>
  <c r="BS726" i="7"/>
  <c r="BS727" i="7"/>
  <c r="BS728" i="7"/>
  <c r="BS729" i="7"/>
  <c r="BS730" i="7"/>
  <c r="BS731" i="7"/>
  <c r="BS732" i="7"/>
  <c r="BS733" i="7"/>
  <c r="BS734" i="7"/>
  <c r="BS735" i="7"/>
  <c r="BS736" i="7"/>
  <c r="BS737" i="7"/>
  <c r="BS738" i="7"/>
  <c r="BS739" i="7"/>
  <c r="BS740" i="7"/>
  <c r="BS741" i="7"/>
  <c r="BS742" i="7"/>
  <c r="BS743" i="7"/>
  <c r="BS744" i="7"/>
  <c r="BS745" i="7"/>
  <c r="BS746" i="7"/>
  <c r="BS747" i="7"/>
  <c r="BS748" i="7"/>
  <c r="BS749" i="7"/>
  <c r="BS750" i="7"/>
  <c r="BS751" i="7"/>
  <c r="BS752" i="7"/>
  <c r="BS753" i="7"/>
  <c r="BS754" i="7"/>
  <c r="BS755" i="7"/>
  <c r="BS756" i="7"/>
  <c r="BS757" i="7"/>
  <c r="BS758" i="7"/>
  <c r="BS759" i="7"/>
  <c r="BS760" i="7"/>
  <c r="BS761" i="7"/>
  <c r="BS762" i="7"/>
  <c r="BS763" i="7"/>
  <c r="BS764" i="7"/>
  <c r="BS765" i="7"/>
  <c r="BS766" i="7"/>
  <c r="BS767" i="7"/>
  <c r="BS768" i="7"/>
  <c r="BS769" i="7"/>
  <c r="BS770" i="7"/>
  <c r="BS771" i="7"/>
  <c r="BS772" i="7"/>
  <c r="BS773" i="7"/>
  <c r="BS774" i="7"/>
  <c r="BS775" i="7"/>
  <c r="BS776" i="7"/>
  <c r="BS777" i="7"/>
  <c r="BS778" i="7"/>
  <c r="BS779" i="7"/>
  <c r="BS780" i="7"/>
  <c r="BS781" i="7"/>
  <c r="BS782" i="7"/>
  <c r="BS783" i="7"/>
  <c r="BS784" i="7"/>
  <c r="BS785" i="7"/>
  <c r="BS786" i="7"/>
  <c r="BS787" i="7"/>
  <c r="BS788" i="7"/>
  <c r="BS789" i="7"/>
  <c r="BS790" i="7"/>
  <c r="BS791" i="7"/>
  <c r="BS792" i="7"/>
  <c r="BS793" i="7"/>
  <c r="BS794" i="7"/>
  <c r="BS795" i="7"/>
  <c r="BS796" i="7"/>
  <c r="BS797" i="7"/>
  <c r="BS798" i="7"/>
  <c r="BS799" i="7"/>
  <c r="BS800" i="7"/>
  <c r="BS801" i="7"/>
  <c r="BS802" i="7"/>
  <c r="BS803" i="7"/>
  <c r="BS804" i="7"/>
  <c r="BS805" i="7"/>
  <c r="BS806" i="7"/>
  <c r="BS807" i="7"/>
  <c r="BS808" i="7"/>
  <c r="BS809" i="7"/>
  <c r="BS810" i="7"/>
  <c r="BS811" i="7"/>
  <c r="BS812" i="7"/>
  <c r="BS813" i="7"/>
  <c r="BS814" i="7"/>
  <c r="BS815" i="7"/>
  <c r="BS816" i="7"/>
  <c r="BS817" i="7"/>
  <c r="BS818" i="7"/>
  <c r="BS819" i="7"/>
  <c r="BS820" i="7"/>
  <c r="BS821" i="7"/>
  <c r="BS822" i="7"/>
  <c r="BS823" i="7"/>
  <c r="BS824" i="7"/>
  <c r="BS825" i="7"/>
  <c r="BS826" i="7"/>
  <c r="BS827" i="7"/>
  <c r="BS828" i="7"/>
  <c r="BS829" i="7"/>
  <c r="BS830" i="7"/>
  <c r="BS831" i="7"/>
  <c r="BS832" i="7"/>
  <c r="BS833" i="7"/>
  <c r="BS834" i="7"/>
  <c r="BS835" i="7"/>
  <c r="BS836" i="7"/>
  <c r="BS837" i="7"/>
  <c r="BS838" i="7"/>
  <c r="BS839" i="7"/>
  <c r="BS840" i="7"/>
  <c r="BS841" i="7"/>
  <c r="BS842" i="7"/>
  <c r="BS843" i="7"/>
  <c r="BS844" i="7"/>
  <c r="BS845" i="7"/>
  <c r="BS846" i="7"/>
  <c r="BS847" i="7"/>
  <c r="BS848" i="7"/>
  <c r="BS849" i="7"/>
  <c r="BS850" i="7"/>
  <c r="BS851" i="7"/>
  <c r="BS852" i="7"/>
  <c r="BS853" i="7"/>
  <c r="BS854" i="7"/>
  <c r="BS855" i="7"/>
  <c r="BS856" i="7"/>
  <c r="BS857" i="7"/>
  <c r="BS858" i="7"/>
  <c r="BS859" i="7"/>
  <c r="BS860" i="7"/>
  <c r="BS861" i="7"/>
  <c r="BS862" i="7"/>
  <c r="BS863" i="7"/>
  <c r="BS864" i="7"/>
  <c r="BS865" i="7"/>
  <c r="BS866" i="7"/>
  <c r="BS867" i="7"/>
  <c r="BS868" i="7"/>
  <c r="BS869" i="7"/>
  <c r="BS870" i="7"/>
  <c r="BS871" i="7"/>
  <c r="BS872" i="7"/>
  <c r="BS873" i="7"/>
  <c r="BS874" i="7"/>
  <c r="BS875" i="7"/>
  <c r="BS876" i="7"/>
  <c r="BS877" i="7"/>
  <c r="BS878" i="7"/>
  <c r="BS879" i="7"/>
  <c r="BS880" i="7"/>
  <c r="BS881" i="7"/>
  <c r="BS882" i="7"/>
  <c r="BS883" i="7"/>
  <c r="BS884" i="7"/>
  <c r="BS885" i="7"/>
  <c r="BS886" i="7"/>
  <c r="BS887" i="7"/>
  <c r="BS888" i="7"/>
  <c r="BS889" i="7"/>
  <c r="BS890" i="7"/>
  <c r="BS891" i="7"/>
  <c r="BS892" i="7"/>
  <c r="BS893" i="7"/>
  <c r="BS894" i="7"/>
  <c r="BS895" i="7"/>
  <c r="BS896" i="7"/>
  <c r="BS897" i="7"/>
  <c r="BS898" i="7"/>
  <c r="BS899" i="7"/>
  <c r="BS900" i="7"/>
  <c r="BS901" i="7"/>
  <c r="BS902" i="7"/>
  <c r="BS903" i="7"/>
  <c r="BS904" i="7"/>
  <c r="BS905" i="7"/>
  <c r="BS906" i="7"/>
  <c r="BS907" i="7"/>
  <c r="BS908" i="7"/>
  <c r="BS909" i="7"/>
  <c r="BS910" i="7"/>
  <c r="BS911" i="7"/>
  <c r="BS912" i="7"/>
  <c r="BS913" i="7"/>
  <c r="BS914" i="7"/>
  <c r="BS915" i="7"/>
  <c r="BS916" i="7"/>
  <c r="BS917" i="7"/>
  <c r="BS918" i="7"/>
  <c r="BS919" i="7"/>
  <c r="BS920" i="7"/>
  <c r="BS921" i="7"/>
  <c r="BS922" i="7"/>
  <c r="BS923" i="7"/>
  <c r="BS924" i="7"/>
  <c r="BS925" i="7"/>
  <c r="BS926" i="7"/>
  <c r="BS927" i="7"/>
  <c r="BS928" i="7"/>
  <c r="BS929" i="7"/>
  <c r="BS930" i="7"/>
  <c r="BS931" i="7"/>
  <c r="BS932" i="7"/>
  <c r="BS933" i="7"/>
  <c r="BS934" i="7"/>
  <c r="BS935" i="7"/>
  <c r="BS936" i="7"/>
  <c r="BS937" i="7"/>
  <c r="BS938" i="7"/>
  <c r="BS939" i="7"/>
  <c r="BS940" i="7"/>
  <c r="BS941" i="7"/>
  <c r="BS942" i="7"/>
  <c r="BS943" i="7"/>
  <c r="BS944" i="7"/>
  <c r="BS945" i="7"/>
  <c r="BS946" i="7"/>
  <c r="BS947" i="7"/>
  <c r="BS948" i="7"/>
  <c r="BS949" i="7"/>
  <c r="BS950" i="7"/>
  <c r="BS951" i="7"/>
  <c r="BS952" i="7"/>
  <c r="BS953" i="7"/>
  <c r="BS954" i="7"/>
  <c r="BS955" i="7"/>
  <c r="BS956" i="7"/>
  <c r="BS957" i="7"/>
  <c r="BS958" i="7"/>
  <c r="BS959" i="7"/>
  <c r="BS960" i="7"/>
  <c r="BS961" i="7"/>
  <c r="BS962" i="7"/>
  <c r="BS963" i="7"/>
  <c r="BS964" i="7"/>
  <c r="BS965" i="7"/>
  <c r="BS966" i="7"/>
  <c r="BS967" i="7"/>
  <c r="BS968" i="7"/>
  <c r="BS969" i="7"/>
  <c r="BS970" i="7"/>
  <c r="BS971" i="7"/>
  <c r="BS972" i="7"/>
  <c r="BS973" i="7"/>
  <c r="BS974" i="7"/>
  <c r="BS975" i="7"/>
  <c r="BS976" i="7"/>
  <c r="BS977" i="7"/>
  <c r="BS978" i="7"/>
  <c r="BS979" i="7"/>
  <c r="BS980" i="7"/>
  <c r="BS981" i="7"/>
  <c r="BS982" i="7"/>
  <c r="BS983" i="7"/>
  <c r="BS984" i="7"/>
  <c r="BS985" i="7"/>
  <c r="BS986" i="7"/>
  <c r="BS987" i="7"/>
  <c r="BS988" i="7"/>
  <c r="BS989" i="7"/>
  <c r="BS990" i="7"/>
  <c r="BS991" i="7"/>
  <c r="BS992" i="7"/>
  <c r="BS993" i="7"/>
  <c r="BS994" i="7"/>
  <c r="BS995" i="7"/>
  <c r="BS996" i="7"/>
  <c r="BS997" i="7"/>
  <c r="BS998" i="7"/>
  <c r="BS999" i="7"/>
  <c r="BS1000" i="7"/>
  <c r="BS1001" i="7"/>
  <c r="BS1002" i="7"/>
  <c r="BS1003" i="7"/>
  <c r="BS1004" i="7"/>
  <c r="BS1005" i="7"/>
  <c r="BS1006" i="7"/>
  <c r="BS1007" i="7"/>
  <c r="BS1008" i="7"/>
  <c r="BX10" i="7"/>
  <c r="BX11" i="7"/>
  <c r="BX12" i="7"/>
  <c r="BX13" i="7"/>
  <c r="BX14" i="7"/>
  <c r="BX15" i="7"/>
  <c r="BX16" i="7"/>
  <c r="BX17" i="7"/>
  <c r="BX18" i="7"/>
  <c r="BX19" i="7"/>
  <c r="BX20" i="7"/>
  <c r="BX21" i="7"/>
  <c r="BX22" i="7"/>
  <c r="BX23" i="7"/>
  <c r="BX24" i="7"/>
  <c r="BX25" i="7"/>
  <c r="BX26" i="7"/>
  <c r="BX27" i="7"/>
  <c r="BX28" i="7"/>
  <c r="BX29" i="7"/>
  <c r="BX30" i="7"/>
  <c r="BX31" i="7"/>
  <c r="BX32" i="7"/>
  <c r="BX33" i="7"/>
  <c r="BX34" i="7"/>
  <c r="BX35" i="7"/>
  <c r="BX36" i="7"/>
  <c r="BX37" i="7"/>
  <c r="BX38" i="7"/>
  <c r="BX39" i="7"/>
  <c r="BX40" i="7"/>
  <c r="BX41" i="7"/>
  <c r="BX42" i="7"/>
  <c r="BX43" i="7"/>
  <c r="BX44" i="7"/>
  <c r="BX45" i="7"/>
  <c r="BX46" i="7"/>
  <c r="BX47" i="7"/>
  <c r="BX48" i="7"/>
  <c r="BX49" i="7"/>
  <c r="BX50" i="7"/>
  <c r="BX51" i="7"/>
  <c r="BX52" i="7"/>
  <c r="BX53" i="7"/>
  <c r="BX54" i="7"/>
  <c r="BX55" i="7"/>
  <c r="BX56" i="7"/>
  <c r="BX57" i="7"/>
  <c r="BX58" i="7"/>
  <c r="BX59" i="7"/>
  <c r="BX60" i="7"/>
  <c r="BX61" i="7"/>
  <c r="BX62" i="7"/>
  <c r="BX63" i="7"/>
  <c r="BX64" i="7"/>
  <c r="BX65" i="7"/>
  <c r="BX66" i="7"/>
  <c r="BX67" i="7"/>
  <c r="BX68" i="7"/>
  <c r="BX69" i="7"/>
  <c r="BX70" i="7"/>
  <c r="BX71" i="7"/>
  <c r="BX72" i="7"/>
  <c r="BX73" i="7"/>
  <c r="BX74" i="7"/>
  <c r="BX75" i="7"/>
  <c r="BX76" i="7"/>
  <c r="BX77" i="7"/>
  <c r="BX78" i="7"/>
  <c r="BX79" i="7"/>
  <c r="BX80" i="7"/>
  <c r="BX81" i="7"/>
  <c r="BX82" i="7"/>
  <c r="BX83" i="7"/>
  <c r="BX84" i="7"/>
  <c r="BX85" i="7"/>
  <c r="BX86" i="7"/>
  <c r="BX87" i="7"/>
  <c r="BX88" i="7"/>
  <c r="BX89" i="7"/>
  <c r="BX90" i="7"/>
  <c r="BX91" i="7"/>
  <c r="BX92" i="7"/>
  <c r="BX93" i="7"/>
  <c r="BX94" i="7"/>
  <c r="BX95" i="7"/>
  <c r="BX96" i="7"/>
  <c r="BX97" i="7"/>
  <c r="BX98" i="7"/>
  <c r="BX99" i="7"/>
  <c r="BX100" i="7"/>
  <c r="BX101" i="7"/>
  <c r="BX102" i="7"/>
  <c r="BX103" i="7"/>
  <c r="BX104" i="7"/>
  <c r="BX105" i="7"/>
  <c r="BX106" i="7"/>
  <c r="BX107" i="7"/>
  <c r="BX108" i="7"/>
  <c r="BX109" i="7"/>
  <c r="BX110" i="7"/>
  <c r="BX111" i="7"/>
  <c r="BX112" i="7"/>
  <c r="BX113" i="7"/>
  <c r="BX114" i="7"/>
  <c r="BX115" i="7"/>
  <c r="BX116" i="7"/>
  <c r="BX117" i="7"/>
  <c r="BX118" i="7"/>
  <c r="BX119" i="7"/>
  <c r="BX120" i="7"/>
  <c r="BX121" i="7"/>
  <c r="BX122" i="7"/>
  <c r="BX123" i="7"/>
  <c r="BX124" i="7"/>
  <c r="BX125" i="7"/>
  <c r="BX126" i="7"/>
  <c r="BX127" i="7"/>
  <c r="BX128" i="7"/>
  <c r="BX129" i="7"/>
  <c r="BX130" i="7"/>
  <c r="BX131" i="7"/>
  <c r="BX132" i="7"/>
  <c r="BX133" i="7"/>
  <c r="BX134" i="7"/>
  <c r="BX135" i="7"/>
  <c r="BX136" i="7"/>
  <c r="BX137" i="7"/>
  <c r="BX138" i="7"/>
  <c r="BX139" i="7"/>
  <c r="BX140" i="7"/>
  <c r="BX141" i="7"/>
  <c r="BX142" i="7"/>
  <c r="BX143" i="7"/>
  <c r="BX144" i="7"/>
  <c r="BX145" i="7"/>
  <c r="BX146" i="7"/>
  <c r="BX147" i="7"/>
  <c r="BX148" i="7"/>
  <c r="BX149" i="7"/>
  <c r="BX150" i="7"/>
  <c r="BX151" i="7"/>
  <c r="BX152" i="7"/>
  <c r="BX153" i="7"/>
  <c r="BX154" i="7"/>
  <c r="BX155" i="7"/>
  <c r="BX156" i="7"/>
  <c r="BX157" i="7"/>
  <c r="BX158" i="7"/>
  <c r="BX159" i="7"/>
  <c r="BX160" i="7"/>
  <c r="BX161" i="7"/>
  <c r="BX162" i="7"/>
  <c r="BX163" i="7"/>
  <c r="BX164" i="7"/>
  <c r="BX165" i="7"/>
  <c r="BX166" i="7"/>
  <c r="BX167" i="7"/>
  <c r="BX168" i="7"/>
  <c r="BX169" i="7"/>
  <c r="BX170" i="7"/>
  <c r="BX171" i="7"/>
  <c r="BX172" i="7"/>
  <c r="BX173" i="7"/>
  <c r="BX174" i="7"/>
  <c r="BX175" i="7"/>
  <c r="BX176" i="7"/>
  <c r="BX177" i="7"/>
  <c r="BX178" i="7"/>
  <c r="BX179" i="7"/>
  <c r="BX180" i="7"/>
  <c r="BX181" i="7"/>
  <c r="BX182" i="7"/>
  <c r="BX183" i="7"/>
  <c r="BX184" i="7"/>
  <c r="BX185" i="7"/>
  <c r="BX186" i="7"/>
  <c r="BX187" i="7"/>
  <c r="BX188" i="7"/>
  <c r="BX189" i="7"/>
  <c r="BX190" i="7"/>
  <c r="BX191" i="7"/>
  <c r="BX192" i="7"/>
  <c r="BX193" i="7"/>
  <c r="BX194" i="7"/>
  <c r="BX195" i="7"/>
  <c r="BX196" i="7"/>
  <c r="BX197" i="7"/>
  <c r="BX198" i="7"/>
  <c r="BX199" i="7"/>
  <c r="BX200" i="7"/>
  <c r="BX201" i="7"/>
  <c r="BX202" i="7"/>
  <c r="BX203" i="7"/>
  <c r="BX204" i="7"/>
  <c r="BX205" i="7"/>
  <c r="BX206" i="7"/>
  <c r="BX207" i="7"/>
  <c r="BX208" i="7"/>
  <c r="BX209" i="7"/>
  <c r="BX210" i="7"/>
  <c r="BX211" i="7"/>
  <c r="BX212" i="7"/>
  <c r="BX213" i="7"/>
  <c r="BX214" i="7"/>
  <c r="BX215" i="7"/>
  <c r="BX216" i="7"/>
  <c r="BX217" i="7"/>
  <c r="BX218" i="7"/>
  <c r="BX219" i="7"/>
  <c r="BX220" i="7"/>
  <c r="BX221" i="7"/>
  <c r="BX222" i="7"/>
  <c r="BX223" i="7"/>
  <c r="BX224" i="7"/>
  <c r="BX225" i="7"/>
  <c r="BX226" i="7"/>
  <c r="BX227" i="7"/>
  <c r="BX228" i="7"/>
  <c r="BX229" i="7"/>
  <c r="BX230" i="7"/>
  <c r="BX231" i="7"/>
  <c r="BX232" i="7"/>
  <c r="BX233" i="7"/>
  <c r="BX234" i="7"/>
  <c r="BX235" i="7"/>
  <c r="BX236" i="7"/>
  <c r="BX237" i="7"/>
  <c r="BX238" i="7"/>
  <c r="BX239" i="7"/>
  <c r="BX240" i="7"/>
  <c r="BX241" i="7"/>
  <c r="BX242" i="7"/>
  <c r="BX243" i="7"/>
  <c r="BX244" i="7"/>
  <c r="BX245" i="7"/>
  <c r="BX246" i="7"/>
  <c r="BX247" i="7"/>
  <c r="BX248" i="7"/>
  <c r="BX249" i="7"/>
  <c r="BX250" i="7"/>
  <c r="BX251" i="7"/>
  <c r="BX252" i="7"/>
  <c r="BX253" i="7"/>
  <c r="BX254" i="7"/>
  <c r="BX255" i="7"/>
  <c r="BX256" i="7"/>
  <c r="BX257" i="7"/>
  <c r="BX258" i="7"/>
  <c r="BX259" i="7"/>
  <c r="BX260" i="7"/>
  <c r="BX261" i="7"/>
  <c r="BX262" i="7"/>
  <c r="BX263" i="7"/>
  <c r="BX264" i="7"/>
  <c r="BX265" i="7"/>
  <c r="BX266" i="7"/>
  <c r="BX267" i="7"/>
  <c r="BX268" i="7"/>
  <c r="BX269" i="7"/>
  <c r="BX270" i="7"/>
  <c r="BX271" i="7"/>
  <c r="BX272" i="7"/>
  <c r="BX273" i="7"/>
  <c r="BX274" i="7"/>
  <c r="BX275" i="7"/>
  <c r="BX276" i="7"/>
  <c r="BX277" i="7"/>
  <c r="BX278" i="7"/>
  <c r="BX279" i="7"/>
  <c r="BX280" i="7"/>
  <c r="BX281" i="7"/>
  <c r="BX282" i="7"/>
  <c r="BX283" i="7"/>
  <c r="BX284" i="7"/>
  <c r="BX285" i="7"/>
  <c r="BX286" i="7"/>
  <c r="BX287" i="7"/>
  <c r="BX288" i="7"/>
  <c r="BX289" i="7"/>
  <c r="BX290" i="7"/>
  <c r="BX291" i="7"/>
  <c r="BX292" i="7"/>
  <c r="BX293" i="7"/>
  <c r="BX294" i="7"/>
  <c r="BX295" i="7"/>
  <c r="BX296" i="7"/>
  <c r="BX297" i="7"/>
  <c r="BX298" i="7"/>
  <c r="BX299" i="7"/>
  <c r="BX300" i="7"/>
  <c r="BX301" i="7"/>
  <c r="BX302" i="7"/>
  <c r="BX303" i="7"/>
  <c r="BX304" i="7"/>
  <c r="BX305" i="7"/>
  <c r="BX306" i="7"/>
  <c r="BX307" i="7"/>
  <c r="BX308" i="7"/>
  <c r="BX309" i="7"/>
  <c r="BX310" i="7"/>
  <c r="BX311" i="7"/>
  <c r="BX312" i="7"/>
  <c r="BX313" i="7"/>
  <c r="BX314" i="7"/>
  <c r="BX315" i="7"/>
  <c r="BX316" i="7"/>
  <c r="BX317" i="7"/>
  <c r="BX318" i="7"/>
  <c r="BX319" i="7"/>
  <c r="BX320" i="7"/>
  <c r="BX321" i="7"/>
  <c r="BX322" i="7"/>
  <c r="BX323" i="7"/>
  <c r="BX324" i="7"/>
  <c r="BX325" i="7"/>
  <c r="BX326" i="7"/>
  <c r="BX327" i="7"/>
  <c r="BX328" i="7"/>
  <c r="BX329" i="7"/>
  <c r="BX330" i="7"/>
  <c r="BX331" i="7"/>
  <c r="BX332" i="7"/>
  <c r="BX333" i="7"/>
  <c r="BX334" i="7"/>
  <c r="BX335" i="7"/>
  <c r="BX336" i="7"/>
  <c r="BX337" i="7"/>
  <c r="BX338" i="7"/>
  <c r="BX339" i="7"/>
  <c r="BX340" i="7"/>
  <c r="BX341" i="7"/>
  <c r="BX342" i="7"/>
  <c r="BX343" i="7"/>
  <c r="BX344" i="7"/>
  <c r="BX345" i="7"/>
  <c r="BX346" i="7"/>
  <c r="BX347" i="7"/>
  <c r="BX348" i="7"/>
  <c r="BX349" i="7"/>
  <c r="BX350" i="7"/>
  <c r="BX351" i="7"/>
  <c r="BX352" i="7"/>
  <c r="BX353" i="7"/>
  <c r="BX354" i="7"/>
  <c r="BX355" i="7"/>
  <c r="BX356" i="7"/>
  <c r="BX357" i="7"/>
  <c r="BX358" i="7"/>
  <c r="BX359" i="7"/>
  <c r="BX360" i="7"/>
  <c r="BX361" i="7"/>
  <c r="BX362" i="7"/>
  <c r="BX363" i="7"/>
  <c r="BX364" i="7"/>
  <c r="BX365" i="7"/>
  <c r="BX366" i="7"/>
  <c r="BX367" i="7"/>
  <c r="BX368" i="7"/>
  <c r="BX369" i="7"/>
  <c r="BX370" i="7"/>
  <c r="BX371" i="7"/>
  <c r="BX372" i="7"/>
  <c r="BX373" i="7"/>
  <c r="BX374" i="7"/>
  <c r="BX375" i="7"/>
  <c r="BX376" i="7"/>
  <c r="BX377" i="7"/>
  <c r="BX378" i="7"/>
  <c r="BX379" i="7"/>
  <c r="BX380" i="7"/>
  <c r="BX381" i="7"/>
  <c r="BX382" i="7"/>
  <c r="BX383" i="7"/>
  <c r="BX384" i="7"/>
  <c r="BX385" i="7"/>
  <c r="BX386" i="7"/>
  <c r="BX387" i="7"/>
  <c r="BX388" i="7"/>
  <c r="BX389" i="7"/>
  <c r="BX390" i="7"/>
  <c r="BX391" i="7"/>
  <c r="BX392" i="7"/>
  <c r="BX393" i="7"/>
  <c r="BX394" i="7"/>
  <c r="BX395" i="7"/>
  <c r="BX396" i="7"/>
  <c r="BX397" i="7"/>
  <c r="BX398" i="7"/>
  <c r="BX399" i="7"/>
  <c r="BX400" i="7"/>
  <c r="BX401" i="7"/>
  <c r="BX402" i="7"/>
  <c r="BX403" i="7"/>
  <c r="BX404" i="7"/>
  <c r="BX405" i="7"/>
  <c r="BX406" i="7"/>
  <c r="BX407" i="7"/>
  <c r="BX408" i="7"/>
  <c r="BX409" i="7"/>
  <c r="BX410" i="7"/>
  <c r="BX411" i="7"/>
  <c r="BX412" i="7"/>
  <c r="BX413" i="7"/>
  <c r="BX414" i="7"/>
  <c r="BX415" i="7"/>
  <c r="BX416" i="7"/>
  <c r="BX417" i="7"/>
  <c r="BX418" i="7"/>
  <c r="BX419" i="7"/>
  <c r="BX420" i="7"/>
  <c r="BX421" i="7"/>
  <c r="BX422" i="7"/>
  <c r="BX423" i="7"/>
  <c r="BX424" i="7"/>
  <c r="BX425" i="7"/>
  <c r="BX426" i="7"/>
  <c r="BX427" i="7"/>
  <c r="BX428" i="7"/>
  <c r="BX429" i="7"/>
  <c r="BX430" i="7"/>
  <c r="BX431" i="7"/>
  <c r="BX432" i="7"/>
  <c r="BX433" i="7"/>
  <c r="BX434" i="7"/>
  <c r="BX435" i="7"/>
  <c r="BX436" i="7"/>
  <c r="BX437" i="7"/>
  <c r="BX438" i="7"/>
  <c r="BX439" i="7"/>
  <c r="BX440" i="7"/>
  <c r="BX441" i="7"/>
  <c r="BX442" i="7"/>
  <c r="BX443" i="7"/>
  <c r="BX444" i="7"/>
  <c r="BX445" i="7"/>
  <c r="BX446" i="7"/>
  <c r="BX447" i="7"/>
  <c r="BX448" i="7"/>
  <c r="BX449" i="7"/>
  <c r="BX450" i="7"/>
  <c r="BX451" i="7"/>
  <c r="BX452" i="7"/>
  <c r="BX453" i="7"/>
  <c r="BX454" i="7"/>
  <c r="BX455" i="7"/>
  <c r="BX456" i="7"/>
  <c r="BX457" i="7"/>
  <c r="BX458" i="7"/>
  <c r="BX459" i="7"/>
  <c r="BX460" i="7"/>
  <c r="BX461" i="7"/>
  <c r="BX462" i="7"/>
  <c r="BX463" i="7"/>
  <c r="BX464" i="7"/>
  <c r="BX465" i="7"/>
  <c r="BX466" i="7"/>
  <c r="BX467" i="7"/>
  <c r="BX468" i="7"/>
  <c r="BX469" i="7"/>
  <c r="BX470" i="7"/>
  <c r="BX471" i="7"/>
  <c r="BX472" i="7"/>
  <c r="BX473" i="7"/>
  <c r="BX474" i="7"/>
  <c r="BX475" i="7"/>
  <c r="BX476" i="7"/>
  <c r="BX477" i="7"/>
  <c r="BX478" i="7"/>
  <c r="BX479" i="7"/>
  <c r="BX480" i="7"/>
  <c r="BX481" i="7"/>
  <c r="BX482" i="7"/>
  <c r="BX483" i="7"/>
  <c r="BX484" i="7"/>
  <c r="BX485" i="7"/>
  <c r="BX486" i="7"/>
  <c r="BX487" i="7"/>
  <c r="BX488" i="7"/>
  <c r="BX489" i="7"/>
  <c r="BX490" i="7"/>
  <c r="BX491" i="7"/>
  <c r="BX492" i="7"/>
  <c r="BX493" i="7"/>
  <c r="BX494" i="7"/>
  <c r="BX495" i="7"/>
  <c r="BX496" i="7"/>
  <c r="BX497" i="7"/>
  <c r="BX498" i="7"/>
  <c r="BX499" i="7"/>
  <c r="BX500" i="7"/>
  <c r="BX501" i="7"/>
  <c r="BX502" i="7"/>
  <c r="BX503" i="7"/>
  <c r="BX504" i="7"/>
  <c r="BX505" i="7"/>
  <c r="BX506" i="7"/>
  <c r="BX507" i="7"/>
  <c r="BX508" i="7"/>
  <c r="BX509" i="7"/>
  <c r="BX510" i="7"/>
  <c r="BX511" i="7"/>
  <c r="BX512" i="7"/>
  <c r="BX513" i="7"/>
  <c r="BX514" i="7"/>
  <c r="BX515" i="7"/>
  <c r="BX516" i="7"/>
  <c r="BX517" i="7"/>
  <c r="BX518" i="7"/>
  <c r="BX519" i="7"/>
  <c r="BX520" i="7"/>
  <c r="BX521" i="7"/>
  <c r="BX522" i="7"/>
  <c r="BX523" i="7"/>
  <c r="BX524" i="7"/>
  <c r="BX525" i="7"/>
  <c r="BX526" i="7"/>
  <c r="BX527" i="7"/>
  <c r="BX528" i="7"/>
  <c r="BX529" i="7"/>
  <c r="BX530" i="7"/>
  <c r="BX531" i="7"/>
  <c r="BX532" i="7"/>
  <c r="BX533" i="7"/>
  <c r="BX534" i="7"/>
  <c r="BX535" i="7"/>
  <c r="BX536" i="7"/>
  <c r="BX537" i="7"/>
  <c r="BX538" i="7"/>
  <c r="BX539" i="7"/>
  <c r="BX540" i="7"/>
  <c r="BX541" i="7"/>
  <c r="BX542" i="7"/>
  <c r="BX543" i="7"/>
  <c r="BX544" i="7"/>
  <c r="BX545" i="7"/>
  <c r="BX546" i="7"/>
  <c r="BX547" i="7"/>
  <c r="BX548" i="7"/>
  <c r="BX549" i="7"/>
  <c r="BX550" i="7"/>
  <c r="BX551" i="7"/>
  <c r="BX552" i="7"/>
  <c r="BX553" i="7"/>
  <c r="BX554" i="7"/>
  <c r="BX555" i="7"/>
  <c r="BX556" i="7"/>
  <c r="BX557" i="7"/>
  <c r="BX558" i="7"/>
  <c r="BX559" i="7"/>
  <c r="BX560" i="7"/>
  <c r="BX561" i="7"/>
  <c r="BX562" i="7"/>
  <c r="BX563" i="7"/>
  <c r="BX564" i="7"/>
  <c r="BX565" i="7"/>
  <c r="BX566" i="7"/>
  <c r="BX567" i="7"/>
  <c r="BX568" i="7"/>
  <c r="BX569" i="7"/>
  <c r="BX570" i="7"/>
  <c r="BX571" i="7"/>
  <c r="BX572" i="7"/>
  <c r="BX573" i="7"/>
  <c r="BX574" i="7"/>
  <c r="BX575" i="7"/>
  <c r="BX576" i="7"/>
  <c r="BX577" i="7"/>
  <c r="BX578" i="7"/>
  <c r="BX579" i="7"/>
  <c r="BX580" i="7"/>
  <c r="BX581" i="7"/>
  <c r="BX582" i="7"/>
  <c r="BX583" i="7"/>
  <c r="BX584" i="7"/>
  <c r="BX585" i="7"/>
  <c r="BX586" i="7"/>
  <c r="BX587" i="7"/>
  <c r="BX588" i="7"/>
  <c r="BX589" i="7"/>
  <c r="BX590" i="7"/>
  <c r="BX591" i="7"/>
  <c r="BX592" i="7"/>
  <c r="BX593" i="7"/>
  <c r="BX594" i="7"/>
  <c r="BX595" i="7"/>
  <c r="BX596" i="7"/>
  <c r="BX597" i="7"/>
  <c r="BX598" i="7"/>
  <c r="BX599" i="7"/>
  <c r="BX600" i="7"/>
  <c r="BX601" i="7"/>
  <c r="BX602" i="7"/>
  <c r="BX603" i="7"/>
  <c r="BX604" i="7"/>
  <c r="BX605" i="7"/>
  <c r="BX606" i="7"/>
  <c r="BX607" i="7"/>
  <c r="BX608" i="7"/>
  <c r="BX609" i="7"/>
  <c r="BX610" i="7"/>
  <c r="BX611" i="7"/>
  <c r="BX612" i="7"/>
  <c r="BX613" i="7"/>
  <c r="BX614" i="7"/>
  <c r="BX615" i="7"/>
  <c r="BX616" i="7"/>
  <c r="BX617" i="7"/>
  <c r="BX618" i="7"/>
  <c r="BX619" i="7"/>
  <c r="BX620" i="7"/>
  <c r="BX621" i="7"/>
  <c r="BX622" i="7"/>
  <c r="BX623" i="7"/>
  <c r="BX624" i="7"/>
  <c r="BX625" i="7"/>
  <c r="BX626" i="7"/>
  <c r="BX627" i="7"/>
  <c r="BX628" i="7"/>
  <c r="BX629" i="7"/>
  <c r="BX630" i="7"/>
  <c r="BX631" i="7"/>
  <c r="BX632" i="7"/>
  <c r="BX633" i="7"/>
  <c r="BX634" i="7"/>
  <c r="BX635" i="7"/>
  <c r="BX636" i="7"/>
  <c r="BX637" i="7"/>
  <c r="BX638" i="7"/>
  <c r="BX639" i="7"/>
  <c r="BX640" i="7"/>
  <c r="BX641" i="7"/>
  <c r="BX642" i="7"/>
  <c r="BX643" i="7"/>
  <c r="BX644" i="7"/>
  <c r="BX645" i="7"/>
  <c r="BX646" i="7"/>
  <c r="BX647" i="7"/>
  <c r="BX648" i="7"/>
  <c r="BX649" i="7"/>
  <c r="BX650" i="7"/>
  <c r="BX651" i="7"/>
  <c r="BX652" i="7"/>
  <c r="BX653" i="7"/>
  <c r="BX654" i="7"/>
  <c r="BX655" i="7"/>
  <c r="BX656" i="7"/>
  <c r="BX657" i="7"/>
  <c r="BX658" i="7"/>
  <c r="BX659" i="7"/>
  <c r="BX660" i="7"/>
  <c r="BX661" i="7"/>
  <c r="BX662" i="7"/>
  <c r="BX663" i="7"/>
  <c r="BX664" i="7"/>
  <c r="BX665" i="7"/>
  <c r="BX666" i="7"/>
  <c r="BX667" i="7"/>
  <c r="BX668" i="7"/>
  <c r="BX669" i="7"/>
  <c r="BX670" i="7"/>
  <c r="BX671" i="7"/>
  <c r="BX672" i="7"/>
  <c r="BX673" i="7"/>
  <c r="BX674" i="7"/>
  <c r="BX675" i="7"/>
  <c r="BX676" i="7"/>
  <c r="BX677" i="7"/>
  <c r="BX678" i="7"/>
  <c r="BX679" i="7"/>
  <c r="BX680" i="7"/>
  <c r="BX681" i="7"/>
  <c r="BX682" i="7"/>
  <c r="BX683" i="7"/>
  <c r="BX684" i="7"/>
  <c r="BX685" i="7"/>
  <c r="BX686" i="7"/>
  <c r="BX687" i="7"/>
  <c r="BX688" i="7"/>
  <c r="BX689" i="7"/>
  <c r="BX690" i="7"/>
  <c r="BX691" i="7"/>
  <c r="BX692" i="7"/>
  <c r="BX693" i="7"/>
  <c r="BX694" i="7"/>
  <c r="BX695" i="7"/>
  <c r="BX696" i="7"/>
  <c r="BX697" i="7"/>
  <c r="BX698" i="7"/>
  <c r="BX699" i="7"/>
  <c r="BX700" i="7"/>
  <c r="BX701" i="7"/>
  <c r="BX702" i="7"/>
  <c r="BX703" i="7"/>
  <c r="BX704" i="7"/>
  <c r="BX705" i="7"/>
  <c r="BX706" i="7"/>
  <c r="BX707" i="7"/>
  <c r="BX708" i="7"/>
  <c r="BX709" i="7"/>
  <c r="BX710" i="7"/>
  <c r="BX711" i="7"/>
  <c r="BX712" i="7"/>
  <c r="BX713" i="7"/>
  <c r="BX714" i="7"/>
  <c r="BX715" i="7"/>
  <c r="BX716" i="7"/>
  <c r="BX717" i="7"/>
  <c r="BX718" i="7"/>
  <c r="BX719" i="7"/>
  <c r="BX720" i="7"/>
  <c r="BX721" i="7"/>
  <c r="BX722" i="7"/>
  <c r="BX723" i="7"/>
  <c r="BX724" i="7"/>
  <c r="BX725" i="7"/>
  <c r="BX726" i="7"/>
  <c r="BX727" i="7"/>
  <c r="BX728" i="7"/>
  <c r="BX729" i="7"/>
  <c r="BX730" i="7"/>
  <c r="BX731" i="7"/>
  <c r="BX732" i="7"/>
  <c r="BX733" i="7"/>
  <c r="BX734" i="7"/>
  <c r="BX735" i="7"/>
  <c r="BX736" i="7"/>
  <c r="BX737" i="7"/>
  <c r="BX738" i="7"/>
  <c r="BX739" i="7"/>
  <c r="BX740" i="7"/>
  <c r="BX741" i="7"/>
  <c r="BX742" i="7"/>
  <c r="BX743" i="7"/>
  <c r="BX744" i="7"/>
  <c r="BX745" i="7"/>
  <c r="BX746" i="7"/>
  <c r="BX747" i="7"/>
  <c r="BX748" i="7"/>
  <c r="BX749" i="7"/>
  <c r="BX750" i="7"/>
  <c r="BX751" i="7"/>
  <c r="BX752" i="7"/>
  <c r="BX753" i="7"/>
  <c r="BX754" i="7"/>
  <c r="BX755" i="7"/>
  <c r="BX756" i="7"/>
  <c r="BX757" i="7"/>
  <c r="BX758" i="7"/>
  <c r="BX759" i="7"/>
  <c r="BX760" i="7"/>
  <c r="BX761" i="7"/>
  <c r="BX762" i="7"/>
  <c r="BX763" i="7"/>
  <c r="BX764" i="7"/>
  <c r="BX765" i="7"/>
  <c r="BX766" i="7"/>
  <c r="BX767" i="7"/>
  <c r="BX768" i="7"/>
  <c r="BX769" i="7"/>
  <c r="BX770" i="7"/>
  <c r="BX771" i="7"/>
  <c r="BX772" i="7"/>
  <c r="BX773" i="7"/>
  <c r="BX774" i="7"/>
  <c r="BX775" i="7"/>
  <c r="BX776" i="7"/>
  <c r="BX777" i="7"/>
  <c r="BX778" i="7"/>
  <c r="BX779" i="7"/>
  <c r="BX780" i="7"/>
  <c r="BX781" i="7"/>
  <c r="BX782" i="7"/>
  <c r="BX783" i="7"/>
  <c r="BX784" i="7"/>
  <c r="BX785" i="7"/>
  <c r="BX786" i="7"/>
  <c r="BX787" i="7"/>
  <c r="BX788" i="7"/>
  <c r="BX789" i="7"/>
  <c r="BX790" i="7"/>
  <c r="BX791" i="7"/>
  <c r="BX792" i="7"/>
  <c r="BX793" i="7"/>
  <c r="BX794" i="7"/>
  <c r="BX795" i="7"/>
  <c r="BX796" i="7"/>
  <c r="BX797" i="7"/>
  <c r="BX798" i="7"/>
  <c r="BX799" i="7"/>
  <c r="BX800" i="7"/>
  <c r="BX801" i="7"/>
  <c r="BX802" i="7"/>
  <c r="BX803" i="7"/>
  <c r="BX804" i="7"/>
  <c r="BX805" i="7"/>
  <c r="BX806" i="7"/>
  <c r="BX807" i="7"/>
  <c r="BX808" i="7"/>
  <c r="BX809" i="7"/>
  <c r="BX810" i="7"/>
  <c r="BX811" i="7"/>
  <c r="BX812" i="7"/>
  <c r="BX813" i="7"/>
  <c r="BX814" i="7"/>
  <c r="BX815" i="7"/>
  <c r="BX816" i="7"/>
  <c r="BX817" i="7"/>
  <c r="BX818" i="7"/>
  <c r="BX819" i="7"/>
  <c r="BX820" i="7"/>
  <c r="BX821" i="7"/>
  <c r="BX822" i="7"/>
  <c r="BX823" i="7"/>
  <c r="BX824" i="7"/>
  <c r="BX825" i="7"/>
  <c r="BX826" i="7"/>
  <c r="BX827" i="7"/>
  <c r="BX828" i="7"/>
  <c r="BX829" i="7"/>
  <c r="BX830" i="7"/>
  <c r="BX831" i="7"/>
  <c r="BX832" i="7"/>
  <c r="BX833" i="7"/>
  <c r="BX834" i="7"/>
  <c r="BX835" i="7"/>
  <c r="BX836" i="7"/>
  <c r="BX837" i="7"/>
  <c r="BX838" i="7"/>
  <c r="BX839" i="7"/>
  <c r="BX840" i="7"/>
  <c r="BX841" i="7"/>
  <c r="BX842" i="7"/>
  <c r="BX843" i="7"/>
  <c r="BX844" i="7"/>
  <c r="BX845" i="7"/>
  <c r="BX846" i="7"/>
  <c r="BX847" i="7"/>
  <c r="BX848" i="7"/>
  <c r="BX849" i="7"/>
  <c r="BX850" i="7"/>
  <c r="BX851" i="7"/>
  <c r="BX852" i="7"/>
  <c r="BX853" i="7"/>
  <c r="BX854" i="7"/>
  <c r="BX855" i="7"/>
  <c r="BX856" i="7"/>
  <c r="BX857" i="7"/>
  <c r="BX858" i="7"/>
  <c r="BX859" i="7"/>
  <c r="BX860" i="7"/>
  <c r="BX861" i="7"/>
  <c r="BX862" i="7"/>
  <c r="BX863" i="7"/>
  <c r="BX864" i="7"/>
  <c r="BX865" i="7"/>
  <c r="BX866" i="7"/>
  <c r="BX867" i="7"/>
  <c r="BX868" i="7"/>
  <c r="BX869" i="7"/>
  <c r="BX870" i="7"/>
  <c r="BX871" i="7"/>
  <c r="BX872" i="7"/>
  <c r="BX873" i="7"/>
  <c r="BX874" i="7"/>
  <c r="BX875" i="7"/>
  <c r="BX876" i="7"/>
  <c r="BX877" i="7"/>
  <c r="BX878" i="7"/>
  <c r="BX879" i="7"/>
  <c r="BX880" i="7"/>
  <c r="BX881" i="7"/>
  <c r="BX882" i="7"/>
  <c r="BX883" i="7"/>
  <c r="BX884" i="7"/>
  <c r="BX885" i="7"/>
  <c r="BX886" i="7"/>
  <c r="BX887" i="7"/>
  <c r="BX888" i="7"/>
  <c r="BX889" i="7"/>
  <c r="BX890" i="7"/>
  <c r="BX891" i="7"/>
  <c r="BX892" i="7"/>
  <c r="BX893" i="7"/>
  <c r="BX894" i="7"/>
  <c r="BX895" i="7"/>
  <c r="BX896" i="7"/>
  <c r="BX897" i="7"/>
  <c r="BX898" i="7"/>
  <c r="BX899" i="7"/>
  <c r="BX900" i="7"/>
  <c r="BX901" i="7"/>
  <c r="BX902" i="7"/>
  <c r="BX903" i="7"/>
  <c r="BX904" i="7"/>
  <c r="BX905" i="7"/>
  <c r="BX906" i="7"/>
  <c r="BX907" i="7"/>
  <c r="BX908" i="7"/>
  <c r="BX909" i="7"/>
  <c r="BX910" i="7"/>
  <c r="BX911" i="7"/>
  <c r="BX912" i="7"/>
  <c r="BX913" i="7"/>
  <c r="BX914" i="7"/>
  <c r="BX915" i="7"/>
  <c r="BX916" i="7"/>
  <c r="BX917" i="7"/>
  <c r="BX918" i="7"/>
  <c r="BX919" i="7"/>
  <c r="BX920" i="7"/>
  <c r="BX921" i="7"/>
  <c r="BX922" i="7"/>
  <c r="BX923" i="7"/>
  <c r="BX924" i="7"/>
  <c r="BX925" i="7"/>
  <c r="BX926" i="7"/>
  <c r="BX927" i="7"/>
  <c r="BX928" i="7"/>
  <c r="BX929" i="7"/>
  <c r="BX930" i="7"/>
  <c r="BX931" i="7"/>
  <c r="BX932" i="7"/>
  <c r="BX933" i="7"/>
  <c r="BX934" i="7"/>
  <c r="BX935" i="7"/>
  <c r="BX936" i="7"/>
  <c r="BX937" i="7"/>
  <c r="BX938" i="7"/>
  <c r="BX939" i="7"/>
  <c r="BX940" i="7"/>
  <c r="BX941" i="7"/>
  <c r="BX942" i="7"/>
  <c r="BX943" i="7"/>
  <c r="BX944" i="7"/>
  <c r="BX945" i="7"/>
  <c r="BX946" i="7"/>
  <c r="BX947" i="7"/>
  <c r="BX948" i="7"/>
  <c r="BX949" i="7"/>
  <c r="BX950" i="7"/>
  <c r="BX951" i="7"/>
  <c r="BX952" i="7"/>
  <c r="BX953" i="7"/>
  <c r="BX954" i="7"/>
  <c r="BX955" i="7"/>
  <c r="BX956" i="7"/>
  <c r="BX957" i="7"/>
  <c r="BX958" i="7"/>
  <c r="BX959" i="7"/>
  <c r="BX960" i="7"/>
  <c r="BX961" i="7"/>
  <c r="BX962" i="7"/>
  <c r="BX963" i="7"/>
  <c r="BX964" i="7"/>
  <c r="BX965" i="7"/>
  <c r="BX966" i="7"/>
  <c r="BX967" i="7"/>
  <c r="BX968" i="7"/>
  <c r="BX969" i="7"/>
  <c r="BX970" i="7"/>
  <c r="BX971" i="7"/>
  <c r="BX972" i="7"/>
  <c r="BX973" i="7"/>
  <c r="BX974" i="7"/>
  <c r="BX975" i="7"/>
  <c r="BX976" i="7"/>
  <c r="BX977" i="7"/>
  <c r="BX978" i="7"/>
  <c r="BX979" i="7"/>
  <c r="BX980" i="7"/>
  <c r="BX981" i="7"/>
  <c r="BX982" i="7"/>
  <c r="BX983" i="7"/>
  <c r="BX984" i="7"/>
  <c r="BX985" i="7"/>
  <c r="BX986" i="7"/>
  <c r="BX987" i="7"/>
  <c r="BX988" i="7"/>
  <c r="BX989" i="7"/>
  <c r="BX990" i="7"/>
  <c r="BX991" i="7"/>
  <c r="BX992" i="7"/>
  <c r="BX993" i="7"/>
  <c r="BX994" i="7"/>
  <c r="BX995" i="7"/>
  <c r="BX996" i="7"/>
  <c r="BX997" i="7"/>
  <c r="BX998" i="7"/>
  <c r="BX999" i="7"/>
  <c r="BX1000" i="7"/>
  <c r="BX1001" i="7"/>
  <c r="BX1002" i="7"/>
  <c r="BX1003" i="7"/>
  <c r="BX1004" i="7"/>
  <c r="BX1005" i="7"/>
  <c r="BX1006" i="7"/>
  <c r="BX1007" i="7"/>
  <c r="BX1008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679" i="7"/>
  <c r="AE680" i="7"/>
  <c r="AE681" i="7"/>
  <c r="AE682" i="7"/>
  <c r="AE683" i="7"/>
  <c r="AE684" i="7"/>
  <c r="AE685" i="7"/>
  <c r="AE686" i="7"/>
  <c r="AE687" i="7"/>
  <c r="AE688" i="7"/>
  <c r="AE689" i="7"/>
  <c r="AE690" i="7"/>
  <c r="AE691" i="7"/>
  <c r="AE692" i="7"/>
  <c r="AE693" i="7"/>
  <c r="AE694" i="7"/>
  <c r="AE695" i="7"/>
  <c r="AE696" i="7"/>
  <c r="AE697" i="7"/>
  <c r="AE698" i="7"/>
  <c r="AE699" i="7"/>
  <c r="AE700" i="7"/>
  <c r="AE701" i="7"/>
  <c r="AE702" i="7"/>
  <c r="AE703" i="7"/>
  <c r="AE704" i="7"/>
  <c r="AE705" i="7"/>
  <c r="AE706" i="7"/>
  <c r="AE707" i="7"/>
  <c r="AE708" i="7"/>
  <c r="AE709" i="7"/>
  <c r="AE710" i="7"/>
  <c r="AE711" i="7"/>
  <c r="AE712" i="7"/>
  <c r="AE713" i="7"/>
  <c r="AE714" i="7"/>
  <c r="AE715" i="7"/>
  <c r="AE716" i="7"/>
  <c r="AE717" i="7"/>
  <c r="AE718" i="7"/>
  <c r="AE719" i="7"/>
  <c r="AE720" i="7"/>
  <c r="AE721" i="7"/>
  <c r="AE722" i="7"/>
  <c r="AE723" i="7"/>
  <c r="AE724" i="7"/>
  <c r="AE725" i="7"/>
  <c r="AE726" i="7"/>
  <c r="AE727" i="7"/>
  <c r="AE728" i="7"/>
  <c r="AE729" i="7"/>
  <c r="AE730" i="7"/>
  <c r="AE731" i="7"/>
  <c r="AE732" i="7"/>
  <c r="AE733" i="7"/>
  <c r="AE734" i="7"/>
  <c r="AE735" i="7"/>
  <c r="AE736" i="7"/>
  <c r="AE737" i="7"/>
  <c r="AE738" i="7"/>
  <c r="AE739" i="7"/>
  <c r="AE740" i="7"/>
  <c r="AE741" i="7"/>
  <c r="AE742" i="7"/>
  <c r="AE743" i="7"/>
  <c r="AE744" i="7"/>
  <c r="AE745" i="7"/>
  <c r="AE746" i="7"/>
  <c r="AE747" i="7"/>
  <c r="AE748" i="7"/>
  <c r="AE749" i="7"/>
  <c r="AE750" i="7"/>
  <c r="AE751" i="7"/>
  <c r="AE752" i="7"/>
  <c r="AE753" i="7"/>
  <c r="AE754" i="7"/>
  <c r="AE755" i="7"/>
  <c r="AE756" i="7"/>
  <c r="AE757" i="7"/>
  <c r="AE758" i="7"/>
  <c r="AE759" i="7"/>
  <c r="AE760" i="7"/>
  <c r="AE761" i="7"/>
  <c r="AE762" i="7"/>
  <c r="AE763" i="7"/>
  <c r="AE764" i="7"/>
  <c r="AE765" i="7"/>
  <c r="AE766" i="7"/>
  <c r="AE767" i="7"/>
  <c r="AE768" i="7"/>
  <c r="AE769" i="7"/>
  <c r="AE770" i="7"/>
  <c r="AE771" i="7"/>
  <c r="AE772" i="7"/>
  <c r="AE773" i="7"/>
  <c r="AE774" i="7"/>
  <c r="AE775" i="7"/>
  <c r="AE776" i="7"/>
  <c r="AE777" i="7"/>
  <c r="AE778" i="7"/>
  <c r="AE779" i="7"/>
  <c r="AE780" i="7"/>
  <c r="AE781" i="7"/>
  <c r="AE782" i="7"/>
  <c r="AE783" i="7"/>
  <c r="AE784" i="7"/>
  <c r="AE785" i="7"/>
  <c r="AE786" i="7"/>
  <c r="AE787" i="7"/>
  <c r="AE788" i="7"/>
  <c r="AE789" i="7"/>
  <c r="AE790" i="7"/>
  <c r="AE791" i="7"/>
  <c r="AE792" i="7"/>
  <c r="AE793" i="7"/>
  <c r="AE794" i="7"/>
  <c r="AE795" i="7"/>
  <c r="AE796" i="7"/>
  <c r="AE797" i="7"/>
  <c r="AE798" i="7"/>
  <c r="AE799" i="7"/>
  <c r="AE800" i="7"/>
  <c r="AE801" i="7"/>
  <c r="AE802" i="7"/>
  <c r="AE803" i="7"/>
  <c r="AE804" i="7"/>
  <c r="AE805" i="7"/>
  <c r="AE806" i="7"/>
  <c r="AE807" i="7"/>
  <c r="AE808" i="7"/>
  <c r="AE809" i="7"/>
  <c r="AE810" i="7"/>
  <c r="AE811" i="7"/>
  <c r="AE812" i="7"/>
  <c r="AE813" i="7"/>
  <c r="AE814" i="7"/>
  <c r="AE815" i="7"/>
  <c r="AE816" i="7"/>
  <c r="AE817" i="7"/>
  <c r="AE818" i="7"/>
  <c r="AE819" i="7"/>
  <c r="AE820" i="7"/>
  <c r="AE821" i="7"/>
  <c r="AE822" i="7"/>
  <c r="AE823" i="7"/>
  <c r="AE824" i="7"/>
  <c r="AE825" i="7"/>
  <c r="AE826" i="7"/>
  <c r="AE827" i="7"/>
  <c r="AE828" i="7"/>
  <c r="AE829" i="7"/>
  <c r="AE830" i="7"/>
  <c r="AE831" i="7"/>
  <c r="AE832" i="7"/>
  <c r="AE833" i="7"/>
  <c r="AE834" i="7"/>
  <c r="AE835" i="7"/>
  <c r="AE836" i="7"/>
  <c r="AE837" i="7"/>
  <c r="AE838" i="7"/>
  <c r="AE839" i="7"/>
  <c r="AE840" i="7"/>
  <c r="AE841" i="7"/>
  <c r="AE842" i="7"/>
  <c r="AE843" i="7"/>
  <c r="AE844" i="7"/>
  <c r="AE845" i="7"/>
  <c r="AE846" i="7"/>
  <c r="AE847" i="7"/>
  <c r="AE848" i="7"/>
  <c r="AE849" i="7"/>
  <c r="AE850" i="7"/>
  <c r="AE851" i="7"/>
  <c r="AE852" i="7"/>
  <c r="AE853" i="7"/>
  <c r="AE854" i="7"/>
  <c r="AE855" i="7"/>
  <c r="AE856" i="7"/>
  <c r="AE857" i="7"/>
  <c r="AE858" i="7"/>
  <c r="AE859" i="7"/>
  <c r="AE860" i="7"/>
  <c r="AE861" i="7"/>
  <c r="AE862" i="7"/>
  <c r="AE863" i="7"/>
  <c r="AE864" i="7"/>
  <c r="AE865" i="7"/>
  <c r="AE866" i="7"/>
  <c r="AE867" i="7"/>
  <c r="AE868" i="7"/>
  <c r="AE869" i="7"/>
  <c r="AE870" i="7"/>
  <c r="AE871" i="7"/>
  <c r="AE872" i="7"/>
  <c r="AE873" i="7"/>
  <c r="AE874" i="7"/>
  <c r="AE875" i="7"/>
  <c r="AE876" i="7"/>
  <c r="AE877" i="7"/>
  <c r="AE878" i="7"/>
  <c r="AE879" i="7"/>
  <c r="AE880" i="7"/>
  <c r="AE881" i="7"/>
  <c r="AE882" i="7"/>
  <c r="AE883" i="7"/>
  <c r="AE884" i="7"/>
  <c r="AE885" i="7"/>
  <c r="AE886" i="7"/>
  <c r="AE887" i="7"/>
  <c r="AE888" i="7"/>
  <c r="AE889" i="7"/>
  <c r="AE890" i="7"/>
  <c r="AE891" i="7"/>
  <c r="AE892" i="7"/>
  <c r="AE893" i="7"/>
  <c r="AE894" i="7"/>
  <c r="AE895" i="7"/>
  <c r="AE896" i="7"/>
  <c r="AE897" i="7"/>
  <c r="AE898" i="7"/>
  <c r="AE899" i="7"/>
  <c r="AE900" i="7"/>
  <c r="AE901" i="7"/>
  <c r="AE902" i="7"/>
  <c r="AE903" i="7"/>
  <c r="AE904" i="7"/>
  <c r="AE905" i="7"/>
  <c r="AE906" i="7"/>
  <c r="AE907" i="7"/>
  <c r="AE908" i="7"/>
  <c r="AE909" i="7"/>
  <c r="AE910" i="7"/>
  <c r="AE911" i="7"/>
  <c r="AE912" i="7"/>
  <c r="AE913" i="7"/>
  <c r="AE914" i="7"/>
  <c r="AE915" i="7"/>
  <c r="AE916" i="7"/>
  <c r="AE917" i="7"/>
  <c r="AE918" i="7"/>
  <c r="AE919" i="7"/>
  <c r="AE920" i="7"/>
  <c r="AE921" i="7"/>
  <c r="AE922" i="7"/>
  <c r="AE923" i="7"/>
  <c r="AE924" i="7"/>
  <c r="AE925" i="7"/>
  <c r="AE926" i="7"/>
  <c r="AE927" i="7"/>
  <c r="AE928" i="7"/>
  <c r="AE929" i="7"/>
  <c r="AE930" i="7"/>
  <c r="AE931" i="7"/>
  <c r="AE932" i="7"/>
  <c r="AE933" i="7"/>
  <c r="AE934" i="7"/>
  <c r="AE935" i="7"/>
  <c r="AE936" i="7"/>
  <c r="AE937" i="7"/>
  <c r="AE938" i="7"/>
  <c r="AE939" i="7"/>
  <c r="AE940" i="7"/>
  <c r="AE941" i="7"/>
  <c r="AE942" i="7"/>
  <c r="AE943" i="7"/>
  <c r="AE944" i="7"/>
  <c r="AE945" i="7"/>
  <c r="AE946" i="7"/>
  <c r="AE947" i="7"/>
  <c r="AE948" i="7"/>
  <c r="AE949" i="7"/>
  <c r="AE950" i="7"/>
  <c r="AE951" i="7"/>
  <c r="AE952" i="7"/>
  <c r="AE953" i="7"/>
  <c r="AE954" i="7"/>
  <c r="AE955" i="7"/>
  <c r="AE956" i="7"/>
  <c r="AE957" i="7"/>
  <c r="AE958" i="7"/>
  <c r="AE959" i="7"/>
  <c r="AE960" i="7"/>
  <c r="AE961" i="7"/>
  <c r="AE962" i="7"/>
  <c r="AE963" i="7"/>
  <c r="AE964" i="7"/>
  <c r="AE965" i="7"/>
  <c r="AE966" i="7"/>
  <c r="AE967" i="7"/>
  <c r="AE968" i="7"/>
  <c r="AE969" i="7"/>
  <c r="AE970" i="7"/>
  <c r="AE971" i="7"/>
  <c r="AE972" i="7"/>
  <c r="AE973" i="7"/>
  <c r="AE974" i="7"/>
  <c r="AE975" i="7"/>
  <c r="AE976" i="7"/>
  <c r="AE977" i="7"/>
  <c r="AE978" i="7"/>
  <c r="AE979" i="7"/>
  <c r="AE980" i="7"/>
  <c r="AE981" i="7"/>
  <c r="AE982" i="7"/>
  <c r="AE983" i="7"/>
  <c r="AE984" i="7"/>
  <c r="AE985" i="7"/>
  <c r="AE986" i="7"/>
  <c r="AE987" i="7"/>
  <c r="AE988" i="7"/>
  <c r="AE989" i="7"/>
  <c r="AE990" i="7"/>
  <c r="AE991" i="7"/>
  <c r="AE992" i="7"/>
  <c r="AE993" i="7"/>
  <c r="AE994" i="7"/>
  <c r="AE995" i="7"/>
  <c r="AE996" i="7"/>
  <c r="AE997" i="7"/>
  <c r="AE998" i="7"/>
  <c r="AE999" i="7"/>
  <c r="AE1000" i="7"/>
  <c r="AE1001" i="7"/>
  <c r="AE1002" i="7"/>
  <c r="AE1003" i="7"/>
  <c r="AE1004" i="7"/>
  <c r="AE1005" i="7"/>
  <c r="AE1006" i="7"/>
  <c r="AE1007" i="7"/>
  <c r="AE1008" i="7"/>
  <c r="B967" i="7" l="1"/>
  <c r="C967" i="7" s="1"/>
  <c r="B586" i="7"/>
  <c r="C586" i="7" s="1"/>
  <c r="B506" i="7"/>
  <c r="C506" i="7" s="1"/>
  <c r="B468" i="7"/>
  <c r="C468" i="7" s="1"/>
  <c r="B366" i="7"/>
  <c r="C366" i="7" s="1"/>
  <c r="B694" i="7"/>
  <c r="C694" i="7" s="1"/>
  <c r="B436" i="7"/>
  <c r="C436" i="7" s="1"/>
  <c r="B951" i="7"/>
  <c r="C951" i="7" s="1"/>
  <c r="B758" i="7"/>
  <c r="C758" i="7" s="1"/>
  <c r="B602" i="7"/>
  <c r="C602" i="7" s="1"/>
  <c r="B538" i="7"/>
  <c r="C538" i="7" s="1"/>
  <c r="B452" i="7"/>
  <c r="C452" i="7" s="1"/>
  <c r="B298" i="7"/>
  <c r="C298" i="7" s="1"/>
  <c r="B983" i="7"/>
  <c r="C983" i="7" s="1"/>
  <c r="B634" i="7"/>
  <c r="C634" i="7" s="1"/>
  <c r="B570" i="7"/>
  <c r="C570" i="7" s="1"/>
  <c r="B420" i="7"/>
  <c r="C420" i="7" s="1"/>
  <c r="B330" i="7"/>
  <c r="C330" i="7" s="1"/>
  <c r="B790" i="7"/>
  <c r="C790" i="7" s="1"/>
  <c r="B618" i="7"/>
  <c r="C618" i="7" s="1"/>
  <c r="B554" i="7"/>
  <c r="C554" i="7" s="1"/>
  <c r="B502" i="7"/>
  <c r="C502" i="7" s="1"/>
  <c r="B997" i="7"/>
  <c r="C997" i="7" s="1"/>
  <c r="B965" i="7"/>
  <c r="C965" i="7" s="1"/>
  <c r="B933" i="7"/>
  <c r="C933" i="7" s="1"/>
  <c r="B798" i="7"/>
  <c r="C798" i="7" s="1"/>
  <c r="B726" i="7"/>
  <c r="C726" i="7" s="1"/>
  <c r="B626" i="7"/>
  <c r="C626" i="7" s="1"/>
  <c r="B594" i="7"/>
  <c r="C594" i="7" s="1"/>
  <c r="B562" i="7"/>
  <c r="C562" i="7" s="1"/>
  <c r="B530" i="7"/>
  <c r="C530" i="7" s="1"/>
  <c r="B500" i="7"/>
  <c r="C500" i="7" s="1"/>
  <c r="B470" i="7"/>
  <c r="C470" i="7" s="1"/>
  <c r="B438" i="7"/>
  <c r="C438" i="7" s="1"/>
  <c r="B406" i="7"/>
  <c r="C406" i="7" s="1"/>
  <c r="B388" i="7"/>
  <c r="C388" i="7" s="1"/>
  <c r="B356" i="7"/>
  <c r="C356" i="7" s="1"/>
  <c r="B306" i="7"/>
  <c r="C306" i="7" s="1"/>
  <c r="B981" i="7"/>
  <c r="C981" i="7" s="1"/>
  <c r="B949" i="7"/>
  <c r="C949" i="7" s="1"/>
  <c r="B766" i="7"/>
  <c r="C766" i="7" s="1"/>
  <c r="B662" i="7"/>
  <c r="C662" i="7" s="1"/>
  <c r="B610" i="7"/>
  <c r="C610" i="7" s="1"/>
  <c r="B578" i="7"/>
  <c r="C578" i="7" s="1"/>
  <c r="B546" i="7"/>
  <c r="C546" i="7" s="1"/>
  <c r="B514" i="7"/>
  <c r="C514" i="7" s="1"/>
  <c r="B504" i="7"/>
  <c r="C504" i="7" s="1"/>
  <c r="B454" i="7"/>
  <c r="C454" i="7" s="1"/>
  <c r="B422" i="7"/>
  <c r="C422" i="7" s="1"/>
  <c r="B372" i="7"/>
  <c r="C372" i="7" s="1"/>
  <c r="B336" i="7"/>
  <c r="C336" i="7" s="1"/>
  <c r="B322" i="7"/>
  <c r="C322" i="7" s="1"/>
  <c r="B174" i="7"/>
  <c r="C174" i="7" s="1"/>
  <c r="B404" i="7"/>
  <c r="C404" i="7" s="1"/>
  <c r="B382" i="7"/>
  <c r="C382" i="7" s="1"/>
  <c r="B350" i="7"/>
  <c r="C350" i="7" s="1"/>
  <c r="B166" i="7"/>
  <c r="C166" i="7" s="1"/>
  <c r="B989" i="7"/>
  <c r="C989" i="7" s="1"/>
  <c r="B979" i="7"/>
  <c r="C979" i="7" s="1"/>
  <c r="B953" i="7"/>
  <c r="C953" i="7" s="1"/>
  <c r="B943" i="7"/>
  <c r="C943" i="7" s="1"/>
  <c r="B925" i="7"/>
  <c r="C925" i="7" s="1"/>
  <c r="B913" i="7"/>
  <c r="C913" i="7" s="1"/>
  <c r="B905" i="7"/>
  <c r="C905" i="7" s="1"/>
  <c r="B897" i="7"/>
  <c r="C897" i="7" s="1"/>
  <c r="B885" i="7"/>
  <c r="C885" i="7" s="1"/>
  <c r="B873" i="7"/>
  <c r="C873" i="7" s="1"/>
  <c r="B865" i="7"/>
  <c r="C865" i="7" s="1"/>
  <c r="B853" i="7"/>
  <c r="C853" i="7" s="1"/>
  <c r="B841" i="7"/>
  <c r="C841" i="7" s="1"/>
  <c r="B829" i="7"/>
  <c r="C829" i="7" s="1"/>
  <c r="B817" i="7"/>
  <c r="C817" i="7" s="1"/>
  <c r="B787" i="7"/>
  <c r="C787" i="7" s="1"/>
  <c r="B783" i="7"/>
  <c r="C783" i="7" s="1"/>
  <c r="B771" i="7"/>
  <c r="C771" i="7" s="1"/>
  <c r="B760" i="7"/>
  <c r="C760" i="7" s="1"/>
  <c r="B749" i="7"/>
  <c r="C749" i="7" s="1"/>
  <c r="B737" i="7"/>
  <c r="C737" i="7" s="1"/>
  <c r="B729" i="7"/>
  <c r="C729" i="7" s="1"/>
  <c r="B718" i="7"/>
  <c r="C718" i="7" s="1"/>
  <c r="B706" i="7"/>
  <c r="C706" i="7" s="1"/>
  <c r="B698" i="7"/>
  <c r="C698" i="7" s="1"/>
  <c r="B687" i="7"/>
  <c r="C687" i="7" s="1"/>
  <c r="B679" i="7"/>
  <c r="C679" i="7" s="1"/>
  <c r="B671" i="7"/>
  <c r="C671" i="7" s="1"/>
  <c r="B660" i="7"/>
  <c r="C660" i="7" s="1"/>
  <c r="B648" i="7"/>
  <c r="C648" i="7" s="1"/>
  <c r="B636" i="7"/>
  <c r="C636" i="7" s="1"/>
  <c r="B629" i="7"/>
  <c r="C629" i="7" s="1"/>
  <c r="B608" i="7"/>
  <c r="C608" i="7" s="1"/>
  <c r="B583" i="7"/>
  <c r="C583" i="7" s="1"/>
  <c r="B572" i="7"/>
  <c r="C572" i="7" s="1"/>
  <c r="B565" i="7"/>
  <c r="C565" i="7" s="1"/>
  <c r="B558" i="7"/>
  <c r="C558" i="7" s="1"/>
  <c r="B551" i="7"/>
  <c r="C551" i="7" s="1"/>
  <c r="B540" i="7"/>
  <c r="C540" i="7" s="1"/>
  <c r="B533" i="7"/>
  <c r="C533" i="7" s="1"/>
  <c r="B512" i="7"/>
  <c r="C512" i="7" s="1"/>
  <c r="B505" i="7"/>
  <c r="C505" i="7" s="1"/>
  <c r="B496" i="7"/>
  <c r="C496" i="7" s="1"/>
  <c r="B488" i="7"/>
  <c r="C488" i="7" s="1"/>
  <c r="B477" i="7"/>
  <c r="C477" i="7" s="1"/>
  <c r="B473" i="7"/>
  <c r="C473" i="7" s="1"/>
  <c r="B463" i="7"/>
  <c r="C463" i="7" s="1"/>
  <c r="B445" i="7"/>
  <c r="C445" i="7" s="1"/>
  <c r="B435" i="7"/>
  <c r="C435" i="7" s="1"/>
  <c r="B423" i="7"/>
  <c r="C423" i="7" s="1"/>
  <c r="B381" i="7"/>
  <c r="C381" i="7" s="1"/>
  <c r="B373" i="7"/>
  <c r="C373" i="7" s="1"/>
  <c r="B359" i="7"/>
  <c r="C359" i="7" s="1"/>
  <c r="B349" i="7"/>
  <c r="C349" i="7" s="1"/>
  <c r="B337" i="7"/>
  <c r="C337" i="7" s="1"/>
  <c r="B327" i="7"/>
  <c r="C327" i="7" s="1"/>
  <c r="B317" i="7"/>
  <c r="C317" i="7" s="1"/>
  <c r="B309" i="7"/>
  <c r="C309" i="7" s="1"/>
  <c r="B302" i="7"/>
  <c r="C302" i="7" s="1"/>
  <c r="B295" i="7"/>
  <c r="C295" i="7" s="1"/>
  <c r="B283" i="7"/>
  <c r="C283" i="7" s="1"/>
  <c r="B271" i="7"/>
  <c r="C271" i="7" s="1"/>
  <c r="B259" i="7"/>
  <c r="C259" i="7" s="1"/>
  <c r="B247" i="7"/>
  <c r="C247" i="7" s="1"/>
  <c r="B235" i="7"/>
  <c r="C235" i="7" s="1"/>
  <c r="B223" i="7"/>
  <c r="C223" i="7" s="1"/>
  <c r="B211" i="7"/>
  <c r="C211" i="7" s="1"/>
  <c r="B199" i="7"/>
  <c r="C199" i="7" s="1"/>
  <c r="B187" i="7"/>
  <c r="C187" i="7" s="1"/>
  <c r="B175" i="7"/>
  <c r="C175" i="7" s="1"/>
  <c r="B165" i="7"/>
  <c r="C165" i="7" s="1"/>
  <c r="B153" i="7"/>
  <c r="C153" i="7" s="1"/>
  <c r="B145" i="7"/>
  <c r="C145" i="7" s="1"/>
  <c r="B137" i="7"/>
  <c r="C137" i="7" s="1"/>
  <c r="B125" i="7"/>
  <c r="C125" i="7" s="1"/>
  <c r="B113" i="7"/>
  <c r="C113" i="7" s="1"/>
  <c r="B101" i="7"/>
  <c r="C101" i="7" s="1"/>
  <c r="B89" i="7"/>
  <c r="C89" i="7" s="1"/>
  <c r="B77" i="7"/>
  <c r="C77" i="7" s="1"/>
  <c r="B69" i="7"/>
  <c r="C69" i="7" s="1"/>
  <c r="B57" i="7"/>
  <c r="C57" i="7" s="1"/>
  <c r="B1008" i="7"/>
  <c r="C1008" i="7" s="1"/>
  <c r="B1004" i="7"/>
  <c r="C1004" i="7" s="1"/>
  <c r="B1000" i="7"/>
  <c r="C1000" i="7" s="1"/>
  <c r="B994" i="7"/>
  <c r="C994" i="7" s="1"/>
  <c r="B990" i="7"/>
  <c r="C990" i="7" s="1"/>
  <c r="B986" i="7"/>
  <c r="C986" i="7" s="1"/>
  <c r="B980" i="7"/>
  <c r="C980" i="7" s="1"/>
  <c r="B976" i="7"/>
  <c r="C976" i="7" s="1"/>
  <c r="B972" i="7"/>
  <c r="C972" i="7" s="1"/>
  <c r="B968" i="7"/>
  <c r="C968" i="7" s="1"/>
  <c r="B962" i="7"/>
  <c r="C962" i="7" s="1"/>
  <c r="B958" i="7"/>
  <c r="C958" i="7" s="1"/>
  <c r="B954" i="7"/>
  <c r="C954" i="7" s="1"/>
  <c r="B948" i="7"/>
  <c r="C948" i="7" s="1"/>
  <c r="B944" i="7"/>
  <c r="C944" i="7" s="1"/>
  <c r="B940" i="7"/>
  <c r="C940" i="7" s="1"/>
  <c r="B936" i="7"/>
  <c r="C936" i="7" s="1"/>
  <c r="B930" i="7"/>
  <c r="C930" i="7" s="1"/>
  <c r="B926" i="7"/>
  <c r="C926" i="7" s="1"/>
  <c r="B922" i="7"/>
  <c r="C922" i="7" s="1"/>
  <c r="B918" i="7"/>
  <c r="C918" i="7" s="1"/>
  <c r="B914" i="7"/>
  <c r="C914" i="7" s="1"/>
  <c r="B910" i="7"/>
  <c r="C910" i="7" s="1"/>
  <c r="B906" i="7"/>
  <c r="C906" i="7" s="1"/>
  <c r="B902" i="7"/>
  <c r="C902" i="7" s="1"/>
  <c r="B898" i="7"/>
  <c r="C898" i="7" s="1"/>
  <c r="B894" i="7"/>
  <c r="C894" i="7" s="1"/>
  <c r="B890" i="7"/>
  <c r="C890" i="7" s="1"/>
  <c r="B886" i="7"/>
  <c r="C886" i="7" s="1"/>
  <c r="B882" i="7"/>
  <c r="C882" i="7" s="1"/>
  <c r="B878" i="7"/>
  <c r="C878" i="7" s="1"/>
  <c r="B874" i="7"/>
  <c r="C874" i="7" s="1"/>
  <c r="B870" i="7"/>
  <c r="C870" i="7" s="1"/>
  <c r="B866" i="7"/>
  <c r="C866" i="7" s="1"/>
  <c r="B862" i="7"/>
  <c r="C862" i="7" s="1"/>
  <c r="B858" i="7"/>
  <c r="C858" i="7" s="1"/>
  <c r="B854" i="7"/>
  <c r="C854" i="7" s="1"/>
  <c r="B850" i="7"/>
  <c r="C850" i="7" s="1"/>
  <c r="B846" i="7"/>
  <c r="C846" i="7" s="1"/>
  <c r="B842" i="7"/>
  <c r="C842" i="7" s="1"/>
  <c r="B838" i="7"/>
  <c r="C838" i="7" s="1"/>
  <c r="B834" i="7"/>
  <c r="C834" i="7" s="1"/>
  <c r="B830" i="7"/>
  <c r="C830" i="7" s="1"/>
  <c r="B826" i="7"/>
  <c r="C826" i="7" s="1"/>
  <c r="B822" i="7"/>
  <c r="C822" i="7" s="1"/>
  <c r="B818" i="7"/>
  <c r="C818" i="7" s="1"/>
  <c r="B814" i="7"/>
  <c r="C814" i="7" s="1"/>
  <c r="B810" i="7"/>
  <c r="C810" i="7" s="1"/>
  <c r="B806" i="7"/>
  <c r="C806" i="7" s="1"/>
  <c r="B802" i="7"/>
  <c r="C802" i="7" s="1"/>
  <c r="B795" i="7"/>
  <c r="C795" i="7" s="1"/>
  <c r="B791" i="7"/>
  <c r="C791" i="7" s="1"/>
  <c r="B788" i="7"/>
  <c r="C788" i="7" s="1"/>
  <c r="B784" i="7"/>
  <c r="C784" i="7" s="1"/>
  <c r="B780" i="7"/>
  <c r="C780" i="7" s="1"/>
  <c r="B776" i="7"/>
  <c r="C776" i="7" s="1"/>
  <c r="B772" i="7"/>
  <c r="C772" i="7" s="1"/>
  <c r="B768" i="7"/>
  <c r="C768" i="7" s="1"/>
  <c r="B765" i="7"/>
  <c r="C765" i="7" s="1"/>
  <c r="B761" i="7"/>
  <c r="C761" i="7" s="1"/>
  <c r="B754" i="7"/>
  <c r="C754" i="7" s="1"/>
  <c r="B750" i="7"/>
  <c r="C750" i="7" s="1"/>
  <c r="B746" i="7"/>
  <c r="C746" i="7" s="1"/>
  <c r="B742" i="7"/>
  <c r="C742" i="7" s="1"/>
  <c r="B738" i="7"/>
  <c r="C738" i="7" s="1"/>
  <c r="B734" i="7"/>
  <c r="C734" i="7" s="1"/>
  <c r="B730" i="7"/>
  <c r="C730" i="7" s="1"/>
  <c r="B723" i="7"/>
  <c r="C723" i="7" s="1"/>
  <c r="B719" i="7"/>
  <c r="C719" i="7" s="1"/>
  <c r="B715" i="7"/>
  <c r="C715" i="7" s="1"/>
  <c r="B711" i="7"/>
  <c r="C711" i="7" s="1"/>
  <c r="B707" i="7"/>
  <c r="C707" i="7" s="1"/>
  <c r="B703" i="7"/>
  <c r="C703" i="7" s="1"/>
  <c r="B699" i="7"/>
  <c r="C699" i="7" s="1"/>
  <c r="B695" i="7"/>
  <c r="C695" i="7" s="1"/>
  <c r="B692" i="7"/>
  <c r="C692" i="7" s="1"/>
  <c r="B688" i="7"/>
  <c r="C688" i="7" s="1"/>
  <c r="B684" i="7"/>
  <c r="C684" i="7" s="1"/>
  <c r="B680" i="7"/>
  <c r="C680" i="7" s="1"/>
  <c r="B676" i="7"/>
  <c r="C676" i="7" s="1"/>
  <c r="B672" i="7"/>
  <c r="C672" i="7" s="1"/>
  <c r="B668" i="7"/>
  <c r="C668" i="7" s="1"/>
  <c r="B664" i="7"/>
  <c r="C664" i="7" s="1"/>
  <c r="B661" i="7"/>
  <c r="C661" i="7" s="1"/>
  <c r="B657" i="7"/>
  <c r="C657" i="7" s="1"/>
  <c r="B653" i="7"/>
  <c r="C653" i="7" s="1"/>
  <c r="B649" i="7"/>
  <c r="C649" i="7" s="1"/>
  <c r="B645" i="7"/>
  <c r="C645" i="7" s="1"/>
  <c r="B641" i="7"/>
  <c r="C641" i="7" s="1"/>
  <c r="B637" i="7"/>
  <c r="C637" i="7" s="1"/>
  <c r="B630" i="7"/>
  <c r="C630" i="7" s="1"/>
  <c r="B623" i="7"/>
  <c r="C623" i="7" s="1"/>
  <c r="B619" i="7"/>
  <c r="C619" i="7" s="1"/>
  <c r="B616" i="7"/>
  <c r="C616" i="7" s="1"/>
  <c r="B612" i="7"/>
  <c r="C612" i="7" s="1"/>
  <c r="B609" i="7"/>
  <c r="C609" i="7" s="1"/>
  <c r="B605" i="7"/>
  <c r="C605" i="7" s="1"/>
  <c r="B598" i="7"/>
  <c r="C598" i="7" s="1"/>
  <c r="B591" i="7"/>
  <c r="C591" i="7" s="1"/>
  <c r="B587" i="7"/>
  <c r="C587" i="7" s="1"/>
  <c r="B584" i="7"/>
  <c r="C584" i="7" s="1"/>
  <c r="B580" i="7"/>
  <c r="C580" i="7" s="1"/>
  <c r="B577" i="7"/>
  <c r="C577" i="7" s="1"/>
  <c r="B573" i="7"/>
  <c r="C573" i="7" s="1"/>
  <c r="B566" i="7"/>
  <c r="C566" i="7" s="1"/>
  <c r="B559" i="7"/>
  <c r="C559" i="7" s="1"/>
  <c r="B555" i="7"/>
  <c r="C555" i="7" s="1"/>
  <c r="B552" i="7"/>
  <c r="C552" i="7" s="1"/>
  <c r="B548" i="7"/>
  <c r="C548" i="7" s="1"/>
  <c r="B545" i="7"/>
  <c r="C545" i="7" s="1"/>
  <c r="B541" i="7"/>
  <c r="C541" i="7" s="1"/>
  <c r="B534" i="7"/>
  <c r="C534" i="7" s="1"/>
  <c r="B527" i="7"/>
  <c r="C527" i="7" s="1"/>
  <c r="B523" i="7"/>
  <c r="C523" i="7" s="1"/>
  <c r="B520" i="7"/>
  <c r="C520" i="7" s="1"/>
  <c r="B516" i="7"/>
  <c r="C516" i="7" s="1"/>
  <c r="B513" i="7"/>
  <c r="C513" i="7" s="1"/>
  <c r="B509" i="7"/>
  <c r="C509" i="7" s="1"/>
  <c r="B503" i="7"/>
  <c r="C503" i="7" s="1"/>
  <c r="B497" i="7"/>
  <c r="C497" i="7" s="1"/>
  <c r="B493" i="7"/>
  <c r="C493" i="7" s="1"/>
  <c r="B489" i="7"/>
  <c r="C489" i="7" s="1"/>
  <c r="B485" i="7"/>
  <c r="C485" i="7" s="1"/>
  <c r="B482" i="7"/>
  <c r="C482" i="7" s="1"/>
  <c r="B478" i="7"/>
  <c r="C478" i="7" s="1"/>
  <c r="B474" i="7"/>
  <c r="C474" i="7" s="1"/>
  <c r="B464" i="7"/>
  <c r="C464" i="7" s="1"/>
  <c r="B460" i="7"/>
  <c r="C460" i="7" s="1"/>
  <c r="B456" i="7"/>
  <c r="C456" i="7" s="1"/>
  <c r="B453" i="7"/>
  <c r="C453" i="7" s="1"/>
  <c r="B450" i="7"/>
  <c r="C450" i="7" s="1"/>
  <c r="B446" i="7"/>
  <c r="C446" i="7" s="1"/>
  <c r="B442" i="7"/>
  <c r="C442" i="7" s="1"/>
  <c r="B432" i="7"/>
  <c r="C432" i="7" s="1"/>
  <c r="B428" i="7"/>
  <c r="C428" i="7" s="1"/>
  <c r="B424" i="7"/>
  <c r="C424" i="7" s="1"/>
  <c r="B421" i="7"/>
  <c r="C421" i="7" s="1"/>
  <c r="B418" i="7"/>
  <c r="C418" i="7" s="1"/>
  <c r="B414" i="7"/>
  <c r="C414" i="7" s="1"/>
  <c r="B410" i="7"/>
  <c r="C410" i="7" s="1"/>
  <c r="B400" i="7"/>
  <c r="C400" i="7" s="1"/>
  <c r="B396" i="7"/>
  <c r="C396" i="7" s="1"/>
  <c r="B392" i="7"/>
  <c r="C392" i="7" s="1"/>
  <c r="B385" i="7"/>
  <c r="C385" i="7" s="1"/>
  <c r="B378" i="7"/>
  <c r="C378" i="7" s="1"/>
  <c r="B374" i="7"/>
  <c r="C374" i="7" s="1"/>
  <c r="B371" i="7"/>
  <c r="C371" i="7" s="1"/>
  <c r="B367" i="7"/>
  <c r="C367" i="7" s="1"/>
  <c r="B364" i="7"/>
  <c r="C364" i="7" s="1"/>
  <c r="B360" i="7"/>
  <c r="C360" i="7" s="1"/>
  <c r="B353" i="7"/>
  <c r="C353" i="7" s="1"/>
  <c r="B346" i="7"/>
  <c r="C346" i="7" s="1"/>
  <c r="B342" i="7"/>
  <c r="C342" i="7" s="1"/>
  <c r="B338" i="7"/>
  <c r="C338" i="7" s="1"/>
  <c r="B335" i="7"/>
  <c r="C335" i="7" s="1"/>
  <c r="B331" i="7"/>
  <c r="C331" i="7" s="1"/>
  <c r="B328" i="7"/>
  <c r="C328" i="7" s="1"/>
  <c r="B324" i="7"/>
  <c r="C324" i="7" s="1"/>
  <c r="B321" i="7"/>
  <c r="C321" i="7" s="1"/>
  <c r="B318" i="7"/>
  <c r="C318" i="7" s="1"/>
  <c r="B314" i="7"/>
  <c r="C314" i="7" s="1"/>
  <c r="B310" i="7"/>
  <c r="C310" i="7" s="1"/>
  <c r="B303" i="7"/>
  <c r="C303" i="7" s="1"/>
  <c r="B299" i="7"/>
  <c r="C299" i="7" s="1"/>
  <c r="B296" i="7"/>
  <c r="C296" i="7" s="1"/>
  <c r="B292" i="7"/>
  <c r="C292" i="7" s="1"/>
  <c r="B288" i="7"/>
  <c r="C288" i="7" s="1"/>
  <c r="B284" i="7"/>
  <c r="C284" i="7" s="1"/>
  <c r="B280" i="7"/>
  <c r="C280" i="7" s="1"/>
  <c r="B276" i="7"/>
  <c r="C276" i="7" s="1"/>
  <c r="B272" i="7"/>
  <c r="C272" i="7" s="1"/>
  <c r="B268" i="7"/>
  <c r="C268" i="7" s="1"/>
  <c r="B264" i="7"/>
  <c r="C264" i="7" s="1"/>
  <c r="B260" i="7"/>
  <c r="C260" i="7" s="1"/>
  <c r="B256" i="7"/>
  <c r="C256" i="7" s="1"/>
  <c r="B252" i="7"/>
  <c r="C252" i="7" s="1"/>
  <c r="B248" i="7"/>
  <c r="C248" i="7" s="1"/>
  <c r="B244" i="7"/>
  <c r="C244" i="7" s="1"/>
  <c r="B240" i="7"/>
  <c r="C240" i="7" s="1"/>
  <c r="B236" i="7"/>
  <c r="C236" i="7" s="1"/>
  <c r="B232" i="7"/>
  <c r="C232" i="7" s="1"/>
  <c r="B228" i="7"/>
  <c r="C228" i="7" s="1"/>
  <c r="B224" i="7"/>
  <c r="C224" i="7" s="1"/>
  <c r="B220" i="7"/>
  <c r="C220" i="7" s="1"/>
  <c r="B216" i="7"/>
  <c r="C216" i="7" s="1"/>
  <c r="B212" i="7"/>
  <c r="C212" i="7" s="1"/>
  <c r="B208" i="7"/>
  <c r="C208" i="7" s="1"/>
  <c r="B204" i="7"/>
  <c r="C204" i="7" s="1"/>
  <c r="B200" i="7"/>
  <c r="C200" i="7" s="1"/>
  <c r="B196" i="7"/>
  <c r="C196" i="7" s="1"/>
  <c r="B192" i="7"/>
  <c r="C192" i="7" s="1"/>
  <c r="B188" i="7"/>
  <c r="C188" i="7" s="1"/>
  <c r="B184" i="7"/>
  <c r="C184" i="7" s="1"/>
  <c r="B180" i="7"/>
  <c r="C180" i="7" s="1"/>
  <c r="B176" i="7"/>
  <c r="C176" i="7" s="1"/>
  <c r="B173" i="7"/>
  <c r="C173" i="7" s="1"/>
  <c r="B169" i="7"/>
  <c r="C169" i="7" s="1"/>
  <c r="B162" i="7"/>
  <c r="C162" i="7" s="1"/>
  <c r="B158" i="7"/>
  <c r="C158" i="7" s="1"/>
  <c r="B154" i="7"/>
  <c r="C154" i="7" s="1"/>
  <c r="B150" i="7"/>
  <c r="C150" i="7" s="1"/>
  <c r="B146" i="7"/>
  <c r="C146" i="7" s="1"/>
  <c r="B142" i="7"/>
  <c r="C142" i="7" s="1"/>
  <c r="B138" i="7"/>
  <c r="C138" i="7" s="1"/>
  <c r="B134" i="7"/>
  <c r="C134" i="7" s="1"/>
  <c r="B130" i="7"/>
  <c r="C130" i="7" s="1"/>
  <c r="B126" i="7"/>
  <c r="C126" i="7" s="1"/>
  <c r="B122" i="7"/>
  <c r="C122" i="7" s="1"/>
  <c r="B118" i="7"/>
  <c r="C118" i="7" s="1"/>
  <c r="B114" i="7"/>
  <c r="C114" i="7" s="1"/>
  <c r="B110" i="7"/>
  <c r="C110" i="7" s="1"/>
  <c r="B106" i="7"/>
  <c r="C106" i="7" s="1"/>
  <c r="B102" i="7"/>
  <c r="C102" i="7" s="1"/>
  <c r="B98" i="7"/>
  <c r="C98" i="7" s="1"/>
  <c r="B94" i="7"/>
  <c r="C94" i="7" s="1"/>
  <c r="B90" i="7"/>
  <c r="C90" i="7" s="1"/>
  <c r="B86" i="7"/>
  <c r="C86" i="7" s="1"/>
  <c r="B82" i="7"/>
  <c r="C82" i="7" s="1"/>
  <c r="B78" i="7"/>
  <c r="C78" i="7" s="1"/>
  <c r="B74" i="7"/>
  <c r="C74" i="7" s="1"/>
  <c r="B70" i="7"/>
  <c r="C70" i="7" s="1"/>
  <c r="B66" i="7"/>
  <c r="C66" i="7" s="1"/>
  <c r="B62" i="7"/>
  <c r="C62" i="7" s="1"/>
  <c r="B58" i="7"/>
  <c r="C58" i="7" s="1"/>
  <c r="B54" i="7"/>
  <c r="C54" i="7" s="1"/>
  <c r="B50" i="7"/>
  <c r="C50" i="7" s="1"/>
  <c r="B1003" i="7"/>
  <c r="C1003" i="7" s="1"/>
  <c r="B985" i="7"/>
  <c r="C985" i="7" s="1"/>
  <c r="B975" i="7"/>
  <c r="C975" i="7" s="1"/>
  <c r="B971" i="7"/>
  <c r="C971" i="7" s="1"/>
  <c r="B961" i="7"/>
  <c r="C961" i="7" s="1"/>
  <c r="B950" i="7"/>
  <c r="C950" i="7" s="1"/>
  <c r="B939" i="7"/>
  <c r="C939" i="7" s="1"/>
  <c r="B929" i="7"/>
  <c r="C929" i="7" s="1"/>
  <c r="B917" i="7"/>
  <c r="C917" i="7" s="1"/>
  <c r="B901" i="7"/>
  <c r="C901" i="7" s="1"/>
  <c r="B889" i="7"/>
  <c r="C889" i="7" s="1"/>
  <c r="B877" i="7"/>
  <c r="C877" i="7" s="1"/>
  <c r="B861" i="7"/>
  <c r="C861" i="7" s="1"/>
  <c r="B849" i="7"/>
  <c r="C849" i="7" s="1"/>
  <c r="B837" i="7"/>
  <c r="C837" i="7" s="1"/>
  <c r="B825" i="7"/>
  <c r="C825" i="7" s="1"/>
  <c r="B813" i="7"/>
  <c r="C813" i="7" s="1"/>
  <c r="B805" i="7"/>
  <c r="C805" i="7" s="1"/>
  <c r="B775" i="7"/>
  <c r="C775" i="7" s="1"/>
  <c r="B764" i="7"/>
  <c r="C764" i="7" s="1"/>
  <c r="B753" i="7"/>
  <c r="C753" i="7" s="1"/>
  <c r="B741" i="7"/>
  <c r="C741" i="7" s="1"/>
  <c r="B714" i="7"/>
  <c r="C714" i="7" s="1"/>
  <c r="B702" i="7"/>
  <c r="C702" i="7" s="1"/>
  <c r="B691" i="7"/>
  <c r="C691" i="7" s="1"/>
  <c r="B675" i="7"/>
  <c r="C675" i="7" s="1"/>
  <c r="B667" i="7"/>
  <c r="C667" i="7" s="1"/>
  <c r="B656" i="7"/>
  <c r="C656" i="7" s="1"/>
  <c r="B644" i="7"/>
  <c r="C644" i="7" s="1"/>
  <c r="B633" i="7"/>
  <c r="C633" i="7" s="1"/>
  <c r="B622" i="7"/>
  <c r="C622" i="7" s="1"/>
  <c r="B611" i="7"/>
  <c r="C611" i="7" s="1"/>
  <c r="B601" i="7"/>
  <c r="C601" i="7" s="1"/>
  <c r="B576" i="7"/>
  <c r="C576" i="7" s="1"/>
  <c r="B547" i="7"/>
  <c r="C547" i="7" s="1"/>
  <c r="B537" i="7"/>
  <c r="C537" i="7" s="1"/>
  <c r="B526" i="7"/>
  <c r="C526" i="7" s="1"/>
  <c r="B519" i="7"/>
  <c r="C519" i="7" s="1"/>
  <c r="B508" i="7"/>
  <c r="C508" i="7" s="1"/>
  <c r="B492" i="7"/>
  <c r="C492" i="7" s="1"/>
  <c r="B481" i="7"/>
  <c r="C481" i="7" s="1"/>
  <c r="B467" i="7"/>
  <c r="C467" i="7" s="1"/>
  <c r="B455" i="7"/>
  <c r="C455" i="7" s="1"/>
  <c r="B427" i="7"/>
  <c r="C427" i="7" s="1"/>
  <c r="B417" i="7"/>
  <c r="C417" i="7" s="1"/>
  <c r="B409" i="7"/>
  <c r="C409" i="7" s="1"/>
  <c r="B399" i="7"/>
  <c r="C399" i="7" s="1"/>
  <c r="B391" i="7"/>
  <c r="C391" i="7" s="1"/>
  <c r="B377" i="7"/>
  <c r="C377" i="7" s="1"/>
  <c r="B345" i="7"/>
  <c r="C345" i="7" s="1"/>
  <c r="B334" i="7"/>
  <c r="C334" i="7" s="1"/>
  <c r="B291" i="7"/>
  <c r="C291" i="7" s="1"/>
  <c r="B275" i="7"/>
  <c r="C275" i="7" s="1"/>
  <c r="B263" i="7"/>
  <c r="C263" i="7" s="1"/>
  <c r="B251" i="7"/>
  <c r="C251" i="7" s="1"/>
  <c r="B239" i="7"/>
  <c r="C239" i="7" s="1"/>
  <c r="B231" i="7"/>
  <c r="C231" i="7" s="1"/>
  <c r="B219" i="7"/>
  <c r="C219" i="7" s="1"/>
  <c r="B207" i="7"/>
  <c r="C207" i="7" s="1"/>
  <c r="B191" i="7"/>
  <c r="C191" i="7" s="1"/>
  <c r="B179" i="7"/>
  <c r="C179" i="7" s="1"/>
  <c r="B168" i="7"/>
  <c r="C168" i="7" s="1"/>
  <c r="B161" i="7"/>
  <c r="C161" i="7" s="1"/>
  <c r="B149" i="7"/>
  <c r="C149" i="7" s="1"/>
  <c r="B133" i="7"/>
  <c r="C133" i="7" s="1"/>
  <c r="B121" i="7"/>
  <c r="C121" i="7" s="1"/>
  <c r="B109" i="7"/>
  <c r="C109" i="7" s="1"/>
  <c r="B97" i="7"/>
  <c r="C97" i="7" s="1"/>
  <c r="B85" i="7"/>
  <c r="C85" i="7" s="1"/>
  <c r="B73" i="7"/>
  <c r="C73" i="7" s="1"/>
  <c r="B61" i="7"/>
  <c r="C61" i="7" s="1"/>
  <c r="B1006" i="7"/>
  <c r="C1006" i="7" s="1"/>
  <c r="B1002" i="7"/>
  <c r="C1002" i="7" s="1"/>
  <c r="B996" i="7"/>
  <c r="C996" i="7" s="1"/>
  <c r="B992" i="7"/>
  <c r="C992" i="7" s="1"/>
  <c r="B988" i="7"/>
  <c r="C988" i="7" s="1"/>
  <c r="B984" i="7"/>
  <c r="C984" i="7" s="1"/>
  <c r="B978" i="7"/>
  <c r="C978" i="7" s="1"/>
  <c r="B974" i="7"/>
  <c r="C974" i="7" s="1"/>
  <c r="B970" i="7"/>
  <c r="C970" i="7" s="1"/>
  <c r="B964" i="7"/>
  <c r="C964" i="7" s="1"/>
  <c r="B960" i="7"/>
  <c r="C960" i="7" s="1"/>
  <c r="B956" i="7"/>
  <c r="C956" i="7" s="1"/>
  <c r="B952" i="7"/>
  <c r="C952" i="7" s="1"/>
  <c r="B946" i="7"/>
  <c r="C946" i="7" s="1"/>
  <c r="B942" i="7"/>
  <c r="C942" i="7" s="1"/>
  <c r="B938" i="7"/>
  <c r="C938" i="7" s="1"/>
  <c r="B932" i="7"/>
  <c r="C932" i="7" s="1"/>
  <c r="B928" i="7"/>
  <c r="C928" i="7" s="1"/>
  <c r="B924" i="7"/>
  <c r="C924" i="7" s="1"/>
  <c r="B920" i="7"/>
  <c r="C920" i="7" s="1"/>
  <c r="B916" i="7"/>
  <c r="C916" i="7" s="1"/>
  <c r="B912" i="7"/>
  <c r="C912" i="7" s="1"/>
  <c r="B908" i="7"/>
  <c r="C908" i="7" s="1"/>
  <c r="B904" i="7"/>
  <c r="C904" i="7" s="1"/>
  <c r="B900" i="7"/>
  <c r="C900" i="7" s="1"/>
  <c r="B896" i="7"/>
  <c r="C896" i="7" s="1"/>
  <c r="B892" i="7"/>
  <c r="C892" i="7" s="1"/>
  <c r="B888" i="7"/>
  <c r="C888" i="7" s="1"/>
  <c r="B884" i="7"/>
  <c r="C884" i="7" s="1"/>
  <c r="B880" i="7"/>
  <c r="C880" i="7" s="1"/>
  <c r="B876" i="7"/>
  <c r="C876" i="7" s="1"/>
  <c r="B872" i="7"/>
  <c r="C872" i="7" s="1"/>
  <c r="B868" i="7"/>
  <c r="C868" i="7" s="1"/>
  <c r="B864" i="7"/>
  <c r="C864" i="7" s="1"/>
  <c r="B860" i="7"/>
  <c r="C860" i="7" s="1"/>
  <c r="B856" i="7"/>
  <c r="C856" i="7" s="1"/>
  <c r="B852" i="7"/>
  <c r="C852" i="7" s="1"/>
  <c r="B848" i="7"/>
  <c r="C848" i="7" s="1"/>
  <c r="B844" i="7"/>
  <c r="C844" i="7" s="1"/>
  <c r="B840" i="7"/>
  <c r="C840" i="7" s="1"/>
  <c r="B836" i="7"/>
  <c r="C836" i="7" s="1"/>
  <c r="B832" i="7"/>
  <c r="C832" i="7" s="1"/>
  <c r="B828" i="7"/>
  <c r="C828" i="7" s="1"/>
  <c r="B824" i="7"/>
  <c r="C824" i="7" s="1"/>
  <c r="B820" i="7"/>
  <c r="C820" i="7" s="1"/>
  <c r="B816" i="7"/>
  <c r="C816" i="7" s="1"/>
  <c r="B812" i="7"/>
  <c r="C812" i="7" s="1"/>
  <c r="B808" i="7"/>
  <c r="C808" i="7" s="1"/>
  <c r="B804" i="7"/>
  <c r="C804" i="7" s="1"/>
  <c r="B800" i="7"/>
  <c r="C800" i="7" s="1"/>
  <c r="B797" i="7"/>
  <c r="C797" i="7" s="1"/>
  <c r="B793" i="7"/>
  <c r="C793" i="7" s="1"/>
  <c r="B786" i="7"/>
  <c r="C786" i="7" s="1"/>
  <c r="B782" i="7"/>
  <c r="C782" i="7" s="1"/>
  <c r="B778" i="7"/>
  <c r="C778" i="7" s="1"/>
  <c r="B774" i="7"/>
  <c r="C774" i="7" s="1"/>
  <c r="B770" i="7"/>
  <c r="C770" i="7" s="1"/>
  <c r="B763" i="7"/>
  <c r="C763" i="7" s="1"/>
  <c r="B759" i="7"/>
  <c r="C759" i="7" s="1"/>
  <c r="B756" i="7"/>
  <c r="C756" i="7" s="1"/>
  <c r="B752" i="7"/>
  <c r="C752" i="7" s="1"/>
  <c r="B748" i="7"/>
  <c r="C748" i="7" s="1"/>
  <c r="B744" i="7"/>
  <c r="C744" i="7" s="1"/>
  <c r="B740" i="7"/>
  <c r="C740" i="7" s="1"/>
  <c r="B736" i="7"/>
  <c r="C736" i="7" s="1"/>
  <c r="B732" i="7"/>
  <c r="C732" i="7" s="1"/>
  <c r="B728" i="7"/>
  <c r="C728" i="7" s="1"/>
  <c r="B725" i="7"/>
  <c r="C725" i="7" s="1"/>
  <c r="B721" i="7"/>
  <c r="C721" i="7" s="1"/>
  <c r="B717" i="7"/>
  <c r="C717" i="7" s="1"/>
  <c r="B713" i="7"/>
  <c r="C713" i="7" s="1"/>
  <c r="B709" i="7"/>
  <c r="C709" i="7" s="1"/>
  <c r="B705" i="7"/>
  <c r="C705" i="7" s="1"/>
  <c r="B701" i="7"/>
  <c r="C701" i="7" s="1"/>
  <c r="B697" i="7"/>
  <c r="C697" i="7" s="1"/>
  <c r="B690" i="7"/>
  <c r="C690" i="7" s="1"/>
  <c r="B686" i="7"/>
  <c r="C686" i="7" s="1"/>
  <c r="B682" i="7"/>
  <c r="C682" i="7" s="1"/>
  <c r="B678" i="7"/>
  <c r="C678" i="7" s="1"/>
  <c r="B674" i="7"/>
  <c r="C674" i="7" s="1"/>
  <c r="B670" i="7"/>
  <c r="C670" i="7" s="1"/>
  <c r="B666" i="7"/>
  <c r="C666" i="7" s="1"/>
  <c r="B659" i="7"/>
  <c r="C659" i="7" s="1"/>
  <c r="B655" i="7"/>
  <c r="C655" i="7" s="1"/>
  <c r="B651" i="7"/>
  <c r="C651" i="7" s="1"/>
  <c r="B647" i="7"/>
  <c r="C647" i="7" s="1"/>
  <c r="B643" i="7"/>
  <c r="C643" i="7" s="1"/>
  <c r="B639" i="7"/>
  <c r="C639" i="7" s="1"/>
  <c r="B635" i="7"/>
  <c r="C635" i="7" s="1"/>
  <c r="B632" i="7"/>
  <c r="C632" i="7" s="1"/>
  <c r="B628" i="7"/>
  <c r="C628" i="7" s="1"/>
  <c r="B625" i="7"/>
  <c r="C625" i="7" s="1"/>
  <c r="B621" i="7"/>
  <c r="C621" i="7" s="1"/>
  <c r="B614" i="7"/>
  <c r="C614" i="7" s="1"/>
  <c r="B607" i="7"/>
  <c r="C607" i="7" s="1"/>
  <c r="B603" i="7"/>
  <c r="C603" i="7" s="1"/>
  <c r="B600" i="7"/>
  <c r="C600" i="7" s="1"/>
  <c r="B596" i="7"/>
  <c r="C596" i="7" s="1"/>
  <c r="B593" i="7"/>
  <c r="C593" i="7" s="1"/>
  <c r="B589" i="7"/>
  <c r="C589" i="7" s="1"/>
  <c r="B582" i="7"/>
  <c r="C582" i="7" s="1"/>
  <c r="B575" i="7"/>
  <c r="C575" i="7" s="1"/>
  <c r="B571" i="7"/>
  <c r="C571" i="7" s="1"/>
  <c r="B568" i="7"/>
  <c r="C568" i="7" s="1"/>
  <c r="B564" i="7"/>
  <c r="C564" i="7" s="1"/>
  <c r="B561" i="7"/>
  <c r="C561" i="7" s="1"/>
  <c r="B557" i="7"/>
  <c r="C557" i="7" s="1"/>
  <c r="B550" i="7"/>
  <c r="C550" i="7" s="1"/>
  <c r="B543" i="7"/>
  <c r="C543" i="7" s="1"/>
  <c r="B539" i="7"/>
  <c r="C539" i="7" s="1"/>
  <c r="B536" i="7"/>
  <c r="C536" i="7" s="1"/>
  <c r="B532" i="7"/>
  <c r="C532" i="7" s="1"/>
  <c r="B529" i="7"/>
  <c r="C529" i="7" s="1"/>
  <c r="B525" i="7"/>
  <c r="C525" i="7" s="1"/>
  <c r="B518" i="7"/>
  <c r="C518" i="7" s="1"/>
  <c r="B511" i="7"/>
  <c r="C511" i="7" s="1"/>
  <c r="B507" i="7"/>
  <c r="C507" i="7" s="1"/>
  <c r="B499" i="7"/>
  <c r="C499" i="7" s="1"/>
  <c r="B495" i="7"/>
  <c r="C495" i="7" s="1"/>
  <c r="B491" i="7"/>
  <c r="C491" i="7" s="1"/>
  <c r="B487" i="7"/>
  <c r="C487" i="7" s="1"/>
  <c r="B480" i="7"/>
  <c r="C480" i="7" s="1"/>
  <c r="B476" i="7"/>
  <c r="C476" i="7" s="1"/>
  <c r="B472" i="7"/>
  <c r="C472" i="7" s="1"/>
  <c r="B469" i="7"/>
  <c r="C469" i="7" s="1"/>
  <c r="B466" i="7"/>
  <c r="C466" i="7" s="1"/>
  <c r="B462" i="7"/>
  <c r="C462" i="7" s="1"/>
  <c r="B458" i="7"/>
  <c r="C458" i="7" s="1"/>
  <c r="B448" i="7"/>
  <c r="C448" i="7" s="1"/>
  <c r="B444" i="7"/>
  <c r="C444" i="7" s="1"/>
  <c r="B440" i="7"/>
  <c r="C440" i="7" s="1"/>
  <c r="B437" i="7"/>
  <c r="C437" i="7" s="1"/>
  <c r="B434" i="7"/>
  <c r="C434" i="7" s="1"/>
  <c r="B430" i="7"/>
  <c r="C430" i="7" s="1"/>
  <c r="B426" i="7"/>
  <c r="C426" i="7" s="1"/>
  <c r="B416" i="7"/>
  <c r="C416" i="7" s="1"/>
  <c r="B412" i="7"/>
  <c r="C412" i="7" s="1"/>
  <c r="B408" i="7"/>
  <c r="C408" i="7" s="1"/>
  <c r="B405" i="7"/>
  <c r="C405" i="7" s="1"/>
  <c r="B402" i="7"/>
  <c r="C402" i="7" s="1"/>
  <c r="B398" i="7"/>
  <c r="C398" i="7" s="1"/>
  <c r="B394" i="7"/>
  <c r="C394" i="7" s="1"/>
  <c r="B390" i="7"/>
  <c r="C390" i="7" s="1"/>
  <c r="B387" i="7"/>
  <c r="C387" i="7" s="1"/>
  <c r="B383" i="7"/>
  <c r="C383" i="7" s="1"/>
  <c r="B380" i="7"/>
  <c r="C380" i="7" s="1"/>
  <c r="B376" i="7"/>
  <c r="C376" i="7" s="1"/>
  <c r="B369" i="7"/>
  <c r="C369" i="7" s="1"/>
  <c r="B362" i="7"/>
  <c r="C362" i="7" s="1"/>
  <c r="B358" i="7"/>
  <c r="C358" i="7" s="1"/>
  <c r="B355" i="7"/>
  <c r="C355" i="7" s="1"/>
  <c r="B351" i="7"/>
  <c r="C351" i="7" s="1"/>
  <c r="B348" i="7"/>
  <c r="C348" i="7" s="1"/>
  <c r="B344" i="7"/>
  <c r="C344" i="7" s="1"/>
  <c r="B340" i="7"/>
  <c r="C340" i="7" s="1"/>
  <c r="B333" i="7"/>
  <c r="C333" i="7" s="1"/>
  <c r="B326" i="7"/>
  <c r="C326" i="7" s="1"/>
  <c r="B316" i="7"/>
  <c r="C316" i="7" s="1"/>
  <c r="B312" i="7"/>
  <c r="C312" i="7" s="1"/>
  <c r="B308" i="7"/>
  <c r="C308" i="7" s="1"/>
  <c r="B305" i="7"/>
  <c r="C305" i="7" s="1"/>
  <c r="B301" i="7"/>
  <c r="C301" i="7" s="1"/>
  <c r="B294" i="7"/>
  <c r="C294" i="7" s="1"/>
  <c r="B290" i="7"/>
  <c r="C290" i="7" s="1"/>
  <c r="B286" i="7"/>
  <c r="C286" i="7" s="1"/>
  <c r="B282" i="7"/>
  <c r="C282" i="7" s="1"/>
  <c r="B278" i="7"/>
  <c r="C278" i="7" s="1"/>
  <c r="B274" i="7"/>
  <c r="C274" i="7" s="1"/>
  <c r="B270" i="7"/>
  <c r="C270" i="7" s="1"/>
  <c r="B266" i="7"/>
  <c r="C266" i="7" s="1"/>
  <c r="B262" i="7"/>
  <c r="C262" i="7" s="1"/>
  <c r="B258" i="7"/>
  <c r="C258" i="7" s="1"/>
  <c r="B254" i="7"/>
  <c r="C254" i="7" s="1"/>
  <c r="B250" i="7"/>
  <c r="C250" i="7" s="1"/>
  <c r="B246" i="7"/>
  <c r="C246" i="7" s="1"/>
  <c r="B242" i="7"/>
  <c r="C242" i="7" s="1"/>
  <c r="B238" i="7"/>
  <c r="C238" i="7" s="1"/>
  <c r="B234" i="7"/>
  <c r="C234" i="7" s="1"/>
  <c r="B230" i="7"/>
  <c r="C230" i="7" s="1"/>
  <c r="B226" i="7"/>
  <c r="C226" i="7" s="1"/>
  <c r="B222" i="7"/>
  <c r="C222" i="7" s="1"/>
  <c r="B218" i="7"/>
  <c r="C218" i="7" s="1"/>
  <c r="B214" i="7"/>
  <c r="C214" i="7" s="1"/>
  <c r="B210" i="7"/>
  <c r="C210" i="7" s="1"/>
  <c r="B206" i="7"/>
  <c r="C206" i="7" s="1"/>
  <c r="B202" i="7"/>
  <c r="C202" i="7" s="1"/>
  <c r="B198" i="7"/>
  <c r="C198" i="7" s="1"/>
  <c r="B194" i="7"/>
  <c r="C194" i="7" s="1"/>
  <c r="B190" i="7"/>
  <c r="C190" i="7" s="1"/>
  <c r="B186" i="7"/>
  <c r="C186" i="7" s="1"/>
  <c r="B182" i="7"/>
  <c r="C182" i="7" s="1"/>
  <c r="B178" i="7"/>
  <c r="C178" i="7" s="1"/>
  <c r="B171" i="7"/>
  <c r="C171" i="7" s="1"/>
  <c r="B167" i="7"/>
  <c r="C167" i="7" s="1"/>
  <c r="B164" i="7"/>
  <c r="C164" i="7" s="1"/>
  <c r="B160" i="7"/>
  <c r="C160" i="7" s="1"/>
  <c r="B156" i="7"/>
  <c r="C156" i="7" s="1"/>
  <c r="B152" i="7"/>
  <c r="C152" i="7" s="1"/>
  <c r="B148" i="7"/>
  <c r="C148" i="7" s="1"/>
  <c r="B144" i="7"/>
  <c r="C144" i="7" s="1"/>
  <c r="B140" i="7"/>
  <c r="C140" i="7" s="1"/>
  <c r="B136" i="7"/>
  <c r="C136" i="7" s="1"/>
  <c r="B132" i="7"/>
  <c r="C132" i="7" s="1"/>
  <c r="B128" i="7"/>
  <c r="C128" i="7" s="1"/>
  <c r="B124" i="7"/>
  <c r="C124" i="7" s="1"/>
  <c r="B120" i="7"/>
  <c r="C120" i="7" s="1"/>
  <c r="B116" i="7"/>
  <c r="C116" i="7" s="1"/>
  <c r="B112" i="7"/>
  <c r="C112" i="7" s="1"/>
  <c r="B108" i="7"/>
  <c r="C108" i="7" s="1"/>
  <c r="B104" i="7"/>
  <c r="C104" i="7" s="1"/>
  <c r="B100" i="7"/>
  <c r="C100" i="7" s="1"/>
  <c r="B96" i="7"/>
  <c r="C96" i="7" s="1"/>
  <c r="B92" i="7"/>
  <c r="C92" i="7" s="1"/>
  <c r="B88" i="7"/>
  <c r="C88" i="7" s="1"/>
  <c r="B84" i="7"/>
  <c r="C84" i="7" s="1"/>
  <c r="B80" i="7"/>
  <c r="C80" i="7" s="1"/>
  <c r="B76" i="7"/>
  <c r="C76" i="7" s="1"/>
  <c r="B72" i="7"/>
  <c r="C72" i="7" s="1"/>
  <c r="B68" i="7"/>
  <c r="C68" i="7" s="1"/>
  <c r="B64" i="7"/>
  <c r="C64" i="7" s="1"/>
  <c r="B60" i="7"/>
  <c r="C60" i="7" s="1"/>
  <c r="B56" i="7"/>
  <c r="C56" i="7" s="1"/>
  <c r="B52" i="7"/>
  <c r="C52" i="7" s="1"/>
  <c r="B1007" i="7"/>
  <c r="C1007" i="7" s="1"/>
  <c r="B993" i="7"/>
  <c r="C993" i="7" s="1"/>
  <c r="B982" i="7"/>
  <c r="C982" i="7" s="1"/>
  <c r="B957" i="7"/>
  <c r="C957" i="7" s="1"/>
  <c r="B947" i="7"/>
  <c r="C947" i="7" s="1"/>
  <c r="B921" i="7"/>
  <c r="C921" i="7" s="1"/>
  <c r="B909" i="7"/>
  <c r="C909" i="7" s="1"/>
  <c r="B893" i="7"/>
  <c r="C893" i="7" s="1"/>
  <c r="B881" i="7"/>
  <c r="C881" i="7" s="1"/>
  <c r="B869" i="7"/>
  <c r="C869" i="7" s="1"/>
  <c r="B857" i="7"/>
  <c r="C857" i="7" s="1"/>
  <c r="B845" i="7"/>
  <c r="C845" i="7" s="1"/>
  <c r="B833" i="7"/>
  <c r="C833" i="7" s="1"/>
  <c r="B821" i="7"/>
  <c r="C821" i="7" s="1"/>
  <c r="B809" i="7"/>
  <c r="C809" i="7" s="1"/>
  <c r="B801" i="7"/>
  <c r="C801" i="7" s="1"/>
  <c r="B794" i="7"/>
  <c r="C794" i="7" s="1"/>
  <c r="B779" i="7"/>
  <c r="C779" i="7" s="1"/>
  <c r="B767" i="7"/>
  <c r="C767" i="7" s="1"/>
  <c r="B757" i="7"/>
  <c r="C757" i="7" s="1"/>
  <c r="B745" i="7"/>
  <c r="C745" i="7" s="1"/>
  <c r="B733" i="7"/>
  <c r="C733" i="7" s="1"/>
  <c r="B722" i="7"/>
  <c r="C722" i="7" s="1"/>
  <c r="B710" i="7"/>
  <c r="C710" i="7" s="1"/>
  <c r="B683" i="7"/>
  <c r="C683" i="7" s="1"/>
  <c r="B663" i="7"/>
  <c r="C663" i="7" s="1"/>
  <c r="B652" i="7"/>
  <c r="C652" i="7" s="1"/>
  <c r="B640" i="7"/>
  <c r="C640" i="7" s="1"/>
  <c r="B615" i="7"/>
  <c r="C615" i="7" s="1"/>
  <c r="B604" i="7"/>
  <c r="C604" i="7" s="1"/>
  <c r="B597" i="7"/>
  <c r="C597" i="7" s="1"/>
  <c r="B590" i="7"/>
  <c r="C590" i="7" s="1"/>
  <c r="B579" i="7"/>
  <c r="C579" i="7" s="1"/>
  <c r="B569" i="7"/>
  <c r="C569" i="7" s="1"/>
  <c r="B544" i="7"/>
  <c r="C544" i="7" s="1"/>
  <c r="B515" i="7"/>
  <c r="C515" i="7" s="1"/>
  <c r="B459" i="7"/>
  <c r="C459" i="7" s="1"/>
  <c r="B449" i="7"/>
  <c r="C449" i="7" s="1"/>
  <c r="B441" i="7"/>
  <c r="C441" i="7" s="1"/>
  <c r="B431" i="7"/>
  <c r="C431" i="7" s="1"/>
  <c r="B413" i="7"/>
  <c r="C413" i="7" s="1"/>
  <c r="B403" i="7"/>
  <c r="C403" i="7" s="1"/>
  <c r="B395" i="7"/>
  <c r="C395" i="7" s="1"/>
  <c r="B384" i="7"/>
  <c r="C384" i="7" s="1"/>
  <c r="B370" i="7"/>
  <c r="C370" i="7" s="1"/>
  <c r="B363" i="7"/>
  <c r="C363" i="7" s="1"/>
  <c r="B352" i="7"/>
  <c r="C352" i="7" s="1"/>
  <c r="B341" i="7"/>
  <c r="C341" i="7" s="1"/>
  <c r="B323" i="7"/>
  <c r="C323" i="7" s="1"/>
  <c r="B313" i="7"/>
  <c r="C313" i="7" s="1"/>
  <c r="B287" i="7"/>
  <c r="C287" i="7" s="1"/>
  <c r="B279" i="7"/>
  <c r="C279" i="7" s="1"/>
  <c r="B267" i="7"/>
  <c r="C267" i="7" s="1"/>
  <c r="B255" i="7"/>
  <c r="C255" i="7" s="1"/>
  <c r="B243" i="7"/>
  <c r="C243" i="7" s="1"/>
  <c r="B227" i="7"/>
  <c r="C227" i="7" s="1"/>
  <c r="B215" i="7"/>
  <c r="C215" i="7" s="1"/>
  <c r="B203" i="7"/>
  <c r="C203" i="7" s="1"/>
  <c r="B195" i="7"/>
  <c r="C195" i="7" s="1"/>
  <c r="B183" i="7"/>
  <c r="C183" i="7" s="1"/>
  <c r="B172" i="7"/>
  <c r="C172" i="7" s="1"/>
  <c r="B157" i="7"/>
  <c r="C157" i="7" s="1"/>
  <c r="B141" i="7"/>
  <c r="C141" i="7" s="1"/>
  <c r="B129" i="7"/>
  <c r="C129" i="7" s="1"/>
  <c r="B117" i="7"/>
  <c r="C117" i="7" s="1"/>
  <c r="B105" i="7"/>
  <c r="C105" i="7" s="1"/>
  <c r="B93" i="7"/>
  <c r="C93" i="7" s="1"/>
  <c r="B81" i="7"/>
  <c r="C81" i="7" s="1"/>
  <c r="B65" i="7"/>
  <c r="C65" i="7" s="1"/>
  <c r="B53" i="7"/>
  <c r="C53" i="7" s="1"/>
  <c r="B1005" i="7"/>
  <c r="C1005" i="7" s="1"/>
  <c r="B1001" i="7"/>
  <c r="C1001" i="7" s="1"/>
  <c r="B998" i="7"/>
  <c r="C998" i="7" s="1"/>
  <c r="B995" i="7"/>
  <c r="C995" i="7" s="1"/>
  <c r="B991" i="7"/>
  <c r="C991" i="7" s="1"/>
  <c r="B987" i="7"/>
  <c r="C987" i="7" s="1"/>
  <c r="B977" i="7"/>
  <c r="C977" i="7" s="1"/>
  <c r="B973" i="7"/>
  <c r="C973" i="7" s="1"/>
  <c r="B969" i="7"/>
  <c r="C969" i="7" s="1"/>
  <c r="B966" i="7"/>
  <c r="C966" i="7" s="1"/>
  <c r="B963" i="7"/>
  <c r="C963" i="7" s="1"/>
  <c r="B959" i="7"/>
  <c r="C959" i="7" s="1"/>
  <c r="B955" i="7"/>
  <c r="C955" i="7" s="1"/>
  <c r="B945" i="7"/>
  <c r="C945" i="7" s="1"/>
  <c r="B941" i="7"/>
  <c r="C941" i="7" s="1"/>
  <c r="B937" i="7"/>
  <c r="C937" i="7" s="1"/>
  <c r="B934" i="7"/>
  <c r="C934" i="7" s="1"/>
  <c r="B931" i="7"/>
  <c r="C931" i="7" s="1"/>
  <c r="B927" i="7"/>
  <c r="C927" i="7" s="1"/>
  <c r="B923" i="7"/>
  <c r="C923" i="7" s="1"/>
  <c r="B919" i="7"/>
  <c r="C919" i="7" s="1"/>
  <c r="B915" i="7"/>
  <c r="C915" i="7" s="1"/>
  <c r="B911" i="7"/>
  <c r="C911" i="7" s="1"/>
  <c r="B907" i="7"/>
  <c r="C907" i="7" s="1"/>
  <c r="B903" i="7"/>
  <c r="C903" i="7" s="1"/>
  <c r="B899" i="7"/>
  <c r="C899" i="7" s="1"/>
  <c r="B895" i="7"/>
  <c r="C895" i="7" s="1"/>
  <c r="B891" i="7"/>
  <c r="C891" i="7" s="1"/>
  <c r="B887" i="7"/>
  <c r="C887" i="7" s="1"/>
  <c r="B883" i="7"/>
  <c r="C883" i="7" s="1"/>
  <c r="B879" i="7"/>
  <c r="C879" i="7" s="1"/>
  <c r="B875" i="7"/>
  <c r="C875" i="7" s="1"/>
  <c r="B871" i="7"/>
  <c r="C871" i="7" s="1"/>
  <c r="B867" i="7"/>
  <c r="C867" i="7" s="1"/>
  <c r="B863" i="7"/>
  <c r="C863" i="7" s="1"/>
  <c r="B859" i="7"/>
  <c r="C859" i="7" s="1"/>
  <c r="B855" i="7"/>
  <c r="C855" i="7" s="1"/>
  <c r="B851" i="7"/>
  <c r="C851" i="7" s="1"/>
  <c r="B847" i="7"/>
  <c r="C847" i="7" s="1"/>
  <c r="B843" i="7"/>
  <c r="C843" i="7" s="1"/>
  <c r="B839" i="7"/>
  <c r="C839" i="7" s="1"/>
  <c r="B835" i="7"/>
  <c r="C835" i="7" s="1"/>
  <c r="B831" i="7"/>
  <c r="C831" i="7" s="1"/>
  <c r="B827" i="7"/>
  <c r="C827" i="7" s="1"/>
  <c r="B823" i="7"/>
  <c r="C823" i="7" s="1"/>
  <c r="B819" i="7"/>
  <c r="C819" i="7" s="1"/>
  <c r="B815" i="7"/>
  <c r="C815" i="7" s="1"/>
  <c r="B811" i="7"/>
  <c r="C811" i="7" s="1"/>
  <c r="B807" i="7"/>
  <c r="C807" i="7" s="1"/>
  <c r="B803" i="7"/>
  <c r="C803" i="7" s="1"/>
  <c r="B799" i="7"/>
  <c r="C799" i="7" s="1"/>
  <c r="B796" i="7"/>
  <c r="C796" i="7" s="1"/>
  <c r="B792" i="7"/>
  <c r="C792" i="7" s="1"/>
  <c r="B789" i="7"/>
  <c r="C789" i="7" s="1"/>
  <c r="B785" i="7"/>
  <c r="C785" i="7" s="1"/>
  <c r="B781" i="7"/>
  <c r="C781" i="7" s="1"/>
  <c r="B777" i="7"/>
  <c r="C777" i="7" s="1"/>
  <c r="B773" i="7"/>
  <c r="C773" i="7" s="1"/>
  <c r="B769" i="7"/>
  <c r="C769" i="7" s="1"/>
  <c r="B762" i="7"/>
  <c r="C762" i="7" s="1"/>
  <c r="B755" i="7"/>
  <c r="C755" i="7" s="1"/>
  <c r="B751" i="7"/>
  <c r="C751" i="7" s="1"/>
  <c r="B747" i="7"/>
  <c r="C747" i="7" s="1"/>
  <c r="B743" i="7"/>
  <c r="C743" i="7" s="1"/>
  <c r="B739" i="7"/>
  <c r="C739" i="7" s="1"/>
  <c r="B735" i="7"/>
  <c r="C735" i="7" s="1"/>
  <c r="B731" i="7"/>
  <c r="C731" i="7" s="1"/>
  <c r="B727" i="7"/>
  <c r="C727" i="7" s="1"/>
  <c r="B724" i="7"/>
  <c r="C724" i="7" s="1"/>
  <c r="B720" i="7"/>
  <c r="C720" i="7" s="1"/>
  <c r="B716" i="7"/>
  <c r="C716" i="7" s="1"/>
  <c r="B712" i="7"/>
  <c r="C712" i="7" s="1"/>
  <c r="B708" i="7"/>
  <c r="C708" i="7" s="1"/>
  <c r="B704" i="7"/>
  <c r="C704" i="7" s="1"/>
  <c r="B700" i="7"/>
  <c r="C700" i="7" s="1"/>
  <c r="B696" i="7"/>
  <c r="C696" i="7" s="1"/>
  <c r="B693" i="7"/>
  <c r="C693" i="7" s="1"/>
  <c r="B689" i="7"/>
  <c r="C689" i="7" s="1"/>
  <c r="B685" i="7"/>
  <c r="C685" i="7" s="1"/>
  <c r="B681" i="7"/>
  <c r="C681" i="7" s="1"/>
  <c r="B677" i="7"/>
  <c r="C677" i="7" s="1"/>
  <c r="B673" i="7"/>
  <c r="C673" i="7" s="1"/>
  <c r="B669" i="7"/>
  <c r="C669" i="7" s="1"/>
  <c r="B665" i="7"/>
  <c r="C665" i="7" s="1"/>
  <c r="B658" i="7"/>
  <c r="C658" i="7" s="1"/>
  <c r="B654" i="7"/>
  <c r="C654" i="7" s="1"/>
  <c r="B650" i="7"/>
  <c r="C650" i="7" s="1"/>
  <c r="B646" i="7"/>
  <c r="C646" i="7" s="1"/>
  <c r="B642" i="7"/>
  <c r="C642" i="7" s="1"/>
  <c r="B638" i="7"/>
  <c r="C638" i="7" s="1"/>
  <c r="B631" i="7"/>
  <c r="C631" i="7" s="1"/>
  <c r="B627" i="7"/>
  <c r="C627" i="7" s="1"/>
  <c r="B624" i="7"/>
  <c r="C624" i="7" s="1"/>
  <c r="B620" i="7"/>
  <c r="C620" i="7" s="1"/>
  <c r="B617" i="7"/>
  <c r="C617" i="7" s="1"/>
  <c r="B613" i="7"/>
  <c r="C613" i="7" s="1"/>
  <c r="B606" i="7"/>
  <c r="C606" i="7" s="1"/>
  <c r="B599" i="7"/>
  <c r="C599" i="7" s="1"/>
  <c r="B595" i="7"/>
  <c r="C595" i="7" s="1"/>
  <c r="B592" i="7"/>
  <c r="C592" i="7" s="1"/>
  <c r="B588" i="7"/>
  <c r="C588" i="7" s="1"/>
  <c r="B585" i="7"/>
  <c r="C585" i="7" s="1"/>
  <c r="B581" i="7"/>
  <c r="C581" i="7" s="1"/>
  <c r="B574" i="7"/>
  <c r="C574" i="7" s="1"/>
  <c r="B567" i="7"/>
  <c r="C567" i="7" s="1"/>
  <c r="B563" i="7"/>
  <c r="C563" i="7" s="1"/>
  <c r="B560" i="7"/>
  <c r="C560" i="7" s="1"/>
  <c r="B556" i="7"/>
  <c r="C556" i="7" s="1"/>
  <c r="B553" i="7"/>
  <c r="C553" i="7" s="1"/>
  <c r="B549" i="7"/>
  <c r="C549" i="7" s="1"/>
  <c r="B542" i="7"/>
  <c r="C542" i="7" s="1"/>
  <c r="B535" i="7"/>
  <c r="C535" i="7" s="1"/>
  <c r="B531" i="7"/>
  <c r="C531" i="7" s="1"/>
  <c r="B528" i="7"/>
  <c r="C528" i="7" s="1"/>
  <c r="B524" i="7"/>
  <c r="C524" i="7" s="1"/>
  <c r="B521" i="7"/>
  <c r="C521" i="7" s="1"/>
  <c r="B517" i="7"/>
  <c r="C517" i="7" s="1"/>
  <c r="B510" i="7"/>
  <c r="C510" i="7" s="1"/>
  <c r="B501" i="7"/>
  <c r="C501" i="7" s="1"/>
  <c r="B498" i="7"/>
  <c r="C498" i="7" s="1"/>
  <c r="B494" i="7"/>
  <c r="C494" i="7" s="1"/>
  <c r="B490" i="7"/>
  <c r="C490" i="7" s="1"/>
  <c r="B486" i="7"/>
  <c r="C486" i="7" s="1"/>
  <c r="B483" i="7"/>
  <c r="C483" i="7" s="1"/>
  <c r="B479" i="7"/>
  <c r="C479" i="7" s="1"/>
  <c r="B475" i="7"/>
  <c r="C475" i="7" s="1"/>
  <c r="B471" i="7"/>
  <c r="C471" i="7" s="1"/>
  <c r="B465" i="7"/>
  <c r="C465" i="7" s="1"/>
  <c r="B461" i="7"/>
  <c r="C461" i="7" s="1"/>
  <c r="B457" i="7"/>
  <c r="C457" i="7" s="1"/>
  <c r="B451" i="7"/>
  <c r="C451" i="7" s="1"/>
  <c r="B447" i="7"/>
  <c r="C447" i="7" s="1"/>
  <c r="B443" i="7"/>
  <c r="C443" i="7" s="1"/>
  <c r="B439" i="7"/>
  <c r="C439" i="7" s="1"/>
  <c r="B433" i="7"/>
  <c r="C433" i="7" s="1"/>
  <c r="B429" i="7"/>
  <c r="C429" i="7" s="1"/>
  <c r="B425" i="7"/>
  <c r="C425" i="7" s="1"/>
  <c r="B419" i="7"/>
  <c r="C419" i="7" s="1"/>
  <c r="B415" i="7"/>
  <c r="C415" i="7" s="1"/>
  <c r="B411" i="7"/>
  <c r="C411" i="7" s="1"/>
  <c r="B407" i="7"/>
  <c r="C407" i="7" s="1"/>
  <c r="B401" i="7"/>
  <c r="C401" i="7" s="1"/>
  <c r="B397" i="7"/>
  <c r="C397" i="7" s="1"/>
  <c r="B393" i="7"/>
  <c r="C393" i="7" s="1"/>
  <c r="B389" i="7"/>
  <c r="C389" i="7" s="1"/>
  <c r="B386" i="7"/>
  <c r="C386" i="7" s="1"/>
  <c r="B379" i="7"/>
  <c r="C379" i="7" s="1"/>
  <c r="B375" i="7"/>
  <c r="C375" i="7" s="1"/>
  <c r="B368" i="7"/>
  <c r="C368" i="7" s="1"/>
  <c r="B365" i="7"/>
  <c r="C365" i="7" s="1"/>
  <c r="B361" i="7"/>
  <c r="C361" i="7" s="1"/>
  <c r="B357" i="7"/>
  <c r="C357" i="7" s="1"/>
  <c r="B354" i="7"/>
  <c r="C354" i="7" s="1"/>
  <c r="B347" i="7"/>
  <c r="C347" i="7" s="1"/>
  <c r="B343" i="7"/>
  <c r="C343" i="7" s="1"/>
  <c r="B339" i="7"/>
  <c r="C339" i="7" s="1"/>
  <c r="B332" i="7"/>
  <c r="C332" i="7" s="1"/>
  <c r="B329" i="7"/>
  <c r="C329" i="7" s="1"/>
  <c r="B325" i="7"/>
  <c r="C325" i="7" s="1"/>
  <c r="B319" i="7"/>
  <c r="C319" i="7" s="1"/>
  <c r="B315" i="7"/>
  <c r="C315" i="7" s="1"/>
  <c r="B311" i="7"/>
  <c r="C311" i="7" s="1"/>
  <c r="B307" i="7"/>
  <c r="C307" i="7" s="1"/>
  <c r="B304" i="7"/>
  <c r="C304" i="7" s="1"/>
  <c r="B300" i="7"/>
  <c r="C300" i="7" s="1"/>
  <c r="B297" i="7"/>
  <c r="C297" i="7" s="1"/>
  <c r="B293" i="7"/>
  <c r="C293" i="7" s="1"/>
  <c r="B289" i="7"/>
  <c r="C289" i="7" s="1"/>
  <c r="B285" i="7"/>
  <c r="C285" i="7" s="1"/>
  <c r="B281" i="7"/>
  <c r="C281" i="7" s="1"/>
  <c r="B277" i="7"/>
  <c r="C277" i="7" s="1"/>
  <c r="B273" i="7"/>
  <c r="C273" i="7" s="1"/>
  <c r="B269" i="7"/>
  <c r="C269" i="7" s="1"/>
  <c r="B265" i="7"/>
  <c r="C265" i="7" s="1"/>
  <c r="B261" i="7"/>
  <c r="C261" i="7" s="1"/>
  <c r="B257" i="7"/>
  <c r="C257" i="7" s="1"/>
  <c r="B253" i="7"/>
  <c r="C253" i="7" s="1"/>
  <c r="B249" i="7"/>
  <c r="C249" i="7" s="1"/>
  <c r="B245" i="7"/>
  <c r="C245" i="7" s="1"/>
  <c r="B241" i="7"/>
  <c r="C241" i="7" s="1"/>
  <c r="B237" i="7"/>
  <c r="C237" i="7" s="1"/>
  <c r="B233" i="7"/>
  <c r="C233" i="7" s="1"/>
  <c r="B229" i="7"/>
  <c r="C229" i="7" s="1"/>
  <c r="B225" i="7"/>
  <c r="C225" i="7" s="1"/>
  <c r="B221" i="7"/>
  <c r="C221" i="7" s="1"/>
  <c r="B217" i="7"/>
  <c r="C217" i="7" s="1"/>
  <c r="B213" i="7"/>
  <c r="C213" i="7" s="1"/>
  <c r="B209" i="7"/>
  <c r="C209" i="7" s="1"/>
  <c r="B205" i="7"/>
  <c r="C205" i="7" s="1"/>
  <c r="B201" i="7"/>
  <c r="C201" i="7" s="1"/>
  <c r="B197" i="7"/>
  <c r="C197" i="7" s="1"/>
  <c r="B193" i="7"/>
  <c r="C193" i="7" s="1"/>
  <c r="B189" i="7"/>
  <c r="C189" i="7" s="1"/>
  <c r="B185" i="7"/>
  <c r="C185" i="7" s="1"/>
  <c r="B181" i="7"/>
  <c r="C181" i="7" s="1"/>
  <c r="B177" i="7"/>
  <c r="C177" i="7" s="1"/>
  <c r="B170" i="7"/>
  <c r="C170" i="7" s="1"/>
  <c r="B163" i="7"/>
  <c r="C163" i="7" s="1"/>
  <c r="B159" i="7"/>
  <c r="C159" i="7" s="1"/>
  <c r="B155" i="7"/>
  <c r="C155" i="7" s="1"/>
  <c r="B151" i="7"/>
  <c r="C151" i="7" s="1"/>
  <c r="B147" i="7"/>
  <c r="C147" i="7" s="1"/>
  <c r="B143" i="7"/>
  <c r="C143" i="7" s="1"/>
  <c r="B139" i="7"/>
  <c r="C139" i="7" s="1"/>
  <c r="B135" i="7"/>
  <c r="C135" i="7" s="1"/>
  <c r="B131" i="7"/>
  <c r="C131" i="7" s="1"/>
  <c r="B127" i="7"/>
  <c r="C127" i="7" s="1"/>
  <c r="B123" i="7"/>
  <c r="C123" i="7" s="1"/>
  <c r="B119" i="7"/>
  <c r="C119" i="7" s="1"/>
  <c r="B115" i="7"/>
  <c r="C115" i="7" s="1"/>
  <c r="B111" i="7"/>
  <c r="C111" i="7" s="1"/>
  <c r="B107" i="7"/>
  <c r="C107" i="7" s="1"/>
  <c r="B103" i="7"/>
  <c r="C103" i="7" s="1"/>
  <c r="B99" i="7"/>
  <c r="C99" i="7" s="1"/>
  <c r="B95" i="7"/>
  <c r="C95" i="7" s="1"/>
  <c r="B91" i="7"/>
  <c r="C91" i="7" s="1"/>
  <c r="B87" i="7"/>
  <c r="C87" i="7" s="1"/>
  <c r="B83" i="7"/>
  <c r="C83" i="7" s="1"/>
  <c r="B79" i="7"/>
  <c r="C79" i="7" s="1"/>
  <c r="B75" i="7"/>
  <c r="C75" i="7" s="1"/>
  <c r="B71" i="7"/>
  <c r="C71" i="7" s="1"/>
  <c r="B67" i="7"/>
  <c r="C67" i="7" s="1"/>
  <c r="B63" i="7"/>
  <c r="C63" i="7" s="1"/>
  <c r="B59" i="7"/>
  <c r="C59" i="7" s="1"/>
  <c r="B55" i="7"/>
  <c r="C55" i="7" s="1"/>
  <c r="B51" i="7"/>
  <c r="C51" i="7" s="1"/>
  <c r="BZ2" i="7" l="1"/>
  <c r="BU2" i="7"/>
  <c r="BP2" i="7"/>
  <c r="BK2" i="7"/>
  <c r="BF2" i="7"/>
  <c r="BA2" i="7"/>
  <c r="AV2" i="7"/>
  <c r="AQ2" i="7"/>
  <c r="AL2" i="7"/>
  <c r="AG2" i="7"/>
  <c r="AU2" i="7"/>
  <c r="J1010" i="14" l="1"/>
  <c r="H1010" i="14" s="1"/>
  <c r="A1010" i="14"/>
  <c r="E1010" i="14"/>
  <c r="C1010" i="14"/>
  <c r="J1009" i="14"/>
  <c r="H1009" i="14" s="1"/>
  <c r="A1009" i="14"/>
  <c r="E1009" i="14"/>
  <c r="C1009" i="14"/>
  <c r="J1008" i="14"/>
  <c r="H1008" i="14" s="1"/>
  <c r="A1008" i="14"/>
  <c r="E1008" i="14"/>
  <c r="C1008" i="14"/>
  <c r="J1007" i="14"/>
  <c r="H1007" i="14" s="1"/>
  <c r="A1007" i="14"/>
  <c r="E1007" i="14"/>
  <c r="C1007" i="14"/>
  <c r="J1006" i="14"/>
  <c r="H1006" i="14" s="1"/>
  <c r="A1006" i="14"/>
  <c r="E1006" i="14"/>
  <c r="C1006" i="14"/>
  <c r="J1005" i="14"/>
  <c r="H1005" i="14" s="1"/>
  <c r="A1005" i="14"/>
  <c r="E1005" i="14"/>
  <c r="C1005" i="14"/>
  <c r="J1004" i="14"/>
  <c r="H1004" i="14" s="1"/>
  <c r="A1004" i="14"/>
  <c r="E1004" i="14"/>
  <c r="C1004" i="14"/>
  <c r="J1003" i="14"/>
  <c r="H1003" i="14" s="1"/>
  <c r="A1003" i="14"/>
  <c r="E1003" i="14"/>
  <c r="C1003" i="14"/>
  <c r="J1002" i="14"/>
  <c r="H1002" i="14" s="1"/>
  <c r="A1002" i="14"/>
  <c r="E1002" i="14"/>
  <c r="C1002" i="14"/>
  <c r="J1001" i="14"/>
  <c r="H1001" i="14" s="1"/>
  <c r="A1001" i="14"/>
  <c r="E1001" i="14"/>
  <c r="C1001" i="14"/>
  <c r="J1000" i="14"/>
  <c r="H1000" i="14" s="1"/>
  <c r="A1000" i="14"/>
  <c r="E1000" i="14"/>
  <c r="C1000" i="14"/>
  <c r="J999" i="14"/>
  <c r="H999" i="14" s="1"/>
  <c r="A999" i="14"/>
  <c r="E999" i="14"/>
  <c r="C999" i="14"/>
  <c r="J998" i="14"/>
  <c r="H998" i="14" s="1"/>
  <c r="A998" i="14"/>
  <c r="E998" i="14"/>
  <c r="C998" i="14"/>
  <c r="J997" i="14"/>
  <c r="H997" i="14" s="1"/>
  <c r="A997" i="14"/>
  <c r="E997" i="14"/>
  <c r="C997" i="14"/>
  <c r="J996" i="14"/>
  <c r="H996" i="14" s="1"/>
  <c r="A996" i="14"/>
  <c r="E996" i="14"/>
  <c r="C996" i="14"/>
  <c r="J995" i="14"/>
  <c r="H995" i="14" s="1"/>
  <c r="A995" i="14"/>
  <c r="E995" i="14"/>
  <c r="C995" i="14"/>
  <c r="J994" i="14"/>
  <c r="H994" i="14" s="1"/>
  <c r="A994" i="14"/>
  <c r="E994" i="14"/>
  <c r="C994" i="14"/>
  <c r="J993" i="14"/>
  <c r="H993" i="14" s="1"/>
  <c r="A993" i="14"/>
  <c r="E993" i="14"/>
  <c r="C993" i="14"/>
  <c r="J992" i="14"/>
  <c r="H992" i="14" s="1"/>
  <c r="A992" i="14"/>
  <c r="E992" i="14"/>
  <c r="C992" i="14"/>
  <c r="J991" i="14"/>
  <c r="H991" i="14" s="1"/>
  <c r="A991" i="14"/>
  <c r="E991" i="14"/>
  <c r="C991" i="14"/>
  <c r="J990" i="14"/>
  <c r="H990" i="14" s="1"/>
  <c r="A990" i="14"/>
  <c r="E990" i="14"/>
  <c r="C990" i="14"/>
  <c r="J989" i="14"/>
  <c r="H989" i="14" s="1"/>
  <c r="A989" i="14"/>
  <c r="E989" i="14"/>
  <c r="C989" i="14"/>
  <c r="J988" i="14"/>
  <c r="H988" i="14" s="1"/>
  <c r="A988" i="14"/>
  <c r="E988" i="14"/>
  <c r="C988" i="14"/>
  <c r="J987" i="14"/>
  <c r="H987" i="14" s="1"/>
  <c r="A987" i="14"/>
  <c r="E987" i="14"/>
  <c r="C987" i="14"/>
  <c r="J986" i="14"/>
  <c r="H986" i="14" s="1"/>
  <c r="A986" i="14"/>
  <c r="E986" i="14"/>
  <c r="C986" i="14"/>
  <c r="J985" i="14"/>
  <c r="H985" i="14" s="1"/>
  <c r="A985" i="14"/>
  <c r="E985" i="14"/>
  <c r="C985" i="14"/>
  <c r="J984" i="14"/>
  <c r="H984" i="14" s="1"/>
  <c r="A984" i="14"/>
  <c r="E984" i="14"/>
  <c r="C984" i="14"/>
  <c r="J983" i="14"/>
  <c r="H983" i="14" s="1"/>
  <c r="A983" i="14"/>
  <c r="E983" i="14"/>
  <c r="C983" i="14"/>
  <c r="J982" i="14"/>
  <c r="H982" i="14" s="1"/>
  <c r="A982" i="14"/>
  <c r="E982" i="14"/>
  <c r="C982" i="14"/>
  <c r="J981" i="14"/>
  <c r="H981" i="14" s="1"/>
  <c r="A981" i="14"/>
  <c r="E981" i="14"/>
  <c r="C981" i="14"/>
  <c r="J980" i="14"/>
  <c r="H980" i="14" s="1"/>
  <c r="A980" i="14"/>
  <c r="E980" i="14"/>
  <c r="C980" i="14"/>
  <c r="J979" i="14"/>
  <c r="H979" i="14" s="1"/>
  <c r="A979" i="14"/>
  <c r="E979" i="14"/>
  <c r="C979" i="14"/>
  <c r="J978" i="14"/>
  <c r="H978" i="14" s="1"/>
  <c r="A978" i="14"/>
  <c r="E978" i="14"/>
  <c r="C978" i="14"/>
  <c r="J977" i="14"/>
  <c r="H977" i="14" s="1"/>
  <c r="A977" i="14"/>
  <c r="E977" i="14"/>
  <c r="C977" i="14"/>
  <c r="J976" i="14"/>
  <c r="H976" i="14" s="1"/>
  <c r="A976" i="14"/>
  <c r="E976" i="14"/>
  <c r="C976" i="14"/>
  <c r="J975" i="14"/>
  <c r="H975" i="14" s="1"/>
  <c r="A975" i="14"/>
  <c r="E975" i="14"/>
  <c r="C975" i="14"/>
  <c r="J974" i="14"/>
  <c r="H974" i="14" s="1"/>
  <c r="A974" i="14"/>
  <c r="E974" i="14"/>
  <c r="C974" i="14"/>
  <c r="J973" i="14"/>
  <c r="H973" i="14" s="1"/>
  <c r="A973" i="14"/>
  <c r="E973" i="14"/>
  <c r="C973" i="14"/>
  <c r="J972" i="14"/>
  <c r="H972" i="14" s="1"/>
  <c r="A972" i="14"/>
  <c r="E972" i="14"/>
  <c r="C972" i="14"/>
  <c r="J971" i="14"/>
  <c r="H971" i="14" s="1"/>
  <c r="A971" i="14"/>
  <c r="E971" i="14"/>
  <c r="C971" i="14"/>
  <c r="J970" i="14"/>
  <c r="H970" i="14" s="1"/>
  <c r="A970" i="14"/>
  <c r="E970" i="14"/>
  <c r="C970" i="14"/>
  <c r="J969" i="14"/>
  <c r="H969" i="14" s="1"/>
  <c r="A969" i="14"/>
  <c r="E969" i="14"/>
  <c r="C969" i="14"/>
  <c r="J968" i="14"/>
  <c r="H968" i="14" s="1"/>
  <c r="A968" i="14"/>
  <c r="E968" i="14"/>
  <c r="C968" i="14"/>
  <c r="J967" i="14"/>
  <c r="H967" i="14" s="1"/>
  <c r="A967" i="14"/>
  <c r="E967" i="14"/>
  <c r="C967" i="14"/>
  <c r="J966" i="14"/>
  <c r="H966" i="14" s="1"/>
  <c r="A966" i="14"/>
  <c r="E966" i="14"/>
  <c r="C966" i="14"/>
  <c r="J965" i="14"/>
  <c r="H965" i="14" s="1"/>
  <c r="A965" i="14"/>
  <c r="E965" i="14"/>
  <c r="C965" i="14"/>
  <c r="J964" i="14"/>
  <c r="H964" i="14" s="1"/>
  <c r="A964" i="14"/>
  <c r="E964" i="14"/>
  <c r="C964" i="14"/>
  <c r="J963" i="14"/>
  <c r="H963" i="14" s="1"/>
  <c r="A963" i="14"/>
  <c r="E963" i="14"/>
  <c r="C963" i="14"/>
  <c r="J962" i="14"/>
  <c r="H962" i="14" s="1"/>
  <c r="A962" i="14"/>
  <c r="E962" i="14"/>
  <c r="C962" i="14"/>
  <c r="J961" i="14"/>
  <c r="H961" i="14" s="1"/>
  <c r="A961" i="14"/>
  <c r="E961" i="14"/>
  <c r="C961" i="14"/>
  <c r="J960" i="14"/>
  <c r="H960" i="14" s="1"/>
  <c r="A960" i="14"/>
  <c r="E960" i="14"/>
  <c r="C960" i="14"/>
  <c r="J959" i="14"/>
  <c r="H959" i="14" s="1"/>
  <c r="A959" i="14"/>
  <c r="E959" i="14"/>
  <c r="C959" i="14"/>
  <c r="J958" i="14"/>
  <c r="H958" i="14" s="1"/>
  <c r="A958" i="14"/>
  <c r="E958" i="14"/>
  <c r="C958" i="14"/>
  <c r="J957" i="14"/>
  <c r="H957" i="14" s="1"/>
  <c r="A957" i="14"/>
  <c r="E957" i="14"/>
  <c r="C957" i="14"/>
  <c r="J956" i="14"/>
  <c r="H956" i="14" s="1"/>
  <c r="A956" i="14"/>
  <c r="E956" i="14"/>
  <c r="C956" i="14"/>
  <c r="J955" i="14"/>
  <c r="H955" i="14" s="1"/>
  <c r="A955" i="14"/>
  <c r="E955" i="14"/>
  <c r="C955" i="14"/>
  <c r="J954" i="14"/>
  <c r="H954" i="14" s="1"/>
  <c r="A954" i="14"/>
  <c r="E954" i="14"/>
  <c r="C954" i="14"/>
  <c r="J953" i="14"/>
  <c r="H953" i="14" s="1"/>
  <c r="A953" i="14"/>
  <c r="E953" i="14"/>
  <c r="C953" i="14"/>
  <c r="J952" i="14"/>
  <c r="H952" i="14" s="1"/>
  <c r="A952" i="14"/>
  <c r="E952" i="14"/>
  <c r="C952" i="14"/>
  <c r="J951" i="14"/>
  <c r="H951" i="14" s="1"/>
  <c r="A951" i="14"/>
  <c r="E951" i="14"/>
  <c r="C951" i="14"/>
  <c r="J950" i="14"/>
  <c r="H950" i="14" s="1"/>
  <c r="A950" i="14"/>
  <c r="E950" i="14"/>
  <c r="C950" i="14"/>
  <c r="J949" i="14"/>
  <c r="H949" i="14" s="1"/>
  <c r="A949" i="14"/>
  <c r="E949" i="14"/>
  <c r="C949" i="14"/>
  <c r="J948" i="14"/>
  <c r="H948" i="14" s="1"/>
  <c r="A948" i="14"/>
  <c r="E948" i="14"/>
  <c r="C948" i="14"/>
  <c r="J947" i="14"/>
  <c r="H947" i="14" s="1"/>
  <c r="A947" i="14"/>
  <c r="E947" i="14"/>
  <c r="C947" i="14"/>
  <c r="J946" i="14"/>
  <c r="H946" i="14" s="1"/>
  <c r="A946" i="14"/>
  <c r="E946" i="14"/>
  <c r="C946" i="14"/>
  <c r="J945" i="14"/>
  <c r="H945" i="14" s="1"/>
  <c r="A945" i="14"/>
  <c r="E945" i="14"/>
  <c r="C945" i="14"/>
  <c r="J944" i="14"/>
  <c r="H944" i="14" s="1"/>
  <c r="A944" i="14"/>
  <c r="E944" i="14"/>
  <c r="C944" i="14"/>
  <c r="J943" i="14"/>
  <c r="H943" i="14" s="1"/>
  <c r="A943" i="14"/>
  <c r="E943" i="14"/>
  <c r="C943" i="14"/>
  <c r="J942" i="14"/>
  <c r="H942" i="14" s="1"/>
  <c r="A942" i="14"/>
  <c r="E942" i="14"/>
  <c r="C942" i="14"/>
  <c r="J941" i="14"/>
  <c r="H941" i="14" s="1"/>
  <c r="A941" i="14"/>
  <c r="E941" i="14"/>
  <c r="C941" i="14"/>
  <c r="J940" i="14"/>
  <c r="H940" i="14" s="1"/>
  <c r="A940" i="14"/>
  <c r="E940" i="14"/>
  <c r="C940" i="14"/>
  <c r="J939" i="14"/>
  <c r="H939" i="14" s="1"/>
  <c r="A939" i="14"/>
  <c r="E939" i="14"/>
  <c r="C939" i="14"/>
  <c r="J938" i="14"/>
  <c r="H938" i="14" s="1"/>
  <c r="A938" i="14"/>
  <c r="E938" i="14"/>
  <c r="C938" i="14"/>
  <c r="J937" i="14"/>
  <c r="H937" i="14" s="1"/>
  <c r="A937" i="14"/>
  <c r="E937" i="14"/>
  <c r="C937" i="14"/>
  <c r="J936" i="14"/>
  <c r="H936" i="14" s="1"/>
  <c r="A936" i="14"/>
  <c r="E936" i="14"/>
  <c r="C936" i="14"/>
  <c r="J935" i="14"/>
  <c r="H935" i="14" s="1"/>
  <c r="A935" i="14"/>
  <c r="E935" i="14"/>
  <c r="C935" i="14"/>
  <c r="J934" i="14"/>
  <c r="H934" i="14" s="1"/>
  <c r="A934" i="14"/>
  <c r="E934" i="14"/>
  <c r="C934" i="14"/>
  <c r="J933" i="14"/>
  <c r="H933" i="14" s="1"/>
  <c r="A933" i="14"/>
  <c r="E933" i="14"/>
  <c r="C933" i="14"/>
  <c r="J932" i="14"/>
  <c r="H932" i="14" s="1"/>
  <c r="A932" i="14"/>
  <c r="E932" i="14"/>
  <c r="C932" i="14"/>
  <c r="J931" i="14"/>
  <c r="H931" i="14" s="1"/>
  <c r="A931" i="14"/>
  <c r="E931" i="14"/>
  <c r="C931" i="14"/>
  <c r="J930" i="14"/>
  <c r="H930" i="14" s="1"/>
  <c r="A930" i="14"/>
  <c r="E930" i="14"/>
  <c r="C930" i="14"/>
  <c r="J929" i="14"/>
  <c r="H929" i="14" s="1"/>
  <c r="A929" i="14"/>
  <c r="E929" i="14"/>
  <c r="C929" i="14"/>
  <c r="J928" i="14"/>
  <c r="H928" i="14" s="1"/>
  <c r="A928" i="14"/>
  <c r="E928" i="14"/>
  <c r="C928" i="14"/>
  <c r="J927" i="14"/>
  <c r="H927" i="14" s="1"/>
  <c r="A927" i="14"/>
  <c r="E927" i="14"/>
  <c r="C927" i="14"/>
  <c r="J926" i="14"/>
  <c r="H926" i="14" s="1"/>
  <c r="A926" i="14"/>
  <c r="E926" i="14"/>
  <c r="C926" i="14"/>
  <c r="J925" i="14"/>
  <c r="H925" i="14" s="1"/>
  <c r="A925" i="14"/>
  <c r="E925" i="14"/>
  <c r="C925" i="14"/>
  <c r="J924" i="14"/>
  <c r="H924" i="14" s="1"/>
  <c r="A924" i="14"/>
  <c r="E924" i="14"/>
  <c r="C924" i="14"/>
  <c r="J923" i="14"/>
  <c r="H923" i="14" s="1"/>
  <c r="A923" i="14"/>
  <c r="E923" i="14"/>
  <c r="C923" i="14"/>
  <c r="J922" i="14"/>
  <c r="H922" i="14" s="1"/>
  <c r="A922" i="14"/>
  <c r="E922" i="14"/>
  <c r="C922" i="14"/>
  <c r="J921" i="14"/>
  <c r="H921" i="14" s="1"/>
  <c r="A921" i="14"/>
  <c r="E921" i="14"/>
  <c r="C921" i="14"/>
  <c r="J920" i="14"/>
  <c r="H920" i="14" s="1"/>
  <c r="A920" i="14"/>
  <c r="E920" i="14"/>
  <c r="C920" i="14"/>
  <c r="J919" i="14"/>
  <c r="H919" i="14" s="1"/>
  <c r="A919" i="14"/>
  <c r="E919" i="14"/>
  <c r="C919" i="14"/>
  <c r="J918" i="14"/>
  <c r="H918" i="14" s="1"/>
  <c r="A918" i="14"/>
  <c r="E918" i="14"/>
  <c r="C918" i="14"/>
  <c r="J917" i="14"/>
  <c r="H917" i="14" s="1"/>
  <c r="A917" i="14"/>
  <c r="E917" i="14"/>
  <c r="C917" i="14"/>
  <c r="J916" i="14"/>
  <c r="H916" i="14" s="1"/>
  <c r="A916" i="14"/>
  <c r="E916" i="14"/>
  <c r="C916" i="14"/>
  <c r="J915" i="14"/>
  <c r="H915" i="14" s="1"/>
  <c r="A915" i="14"/>
  <c r="E915" i="14"/>
  <c r="C915" i="14"/>
  <c r="J914" i="14"/>
  <c r="H914" i="14" s="1"/>
  <c r="A914" i="14"/>
  <c r="E914" i="14"/>
  <c r="C914" i="14"/>
  <c r="J913" i="14"/>
  <c r="H913" i="14" s="1"/>
  <c r="A913" i="14"/>
  <c r="E913" i="14"/>
  <c r="C913" i="14"/>
  <c r="J912" i="14"/>
  <c r="H912" i="14" s="1"/>
  <c r="A912" i="14"/>
  <c r="E912" i="14"/>
  <c r="C912" i="14"/>
  <c r="J911" i="14"/>
  <c r="H911" i="14" s="1"/>
  <c r="A911" i="14"/>
  <c r="E911" i="14"/>
  <c r="C911" i="14"/>
  <c r="J910" i="14"/>
  <c r="H910" i="14" s="1"/>
  <c r="A910" i="14"/>
  <c r="E910" i="14"/>
  <c r="C910" i="14"/>
  <c r="J909" i="14"/>
  <c r="H909" i="14" s="1"/>
  <c r="A909" i="14"/>
  <c r="E909" i="14"/>
  <c r="C909" i="14"/>
  <c r="J908" i="14"/>
  <c r="H908" i="14" s="1"/>
  <c r="A908" i="14"/>
  <c r="E908" i="14"/>
  <c r="C908" i="14"/>
  <c r="J907" i="14"/>
  <c r="H907" i="14" s="1"/>
  <c r="A907" i="14"/>
  <c r="E907" i="14"/>
  <c r="C907" i="14"/>
  <c r="J906" i="14"/>
  <c r="H906" i="14" s="1"/>
  <c r="A906" i="14"/>
  <c r="E906" i="14"/>
  <c r="C906" i="14"/>
  <c r="J905" i="14"/>
  <c r="H905" i="14" s="1"/>
  <c r="A905" i="14"/>
  <c r="E905" i="14"/>
  <c r="C905" i="14"/>
  <c r="J904" i="14"/>
  <c r="H904" i="14" s="1"/>
  <c r="A904" i="14"/>
  <c r="E904" i="14"/>
  <c r="C904" i="14"/>
  <c r="J903" i="14"/>
  <c r="H903" i="14" s="1"/>
  <c r="A903" i="14"/>
  <c r="E903" i="14"/>
  <c r="C903" i="14"/>
  <c r="J902" i="14"/>
  <c r="H902" i="14" s="1"/>
  <c r="A902" i="14"/>
  <c r="E902" i="14"/>
  <c r="C902" i="14"/>
  <c r="J901" i="14"/>
  <c r="H901" i="14" s="1"/>
  <c r="A901" i="14"/>
  <c r="E901" i="14"/>
  <c r="C901" i="14"/>
  <c r="J900" i="14"/>
  <c r="H900" i="14" s="1"/>
  <c r="A900" i="14"/>
  <c r="E900" i="14"/>
  <c r="C900" i="14"/>
  <c r="J899" i="14"/>
  <c r="H899" i="14" s="1"/>
  <c r="A899" i="14"/>
  <c r="E899" i="14"/>
  <c r="C899" i="14"/>
  <c r="J898" i="14"/>
  <c r="H898" i="14" s="1"/>
  <c r="A898" i="14"/>
  <c r="E898" i="14"/>
  <c r="C898" i="14"/>
  <c r="J897" i="14"/>
  <c r="H897" i="14" s="1"/>
  <c r="A897" i="14"/>
  <c r="E897" i="14"/>
  <c r="C897" i="14"/>
  <c r="J896" i="14"/>
  <c r="H896" i="14" s="1"/>
  <c r="A896" i="14"/>
  <c r="E896" i="14"/>
  <c r="C896" i="14"/>
  <c r="J895" i="14"/>
  <c r="H895" i="14" s="1"/>
  <c r="A895" i="14"/>
  <c r="E895" i="14"/>
  <c r="C895" i="14"/>
  <c r="J894" i="14"/>
  <c r="H894" i="14" s="1"/>
  <c r="A894" i="14"/>
  <c r="E894" i="14"/>
  <c r="C894" i="14"/>
  <c r="J893" i="14"/>
  <c r="H893" i="14" s="1"/>
  <c r="A893" i="14"/>
  <c r="E893" i="14"/>
  <c r="C893" i="14"/>
  <c r="J892" i="14"/>
  <c r="H892" i="14" s="1"/>
  <c r="A892" i="14"/>
  <c r="E892" i="14"/>
  <c r="C892" i="14"/>
  <c r="J891" i="14"/>
  <c r="H891" i="14" s="1"/>
  <c r="A891" i="14"/>
  <c r="E891" i="14"/>
  <c r="C891" i="14"/>
  <c r="J890" i="14"/>
  <c r="H890" i="14" s="1"/>
  <c r="A890" i="14"/>
  <c r="E890" i="14"/>
  <c r="C890" i="14"/>
  <c r="J889" i="14"/>
  <c r="H889" i="14" s="1"/>
  <c r="A889" i="14"/>
  <c r="E889" i="14"/>
  <c r="C889" i="14"/>
  <c r="J888" i="14"/>
  <c r="H888" i="14" s="1"/>
  <c r="A888" i="14"/>
  <c r="E888" i="14"/>
  <c r="C888" i="14"/>
  <c r="J887" i="14"/>
  <c r="H887" i="14" s="1"/>
  <c r="A887" i="14"/>
  <c r="E887" i="14"/>
  <c r="C887" i="14"/>
  <c r="J886" i="14"/>
  <c r="H886" i="14" s="1"/>
  <c r="A886" i="14"/>
  <c r="E886" i="14"/>
  <c r="C886" i="14"/>
  <c r="J885" i="14"/>
  <c r="H885" i="14" s="1"/>
  <c r="A885" i="14"/>
  <c r="E885" i="14"/>
  <c r="C885" i="14"/>
  <c r="J884" i="14"/>
  <c r="H884" i="14" s="1"/>
  <c r="A884" i="14"/>
  <c r="E884" i="14"/>
  <c r="C884" i="14"/>
  <c r="J883" i="14"/>
  <c r="H883" i="14" s="1"/>
  <c r="A883" i="14"/>
  <c r="E883" i="14"/>
  <c r="C883" i="14"/>
  <c r="J882" i="14"/>
  <c r="H882" i="14" s="1"/>
  <c r="A882" i="14"/>
  <c r="E882" i="14"/>
  <c r="C882" i="14"/>
  <c r="J881" i="14"/>
  <c r="H881" i="14" s="1"/>
  <c r="A881" i="14"/>
  <c r="E881" i="14"/>
  <c r="C881" i="14"/>
  <c r="J880" i="14"/>
  <c r="H880" i="14" s="1"/>
  <c r="A880" i="14"/>
  <c r="E880" i="14"/>
  <c r="C880" i="14"/>
  <c r="J879" i="14"/>
  <c r="H879" i="14" s="1"/>
  <c r="A879" i="14"/>
  <c r="E879" i="14"/>
  <c r="C879" i="14"/>
  <c r="J878" i="14"/>
  <c r="H878" i="14" s="1"/>
  <c r="A878" i="14"/>
  <c r="E878" i="14"/>
  <c r="C878" i="14"/>
  <c r="J877" i="14"/>
  <c r="H877" i="14" s="1"/>
  <c r="A877" i="14"/>
  <c r="E877" i="14"/>
  <c r="C877" i="14"/>
  <c r="J876" i="14"/>
  <c r="H876" i="14" s="1"/>
  <c r="A876" i="14"/>
  <c r="E876" i="14"/>
  <c r="C876" i="14"/>
  <c r="J875" i="14"/>
  <c r="H875" i="14" s="1"/>
  <c r="A875" i="14"/>
  <c r="E875" i="14"/>
  <c r="C875" i="14"/>
  <c r="J874" i="14"/>
  <c r="H874" i="14" s="1"/>
  <c r="A874" i="14"/>
  <c r="E874" i="14"/>
  <c r="C874" i="14"/>
  <c r="J873" i="14"/>
  <c r="H873" i="14" s="1"/>
  <c r="A873" i="14"/>
  <c r="E873" i="14"/>
  <c r="C873" i="14"/>
  <c r="J872" i="14"/>
  <c r="H872" i="14" s="1"/>
  <c r="A872" i="14"/>
  <c r="E872" i="14"/>
  <c r="C872" i="14"/>
  <c r="J871" i="14"/>
  <c r="H871" i="14" s="1"/>
  <c r="A871" i="14"/>
  <c r="E871" i="14"/>
  <c r="C871" i="14"/>
  <c r="J870" i="14"/>
  <c r="H870" i="14" s="1"/>
  <c r="A870" i="14"/>
  <c r="E870" i="14"/>
  <c r="C870" i="14"/>
  <c r="J869" i="14"/>
  <c r="H869" i="14" s="1"/>
  <c r="A869" i="14"/>
  <c r="E869" i="14"/>
  <c r="C869" i="14"/>
  <c r="J868" i="14"/>
  <c r="H868" i="14" s="1"/>
  <c r="A868" i="14"/>
  <c r="E868" i="14"/>
  <c r="C868" i="14"/>
  <c r="J867" i="14"/>
  <c r="H867" i="14" s="1"/>
  <c r="A867" i="14"/>
  <c r="E867" i="14"/>
  <c r="C867" i="14"/>
  <c r="J866" i="14"/>
  <c r="H866" i="14" s="1"/>
  <c r="A866" i="14"/>
  <c r="E866" i="14"/>
  <c r="C866" i="14"/>
  <c r="J865" i="14"/>
  <c r="H865" i="14" s="1"/>
  <c r="A865" i="14"/>
  <c r="E865" i="14"/>
  <c r="C865" i="14"/>
  <c r="J864" i="14"/>
  <c r="H864" i="14" s="1"/>
  <c r="A864" i="14"/>
  <c r="E864" i="14"/>
  <c r="C864" i="14"/>
  <c r="J863" i="14"/>
  <c r="H863" i="14" s="1"/>
  <c r="A863" i="14"/>
  <c r="E863" i="14"/>
  <c r="C863" i="14"/>
  <c r="J862" i="14"/>
  <c r="H862" i="14" s="1"/>
  <c r="A862" i="14"/>
  <c r="E862" i="14"/>
  <c r="C862" i="14"/>
  <c r="J861" i="14"/>
  <c r="H861" i="14" s="1"/>
  <c r="A861" i="14"/>
  <c r="E861" i="14"/>
  <c r="C861" i="14"/>
  <c r="J860" i="14"/>
  <c r="H860" i="14" s="1"/>
  <c r="A860" i="14"/>
  <c r="E860" i="14"/>
  <c r="C860" i="14"/>
  <c r="J859" i="14"/>
  <c r="H859" i="14" s="1"/>
  <c r="A859" i="14"/>
  <c r="E859" i="14"/>
  <c r="C859" i="14"/>
  <c r="J858" i="14"/>
  <c r="H858" i="14" s="1"/>
  <c r="A858" i="14"/>
  <c r="E858" i="14"/>
  <c r="C858" i="14"/>
  <c r="J857" i="14"/>
  <c r="H857" i="14" s="1"/>
  <c r="A857" i="14"/>
  <c r="E857" i="14"/>
  <c r="C857" i="14"/>
  <c r="J856" i="14"/>
  <c r="H856" i="14" s="1"/>
  <c r="A856" i="14"/>
  <c r="E856" i="14"/>
  <c r="C856" i="14"/>
  <c r="J855" i="14"/>
  <c r="H855" i="14" s="1"/>
  <c r="A855" i="14"/>
  <c r="E855" i="14"/>
  <c r="C855" i="14"/>
  <c r="J854" i="14"/>
  <c r="H854" i="14" s="1"/>
  <c r="A854" i="14"/>
  <c r="E854" i="14"/>
  <c r="C854" i="14"/>
  <c r="J853" i="14"/>
  <c r="H853" i="14" s="1"/>
  <c r="A853" i="14"/>
  <c r="E853" i="14"/>
  <c r="C853" i="14"/>
  <c r="J852" i="14"/>
  <c r="H852" i="14" s="1"/>
  <c r="A852" i="14"/>
  <c r="E852" i="14"/>
  <c r="C852" i="14"/>
  <c r="J851" i="14"/>
  <c r="H851" i="14" s="1"/>
  <c r="A851" i="14"/>
  <c r="E851" i="14"/>
  <c r="C851" i="14"/>
  <c r="J850" i="14"/>
  <c r="H850" i="14" s="1"/>
  <c r="A850" i="14"/>
  <c r="E850" i="14"/>
  <c r="C850" i="14"/>
  <c r="J849" i="14"/>
  <c r="H849" i="14" s="1"/>
  <c r="A849" i="14"/>
  <c r="E849" i="14"/>
  <c r="C849" i="14"/>
  <c r="J848" i="14"/>
  <c r="H848" i="14" s="1"/>
  <c r="A848" i="14"/>
  <c r="E848" i="14"/>
  <c r="C848" i="14"/>
  <c r="J847" i="14"/>
  <c r="H847" i="14" s="1"/>
  <c r="A847" i="14"/>
  <c r="E847" i="14"/>
  <c r="C847" i="14"/>
  <c r="J846" i="14"/>
  <c r="H846" i="14" s="1"/>
  <c r="A846" i="14"/>
  <c r="E846" i="14"/>
  <c r="C846" i="14"/>
  <c r="J845" i="14"/>
  <c r="H845" i="14" s="1"/>
  <c r="A845" i="14"/>
  <c r="E845" i="14"/>
  <c r="C845" i="14"/>
  <c r="J844" i="14"/>
  <c r="H844" i="14" s="1"/>
  <c r="A844" i="14"/>
  <c r="E844" i="14"/>
  <c r="C844" i="14"/>
  <c r="J843" i="14"/>
  <c r="H843" i="14" s="1"/>
  <c r="A843" i="14"/>
  <c r="E843" i="14"/>
  <c r="C843" i="14"/>
  <c r="J842" i="14"/>
  <c r="H842" i="14" s="1"/>
  <c r="A842" i="14"/>
  <c r="E842" i="14"/>
  <c r="C842" i="14"/>
  <c r="J841" i="14"/>
  <c r="H841" i="14" s="1"/>
  <c r="A841" i="14"/>
  <c r="E841" i="14"/>
  <c r="C841" i="14"/>
  <c r="J840" i="14"/>
  <c r="H840" i="14" s="1"/>
  <c r="A840" i="14"/>
  <c r="E840" i="14"/>
  <c r="C840" i="14"/>
  <c r="J839" i="14"/>
  <c r="H839" i="14" s="1"/>
  <c r="A839" i="14"/>
  <c r="E839" i="14"/>
  <c r="C839" i="14"/>
  <c r="J838" i="14"/>
  <c r="H838" i="14" s="1"/>
  <c r="A838" i="14"/>
  <c r="E838" i="14"/>
  <c r="C838" i="14"/>
  <c r="J837" i="14"/>
  <c r="H837" i="14" s="1"/>
  <c r="A837" i="14"/>
  <c r="E837" i="14"/>
  <c r="C837" i="14"/>
  <c r="J836" i="14"/>
  <c r="H836" i="14" s="1"/>
  <c r="A836" i="14"/>
  <c r="E836" i="14"/>
  <c r="C836" i="14"/>
  <c r="J835" i="14"/>
  <c r="H835" i="14" s="1"/>
  <c r="A835" i="14"/>
  <c r="E835" i="14"/>
  <c r="C835" i="14"/>
  <c r="J834" i="14"/>
  <c r="H834" i="14" s="1"/>
  <c r="A834" i="14"/>
  <c r="E834" i="14"/>
  <c r="C834" i="14"/>
  <c r="J833" i="14"/>
  <c r="H833" i="14" s="1"/>
  <c r="A833" i="14"/>
  <c r="E833" i="14"/>
  <c r="C833" i="14"/>
  <c r="J832" i="14"/>
  <c r="H832" i="14" s="1"/>
  <c r="A832" i="14"/>
  <c r="E832" i="14"/>
  <c r="C832" i="14"/>
  <c r="J831" i="14"/>
  <c r="H831" i="14" s="1"/>
  <c r="A831" i="14"/>
  <c r="E831" i="14"/>
  <c r="C831" i="14"/>
  <c r="J830" i="14"/>
  <c r="H830" i="14" s="1"/>
  <c r="A830" i="14"/>
  <c r="E830" i="14"/>
  <c r="C830" i="14"/>
  <c r="J829" i="14"/>
  <c r="H829" i="14" s="1"/>
  <c r="A829" i="14"/>
  <c r="E829" i="14"/>
  <c r="C829" i="14"/>
  <c r="J828" i="14"/>
  <c r="H828" i="14" s="1"/>
  <c r="A828" i="14"/>
  <c r="E828" i="14"/>
  <c r="C828" i="14"/>
  <c r="J827" i="14"/>
  <c r="H827" i="14" s="1"/>
  <c r="A827" i="14"/>
  <c r="E827" i="14"/>
  <c r="C827" i="14"/>
  <c r="J826" i="14"/>
  <c r="H826" i="14" s="1"/>
  <c r="A826" i="14"/>
  <c r="E826" i="14"/>
  <c r="C826" i="14"/>
  <c r="J825" i="14"/>
  <c r="H825" i="14" s="1"/>
  <c r="A825" i="14"/>
  <c r="E825" i="14"/>
  <c r="C825" i="14"/>
  <c r="J824" i="14"/>
  <c r="H824" i="14" s="1"/>
  <c r="A824" i="14"/>
  <c r="E824" i="14"/>
  <c r="C824" i="14"/>
  <c r="J823" i="14"/>
  <c r="H823" i="14" s="1"/>
  <c r="A823" i="14"/>
  <c r="E823" i="14"/>
  <c r="C823" i="14"/>
  <c r="J822" i="14"/>
  <c r="H822" i="14" s="1"/>
  <c r="A822" i="14"/>
  <c r="E822" i="14"/>
  <c r="C822" i="14"/>
  <c r="J821" i="14"/>
  <c r="H821" i="14" s="1"/>
  <c r="A821" i="14"/>
  <c r="E821" i="14"/>
  <c r="C821" i="14"/>
  <c r="J820" i="14"/>
  <c r="H820" i="14" s="1"/>
  <c r="A820" i="14"/>
  <c r="E820" i="14"/>
  <c r="C820" i="14"/>
  <c r="J819" i="14"/>
  <c r="H819" i="14" s="1"/>
  <c r="A819" i="14"/>
  <c r="E819" i="14"/>
  <c r="C819" i="14"/>
  <c r="J818" i="14"/>
  <c r="H818" i="14" s="1"/>
  <c r="A818" i="14"/>
  <c r="E818" i="14"/>
  <c r="C818" i="14"/>
  <c r="J817" i="14"/>
  <c r="H817" i="14" s="1"/>
  <c r="A817" i="14"/>
  <c r="E817" i="14"/>
  <c r="C817" i="14"/>
  <c r="J816" i="14"/>
  <c r="H816" i="14" s="1"/>
  <c r="A816" i="14"/>
  <c r="E816" i="14"/>
  <c r="C816" i="14"/>
  <c r="J815" i="14"/>
  <c r="H815" i="14" s="1"/>
  <c r="A815" i="14"/>
  <c r="E815" i="14"/>
  <c r="C815" i="14"/>
  <c r="J814" i="14"/>
  <c r="H814" i="14" s="1"/>
  <c r="A814" i="14"/>
  <c r="E814" i="14"/>
  <c r="C814" i="14"/>
  <c r="J813" i="14"/>
  <c r="H813" i="14" s="1"/>
  <c r="A813" i="14"/>
  <c r="E813" i="14"/>
  <c r="C813" i="14"/>
  <c r="J812" i="14"/>
  <c r="H812" i="14" s="1"/>
  <c r="A812" i="14"/>
  <c r="E812" i="14"/>
  <c r="C812" i="14"/>
  <c r="J811" i="14"/>
  <c r="H811" i="14" s="1"/>
  <c r="A811" i="14"/>
  <c r="E811" i="14"/>
  <c r="C811" i="14"/>
  <c r="J810" i="14"/>
  <c r="H810" i="14" s="1"/>
  <c r="A810" i="14"/>
  <c r="E810" i="14"/>
  <c r="C810" i="14"/>
  <c r="J809" i="14"/>
  <c r="H809" i="14" s="1"/>
  <c r="A809" i="14"/>
  <c r="E809" i="14"/>
  <c r="C809" i="14"/>
  <c r="J808" i="14"/>
  <c r="H808" i="14" s="1"/>
  <c r="A808" i="14"/>
  <c r="E808" i="14"/>
  <c r="C808" i="14"/>
  <c r="J807" i="14"/>
  <c r="H807" i="14" s="1"/>
  <c r="A807" i="14"/>
  <c r="E807" i="14"/>
  <c r="C807" i="14"/>
  <c r="J806" i="14"/>
  <c r="H806" i="14" s="1"/>
  <c r="A806" i="14"/>
  <c r="E806" i="14"/>
  <c r="C806" i="14"/>
  <c r="J805" i="14"/>
  <c r="H805" i="14" s="1"/>
  <c r="A805" i="14"/>
  <c r="E805" i="14"/>
  <c r="C805" i="14"/>
  <c r="J804" i="14"/>
  <c r="H804" i="14" s="1"/>
  <c r="A804" i="14"/>
  <c r="E804" i="14"/>
  <c r="C804" i="14"/>
  <c r="J803" i="14"/>
  <c r="H803" i="14" s="1"/>
  <c r="A803" i="14"/>
  <c r="E803" i="14"/>
  <c r="C803" i="14"/>
  <c r="J802" i="14"/>
  <c r="H802" i="14" s="1"/>
  <c r="A802" i="14"/>
  <c r="E802" i="14"/>
  <c r="C802" i="14"/>
  <c r="J801" i="14"/>
  <c r="H801" i="14" s="1"/>
  <c r="A801" i="14"/>
  <c r="E801" i="14"/>
  <c r="C801" i="14"/>
  <c r="J800" i="14"/>
  <c r="H800" i="14" s="1"/>
  <c r="A800" i="14"/>
  <c r="E800" i="14"/>
  <c r="C800" i="14"/>
  <c r="J799" i="14"/>
  <c r="H799" i="14" s="1"/>
  <c r="A799" i="14"/>
  <c r="E799" i="14"/>
  <c r="C799" i="14"/>
  <c r="J798" i="14"/>
  <c r="H798" i="14" s="1"/>
  <c r="A798" i="14"/>
  <c r="E798" i="14"/>
  <c r="C798" i="14"/>
  <c r="J797" i="14"/>
  <c r="H797" i="14" s="1"/>
  <c r="A797" i="14"/>
  <c r="E797" i="14"/>
  <c r="C797" i="14"/>
  <c r="J796" i="14"/>
  <c r="H796" i="14" s="1"/>
  <c r="A796" i="14"/>
  <c r="E796" i="14"/>
  <c r="C796" i="14"/>
  <c r="J795" i="14"/>
  <c r="H795" i="14" s="1"/>
  <c r="A795" i="14"/>
  <c r="E795" i="14"/>
  <c r="C795" i="14"/>
  <c r="J794" i="14"/>
  <c r="H794" i="14" s="1"/>
  <c r="A794" i="14"/>
  <c r="E794" i="14"/>
  <c r="C794" i="14"/>
  <c r="J793" i="14"/>
  <c r="H793" i="14" s="1"/>
  <c r="A793" i="14"/>
  <c r="E793" i="14"/>
  <c r="C793" i="14"/>
  <c r="J792" i="14"/>
  <c r="H792" i="14" s="1"/>
  <c r="A792" i="14"/>
  <c r="E792" i="14"/>
  <c r="C792" i="14"/>
  <c r="J791" i="14"/>
  <c r="H791" i="14" s="1"/>
  <c r="A791" i="14"/>
  <c r="E791" i="14"/>
  <c r="C791" i="14"/>
  <c r="J790" i="14"/>
  <c r="H790" i="14" s="1"/>
  <c r="A790" i="14"/>
  <c r="E790" i="14"/>
  <c r="C790" i="14"/>
  <c r="J789" i="14"/>
  <c r="H789" i="14" s="1"/>
  <c r="A789" i="14"/>
  <c r="E789" i="14"/>
  <c r="C789" i="14"/>
  <c r="J788" i="14"/>
  <c r="H788" i="14" s="1"/>
  <c r="A788" i="14"/>
  <c r="E788" i="14"/>
  <c r="C788" i="14"/>
  <c r="J787" i="14"/>
  <c r="H787" i="14" s="1"/>
  <c r="A787" i="14"/>
  <c r="E787" i="14"/>
  <c r="C787" i="14"/>
  <c r="J786" i="14"/>
  <c r="H786" i="14" s="1"/>
  <c r="A786" i="14"/>
  <c r="E786" i="14"/>
  <c r="C786" i="14"/>
  <c r="J785" i="14"/>
  <c r="H785" i="14" s="1"/>
  <c r="A785" i="14"/>
  <c r="E785" i="14"/>
  <c r="C785" i="14"/>
  <c r="J784" i="14"/>
  <c r="H784" i="14" s="1"/>
  <c r="A784" i="14"/>
  <c r="E784" i="14"/>
  <c r="C784" i="14"/>
  <c r="J783" i="14"/>
  <c r="H783" i="14" s="1"/>
  <c r="A783" i="14"/>
  <c r="E783" i="14"/>
  <c r="C783" i="14"/>
  <c r="J782" i="14"/>
  <c r="H782" i="14" s="1"/>
  <c r="A782" i="14"/>
  <c r="E782" i="14"/>
  <c r="C782" i="14"/>
  <c r="J781" i="14"/>
  <c r="H781" i="14" s="1"/>
  <c r="A781" i="14"/>
  <c r="E781" i="14"/>
  <c r="C781" i="14"/>
  <c r="J780" i="14"/>
  <c r="H780" i="14" s="1"/>
  <c r="A780" i="14"/>
  <c r="E780" i="14"/>
  <c r="C780" i="14"/>
  <c r="J779" i="14"/>
  <c r="H779" i="14" s="1"/>
  <c r="A779" i="14"/>
  <c r="E779" i="14"/>
  <c r="C779" i="14"/>
  <c r="J778" i="14"/>
  <c r="H778" i="14" s="1"/>
  <c r="A778" i="14"/>
  <c r="E778" i="14"/>
  <c r="C778" i="14"/>
  <c r="J777" i="14"/>
  <c r="H777" i="14" s="1"/>
  <c r="A777" i="14"/>
  <c r="E777" i="14"/>
  <c r="C777" i="14"/>
  <c r="J776" i="14"/>
  <c r="H776" i="14" s="1"/>
  <c r="A776" i="14"/>
  <c r="E776" i="14"/>
  <c r="C776" i="14"/>
  <c r="J775" i="14"/>
  <c r="H775" i="14" s="1"/>
  <c r="A775" i="14"/>
  <c r="E775" i="14"/>
  <c r="C775" i="14"/>
  <c r="J774" i="14"/>
  <c r="H774" i="14" s="1"/>
  <c r="A774" i="14"/>
  <c r="E774" i="14"/>
  <c r="C774" i="14"/>
  <c r="J773" i="14"/>
  <c r="H773" i="14" s="1"/>
  <c r="A773" i="14"/>
  <c r="E773" i="14"/>
  <c r="C773" i="14"/>
  <c r="J772" i="14"/>
  <c r="H772" i="14" s="1"/>
  <c r="A772" i="14"/>
  <c r="E772" i="14"/>
  <c r="C772" i="14"/>
  <c r="J771" i="14"/>
  <c r="H771" i="14" s="1"/>
  <c r="A771" i="14"/>
  <c r="E771" i="14"/>
  <c r="C771" i="14"/>
  <c r="J770" i="14"/>
  <c r="H770" i="14" s="1"/>
  <c r="A770" i="14"/>
  <c r="E770" i="14"/>
  <c r="C770" i="14"/>
  <c r="J769" i="14"/>
  <c r="H769" i="14" s="1"/>
  <c r="A769" i="14"/>
  <c r="E769" i="14"/>
  <c r="C769" i="14"/>
  <c r="J768" i="14"/>
  <c r="H768" i="14" s="1"/>
  <c r="A768" i="14"/>
  <c r="E768" i="14"/>
  <c r="C768" i="14"/>
  <c r="J767" i="14"/>
  <c r="H767" i="14" s="1"/>
  <c r="A767" i="14"/>
  <c r="E767" i="14"/>
  <c r="C767" i="14"/>
  <c r="J766" i="14"/>
  <c r="H766" i="14" s="1"/>
  <c r="A766" i="14"/>
  <c r="E766" i="14"/>
  <c r="C766" i="14"/>
  <c r="J765" i="14"/>
  <c r="H765" i="14" s="1"/>
  <c r="A765" i="14"/>
  <c r="E765" i="14"/>
  <c r="C765" i="14"/>
  <c r="J764" i="14"/>
  <c r="H764" i="14" s="1"/>
  <c r="A764" i="14"/>
  <c r="E764" i="14"/>
  <c r="C764" i="14"/>
  <c r="J763" i="14"/>
  <c r="H763" i="14" s="1"/>
  <c r="A763" i="14"/>
  <c r="E763" i="14"/>
  <c r="C763" i="14"/>
  <c r="J762" i="14"/>
  <c r="H762" i="14" s="1"/>
  <c r="A762" i="14"/>
  <c r="E762" i="14"/>
  <c r="C762" i="14"/>
  <c r="J761" i="14"/>
  <c r="H761" i="14" s="1"/>
  <c r="A761" i="14"/>
  <c r="E761" i="14"/>
  <c r="C761" i="14"/>
  <c r="J760" i="14"/>
  <c r="H760" i="14" s="1"/>
  <c r="A760" i="14"/>
  <c r="E760" i="14"/>
  <c r="C760" i="14"/>
  <c r="J759" i="14"/>
  <c r="H759" i="14" s="1"/>
  <c r="A759" i="14"/>
  <c r="E759" i="14"/>
  <c r="C759" i="14"/>
  <c r="J758" i="14"/>
  <c r="H758" i="14" s="1"/>
  <c r="A758" i="14"/>
  <c r="E758" i="14"/>
  <c r="C758" i="14"/>
  <c r="J757" i="14"/>
  <c r="H757" i="14" s="1"/>
  <c r="A757" i="14"/>
  <c r="E757" i="14"/>
  <c r="C757" i="14"/>
  <c r="J756" i="14"/>
  <c r="H756" i="14" s="1"/>
  <c r="A756" i="14"/>
  <c r="E756" i="14"/>
  <c r="C756" i="14"/>
  <c r="J755" i="14"/>
  <c r="H755" i="14" s="1"/>
  <c r="A755" i="14"/>
  <c r="E755" i="14"/>
  <c r="C755" i="14"/>
  <c r="J754" i="14"/>
  <c r="H754" i="14" s="1"/>
  <c r="A754" i="14"/>
  <c r="E754" i="14"/>
  <c r="C754" i="14"/>
  <c r="J753" i="14"/>
  <c r="H753" i="14" s="1"/>
  <c r="A753" i="14"/>
  <c r="E753" i="14"/>
  <c r="C753" i="14"/>
  <c r="J752" i="14"/>
  <c r="H752" i="14" s="1"/>
  <c r="A752" i="14"/>
  <c r="E752" i="14"/>
  <c r="C752" i="14"/>
  <c r="J751" i="14"/>
  <c r="H751" i="14" s="1"/>
  <c r="A751" i="14"/>
  <c r="E751" i="14"/>
  <c r="C751" i="14"/>
  <c r="J750" i="14"/>
  <c r="H750" i="14" s="1"/>
  <c r="A750" i="14"/>
  <c r="E750" i="14"/>
  <c r="C750" i="14"/>
  <c r="J749" i="14"/>
  <c r="H749" i="14" s="1"/>
  <c r="A749" i="14"/>
  <c r="E749" i="14"/>
  <c r="C749" i="14"/>
  <c r="J748" i="14"/>
  <c r="H748" i="14" s="1"/>
  <c r="A748" i="14"/>
  <c r="E748" i="14"/>
  <c r="C748" i="14"/>
  <c r="J747" i="14"/>
  <c r="H747" i="14" s="1"/>
  <c r="A747" i="14"/>
  <c r="E747" i="14"/>
  <c r="C747" i="14"/>
  <c r="J746" i="14"/>
  <c r="H746" i="14" s="1"/>
  <c r="A746" i="14"/>
  <c r="E746" i="14"/>
  <c r="C746" i="14"/>
  <c r="J745" i="14"/>
  <c r="H745" i="14" s="1"/>
  <c r="A745" i="14"/>
  <c r="E745" i="14"/>
  <c r="C745" i="14"/>
  <c r="J744" i="14"/>
  <c r="H744" i="14" s="1"/>
  <c r="A744" i="14"/>
  <c r="E744" i="14"/>
  <c r="C744" i="14"/>
  <c r="J743" i="14"/>
  <c r="H743" i="14" s="1"/>
  <c r="A743" i="14"/>
  <c r="E743" i="14"/>
  <c r="C743" i="14"/>
  <c r="J742" i="14"/>
  <c r="H742" i="14" s="1"/>
  <c r="A742" i="14"/>
  <c r="E742" i="14"/>
  <c r="C742" i="14"/>
  <c r="J741" i="14"/>
  <c r="H741" i="14" s="1"/>
  <c r="A741" i="14"/>
  <c r="E741" i="14"/>
  <c r="C741" i="14"/>
  <c r="J740" i="14"/>
  <c r="H740" i="14" s="1"/>
  <c r="A740" i="14"/>
  <c r="E740" i="14"/>
  <c r="C740" i="14"/>
  <c r="J739" i="14"/>
  <c r="H739" i="14" s="1"/>
  <c r="A739" i="14"/>
  <c r="E739" i="14"/>
  <c r="C739" i="14"/>
  <c r="J738" i="14"/>
  <c r="H738" i="14" s="1"/>
  <c r="A738" i="14"/>
  <c r="E738" i="14"/>
  <c r="C738" i="14"/>
  <c r="J737" i="14"/>
  <c r="H737" i="14" s="1"/>
  <c r="A737" i="14"/>
  <c r="E737" i="14"/>
  <c r="C737" i="14"/>
  <c r="J736" i="14"/>
  <c r="H736" i="14" s="1"/>
  <c r="A736" i="14"/>
  <c r="E736" i="14"/>
  <c r="C736" i="14"/>
  <c r="J735" i="14"/>
  <c r="H735" i="14" s="1"/>
  <c r="A735" i="14"/>
  <c r="E735" i="14"/>
  <c r="C735" i="14"/>
  <c r="J734" i="14"/>
  <c r="H734" i="14" s="1"/>
  <c r="A734" i="14"/>
  <c r="E734" i="14"/>
  <c r="C734" i="14"/>
  <c r="J733" i="14"/>
  <c r="H733" i="14" s="1"/>
  <c r="A733" i="14"/>
  <c r="E733" i="14"/>
  <c r="C733" i="14"/>
  <c r="J732" i="14"/>
  <c r="H732" i="14" s="1"/>
  <c r="A732" i="14"/>
  <c r="E732" i="14"/>
  <c r="C732" i="14"/>
  <c r="J731" i="14"/>
  <c r="H731" i="14" s="1"/>
  <c r="A731" i="14"/>
  <c r="E731" i="14"/>
  <c r="C731" i="14"/>
  <c r="J730" i="14"/>
  <c r="H730" i="14" s="1"/>
  <c r="A730" i="14"/>
  <c r="E730" i="14"/>
  <c r="C730" i="14"/>
  <c r="J729" i="14"/>
  <c r="H729" i="14" s="1"/>
  <c r="A729" i="14"/>
  <c r="E729" i="14"/>
  <c r="C729" i="14"/>
  <c r="J728" i="14"/>
  <c r="H728" i="14" s="1"/>
  <c r="A728" i="14"/>
  <c r="E728" i="14"/>
  <c r="C728" i="14"/>
  <c r="J727" i="14"/>
  <c r="H727" i="14" s="1"/>
  <c r="A727" i="14"/>
  <c r="E727" i="14"/>
  <c r="C727" i="14"/>
  <c r="J726" i="14"/>
  <c r="H726" i="14" s="1"/>
  <c r="A726" i="14"/>
  <c r="E726" i="14"/>
  <c r="C726" i="14"/>
  <c r="J725" i="14"/>
  <c r="H725" i="14" s="1"/>
  <c r="A725" i="14"/>
  <c r="E725" i="14"/>
  <c r="C725" i="14"/>
  <c r="J724" i="14"/>
  <c r="H724" i="14" s="1"/>
  <c r="A724" i="14"/>
  <c r="E724" i="14"/>
  <c r="C724" i="14"/>
  <c r="J723" i="14"/>
  <c r="H723" i="14" s="1"/>
  <c r="A723" i="14"/>
  <c r="E723" i="14"/>
  <c r="C723" i="14"/>
  <c r="J722" i="14"/>
  <c r="H722" i="14" s="1"/>
  <c r="A722" i="14"/>
  <c r="E722" i="14"/>
  <c r="C722" i="14"/>
  <c r="J721" i="14"/>
  <c r="H721" i="14" s="1"/>
  <c r="A721" i="14"/>
  <c r="E721" i="14"/>
  <c r="C721" i="14"/>
  <c r="J720" i="14"/>
  <c r="H720" i="14" s="1"/>
  <c r="A720" i="14"/>
  <c r="E720" i="14"/>
  <c r="C720" i="14"/>
  <c r="J719" i="14"/>
  <c r="H719" i="14" s="1"/>
  <c r="A719" i="14"/>
  <c r="E719" i="14"/>
  <c r="C719" i="14"/>
  <c r="J718" i="14"/>
  <c r="H718" i="14" s="1"/>
  <c r="A718" i="14"/>
  <c r="E718" i="14"/>
  <c r="C718" i="14"/>
  <c r="J717" i="14"/>
  <c r="H717" i="14" s="1"/>
  <c r="A717" i="14"/>
  <c r="E717" i="14"/>
  <c r="C717" i="14"/>
  <c r="J716" i="14"/>
  <c r="H716" i="14" s="1"/>
  <c r="A716" i="14"/>
  <c r="E716" i="14"/>
  <c r="C716" i="14"/>
  <c r="J715" i="14"/>
  <c r="H715" i="14" s="1"/>
  <c r="A715" i="14"/>
  <c r="E715" i="14"/>
  <c r="C715" i="14"/>
  <c r="J714" i="14"/>
  <c r="H714" i="14" s="1"/>
  <c r="A714" i="14"/>
  <c r="E714" i="14"/>
  <c r="C714" i="14"/>
  <c r="J713" i="14"/>
  <c r="H713" i="14" s="1"/>
  <c r="A713" i="14"/>
  <c r="E713" i="14"/>
  <c r="C713" i="14"/>
  <c r="J712" i="14"/>
  <c r="H712" i="14" s="1"/>
  <c r="A712" i="14"/>
  <c r="E712" i="14"/>
  <c r="C712" i="14"/>
  <c r="J711" i="14"/>
  <c r="H711" i="14" s="1"/>
  <c r="A711" i="14"/>
  <c r="E711" i="14"/>
  <c r="C711" i="14"/>
  <c r="J710" i="14"/>
  <c r="H710" i="14" s="1"/>
  <c r="A710" i="14"/>
  <c r="E710" i="14"/>
  <c r="C710" i="14"/>
  <c r="J709" i="14"/>
  <c r="H709" i="14" s="1"/>
  <c r="A709" i="14"/>
  <c r="E709" i="14"/>
  <c r="C709" i="14"/>
  <c r="J708" i="14"/>
  <c r="H708" i="14" s="1"/>
  <c r="A708" i="14"/>
  <c r="E708" i="14"/>
  <c r="C708" i="14"/>
  <c r="J707" i="14"/>
  <c r="H707" i="14" s="1"/>
  <c r="A707" i="14"/>
  <c r="E707" i="14"/>
  <c r="C707" i="14"/>
  <c r="J706" i="14"/>
  <c r="H706" i="14" s="1"/>
  <c r="A706" i="14"/>
  <c r="E706" i="14"/>
  <c r="C706" i="14"/>
  <c r="J705" i="14"/>
  <c r="H705" i="14" s="1"/>
  <c r="A705" i="14"/>
  <c r="E705" i="14"/>
  <c r="C705" i="14"/>
  <c r="J704" i="14"/>
  <c r="H704" i="14" s="1"/>
  <c r="A704" i="14"/>
  <c r="E704" i="14"/>
  <c r="C704" i="14"/>
  <c r="J703" i="14"/>
  <c r="H703" i="14" s="1"/>
  <c r="A703" i="14"/>
  <c r="E703" i="14"/>
  <c r="C703" i="14"/>
  <c r="J702" i="14"/>
  <c r="H702" i="14" s="1"/>
  <c r="A702" i="14"/>
  <c r="E702" i="14"/>
  <c r="C702" i="14"/>
  <c r="J701" i="14"/>
  <c r="H701" i="14" s="1"/>
  <c r="A701" i="14"/>
  <c r="E701" i="14"/>
  <c r="C701" i="14"/>
  <c r="J700" i="14"/>
  <c r="H700" i="14" s="1"/>
  <c r="A700" i="14"/>
  <c r="E700" i="14"/>
  <c r="C700" i="14"/>
  <c r="J699" i="14"/>
  <c r="H699" i="14" s="1"/>
  <c r="A699" i="14"/>
  <c r="E699" i="14"/>
  <c r="C699" i="14"/>
  <c r="J698" i="14"/>
  <c r="H698" i="14" s="1"/>
  <c r="A698" i="14"/>
  <c r="E698" i="14"/>
  <c r="C698" i="14"/>
  <c r="J697" i="14"/>
  <c r="H697" i="14" s="1"/>
  <c r="A697" i="14"/>
  <c r="E697" i="14"/>
  <c r="C697" i="14"/>
  <c r="J696" i="14"/>
  <c r="H696" i="14" s="1"/>
  <c r="A696" i="14"/>
  <c r="E696" i="14"/>
  <c r="C696" i="14"/>
  <c r="J695" i="14"/>
  <c r="H695" i="14" s="1"/>
  <c r="A695" i="14"/>
  <c r="E695" i="14"/>
  <c r="C695" i="14"/>
  <c r="J694" i="14"/>
  <c r="H694" i="14" s="1"/>
  <c r="A694" i="14"/>
  <c r="E694" i="14"/>
  <c r="C694" i="14"/>
  <c r="J693" i="14"/>
  <c r="H693" i="14" s="1"/>
  <c r="A693" i="14"/>
  <c r="E693" i="14"/>
  <c r="C693" i="14"/>
  <c r="J692" i="14"/>
  <c r="H692" i="14" s="1"/>
  <c r="A692" i="14"/>
  <c r="E692" i="14"/>
  <c r="C692" i="14"/>
  <c r="J691" i="14"/>
  <c r="H691" i="14" s="1"/>
  <c r="A691" i="14"/>
  <c r="E691" i="14"/>
  <c r="C691" i="14"/>
  <c r="J690" i="14"/>
  <c r="H690" i="14" s="1"/>
  <c r="A690" i="14"/>
  <c r="E690" i="14"/>
  <c r="C690" i="14"/>
  <c r="J689" i="14"/>
  <c r="H689" i="14" s="1"/>
  <c r="A689" i="14"/>
  <c r="E689" i="14"/>
  <c r="C689" i="14"/>
  <c r="J688" i="14"/>
  <c r="H688" i="14" s="1"/>
  <c r="A688" i="14"/>
  <c r="E688" i="14"/>
  <c r="C688" i="14"/>
  <c r="J687" i="14"/>
  <c r="H687" i="14" s="1"/>
  <c r="A687" i="14"/>
  <c r="E687" i="14"/>
  <c r="C687" i="14"/>
  <c r="J686" i="14"/>
  <c r="H686" i="14" s="1"/>
  <c r="A686" i="14"/>
  <c r="E686" i="14"/>
  <c r="C686" i="14"/>
  <c r="J685" i="14"/>
  <c r="H685" i="14" s="1"/>
  <c r="A685" i="14"/>
  <c r="E685" i="14"/>
  <c r="C685" i="14"/>
  <c r="J684" i="14"/>
  <c r="H684" i="14" s="1"/>
  <c r="A684" i="14"/>
  <c r="E684" i="14"/>
  <c r="C684" i="14"/>
  <c r="J683" i="14"/>
  <c r="H683" i="14" s="1"/>
  <c r="A683" i="14"/>
  <c r="E683" i="14"/>
  <c r="C683" i="14"/>
  <c r="J682" i="14"/>
  <c r="H682" i="14" s="1"/>
  <c r="A682" i="14"/>
  <c r="E682" i="14"/>
  <c r="C682" i="14"/>
  <c r="J681" i="14"/>
  <c r="H681" i="14" s="1"/>
  <c r="A681" i="14"/>
  <c r="E681" i="14"/>
  <c r="C681" i="14"/>
  <c r="J680" i="14"/>
  <c r="H680" i="14" s="1"/>
  <c r="A680" i="14"/>
  <c r="E680" i="14"/>
  <c r="C680" i="14"/>
  <c r="J679" i="14"/>
  <c r="H679" i="14" s="1"/>
  <c r="A679" i="14"/>
  <c r="E679" i="14"/>
  <c r="C679" i="14"/>
  <c r="J678" i="14"/>
  <c r="H678" i="14" s="1"/>
  <c r="A678" i="14"/>
  <c r="E678" i="14"/>
  <c r="C678" i="14"/>
  <c r="J677" i="14"/>
  <c r="H677" i="14" s="1"/>
  <c r="A677" i="14"/>
  <c r="E677" i="14"/>
  <c r="C677" i="14"/>
  <c r="J676" i="14"/>
  <c r="H676" i="14" s="1"/>
  <c r="A676" i="14"/>
  <c r="E676" i="14"/>
  <c r="C676" i="14"/>
  <c r="J675" i="14"/>
  <c r="H675" i="14" s="1"/>
  <c r="A675" i="14"/>
  <c r="E675" i="14"/>
  <c r="C675" i="14"/>
  <c r="J674" i="14"/>
  <c r="H674" i="14" s="1"/>
  <c r="A674" i="14"/>
  <c r="E674" i="14"/>
  <c r="C674" i="14"/>
  <c r="J673" i="14"/>
  <c r="H673" i="14" s="1"/>
  <c r="A673" i="14"/>
  <c r="E673" i="14"/>
  <c r="C673" i="14"/>
  <c r="J672" i="14"/>
  <c r="H672" i="14" s="1"/>
  <c r="A672" i="14"/>
  <c r="E672" i="14"/>
  <c r="C672" i="14"/>
  <c r="J671" i="14"/>
  <c r="H671" i="14" s="1"/>
  <c r="A671" i="14"/>
  <c r="E671" i="14"/>
  <c r="C671" i="14"/>
  <c r="J670" i="14"/>
  <c r="H670" i="14" s="1"/>
  <c r="A670" i="14"/>
  <c r="E670" i="14"/>
  <c r="C670" i="14"/>
  <c r="J669" i="14"/>
  <c r="H669" i="14" s="1"/>
  <c r="A669" i="14"/>
  <c r="E669" i="14"/>
  <c r="C669" i="14"/>
  <c r="J668" i="14"/>
  <c r="H668" i="14" s="1"/>
  <c r="A668" i="14"/>
  <c r="E668" i="14"/>
  <c r="C668" i="14"/>
  <c r="J667" i="14"/>
  <c r="H667" i="14" s="1"/>
  <c r="A667" i="14"/>
  <c r="E667" i="14"/>
  <c r="C667" i="14"/>
  <c r="J666" i="14"/>
  <c r="H666" i="14" s="1"/>
  <c r="A666" i="14"/>
  <c r="E666" i="14"/>
  <c r="C666" i="14"/>
  <c r="J665" i="14"/>
  <c r="H665" i="14" s="1"/>
  <c r="A665" i="14"/>
  <c r="E665" i="14"/>
  <c r="C665" i="14"/>
  <c r="J664" i="14"/>
  <c r="H664" i="14" s="1"/>
  <c r="A664" i="14"/>
  <c r="E664" i="14"/>
  <c r="C664" i="14"/>
  <c r="J663" i="14"/>
  <c r="H663" i="14" s="1"/>
  <c r="A663" i="14"/>
  <c r="E663" i="14"/>
  <c r="C663" i="14"/>
  <c r="J662" i="14"/>
  <c r="H662" i="14" s="1"/>
  <c r="A662" i="14"/>
  <c r="E662" i="14"/>
  <c r="C662" i="14"/>
  <c r="J661" i="14"/>
  <c r="H661" i="14" s="1"/>
  <c r="A661" i="14"/>
  <c r="E661" i="14"/>
  <c r="C661" i="14"/>
  <c r="J660" i="14"/>
  <c r="H660" i="14" s="1"/>
  <c r="A660" i="14"/>
  <c r="E660" i="14"/>
  <c r="C660" i="14"/>
  <c r="J659" i="14"/>
  <c r="H659" i="14" s="1"/>
  <c r="A659" i="14"/>
  <c r="E659" i="14"/>
  <c r="C659" i="14"/>
  <c r="J658" i="14"/>
  <c r="H658" i="14" s="1"/>
  <c r="A658" i="14"/>
  <c r="E658" i="14"/>
  <c r="C658" i="14"/>
  <c r="J657" i="14"/>
  <c r="H657" i="14" s="1"/>
  <c r="A657" i="14"/>
  <c r="E657" i="14"/>
  <c r="C657" i="14"/>
  <c r="J656" i="14"/>
  <c r="H656" i="14" s="1"/>
  <c r="A656" i="14"/>
  <c r="E656" i="14"/>
  <c r="C656" i="14"/>
  <c r="J655" i="14"/>
  <c r="H655" i="14" s="1"/>
  <c r="A655" i="14"/>
  <c r="E655" i="14"/>
  <c r="C655" i="14"/>
  <c r="J654" i="14"/>
  <c r="H654" i="14" s="1"/>
  <c r="A654" i="14"/>
  <c r="E654" i="14"/>
  <c r="C654" i="14"/>
  <c r="J653" i="14"/>
  <c r="H653" i="14" s="1"/>
  <c r="A653" i="14"/>
  <c r="E653" i="14"/>
  <c r="C653" i="14"/>
  <c r="J652" i="14"/>
  <c r="H652" i="14" s="1"/>
  <c r="A652" i="14"/>
  <c r="E652" i="14"/>
  <c r="C652" i="14"/>
  <c r="J651" i="14"/>
  <c r="H651" i="14" s="1"/>
  <c r="A651" i="14"/>
  <c r="E651" i="14"/>
  <c r="C651" i="14"/>
  <c r="J650" i="14"/>
  <c r="H650" i="14" s="1"/>
  <c r="A650" i="14"/>
  <c r="E650" i="14"/>
  <c r="C650" i="14"/>
  <c r="J649" i="14"/>
  <c r="H649" i="14" s="1"/>
  <c r="A649" i="14"/>
  <c r="E649" i="14"/>
  <c r="C649" i="14"/>
  <c r="J648" i="14"/>
  <c r="H648" i="14" s="1"/>
  <c r="A648" i="14"/>
  <c r="E648" i="14"/>
  <c r="C648" i="14"/>
  <c r="J647" i="14"/>
  <c r="H647" i="14" s="1"/>
  <c r="A647" i="14"/>
  <c r="E647" i="14"/>
  <c r="C647" i="14"/>
  <c r="J646" i="14"/>
  <c r="H646" i="14" s="1"/>
  <c r="A646" i="14"/>
  <c r="E646" i="14"/>
  <c r="C646" i="14"/>
  <c r="J645" i="14"/>
  <c r="H645" i="14" s="1"/>
  <c r="A645" i="14"/>
  <c r="E645" i="14"/>
  <c r="C645" i="14"/>
  <c r="J644" i="14"/>
  <c r="H644" i="14" s="1"/>
  <c r="A644" i="14"/>
  <c r="E644" i="14"/>
  <c r="C644" i="14"/>
  <c r="J643" i="14"/>
  <c r="H643" i="14" s="1"/>
  <c r="A643" i="14"/>
  <c r="E643" i="14"/>
  <c r="C643" i="14"/>
  <c r="J642" i="14"/>
  <c r="H642" i="14" s="1"/>
  <c r="A642" i="14"/>
  <c r="E642" i="14"/>
  <c r="C642" i="14"/>
  <c r="J641" i="14"/>
  <c r="H641" i="14" s="1"/>
  <c r="A641" i="14"/>
  <c r="E641" i="14"/>
  <c r="C641" i="14"/>
  <c r="J640" i="14"/>
  <c r="H640" i="14" s="1"/>
  <c r="A640" i="14"/>
  <c r="E640" i="14"/>
  <c r="C640" i="14"/>
  <c r="J639" i="14"/>
  <c r="H639" i="14" s="1"/>
  <c r="A639" i="14"/>
  <c r="E639" i="14"/>
  <c r="C639" i="14"/>
  <c r="J638" i="14"/>
  <c r="H638" i="14" s="1"/>
  <c r="A638" i="14"/>
  <c r="E638" i="14"/>
  <c r="C638" i="14"/>
  <c r="J637" i="14"/>
  <c r="H637" i="14" s="1"/>
  <c r="A637" i="14"/>
  <c r="E637" i="14"/>
  <c r="C637" i="14"/>
  <c r="J636" i="14"/>
  <c r="H636" i="14" s="1"/>
  <c r="A636" i="14"/>
  <c r="E636" i="14"/>
  <c r="C636" i="14"/>
  <c r="J635" i="14"/>
  <c r="H635" i="14" s="1"/>
  <c r="A635" i="14"/>
  <c r="E635" i="14"/>
  <c r="C635" i="14"/>
  <c r="J634" i="14"/>
  <c r="H634" i="14" s="1"/>
  <c r="A634" i="14"/>
  <c r="E634" i="14"/>
  <c r="C634" i="14"/>
  <c r="J633" i="14"/>
  <c r="H633" i="14" s="1"/>
  <c r="A633" i="14"/>
  <c r="E633" i="14"/>
  <c r="C633" i="14"/>
  <c r="J632" i="14"/>
  <c r="H632" i="14" s="1"/>
  <c r="A632" i="14"/>
  <c r="E632" i="14"/>
  <c r="C632" i="14"/>
  <c r="J631" i="14"/>
  <c r="H631" i="14" s="1"/>
  <c r="A631" i="14"/>
  <c r="E631" i="14"/>
  <c r="C631" i="14"/>
  <c r="J630" i="14"/>
  <c r="H630" i="14" s="1"/>
  <c r="A630" i="14"/>
  <c r="E630" i="14"/>
  <c r="C630" i="14"/>
  <c r="J629" i="14"/>
  <c r="H629" i="14" s="1"/>
  <c r="A629" i="14"/>
  <c r="E629" i="14"/>
  <c r="C629" i="14"/>
  <c r="J628" i="14"/>
  <c r="H628" i="14" s="1"/>
  <c r="A628" i="14"/>
  <c r="E628" i="14"/>
  <c r="C628" i="14"/>
  <c r="J627" i="14"/>
  <c r="H627" i="14" s="1"/>
  <c r="A627" i="14"/>
  <c r="E627" i="14"/>
  <c r="C627" i="14"/>
  <c r="J626" i="14"/>
  <c r="H626" i="14" s="1"/>
  <c r="A626" i="14"/>
  <c r="E626" i="14"/>
  <c r="C626" i="14"/>
  <c r="J625" i="14"/>
  <c r="H625" i="14" s="1"/>
  <c r="A625" i="14"/>
  <c r="E625" i="14"/>
  <c r="C625" i="14"/>
  <c r="J624" i="14"/>
  <c r="H624" i="14" s="1"/>
  <c r="A624" i="14"/>
  <c r="E624" i="14"/>
  <c r="C624" i="14"/>
  <c r="J623" i="14"/>
  <c r="H623" i="14" s="1"/>
  <c r="A623" i="14"/>
  <c r="E623" i="14"/>
  <c r="C623" i="14"/>
  <c r="J622" i="14"/>
  <c r="H622" i="14" s="1"/>
  <c r="A622" i="14"/>
  <c r="E622" i="14"/>
  <c r="C622" i="14"/>
  <c r="J621" i="14"/>
  <c r="H621" i="14" s="1"/>
  <c r="A621" i="14"/>
  <c r="E621" i="14"/>
  <c r="C621" i="14"/>
  <c r="J620" i="14"/>
  <c r="H620" i="14" s="1"/>
  <c r="A620" i="14"/>
  <c r="E620" i="14"/>
  <c r="C620" i="14"/>
  <c r="J619" i="14"/>
  <c r="H619" i="14" s="1"/>
  <c r="A619" i="14"/>
  <c r="E619" i="14"/>
  <c r="C619" i="14"/>
  <c r="J618" i="14"/>
  <c r="H618" i="14" s="1"/>
  <c r="A618" i="14"/>
  <c r="E618" i="14"/>
  <c r="C618" i="14"/>
  <c r="J617" i="14"/>
  <c r="H617" i="14" s="1"/>
  <c r="A617" i="14"/>
  <c r="E617" i="14"/>
  <c r="C617" i="14"/>
  <c r="J616" i="14"/>
  <c r="H616" i="14" s="1"/>
  <c r="A616" i="14"/>
  <c r="E616" i="14"/>
  <c r="C616" i="14"/>
  <c r="J615" i="14"/>
  <c r="H615" i="14" s="1"/>
  <c r="A615" i="14"/>
  <c r="E615" i="14"/>
  <c r="C615" i="14"/>
  <c r="J614" i="14"/>
  <c r="H614" i="14" s="1"/>
  <c r="A614" i="14"/>
  <c r="E614" i="14"/>
  <c r="C614" i="14"/>
  <c r="J613" i="14"/>
  <c r="H613" i="14" s="1"/>
  <c r="A613" i="14"/>
  <c r="E613" i="14"/>
  <c r="C613" i="14"/>
  <c r="J612" i="14"/>
  <c r="H612" i="14" s="1"/>
  <c r="A612" i="14"/>
  <c r="E612" i="14"/>
  <c r="C612" i="14"/>
  <c r="J611" i="14"/>
  <c r="H611" i="14" s="1"/>
  <c r="A611" i="14"/>
  <c r="E611" i="14"/>
  <c r="C611" i="14"/>
  <c r="J610" i="14"/>
  <c r="H610" i="14" s="1"/>
  <c r="A610" i="14"/>
  <c r="E610" i="14"/>
  <c r="C610" i="14"/>
  <c r="J609" i="14"/>
  <c r="H609" i="14" s="1"/>
  <c r="A609" i="14"/>
  <c r="E609" i="14"/>
  <c r="C609" i="14"/>
  <c r="J608" i="14"/>
  <c r="H608" i="14" s="1"/>
  <c r="A608" i="14"/>
  <c r="E608" i="14"/>
  <c r="C608" i="14"/>
  <c r="J607" i="14"/>
  <c r="H607" i="14" s="1"/>
  <c r="A607" i="14"/>
  <c r="E607" i="14"/>
  <c r="C607" i="14"/>
  <c r="J606" i="14"/>
  <c r="H606" i="14" s="1"/>
  <c r="A606" i="14"/>
  <c r="E606" i="14"/>
  <c r="C606" i="14"/>
  <c r="J605" i="14"/>
  <c r="H605" i="14" s="1"/>
  <c r="A605" i="14"/>
  <c r="E605" i="14"/>
  <c r="C605" i="14"/>
  <c r="J604" i="14"/>
  <c r="H604" i="14" s="1"/>
  <c r="A604" i="14"/>
  <c r="E604" i="14"/>
  <c r="C604" i="14"/>
  <c r="J603" i="14"/>
  <c r="H603" i="14" s="1"/>
  <c r="A603" i="14"/>
  <c r="E603" i="14"/>
  <c r="C603" i="14"/>
  <c r="J602" i="14"/>
  <c r="H602" i="14" s="1"/>
  <c r="A602" i="14"/>
  <c r="E602" i="14"/>
  <c r="C602" i="14"/>
  <c r="J601" i="14"/>
  <c r="H601" i="14" s="1"/>
  <c r="A601" i="14"/>
  <c r="E601" i="14"/>
  <c r="C601" i="14"/>
  <c r="J600" i="14"/>
  <c r="H600" i="14" s="1"/>
  <c r="A600" i="14"/>
  <c r="E600" i="14"/>
  <c r="C600" i="14"/>
  <c r="J599" i="14"/>
  <c r="H599" i="14" s="1"/>
  <c r="A599" i="14"/>
  <c r="E599" i="14"/>
  <c r="C599" i="14"/>
  <c r="J598" i="14"/>
  <c r="H598" i="14" s="1"/>
  <c r="A598" i="14"/>
  <c r="E598" i="14"/>
  <c r="C598" i="14"/>
  <c r="J597" i="14"/>
  <c r="H597" i="14" s="1"/>
  <c r="A597" i="14"/>
  <c r="E597" i="14"/>
  <c r="C597" i="14"/>
  <c r="J596" i="14"/>
  <c r="H596" i="14" s="1"/>
  <c r="A596" i="14"/>
  <c r="E596" i="14"/>
  <c r="C596" i="14"/>
  <c r="J595" i="14"/>
  <c r="H595" i="14" s="1"/>
  <c r="A595" i="14"/>
  <c r="E595" i="14"/>
  <c r="C595" i="14"/>
  <c r="J594" i="14"/>
  <c r="H594" i="14" s="1"/>
  <c r="A594" i="14"/>
  <c r="E594" i="14"/>
  <c r="C594" i="14"/>
  <c r="J593" i="14"/>
  <c r="H593" i="14" s="1"/>
  <c r="A593" i="14"/>
  <c r="E593" i="14"/>
  <c r="C593" i="14"/>
  <c r="J592" i="14"/>
  <c r="H592" i="14" s="1"/>
  <c r="A592" i="14"/>
  <c r="E592" i="14"/>
  <c r="C592" i="14"/>
  <c r="J591" i="14"/>
  <c r="H591" i="14" s="1"/>
  <c r="A591" i="14"/>
  <c r="E591" i="14"/>
  <c r="C591" i="14"/>
  <c r="J590" i="14"/>
  <c r="H590" i="14" s="1"/>
  <c r="A590" i="14"/>
  <c r="E590" i="14"/>
  <c r="C590" i="14"/>
  <c r="J589" i="14"/>
  <c r="H589" i="14" s="1"/>
  <c r="A589" i="14"/>
  <c r="E589" i="14"/>
  <c r="C589" i="14"/>
  <c r="J588" i="14"/>
  <c r="H588" i="14" s="1"/>
  <c r="A588" i="14"/>
  <c r="E588" i="14"/>
  <c r="C588" i="14"/>
  <c r="J587" i="14"/>
  <c r="H587" i="14" s="1"/>
  <c r="A587" i="14"/>
  <c r="E587" i="14"/>
  <c r="C587" i="14"/>
  <c r="J586" i="14"/>
  <c r="H586" i="14" s="1"/>
  <c r="A586" i="14"/>
  <c r="E586" i="14"/>
  <c r="C586" i="14"/>
  <c r="J585" i="14"/>
  <c r="H585" i="14" s="1"/>
  <c r="A585" i="14"/>
  <c r="E585" i="14"/>
  <c r="C585" i="14"/>
  <c r="J584" i="14"/>
  <c r="H584" i="14" s="1"/>
  <c r="A584" i="14"/>
  <c r="E584" i="14"/>
  <c r="C584" i="14"/>
  <c r="J583" i="14"/>
  <c r="H583" i="14" s="1"/>
  <c r="A583" i="14"/>
  <c r="E583" i="14"/>
  <c r="C583" i="14"/>
  <c r="J582" i="14"/>
  <c r="H582" i="14" s="1"/>
  <c r="A582" i="14"/>
  <c r="E582" i="14"/>
  <c r="C582" i="14"/>
  <c r="J581" i="14"/>
  <c r="H581" i="14" s="1"/>
  <c r="A581" i="14"/>
  <c r="E581" i="14"/>
  <c r="C581" i="14"/>
  <c r="J580" i="14"/>
  <c r="H580" i="14" s="1"/>
  <c r="A580" i="14"/>
  <c r="E580" i="14"/>
  <c r="C580" i="14"/>
  <c r="J579" i="14"/>
  <c r="H579" i="14" s="1"/>
  <c r="A579" i="14"/>
  <c r="E579" i="14"/>
  <c r="C579" i="14"/>
  <c r="J578" i="14"/>
  <c r="H578" i="14" s="1"/>
  <c r="A578" i="14"/>
  <c r="E578" i="14"/>
  <c r="C578" i="14"/>
  <c r="J577" i="14"/>
  <c r="H577" i="14" s="1"/>
  <c r="A577" i="14"/>
  <c r="E577" i="14"/>
  <c r="C577" i="14"/>
  <c r="J576" i="14"/>
  <c r="H576" i="14" s="1"/>
  <c r="A576" i="14"/>
  <c r="E576" i="14"/>
  <c r="C576" i="14"/>
  <c r="J575" i="14"/>
  <c r="H575" i="14" s="1"/>
  <c r="A575" i="14"/>
  <c r="E575" i="14"/>
  <c r="C575" i="14"/>
  <c r="J574" i="14"/>
  <c r="H574" i="14" s="1"/>
  <c r="A574" i="14"/>
  <c r="E574" i="14"/>
  <c r="C574" i="14"/>
  <c r="J573" i="14"/>
  <c r="H573" i="14" s="1"/>
  <c r="A573" i="14"/>
  <c r="E573" i="14"/>
  <c r="C573" i="14"/>
  <c r="J572" i="14"/>
  <c r="H572" i="14" s="1"/>
  <c r="A572" i="14"/>
  <c r="E572" i="14"/>
  <c r="C572" i="14"/>
  <c r="J571" i="14"/>
  <c r="H571" i="14" s="1"/>
  <c r="A571" i="14"/>
  <c r="E571" i="14"/>
  <c r="C571" i="14"/>
  <c r="J570" i="14"/>
  <c r="H570" i="14" s="1"/>
  <c r="A570" i="14"/>
  <c r="E570" i="14"/>
  <c r="C570" i="14"/>
  <c r="J569" i="14"/>
  <c r="H569" i="14" s="1"/>
  <c r="A569" i="14"/>
  <c r="E569" i="14"/>
  <c r="C569" i="14"/>
  <c r="J568" i="14"/>
  <c r="H568" i="14" s="1"/>
  <c r="A568" i="14"/>
  <c r="E568" i="14"/>
  <c r="C568" i="14"/>
  <c r="J567" i="14"/>
  <c r="H567" i="14" s="1"/>
  <c r="A567" i="14"/>
  <c r="E567" i="14"/>
  <c r="C567" i="14"/>
  <c r="J566" i="14"/>
  <c r="H566" i="14" s="1"/>
  <c r="A566" i="14"/>
  <c r="E566" i="14"/>
  <c r="C566" i="14"/>
  <c r="J565" i="14"/>
  <c r="H565" i="14" s="1"/>
  <c r="A565" i="14"/>
  <c r="E565" i="14"/>
  <c r="C565" i="14"/>
  <c r="J564" i="14"/>
  <c r="H564" i="14" s="1"/>
  <c r="A564" i="14"/>
  <c r="E564" i="14"/>
  <c r="C564" i="14"/>
  <c r="J563" i="14"/>
  <c r="H563" i="14" s="1"/>
  <c r="A563" i="14"/>
  <c r="E563" i="14"/>
  <c r="C563" i="14"/>
  <c r="J562" i="14"/>
  <c r="H562" i="14" s="1"/>
  <c r="A562" i="14"/>
  <c r="E562" i="14"/>
  <c r="C562" i="14"/>
  <c r="J561" i="14"/>
  <c r="H561" i="14" s="1"/>
  <c r="A561" i="14"/>
  <c r="E561" i="14"/>
  <c r="C561" i="14"/>
  <c r="J560" i="14"/>
  <c r="H560" i="14" s="1"/>
  <c r="A560" i="14"/>
  <c r="E560" i="14"/>
  <c r="C560" i="14"/>
  <c r="J559" i="14"/>
  <c r="H559" i="14" s="1"/>
  <c r="A559" i="14"/>
  <c r="E559" i="14"/>
  <c r="C559" i="14"/>
  <c r="J558" i="14"/>
  <c r="H558" i="14" s="1"/>
  <c r="A558" i="14"/>
  <c r="E558" i="14"/>
  <c r="C558" i="14"/>
  <c r="J557" i="14"/>
  <c r="H557" i="14" s="1"/>
  <c r="A557" i="14"/>
  <c r="E557" i="14"/>
  <c r="C557" i="14"/>
  <c r="J556" i="14"/>
  <c r="H556" i="14" s="1"/>
  <c r="A556" i="14"/>
  <c r="E556" i="14"/>
  <c r="C556" i="14"/>
  <c r="J555" i="14"/>
  <c r="H555" i="14" s="1"/>
  <c r="A555" i="14"/>
  <c r="E555" i="14"/>
  <c r="C555" i="14"/>
  <c r="J554" i="14"/>
  <c r="H554" i="14" s="1"/>
  <c r="A554" i="14"/>
  <c r="E554" i="14"/>
  <c r="C554" i="14"/>
  <c r="J553" i="14"/>
  <c r="H553" i="14" s="1"/>
  <c r="A553" i="14"/>
  <c r="E553" i="14"/>
  <c r="C553" i="14"/>
  <c r="J552" i="14"/>
  <c r="H552" i="14" s="1"/>
  <c r="A552" i="14"/>
  <c r="E552" i="14"/>
  <c r="C552" i="14"/>
  <c r="J551" i="14"/>
  <c r="H551" i="14" s="1"/>
  <c r="A551" i="14"/>
  <c r="E551" i="14"/>
  <c r="C551" i="14"/>
  <c r="J550" i="14"/>
  <c r="H550" i="14" s="1"/>
  <c r="A550" i="14"/>
  <c r="E550" i="14"/>
  <c r="C550" i="14"/>
  <c r="J549" i="14"/>
  <c r="H549" i="14" s="1"/>
  <c r="A549" i="14"/>
  <c r="E549" i="14"/>
  <c r="C549" i="14"/>
  <c r="J548" i="14"/>
  <c r="H548" i="14" s="1"/>
  <c r="A548" i="14"/>
  <c r="E548" i="14"/>
  <c r="C548" i="14"/>
  <c r="J547" i="14"/>
  <c r="H547" i="14" s="1"/>
  <c r="A547" i="14"/>
  <c r="E547" i="14"/>
  <c r="C547" i="14"/>
  <c r="J546" i="14"/>
  <c r="H546" i="14" s="1"/>
  <c r="A546" i="14"/>
  <c r="E546" i="14"/>
  <c r="C546" i="14"/>
  <c r="J545" i="14"/>
  <c r="H545" i="14" s="1"/>
  <c r="A545" i="14"/>
  <c r="E545" i="14"/>
  <c r="C545" i="14"/>
  <c r="J544" i="14"/>
  <c r="H544" i="14" s="1"/>
  <c r="A544" i="14"/>
  <c r="E544" i="14"/>
  <c r="C544" i="14"/>
  <c r="J543" i="14"/>
  <c r="H543" i="14" s="1"/>
  <c r="A543" i="14"/>
  <c r="E543" i="14"/>
  <c r="C543" i="14"/>
  <c r="J542" i="14"/>
  <c r="H542" i="14" s="1"/>
  <c r="A542" i="14"/>
  <c r="E542" i="14"/>
  <c r="C542" i="14"/>
  <c r="J541" i="14"/>
  <c r="H541" i="14" s="1"/>
  <c r="A541" i="14"/>
  <c r="E541" i="14"/>
  <c r="C541" i="14"/>
  <c r="J540" i="14"/>
  <c r="H540" i="14" s="1"/>
  <c r="A540" i="14"/>
  <c r="E540" i="14"/>
  <c r="C540" i="14"/>
  <c r="J539" i="14"/>
  <c r="H539" i="14" s="1"/>
  <c r="A539" i="14"/>
  <c r="E539" i="14"/>
  <c r="C539" i="14"/>
  <c r="J538" i="14"/>
  <c r="H538" i="14" s="1"/>
  <c r="A538" i="14"/>
  <c r="E538" i="14"/>
  <c r="C538" i="14"/>
  <c r="J537" i="14"/>
  <c r="H537" i="14" s="1"/>
  <c r="A537" i="14"/>
  <c r="E537" i="14"/>
  <c r="C537" i="14"/>
  <c r="J536" i="14"/>
  <c r="H536" i="14" s="1"/>
  <c r="A536" i="14"/>
  <c r="E536" i="14"/>
  <c r="C536" i="14"/>
  <c r="J535" i="14"/>
  <c r="H535" i="14" s="1"/>
  <c r="A535" i="14"/>
  <c r="E535" i="14"/>
  <c r="C535" i="14"/>
  <c r="J534" i="14"/>
  <c r="H534" i="14" s="1"/>
  <c r="A534" i="14"/>
  <c r="E534" i="14"/>
  <c r="C534" i="14"/>
  <c r="J533" i="14"/>
  <c r="H533" i="14" s="1"/>
  <c r="A533" i="14"/>
  <c r="E533" i="14"/>
  <c r="C533" i="14"/>
  <c r="J532" i="14"/>
  <c r="H532" i="14" s="1"/>
  <c r="A532" i="14"/>
  <c r="E532" i="14"/>
  <c r="C532" i="14"/>
  <c r="J531" i="14"/>
  <c r="H531" i="14" s="1"/>
  <c r="A531" i="14"/>
  <c r="E531" i="14"/>
  <c r="C531" i="14"/>
  <c r="J530" i="14"/>
  <c r="H530" i="14" s="1"/>
  <c r="A530" i="14"/>
  <c r="E530" i="14"/>
  <c r="C530" i="14"/>
  <c r="J529" i="14"/>
  <c r="H529" i="14" s="1"/>
  <c r="A529" i="14"/>
  <c r="E529" i="14"/>
  <c r="C529" i="14"/>
  <c r="J528" i="14"/>
  <c r="H528" i="14" s="1"/>
  <c r="A528" i="14"/>
  <c r="E528" i="14"/>
  <c r="C528" i="14"/>
  <c r="J527" i="14"/>
  <c r="H527" i="14" s="1"/>
  <c r="A527" i="14"/>
  <c r="E527" i="14"/>
  <c r="C527" i="14"/>
  <c r="J526" i="14"/>
  <c r="H526" i="14" s="1"/>
  <c r="A526" i="14"/>
  <c r="E526" i="14"/>
  <c r="C526" i="14"/>
  <c r="J525" i="14"/>
  <c r="H525" i="14" s="1"/>
  <c r="A525" i="14"/>
  <c r="E525" i="14"/>
  <c r="C525" i="14"/>
  <c r="J524" i="14"/>
  <c r="H524" i="14" s="1"/>
  <c r="A524" i="14"/>
  <c r="E524" i="14"/>
  <c r="C524" i="14"/>
  <c r="J523" i="14"/>
  <c r="H523" i="14" s="1"/>
  <c r="A523" i="14"/>
  <c r="E523" i="14"/>
  <c r="C523" i="14"/>
  <c r="J522" i="14"/>
  <c r="H522" i="14" s="1"/>
  <c r="A522" i="14"/>
  <c r="E522" i="14"/>
  <c r="C522" i="14"/>
  <c r="J521" i="14"/>
  <c r="H521" i="14" s="1"/>
  <c r="A521" i="14"/>
  <c r="E521" i="14"/>
  <c r="C521" i="14"/>
  <c r="J520" i="14"/>
  <c r="H520" i="14" s="1"/>
  <c r="A520" i="14"/>
  <c r="E520" i="14"/>
  <c r="C520" i="14"/>
  <c r="J519" i="14"/>
  <c r="H519" i="14" s="1"/>
  <c r="A519" i="14"/>
  <c r="E519" i="14"/>
  <c r="C519" i="14"/>
  <c r="J518" i="14"/>
  <c r="H518" i="14" s="1"/>
  <c r="A518" i="14"/>
  <c r="E518" i="14"/>
  <c r="C518" i="14"/>
  <c r="J517" i="14"/>
  <c r="H517" i="14" s="1"/>
  <c r="A517" i="14"/>
  <c r="E517" i="14"/>
  <c r="C517" i="14"/>
  <c r="J516" i="14"/>
  <c r="H516" i="14" s="1"/>
  <c r="A516" i="14"/>
  <c r="E516" i="14"/>
  <c r="C516" i="14"/>
  <c r="J515" i="14"/>
  <c r="H515" i="14" s="1"/>
  <c r="A515" i="14"/>
  <c r="E515" i="14"/>
  <c r="C515" i="14"/>
  <c r="J514" i="14"/>
  <c r="H514" i="14" s="1"/>
  <c r="A514" i="14"/>
  <c r="E514" i="14"/>
  <c r="C514" i="14"/>
  <c r="J513" i="14"/>
  <c r="H513" i="14" s="1"/>
  <c r="A513" i="14"/>
  <c r="E513" i="14"/>
  <c r="C513" i="14"/>
  <c r="J512" i="14"/>
  <c r="H512" i="14" s="1"/>
  <c r="A512" i="14"/>
  <c r="E512" i="14"/>
  <c r="C512" i="14"/>
  <c r="J511" i="14"/>
  <c r="H511" i="14" s="1"/>
  <c r="A511" i="14"/>
  <c r="E511" i="14"/>
  <c r="C511" i="14"/>
  <c r="J510" i="14"/>
  <c r="H510" i="14" s="1"/>
  <c r="A510" i="14"/>
  <c r="E510" i="14"/>
  <c r="C510" i="14"/>
  <c r="J509" i="14"/>
  <c r="H509" i="14" s="1"/>
  <c r="A509" i="14"/>
  <c r="E509" i="14"/>
  <c r="C509" i="14"/>
  <c r="J508" i="14"/>
  <c r="H508" i="14" s="1"/>
  <c r="A508" i="14"/>
  <c r="E508" i="14"/>
  <c r="C508" i="14"/>
  <c r="J507" i="14"/>
  <c r="H507" i="14" s="1"/>
  <c r="A507" i="14"/>
  <c r="E507" i="14"/>
  <c r="C507" i="14"/>
  <c r="J506" i="14"/>
  <c r="H506" i="14" s="1"/>
  <c r="A506" i="14"/>
  <c r="E506" i="14"/>
  <c r="C506" i="14"/>
  <c r="J505" i="14"/>
  <c r="H505" i="14" s="1"/>
  <c r="A505" i="14"/>
  <c r="E505" i="14"/>
  <c r="C505" i="14"/>
  <c r="J504" i="14"/>
  <c r="H504" i="14" s="1"/>
  <c r="A504" i="14"/>
  <c r="E504" i="14"/>
  <c r="C504" i="14"/>
  <c r="J503" i="14"/>
  <c r="H503" i="14" s="1"/>
  <c r="A503" i="14"/>
  <c r="E503" i="14"/>
  <c r="C503" i="14"/>
  <c r="J502" i="14"/>
  <c r="H502" i="14" s="1"/>
  <c r="A502" i="14"/>
  <c r="E502" i="14"/>
  <c r="C502" i="14"/>
  <c r="J501" i="14"/>
  <c r="H501" i="14" s="1"/>
  <c r="A501" i="14"/>
  <c r="E501" i="14"/>
  <c r="C501" i="14"/>
  <c r="J500" i="14"/>
  <c r="H500" i="14" s="1"/>
  <c r="A500" i="14"/>
  <c r="E500" i="14"/>
  <c r="C500" i="14"/>
  <c r="J499" i="14"/>
  <c r="H499" i="14" s="1"/>
  <c r="A499" i="14"/>
  <c r="E499" i="14"/>
  <c r="C499" i="14"/>
  <c r="J498" i="14"/>
  <c r="H498" i="14" s="1"/>
  <c r="A498" i="14"/>
  <c r="E498" i="14"/>
  <c r="C498" i="14"/>
  <c r="J497" i="14"/>
  <c r="H497" i="14" s="1"/>
  <c r="A497" i="14"/>
  <c r="E497" i="14"/>
  <c r="C497" i="14"/>
  <c r="J496" i="14"/>
  <c r="H496" i="14" s="1"/>
  <c r="A496" i="14"/>
  <c r="E496" i="14"/>
  <c r="C496" i="14"/>
  <c r="J495" i="14"/>
  <c r="H495" i="14" s="1"/>
  <c r="A495" i="14"/>
  <c r="E495" i="14"/>
  <c r="C495" i="14"/>
  <c r="J494" i="14"/>
  <c r="H494" i="14" s="1"/>
  <c r="A494" i="14"/>
  <c r="E494" i="14"/>
  <c r="C494" i="14"/>
  <c r="J493" i="14"/>
  <c r="H493" i="14" s="1"/>
  <c r="A493" i="14"/>
  <c r="E493" i="14"/>
  <c r="C493" i="14"/>
  <c r="J492" i="14"/>
  <c r="H492" i="14" s="1"/>
  <c r="A492" i="14"/>
  <c r="E492" i="14"/>
  <c r="C492" i="14"/>
  <c r="J491" i="14"/>
  <c r="H491" i="14" s="1"/>
  <c r="A491" i="14"/>
  <c r="E491" i="14"/>
  <c r="C491" i="14"/>
  <c r="J490" i="14"/>
  <c r="H490" i="14" s="1"/>
  <c r="A490" i="14"/>
  <c r="E490" i="14"/>
  <c r="C490" i="14"/>
  <c r="J489" i="14"/>
  <c r="H489" i="14" s="1"/>
  <c r="A489" i="14"/>
  <c r="E489" i="14"/>
  <c r="C489" i="14"/>
  <c r="J488" i="14"/>
  <c r="H488" i="14" s="1"/>
  <c r="A488" i="14"/>
  <c r="E488" i="14"/>
  <c r="C488" i="14"/>
  <c r="J487" i="14"/>
  <c r="H487" i="14" s="1"/>
  <c r="A487" i="14"/>
  <c r="E487" i="14"/>
  <c r="C487" i="14"/>
  <c r="J486" i="14"/>
  <c r="H486" i="14" s="1"/>
  <c r="A486" i="14"/>
  <c r="E486" i="14"/>
  <c r="C486" i="14"/>
  <c r="J485" i="14"/>
  <c r="H485" i="14" s="1"/>
  <c r="A485" i="14"/>
  <c r="E485" i="14"/>
  <c r="C485" i="14"/>
  <c r="J484" i="14"/>
  <c r="H484" i="14" s="1"/>
  <c r="A484" i="14"/>
  <c r="E484" i="14"/>
  <c r="C484" i="14"/>
  <c r="J483" i="14"/>
  <c r="H483" i="14" s="1"/>
  <c r="A483" i="14"/>
  <c r="E483" i="14"/>
  <c r="C483" i="14"/>
  <c r="J482" i="14"/>
  <c r="H482" i="14" s="1"/>
  <c r="A482" i="14"/>
  <c r="E482" i="14"/>
  <c r="C482" i="14"/>
  <c r="J481" i="14"/>
  <c r="H481" i="14" s="1"/>
  <c r="A481" i="14"/>
  <c r="E481" i="14"/>
  <c r="C481" i="14"/>
  <c r="J480" i="14"/>
  <c r="H480" i="14" s="1"/>
  <c r="A480" i="14"/>
  <c r="E480" i="14"/>
  <c r="C480" i="14"/>
  <c r="J479" i="14"/>
  <c r="H479" i="14" s="1"/>
  <c r="A479" i="14"/>
  <c r="E479" i="14"/>
  <c r="C479" i="14"/>
  <c r="J478" i="14"/>
  <c r="H478" i="14" s="1"/>
  <c r="A478" i="14"/>
  <c r="E478" i="14"/>
  <c r="C478" i="14"/>
  <c r="J477" i="14"/>
  <c r="H477" i="14" s="1"/>
  <c r="A477" i="14"/>
  <c r="E477" i="14"/>
  <c r="C477" i="14"/>
  <c r="J476" i="14"/>
  <c r="H476" i="14" s="1"/>
  <c r="A476" i="14"/>
  <c r="E476" i="14"/>
  <c r="C476" i="14"/>
  <c r="J475" i="14"/>
  <c r="H475" i="14" s="1"/>
  <c r="A475" i="14"/>
  <c r="E475" i="14"/>
  <c r="C475" i="14"/>
  <c r="J474" i="14"/>
  <c r="H474" i="14" s="1"/>
  <c r="A474" i="14"/>
  <c r="E474" i="14"/>
  <c r="C474" i="14"/>
  <c r="J473" i="14"/>
  <c r="H473" i="14" s="1"/>
  <c r="A473" i="14"/>
  <c r="E473" i="14"/>
  <c r="C473" i="14"/>
  <c r="J472" i="14"/>
  <c r="H472" i="14" s="1"/>
  <c r="A472" i="14"/>
  <c r="E472" i="14"/>
  <c r="C472" i="14"/>
  <c r="J471" i="14"/>
  <c r="H471" i="14" s="1"/>
  <c r="A471" i="14"/>
  <c r="E471" i="14"/>
  <c r="C471" i="14"/>
  <c r="J470" i="14"/>
  <c r="H470" i="14" s="1"/>
  <c r="A470" i="14"/>
  <c r="E470" i="14"/>
  <c r="C470" i="14"/>
  <c r="J469" i="14"/>
  <c r="H469" i="14" s="1"/>
  <c r="A469" i="14"/>
  <c r="E469" i="14"/>
  <c r="C469" i="14"/>
  <c r="J468" i="14"/>
  <c r="H468" i="14" s="1"/>
  <c r="A468" i="14"/>
  <c r="E468" i="14"/>
  <c r="C468" i="14"/>
  <c r="J467" i="14"/>
  <c r="H467" i="14" s="1"/>
  <c r="A467" i="14"/>
  <c r="E467" i="14"/>
  <c r="C467" i="14"/>
  <c r="J466" i="14"/>
  <c r="H466" i="14" s="1"/>
  <c r="A466" i="14"/>
  <c r="E466" i="14"/>
  <c r="C466" i="14"/>
  <c r="J465" i="14"/>
  <c r="H465" i="14" s="1"/>
  <c r="A465" i="14"/>
  <c r="E465" i="14"/>
  <c r="C465" i="14"/>
  <c r="J464" i="14"/>
  <c r="H464" i="14" s="1"/>
  <c r="A464" i="14"/>
  <c r="E464" i="14"/>
  <c r="C464" i="14"/>
  <c r="J463" i="14"/>
  <c r="H463" i="14" s="1"/>
  <c r="A463" i="14"/>
  <c r="E463" i="14"/>
  <c r="C463" i="14"/>
  <c r="J462" i="14"/>
  <c r="H462" i="14" s="1"/>
  <c r="A462" i="14"/>
  <c r="E462" i="14"/>
  <c r="C462" i="14"/>
  <c r="J461" i="14"/>
  <c r="H461" i="14" s="1"/>
  <c r="A461" i="14"/>
  <c r="E461" i="14"/>
  <c r="C461" i="14"/>
  <c r="J460" i="14"/>
  <c r="H460" i="14" s="1"/>
  <c r="A460" i="14"/>
  <c r="E460" i="14"/>
  <c r="C460" i="14"/>
  <c r="J459" i="14"/>
  <c r="H459" i="14" s="1"/>
  <c r="A459" i="14"/>
  <c r="E459" i="14"/>
  <c r="C459" i="14"/>
  <c r="J458" i="14"/>
  <c r="H458" i="14" s="1"/>
  <c r="A458" i="14"/>
  <c r="E458" i="14"/>
  <c r="C458" i="14"/>
  <c r="J457" i="14"/>
  <c r="H457" i="14" s="1"/>
  <c r="A457" i="14"/>
  <c r="E457" i="14"/>
  <c r="C457" i="14"/>
  <c r="J456" i="14"/>
  <c r="H456" i="14" s="1"/>
  <c r="A456" i="14"/>
  <c r="E456" i="14"/>
  <c r="C456" i="14"/>
  <c r="J455" i="14"/>
  <c r="H455" i="14" s="1"/>
  <c r="A455" i="14"/>
  <c r="E455" i="14"/>
  <c r="C455" i="14"/>
  <c r="J454" i="14"/>
  <c r="H454" i="14" s="1"/>
  <c r="A454" i="14"/>
  <c r="E454" i="14"/>
  <c r="C454" i="14"/>
  <c r="J453" i="14"/>
  <c r="H453" i="14" s="1"/>
  <c r="A453" i="14"/>
  <c r="E453" i="14"/>
  <c r="C453" i="14"/>
  <c r="J452" i="14"/>
  <c r="H452" i="14" s="1"/>
  <c r="A452" i="14"/>
  <c r="E452" i="14"/>
  <c r="C452" i="14"/>
  <c r="J451" i="14"/>
  <c r="H451" i="14" s="1"/>
  <c r="A451" i="14"/>
  <c r="E451" i="14"/>
  <c r="C451" i="14"/>
  <c r="J450" i="14"/>
  <c r="H450" i="14" s="1"/>
  <c r="A450" i="14"/>
  <c r="E450" i="14"/>
  <c r="C450" i="14"/>
  <c r="J449" i="14"/>
  <c r="H449" i="14" s="1"/>
  <c r="A449" i="14"/>
  <c r="E449" i="14"/>
  <c r="C449" i="14"/>
  <c r="J448" i="14"/>
  <c r="H448" i="14" s="1"/>
  <c r="A448" i="14"/>
  <c r="E448" i="14"/>
  <c r="C448" i="14"/>
  <c r="J447" i="14"/>
  <c r="H447" i="14" s="1"/>
  <c r="A447" i="14"/>
  <c r="E447" i="14"/>
  <c r="C447" i="14"/>
  <c r="J446" i="14"/>
  <c r="H446" i="14" s="1"/>
  <c r="A446" i="14"/>
  <c r="E446" i="14"/>
  <c r="C446" i="14"/>
  <c r="J445" i="14"/>
  <c r="H445" i="14" s="1"/>
  <c r="A445" i="14"/>
  <c r="E445" i="14"/>
  <c r="C445" i="14"/>
  <c r="J444" i="14"/>
  <c r="H444" i="14" s="1"/>
  <c r="A444" i="14"/>
  <c r="E444" i="14"/>
  <c r="C444" i="14"/>
  <c r="J443" i="14"/>
  <c r="H443" i="14" s="1"/>
  <c r="A443" i="14"/>
  <c r="E443" i="14"/>
  <c r="C443" i="14"/>
  <c r="J442" i="14"/>
  <c r="H442" i="14" s="1"/>
  <c r="A442" i="14"/>
  <c r="E442" i="14"/>
  <c r="C442" i="14"/>
  <c r="J441" i="14"/>
  <c r="H441" i="14" s="1"/>
  <c r="A441" i="14"/>
  <c r="E441" i="14"/>
  <c r="C441" i="14"/>
  <c r="J440" i="14"/>
  <c r="H440" i="14" s="1"/>
  <c r="A440" i="14"/>
  <c r="E440" i="14"/>
  <c r="C440" i="14"/>
  <c r="J439" i="14"/>
  <c r="H439" i="14" s="1"/>
  <c r="A439" i="14"/>
  <c r="E439" i="14"/>
  <c r="C439" i="14"/>
  <c r="J438" i="14"/>
  <c r="H438" i="14" s="1"/>
  <c r="A438" i="14"/>
  <c r="E438" i="14"/>
  <c r="C438" i="14"/>
  <c r="J437" i="14"/>
  <c r="H437" i="14" s="1"/>
  <c r="A437" i="14"/>
  <c r="E437" i="14"/>
  <c r="C437" i="14"/>
  <c r="J436" i="14"/>
  <c r="H436" i="14" s="1"/>
  <c r="A436" i="14"/>
  <c r="E436" i="14"/>
  <c r="C436" i="14"/>
  <c r="J435" i="14"/>
  <c r="H435" i="14" s="1"/>
  <c r="A435" i="14"/>
  <c r="E435" i="14"/>
  <c r="C435" i="14"/>
  <c r="J434" i="14"/>
  <c r="H434" i="14" s="1"/>
  <c r="A434" i="14"/>
  <c r="E434" i="14"/>
  <c r="C434" i="14"/>
  <c r="J433" i="14"/>
  <c r="H433" i="14" s="1"/>
  <c r="A433" i="14"/>
  <c r="E433" i="14"/>
  <c r="C433" i="14"/>
  <c r="J432" i="14"/>
  <c r="H432" i="14" s="1"/>
  <c r="A432" i="14"/>
  <c r="E432" i="14"/>
  <c r="C432" i="14"/>
  <c r="J431" i="14"/>
  <c r="H431" i="14" s="1"/>
  <c r="A431" i="14"/>
  <c r="E431" i="14"/>
  <c r="C431" i="14"/>
  <c r="J430" i="14"/>
  <c r="H430" i="14" s="1"/>
  <c r="A430" i="14"/>
  <c r="E430" i="14"/>
  <c r="C430" i="14"/>
  <c r="J429" i="14"/>
  <c r="H429" i="14" s="1"/>
  <c r="A429" i="14"/>
  <c r="E429" i="14"/>
  <c r="C429" i="14"/>
  <c r="J428" i="14"/>
  <c r="H428" i="14" s="1"/>
  <c r="A428" i="14"/>
  <c r="E428" i="14"/>
  <c r="C428" i="14"/>
  <c r="J427" i="14"/>
  <c r="H427" i="14" s="1"/>
  <c r="A427" i="14"/>
  <c r="E427" i="14"/>
  <c r="C427" i="14"/>
  <c r="J426" i="14"/>
  <c r="H426" i="14" s="1"/>
  <c r="A426" i="14"/>
  <c r="E426" i="14"/>
  <c r="C426" i="14"/>
  <c r="J425" i="14"/>
  <c r="H425" i="14" s="1"/>
  <c r="A425" i="14"/>
  <c r="E425" i="14"/>
  <c r="C425" i="14"/>
  <c r="J424" i="14"/>
  <c r="H424" i="14" s="1"/>
  <c r="A424" i="14"/>
  <c r="E424" i="14"/>
  <c r="C424" i="14"/>
  <c r="J423" i="14"/>
  <c r="H423" i="14" s="1"/>
  <c r="A423" i="14"/>
  <c r="E423" i="14"/>
  <c r="C423" i="14"/>
  <c r="J422" i="14"/>
  <c r="H422" i="14" s="1"/>
  <c r="A422" i="14"/>
  <c r="E422" i="14"/>
  <c r="C422" i="14"/>
  <c r="J421" i="14"/>
  <c r="H421" i="14" s="1"/>
  <c r="A421" i="14"/>
  <c r="E421" i="14"/>
  <c r="C421" i="14"/>
  <c r="J420" i="14"/>
  <c r="H420" i="14" s="1"/>
  <c r="A420" i="14"/>
  <c r="E420" i="14"/>
  <c r="C420" i="14"/>
  <c r="J419" i="14"/>
  <c r="H419" i="14" s="1"/>
  <c r="A419" i="14"/>
  <c r="E419" i="14"/>
  <c r="C419" i="14"/>
  <c r="J418" i="14"/>
  <c r="H418" i="14" s="1"/>
  <c r="A418" i="14"/>
  <c r="E418" i="14"/>
  <c r="C418" i="14"/>
  <c r="J417" i="14"/>
  <c r="H417" i="14" s="1"/>
  <c r="A417" i="14"/>
  <c r="E417" i="14"/>
  <c r="C417" i="14"/>
  <c r="J416" i="14"/>
  <c r="H416" i="14" s="1"/>
  <c r="A416" i="14"/>
  <c r="E416" i="14"/>
  <c r="C416" i="14"/>
  <c r="J415" i="14"/>
  <c r="H415" i="14" s="1"/>
  <c r="A415" i="14"/>
  <c r="E415" i="14"/>
  <c r="C415" i="14"/>
  <c r="J414" i="14"/>
  <c r="H414" i="14" s="1"/>
  <c r="A414" i="14"/>
  <c r="E414" i="14"/>
  <c r="C414" i="14"/>
  <c r="J413" i="14"/>
  <c r="H413" i="14" s="1"/>
  <c r="A413" i="14"/>
  <c r="E413" i="14"/>
  <c r="C413" i="14"/>
  <c r="J412" i="14"/>
  <c r="H412" i="14" s="1"/>
  <c r="A412" i="14"/>
  <c r="E412" i="14"/>
  <c r="C412" i="14"/>
  <c r="J411" i="14"/>
  <c r="H411" i="14" s="1"/>
  <c r="A411" i="14"/>
  <c r="E411" i="14"/>
  <c r="C411" i="14"/>
  <c r="J410" i="14"/>
  <c r="H410" i="14" s="1"/>
  <c r="A410" i="14"/>
  <c r="E410" i="14"/>
  <c r="C410" i="14"/>
  <c r="J409" i="14"/>
  <c r="H409" i="14" s="1"/>
  <c r="A409" i="14"/>
  <c r="E409" i="14"/>
  <c r="C409" i="14"/>
  <c r="J408" i="14"/>
  <c r="H408" i="14" s="1"/>
  <c r="A408" i="14"/>
  <c r="E408" i="14"/>
  <c r="C408" i="14"/>
  <c r="J407" i="14"/>
  <c r="H407" i="14" s="1"/>
  <c r="A407" i="14"/>
  <c r="E407" i="14"/>
  <c r="C407" i="14"/>
  <c r="J406" i="14"/>
  <c r="H406" i="14" s="1"/>
  <c r="A406" i="14"/>
  <c r="E406" i="14"/>
  <c r="C406" i="14"/>
  <c r="J405" i="14"/>
  <c r="H405" i="14" s="1"/>
  <c r="A405" i="14"/>
  <c r="E405" i="14"/>
  <c r="C405" i="14"/>
  <c r="J404" i="14"/>
  <c r="H404" i="14" s="1"/>
  <c r="A404" i="14"/>
  <c r="E404" i="14"/>
  <c r="C404" i="14"/>
  <c r="J403" i="14"/>
  <c r="H403" i="14" s="1"/>
  <c r="A403" i="14"/>
  <c r="E403" i="14"/>
  <c r="C403" i="14"/>
  <c r="J402" i="14"/>
  <c r="H402" i="14" s="1"/>
  <c r="A402" i="14"/>
  <c r="E402" i="14"/>
  <c r="C402" i="14"/>
  <c r="J401" i="14"/>
  <c r="H401" i="14" s="1"/>
  <c r="A401" i="14"/>
  <c r="E401" i="14"/>
  <c r="C401" i="14"/>
  <c r="J400" i="14"/>
  <c r="H400" i="14" s="1"/>
  <c r="A400" i="14"/>
  <c r="E400" i="14"/>
  <c r="C400" i="14"/>
  <c r="J399" i="14"/>
  <c r="H399" i="14" s="1"/>
  <c r="A399" i="14"/>
  <c r="E399" i="14"/>
  <c r="C399" i="14"/>
  <c r="J398" i="14"/>
  <c r="H398" i="14" s="1"/>
  <c r="A398" i="14"/>
  <c r="E398" i="14"/>
  <c r="C398" i="14"/>
  <c r="J397" i="14"/>
  <c r="H397" i="14" s="1"/>
  <c r="A397" i="14"/>
  <c r="E397" i="14"/>
  <c r="C397" i="14"/>
  <c r="J396" i="14"/>
  <c r="H396" i="14" s="1"/>
  <c r="A396" i="14"/>
  <c r="E396" i="14"/>
  <c r="C396" i="14"/>
  <c r="J395" i="14"/>
  <c r="H395" i="14" s="1"/>
  <c r="A395" i="14"/>
  <c r="E395" i="14"/>
  <c r="C395" i="14"/>
  <c r="J394" i="14"/>
  <c r="H394" i="14" s="1"/>
  <c r="A394" i="14"/>
  <c r="E394" i="14"/>
  <c r="C394" i="14"/>
  <c r="J393" i="14"/>
  <c r="H393" i="14" s="1"/>
  <c r="A393" i="14"/>
  <c r="E393" i="14"/>
  <c r="C393" i="14"/>
  <c r="J392" i="14"/>
  <c r="H392" i="14" s="1"/>
  <c r="A392" i="14"/>
  <c r="E392" i="14"/>
  <c r="C392" i="14"/>
  <c r="J391" i="14"/>
  <c r="H391" i="14" s="1"/>
  <c r="A391" i="14"/>
  <c r="E391" i="14"/>
  <c r="C391" i="14"/>
  <c r="J390" i="14"/>
  <c r="H390" i="14" s="1"/>
  <c r="A390" i="14"/>
  <c r="E390" i="14"/>
  <c r="C390" i="14"/>
  <c r="J389" i="14"/>
  <c r="H389" i="14" s="1"/>
  <c r="A389" i="14"/>
  <c r="E389" i="14"/>
  <c r="C389" i="14"/>
  <c r="J388" i="14"/>
  <c r="H388" i="14" s="1"/>
  <c r="A388" i="14"/>
  <c r="E388" i="14"/>
  <c r="C388" i="14"/>
  <c r="J387" i="14"/>
  <c r="H387" i="14" s="1"/>
  <c r="A387" i="14"/>
  <c r="E387" i="14"/>
  <c r="C387" i="14"/>
  <c r="J386" i="14"/>
  <c r="H386" i="14" s="1"/>
  <c r="A386" i="14"/>
  <c r="E386" i="14"/>
  <c r="C386" i="14"/>
  <c r="J385" i="14"/>
  <c r="H385" i="14" s="1"/>
  <c r="A385" i="14"/>
  <c r="E385" i="14"/>
  <c r="C385" i="14"/>
  <c r="J384" i="14"/>
  <c r="H384" i="14" s="1"/>
  <c r="A384" i="14"/>
  <c r="E384" i="14"/>
  <c r="C384" i="14"/>
  <c r="J383" i="14"/>
  <c r="H383" i="14" s="1"/>
  <c r="A383" i="14"/>
  <c r="E383" i="14"/>
  <c r="C383" i="14"/>
  <c r="J382" i="14"/>
  <c r="H382" i="14" s="1"/>
  <c r="A382" i="14"/>
  <c r="E382" i="14"/>
  <c r="C382" i="14"/>
  <c r="J381" i="14"/>
  <c r="H381" i="14" s="1"/>
  <c r="A381" i="14"/>
  <c r="E381" i="14"/>
  <c r="C381" i="14"/>
  <c r="J380" i="14"/>
  <c r="H380" i="14" s="1"/>
  <c r="A380" i="14"/>
  <c r="E380" i="14"/>
  <c r="C380" i="14"/>
  <c r="J379" i="14"/>
  <c r="H379" i="14" s="1"/>
  <c r="A379" i="14"/>
  <c r="E379" i="14"/>
  <c r="C379" i="14"/>
  <c r="J378" i="14"/>
  <c r="H378" i="14" s="1"/>
  <c r="A378" i="14"/>
  <c r="E378" i="14"/>
  <c r="C378" i="14"/>
  <c r="J377" i="14"/>
  <c r="H377" i="14" s="1"/>
  <c r="A377" i="14"/>
  <c r="E377" i="14"/>
  <c r="C377" i="14"/>
  <c r="J376" i="14"/>
  <c r="H376" i="14" s="1"/>
  <c r="A376" i="14"/>
  <c r="E376" i="14"/>
  <c r="C376" i="14"/>
  <c r="J375" i="14"/>
  <c r="H375" i="14" s="1"/>
  <c r="A375" i="14"/>
  <c r="E375" i="14"/>
  <c r="C375" i="14"/>
  <c r="J374" i="14"/>
  <c r="H374" i="14" s="1"/>
  <c r="A374" i="14"/>
  <c r="E374" i="14"/>
  <c r="C374" i="14"/>
  <c r="J373" i="14"/>
  <c r="H373" i="14" s="1"/>
  <c r="A373" i="14"/>
  <c r="E373" i="14"/>
  <c r="C373" i="14"/>
  <c r="J372" i="14"/>
  <c r="H372" i="14" s="1"/>
  <c r="A372" i="14"/>
  <c r="E372" i="14"/>
  <c r="C372" i="14"/>
  <c r="J371" i="14"/>
  <c r="H371" i="14" s="1"/>
  <c r="A371" i="14"/>
  <c r="E371" i="14"/>
  <c r="C371" i="14"/>
  <c r="J370" i="14"/>
  <c r="H370" i="14" s="1"/>
  <c r="A370" i="14"/>
  <c r="E370" i="14"/>
  <c r="C370" i="14"/>
  <c r="J369" i="14"/>
  <c r="H369" i="14" s="1"/>
  <c r="A369" i="14"/>
  <c r="E369" i="14"/>
  <c r="C369" i="14"/>
  <c r="J368" i="14"/>
  <c r="H368" i="14" s="1"/>
  <c r="A368" i="14"/>
  <c r="E368" i="14"/>
  <c r="C368" i="14"/>
  <c r="J367" i="14"/>
  <c r="H367" i="14" s="1"/>
  <c r="A367" i="14"/>
  <c r="E367" i="14"/>
  <c r="C367" i="14"/>
  <c r="J366" i="14"/>
  <c r="H366" i="14" s="1"/>
  <c r="A366" i="14"/>
  <c r="E366" i="14"/>
  <c r="C366" i="14"/>
  <c r="J365" i="14"/>
  <c r="H365" i="14" s="1"/>
  <c r="A365" i="14"/>
  <c r="E365" i="14"/>
  <c r="C365" i="14"/>
  <c r="J364" i="14"/>
  <c r="H364" i="14" s="1"/>
  <c r="A364" i="14"/>
  <c r="E364" i="14"/>
  <c r="C364" i="14"/>
  <c r="J363" i="14"/>
  <c r="H363" i="14" s="1"/>
  <c r="A363" i="14"/>
  <c r="E363" i="14"/>
  <c r="C363" i="14"/>
  <c r="J362" i="14"/>
  <c r="H362" i="14" s="1"/>
  <c r="A362" i="14"/>
  <c r="E362" i="14"/>
  <c r="C362" i="14"/>
  <c r="J361" i="14"/>
  <c r="H361" i="14" s="1"/>
  <c r="A361" i="14"/>
  <c r="E361" i="14"/>
  <c r="C361" i="14"/>
  <c r="J360" i="14"/>
  <c r="H360" i="14" s="1"/>
  <c r="A360" i="14"/>
  <c r="E360" i="14"/>
  <c r="C360" i="14"/>
  <c r="J359" i="14"/>
  <c r="H359" i="14" s="1"/>
  <c r="A359" i="14"/>
  <c r="E359" i="14"/>
  <c r="C359" i="14"/>
  <c r="J358" i="14"/>
  <c r="H358" i="14" s="1"/>
  <c r="A358" i="14"/>
  <c r="E358" i="14"/>
  <c r="C358" i="14"/>
  <c r="J357" i="14"/>
  <c r="H357" i="14" s="1"/>
  <c r="A357" i="14"/>
  <c r="E357" i="14"/>
  <c r="C357" i="14"/>
  <c r="J356" i="14"/>
  <c r="H356" i="14" s="1"/>
  <c r="A356" i="14"/>
  <c r="E356" i="14"/>
  <c r="C356" i="14"/>
  <c r="J355" i="14"/>
  <c r="H355" i="14" s="1"/>
  <c r="A355" i="14"/>
  <c r="E355" i="14"/>
  <c r="C355" i="14"/>
  <c r="J354" i="14"/>
  <c r="H354" i="14" s="1"/>
  <c r="A354" i="14"/>
  <c r="E354" i="14"/>
  <c r="C354" i="14"/>
  <c r="J353" i="14"/>
  <c r="H353" i="14" s="1"/>
  <c r="A353" i="14"/>
  <c r="E353" i="14"/>
  <c r="C353" i="14"/>
  <c r="J352" i="14"/>
  <c r="H352" i="14" s="1"/>
  <c r="A352" i="14"/>
  <c r="E352" i="14"/>
  <c r="C352" i="14"/>
  <c r="J351" i="14"/>
  <c r="H351" i="14" s="1"/>
  <c r="A351" i="14"/>
  <c r="E351" i="14"/>
  <c r="C351" i="14"/>
  <c r="J350" i="14"/>
  <c r="H350" i="14" s="1"/>
  <c r="A350" i="14"/>
  <c r="E350" i="14"/>
  <c r="C350" i="14"/>
  <c r="J349" i="14"/>
  <c r="H349" i="14" s="1"/>
  <c r="A349" i="14"/>
  <c r="E349" i="14"/>
  <c r="C349" i="14"/>
  <c r="J348" i="14"/>
  <c r="H348" i="14" s="1"/>
  <c r="A348" i="14"/>
  <c r="E348" i="14"/>
  <c r="C348" i="14"/>
  <c r="J347" i="14"/>
  <c r="H347" i="14" s="1"/>
  <c r="A347" i="14"/>
  <c r="E347" i="14"/>
  <c r="C347" i="14"/>
  <c r="J346" i="14"/>
  <c r="H346" i="14" s="1"/>
  <c r="A346" i="14"/>
  <c r="E346" i="14"/>
  <c r="C346" i="14"/>
  <c r="J345" i="14"/>
  <c r="H345" i="14" s="1"/>
  <c r="A345" i="14"/>
  <c r="E345" i="14"/>
  <c r="C345" i="14"/>
  <c r="J344" i="14"/>
  <c r="H344" i="14" s="1"/>
  <c r="A344" i="14"/>
  <c r="E344" i="14"/>
  <c r="C344" i="14"/>
  <c r="J343" i="14"/>
  <c r="H343" i="14" s="1"/>
  <c r="A343" i="14"/>
  <c r="E343" i="14"/>
  <c r="C343" i="14"/>
  <c r="J342" i="14"/>
  <c r="H342" i="14" s="1"/>
  <c r="A342" i="14"/>
  <c r="E342" i="14"/>
  <c r="C342" i="14"/>
  <c r="J341" i="14"/>
  <c r="H341" i="14" s="1"/>
  <c r="A341" i="14"/>
  <c r="E341" i="14"/>
  <c r="C341" i="14"/>
  <c r="J340" i="14"/>
  <c r="H340" i="14" s="1"/>
  <c r="A340" i="14"/>
  <c r="E340" i="14"/>
  <c r="C340" i="14"/>
  <c r="J339" i="14"/>
  <c r="H339" i="14" s="1"/>
  <c r="A339" i="14"/>
  <c r="E339" i="14"/>
  <c r="C339" i="14"/>
  <c r="J338" i="14"/>
  <c r="H338" i="14" s="1"/>
  <c r="A338" i="14"/>
  <c r="E338" i="14"/>
  <c r="C338" i="14"/>
  <c r="J337" i="14"/>
  <c r="H337" i="14" s="1"/>
  <c r="A337" i="14"/>
  <c r="E337" i="14"/>
  <c r="C337" i="14"/>
  <c r="J336" i="14"/>
  <c r="H336" i="14" s="1"/>
  <c r="A336" i="14"/>
  <c r="E336" i="14"/>
  <c r="C336" i="14"/>
  <c r="J335" i="14"/>
  <c r="H335" i="14" s="1"/>
  <c r="A335" i="14"/>
  <c r="E335" i="14"/>
  <c r="C335" i="14"/>
  <c r="J334" i="14"/>
  <c r="H334" i="14" s="1"/>
  <c r="A334" i="14"/>
  <c r="E334" i="14"/>
  <c r="C334" i="14"/>
  <c r="J333" i="14"/>
  <c r="H333" i="14" s="1"/>
  <c r="A333" i="14"/>
  <c r="E333" i="14"/>
  <c r="C333" i="14"/>
  <c r="J332" i="14"/>
  <c r="H332" i="14" s="1"/>
  <c r="A332" i="14"/>
  <c r="E332" i="14"/>
  <c r="C332" i="14"/>
  <c r="J331" i="14"/>
  <c r="H331" i="14" s="1"/>
  <c r="A331" i="14"/>
  <c r="E331" i="14"/>
  <c r="C331" i="14"/>
  <c r="J330" i="14"/>
  <c r="H330" i="14" s="1"/>
  <c r="A330" i="14"/>
  <c r="E330" i="14"/>
  <c r="C330" i="14"/>
  <c r="J329" i="14"/>
  <c r="H329" i="14" s="1"/>
  <c r="A329" i="14"/>
  <c r="E329" i="14"/>
  <c r="C329" i="14"/>
  <c r="J328" i="14"/>
  <c r="H328" i="14" s="1"/>
  <c r="A328" i="14"/>
  <c r="E328" i="14"/>
  <c r="C328" i="14"/>
  <c r="J327" i="14"/>
  <c r="H327" i="14" s="1"/>
  <c r="A327" i="14"/>
  <c r="E327" i="14"/>
  <c r="C327" i="14"/>
  <c r="J326" i="14"/>
  <c r="H326" i="14" s="1"/>
  <c r="A326" i="14"/>
  <c r="E326" i="14"/>
  <c r="C326" i="14"/>
  <c r="J325" i="14"/>
  <c r="H325" i="14" s="1"/>
  <c r="A325" i="14"/>
  <c r="E325" i="14"/>
  <c r="C325" i="14"/>
  <c r="J324" i="14"/>
  <c r="H324" i="14" s="1"/>
  <c r="A324" i="14"/>
  <c r="E324" i="14"/>
  <c r="C324" i="14"/>
  <c r="J323" i="14"/>
  <c r="H323" i="14" s="1"/>
  <c r="A323" i="14"/>
  <c r="E323" i="14"/>
  <c r="C323" i="14"/>
  <c r="J322" i="14"/>
  <c r="H322" i="14" s="1"/>
  <c r="A322" i="14"/>
  <c r="E322" i="14"/>
  <c r="C322" i="14"/>
  <c r="J321" i="14"/>
  <c r="H321" i="14" s="1"/>
  <c r="A321" i="14"/>
  <c r="E321" i="14"/>
  <c r="C321" i="14"/>
  <c r="J320" i="14"/>
  <c r="H320" i="14" s="1"/>
  <c r="A320" i="14"/>
  <c r="E320" i="14"/>
  <c r="C320" i="14"/>
  <c r="J319" i="14"/>
  <c r="H319" i="14" s="1"/>
  <c r="A319" i="14"/>
  <c r="E319" i="14"/>
  <c r="C319" i="14"/>
  <c r="J318" i="14"/>
  <c r="H318" i="14" s="1"/>
  <c r="A318" i="14"/>
  <c r="E318" i="14"/>
  <c r="C318" i="14"/>
  <c r="J317" i="14"/>
  <c r="H317" i="14" s="1"/>
  <c r="A317" i="14"/>
  <c r="E317" i="14"/>
  <c r="C317" i="14"/>
  <c r="J316" i="14"/>
  <c r="H316" i="14" s="1"/>
  <c r="A316" i="14"/>
  <c r="E316" i="14"/>
  <c r="C316" i="14"/>
  <c r="J315" i="14"/>
  <c r="H315" i="14" s="1"/>
  <c r="A315" i="14"/>
  <c r="E315" i="14"/>
  <c r="C315" i="14"/>
  <c r="J314" i="14"/>
  <c r="H314" i="14" s="1"/>
  <c r="A314" i="14"/>
  <c r="E314" i="14"/>
  <c r="C314" i="14"/>
  <c r="J313" i="14"/>
  <c r="H313" i="14" s="1"/>
  <c r="A313" i="14"/>
  <c r="E313" i="14"/>
  <c r="C313" i="14"/>
  <c r="J312" i="14"/>
  <c r="H312" i="14" s="1"/>
  <c r="A312" i="14"/>
  <c r="E312" i="14"/>
  <c r="C312" i="14"/>
  <c r="J311" i="14"/>
  <c r="H311" i="14" s="1"/>
  <c r="A311" i="14"/>
  <c r="E311" i="14"/>
  <c r="C311" i="14"/>
  <c r="J310" i="14"/>
  <c r="H310" i="14" s="1"/>
  <c r="A310" i="14"/>
  <c r="E310" i="14"/>
  <c r="C310" i="14"/>
  <c r="J309" i="14"/>
  <c r="H309" i="14" s="1"/>
  <c r="A309" i="14"/>
  <c r="E309" i="14"/>
  <c r="C309" i="14"/>
  <c r="J308" i="14"/>
  <c r="H308" i="14" s="1"/>
  <c r="A308" i="14"/>
  <c r="E308" i="14"/>
  <c r="C308" i="14"/>
  <c r="J307" i="14"/>
  <c r="H307" i="14" s="1"/>
  <c r="A307" i="14"/>
  <c r="E307" i="14"/>
  <c r="C307" i="14"/>
  <c r="J306" i="14"/>
  <c r="H306" i="14" s="1"/>
  <c r="A306" i="14"/>
  <c r="E306" i="14"/>
  <c r="C306" i="14"/>
  <c r="J305" i="14"/>
  <c r="H305" i="14" s="1"/>
  <c r="A305" i="14"/>
  <c r="E305" i="14"/>
  <c r="C305" i="14"/>
  <c r="J304" i="14"/>
  <c r="H304" i="14" s="1"/>
  <c r="A304" i="14"/>
  <c r="E304" i="14"/>
  <c r="C304" i="14"/>
  <c r="J303" i="14"/>
  <c r="H303" i="14" s="1"/>
  <c r="A303" i="14"/>
  <c r="E303" i="14"/>
  <c r="C303" i="14"/>
  <c r="J302" i="14"/>
  <c r="H302" i="14" s="1"/>
  <c r="A302" i="14"/>
  <c r="E302" i="14"/>
  <c r="C302" i="14"/>
  <c r="J301" i="14"/>
  <c r="H301" i="14" s="1"/>
  <c r="A301" i="14"/>
  <c r="E301" i="14"/>
  <c r="C301" i="14"/>
  <c r="J300" i="14"/>
  <c r="H300" i="14" s="1"/>
  <c r="A300" i="14"/>
  <c r="E300" i="14"/>
  <c r="C300" i="14"/>
  <c r="J299" i="14"/>
  <c r="H299" i="14" s="1"/>
  <c r="A299" i="14"/>
  <c r="E299" i="14"/>
  <c r="C299" i="14"/>
  <c r="J298" i="14"/>
  <c r="H298" i="14" s="1"/>
  <c r="A298" i="14"/>
  <c r="E298" i="14"/>
  <c r="C298" i="14"/>
  <c r="J297" i="14"/>
  <c r="H297" i="14" s="1"/>
  <c r="A297" i="14"/>
  <c r="E297" i="14"/>
  <c r="C297" i="14"/>
  <c r="J296" i="14"/>
  <c r="H296" i="14" s="1"/>
  <c r="A296" i="14"/>
  <c r="E296" i="14"/>
  <c r="C296" i="14"/>
  <c r="J295" i="14"/>
  <c r="H295" i="14" s="1"/>
  <c r="A295" i="14"/>
  <c r="E295" i="14"/>
  <c r="C295" i="14"/>
  <c r="J294" i="14"/>
  <c r="H294" i="14" s="1"/>
  <c r="A294" i="14"/>
  <c r="E294" i="14"/>
  <c r="C294" i="14"/>
  <c r="J293" i="14"/>
  <c r="H293" i="14" s="1"/>
  <c r="A293" i="14"/>
  <c r="E293" i="14"/>
  <c r="C293" i="14"/>
  <c r="J292" i="14"/>
  <c r="H292" i="14" s="1"/>
  <c r="A292" i="14"/>
  <c r="E292" i="14"/>
  <c r="C292" i="14"/>
  <c r="J291" i="14"/>
  <c r="H291" i="14" s="1"/>
  <c r="A291" i="14"/>
  <c r="E291" i="14"/>
  <c r="C291" i="14"/>
  <c r="J290" i="14"/>
  <c r="H290" i="14" s="1"/>
  <c r="A290" i="14"/>
  <c r="E290" i="14"/>
  <c r="C290" i="14"/>
  <c r="J289" i="14"/>
  <c r="H289" i="14" s="1"/>
  <c r="A289" i="14"/>
  <c r="E289" i="14"/>
  <c r="C289" i="14"/>
  <c r="J288" i="14"/>
  <c r="H288" i="14" s="1"/>
  <c r="A288" i="14"/>
  <c r="E288" i="14"/>
  <c r="C288" i="14"/>
  <c r="J287" i="14"/>
  <c r="H287" i="14" s="1"/>
  <c r="A287" i="14"/>
  <c r="E287" i="14"/>
  <c r="C287" i="14"/>
  <c r="J286" i="14"/>
  <c r="H286" i="14" s="1"/>
  <c r="A286" i="14"/>
  <c r="E286" i="14"/>
  <c r="C286" i="14"/>
  <c r="J285" i="14"/>
  <c r="H285" i="14" s="1"/>
  <c r="A285" i="14"/>
  <c r="E285" i="14"/>
  <c r="C285" i="14"/>
  <c r="J284" i="14"/>
  <c r="H284" i="14" s="1"/>
  <c r="A284" i="14"/>
  <c r="E284" i="14"/>
  <c r="C284" i="14"/>
  <c r="J283" i="14"/>
  <c r="H283" i="14" s="1"/>
  <c r="A283" i="14"/>
  <c r="E283" i="14"/>
  <c r="C283" i="14"/>
  <c r="J282" i="14"/>
  <c r="H282" i="14" s="1"/>
  <c r="A282" i="14"/>
  <c r="E282" i="14"/>
  <c r="C282" i="14"/>
  <c r="J281" i="14"/>
  <c r="H281" i="14" s="1"/>
  <c r="A281" i="14"/>
  <c r="E281" i="14"/>
  <c r="C281" i="14"/>
  <c r="J280" i="14"/>
  <c r="H280" i="14" s="1"/>
  <c r="A280" i="14"/>
  <c r="E280" i="14"/>
  <c r="C280" i="14"/>
  <c r="J279" i="14"/>
  <c r="H279" i="14" s="1"/>
  <c r="A279" i="14"/>
  <c r="E279" i="14"/>
  <c r="C279" i="14"/>
  <c r="J278" i="14"/>
  <c r="H278" i="14" s="1"/>
  <c r="A278" i="14"/>
  <c r="E278" i="14"/>
  <c r="C278" i="14"/>
  <c r="J277" i="14"/>
  <c r="H277" i="14" s="1"/>
  <c r="A277" i="14"/>
  <c r="E277" i="14"/>
  <c r="C277" i="14"/>
  <c r="J276" i="14"/>
  <c r="H276" i="14" s="1"/>
  <c r="A276" i="14"/>
  <c r="E276" i="14"/>
  <c r="C276" i="14"/>
  <c r="J275" i="14"/>
  <c r="H275" i="14" s="1"/>
  <c r="A275" i="14"/>
  <c r="E275" i="14"/>
  <c r="C275" i="14"/>
  <c r="J274" i="14"/>
  <c r="H274" i="14" s="1"/>
  <c r="A274" i="14"/>
  <c r="E274" i="14"/>
  <c r="C274" i="14"/>
  <c r="J273" i="14"/>
  <c r="H273" i="14" s="1"/>
  <c r="A273" i="14"/>
  <c r="E273" i="14"/>
  <c r="C273" i="14"/>
  <c r="J272" i="14"/>
  <c r="H272" i="14" s="1"/>
  <c r="A272" i="14"/>
  <c r="E272" i="14"/>
  <c r="C272" i="14"/>
  <c r="J271" i="14"/>
  <c r="H271" i="14" s="1"/>
  <c r="A271" i="14"/>
  <c r="E271" i="14"/>
  <c r="C271" i="14"/>
  <c r="J270" i="14"/>
  <c r="H270" i="14" s="1"/>
  <c r="A270" i="14"/>
  <c r="E270" i="14"/>
  <c r="C270" i="14"/>
  <c r="J269" i="14"/>
  <c r="H269" i="14" s="1"/>
  <c r="A269" i="14"/>
  <c r="E269" i="14"/>
  <c r="C269" i="14"/>
  <c r="J268" i="14"/>
  <c r="H268" i="14" s="1"/>
  <c r="A268" i="14"/>
  <c r="E268" i="14"/>
  <c r="C268" i="14"/>
  <c r="J267" i="14"/>
  <c r="H267" i="14" s="1"/>
  <c r="A267" i="14"/>
  <c r="E267" i="14"/>
  <c r="C267" i="14"/>
  <c r="J266" i="14"/>
  <c r="H266" i="14" s="1"/>
  <c r="A266" i="14"/>
  <c r="E266" i="14"/>
  <c r="C266" i="14"/>
  <c r="J265" i="14"/>
  <c r="H265" i="14" s="1"/>
  <c r="A265" i="14"/>
  <c r="E265" i="14"/>
  <c r="C265" i="14"/>
  <c r="J264" i="14"/>
  <c r="H264" i="14" s="1"/>
  <c r="A264" i="14"/>
  <c r="E264" i="14"/>
  <c r="C264" i="14"/>
  <c r="J263" i="14"/>
  <c r="H263" i="14" s="1"/>
  <c r="A263" i="14"/>
  <c r="E263" i="14"/>
  <c r="C263" i="14"/>
  <c r="J262" i="14"/>
  <c r="H262" i="14" s="1"/>
  <c r="A262" i="14"/>
  <c r="E262" i="14"/>
  <c r="C262" i="14"/>
  <c r="J261" i="14"/>
  <c r="H261" i="14" s="1"/>
  <c r="A261" i="14"/>
  <c r="E261" i="14"/>
  <c r="C261" i="14"/>
  <c r="J260" i="14"/>
  <c r="H260" i="14" s="1"/>
  <c r="A260" i="14"/>
  <c r="E260" i="14"/>
  <c r="C260" i="14"/>
  <c r="J259" i="14"/>
  <c r="H259" i="14" s="1"/>
  <c r="A259" i="14"/>
  <c r="E259" i="14"/>
  <c r="C259" i="14"/>
  <c r="J258" i="14"/>
  <c r="H258" i="14" s="1"/>
  <c r="A258" i="14"/>
  <c r="E258" i="14"/>
  <c r="C258" i="14"/>
  <c r="J257" i="14"/>
  <c r="H257" i="14" s="1"/>
  <c r="A257" i="14"/>
  <c r="E257" i="14"/>
  <c r="C257" i="14"/>
  <c r="J256" i="14"/>
  <c r="H256" i="14" s="1"/>
  <c r="A256" i="14"/>
  <c r="E256" i="14"/>
  <c r="C256" i="14"/>
  <c r="J255" i="14"/>
  <c r="H255" i="14" s="1"/>
  <c r="A255" i="14"/>
  <c r="E255" i="14"/>
  <c r="C255" i="14"/>
  <c r="J254" i="14"/>
  <c r="H254" i="14" s="1"/>
  <c r="A254" i="14"/>
  <c r="E254" i="14"/>
  <c r="C254" i="14"/>
  <c r="J253" i="14"/>
  <c r="H253" i="14" s="1"/>
  <c r="A253" i="14"/>
  <c r="E253" i="14"/>
  <c r="C253" i="14"/>
  <c r="J252" i="14"/>
  <c r="H252" i="14" s="1"/>
  <c r="A252" i="14"/>
  <c r="E252" i="14"/>
  <c r="C252" i="14"/>
  <c r="J251" i="14"/>
  <c r="H251" i="14" s="1"/>
  <c r="A251" i="14"/>
  <c r="E251" i="14"/>
  <c r="C251" i="14"/>
  <c r="J250" i="14"/>
  <c r="H250" i="14" s="1"/>
  <c r="A250" i="14"/>
  <c r="E250" i="14"/>
  <c r="C250" i="14"/>
  <c r="J249" i="14"/>
  <c r="H249" i="14" s="1"/>
  <c r="A249" i="14"/>
  <c r="E249" i="14"/>
  <c r="C249" i="14"/>
  <c r="J248" i="14"/>
  <c r="H248" i="14" s="1"/>
  <c r="A248" i="14"/>
  <c r="E248" i="14"/>
  <c r="C248" i="14"/>
  <c r="J247" i="14"/>
  <c r="H247" i="14" s="1"/>
  <c r="A247" i="14"/>
  <c r="E247" i="14"/>
  <c r="C247" i="14"/>
  <c r="J246" i="14"/>
  <c r="H246" i="14" s="1"/>
  <c r="A246" i="14"/>
  <c r="E246" i="14"/>
  <c r="C246" i="14"/>
  <c r="J245" i="14"/>
  <c r="H245" i="14" s="1"/>
  <c r="A245" i="14"/>
  <c r="E245" i="14"/>
  <c r="C245" i="14"/>
  <c r="J244" i="14"/>
  <c r="H244" i="14" s="1"/>
  <c r="A244" i="14"/>
  <c r="E244" i="14"/>
  <c r="C244" i="14"/>
  <c r="J243" i="14"/>
  <c r="H243" i="14" s="1"/>
  <c r="A243" i="14"/>
  <c r="E243" i="14"/>
  <c r="C243" i="14"/>
  <c r="J242" i="14"/>
  <c r="H242" i="14" s="1"/>
  <c r="A242" i="14"/>
  <c r="E242" i="14"/>
  <c r="C242" i="14"/>
  <c r="J241" i="14"/>
  <c r="H241" i="14" s="1"/>
  <c r="A241" i="14"/>
  <c r="E241" i="14"/>
  <c r="C241" i="14"/>
  <c r="J240" i="14"/>
  <c r="H240" i="14" s="1"/>
  <c r="A240" i="14"/>
  <c r="E240" i="14"/>
  <c r="C240" i="14"/>
  <c r="J239" i="14"/>
  <c r="H239" i="14" s="1"/>
  <c r="A239" i="14"/>
  <c r="E239" i="14"/>
  <c r="C239" i="14"/>
  <c r="J238" i="14"/>
  <c r="H238" i="14" s="1"/>
  <c r="A238" i="14"/>
  <c r="E238" i="14"/>
  <c r="C238" i="14"/>
  <c r="J237" i="14"/>
  <c r="H237" i="14" s="1"/>
  <c r="A237" i="14"/>
  <c r="E237" i="14"/>
  <c r="C237" i="14"/>
  <c r="J236" i="14"/>
  <c r="H236" i="14" s="1"/>
  <c r="A236" i="14"/>
  <c r="E236" i="14"/>
  <c r="C236" i="14"/>
  <c r="J235" i="14"/>
  <c r="H235" i="14" s="1"/>
  <c r="A235" i="14"/>
  <c r="E235" i="14"/>
  <c r="C235" i="14"/>
  <c r="J234" i="14"/>
  <c r="H234" i="14" s="1"/>
  <c r="A234" i="14"/>
  <c r="E234" i="14"/>
  <c r="C234" i="14"/>
  <c r="J233" i="14"/>
  <c r="H233" i="14" s="1"/>
  <c r="A233" i="14"/>
  <c r="E233" i="14"/>
  <c r="C233" i="14"/>
  <c r="J232" i="14"/>
  <c r="H232" i="14" s="1"/>
  <c r="A232" i="14"/>
  <c r="E232" i="14"/>
  <c r="C232" i="14"/>
  <c r="J231" i="14"/>
  <c r="H231" i="14" s="1"/>
  <c r="A231" i="14"/>
  <c r="E231" i="14"/>
  <c r="C231" i="14"/>
  <c r="J230" i="14"/>
  <c r="H230" i="14" s="1"/>
  <c r="A230" i="14"/>
  <c r="E230" i="14"/>
  <c r="C230" i="14"/>
  <c r="J229" i="14"/>
  <c r="H229" i="14" s="1"/>
  <c r="A229" i="14"/>
  <c r="E229" i="14"/>
  <c r="C229" i="14"/>
  <c r="J228" i="14"/>
  <c r="H228" i="14" s="1"/>
  <c r="A228" i="14"/>
  <c r="E228" i="14"/>
  <c r="C228" i="14"/>
  <c r="J227" i="14"/>
  <c r="H227" i="14" s="1"/>
  <c r="A227" i="14"/>
  <c r="E227" i="14"/>
  <c r="C227" i="14"/>
  <c r="J226" i="14"/>
  <c r="H226" i="14" s="1"/>
  <c r="A226" i="14"/>
  <c r="E226" i="14"/>
  <c r="C226" i="14"/>
  <c r="J225" i="14"/>
  <c r="H225" i="14" s="1"/>
  <c r="A225" i="14"/>
  <c r="E225" i="14"/>
  <c r="C225" i="14"/>
  <c r="J224" i="14"/>
  <c r="H224" i="14" s="1"/>
  <c r="A224" i="14"/>
  <c r="E224" i="14"/>
  <c r="C224" i="14"/>
  <c r="J223" i="14"/>
  <c r="H223" i="14" s="1"/>
  <c r="A223" i="14"/>
  <c r="E223" i="14"/>
  <c r="C223" i="14"/>
  <c r="J222" i="14"/>
  <c r="H222" i="14" s="1"/>
  <c r="A222" i="14"/>
  <c r="E222" i="14"/>
  <c r="C222" i="14"/>
  <c r="J221" i="14"/>
  <c r="H221" i="14" s="1"/>
  <c r="A221" i="14"/>
  <c r="E221" i="14"/>
  <c r="C221" i="14"/>
  <c r="J220" i="14"/>
  <c r="H220" i="14" s="1"/>
  <c r="A220" i="14"/>
  <c r="E220" i="14"/>
  <c r="C220" i="14"/>
  <c r="J219" i="14"/>
  <c r="H219" i="14" s="1"/>
  <c r="A219" i="14"/>
  <c r="E219" i="14"/>
  <c r="C219" i="14"/>
  <c r="J218" i="14"/>
  <c r="H218" i="14" s="1"/>
  <c r="A218" i="14"/>
  <c r="E218" i="14"/>
  <c r="C218" i="14"/>
  <c r="J217" i="14"/>
  <c r="H217" i="14" s="1"/>
  <c r="A217" i="14"/>
  <c r="E217" i="14"/>
  <c r="C217" i="14"/>
  <c r="J216" i="14"/>
  <c r="H216" i="14" s="1"/>
  <c r="A216" i="14"/>
  <c r="E216" i="14"/>
  <c r="C216" i="14"/>
  <c r="J215" i="14"/>
  <c r="H215" i="14" s="1"/>
  <c r="A215" i="14"/>
  <c r="E215" i="14"/>
  <c r="C215" i="14"/>
  <c r="J214" i="14"/>
  <c r="H214" i="14" s="1"/>
  <c r="A214" i="14"/>
  <c r="E214" i="14"/>
  <c r="C214" i="14"/>
  <c r="J213" i="14"/>
  <c r="H213" i="14" s="1"/>
  <c r="A213" i="14"/>
  <c r="E213" i="14"/>
  <c r="C213" i="14"/>
  <c r="J212" i="14"/>
  <c r="H212" i="14" s="1"/>
  <c r="A212" i="14"/>
  <c r="E212" i="14"/>
  <c r="C212" i="14"/>
  <c r="J211" i="14"/>
  <c r="H211" i="14" s="1"/>
  <c r="A211" i="14"/>
  <c r="E211" i="14"/>
  <c r="C211" i="14"/>
  <c r="J210" i="14"/>
  <c r="H210" i="14" s="1"/>
  <c r="A210" i="14"/>
  <c r="E210" i="14"/>
  <c r="C210" i="14"/>
  <c r="J209" i="14"/>
  <c r="H209" i="14" s="1"/>
  <c r="A209" i="14"/>
  <c r="E209" i="14"/>
  <c r="C209" i="14"/>
  <c r="J208" i="14"/>
  <c r="H208" i="14" s="1"/>
  <c r="A208" i="14"/>
  <c r="E208" i="14"/>
  <c r="C208" i="14"/>
  <c r="J207" i="14"/>
  <c r="H207" i="14" s="1"/>
  <c r="A207" i="14"/>
  <c r="E207" i="14"/>
  <c r="C207" i="14"/>
  <c r="J206" i="14"/>
  <c r="H206" i="14" s="1"/>
  <c r="A206" i="14"/>
  <c r="E206" i="14"/>
  <c r="C206" i="14"/>
  <c r="J205" i="14"/>
  <c r="H205" i="14" s="1"/>
  <c r="A205" i="14"/>
  <c r="E205" i="14"/>
  <c r="C205" i="14"/>
  <c r="J204" i="14"/>
  <c r="H204" i="14" s="1"/>
  <c r="A204" i="14"/>
  <c r="E204" i="14"/>
  <c r="C204" i="14"/>
  <c r="J203" i="14"/>
  <c r="H203" i="14" s="1"/>
  <c r="A203" i="14"/>
  <c r="E203" i="14"/>
  <c r="C203" i="14"/>
  <c r="J202" i="14"/>
  <c r="H202" i="14" s="1"/>
  <c r="A202" i="14"/>
  <c r="E202" i="14"/>
  <c r="C202" i="14"/>
  <c r="J201" i="14"/>
  <c r="H201" i="14" s="1"/>
  <c r="A201" i="14"/>
  <c r="E201" i="14"/>
  <c r="C201" i="14"/>
  <c r="J200" i="14"/>
  <c r="H200" i="14" s="1"/>
  <c r="A200" i="14"/>
  <c r="E200" i="14"/>
  <c r="C200" i="14"/>
  <c r="J199" i="14"/>
  <c r="H199" i="14" s="1"/>
  <c r="A199" i="14"/>
  <c r="E199" i="14"/>
  <c r="C199" i="14"/>
  <c r="J198" i="14"/>
  <c r="H198" i="14" s="1"/>
  <c r="A198" i="14"/>
  <c r="E198" i="14"/>
  <c r="C198" i="14"/>
  <c r="J197" i="14"/>
  <c r="H197" i="14" s="1"/>
  <c r="A197" i="14"/>
  <c r="E197" i="14"/>
  <c r="C197" i="14"/>
  <c r="J196" i="14"/>
  <c r="H196" i="14" s="1"/>
  <c r="A196" i="14"/>
  <c r="E196" i="14"/>
  <c r="C196" i="14"/>
  <c r="J195" i="14"/>
  <c r="H195" i="14" s="1"/>
  <c r="A195" i="14"/>
  <c r="E195" i="14"/>
  <c r="C195" i="14"/>
  <c r="J194" i="14"/>
  <c r="H194" i="14" s="1"/>
  <c r="A194" i="14"/>
  <c r="E194" i="14"/>
  <c r="C194" i="14"/>
  <c r="J193" i="14"/>
  <c r="H193" i="14" s="1"/>
  <c r="A193" i="14"/>
  <c r="E193" i="14"/>
  <c r="C193" i="14"/>
  <c r="J192" i="14"/>
  <c r="H192" i="14" s="1"/>
  <c r="A192" i="14"/>
  <c r="E192" i="14"/>
  <c r="C192" i="14"/>
  <c r="J191" i="14"/>
  <c r="H191" i="14" s="1"/>
  <c r="A191" i="14"/>
  <c r="E191" i="14"/>
  <c r="C191" i="14"/>
  <c r="J190" i="14"/>
  <c r="H190" i="14" s="1"/>
  <c r="A190" i="14"/>
  <c r="E190" i="14"/>
  <c r="C190" i="14"/>
  <c r="J189" i="14"/>
  <c r="H189" i="14" s="1"/>
  <c r="A189" i="14"/>
  <c r="E189" i="14"/>
  <c r="C189" i="14"/>
  <c r="J188" i="14"/>
  <c r="H188" i="14" s="1"/>
  <c r="A188" i="14"/>
  <c r="E188" i="14"/>
  <c r="C188" i="14"/>
  <c r="J187" i="14"/>
  <c r="H187" i="14" s="1"/>
  <c r="A187" i="14"/>
  <c r="E187" i="14"/>
  <c r="C187" i="14"/>
  <c r="J186" i="14"/>
  <c r="H186" i="14" s="1"/>
  <c r="A186" i="14"/>
  <c r="E186" i="14"/>
  <c r="C186" i="14"/>
  <c r="J185" i="14"/>
  <c r="H185" i="14" s="1"/>
  <c r="A185" i="14"/>
  <c r="E185" i="14"/>
  <c r="C185" i="14"/>
  <c r="J184" i="14"/>
  <c r="H184" i="14" s="1"/>
  <c r="A184" i="14"/>
  <c r="E184" i="14"/>
  <c r="C184" i="14"/>
  <c r="J183" i="14"/>
  <c r="H183" i="14" s="1"/>
  <c r="A183" i="14"/>
  <c r="E183" i="14"/>
  <c r="C183" i="14"/>
  <c r="J182" i="14"/>
  <c r="H182" i="14" s="1"/>
  <c r="A182" i="14"/>
  <c r="E182" i="14"/>
  <c r="C182" i="14"/>
  <c r="J181" i="14"/>
  <c r="H181" i="14" s="1"/>
  <c r="A181" i="14"/>
  <c r="E181" i="14"/>
  <c r="C181" i="14"/>
  <c r="J180" i="14"/>
  <c r="H180" i="14" s="1"/>
  <c r="A180" i="14"/>
  <c r="E180" i="14"/>
  <c r="C180" i="14"/>
  <c r="J179" i="14"/>
  <c r="H179" i="14" s="1"/>
  <c r="A179" i="14"/>
  <c r="E179" i="14"/>
  <c r="C179" i="14"/>
  <c r="J178" i="14"/>
  <c r="H178" i="14" s="1"/>
  <c r="A178" i="14"/>
  <c r="E178" i="14"/>
  <c r="C178" i="14"/>
  <c r="J177" i="14"/>
  <c r="H177" i="14" s="1"/>
  <c r="A177" i="14"/>
  <c r="E177" i="14"/>
  <c r="C177" i="14"/>
  <c r="J176" i="14"/>
  <c r="H176" i="14" s="1"/>
  <c r="A176" i="14"/>
  <c r="E176" i="14"/>
  <c r="C176" i="14"/>
  <c r="J175" i="14"/>
  <c r="H175" i="14" s="1"/>
  <c r="A175" i="14"/>
  <c r="E175" i="14"/>
  <c r="C175" i="14"/>
  <c r="J174" i="14"/>
  <c r="H174" i="14" s="1"/>
  <c r="A174" i="14"/>
  <c r="E174" i="14"/>
  <c r="C174" i="14"/>
  <c r="J173" i="14"/>
  <c r="H173" i="14" s="1"/>
  <c r="A173" i="14"/>
  <c r="E173" i="14"/>
  <c r="C173" i="14"/>
  <c r="J172" i="14"/>
  <c r="H172" i="14" s="1"/>
  <c r="A172" i="14"/>
  <c r="E172" i="14"/>
  <c r="C172" i="14"/>
  <c r="J171" i="14"/>
  <c r="H171" i="14" s="1"/>
  <c r="A171" i="14"/>
  <c r="E171" i="14"/>
  <c r="C171" i="14"/>
  <c r="J170" i="14"/>
  <c r="H170" i="14" s="1"/>
  <c r="A170" i="14"/>
  <c r="E170" i="14"/>
  <c r="C170" i="14"/>
  <c r="J169" i="14"/>
  <c r="H169" i="14" s="1"/>
  <c r="A169" i="14"/>
  <c r="E169" i="14"/>
  <c r="C169" i="14"/>
  <c r="J168" i="14"/>
  <c r="H168" i="14" s="1"/>
  <c r="A168" i="14"/>
  <c r="E168" i="14"/>
  <c r="C168" i="14"/>
  <c r="J167" i="14"/>
  <c r="H167" i="14" s="1"/>
  <c r="A167" i="14"/>
  <c r="E167" i="14"/>
  <c r="C167" i="14"/>
  <c r="J166" i="14"/>
  <c r="H166" i="14" s="1"/>
  <c r="A166" i="14"/>
  <c r="E166" i="14"/>
  <c r="C166" i="14"/>
  <c r="J165" i="14"/>
  <c r="H165" i="14" s="1"/>
  <c r="A165" i="14"/>
  <c r="E165" i="14"/>
  <c r="C165" i="14"/>
  <c r="J164" i="14"/>
  <c r="H164" i="14" s="1"/>
  <c r="A164" i="14"/>
  <c r="E164" i="14"/>
  <c r="C164" i="14"/>
  <c r="J163" i="14"/>
  <c r="H163" i="14" s="1"/>
  <c r="A163" i="14"/>
  <c r="E163" i="14"/>
  <c r="C163" i="14"/>
  <c r="J162" i="14"/>
  <c r="H162" i="14" s="1"/>
  <c r="A162" i="14"/>
  <c r="E162" i="14"/>
  <c r="C162" i="14"/>
  <c r="J161" i="14"/>
  <c r="H161" i="14" s="1"/>
  <c r="A161" i="14"/>
  <c r="E161" i="14"/>
  <c r="C161" i="14"/>
  <c r="J160" i="14"/>
  <c r="H160" i="14" s="1"/>
  <c r="A160" i="14"/>
  <c r="E160" i="14"/>
  <c r="C160" i="14"/>
  <c r="J159" i="14"/>
  <c r="H159" i="14" s="1"/>
  <c r="A159" i="14"/>
  <c r="E159" i="14"/>
  <c r="C159" i="14"/>
  <c r="J158" i="14"/>
  <c r="H158" i="14" s="1"/>
  <c r="A158" i="14"/>
  <c r="E158" i="14"/>
  <c r="C158" i="14"/>
  <c r="J157" i="14"/>
  <c r="H157" i="14" s="1"/>
  <c r="A157" i="14"/>
  <c r="E157" i="14"/>
  <c r="C157" i="14"/>
  <c r="J156" i="14"/>
  <c r="H156" i="14" s="1"/>
  <c r="A156" i="14"/>
  <c r="E156" i="14"/>
  <c r="C156" i="14"/>
  <c r="J155" i="14"/>
  <c r="H155" i="14" s="1"/>
  <c r="A155" i="14"/>
  <c r="E155" i="14"/>
  <c r="C155" i="14"/>
  <c r="J154" i="14"/>
  <c r="H154" i="14" s="1"/>
  <c r="A154" i="14"/>
  <c r="E154" i="14"/>
  <c r="C154" i="14"/>
  <c r="J153" i="14"/>
  <c r="H153" i="14" s="1"/>
  <c r="A153" i="14"/>
  <c r="E153" i="14"/>
  <c r="C153" i="14"/>
  <c r="J152" i="14"/>
  <c r="H152" i="14" s="1"/>
  <c r="A152" i="14"/>
  <c r="E152" i="14"/>
  <c r="C152" i="14"/>
  <c r="J151" i="14"/>
  <c r="H151" i="14" s="1"/>
  <c r="A151" i="14"/>
  <c r="E151" i="14"/>
  <c r="C151" i="14"/>
  <c r="J150" i="14"/>
  <c r="H150" i="14" s="1"/>
  <c r="A150" i="14"/>
  <c r="E150" i="14"/>
  <c r="C150" i="14"/>
  <c r="J149" i="14"/>
  <c r="H149" i="14" s="1"/>
  <c r="A149" i="14"/>
  <c r="E149" i="14"/>
  <c r="C149" i="14"/>
  <c r="J148" i="14"/>
  <c r="H148" i="14" s="1"/>
  <c r="A148" i="14"/>
  <c r="E148" i="14"/>
  <c r="C148" i="14"/>
  <c r="J147" i="14"/>
  <c r="H147" i="14" s="1"/>
  <c r="A147" i="14"/>
  <c r="E147" i="14"/>
  <c r="C147" i="14"/>
  <c r="J146" i="14"/>
  <c r="H146" i="14" s="1"/>
  <c r="A146" i="14"/>
  <c r="E146" i="14"/>
  <c r="C146" i="14"/>
  <c r="J145" i="14"/>
  <c r="H145" i="14" s="1"/>
  <c r="A145" i="14"/>
  <c r="E145" i="14"/>
  <c r="C145" i="14"/>
  <c r="J144" i="14"/>
  <c r="H144" i="14" s="1"/>
  <c r="A144" i="14"/>
  <c r="E144" i="14"/>
  <c r="C144" i="14"/>
  <c r="J143" i="14"/>
  <c r="H143" i="14" s="1"/>
  <c r="A143" i="14"/>
  <c r="E143" i="14"/>
  <c r="C143" i="14"/>
  <c r="J142" i="14"/>
  <c r="H142" i="14" s="1"/>
  <c r="A142" i="14"/>
  <c r="E142" i="14"/>
  <c r="C142" i="14"/>
  <c r="J141" i="14"/>
  <c r="H141" i="14" s="1"/>
  <c r="A141" i="14"/>
  <c r="E141" i="14"/>
  <c r="C141" i="14"/>
  <c r="J140" i="14"/>
  <c r="H140" i="14" s="1"/>
  <c r="A140" i="14"/>
  <c r="E140" i="14"/>
  <c r="C140" i="14"/>
  <c r="J139" i="14"/>
  <c r="H139" i="14" s="1"/>
  <c r="A139" i="14"/>
  <c r="E139" i="14"/>
  <c r="C139" i="14"/>
  <c r="J138" i="14"/>
  <c r="H138" i="14" s="1"/>
  <c r="A138" i="14"/>
  <c r="E138" i="14"/>
  <c r="C138" i="14"/>
  <c r="J137" i="14"/>
  <c r="H137" i="14" s="1"/>
  <c r="A137" i="14"/>
  <c r="E137" i="14"/>
  <c r="C137" i="14"/>
  <c r="J136" i="14"/>
  <c r="H136" i="14" s="1"/>
  <c r="A136" i="14"/>
  <c r="E136" i="14"/>
  <c r="C136" i="14"/>
  <c r="J135" i="14"/>
  <c r="H135" i="14" s="1"/>
  <c r="A135" i="14"/>
  <c r="E135" i="14"/>
  <c r="C135" i="14"/>
  <c r="J134" i="14"/>
  <c r="H134" i="14" s="1"/>
  <c r="A134" i="14"/>
  <c r="E134" i="14"/>
  <c r="C134" i="14"/>
  <c r="J133" i="14"/>
  <c r="H133" i="14" s="1"/>
  <c r="A133" i="14"/>
  <c r="E133" i="14"/>
  <c r="C133" i="14"/>
  <c r="J132" i="14"/>
  <c r="H132" i="14" s="1"/>
  <c r="A132" i="14"/>
  <c r="E132" i="14"/>
  <c r="C132" i="14"/>
  <c r="J131" i="14"/>
  <c r="H131" i="14" s="1"/>
  <c r="A131" i="14"/>
  <c r="E131" i="14"/>
  <c r="C131" i="14"/>
  <c r="J130" i="14"/>
  <c r="H130" i="14" s="1"/>
  <c r="A130" i="14"/>
  <c r="E130" i="14"/>
  <c r="C130" i="14"/>
  <c r="J129" i="14"/>
  <c r="H129" i="14" s="1"/>
  <c r="A129" i="14"/>
  <c r="E129" i="14"/>
  <c r="C129" i="14"/>
  <c r="J128" i="14"/>
  <c r="H128" i="14" s="1"/>
  <c r="A128" i="14"/>
  <c r="E128" i="14"/>
  <c r="C128" i="14"/>
  <c r="J127" i="14"/>
  <c r="H127" i="14" s="1"/>
  <c r="A127" i="14"/>
  <c r="E127" i="14"/>
  <c r="C127" i="14"/>
  <c r="J126" i="14"/>
  <c r="H126" i="14" s="1"/>
  <c r="A126" i="14"/>
  <c r="E126" i="14"/>
  <c r="C126" i="14"/>
  <c r="J125" i="14"/>
  <c r="H125" i="14" s="1"/>
  <c r="A125" i="14"/>
  <c r="E125" i="14"/>
  <c r="C125" i="14"/>
  <c r="J124" i="14"/>
  <c r="H124" i="14" s="1"/>
  <c r="A124" i="14"/>
  <c r="E124" i="14"/>
  <c r="C124" i="14"/>
  <c r="J123" i="14"/>
  <c r="H123" i="14" s="1"/>
  <c r="A123" i="14"/>
  <c r="E123" i="14"/>
  <c r="C123" i="14"/>
  <c r="J122" i="14"/>
  <c r="H122" i="14" s="1"/>
  <c r="A122" i="14"/>
  <c r="E122" i="14"/>
  <c r="C122" i="14"/>
  <c r="J121" i="14"/>
  <c r="H121" i="14" s="1"/>
  <c r="A121" i="14"/>
  <c r="E121" i="14"/>
  <c r="C121" i="14"/>
  <c r="J120" i="14"/>
  <c r="H120" i="14" s="1"/>
  <c r="A120" i="14"/>
  <c r="E120" i="14"/>
  <c r="C120" i="14"/>
  <c r="J119" i="14"/>
  <c r="H119" i="14" s="1"/>
  <c r="A119" i="14"/>
  <c r="E119" i="14"/>
  <c r="C119" i="14"/>
  <c r="J118" i="14"/>
  <c r="H118" i="14" s="1"/>
  <c r="A118" i="14"/>
  <c r="E118" i="14"/>
  <c r="C118" i="14"/>
  <c r="J117" i="14"/>
  <c r="H117" i="14" s="1"/>
  <c r="A117" i="14"/>
  <c r="E117" i="14"/>
  <c r="C117" i="14"/>
  <c r="J116" i="14"/>
  <c r="H116" i="14" s="1"/>
  <c r="A116" i="14"/>
  <c r="E116" i="14"/>
  <c r="C116" i="14"/>
  <c r="J115" i="14"/>
  <c r="H115" i="14" s="1"/>
  <c r="A115" i="14"/>
  <c r="E115" i="14"/>
  <c r="C115" i="14"/>
  <c r="J114" i="14"/>
  <c r="H114" i="14" s="1"/>
  <c r="A114" i="14"/>
  <c r="E114" i="14"/>
  <c r="C114" i="14"/>
  <c r="J113" i="14"/>
  <c r="H113" i="14" s="1"/>
  <c r="A113" i="14"/>
  <c r="E113" i="14"/>
  <c r="C113" i="14"/>
  <c r="J112" i="14"/>
  <c r="H112" i="14" s="1"/>
  <c r="A112" i="14"/>
  <c r="E112" i="14"/>
  <c r="C112" i="14"/>
  <c r="J111" i="14"/>
  <c r="H111" i="14" s="1"/>
  <c r="A111" i="14"/>
  <c r="E111" i="14"/>
  <c r="C111" i="14"/>
  <c r="J110" i="14"/>
  <c r="H110" i="14" s="1"/>
  <c r="A110" i="14"/>
  <c r="E110" i="14"/>
  <c r="C110" i="14"/>
  <c r="J109" i="14"/>
  <c r="H109" i="14" s="1"/>
  <c r="A109" i="14"/>
  <c r="E109" i="14"/>
  <c r="C109" i="14"/>
  <c r="J108" i="14"/>
  <c r="H108" i="14" s="1"/>
  <c r="A108" i="14"/>
  <c r="E108" i="14"/>
  <c r="C108" i="14"/>
  <c r="J107" i="14"/>
  <c r="H107" i="14" s="1"/>
  <c r="A107" i="14"/>
  <c r="E107" i="14"/>
  <c r="C107" i="14"/>
  <c r="J106" i="14"/>
  <c r="H106" i="14" s="1"/>
  <c r="A106" i="14"/>
  <c r="E106" i="14"/>
  <c r="C106" i="14"/>
  <c r="J105" i="14"/>
  <c r="H105" i="14" s="1"/>
  <c r="A105" i="14"/>
  <c r="E105" i="14"/>
  <c r="C105" i="14"/>
  <c r="J104" i="14"/>
  <c r="H104" i="14" s="1"/>
  <c r="A104" i="14"/>
  <c r="E104" i="14"/>
  <c r="C104" i="14"/>
  <c r="J103" i="14"/>
  <c r="H103" i="14" s="1"/>
  <c r="A103" i="14"/>
  <c r="E103" i="14"/>
  <c r="C103" i="14"/>
  <c r="J102" i="14"/>
  <c r="H102" i="14" s="1"/>
  <c r="A102" i="14"/>
  <c r="E102" i="14"/>
  <c r="C102" i="14"/>
  <c r="J101" i="14"/>
  <c r="H101" i="14" s="1"/>
  <c r="A101" i="14"/>
  <c r="E101" i="14"/>
  <c r="C101" i="14"/>
  <c r="J100" i="14"/>
  <c r="H100" i="14" s="1"/>
  <c r="A100" i="14"/>
  <c r="E100" i="14"/>
  <c r="C100" i="14"/>
  <c r="J99" i="14"/>
  <c r="H99" i="14" s="1"/>
  <c r="A99" i="14"/>
  <c r="E99" i="14"/>
  <c r="C99" i="14"/>
  <c r="J98" i="14"/>
  <c r="H98" i="14" s="1"/>
  <c r="A98" i="14"/>
  <c r="E98" i="14"/>
  <c r="C98" i="14"/>
  <c r="J97" i="14"/>
  <c r="H97" i="14" s="1"/>
  <c r="A97" i="14"/>
  <c r="E97" i="14"/>
  <c r="C97" i="14"/>
  <c r="J96" i="14"/>
  <c r="H96" i="14" s="1"/>
  <c r="A96" i="14"/>
  <c r="E96" i="14"/>
  <c r="C96" i="14"/>
  <c r="J95" i="14"/>
  <c r="H95" i="14" s="1"/>
  <c r="A95" i="14"/>
  <c r="E95" i="14"/>
  <c r="C95" i="14"/>
  <c r="J94" i="14"/>
  <c r="H94" i="14" s="1"/>
  <c r="A94" i="14"/>
  <c r="E94" i="14"/>
  <c r="C94" i="14"/>
  <c r="J93" i="14"/>
  <c r="H93" i="14" s="1"/>
  <c r="A93" i="14"/>
  <c r="E93" i="14"/>
  <c r="C93" i="14"/>
  <c r="J92" i="14"/>
  <c r="H92" i="14" s="1"/>
  <c r="A92" i="14"/>
  <c r="E92" i="14"/>
  <c r="C92" i="14"/>
  <c r="J91" i="14"/>
  <c r="H91" i="14" s="1"/>
  <c r="A91" i="14"/>
  <c r="E91" i="14"/>
  <c r="C91" i="14"/>
  <c r="J90" i="14"/>
  <c r="H90" i="14" s="1"/>
  <c r="A90" i="14"/>
  <c r="E90" i="14"/>
  <c r="C90" i="14"/>
  <c r="J89" i="14"/>
  <c r="H89" i="14" s="1"/>
  <c r="A89" i="14"/>
  <c r="E89" i="14"/>
  <c r="C89" i="14"/>
  <c r="J88" i="14"/>
  <c r="H88" i="14" s="1"/>
  <c r="A88" i="14"/>
  <c r="E88" i="14"/>
  <c r="C88" i="14"/>
  <c r="J87" i="14"/>
  <c r="H87" i="14" s="1"/>
  <c r="A87" i="14"/>
  <c r="E87" i="14"/>
  <c r="C87" i="14"/>
  <c r="J86" i="14"/>
  <c r="H86" i="14" s="1"/>
  <c r="A86" i="14"/>
  <c r="E86" i="14"/>
  <c r="C86" i="14"/>
  <c r="J85" i="14"/>
  <c r="H85" i="14" s="1"/>
  <c r="A85" i="14"/>
  <c r="E85" i="14"/>
  <c r="C85" i="14"/>
  <c r="J84" i="14"/>
  <c r="H84" i="14" s="1"/>
  <c r="A84" i="14"/>
  <c r="E84" i="14"/>
  <c r="C84" i="14"/>
  <c r="J83" i="14"/>
  <c r="H83" i="14" s="1"/>
  <c r="A83" i="14"/>
  <c r="E83" i="14"/>
  <c r="C83" i="14"/>
  <c r="J82" i="14"/>
  <c r="H82" i="14" s="1"/>
  <c r="A82" i="14"/>
  <c r="E82" i="14"/>
  <c r="C82" i="14"/>
  <c r="J81" i="14"/>
  <c r="H81" i="14" s="1"/>
  <c r="A81" i="14"/>
  <c r="E81" i="14"/>
  <c r="C81" i="14"/>
  <c r="J80" i="14"/>
  <c r="H80" i="14" s="1"/>
  <c r="A80" i="14"/>
  <c r="E80" i="14"/>
  <c r="C80" i="14"/>
  <c r="J79" i="14"/>
  <c r="H79" i="14" s="1"/>
  <c r="A79" i="14"/>
  <c r="E79" i="14"/>
  <c r="C79" i="14"/>
  <c r="J78" i="14"/>
  <c r="H78" i="14" s="1"/>
  <c r="A78" i="14"/>
  <c r="E78" i="14"/>
  <c r="C78" i="14"/>
  <c r="J77" i="14"/>
  <c r="H77" i="14" s="1"/>
  <c r="A77" i="14"/>
  <c r="E77" i="14"/>
  <c r="C77" i="14"/>
  <c r="J76" i="14"/>
  <c r="H76" i="14" s="1"/>
  <c r="A76" i="14"/>
  <c r="E76" i="14"/>
  <c r="C76" i="14"/>
  <c r="J75" i="14"/>
  <c r="H75" i="14" s="1"/>
  <c r="A75" i="14"/>
  <c r="E75" i="14"/>
  <c r="C75" i="14"/>
  <c r="J74" i="14"/>
  <c r="H74" i="14" s="1"/>
  <c r="A74" i="14"/>
  <c r="E74" i="14"/>
  <c r="C74" i="14"/>
  <c r="J73" i="14"/>
  <c r="H73" i="14" s="1"/>
  <c r="A73" i="14"/>
  <c r="E73" i="14"/>
  <c r="C73" i="14"/>
  <c r="J72" i="14"/>
  <c r="H72" i="14" s="1"/>
  <c r="A72" i="14"/>
  <c r="E72" i="14"/>
  <c r="C72" i="14"/>
  <c r="J71" i="14"/>
  <c r="H71" i="14" s="1"/>
  <c r="A71" i="14"/>
  <c r="E71" i="14"/>
  <c r="C71" i="14"/>
  <c r="J70" i="14"/>
  <c r="H70" i="14" s="1"/>
  <c r="A70" i="14"/>
  <c r="E70" i="14"/>
  <c r="C70" i="14"/>
  <c r="J69" i="14"/>
  <c r="H69" i="14" s="1"/>
  <c r="A69" i="14"/>
  <c r="E69" i="14"/>
  <c r="C69" i="14"/>
  <c r="J68" i="14"/>
  <c r="H68" i="14" s="1"/>
  <c r="A68" i="14"/>
  <c r="E68" i="14"/>
  <c r="C68" i="14"/>
  <c r="J67" i="14"/>
  <c r="H67" i="14" s="1"/>
  <c r="A67" i="14"/>
  <c r="E67" i="14"/>
  <c r="C67" i="14"/>
  <c r="J66" i="14"/>
  <c r="H66" i="14" s="1"/>
  <c r="A66" i="14"/>
  <c r="E66" i="14"/>
  <c r="C66" i="14"/>
  <c r="J65" i="14"/>
  <c r="H65" i="14" s="1"/>
  <c r="A65" i="14"/>
  <c r="E65" i="14"/>
  <c r="C65" i="14"/>
  <c r="J64" i="14"/>
  <c r="H64" i="14" s="1"/>
  <c r="A64" i="14"/>
  <c r="E64" i="14"/>
  <c r="C64" i="14"/>
  <c r="J63" i="14"/>
  <c r="H63" i="14" s="1"/>
  <c r="A63" i="14"/>
  <c r="E63" i="14"/>
  <c r="C63" i="14"/>
  <c r="J62" i="14"/>
  <c r="H62" i="14" s="1"/>
  <c r="A62" i="14"/>
  <c r="E62" i="14"/>
  <c r="C62" i="14"/>
  <c r="J61" i="14"/>
  <c r="H61" i="14" s="1"/>
  <c r="A61" i="14"/>
  <c r="E61" i="14"/>
  <c r="C61" i="14"/>
  <c r="J60" i="14"/>
  <c r="H60" i="14" s="1"/>
  <c r="A60" i="14"/>
  <c r="E60" i="14"/>
  <c r="C60" i="14"/>
  <c r="J59" i="14"/>
  <c r="H59" i="14" s="1"/>
  <c r="A59" i="14"/>
  <c r="E59" i="14"/>
  <c r="C59" i="14"/>
  <c r="J58" i="14"/>
  <c r="H58" i="14" s="1"/>
  <c r="A58" i="14"/>
  <c r="E58" i="14"/>
  <c r="C58" i="14"/>
  <c r="J57" i="14"/>
  <c r="H57" i="14" s="1"/>
  <c r="A57" i="14"/>
  <c r="E57" i="14"/>
  <c r="C57" i="14"/>
  <c r="J56" i="14"/>
  <c r="H56" i="14" s="1"/>
  <c r="A56" i="14"/>
  <c r="E56" i="14"/>
  <c r="C56" i="14"/>
  <c r="J55" i="14"/>
  <c r="H55" i="14" s="1"/>
  <c r="A55" i="14"/>
  <c r="E55" i="14"/>
  <c r="C55" i="14"/>
  <c r="J54" i="14"/>
  <c r="H54" i="14" s="1"/>
  <c r="A54" i="14"/>
  <c r="E54" i="14"/>
  <c r="C54" i="14"/>
  <c r="J53" i="14"/>
  <c r="H53" i="14" s="1"/>
  <c r="A53" i="14"/>
  <c r="E53" i="14"/>
  <c r="C53" i="14"/>
  <c r="J52" i="14"/>
  <c r="H52" i="14" s="1"/>
  <c r="A52" i="14"/>
  <c r="E52" i="14"/>
  <c r="C52" i="14"/>
  <c r="J51" i="14"/>
  <c r="H51" i="14" s="1"/>
  <c r="A51" i="14"/>
  <c r="E51" i="14"/>
  <c r="C51" i="14"/>
  <c r="J50" i="14"/>
  <c r="H50" i="14" s="1"/>
  <c r="A50" i="14"/>
  <c r="E50" i="14"/>
  <c r="C50" i="14"/>
  <c r="J49" i="14"/>
  <c r="H49" i="14" s="1"/>
  <c r="A49" i="14"/>
  <c r="E49" i="14"/>
  <c r="C49" i="14"/>
  <c r="J48" i="14"/>
  <c r="H48" i="14" s="1"/>
  <c r="A48" i="14"/>
  <c r="E48" i="14"/>
  <c r="C48" i="14"/>
  <c r="J47" i="14"/>
  <c r="H47" i="14" s="1"/>
  <c r="A47" i="14"/>
  <c r="E47" i="14"/>
  <c r="C47" i="14"/>
  <c r="J46" i="14"/>
  <c r="H46" i="14" s="1"/>
  <c r="A46" i="14"/>
  <c r="E46" i="14"/>
  <c r="C46" i="14"/>
  <c r="J45" i="14"/>
  <c r="H45" i="14" s="1"/>
  <c r="A45" i="14"/>
  <c r="E45" i="14"/>
  <c r="C45" i="14"/>
  <c r="J44" i="14"/>
  <c r="H44" i="14" s="1"/>
  <c r="A44" i="14"/>
  <c r="E44" i="14"/>
  <c r="C44" i="14"/>
  <c r="J43" i="14"/>
  <c r="H43" i="14" s="1"/>
  <c r="A43" i="14"/>
  <c r="E43" i="14"/>
  <c r="C43" i="14"/>
  <c r="J42" i="14"/>
  <c r="H42" i="14" s="1"/>
  <c r="A42" i="14"/>
  <c r="E42" i="14"/>
  <c r="C42" i="14"/>
  <c r="J41" i="14"/>
  <c r="H41" i="14" s="1"/>
  <c r="A41" i="14"/>
  <c r="E41" i="14"/>
  <c r="C41" i="14"/>
  <c r="J40" i="14"/>
  <c r="H40" i="14" s="1"/>
  <c r="A40" i="14"/>
  <c r="E40" i="14"/>
  <c r="C40" i="14"/>
  <c r="J39" i="14"/>
  <c r="H39" i="14" s="1"/>
  <c r="A39" i="14"/>
  <c r="E39" i="14"/>
  <c r="C39" i="14"/>
  <c r="J38" i="14"/>
  <c r="H38" i="14" s="1"/>
  <c r="A38" i="14"/>
  <c r="E38" i="14"/>
  <c r="C38" i="14"/>
  <c r="J37" i="14"/>
  <c r="H37" i="14" s="1"/>
  <c r="A37" i="14"/>
  <c r="E37" i="14"/>
  <c r="C37" i="14"/>
  <c r="J36" i="14"/>
  <c r="H36" i="14" s="1"/>
  <c r="A36" i="14"/>
  <c r="E36" i="14"/>
  <c r="C36" i="14"/>
  <c r="J35" i="14"/>
  <c r="H35" i="14" s="1"/>
  <c r="A35" i="14"/>
  <c r="E35" i="14"/>
  <c r="C35" i="14"/>
  <c r="J34" i="14"/>
  <c r="H34" i="14" s="1"/>
  <c r="A34" i="14"/>
  <c r="E34" i="14"/>
  <c r="C34" i="14"/>
  <c r="J33" i="14"/>
  <c r="H33" i="14" s="1"/>
  <c r="A33" i="14"/>
  <c r="E33" i="14"/>
  <c r="C33" i="14"/>
  <c r="J32" i="14"/>
  <c r="H32" i="14" s="1"/>
  <c r="A32" i="14"/>
  <c r="E32" i="14"/>
  <c r="C32" i="14"/>
  <c r="J31" i="14"/>
  <c r="H31" i="14" s="1"/>
  <c r="A31" i="14"/>
  <c r="E31" i="14"/>
  <c r="C31" i="14"/>
  <c r="J30" i="14"/>
  <c r="H30" i="14" s="1"/>
  <c r="A30" i="14"/>
  <c r="E30" i="14"/>
  <c r="C30" i="14"/>
  <c r="J29" i="14"/>
  <c r="H29" i="14" s="1"/>
  <c r="A29" i="14"/>
  <c r="E29" i="14"/>
  <c r="C29" i="14"/>
  <c r="J28" i="14"/>
  <c r="H28" i="14" s="1"/>
  <c r="A28" i="14"/>
  <c r="E28" i="14"/>
  <c r="C28" i="14"/>
  <c r="J27" i="14"/>
  <c r="H27" i="14" s="1"/>
  <c r="A27" i="14"/>
  <c r="E27" i="14"/>
  <c r="C27" i="14"/>
  <c r="J26" i="14"/>
  <c r="H26" i="14" s="1"/>
  <c r="A26" i="14"/>
  <c r="E26" i="14"/>
  <c r="C26" i="14"/>
  <c r="J25" i="14"/>
  <c r="H25" i="14" s="1"/>
  <c r="A25" i="14"/>
  <c r="E25" i="14"/>
  <c r="C25" i="14"/>
  <c r="J24" i="14"/>
  <c r="H24" i="14" s="1"/>
  <c r="A24" i="14"/>
  <c r="E24" i="14"/>
  <c r="C24" i="14"/>
  <c r="J23" i="14"/>
  <c r="H23" i="14" s="1"/>
  <c r="A23" i="14"/>
  <c r="E23" i="14"/>
  <c r="C23" i="14"/>
  <c r="J22" i="14"/>
  <c r="H22" i="14" s="1"/>
  <c r="A22" i="14"/>
  <c r="E22" i="14"/>
  <c r="C22" i="14"/>
  <c r="J21" i="14"/>
  <c r="H21" i="14" s="1"/>
  <c r="A21" i="14"/>
  <c r="E21" i="14"/>
  <c r="C21" i="14"/>
  <c r="J20" i="14"/>
  <c r="H20" i="14" s="1"/>
  <c r="A20" i="14"/>
  <c r="E20" i="14"/>
  <c r="C20" i="14"/>
  <c r="J19" i="14"/>
  <c r="H19" i="14" s="1"/>
  <c r="A19" i="14"/>
  <c r="E19" i="14"/>
  <c r="C19" i="14"/>
  <c r="J18" i="14"/>
  <c r="H18" i="14" s="1"/>
  <c r="A18" i="14"/>
  <c r="E18" i="14"/>
  <c r="C18" i="14"/>
  <c r="J17" i="14"/>
  <c r="H17" i="14" s="1"/>
  <c r="A17" i="14"/>
  <c r="E17" i="14"/>
  <c r="C17" i="14"/>
  <c r="J16" i="14"/>
  <c r="H16" i="14" s="1"/>
  <c r="A16" i="14"/>
  <c r="E16" i="14"/>
  <c r="J15" i="14"/>
  <c r="H15" i="14" s="1"/>
  <c r="A15" i="14"/>
  <c r="A14" i="14"/>
  <c r="A13" i="14"/>
  <c r="A12" i="14"/>
  <c r="A11" i="14"/>
  <c r="C7" i="14"/>
  <c r="D2" i="7"/>
  <c r="D9" i="7"/>
  <c r="D10" i="7"/>
  <c r="A1" i="10"/>
  <c r="M13" i="10"/>
  <c r="A2" i="4"/>
  <c r="B2" i="4"/>
  <c r="C2" i="4"/>
  <c r="D2" i="4"/>
  <c r="E2" i="4"/>
  <c r="F2" i="4"/>
  <c r="A3" i="4"/>
  <c r="B3" i="4"/>
  <c r="C3" i="4"/>
  <c r="D3" i="4"/>
  <c r="E3" i="4"/>
  <c r="F3" i="4"/>
  <c r="A4" i="4"/>
  <c r="B4" i="4"/>
  <c r="C4" i="4"/>
  <c r="D4" i="4"/>
  <c r="E4" i="4"/>
  <c r="F4" i="4"/>
  <c r="A5" i="4"/>
  <c r="B5" i="4"/>
  <c r="C5" i="4"/>
  <c r="D5" i="4"/>
  <c r="A6" i="4"/>
  <c r="B6" i="4"/>
  <c r="C6" i="4"/>
  <c r="D6" i="4"/>
  <c r="E6" i="4"/>
  <c r="F6" i="4"/>
  <c r="B1" i="4"/>
  <c r="C1" i="4"/>
  <c r="D1" i="4"/>
  <c r="A1" i="4"/>
  <c r="B10" i="4"/>
  <c r="C3" i="10" s="1"/>
  <c r="C10" i="4"/>
  <c r="B11" i="4"/>
  <c r="C11" i="4"/>
  <c r="B12" i="4"/>
  <c r="C5" i="10" s="1"/>
  <c r="C12" i="4"/>
  <c r="B13" i="4"/>
  <c r="C6" i="10" s="1"/>
  <c r="C13" i="4"/>
  <c r="B14" i="4"/>
  <c r="C7" i="10" s="1"/>
  <c r="C14" i="4"/>
  <c r="B15" i="4"/>
  <c r="C15" i="4"/>
  <c r="B16" i="4"/>
  <c r="C9" i="10" s="1"/>
  <c r="C16" i="4"/>
  <c r="B17" i="4"/>
  <c r="C17" i="4"/>
  <c r="B18" i="4"/>
  <c r="C11" i="10" s="1"/>
  <c r="C18" i="4"/>
  <c r="B19" i="4"/>
  <c r="C19" i="4"/>
  <c r="B20" i="4"/>
  <c r="C13" i="10" s="1"/>
  <c r="C20" i="4"/>
  <c r="B21" i="4"/>
  <c r="C14" i="10" s="1"/>
  <c r="C21" i="4"/>
  <c r="B22" i="4"/>
  <c r="C15" i="10" s="1"/>
  <c r="C22" i="4"/>
  <c r="B23" i="4"/>
  <c r="C23" i="4"/>
  <c r="B24" i="4"/>
  <c r="C17" i="10" s="1"/>
  <c r="C24" i="4"/>
  <c r="B25" i="4"/>
  <c r="C18" i="10" s="1"/>
  <c r="C25" i="4"/>
  <c r="B26" i="4"/>
  <c r="C19" i="10" s="1"/>
  <c r="C26" i="4"/>
  <c r="B27" i="4"/>
  <c r="C27" i="4"/>
  <c r="B28" i="4"/>
  <c r="C21" i="10" s="1"/>
  <c r="C28" i="4"/>
  <c r="B29" i="4"/>
  <c r="C22" i="10" s="1"/>
  <c r="C29" i="4"/>
  <c r="B30" i="4"/>
  <c r="C23" i="10" s="1"/>
  <c r="C30" i="4"/>
  <c r="B31" i="4"/>
  <c r="C31" i="4"/>
  <c r="B32" i="4"/>
  <c r="C25" i="10" s="1"/>
  <c r="C32" i="4"/>
  <c r="B33" i="4"/>
  <c r="C26" i="10" s="1"/>
  <c r="C33" i="4"/>
  <c r="B34" i="4"/>
  <c r="C27" i="10" s="1"/>
  <c r="C34" i="4"/>
  <c r="B35" i="4"/>
  <c r="C35" i="4"/>
  <c r="B36" i="4"/>
  <c r="C29" i="10" s="1"/>
  <c r="C36" i="4"/>
  <c r="B37" i="4"/>
  <c r="C30" i="10" s="1"/>
  <c r="C37" i="4"/>
  <c r="B38" i="4"/>
  <c r="C31" i="10" s="1"/>
  <c r="C38" i="4"/>
  <c r="B39" i="4"/>
  <c r="C39" i="4"/>
  <c r="B40" i="4"/>
  <c r="C33" i="10" s="1"/>
  <c r="C40" i="4"/>
  <c r="B41" i="4"/>
  <c r="C34" i="10" s="1"/>
  <c r="C41" i="4"/>
  <c r="B42" i="4"/>
  <c r="C35" i="10" s="1"/>
  <c r="C42" i="4"/>
  <c r="B43" i="4"/>
  <c r="C43" i="4"/>
  <c r="B44" i="4"/>
  <c r="C37" i="10" s="1"/>
  <c r="C44" i="4"/>
  <c r="B45" i="4"/>
  <c r="C38" i="10" s="1"/>
  <c r="C45" i="4"/>
  <c r="B46" i="4"/>
  <c r="C39" i="10" s="1"/>
  <c r="C46" i="4"/>
  <c r="B47" i="4"/>
  <c r="C47" i="4"/>
  <c r="B48" i="4"/>
  <c r="C41" i="10" s="1"/>
  <c r="C48" i="4"/>
  <c r="B49" i="4"/>
  <c r="C42" i="10" s="1"/>
  <c r="C49" i="4"/>
  <c r="B50" i="4"/>
  <c r="C43" i="10" s="1"/>
  <c r="C50" i="4"/>
  <c r="B51" i="4"/>
  <c r="C51" i="4"/>
  <c r="B52" i="4"/>
  <c r="C45" i="10" s="1"/>
  <c r="C52" i="4"/>
  <c r="B53" i="4"/>
  <c r="C46" i="10" s="1"/>
  <c r="C53" i="4"/>
  <c r="B54" i="4"/>
  <c r="C47" i="10" s="1"/>
  <c r="C54" i="4"/>
  <c r="B55" i="4"/>
  <c r="C48" i="10" s="1"/>
  <c r="C55" i="4"/>
  <c r="B56" i="4"/>
  <c r="C56" i="4"/>
  <c r="B57" i="4"/>
  <c r="C57" i="4"/>
  <c r="B58" i="4"/>
  <c r="C58" i="4"/>
  <c r="B59" i="4"/>
  <c r="C52" i="10" s="1"/>
  <c r="C59" i="4"/>
  <c r="B60" i="4"/>
  <c r="C60" i="4"/>
  <c r="B61" i="4"/>
  <c r="C54" i="10" s="1"/>
  <c r="C61" i="4"/>
  <c r="B62" i="4"/>
  <c r="C55" i="10" s="1"/>
  <c r="C62" i="4"/>
  <c r="B63" i="4"/>
  <c r="C56" i="10" s="1"/>
  <c r="C63" i="4"/>
  <c r="B64" i="4"/>
  <c r="C57" i="10" s="1"/>
  <c r="C64" i="4"/>
  <c r="B65" i="4"/>
  <c r="C65" i="4"/>
  <c r="B66" i="4"/>
  <c r="C59" i="10" s="1"/>
  <c r="C66" i="4"/>
  <c r="B67" i="4"/>
  <c r="C67" i="4"/>
  <c r="B68" i="4"/>
  <c r="C61" i="10" s="1"/>
  <c r="C68" i="4"/>
  <c r="B69" i="4"/>
  <c r="C62" i="10" s="1"/>
  <c r="C69" i="4"/>
  <c r="B70" i="4"/>
  <c r="C63" i="10" s="1"/>
  <c r="C70" i="4"/>
  <c r="B71" i="4"/>
  <c r="C64" i="10" s="1"/>
  <c r="C71" i="4"/>
  <c r="B72" i="4"/>
  <c r="C65" i="10" s="1"/>
  <c r="C72" i="4"/>
  <c r="B73" i="4"/>
  <c r="C73" i="4"/>
  <c r="B74" i="4"/>
  <c r="C67" i="10" s="1"/>
  <c r="C74" i="4"/>
  <c r="B75" i="4"/>
  <c r="C68" i="10" s="1"/>
  <c r="C75" i="4"/>
  <c r="B76" i="4"/>
  <c r="C69" i="10" s="1"/>
  <c r="C76" i="4"/>
  <c r="B77" i="4"/>
  <c r="C70" i="10" s="1"/>
  <c r="C77" i="4"/>
  <c r="B78" i="4"/>
  <c r="C78" i="4"/>
  <c r="B79" i="4"/>
  <c r="C79" i="4"/>
  <c r="B80" i="4"/>
  <c r="C80" i="4"/>
  <c r="B81" i="4"/>
  <c r="C74" i="10" s="1"/>
  <c r="C81" i="4"/>
  <c r="B82" i="4"/>
  <c r="C82" i="4"/>
  <c r="B83" i="4"/>
  <c r="C76" i="10" s="1"/>
  <c r="C83" i="4"/>
  <c r="B84" i="4"/>
  <c r="C77" i="10" s="1"/>
  <c r="C84" i="4"/>
  <c r="B85" i="4"/>
  <c r="C78" i="10" s="1"/>
  <c r="C85" i="4"/>
  <c r="B86" i="4"/>
  <c r="C79" i="10" s="1"/>
  <c r="C86" i="4"/>
  <c r="B87" i="4"/>
  <c r="C87" i="4"/>
  <c r="B88" i="4"/>
  <c r="C81" i="10" s="1"/>
  <c r="C88" i="4"/>
  <c r="B89" i="4"/>
  <c r="C89" i="4"/>
  <c r="B90" i="4"/>
  <c r="C83" i="10" s="1"/>
  <c r="C90" i="4"/>
  <c r="B91" i="4"/>
  <c r="C91" i="4"/>
  <c r="B92" i="4"/>
  <c r="C85" i="10" s="1"/>
  <c r="C92" i="4"/>
  <c r="B93" i="4"/>
  <c r="C86" i="10" s="1"/>
  <c r="C93" i="4"/>
  <c r="B94" i="4"/>
  <c r="C87" i="10" s="1"/>
  <c r="C94" i="4"/>
  <c r="B95" i="4"/>
  <c r="C88" i="10" s="1"/>
  <c r="C95" i="4"/>
  <c r="B96" i="4"/>
  <c r="C89" i="10" s="1"/>
  <c r="C96" i="4"/>
  <c r="B97" i="4"/>
  <c r="C97" i="4"/>
  <c r="B98" i="4"/>
  <c r="C91" i="10" s="1"/>
  <c r="C98" i="4"/>
  <c r="B99" i="4"/>
  <c r="C92" i="10" s="1"/>
  <c r="C99" i="4"/>
  <c r="B100" i="4"/>
  <c r="C100" i="4"/>
  <c r="B101" i="4"/>
  <c r="C94" i="10" s="1"/>
  <c r="C101" i="4"/>
  <c r="B102" i="4"/>
  <c r="C102" i="4"/>
  <c r="B103" i="4"/>
  <c r="C96" i="10" s="1"/>
  <c r="C103" i="4"/>
  <c r="B104" i="4"/>
  <c r="C97" i="10" s="1"/>
  <c r="C104" i="4"/>
  <c r="B105" i="4"/>
  <c r="C105" i="4"/>
  <c r="B106" i="4"/>
  <c r="C99" i="10" s="1"/>
  <c r="C106" i="4"/>
  <c r="B107" i="4"/>
  <c r="C100" i="10" s="1"/>
  <c r="C107" i="4"/>
  <c r="B108" i="4"/>
  <c r="C101" i="10" s="1"/>
  <c r="C108" i="4"/>
  <c r="B109" i="4"/>
  <c r="C102" i="10" s="1"/>
  <c r="C109" i="4"/>
  <c r="B110" i="4"/>
  <c r="C103" i="10" s="1"/>
  <c r="C110" i="4"/>
  <c r="B111" i="4"/>
  <c r="C111" i="4"/>
  <c r="B112" i="4"/>
  <c r="C105" i="10" s="1"/>
  <c r="C112" i="4"/>
  <c r="B113" i="4"/>
  <c r="C106" i="10" s="1"/>
  <c r="C113" i="4"/>
  <c r="B114" i="4"/>
  <c r="C107" i="10" s="1"/>
  <c r="C114" i="4"/>
  <c r="B115" i="4"/>
  <c r="C108" i="10" s="1"/>
  <c r="C115" i="4"/>
  <c r="B116" i="4"/>
  <c r="C109" i="10" s="1"/>
  <c r="C116" i="4"/>
  <c r="B117" i="4"/>
  <c r="C110" i="10" s="1"/>
  <c r="C117" i="4"/>
  <c r="B118" i="4"/>
  <c r="C111" i="10" s="1"/>
  <c r="C118" i="4"/>
  <c r="B119" i="4"/>
  <c r="C119" i="4"/>
  <c r="B120" i="4"/>
  <c r="C120" i="4"/>
  <c r="B121" i="4"/>
  <c r="C114" i="10" s="1"/>
  <c r="C121" i="4"/>
  <c r="B122" i="4"/>
  <c r="C122" i="4"/>
  <c r="B123" i="4"/>
  <c r="C116" i="10" s="1"/>
  <c r="C123" i="4"/>
  <c r="B124" i="4"/>
  <c r="C124" i="4"/>
  <c r="B125" i="4"/>
  <c r="C118" i="10" s="1"/>
  <c r="C125" i="4"/>
  <c r="B126" i="4"/>
  <c r="C119" i="10" s="1"/>
  <c r="C126" i="4"/>
  <c r="B127" i="4"/>
  <c r="C127" i="4"/>
  <c r="B128" i="4"/>
  <c r="C121" i="10" s="1"/>
  <c r="C128" i="4"/>
  <c r="B129" i="4"/>
  <c r="C122" i="10" s="1"/>
  <c r="C129" i="4"/>
  <c r="B130" i="4"/>
  <c r="C123" i="10" s="1"/>
  <c r="C130" i="4"/>
  <c r="B131" i="4"/>
  <c r="C131" i="4"/>
  <c r="B132" i="4"/>
  <c r="C125" i="10" s="1"/>
  <c r="C132" i="4"/>
  <c r="B133" i="4"/>
  <c r="C126" i="10" s="1"/>
  <c r="C133" i="4"/>
  <c r="B134" i="4"/>
  <c r="C127" i="10" s="1"/>
  <c r="C134" i="4"/>
  <c r="B135" i="4"/>
  <c r="C135" i="4"/>
  <c r="B136" i="4"/>
  <c r="C129" i="10" s="1"/>
  <c r="C136" i="4"/>
  <c r="B137" i="4"/>
  <c r="C130" i="10" s="1"/>
  <c r="C137" i="4"/>
  <c r="B138" i="4"/>
  <c r="C131" i="10" s="1"/>
  <c r="C138" i="4"/>
  <c r="B139" i="4"/>
  <c r="C132" i="10" s="1"/>
  <c r="C139" i="4"/>
  <c r="B140" i="4"/>
  <c r="C133" i="10" s="1"/>
  <c r="C140" i="4"/>
  <c r="B141" i="4"/>
  <c r="C141" i="4"/>
  <c r="B142" i="4"/>
  <c r="C142" i="4"/>
  <c r="B143" i="4"/>
  <c r="C136" i="10" s="1"/>
  <c r="C143" i="4"/>
  <c r="B144" i="4"/>
  <c r="C144" i="4"/>
  <c r="B145" i="4"/>
  <c r="C138" i="10" s="1"/>
  <c r="C145" i="4"/>
  <c r="B146" i="4"/>
  <c r="C146" i="4"/>
  <c r="B147" i="4"/>
  <c r="C140" i="10" s="1"/>
  <c r="C147" i="4"/>
  <c r="B148" i="4"/>
  <c r="C141" i="10" s="1"/>
  <c r="C148" i="4"/>
  <c r="B149" i="4"/>
  <c r="C149" i="4"/>
  <c r="B150" i="4"/>
  <c r="C143" i="10" s="1"/>
  <c r="C150" i="4"/>
  <c r="B151" i="4"/>
  <c r="C151" i="4"/>
  <c r="B152" i="4"/>
  <c r="C145" i="10" s="1"/>
  <c r="C152" i="4"/>
  <c r="B153" i="4"/>
  <c r="C146" i="10" s="1"/>
  <c r="C153" i="4"/>
  <c r="B154" i="4"/>
  <c r="C147" i="10" s="1"/>
  <c r="C154" i="4"/>
  <c r="B155" i="4"/>
  <c r="C155" i="4"/>
  <c r="B156" i="4"/>
  <c r="C149" i="10" s="1"/>
  <c r="C156" i="4"/>
  <c r="B157" i="4"/>
  <c r="C150" i="10" s="1"/>
  <c r="C157" i="4"/>
  <c r="B158" i="4"/>
  <c r="C151" i="10" s="1"/>
  <c r="C158" i="4"/>
  <c r="B159" i="4"/>
  <c r="C159" i="4"/>
  <c r="B160" i="4"/>
  <c r="C153" i="10" s="1"/>
  <c r="C160" i="4"/>
  <c r="B161" i="4"/>
  <c r="C154" i="10" s="1"/>
  <c r="C161" i="4"/>
  <c r="B162" i="4"/>
  <c r="C155" i="10" s="1"/>
  <c r="C162" i="4"/>
  <c r="B163" i="4"/>
  <c r="C156" i="10" s="1"/>
  <c r="C163" i="4"/>
  <c r="B164" i="4"/>
  <c r="C164" i="4"/>
  <c r="B165" i="4"/>
  <c r="C158" i="10" s="1"/>
  <c r="C165" i="4"/>
  <c r="B166" i="4"/>
  <c r="C166" i="4"/>
  <c r="B167" i="4"/>
  <c r="C167" i="4"/>
  <c r="B168" i="4"/>
  <c r="C168" i="4"/>
  <c r="B169" i="4"/>
  <c r="C162" i="10" s="1"/>
  <c r="C169" i="4"/>
  <c r="B170" i="4"/>
  <c r="C170" i="4"/>
  <c r="B171" i="4"/>
  <c r="C164" i="10" s="1"/>
  <c r="C171" i="4"/>
  <c r="B172" i="4"/>
  <c r="C165" i="10" s="1"/>
  <c r="C172" i="4"/>
  <c r="B173" i="4"/>
  <c r="C166" i="10" s="1"/>
  <c r="C173" i="4"/>
  <c r="B174" i="4"/>
  <c r="C167" i="10" s="1"/>
  <c r="C174" i="4"/>
  <c r="B175" i="4"/>
  <c r="C175" i="4"/>
  <c r="B176" i="4"/>
  <c r="C169" i="10" s="1"/>
  <c r="C176" i="4"/>
  <c r="B177" i="4"/>
  <c r="C170" i="10" s="1"/>
  <c r="C177" i="4"/>
  <c r="B178" i="4"/>
  <c r="C171" i="10" s="1"/>
  <c r="C178" i="4"/>
  <c r="B179" i="4"/>
  <c r="C179" i="4"/>
  <c r="B180" i="4"/>
  <c r="C173" i="10" s="1"/>
  <c r="C180" i="4"/>
  <c r="B181" i="4"/>
  <c r="C174" i="10" s="1"/>
  <c r="C181" i="4"/>
  <c r="B182" i="4"/>
  <c r="C175" i="10" s="1"/>
  <c r="C182" i="4"/>
  <c r="B183" i="4"/>
  <c r="C183" i="4"/>
  <c r="B184" i="4"/>
  <c r="C177" i="10" s="1"/>
  <c r="C184" i="4"/>
  <c r="B185" i="4"/>
  <c r="C178" i="10" s="1"/>
  <c r="C185" i="4"/>
  <c r="B186" i="4"/>
  <c r="C179" i="10" s="1"/>
  <c r="C186" i="4"/>
  <c r="B187" i="4"/>
  <c r="C180" i="10" s="1"/>
  <c r="C187" i="4"/>
  <c r="B188" i="4"/>
  <c r="C181" i="10" s="1"/>
  <c r="C188" i="4"/>
  <c r="B189" i="4"/>
  <c r="C189" i="4"/>
  <c r="B190" i="4"/>
  <c r="C183" i="10" s="1"/>
  <c r="C190" i="4"/>
  <c r="B191" i="4"/>
  <c r="C184" i="10" s="1"/>
  <c r="C191" i="4"/>
  <c r="B192" i="4"/>
  <c r="C185" i="10" s="1"/>
  <c r="C192" i="4"/>
  <c r="B193" i="4"/>
  <c r="C186" i="10" s="1"/>
  <c r="C193" i="4"/>
  <c r="B194" i="4"/>
  <c r="C187" i="10" s="1"/>
  <c r="C194" i="4"/>
  <c r="B195" i="4"/>
  <c r="C188" i="10" s="1"/>
  <c r="C195" i="4"/>
  <c r="B196" i="4"/>
  <c r="C196" i="4"/>
  <c r="B197" i="4"/>
  <c r="C197" i="4"/>
  <c r="B198" i="4"/>
  <c r="C198" i="4"/>
  <c r="B199" i="4"/>
  <c r="C192" i="10" s="1"/>
  <c r="C199" i="4"/>
  <c r="B200" i="4"/>
  <c r="C200" i="4"/>
  <c r="B201" i="4"/>
  <c r="C194" i="10" s="1"/>
  <c r="C201" i="4"/>
  <c r="B202" i="4"/>
  <c r="C202" i="4"/>
  <c r="B203" i="4"/>
  <c r="C196" i="10" s="1"/>
  <c r="C203" i="4"/>
  <c r="B204" i="4"/>
  <c r="C197" i="10" s="1"/>
  <c r="C204" i="4"/>
  <c r="B205" i="4"/>
  <c r="C205" i="4"/>
  <c r="B206" i="4"/>
  <c r="C199" i="10" s="1"/>
  <c r="C206" i="4"/>
  <c r="B207" i="4"/>
  <c r="C200" i="10" s="1"/>
  <c r="C207" i="4"/>
  <c r="B208" i="4"/>
  <c r="C201" i="10" s="1"/>
  <c r="C208" i="4"/>
  <c r="B209" i="4"/>
  <c r="C202" i="10" s="1"/>
  <c r="C209" i="4"/>
  <c r="B210" i="4"/>
  <c r="C203" i="10" s="1"/>
  <c r="C210" i="4"/>
  <c r="B211" i="4"/>
  <c r="C211" i="4"/>
  <c r="B212" i="4"/>
  <c r="C205" i="10" s="1"/>
  <c r="C212" i="4"/>
  <c r="B213" i="4"/>
  <c r="C213" i="4"/>
  <c r="B214" i="4"/>
  <c r="C207" i="10" s="1"/>
  <c r="C214" i="4"/>
  <c r="B215" i="4"/>
  <c r="C215" i="4"/>
  <c r="B216" i="4"/>
  <c r="C209" i="10" s="1"/>
  <c r="C216" i="4"/>
  <c r="B217" i="4"/>
  <c r="C210" i="10" s="1"/>
  <c r="C217" i="4"/>
  <c r="B218" i="4"/>
  <c r="C211" i="10" s="1"/>
  <c r="C218" i="4"/>
  <c r="B219" i="4"/>
  <c r="C212" i="10" s="1"/>
  <c r="C219" i="4"/>
  <c r="B220" i="4"/>
  <c r="C213" i="10" s="1"/>
  <c r="C220" i="4"/>
  <c r="B221" i="4"/>
  <c r="C221" i="4"/>
  <c r="B222" i="4"/>
  <c r="C215" i="10" s="1"/>
  <c r="C222" i="4"/>
  <c r="B223" i="4"/>
  <c r="C216" i="10" s="1"/>
  <c r="C223" i="4"/>
  <c r="B224" i="4"/>
  <c r="C217" i="10" s="1"/>
  <c r="C224" i="4"/>
  <c r="B225" i="4"/>
  <c r="C225" i="4"/>
  <c r="B226" i="4"/>
  <c r="C219" i="10" s="1"/>
  <c r="C226" i="4"/>
  <c r="B227" i="4"/>
  <c r="C220" i="10" s="1"/>
  <c r="C227" i="4"/>
  <c r="B228" i="4"/>
  <c r="C228" i="4"/>
  <c r="B229" i="4"/>
  <c r="C222" i="10" s="1"/>
  <c r="C229" i="4"/>
  <c r="B230" i="4"/>
  <c r="C230" i="4"/>
  <c r="B231" i="4"/>
  <c r="C231" i="4"/>
  <c r="B232" i="4"/>
  <c r="C232" i="4"/>
  <c r="B233" i="4"/>
  <c r="C226" i="10" s="1"/>
  <c r="C233" i="4"/>
  <c r="B234" i="4"/>
  <c r="C234" i="4"/>
  <c r="B235" i="4"/>
  <c r="C228" i="10" s="1"/>
  <c r="C235" i="4"/>
  <c r="B236" i="4"/>
  <c r="C229" i="10" s="1"/>
  <c r="C236" i="4"/>
  <c r="B237" i="4"/>
  <c r="C237" i="4"/>
  <c r="B238" i="4"/>
  <c r="C231" i="10" s="1"/>
  <c r="C238" i="4"/>
  <c r="B239" i="4"/>
  <c r="C232" i="10" s="1"/>
  <c r="C239" i="4"/>
  <c r="B240" i="4"/>
  <c r="C233" i="10" s="1"/>
  <c r="C240" i="4"/>
  <c r="B241" i="4"/>
  <c r="C241" i="4"/>
  <c r="B242" i="4"/>
  <c r="C235" i="10" s="1"/>
  <c r="C242" i="4"/>
  <c r="B243" i="4"/>
  <c r="C243" i="4"/>
  <c r="B244" i="4"/>
  <c r="C237" i="10" s="1"/>
  <c r="C244" i="4"/>
  <c r="B245" i="4"/>
  <c r="C238" i="10" s="1"/>
  <c r="C245" i="4"/>
  <c r="B246" i="4"/>
  <c r="C239" i="10" s="1"/>
  <c r="C246" i="4"/>
  <c r="B247" i="4"/>
  <c r="C247" i="4"/>
  <c r="B248" i="4"/>
  <c r="C241" i="10" s="1"/>
  <c r="C248" i="4"/>
  <c r="B249" i="4"/>
  <c r="C242" i="10" s="1"/>
  <c r="C249" i="4"/>
  <c r="B250" i="4"/>
  <c r="C243" i="10" s="1"/>
  <c r="C250" i="4"/>
  <c r="B251" i="4"/>
  <c r="C244" i="10" s="1"/>
  <c r="C251" i="4"/>
  <c r="B252" i="4"/>
  <c r="C245" i="10" s="1"/>
  <c r="C252" i="4"/>
  <c r="B253" i="4"/>
  <c r="C253" i="4"/>
  <c r="B254" i="4"/>
  <c r="C247" i="10" s="1"/>
  <c r="C254" i="4"/>
  <c r="B255" i="4"/>
  <c r="C248" i="10" s="1"/>
  <c r="C255" i="4"/>
  <c r="B256" i="4"/>
  <c r="C249" i="10" s="1"/>
  <c r="C256" i="4"/>
  <c r="B257" i="4"/>
  <c r="C257" i="4"/>
  <c r="B258" i="4"/>
  <c r="C251" i="10" s="1"/>
  <c r="C258" i="4"/>
  <c r="B259" i="4"/>
  <c r="C252" i="10" s="1"/>
  <c r="C259" i="4"/>
  <c r="B260" i="4"/>
  <c r="C260" i="4"/>
  <c r="B261" i="4"/>
  <c r="C254" i="10" s="1"/>
  <c r="C261" i="4"/>
  <c r="B262" i="4"/>
  <c r="C262" i="4"/>
  <c r="B263" i="4"/>
  <c r="C263" i="4"/>
  <c r="B264" i="4"/>
  <c r="C264" i="4"/>
  <c r="B265" i="4"/>
  <c r="C258" i="10" s="1"/>
  <c r="C265" i="4"/>
  <c r="B266" i="4"/>
  <c r="C266" i="4"/>
  <c r="B267" i="4"/>
  <c r="C260" i="10" s="1"/>
  <c r="C267" i="4"/>
  <c r="B268" i="4"/>
  <c r="C261" i="10" s="1"/>
  <c r="C268" i="4"/>
  <c r="B269" i="4"/>
  <c r="C269" i="4"/>
  <c r="B270" i="4"/>
  <c r="C263" i="10" s="1"/>
  <c r="C270" i="4"/>
  <c r="B271" i="4"/>
  <c r="C264" i="10" s="1"/>
  <c r="C271" i="4"/>
  <c r="B272" i="4"/>
  <c r="C265" i="10" s="1"/>
  <c r="C272" i="4"/>
  <c r="B273" i="4"/>
  <c r="C273" i="4"/>
  <c r="B274" i="4"/>
  <c r="C267" i="10" s="1"/>
  <c r="C274" i="4"/>
  <c r="B275" i="4"/>
  <c r="C275" i="4"/>
  <c r="B276" i="4"/>
  <c r="C269" i="10" s="1"/>
  <c r="C276" i="4"/>
  <c r="B277" i="4"/>
  <c r="C270" i="10" s="1"/>
  <c r="C277" i="4"/>
  <c r="B278" i="4"/>
  <c r="C271" i="10" s="1"/>
  <c r="C278" i="4"/>
  <c r="B279" i="4"/>
  <c r="C279" i="4"/>
  <c r="B280" i="4"/>
  <c r="C273" i="10" s="1"/>
  <c r="C280" i="4"/>
  <c r="B281" i="4"/>
  <c r="C274" i="10" s="1"/>
  <c r="C281" i="4"/>
  <c r="B282" i="4"/>
  <c r="C275" i="10" s="1"/>
  <c r="C282" i="4"/>
  <c r="B283" i="4"/>
  <c r="C276" i="10" s="1"/>
  <c r="C283" i="4"/>
  <c r="B284" i="4"/>
  <c r="C277" i="10" s="1"/>
  <c r="C284" i="4"/>
  <c r="B285" i="4"/>
  <c r="C278" i="10" s="1"/>
  <c r="C285" i="4"/>
  <c r="B286" i="4"/>
  <c r="C279" i="10" s="1"/>
  <c r="C286" i="4"/>
  <c r="B287" i="4"/>
  <c r="C280" i="10" s="1"/>
  <c r="C287" i="4"/>
  <c r="B288" i="4"/>
  <c r="C281" i="10" s="1"/>
  <c r="C288" i="4"/>
  <c r="B289" i="4"/>
  <c r="C282" i="10" s="1"/>
  <c r="C289" i="4"/>
  <c r="B290" i="4"/>
  <c r="C283" i="10" s="1"/>
  <c r="C290" i="4"/>
  <c r="B291" i="4"/>
  <c r="C284" i="10" s="1"/>
  <c r="C291" i="4"/>
  <c r="B292" i="4"/>
  <c r="C292" i="4"/>
  <c r="B293" i="4"/>
  <c r="C293" i="4"/>
  <c r="B294" i="4"/>
  <c r="C294" i="4"/>
  <c r="B295" i="4"/>
  <c r="C288" i="10" s="1"/>
  <c r="C295" i="4"/>
  <c r="B296" i="4"/>
  <c r="C296" i="4"/>
  <c r="B297" i="4"/>
  <c r="C290" i="10" s="1"/>
  <c r="C297" i="4"/>
  <c r="B298" i="4"/>
  <c r="C298" i="4"/>
  <c r="B299" i="4"/>
  <c r="C292" i="10" s="1"/>
  <c r="C299" i="4"/>
  <c r="B300" i="4"/>
  <c r="C293" i="10" s="1"/>
  <c r="C300" i="4"/>
  <c r="B301" i="4"/>
  <c r="C294" i="10" s="1"/>
  <c r="C301" i="4"/>
  <c r="B302" i="4"/>
  <c r="C295" i="10" s="1"/>
  <c r="C302" i="4"/>
  <c r="B303" i="4"/>
  <c r="C296" i="10" s="1"/>
  <c r="C303" i="4"/>
  <c r="B304" i="4"/>
  <c r="C297" i="10" s="1"/>
  <c r="C304" i="4"/>
  <c r="B305" i="4"/>
  <c r="C298" i="10" s="1"/>
  <c r="C305" i="4"/>
  <c r="B306" i="4"/>
  <c r="C299" i="10" s="1"/>
  <c r="C306" i="4"/>
  <c r="B307" i="4"/>
  <c r="C307" i="4"/>
  <c r="B308" i="4"/>
  <c r="C301" i="10" s="1"/>
  <c r="C308" i="4"/>
  <c r="B309" i="4"/>
  <c r="C302" i="10" s="1"/>
  <c r="C309" i="4"/>
  <c r="B310" i="4"/>
  <c r="C303" i="10" s="1"/>
  <c r="C310" i="4"/>
  <c r="B311" i="4"/>
  <c r="C311" i="4"/>
  <c r="B312" i="4"/>
  <c r="C305" i="10" s="1"/>
  <c r="C312" i="4"/>
  <c r="B313" i="4"/>
  <c r="C306" i="10" s="1"/>
  <c r="C313" i="4"/>
  <c r="B314" i="4"/>
  <c r="C307" i="10" s="1"/>
  <c r="C314" i="4"/>
  <c r="B315" i="4"/>
  <c r="C308" i="10" s="1"/>
  <c r="C315" i="4"/>
  <c r="B316" i="4"/>
  <c r="C309" i="10" s="1"/>
  <c r="C316" i="4"/>
  <c r="B317" i="4"/>
  <c r="C310" i="10" s="1"/>
  <c r="C317" i="4"/>
  <c r="B318" i="4"/>
  <c r="C311" i="10" s="1"/>
  <c r="C318" i="4"/>
  <c r="B319" i="4"/>
  <c r="C312" i="10" s="1"/>
  <c r="C319" i="4"/>
  <c r="B320" i="4"/>
  <c r="C313" i="10" s="1"/>
  <c r="C320" i="4"/>
  <c r="B321" i="4"/>
  <c r="C314" i="10" s="1"/>
  <c r="C321" i="4"/>
  <c r="B322" i="4"/>
  <c r="C315" i="10" s="1"/>
  <c r="C322" i="4"/>
  <c r="B323" i="4"/>
  <c r="C316" i="10" s="1"/>
  <c r="C323" i="4"/>
  <c r="B324" i="4"/>
  <c r="C324" i="4"/>
  <c r="B325" i="4"/>
  <c r="C318" i="10" s="1"/>
  <c r="C325" i="4"/>
  <c r="B326" i="4"/>
  <c r="C326" i="4"/>
  <c r="B327" i="4"/>
  <c r="C327" i="4"/>
  <c r="B328" i="4"/>
  <c r="C328" i="4"/>
  <c r="B329" i="4"/>
  <c r="C322" i="10" s="1"/>
  <c r="C329" i="4"/>
  <c r="B330" i="4"/>
  <c r="C330" i="4"/>
  <c r="B331" i="4"/>
  <c r="C324" i="10" s="1"/>
  <c r="C331" i="4"/>
  <c r="B332" i="4"/>
  <c r="C325" i="10" s="1"/>
  <c r="C332" i="4"/>
  <c r="B333" i="4"/>
  <c r="C326" i="10" s="1"/>
  <c r="C333" i="4"/>
  <c r="B334" i="4"/>
  <c r="C327" i="10" s="1"/>
  <c r="C334" i="4"/>
  <c r="B335" i="4"/>
  <c r="C328" i="10" s="1"/>
  <c r="C335" i="4"/>
  <c r="B336" i="4"/>
  <c r="C329" i="10" s="1"/>
  <c r="C336" i="4"/>
  <c r="B337" i="4"/>
  <c r="C330" i="10" s="1"/>
  <c r="C337" i="4"/>
  <c r="B338" i="4"/>
  <c r="C331" i="10" s="1"/>
  <c r="C338" i="4"/>
  <c r="B339" i="4"/>
  <c r="C339" i="4"/>
  <c r="B340" i="4"/>
  <c r="C333" i="10" s="1"/>
  <c r="C340" i="4"/>
  <c r="B341" i="4"/>
  <c r="C341" i="4"/>
  <c r="B342" i="4"/>
  <c r="C335" i="10" s="1"/>
  <c r="C342" i="4"/>
  <c r="B343" i="4"/>
  <c r="C343" i="4"/>
  <c r="B344" i="4"/>
  <c r="C337" i="10" s="1"/>
  <c r="C344" i="4"/>
  <c r="B345" i="4"/>
  <c r="C338" i="10" s="1"/>
  <c r="C345" i="4"/>
  <c r="B346" i="4"/>
  <c r="C339" i="10" s="1"/>
  <c r="C346" i="4"/>
  <c r="B347" i="4"/>
  <c r="C347" i="4"/>
  <c r="B348" i="4"/>
  <c r="C341" i="10" s="1"/>
  <c r="C348" i="4"/>
  <c r="B349" i="4"/>
  <c r="C342" i="10" s="1"/>
  <c r="C349" i="4"/>
  <c r="B350" i="4"/>
  <c r="C343" i="10" s="1"/>
  <c r="C350" i="4"/>
  <c r="B351" i="4"/>
  <c r="C344" i="10" s="1"/>
  <c r="C351" i="4"/>
  <c r="B352" i="4"/>
  <c r="C345" i="10" s="1"/>
  <c r="C352" i="4"/>
  <c r="B353" i="4"/>
  <c r="C346" i="10" s="1"/>
  <c r="C353" i="4"/>
  <c r="B354" i="4"/>
  <c r="C347" i="10" s="1"/>
  <c r="C354" i="4"/>
  <c r="B355" i="4"/>
  <c r="C348" i="10" s="1"/>
  <c r="C355" i="4"/>
  <c r="B356" i="4"/>
  <c r="C356" i="4"/>
  <c r="B357" i="4"/>
  <c r="C350" i="10" s="1"/>
  <c r="C357" i="4"/>
  <c r="B358" i="4"/>
  <c r="C358" i="4"/>
  <c r="B359" i="4"/>
  <c r="C352" i="10" s="1"/>
  <c r="C359" i="4"/>
  <c r="B360" i="4"/>
  <c r="C360" i="4"/>
  <c r="B361" i="4"/>
  <c r="C354" i="10" s="1"/>
  <c r="C361" i="4"/>
  <c r="B362" i="4"/>
  <c r="C362" i="4"/>
  <c r="B363" i="4"/>
  <c r="C363" i="4"/>
  <c r="B364" i="4"/>
  <c r="C357" i="10" s="1"/>
  <c r="C364" i="4"/>
  <c r="B365" i="4"/>
  <c r="C358" i="10" s="1"/>
  <c r="C365" i="4"/>
  <c r="B366" i="4"/>
  <c r="C359" i="10" s="1"/>
  <c r="C366" i="4"/>
  <c r="B367" i="4"/>
  <c r="C367" i="4"/>
  <c r="B368" i="4"/>
  <c r="C361" i="10" s="1"/>
  <c r="C368" i="4"/>
  <c r="B369" i="4"/>
  <c r="C362" i="10" s="1"/>
  <c r="C369" i="4"/>
  <c r="B370" i="4"/>
  <c r="C363" i="10" s="1"/>
  <c r="C370" i="4"/>
  <c r="B371" i="4"/>
  <c r="C371" i="4"/>
  <c r="B372" i="4"/>
  <c r="C365" i="10" s="1"/>
  <c r="C372" i="4"/>
  <c r="B373" i="4"/>
  <c r="C366" i="10" s="1"/>
  <c r="C373" i="4"/>
  <c r="B374" i="4"/>
  <c r="C367" i="10" s="1"/>
  <c r="C374" i="4"/>
  <c r="B375" i="4"/>
  <c r="C368" i="10" s="1"/>
  <c r="C375" i="4"/>
  <c r="B376" i="4"/>
  <c r="C369" i="10" s="1"/>
  <c r="C376" i="4"/>
  <c r="B377" i="4"/>
  <c r="C370" i="10" s="1"/>
  <c r="C377" i="4"/>
  <c r="B378" i="4"/>
  <c r="C371" i="10" s="1"/>
  <c r="C378" i="4"/>
  <c r="B379" i="4"/>
  <c r="C372" i="10" s="1"/>
  <c r="C379" i="4"/>
  <c r="B380" i="4"/>
  <c r="C380" i="4"/>
  <c r="B381" i="4"/>
  <c r="C374" i="10" s="1"/>
  <c r="C381" i="4"/>
  <c r="B382" i="4"/>
  <c r="C382" i="4"/>
  <c r="B383" i="4"/>
  <c r="C376" i="10" s="1"/>
  <c r="C383" i="4"/>
  <c r="B384" i="4"/>
  <c r="C377" i="10" s="1"/>
  <c r="C384" i="4"/>
  <c r="B385" i="4"/>
  <c r="C378" i="10" s="1"/>
  <c r="C385" i="4"/>
  <c r="B386" i="4"/>
  <c r="C379" i="10" s="1"/>
  <c r="C386" i="4"/>
  <c r="B387" i="4"/>
  <c r="C380" i="10" s="1"/>
  <c r="C387" i="4"/>
  <c r="B388" i="4"/>
  <c r="C381" i="10" s="1"/>
  <c r="C388" i="4"/>
  <c r="B389" i="4"/>
  <c r="C382" i="10" s="1"/>
  <c r="C389" i="4"/>
  <c r="B390" i="4"/>
  <c r="C383" i="10" s="1"/>
  <c r="C390" i="4"/>
  <c r="B391" i="4"/>
  <c r="C391" i="4"/>
  <c r="B392" i="4"/>
  <c r="C385" i="10" s="1"/>
  <c r="C392" i="4"/>
  <c r="B393" i="4"/>
  <c r="C386" i="10" s="1"/>
  <c r="C393" i="4"/>
  <c r="B394" i="4"/>
  <c r="C387" i="10" s="1"/>
  <c r="C394" i="4"/>
  <c r="B395" i="4"/>
  <c r="C395" i="4"/>
  <c r="B396" i="4"/>
  <c r="C389" i="10" s="1"/>
  <c r="C396" i="4"/>
  <c r="B397" i="4"/>
  <c r="C390" i="10" s="1"/>
  <c r="C397" i="4"/>
  <c r="B398" i="4"/>
  <c r="C391" i="10" s="1"/>
  <c r="C398" i="4"/>
  <c r="B399" i="4"/>
  <c r="C399" i="4"/>
  <c r="B400" i="4"/>
  <c r="C400" i="4"/>
  <c r="B401" i="4"/>
  <c r="C394" i="10" s="1"/>
  <c r="C401" i="4"/>
  <c r="B402" i="4"/>
  <c r="C402" i="4"/>
  <c r="B403" i="4"/>
  <c r="C396" i="10" s="1"/>
  <c r="C403" i="4"/>
  <c r="B404" i="4"/>
  <c r="C404" i="4"/>
  <c r="B405" i="4"/>
  <c r="C398" i="10" s="1"/>
  <c r="C405" i="4"/>
  <c r="B406" i="4"/>
  <c r="C399" i="10" s="1"/>
  <c r="C406" i="4"/>
  <c r="B407" i="4"/>
  <c r="C400" i="10" s="1"/>
  <c r="C407" i="4"/>
  <c r="B408" i="4"/>
  <c r="C401" i="10" s="1"/>
  <c r="C408" i="4"/>
  <c r="B409" i="4"/>
  <c r="C402" i="10" s="1"/>
  <c r="C409" i="4"/>
  <c r="B410" i="4"/>
  <c r="C403" i="10" s="1"/>
  <c r="C410" i="4"/>
  <c r="B411" i="4"/>
  <c r="C411" i="4"/>
  <c r="B412" i="4"/>
  <c r="C405" i="10" s="1"/>
  <c r="C412" i="4"/>
  <c r="B413" i="4"/>
  <c r="C406" i="10" s="1"/>
  <c r="C413" i="4"/>
  <c r="B414" i="4"/>
  <c r="C407" i="10" s="1"/>
  <c r="C414" i="4"/>
  <c r="B415" i="4"/>
  <c r="C408" i="10" s="1"/>
  <c r="C415" i="4"/>
  <c r="B416" i="4"/>
  <c r="C409" i="10" s="1"/>
  <c r="C416" i="4"/>
  <c r="B417" i="4"/>
  <c r="C410" i="10" s="1"/>
  <c r="C417" i="4"/>
  <c r="B418" i="4"/>
  <c r="C411" i="10" s="1"/>
  <c r="C418" i="4"/>
  <c r="B419" i="4"/>
  <c r="C412" i="10" s="1"/>
  <c r="C419" i="4"/>
  <c r="B420" i="4"/>
  <c r="C413" i="10" s="1"/>
  <c r="C420" i="4"/>
  <c r="B421" i="4"/>
  <c r="C414" i="10" s="1"/>
  <c r="C421" i="4"/>
  <c r="B422" i="4"/>
  <c r="C422" i="4"/>
  <c r="B423" i="4"/>
  <c r="C416" i="10" s="1"/>
  <c r="C423" i="4"/>
  <c r="B424" i="4"/>
  <c r="C424" i="4"/>
  <c r="B425" i="4"/>
  <c r="C418" i="10" s="1"/>
  <c r="C425" i="4"/>
  <c r="B426" i="4"/>
  <c r="C426" i="4"/>
  <c r="B427" i="4"/>
  <c r="C427" i="4"/>
  <c r="B428" i="4"/>
  <c r="C421" i="10" s="1"/>
  <c r="C428" i="4"/>
  <c r="B429" i="4"/>
  <c r="C422" i="10" s="1"/>
  <c r="C429" i="4"/>
  <c r="B430" i="4"/>
  <c r="C423" i="10" s="1"/>
  <c r="C430" i="4"/>
  <c r="B431" i="4"/>
  <c r="C431" i="4"/>
  <c r="B432" i="4"/>
  <c r="C425" i="10" s="1"/>
  <c r="C432" i="4"/>
  <c r="B433" i="4"/>
  <c r="C426" i="10" s="1"/>
  <c r="C433" i="4"/>
  <c r="B434" i="4"/>
  <c r="C427" i="10" s="1"/>
  <c r="C434" i="4"/>
  <c r="B435" i="4"/>
  <c r="C435" i="4"/>
  <c r="B436" i="4"/>
  <c r="C429" i="10" s="1"/>
  <c r="C436" i="4"/>
  <c r="B437" i="4"/>
  <c r="C437" i="4"/>
  <c r="B438" i="4"/>
  <c r="C431" i="10" s="1"/>
  <c r="C438" i="4"/>
  <c r="B439" i="4"/>
  <c r="C432" i="10" s="1"/>
  <c r="C439" i="4"/>
  <c r="B440" i="4"/>
  <c r="C433" i="10" s="1"/>
  <c r="C440" i="4"/>
  <c r="B441" i="4"/>
  <c r="C441" i="4"/>
  <c r="B442" i="4"/>
  <c r="C435" i="10" s="1"/>
  <c r="C442" i="4"/>
  <c r="B443" i="4"/>
  <c r="C436" i="10" s="1"/>
  <c r="C443" i="4"/>
  <c r="B444" i="4"/>
  <c r="C444" i="4"/>
  <c r="B445" i="4"/>
  <c r="C438" i="10" s="1"/>
  <c r="C445" i="4"/>
  <c r="B446" i="4"/>
  <c r="C446" i="4"/>
  <c r="B447" i="4"/>
  <c r="C447" i="4"/>
  <c r="B448" i="4"/>
  <c r="C441" i="10" s="1"/>
  <c r="C448" i="4"/>
  <c r="B449" i="4"/>
  <c r="C442" i="10" s="1"/>
  <c r="C449" i="4"/>
  <c r="B450" i="4"/>
  <c r="C443" i="10" s="1"/>
  <c r="C450" i="4"/>
  <c r="B451" i="4"/>
  <c r="C444" i="10" s="1"/>
  <c r="C451" i="4"/>
  <c r="B452" i="4"/>
  <c r="C445" i="10" s="1"/>
  <c r="C452" i="4"/>
  <c r="B453" i="4"/>
  <c r="C446" i="10" s="1"/>
  <c r="C453" i="4"/>
  <c r="B454" i="4"/>
  <c r="C447" i="10" s="1"/>
  <c r="C454" i="4"/>
  <c r="B455" i="4"/>
  <c r="C455" i="4"/>
  <c r="B456" i="4"/>
  <c r="C449" i="10" s="1"/>
  <c r="C456" i="4"/>
  <c r="B457" i="4"/>
  <c r="C450" i="10" s="1"/>
  <c r="C457" i="4"/>
  <c r="B458" i="4"/>
  <c r="C451" i="10" s="1"/>
  <c r="C458" i="4"/>
  <c r="B459" i="4"/>
  <c r="C452" i="10" s="1"/>
  <c r="C459" i="4"/>
  <c r="B460" i="4"/>
  <c r="C453" i="10" s="1"/>
  <c r="C460" i="4"/>
  <c r="B461" i="4"/>
  <c r="C461" i="4"/>
  <c r="B462" i="4"/>
  <c r="C455" i="10" s="1"/>
  <c r="C462" i="4"/>
  <c r="B463" i="4"/>
  <c r="C456" i="10" s="1"/>
  <c r="C463" i="4"/>
  <c r="B464" i="4"/>
  <c r="C457" i="10" s="1"/>
  <c r="C464" i="4"/>
  <c r="B465" i="4"/>
  <c r="C458" i="10" s="1"/>
  <c r="C465" i="4"/>
  <c r="B466" i="4"/>
  <c r="C466" i="4"/>
  <c r="B467" i="4"/>
  <c r="C460" i="10" s="1"/>
  <c r="C467" i="4"/>
  <c r="B468" i="4"/>
  <c r="C461" i="10" s="1"/>
  <c r="C468" i="4"/>
  <c r="B469" i="4"/>
  <c r="C469" i="4"/>
  <c r="B470" i="4"/>
  <c r="C463" i="10" s="1"/>
  <c r="C470" i="4"/>
  <c r="B471" i="4"/>
  <c r="C464" i="10" s="1"/>
  <c r="C471" i="4"/>
  <c r="B472" i="4"/>
  <c r="C465" i="10" s="1"/>
  <c r="C472" i="4"/>
  <c r="B473" i="4"/>
  <c r="C466" i="10" s="1"/>
  <c r="C473" i="4"/>
  <c r="B474" i="4"/>
  <c r="C467" i="10" s="1"/>
  <c r="C474" i="4"/>
  <c r="B475" i="4"/>
  <c r="C475" i="4"/>
  <c r="B476" i="4"/>
  <c r="C469" i="10" s="1"/>
  <c r="C476" i="4"/>
  <c r="B477" i="4"/>
  <c r="C470" i="10" s="1"/>
  <c r="C477" i="4"/>
  <c r="B478" i="4"/>
  <c r="C471" i="10" s="1"/>
  <c r="C478" i="4"/>
  <c r="B479" i="4"/>
  <c r="C472" i="10" s="1"/>
  <c r="C479" i="4"/>
  <c r="B480" i="4"/>
  <c r="C473" i="10" s="1"/>
  <c r="C480" i="4"/>
  <c r="B481" i="4"/>
  <c r="C481" i="4"/>
  <c r="B482" i="4"/>
  <c r="C475" i="10" s="1"/>
  <c r="C482" i="4"/>
  <c r="B483" i="4"/>
  <c r="C476" i="10" s="1"/>
  <c r="C483" i="4"/>
  <c r="B484" i="4"/>
  <c r="C477" i="10" s="1"/>
  <c r="C484" i="4"/>
  <c r="B485" i="4"/>
  <c r="C478" i="10" s="1"/>
  <c r="C485" i="4"/>
  <c r="B486" i="4"/>
  <c r="C486" i="4"/>
  <c r="B487" i="4"/>
  <c r="C487" i="4"/>
  <c r="B488" i="4"/>
  <c r="C481" i="10" s="1"/>
  <c r="C488" i="4"/>
  <c r="B489" i="4"/>
  <c r="C482" i="10" s="1"/>
  <c r="C489" i="4"/>
  <c r="B490" i="4"/>
  <c r="C490" i="4"/>
  <c r="B491" i="4"/>
  <c r="C484" i="10" s="1"/>
  <c r="C491" i="4"/>
  <c r="B492" i="4"/>
  <c r="C485" i="10" s="1"/>
  <c r="C492" i="4"/>
  <c r="B493" i="4"/>
  <c r="C486" i="10" s="1"/>
  <c r="C493" i="4"/>
  <c r="B494" i="4"/>
  <c r="C487" i="10" s="1"/>
  <c r="C494" i="4"/>
  <c r="B495" i="4"/>
  <c r="C495" i="4"/>
  <c r="B496" i="4"/>
  <c r="C489" i="10" s="1"/>
  <c r="C496" i="4"/>
  <c r="B497" i="4"/>
  <c r="C490" i="10" s="1"/>
  <c r="C497" i="4"/>
  <c r="B498" i="4"/>
  <c r="C491" i="10" s="1"/>
  <c r="C498" i="4"/>
  <c r="B499" i="4"/>
  <c r="C499" i="4"/>
  <c r="B500" i="4"/>
  <c r="C493" i="10" s="1"/>
  <c r="C500" i="4"/>
  <c r="B501" i="4"/>
  <c r="C501" i="4"/>
  <c r="B502" i="4"/>
  <c r="C495" i="10" s="1"/>
  <c r="C502" i="4"/>
  <c r="B503" i="4"/>
  <c r="C496" i="10" s="1"/>
  <c r="C503" i="4"/>
  <c r="B504" i="4"/>
  <c r="C497" i="10" s="1"/>
  <c r="C504" i="4"/>
  <c r="B505" i="4"/>
  <c r="C498" i="10" s="1"/>
  <c r="C505" i="4"/>
  <c r="B506" i="4"/>
  <c r="C499" i="10" s="1"/>
  <c r="C506" i="4"/>
  <c r="B507" i="4"/>
  <c r="C507" i="4"/>
  <c r="B508" i="4"/>
  <c r="C501" i="10" s="1"/>
  <c r="C508" i="4"/>
  <c r="B509" i="4"/>
  <c r="C502" i="10" s="1"/>
  <c r="C509" i="4"/>
  <c r="B510" i="4"/>
  <c r="C510" i="4"/>
  <c r="B511" i="4"/>
  <c r="C504" i="10" s="1"/>
  <c r="C511" i="4"/>
  <c r="B512" i="4"/>
  <c r="C505" i="10" s="1"/>
  <c r="C512" i="4"/>
  <c r="B513" i="4"/>
  <c r="C513" i="4"/>
  <c r="B514" i="4"/>
  <c r="C507" i="10" s="1"/>
  <c r="C514" i="4"/>
  <c r="B515" i="4"/>
  <c r="C508" i="10" s="1"/>
  <c r="C515" i="4"/>
  <c r="B516" i="4"/>
  <c r="C509" i="10" s="1"/>
  <c r="C516" i="4"/>
  <c r="B517" i="4"/>
  <c r="C517" i="4"/>
  <c r="B518" i="4"/>
  <c r="C511" i="10" s="1"/>
  <c r="C518" i="4"/>
  <c r="B519" i="4"/>
  <c r="C519" i="4"/>
  <c r="B520" i="4"/>
  <c r="C513" i="10" s="1"/>
  <c r="C520" i="4"/>
  <c r="B521" i="4"/>
  <c r="C514" i="10" s="1"/>
  <c r="C521" i="4"/>
  <c r="B522" i="4"/>
  <c r="C515" i="10" s="1"/>
  <c r="C522" i="4"/>
  <c r="B523" i="4"/>
  <c r="C516" i="10" s="1"/>
  <c r="C523" i="4"/>
  <c r="B524" i="4"/>
  <c r="C517" i="10" s="1"/>
  <c r="C524" i="4"/>
  <c r="B525" i="4"/>
  <c r="C518" i="10" s="1"/>
  <c r="C525" i="4"/>
  <c r="B526" i="4"/>
  <c r="C519" i="10" s="1"/>
  <c r="C526" i="4"/>
  <c r="B527" i="4"/>
  <c r="C520" i="10" s="1"/>
  <c r="C527" i="4"/>
  <c r="B528" i="4"/>
  <c r="C521" i="10" s="1"/>
  <c r="C528" i="4"/>
  <c r="B529" i="4"/>
  <c r="C522" i="10" s="1"/>
  <c r="C529" i="4"/>
  <c r="B530" i="4"/>
  <c r="C530" i="4"/>
  <c r="B531" i="4"/>
  <c r="C531" i="4"/>
  <c r="B532" i="4"/>
  <c r="C525" i="10" s="1"/>
  <c r="C532" i="4"/>
  <c r="B533" i="4"/>
  <c r="C526" i="10" s="1"/>
  <c r="C533" i="4"/>
  <c r="B534" i="4"/>
  <c r="C527" i="10" s="1"/>
  <c r="C534" i="4"/>
  <c r="B535" i="4"/>
  <c r="C535" i="4"/>
  <c r="B536" i="4"/>
  <c r="C529" i="10" s="1"/>
  <c r="C536" i="4"/>
  <c r="B537" i="4"/>
  <c r="C530" i="10" s="1"/>
  <c r="C537" i="4"/>
  <c r="B538" i="4"/>
  <c r="C531" i="10" s="1"/>
  <c r="C538" i="4"/>
  <c r="B539" i="4"/>
  <c r="C539" i="4"/>
  <c r="B540" i="4"/>
  <c r="C533" i="10" s="1"/>
  <c r="C540" i="4"/>
  <c r="B541" i="4"/>
  <c r="C534" i="10" s="1"/>
  <c r="C541" i="4"/>
  <c r="B542" i="4"/>
  <c r="C535" i="10" s="1"/>
  <c r="C542" i="4"/>
  <c r="B543" i="4"/>
  <c r="C536" i="10" s="1"/>
  <c r="C543" i="4"/>
  <c r="B544" i="4"/>
  <c r="C537" i="10" s="1"/>
  <c r="C544" i="4"/>
  <c r="B545" i="4"/>
  <c r="C538" i="10" s="1"/>
  <c r="C545" i="4"/>
  <c r="B546" i="4"/>
  <c r="C539" i="10" s="1"/>
  <c r="C546" i="4"/>
  <c r="B547" i="4"/>
  <c r="C540" i="10" s="1"/>
  <c r="C547" i="4"/>
  <c r="B548" i="4"/>
  <c r="C541" i="10" s="1"/>
  <c r="C548" i="4"/>
  <c r="B549" i="4"/>
  <c r="C542" i="10" s="1"/>
  <c r="C549" i="4"/>
  <c r="B550" i="4"/>
  <c r="C550" i="4"/>
  <c r="B551" i="4"/>
  <c r="C544" i="10" s="1"/>
  <c r="C551" i="4"/>
  <c r="B552" i="4"/>
  <c r="C545" i="10" s="1"/>
  <c r="C552" i="4"/>
  <c r="B553" i="4"/>
  <c r="C546" i="10" s="1"/>
  <c r="C553" i="4"/>
  <c r="B554" i="4"/>
  <c r="C554" i="4"/>
  <c r="B555" i="4"/>
  <c r="C555" i="4"/>
  <c r="B556" i="4"/>
  <c r="C549" i="10" s="1"/>
  <c r="C556" i="4"/>
  <c r="B557" i="4"/>
  <c r="C550" i="10" s="1"/>
  <c r="C557" i="4"/>
  <c r="B558" i="4"/>
  <c r="C551" i="10" s="1"/>
  <c r="C558" i="4"/>
  <c r="B559" i="4"/>
  <c r="C559" i="4"/>
  <c r="B560" i="4"/>
  <c r="C553" i="10" s="1"/>
  <c r="C560" i="4"/>
  <c r="B561" i="4"/>
  <c r="C554" i="10" s="1"/>
  <c r="C561" i="4"/>
  <c r="B562" i="4"/>
  <c r="C555" i="10" s="1"/>
  <c r="C562" i="4"/>
  <c r="B563" i="4"/>
  <c r="C563" i="4"/>
  <c r="B564" i="4"/>
  <c r="C557" i="10" s="1"/>
  <c r="C564" i="4"/>
  <c r="B565" i="4"/>
  <c r="C565" i="4"/>
  <c r="B566" i="4"/>
  <c r="C559" i="10" s="1"/>
  <c r="C566" i="4"/>
  <c r="B567" i="4"/>
  <c r="C560" i="10" s="1"/>
  <c r="C567" i="4"/>
  <c r="B568" i="4"/>
  <c r="C561" i="10" s="1"/>
  <c r="C568" i="4"/>
  <c r="B569" i="4"/>
  <c r="C562" i="10" s="1"/>
  <c r="C569" i="4"/>
  <c r="B570" i="4"/>
  <c r="C563" i="10" s="1"/>
  <c r="C570" i="4"/>
  <c r="B571" i="4"/>
  <c r="C564" i="10" s="1"/>
  <c r="C571" i="4"/>
  <c r="B572" i="4"/>
  <c r="C565" i="10" s="1"/>
  <c r="C572" i="4"/>
  <c r="B573" i="4"/>
  <c r="C566" i="10" s="1"/>
  <c r="C573" i="4"/>
  <c r="B574" i="4"/>
  <c r="C574" i="4"/>
  <c r="B575" i="4"/>
  <c r="C568" i="10" s="1"/>
  <c r="C575" i="4"/>
  <c r="B576" i="4"/>
  <c r="C569" i="10" s="1"/>
  <c r="C576" i="4"/>
  <c r="B577" i="4"/>
  <c r="C570" i="10" s="1"/>
  <c r="C577" i="4"/>
  <c r="B578" i="4"/>
  <c r="C578" i="4"/>
  <c r="B579" i="4"/>
  <c r="C572" i="10" s="1"/>
  <c r="C579" i="4"/>
  <c r="B580" i="4"/>
  <c r="C573" i="10" s="1"/>
  <c r="C580" i="4"/>
  <c r="B581" i="4"/>
  <c r="C574" i="10" s="1"/>
  <c r="C581" i="4"/>
  <c r="B582" i="4"/>
  <c r="C575" i="10" s="1"/>
  <c r="C582" i="4"/>
  <c r="B583" i="4"/>
  <c r="C583" i="4"/>
  <c r="B584" i="4"/>
  <c r="C577" i="10" s="1"/>
  <c r="C584" i="4"/>
  <c r="B585" i="4"/>
  <c r="C578" i="10" s="1"/>
  <c r="C585" i="4"/>
  <c r="B586" i="4"/>
  <c r="C579" i="10" s="1"/>
  <c r="C586" i="4"/>
  <c r="B587" i="4"/>
  <c r="C587" i="4"/>
  <c r="B588" i="4"/>
  <c r="C581" i="10" s="1"/>
  <c r="C588" i="4"/>
  <c r="B589" i="4"/>
  <c r="C582" i="10" s="1"/>
  <c r="C589" i="4"/>
  <c r="B590" i="4"/>
  <c r="C583" i="10" s="1"/>
  <c r="C590" i="4"/>
  <c r="B591" i="4"/>
  <c r="C591" i="4"/>
  <c r="B592" i="4"/>
  <c r="C585" i="10" s="1"/>
  <c r="C592" i="4"/>
  <c r="B593" i="4"/>
  <c r="C586" i="10" s="1"/>
  <c r="C593" i="4"/>
  <c r="B594" i="4"/>
  <c r="C587" i="10" s="1"/>
  <c r="C594" i="4"/>
  <c r="B595" i="4"/>
  <c r="C588" i="10" s="1"/>
  <c r="C595" i="4"/>
  <c r="B596" i="4"/>
  <c r="C589" i="10" s="1"/>
  <c r="C596" i="4"/>
  <c r="B597" i="4"/>
  <c r="C590" i="10" s="1"/>
  <c r="C597" i="4"/>
  <c r="B598" i="4"/>
  <c r="C591" i="10" s="1"/>
  <c r="C598" i="4"/>
  <c r="B599" i="4"/>
  <c r="C592" i="10" s="1"/>
  <c r="C599" i="4"/>
  <c r="B600" i="4"/>
  <c r="C593" i="10" s="1"/>
  <c r="C600" i="4"/>
  <c r="B601" i="4"/>
  <c r="C594" i="10" s="1"/>
  <c r="C601" i="4"/>
  <c r="B602" i="4"/>
  <c r="C595" i="10" s="1"/>
  <c r="C602" i="4"/>
  <c r="B603" i="4"/>
  <c r="C596" i="10" s="1"/>
  <c r="C603" i="4"/>
  <c r="B604" i="4"/>
  <c r="C597" i="10" s="1"/>
  <c r="C604" i="4"/>
  <c r="B605" i="4"/>
  <c r="C598" i="10" s="1"/>
  <c r="C605" i="4"/>
  <c r="B606" i="4"/>
  <c r="C606" i="4"/>
  <c r="B607" i="4"/>
  <c r="C600" i="10" s="1"/>
  <c r="C607" i="4"/>
  <c r="B608" i="4"/>
  <c r="C601" i="10" s="1"/>
  <c r="C608" i="4"/>
  <c r="B609" i="4"/>
  <c r="C602" i="10" s="1"/>
  <c r="C609" i="4"/>
  <c r="B610" i="4"/>
  <c r="C610" i="4"/>
  <c r="B611" i="4"/>
  <c r="C604" i="10" s="1"/>
  <c r="C611" i="4"/>
  <c r="B612" i="4"/>
  <c r="C605" i="10" s="1"/>
  <c r="C612" i="4"/>
  <c r="B613" i="4"/>
  <c r="C606" i="10" s="1"/>
  <c r="C613" i="4"/>
  <c r="B614" i="4"/>
  <c r="C607" i="10" s="1"/>
  <c r="C614" i="4"/>
  <c r="B615" i="4"/>
  <c r="C608" i="10" s="1"/>
  <c r="C615" i="4"/>
  <c r="B616" i="4"/>
  <c r="C609" i="10" s="1"/>
  <c r="C616" i="4"/>
  <c r="B617" i="4"/>
  <c r="C610" i="10" s="1"/>
  <c r="C617" i="4"/>
  <c r="B618" i="4"/>
  <c r="C611" i="10" s="1"/>
  <c r="C618" i="4"/>
  <c r="B619" i="4"/>
  <c r="C619" i="4"/>
  <c r="B620" i="4"/>
  <c r="C613" i="10" s="1"/>
  <c r="C620" i="4"/>
  <c r="B621" i="4"/>
  <c r="C614" i="10" s="1"/>
  <c r="C621" i="4"/>
  <c r="B622" i="4"/>
  <c r="C615" i="10" s="1"/>
  <c r="C622" i="4"/>
  <c r="B623" i="4"/>
  <c r="C623" i="4"/>
  <c r="B624" i="4"/>
  <c r="C617" i="10" s="1"/>
  <c r="C624" i="4"/>
  <c r="B625" i="4"/>
  <c r="C625" i="4"/>
  <c r="B626" i="4"/>
  <c r="C619" i="10" s="1"/>
  <c r="C626" i="4"/>
  <c r="B627" i="4"/>
  <c r="C620" i="10" s="1"/>
  <c r="C627" i="4"/>
  <c r="B628" i="4"/>
  <c r="C621" i="10" s="1"/>
  <c r="C628" i="4"/>
  <c r="B629" i="4"/>
  <c r="C622" i="10" s="1"/>
  <c r="C629" i="4"/>
  <c r="B630" i="4"/>
  <c r="C623" i="10" s="1"/>
  <c r="C630" i="4"/>
  <c r="B631" i="4"/>
  <c r="C624" i="10" s="1"/>
  <c r="C631" i="4"/>
  <c r="B632" i="4"/>
  <c r="C625" i="10" s="1"/>
  <c r="C632" i="4"/>
  <c r="B633" i="4"/>
  <c r="C626" i="10" s="1"/>
  <c r="C633" i="4"/>
  <c r="B634" i="4"/>
  <c r="C627" i="10" s="1"/>
  <c r="C634" i="4"/>
  <c r="B635" i="4"/>
  <c r="C635" i="4"/>
  <c r="B636" i="4"/>
  <c r="C629" i="10" s="1"/>
  <c r="C636" i="4"/>
  <c r="B637" i="4"/>
  <c r="C630" i="10" s="1"/>
  <c r="C637" i="4"/>
  <c r="B638" i="4"/>
  <c r="C638" i="4"/>
  <c r="B639" i="4"/>
  <c r="C632" i="10" s="1"/>
  <c r="C639" i="4"/>
  <c r="B640" i="4"/>
  <c r="C633" i="10" s="1"/>
  <c r="C640" i="4"/>
  <c r="B641" i="4"/>
  <c r="C634" i="10" s="1"/>
  <c r="C641" i="4"/>
  <c r="B642" i="4"/>
  <c r="C642" i="4"/>
  <c r="B643" i="4"/>
  <c r="C636" i="10" s="1"/>
  <c r="C643" i="4"/>
  <c r="B644" i="4"/>
  <c r="C637" i="10" s="1"/>
  <c r="C644" i="4"/>
  <c r="B645" i="4"/>
  <c r="C645" i="4"/>
  <c r="B646" i="4"/>
  <c r="C639" i="10" s="1"/>
  <c r="C646" i="4"/>
  <c r="B647" i="4"/>
  <c r="C640" i="10" s="1"/>
  <c r="C647" i="4"/>
  <c r="B648" i="4"/>
  <c r="C641" i="10" s="1"/>
  <c r="C648" i="4"/>
  <c r="B649" i="4"/>
  <c r="C649" i="4"/>
  <c r="B650" i="4"/>
  <c r="C643" i="10" s="1"/>
  <c r="C650" i="4"/>
  <c r="B651" i="4"/>
  <c r="C651" i="4"/>
  <c r="B652" i="4"/>
  <c r="C645" i="10" s="1"/>
  <c r="C652" i="4"/>
  <c r="B653" i="4"/>
  <c r="C646" i="10" s="1"/>
  <c r="C653" i="4"/>
  <c r="B654" i="4"/>
  <c r="C647" i="10" s="1"/>
  <c r="C654" i="4"/>
  <c r="B655" i="4"/>
  <c r="C655" i="4"/>
  <c r="B656" i="4"/>
  <c r="C649" i="10" s="1"/>
  <c r="C656" i="4"/>
  <c r="B657" i="4"/>
  <c r="C650" i="10" s="1"/>
  <c r="C657" i="4"/>
  <c r="B658" i="4"/>
  <c r="C651" i="10" s="1"/>
  <c r="C658" i="4"/>
  <c r="B659" i="4"/>
  <c r="C652" i="10" s="1"/>
  <c r="C659" i="4"/>
  <c r="B660" i="4"/>
  <c r="C653" i="10" s="1"/>
  <c r="C660" i="4"/>
  <c r="B661" i="4"/>
  <c r="C654" i="10" s="1"/>
  <c r="C661" i="4"/>
  <c r="B662" i="4"/>
  <c r="C655" i="10" s="1"/>
  <c r="C662" i="4"/>
  <c r="B663" i="4"/>
  <c r="C656" i="10" s="1"/>
  <c r="C663" i="4"/>
  <c r="B664" i="4"/>
  <c r="C657" i="10" s="1"/>
  <c r="C664" i="4"/>
  <c r="B665" i="4"/>
  <c r="C658" i="10" s="1"/>
  <c r="C665" i="4"/>
  <c r="B666" i="4"/>
  <c r="C659" i="10" s="1"/>
  <c r="C666" i="4"/>
  <c r="B667" i="4"/>
  <c r="C660" i="10" s="1"/>
  <c r="C667" i="4"/>
  <c r="B668" i="4"/>
  <c r="C661" i="10" s="1"/>
  <c r="C668" i="4"/>
  <c r="B669" i="4"/>
  <c r="C669" i="4"/>
  <c r="B670" i="4"/>
  <c r="C670" i="4"/>
  <c r="B671" i="4"/>
  <c r="C664" i="10" s="1"/>
  <c r="C671" i="4"/>
  <c r="B672" i="4"/>
  <c r="C665" i="10" s="1"/>
  <c r="C672" i="4"/>
  <c r="B673" i="4"/>
  <c r="C666" i="10" s="1"/>
  <c r="C673" i="4"/>
  <c r="B674" i="4"/>
  <c r="C674" i="4"/>
  <c r="B675" i="4"/>
  <c r="C668" i="10" s="1"/>
  <c r="C675" i="4"/>
  <c r="B676" i="4"/>
  <c r="C669" i="10" s="1"/>
  <c r="C676" i="4"/>
  <c r="B677" i="4"/>
  <c r="C670" i="10" s="1"/>
  <c r="C677" i="4"/>
  <c r="B678" i="4"/>
  <c r="C671" i="10" s="1"/>
  <c r="C678" i="4"/>
  <c r="B679" i="4"/>
  <c r="C672" i="10" s="1"/>
  <c r="C679" i="4"/>
  <c r="B680" i="4"/>
  <c r="C673" i="10" s="1"/>
  <c r="C680" i="4"/>
  <c r="B681" i="4"/>
  <c r="C674" i="10" s="1"/>
  <c r="C681" i="4"/>
  <c r="B682" i="4"/>
  <c r="C675" i="10" s="1"/>
  <c r="C682" i="4"/>
  <c r="B683" i="4"/>
  <c r="C683" i="4"/>
  <c r="B684" i="4"/>
  <c r="C677" i="10" s="1"/>
  <c r="C684" i="4"/>
  <c r="B685" i="4"/>
  <c r="C685" i="4"/>
  <c r="B686" i="4"/>
  <c r="C679" i="10" s="1"/>
  <c r="C686" i="4"/>
  <c r="B687" i="4"/>
  <c r="C687" i="4"/>
  <c r="B688" i="4"/>
  <c r="C681" i="10" s="1"/>
  <c r="C688" i="4"/>
  <c r="B689" i="4"/>
  <c r="C682" i="10" s="1"/>
  <c r="C689" i="4"/>
  <c r="B690" i="4"/>
  <c r="C683" i="10" s="1"/>
  <c r="C690" i="4"/>
  <c r="B691" i="4"/>
  <c r="C684" i="10" s="1"/>
  <c r="C691" i="4"/>
  <c r="B692" i="4"/>
  <c r="C685" i="10" s="1"/>
  <c r="C692" i="4"/>
  <c r="B693" i="4"/>
  <c r="C686" i="10" s="1"/>
  <c r="C693" i="4"/>
  <c r="B694" i="4"/>
  <c r="C687" i="10" s="1"/>
  <c r="C694" i="4"/>
  <c r="B695" i="4"/>
  <c r="C688" i="10" s="1"/>
  <c r="C695" i="4"/>
  <c r="B696" i="4"/>
  <c r="C689" i="10" s="1"/>
  <c r="C696" i="4"/>
  <c r="B697" i="4"/>
  <c r="C690" i="10" s="1"/>
  <c r="C697" i="4"/>
  <c r="B698" i="4"/>
  <c r="C691" i="10" s="1"/>
  <c r="C698" i="4"/>
  <c r="B699" i="4"/>
  <c r="C692" i="10" s="1"/>
  <c r="C699" i="4"/>
  <c r="B700" i="4"/>
  <c r="C693" i="10" s="1"/>
  <c r="C700" i="4"/>
  <c r="B701" i="4"/>
  <c r="C694" i="10" s="1"/>
  <c r="C701" i="4"/>
  <c r="B702" i="4"/>
  <c r="C702" i="4"/>
  <c r="B703" i="4"/>
  <c r="C703" i="4"/>
  <c r="B704" i="4"/>
  <c r="C697" i="10" s="1"/>
  <c r="C704" i="4"/>
  <c r="B705" i="4"/>
  <c r="C698" i="10" s="1"/>
  <c r="C705" i="4"/>
  <c r="B706" i="4"/>
  <c r="C706" i="4"/>
  <c r="B707" i="4"/>
  <c r="C700" i="10" s="1"/>
  <c r="C707" i="4"/>
  <c r="B708" i="4"/>
  <c r="C701" i="10" s="1"/>
  <c r="C708" i="4"/>
  <c r="B709" i="4"/>
  <c r="C702" i="10" s="1"/>
  <c r="C709" i="4"/>
  <c r="B710" i="4"/>
  <c r="C703" i="10" s="1"/>
  <c r="C710" i="4"/>
  <c r="B711" i="4"/>
  <c r="C704" i="10" s="1"/>
  <c r="C711" i="4"/>
  <c r="B712" i="4"/>
  <c r="C705" i="10" s="1"/>
  <c r="C712" i="4"/>
  <c r="B713" i="4"/>
  <c r="C706" i="10" s="1"/>
  <c r="C713" i="4"/>
  <c r="B714" i="4"/>
  <c r="C707" i="10" s="1"/>
  <c r="C714" i="4"/>
  <c r="B715" i="4"/>
  <c r="C715" i="4"/>
  <c r="B716" i="4"/>
  <c r="C709" i="10" s="1"/>
  <c r="C716" i="4"/>
  <c r="B717" i="4"/>
  <c r="C710" i="10" s="1"/>
  <c r="C717" i="4"/>
  <c r="B718" i="4"/>
  <c r="C711" i="10" s="1"/>
  <c r="C718" i="4"/>
  <c r="B719" i="4"/>
  <c r="C719" i="4"/>
  <c r="B720" i="4"/>
  <c r="C713" i="10" s="1"/>
  <c r="C720" i="4"/>
  <c r="B721" i="4"/>
  <c r="C714" i="10" s="1"/>
  <c r="C721" i="4"/>
  <c r="B722" i="4"/>
  <c r="C715" i="10" s="1"/>
  <c r="C722" i="4"/>
  <c r="B723" i="4"/>
  <c r="C723" i="4"/>
  <c r="B724" i="4"/>
  <c r="C717" i="10" s="1"/>
  <c r="C724" i="4"/>
  <c r="B725" i="4"/>
  <c r="C718" i="10" s="1"/>
  <c r="C725" i="4"/>
  <c r="B726" i="4"/>
  <c r="C719" i="10" s="1"/>
  <c r="C726" i="4"/>
  <c r="B727" i="4"/>
  <c r="C727" i="4"/>
  <c r="B728" i="4"/>
  <c r="C721" i="10" s="1"/>
  <c r="C728" i="4"/>
  <c r="B729" i="4"/>
  <c r="C722" i="10" s="1"/>
  <c r="C729" i="4"/>
  <c r="B730" i="4"/>
  <c r="C723" i="10" s="1"/>
  <c r="C730" i="4"/>
  <c r="B731" i="4"/>
  <c r="C731" i="4"/>
  <c r="B732" i="4"/>
  <c r="C725" i="10" s="1"/>
  <c r="C732" i="4"/>
  <c r="B733" i="4"/>
  <c r="C726" i="10" s="1"/>
  <c r="C733" i="4"/>
  <c r="B734" i="4"/>
  <c r="C734" i="4"/>
  <c r="B735" i="4"/>
  <c r="C728" i="10" s="1"/>
  <c r="C735" i="4"/>
  <c r="B736" i="4"/>
  <c r="C729" i="10" s="1"/>
  <c r="C736" i="4"/>
  <c r="B737" i="4"/>
  <c r="C730" i="10" s="1"/>
  <c r="C737" i="4"/>
  <c r="B738" i="4"/>
  <c r="C738" i="4"/>
  <c r="B739" i="4"/>
  <c r="C739" i="4"/>
  <c r="B740" i="4"/>
  <c r="C733" i="10" s="1"/>
  <c r="C740" i="4"/>
  <c r="B741" i="4"/>
  <c r="C734" i="10" s="1"/>
  <c r="C741" i="4"/>
  <c r="B742" i="4"/>
  <c r="C735" i="10" s="1"/>
  <c r="C742" i="4"/>
  <c r="B743" i="4"/>
  <c r="C743" i="4"/>
  <c r="B744" i="4"/>
  <c r="C737" i="10" s="1"/>
  <c r="C744" i="4"/>
  <c r="B745" i="4"/>
  <c r="C738" i="10" s="1"/>
  <c r="C745" i="4"/>
  <c r="B746" i="4"/>
  <c r="C739" i="10" s="1"/>
  <c r="C746" i="4"/>
  <c r="B747" i="4"/>
  <c r="C747" i="4"/>
  <c r="B748" i="4"/>
  <c r="C741" i="10" s="1"/>
  <c r="C748" i="4"/>
  <c r="B749" i="4"/>
  <c r="C742" i="10" s="1"/>
  <c r="C749" i="4"/>
  <c r="B750" i="4"/>
  <c r="C743" i="10" s="1"/>
  <c r="C750" i="4"/>
  <c r="B751" i="4"/>
  <c r="C751" i="4"/>
  <c r="B752" i="4"/>
  <c r="C745" i="10" s="1"/>
  <c r="C752" i="4"/>
  <c r="B753" i="4"/>
  <c r="C753" i="4"/>
  <c r="B754" i="4"/>
  <c r="C747" i="10" s="1"/>
  <c r="C754" i="4"/>
  <c r="B755" i="4"/>
  <c r="C748" i="10" s="1"/>
  <c r="C755" i="4"/>
  <c r="B756" i="4"/>
  <c r="C749" i="10" s="1"/>
  <c r="C756" i="4"/>
  <c r="B757" i="4"/>
  <c r="C757" i="4"/>
  <c r="B758" i="4"/>
  <c r="C751" i="10" s="1"/>
  <c r="C758" i="4"/>
  <c r="B759" i="4"/>
  <c r="C752" i="10" s="1"/>
  <c r="C759" i="4"/>
  <c r="B760" i="4"/>
  <c r="C753" i="10" s="1"/>
  <c r="C760" i="4"/>
  <c r="B761" i="4"/>
  <c r="C761" i="4"/>
  <c r="B762" i="4"/>
  <c r="C755" i="10" s="1"/>
  <c r="C762" i="4"/>
  <c r="B763" i="4"/>
  <c r="C756" i="10" s="1"/>
  <c r="C763" i="4"/>
  <c r="B764" i="4"/>
  <c r="C757" i="10" s="1"/>
  <c r="C764" i="4"/>
  <c r="B765" i="4"/>
  <c r="C758" i="10" s="1"/>
  <c r="C765" i="4"/>
  <c r="B766" i="4"/>
  <c r="C766" i="4"/>
  <c r="B767" i="4"/>
  <c r="C767" i="4"/>
  <c r="B768" i="4"/>
  <c r="C761" i="10" s="1"/>
  <c r="C768" i="4"/>
  <c r="B769" i="4"/>
  <c r="C762" i="10" s="1"/>
  <c r="C769" i="4"/>
  <c r="B770" i="4"/>
  <c r="C770" i="4"/>
  <c r="B771" i="4"/>
  <c r="C764" i="10" s="1"/>
  <c r="C771" i="4"/>
  <c r="B772" i="4"/>
  <c r="C765" i="10" s="1"/>
  <c r="C772" i="4"/>
  <c r="B773" i="4"/>
  <c r="C766" i="10" s="1"/>
  <c r="C773" i="4"/>
  <c r="B774" i="4"/>
  <c r="C767" i="10" s="1"/>
  <c r="C774" i="4"/>
  <c r="B775" i="4"/>
  <c r="C768" i="10" s="1"/>
  <c r="C775" i="4"/>
  <c r="B776" i="4"/>
  <c r="C769" i="10" s="1"/>
  <c r="C776" i="4"/>
  <c r="B777" i="4"/>
  <c r="C777" i="4"/>
  <c r="B778" i="4"/>
  <c r="C771" i="10" s="1"/>
  <c r="C778" i="4"/>
  <c r="B779" i="4"/>
  <c r="C779" i="4"/>
  <c r="B780" i="4"/>
  <c r="C773" i="10" s="1"/>
  <c r="C780" i="4"/>
  <c r="B781" i="4"/>
  <c r="C774" i="10" s="1"/>
  <c r="C781" i="4"/>
  <c r="B782" i="4"/>
  <c r="C775" i="10" s="1"/>
  <c r="C782" i="4"/>
  <c r="B783" i="4"/>
  <c r="C783" i="4"/>
  <c r="B784" i="4"/>
  <c r="C777" i="10" s="1"/>
  <c r="C784" i="4"/>
  <c r="B785" i="4"/>
  <c r="C778" i="10" s="1"/>
  <c r="C785" i="4"/>
  <c r="B786" i="4"/>
  <c r="C779" i="10" s="1"/>
  <c r="C786" i="4"/>
  <c r="B787" i="4"/>
  <c r="C787" i="4"/>
  <c r="B788" i="4"/>
  <c r="C781" i="10" s="1"/>
  <c r="C788" i="4"/>
  <c r="B789" i="4"/>
  <c r="C782" i="10" s="1"/>
  <c r="C789" i="4"/>
  <c r="B790" i="4"/>
  <c r="C783" i="10" s="1"/>
  <c r="C790" i="4"/>
  <c r="B791" i="4"/>
  <c r="C784" i="10" s="1"/>
  <c r="C791" i="4"/>
  <c r="B792" i="4"/>
  <c r="C785" i="10" s="1"/>
  <c r="C792" i="4"/>
  <c r="B793" i="4"/>
  <c r="C786" i="10" s="1"/>
  <c r="C793" i="4"/>
  <c r="B794" i="4"/>
  <c r="C787" i="10" s="1"/>
  <c r="C794" i="4"/>
  <c r="B795" i="4"/>
  <c r="C788" i="10" s="1"/>
  <c r="C795" i="4"/>
  <c r="B796" i="4"/>
  <c r="C789" i="10" s="1"/>
  <c r="C796" i="4"/>
  <c r="B797" i="4"/>
  <c r="C790" i="10" s="1"/>
  <c r="C797" i="4"/>
  <c r="B798" i="4"/>
  <c r="C798" i="4"/>
  <c r="B799" i="4"/>
  <c r="C799" i="4"/>
  <c r="B800" i="4"/>
  <c r="C793" i="10" s="1"/>
  <c r="C800" i="4"/>
  <c r="B801" i="4"/>
  <c r="C794" i="10" s="1"/>
  <c r="C801" i="4"/>
  <c r="B802" i="4"/>
  <c r="C802" i="4"/>
  <c r="B803" i="4"/>
  <c r="C796" i="10" s="1"/>
  <c r="C803" i="4"/>
  <c r="B804" i="4"/>
  <c r="C797" i="10" s="1"/>
  <c r="C804" i="4"/>
  <c r="B805" i="4"/>
  <c r="C805" i="4"/>
  <c r="B806" i="4"/>
  <c r="C799" i="10" s="1"/>
  <c r="C806" i="4"/>
  <c r="B807" i="4"/>
  <c r="C800" i="10" s="1"/>
  <c r="C807" i="4"/>
  <c r="B808" i="4"/>
  <c r="C801" i="10" s="1"/>
  <c r="C808" i="4"/>
  <c r="B809" i="4"/>
  <c r="C802" i="10" s="1"/>
  <c r="C809" i="4"/>
  <c r="B810" i="4"/>
  <c r="C803" i="10" s="1"/>
  <c r="C810" i="4"/>
  <c r="B811" i="4"/>
  <c r="C811" i="4"/>
  <c r="B812" i="4"/>
  <c r="C805" i="10" s="1"/>
  <c r="C812" i="4"/>
  <c r="B813" i="4"/>
  <c r="C806" i="10" s="1"/>
  <c r="C813" i="4"/>
  <c r="B814" i="4"/>
  <c r="C807" i="10" s="1"/>
  <c r="C814" i="4"/>
  <c r="B815" i="4"/>
  <c r="C815" i="4"/>
  <c r="B816" i="4"/>
  <c r="C809" i="10" s="1"/>
  <c r="C816" i="4"/>
  <c r="B817" i="4"/>
  <c r="C810" i="10" s="1"/>
  <c r="C817" i="4"/>
  <c r="B818" i="4"/>
  <c r="C811" i="10" s="1"/>
  <c r="C818" i="4"/>
  <c r="B819" i="4"/>
  <c r="C819" i="4"/>
  <c r="B820" i="4"/>
  <c r="C813" i="10" s="1"/>
  <c r="C820" i="4"/>
  <c r="B821" i="4"/>
  <c r="C814" i="10" s="1"/>
  <c r="C821" i="4"/>
  <c r="B822" i="4"/>
  <c r="C815" i="10" s="1"/>
  <c r="C822" i="4"/>
  <c r="B823" i="4"/>
  <c r="C816" i="10" s="1"/>
  <c r="C823" i="4"/>
  <c r="B824" i="4"/>
  <c r="C817" i="10" s="1"/>
  <c r="C824" i="4"/>
  <c r="B825" i="4"/>
  <c r="C825" i="4"/>
  <c r="B826" i="4"/>
  <c r="C819" i="10" s="1"/>
  <c r="C826" i="4"/>
  <c r="B827" i="4"/>
  <c r="C820" i="10" s="1"/>
  <c r="C827" i="4"/>
  <c r="B828" i="4"/>
  <c r="C821" i="10" s="1"/>
  <c r="C828" i="4"/>
  <c r="B829" i="4"/>
  <c r="C822" i="10" s="1"/>
  <c r="C829" i="4"/>
  <c r="B830" i="4"/>
  <c r="C830" i="4"/>
  <c r="B831" i="4"/>
  <c r="C831" i="4"/>
  <c r="B832" i="4"/>
  <c r="C825" i="10" s="1"/>
  <c r="C832" i="4"/>
  <c r="B833" i="4"/>
  <c r="C826" i="10" s="1"/>
  <c r="C833" i="4"/>
  <c r="B834" i="4"/>
  <c r="C827" i="10" s="1"/>
  <c r="C834" i="4"/>
  <c r="B835" i="4"/>
  <c r="C828" i="10" s="1"/>
  <c r="C835" i="4"/>
  <c r="B836" i="4"/>
  <c r="C829" i="10" s="1"/>
  <c r="C836" i="4"/>
  <c r="B837" i="4"/>
  <c r="C837" i="4"/>
  <c r="B838" i="4"/>
  <c r="C831" i="10" s="1"/>
  <c r="C838" i="4"/>
  <c r="B839" i="4"/>
  <c r="C832" i="10" s="1"/>
  <c r="C839" i="4"/>
  <c r="B840" i="4"/>
  <c r="C833" i="10" s="1"/>
  <c r="C840" i="4"/>
  <c r="B841" i="4"/>
  <c r="C834" i="10" s="1"/>
  <c r="C841" i="4"/>
  <c r="B842" i="4"/>
  <c r="C835" i="10" s="1"/>
  <c r="C842" i="4"/>
  <c r="B843" i="4"/>
  <c r="C843" i="4"/>
  <c r="B844" i="4"/>
  <c r="C837" i="10" s="1"/>
  <c r="C844" i="4"/>
  <c r="B845" i="4"/>
  <c r="C838" i="10" s="1"/>
  <c r="C845" i="4"/>
  <c r="B846" i="4"/>
  <c r="C839" i="10" s="1"/>
  <c r="C846" i="4"/>
  <c r="B847" i="4"/>
  <c r="C847" i="4"/>
  <c r="B848" i="4"/>
  <c r="C841" i="10" s="1"/>
  <c r="C848" i="4"/>
  <c r="B849" i="4"/>
  <c r="C842" i="10" s="1"/>
  <c r="C849" i="4"/>
  <c r="B850" i="4"/>
  <c r="C843" i="10" s="1"/>
  <c r="C850" i="4"/>
  <c r="B851" i="4"/>
  <c r="C844" i="10" s="1"/>
  <c r="C851" i="4"/>
  <c r="B852" i="4"/>
  <c r="C845" i="10" s="1"/>
  <c r="C852" i="4"/>
  <c r="B853" i="4"/>
  <c r="C853" i="4"/>
  <c r="B854" i="4"/>
  <c r="C847" i="10" s="1"/>
  <c r="C854" i="4"/>
  <c r="B855" i="4"/>
  <c r="C848" i="10" s="1"/>
  <c r="C855" i="4"/>
  <c r="B856" i="4"/>
  <c r="C849" i="10" s="1"/>
  <c r="C856" i="4"/>
  <c r="B857" i="4"/>
  <c r="C850" i="10" s="1"/>
  <c r="C857" i="4"/>
  <c r="B858" i="4"/>
  <c r="C851" i="10" s="1"/>
  <c r="C858" i="4"/>
  <c r="B859" i="4"/>
  <c r="C852" i="10" s="1"/>
  <c r="C859" i="4"/>
  <c r="B860" i="4"/>
  <c r="C853" i="10" s="1"/>
  <c r="C860" i="4"/>
  <c r="B861" i="4"/>
  <c r="C854" i="10" s="1"/>
  <c r="C861" i="4"/>
  <c r="B862" i="4"/>
  <c r="C855" i="10" s="1"/>
  <c r="C862" i="4"/>
  <c r="B863" i="4"/>
  <c r="C856" i="10" s="1"/>
  <c r="C863" i="4"/>
  <c r="B864" i="4"/>
  <c r="C857" i="10" s="1"/>
  <c r="C864" i="4"/>
  <c r="B865" i="4"/>
  <c r="C858" i="10" s="1"/>
  <c r="C865" i="4"/>
  <c r="B866" i="4"/>
  <c r="C859" i="10" s="1"/>
  <c r="C866" i="4"/>
  <c r="B867" i="4"/>
  <c r="C860" i="10" s="1"/>
  <c r="C867" i="4"/>
  <c r="B868" i="4"/>
  <c r="C861" i="10" s="1"/>
  <c r="C868" i="4"/>
  <c r="B869" i="4"/>
  <c r="C869" i="4"/>
  <c r="B870" i="4"/>
  <c r="C863" i="10" s="1"/>
  <c r="C870" i="4"/>
  <c r="B871" i="4"/>
  <c r="C864" i="10" s="1"/>
  <c r="C871" i="4"/>
  <c r="B872" i="4"/>
  <c r="C865" i="10" s="1"/>
  <c r="C872" i="4"/>
  <c r="B873" i="4"/>
  <c r="C866" i="10" s="1"/>
  <c r="C873" i="4"/>
  <c r="B874" i="4"/>
  <c r="C867" i="10" s="1"/>
  <c r="C874" i="4"/>
  <c r="B875" i="4"/>
  <c r="C875" i="4"/>
  <c r="B876" i="4"/>
  <c r="C869" i="10" s="1"/>
  <c r="C876" i="4"/>
  <c r="B877" i="4"/>
  <c r="C877" i="4"/>
  <c r="B878" i="4"/>
  <c r="C871" i="10" s="1"/>
  <c r="C878" i="4"/>
  <c r="B879" i="4"/>
  <c r="C879" i="4"/>
  <c r="B880" i="4"/>
  <c r="C873" i="10" s="1"/>
  <c r="C880" i="4"/>
  <c r="B881" i="4"/>
  <c r="C874" i="10" s="1"/>
  <c r="C881" i="4"/>
  <c r="B882" i="4"/>
  <c r="C875" i="10" s="1"/>
  <c r="C882" i="4"/>
  <c r="B883" i="4"/>
  <c r="C883" i="4"/>
  <c r="B884" i="4"/>
  <c r="C877" i="10" s="1"/>
  <c r="C884" i="4"/>
  <c r="B885" i="4"/>
  <c r="C878" i="10" s="1"/>
  <c r="C885" i="4"/>
  <c r="B886" i="4"/>
  <c r="C879" i="10" s="1"/>
  <c r="C886" i="4"/>
  <c r="B887" i="4"/>
  <c r="C880" i="10" s="1"/>
  <c r="C887" i="4"/>
  <c r="B888" i="4"/>
  <c r="C881" i="10" s="1"/>
  <c r="C888" i="4"/>
  <c r="B889" i="4"/>
  <c r="C889" i="4"/>
  <c r="B890" i="4"/>
  <c r="C883" i="10" s="1"/>
  <c r="C890" i="4"/>
  <c r="B891" i="4"/>
  <c r="C884" i="10" s="1"/>
  <c r="C891" i="4"/>
  <c r="B892" i="4"/>
  <c r="C885" i="10" s="1"/>
  <c r="C892" i="4"/>
  <c r="B893" i="4"/>
  <c r="C893" i="4"/>
  <c r="B894" i="4"/>
  <c r="C887" i="10" s="1"/>
  <c r="C894" i="4"/>
  <c r="B895" i="4"/>
  <c r="C888" i="10" s="1"/>
  <c r="C895" i="4"/>
  <c r="B896" i="4"/>
  <c r="C889" i="10" s="1"/>
  <c r="C896" i="4"/>
  <c r="B897" i="4"/>
  <c r="C890" i="10" s="1"/>
  <c r="C897" i="4"/>
  <c r="B898" i="4"/>
  <c r="C891" i="10" s="1"/>
  <c r="C898" i="4"/>
  <c r="B899" i="4"/>
  <c r="C892" i="10" s="1"/>
  <c r="C899" i="4"/>
  <c r="B900" i="4"/>
  <c r="C893" i="10" s="1"/>
  <c r="C900" i="4"/>
  <c r="B901" i="4"/>
  <c r="C894" i="10" s="1"/>
  <c r="C901" i="4"/>
  <c r="B902" i="4"/>
  <c r="C895" i="10" s="1"/>
  <c r="C902" i="4"/>
  <c r="B903" i="4"/>
  <c r="C896" i="10" s="1"/>
  <c r="C903" i="4"/>
  <c r="B904" i="4"/>
  <c r="C897" i="10" s="1"/>
  <c r="C904" i="4"/>
  <c r="B905" i="4"/>
  <c r="C898" i="10" s="1"/>
  <c r="C905" i="4"/>
  <c r="B906" i="4"/>
  <c r="C899" i="10" s="1"/>
  <c r="C906" i="4"/>
  <c r="B907" i="4"/>
  <c r="C907" i="4"/>
  <c r="B908" i="4"/>
  <c r="C901" i="10" s="1"/>
  <c r="C908" i="4"/>
  <c r="B909" i="4"/>
  <c r="C902" i="10" s="1"/>
  <c r="C909" i="4"/>
  <c r="B910" i="4"/>
  <c r="C903" i="10" s="1"/>
  <c r="C910" i="4"/>
  <c r="B911" i="4"/>
  <c r="C911" i="4"/>
  <c r="B912" i="4"/>
  <c r="C905" i="10" s="1"/>
  <c r="C912" i="4"/>
  <c r="B913" i="4"/>
  <c r="C906" i="10" s="1"/>
  <c r="C913" i="4"/>
  <c r="B914" i="4"/>
  <c r="C907" i="10" s="1"/>
  <c r="C914" i="4"/>
  <c r="B915" i="4"/>
  <c r="C908" i="10" s="1"/>
  <c r="C915" i="4"/>
  <c r="B916" i="4"/>
  <c r="C909" i="10" s="1"/>
  <c r="C916" i="4"/>
  <c r="B917" i="4"/>
  <c r="C910" i="10" s="1"/>
  <c r="C917" i="4"/>
  <c r="B918" i="4"/>
  <c r="C911" i="10" s="1"/>
  <c r="C918" i="4"/>
  <c r="B919" i="4"/>
  <c r="C912" i="10" s="1"/>
  <c r="C919" i="4"/>
  <c r="B920" i="4"/>
  <c r="C913" i="10" s="1"/>
  <c r="C920" i="4"/>
  <c r="B921" i="4"/>
  <c r="C914" i="10" s="1"/>
  <c r="C921" i="4"/>
  <c r="B922" i="4"/>
  <c r="C915" i="10" s="1"/>
  <c r="C922" i="4"/>
  <c r="B923" i="4"/>
  <c r="C916" i="10" s="1"/>
  <c r="C923" i="4"/>
  <c r="B924" i="4"/>
  <c r="C917" i="10" s="1"/>
  <c r="C924" i="4"/>
  <c r="B925" i="4"/>
  <c r="C918" i="10" s="1"/>
  <c r="C925" i="4"/>
  <c r="B926" i="4"/>
  <c r="C919" i="10" s="1"/>
  <c r="C926" i="4"/>
  <c r="B927" i="4"/>
  <c r="C920" i="10" s="1"/>
  <c r="C927" i="4"/>
  <c r="B928" i="4"/>
  <c r="C921" i="10" s="1"/>
  <c r="C928" i="4"/>
  <c r="B929" i="4"/>
  <c r="C922" i="10" s="1"/>
  <c r="C929" i="4"/>
  <c r="B930" i="4"/>
  <c r="C923" i="10" s="1"/>
  <c r="C930" i="4"/>
  <c r="B931" i="4"/>
  <c r="C924" i="10" s="1"/>
  <c r="C931" i="4"/>
  <c r="B932" i="4"/>
  <c r="C925" i="10" s="1"/>
  <c r="C932" i="4"/>
  <c r="B933" i="4"/>
  <c r="C926" i="10" s="1"/>
  <c r="C933" i="4"/>
  <c r="B934" i="4"/>
  <c r="C927" i="10" s="1"/>
  <c r="C934" i="4"/>
  <c r="B935" i="4"/>
  <c r="C928" i="10" s="1"/>
  <c r="C935" i="4"/>
  <c r="B936" i="4"/>
  <c r="C929" i="10" s="1"/>
  <c r="C936" i="4"/>
  <c r="B937" i="4"/>
  <c r="C930" i="10" s="1"/>
  <c r="C937" i="4"/>
  <c r="B938" i="4"/>
  <c r="C931" i="10" s="1"/>
  <c r="C938" i="4"/>
  <c r="B939" i="4"/>
  <c r="C939" i="4"/>
  <c r="B940" i="4"/>
  <c r="C933" i="10" s="1"/>
  <c r="C940" i="4"/>
  <c r="B941" i="4"/>
  <c r="C934" i="10" s="1"/>
  <c r="C941" i="4"/>
  <c r="B942" i="4"/>
  <c r="C935" i="10" s="1"/>
  <c r="C942" i="4"/>
  <c r="B943" i="4"/>
  <c r="C943" i="4"/>
  <c r="B944" i="4"/>
  <c r="C937" i="10" s="1"/>
  <c r="C944" i="4"/>
  <c r="B945" i="4"/>
  <c r="C938" i="10" s="1"/>
  <c r="C945" i="4"/>
  <c r="B946" i="4"/>
  <c r="C939" i="10" s="1"/>
  <c r="C946" i="4"/>
  <c r="B947" i="4"/>
  <c r="C940" i="10" s="1"/>
  <c r="C947" i="4"/>
  <c r="B948" i="4"/>
  <c r="C941" i="10" s="1"/>
  <c r="C948" i="4"/>
  <c r="B949" i="4"/>
  <c r="C942" i="10" s="1"/>
  <c r="C949" i="4"/>
  <c r="B950" i="4"/>
  <c r="C943" i="10" s="1"/>
  <c r="C950" i="4"/>
  <c r="B951" i="4"/>
  <c r="C944" i="10" s="1"/>
  <c r="C951" i="4"/>
  <c r="B952" i="4"/>
  <c r="C945" i="10" s="1"/>
  <c r="C952" i="4"/>
  <c r="B953" i="4"/>
  <c r="C946" i="10" s="1"/>
  <c r="C953" i="4"/>
  <c r="B954" i="4"/>
  <c r="C947" i="10" s="1"/>
  <c r="C954" i="4"/>
  <c r="B955" i="4"/>
  <c r="C948" i="10" s="1"/>
  <c r="C955" i="4"/>
  <c r="B956" i="4"/>
  <c r="C949" i="10" s="1"/>
  <c r="C956" i="4"/>
  <c r="B957" i="4"/>
  <c r="C950" i="10" s="1"/>
  <c r="C957" i="4"/>
  <c r="B958" i="4"/>
  <c r="C951" i="10" s="1"/>
  <c r="C958" i="4"/>
  <c r="B959" i="4"/>
  <c r="C952" i="10" s="1"/>
  <c r="C959" i="4"/>
  <c r="B960" i="4"/>
  <c r="C953" i="10" s="1"/>
  <c r="C960" i="4"/>
  <c r="B961" i="4"/>
  <c r="C954" i="10" s="1"/>
  <c r="C961" i="4"/>
  <c r="B962" i="4"/>
  <c r="C955" i="10" s="1"/>
  <c r="C962" i="4"/>
  <c r="B963" i="4"/>
  <c r="C956" i="10" s="1"/>
  <c r="C963" i="4"/>
  <c r="B964" i="4"/>
  <c r="C957" i="10" s="1"/>
  <c r="C964" i="4"/>
  <c r="B965" i="4"/>
  <c r="C958" i="10" s="1"/>
  <c r="C965" i="4"/>
  <c r="B966" i="4"/>
  <c r="C959" i="10" s="1"/>
  <c r="C966" i="4"/>
  <c r="B967" i="4"/>
  <c r="C960" i="10" s="1"/>
  <c r="C967" i="4"/>
  <c r="B968" i="4"/>
  <c r="C961" i="10" s="1"/>
  <c r="C968" i="4"/>
  <c r="B969" i="4"/>
  <c r="C962" i="10" s="1"/>
  <c r="C969" i="4"/>
  <c r="B970" i="4"/>
  <c r="C963" i="10" s="1"/>
  <c r="C970" i="4"/>
  <c r="B971" i="4"/>
  <c r="C971" i="4"/>
  <c r="B972" i="4"/>
  <c r="C965" i="10" s="1"/>
  <c r="C972" i="4"/>
  <c r="B973" i="4"/>
  <c r="C966" i="10" s="1"/>
  <c r="C973" i="4"/>
  <c r="B974" i="4"/>
  <c r="C967" i="10" s="1"/>
  <c r="C974" i="4"/>
  <c r="B975" i="4"/>
  <c r="C975" i="4"/>
  <c r="B976" i="4"/>
  <c r="C969" i="10" s="1"/>
  <c r="C976" i="4"/>
  <c r="B977" i="4"/>
  <c r="C970" i="10" s="1"/>
  <c r="C977" i="4"/>
  <c r="B978" i="4"/>
  <c r="C971" i="10" s="1"/>
  <c r="C978" i="4"/>
  <c r="B979" i="4"/>
  <c r="C972" i="10" s="1"/>
  <c r="C979" i="4"/>
  <c r="B980" i="4"/>
  <c r="C973" i="10" s="1"/>
  <c r="C980" i="4"/>
  <c r="B981" i="4"/>
  <c r="C974" i="10" s="1"/>
  <c r="C981" i="4"/>
  <c r="B982" i="4"/>
  <c r="C975" i="10" s="1"/>
  <c r="C982" i="4"/>
  <c r="B983" i="4"/>
  <c r="C976" i="10" s="1"/>
  <c r="C983" i="4"/>
  <c r="B984" i="4"/>
  <c r="C977" i="10" s="1"/>
  <c r="C984" i="4"/>
  <c r="B985" i="4"/>
  <c r="C978" i="10" s="1"/>
  <c r="C985" i="4"/>
  <c r="B986" i="4"/>
  <c r="C979" i="10" s="1"/>
  <c r="C986" i="4"/>
  <c r="B987" i="4"/>
  <c r="C980" i="10" s="1"/>
  <c r="C987" i="4"/>
  <c r="B988" i="4"/>
  <c r="C981" i="10" s="1"/>
  <c r="C988" i="4"/>
  <c r="B989" i="4"/>
  <c r="C982" i="10" s="1"/>
  <c r="C989" i="4"/>
  <c r="B990" i="4"/>
  <c r="C983" i="10" s="1"/>
  <c r="C990" i="4"/>
  <c r="B991" i="4"/>
  <c r="C984" i="10" s="1"/>
  <c r="C991" i="4"/>
  <c r="B992" i="4"/>
  <c r="C985" i="10" s="1"/>
  <c r="C992" i="4"/>
  <c r="B993" i="4"/>
  <c r="C986" i="10" s="1"/>
  <c r="C993" i="4"/>
  <c r="B994" i="4"/>
  <c r="C987" i="10" s="1"/>
  <c r="C994" i="4"/>
  <c r="B995" i="4"/>
  <c r="C988" i="10" s="1"/>
  <c r="C995" i="4"/>
  <c r="B996" i="4"/>
  <c r="C989" i="10" s="1"/>
  <c r="C996" i="4"/>
  <c r="B997" i="4"/>
  <c r="C990" i="10" s="1"/>
  <c r="C997" i="4"/>
  <c r="B998" i="4"/>
  <c r="C991" i="10" s="1"/>
  <c r="C998" i="4"/>
  <c r="B999" i="4"/>
  <c r="C992" i="10" s="1"/>
  <c r="C999" i="4"/>
  <c r="B1000" i="4"/>
  <c r="C993" i="10" s="1"/>
  <c r="C1000" i="4"/>
  <c r="B1001" i="4"/>
  <c r="C994" i="10" s="1"/>
  <c r="C1001" i="4"/>
  <c r="B1002" i="4"/>
  <c r="C995" i="10" s="1"/>
  <c r="C1002" i="4"/>
  <c r="B1003" i="4"/>
  <c r="C996" i="10" s="1"/>
  <c r="C1003" i="4"/>
  <c r="B1004" i="4"/>
  <c r="C997" i="10" s="1"/>
  <c r="C1004" i="4"/>
  <c r="B1005" i="4"/>
  <c r="C998" i="10" s="1"/>
  <c r="C1005" i="4"/>
  <c r="B1006" i="4"/>
  <c r="C999" i="10" s="1"/>
  <c r="C1006" i="4"/>
  <c r="B1007" i="4"/>
  <c r="C1007" i="4"/>
  <c r="B1008" i="4"/>
  <c r="C1001" i="10" s="1"/>
  <c r="C1008" i="4"/>
  <c r="C9" i="4"/>
  <c r="B9" i="4"/>
  <c r="C2" i="10" s="1"/>
  <c r="A787" i="10"/>
  <c r="A784" i="10"/>
  <c r="A782" i="10"/>
  <c r="A780" i="10"/>
  <c r="A776" i="10"/>
  <c r="A774" i="10"/>
  <c r="A772" i="10"/>
  <c r="A768" i="10"/>
  <c r="A766" i="10"/>
  <c r="A764" i="10"/>
  <c r="A760" i="10"/>
  <c r="A758" i="10"/>
  <c r="A756" i="10"/>
  <c r="A752" i="10"/>
  <c r="A750" i="10"/>
  <c r="A748" i="10"/>
  <c r="A744" i="10"/>
  <c r="A742" i="10"/>
  <c r="A740" i="10"/>
  <c r="A736" i="10"/>
  <c r="A734" i="10"/>
  <c r="A732" i="10"/>
  <c r="A728" i="10"/>
  <c r="A726" i="10"/>
  <c r="A724" i="10"/>
  <c r="A720" i="10"/>
  <c r="A718" i="10"/>
  <c r="A716" i="10"/>
  <c r="A712" i="10"/>
  <c r="A710" i="10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A6" i="10"/>
  <c r="A4" i="10"/>
  <c r="BB25" i="7"/>
  <c r="J129" i="6"/>
  <c r="J130" i="6"/>
  <c r="J133" i="6"/>
  <c r="J134" i="6"/>
  <c r="J136" i="6"/>
  <c r="J137" i="6"/>
  <c r="J138" i="6"/>
  <c r="J139" i="6"/>
  <c r="J141" i="6"/>
  <c r="J142" i="6"/>
  <c r="J145" i="6"/>
  <c r="J146" i="6"/>
  <c r="J147" i="6"/>
  <c r="J148" i="6"/>
  <c r="J149" i="6"/>
  <c r="J150" i="6"/>
  <c r="J153" i="6"/>
  <c r="J154" i="6"/>
  <c r="J157" i="6"/>
  <c r="J158" i="6"/>
  <c r="J160" i="6"/>
  <c r="J161" i="6"/>
  <c r="J162" i="6"/>
  <c r="J165" i="6"/>
  <c r="J166" i="6"/>
  <c r="J167" i="6"/>
  <c r="J169" i="6"/>
  <c r="J170" i="6"/>
  <c r="J172" i="6"/>
  <c r="J173" i="6"/>
  <c r="J174" i="6"/>
  <c r="J177" i="6"/>
  <c r="J178" i="6"/>
  <c r="J180" i="6"/>
  <c r="J181" i="6"/>
  <c r="J182" i="6"/>
  <c r="J185" i="6"/>
  <c r="J186" i="6"/>
  <c r="J187" i="6"/>
  <c r="J189" i="6"/>
  <c r="J190" i="6"/>
  <c r="J192" i="6"/>
  <c r="J193" i="6"/>
  <c r="J194" i="6"/>
  <c r="J197" i="6"/>
  <c r="J198" i="6"/>
  <c r="J201" i="6"/>
  <c r="J202" i="6"/>
  <c r="J203" i="6"/>
  <c r="J205" i="6"/>
  <c r="J206" i="6"/>
  <c r="J209" i="6"/>
  <c r="J210" i="6"/>
  <c r="J211" i="6"/>
  <c r="J213" i="6"/>
  <c r="J214" i="6"/>
  <c r="J217" i="6"/>
  <c r="J218" i="6"/>
  <c r="J220" i="6"/>
  <c r="J221" i="6"/>
  <c r="J222" i="6"/>
  <c r="J225" i="6"/>
  <c r="J226" i="6"/>
  <c r="J229" i="6"/>
  <c r="J230" i="6"/>
  <c r="J233" i="6"/>
  <c r="J234" i="6"/>
  <c r="J237" i="6"/>
  <c r="J238" i="6"/>
  <c r="J240" i="6"/>
  <c r="J241" i="6"/>
  <c r="J242" i="6"/>
  <c r="J243" i="6"/>
  <c r="J245" i="6"/>
  <c r="J246" i="6"/>
  <c r="J249" i="6"/>
  <c r="J250" i="6"/>
  <c r="J252" i="6"/>
  <c r="J253" i="6"/>
  <c r="J254" i="6"/>
  <c r="J257" i="6"/>
  <c r="J258" i="6"/>
  <c r="J261" i="6"/>
  <c r="J262" i="6"/>
  <c r="J264" i="6"/>
  <c r="J265" i="6"/>
  <c r="J266" i="6"/>
  <c r="J267" i="6"/>
  <c r="J269" i="6"/>
  <c r="J270" i="6"/>
  <c r="J273" i="6"/>
  <c r="J274" i="6"/>
  <c r="J275" i="6"/>
  <c r="J276" i="6"/>
  <c r="J277" i="6"/>
  <c r="J278" i="6"/>
  <c r="J281" i="6"/>
  <c r="J282" i="6"/>
  <c r="J285" i="6"/>
  <c r="J286" i="6"/>
  <c r="J288" i="6"/>
  <c r="J289" i="6"/>
  <c r="J290" i="6"/>
  <c r="J293" i="6"/>
  <c r="J294" i="6"/>
  <c r="J295" i="6"/>
  <c r="J297" i="6"/>
  <c r="J298" i="6"/>
  <c r="J300" i="6"/>
  <c r="J301" i="6"/>
  <c r="J302" i="6"/>
  <c r="J305" i="6"/>
  <c r="J306" i="6"/>
  <c r="J308" i="6"/>
  <c r="J309" i="6"/>
  <c r="J310" i="6"/>
  <c r="J313" i="6"/>
  <c r="J314" i="6"/>
  <c r="J315" i="6"/>
  <c r="J317" i="6"/>
  <c r="J318" i="6"/>
  <c r="J320" i="6"/>
  <c r="J321" i="6"/>
  <c r="J322" i="6"/>
  <c r="J325" i="6"/>
  <c r="J326" i="6"/>
  <c r="J329" i="6"/>
  <c r="J330" i="6"/>
  <c r="J331" i="6"/>
  <c r="J333" i="6"/>
  <c r="J334" i="6"/>
  <c r="J337" i="6"/>
  <c r="J338" i="6"/>
  <c r="J339" i="6"/>
  <c r="J341" i="6"/>
  <c r="J342" i="6"/>
  <c r="J345" i="6"/>
  <c r="J346" i="6"/>
  <c r="J348" i="6"/>
  <c r="J349" i="6"/>
  <c r="J350" i="6"/>
  <c r="J353" i="6"/>
  <c r="J354" i="6"/>
  <c r="J357" i="6"/>
  <c r="J358" i="6"/>
  <c r="J361" i="6"/>
  <c r="J362" i="6"/>
  <c r="J365" i="6"/>
  <c r="J366" i="6"/>
  <c r="J368" i="6"/>
  <c r="J369" i="6"/>
  <c r="J370" i="6"/>
  <c r="J371" i="6"/>
  <c r="J373" i="6"/>
  <c r="J374" i="6"/>
  <c r="J377" i="6"/>
  <c r="J378" i="6"/>
  <c r="J380" i="6"/>
  <c r="J381" i="6"/>
  <c r="J382" i="6"/>
  <c r="J385" i="6"/>
  <c r="J386" i="6"/>
  <c r="J389" i="6"/>
  <c r="J390" i="6"/>
  <c r="J392" i="6"/>
  <c r="J393" i="6"/>
  <c r="J394" i="6"/>
  <c r="J395" i="6"/>
  <c r="J397" i="6"/>
  <c r="J398" i="6"/>
  <c r="J401" i="6"/>
  <c r="J402" i="6"/>
  <c r="J403" i="6"/>
  <c r="J404" i="6"/>
  <c r="J405" i="6"/>
  <c r="J406" i="6"/>
  <c r="J409" i="6"/>
  <c r="J410" i="6"/>
  <c r="J413" i="6"/>
  <c r="J414" i="6"/>
  <c r="J416" i="6"/>
  <c r="J417" i="6"/>
  <c r="J418" i="6"/>
  <c r="J421" i="6"/>
  <c r="J422" i="6"/>
  <c r="J423" i="6"/>
  <c r="J425" i="6"/>
  <c r="J426" i="6"/>
  <c r="J428" i="6"/>
  <c r="J429" i="6"/>
  <c r="J430" i="6"/>
  <c r="J433" i="6"/>
  <c r="J434" i="6"/>
  <c r="J436" i="6"/>
  <c r="J437" i="6"/>
  <c r="J438" i="6"/>
  <c r="J441" i="6"/>
  <c r="J442" i="6"/>
  <c r="J443" i="6"/>
  <c r="J445" i="6"/>
  <c r="J446" i="6"/>
  <c r="J448" i="6"/>
  <c r="J449" i="6"/>
  <c r="J450" i="6"/>
  <c r="J453" i="6"/>
  <c r="J454" i="6"/>
  <c r="J457" i="6"/>
  <c r="J458" i="6"/>
  <c r="J459" i="6"/>
  <c r="J461" i="6"/>
  <c r="J462" i="6"/>
  <c r="J465" i="6"/>
  <c r="J466" i="6"/>
  <c r="J467" i="6"/>
  <c r="J469" i="6"/>
  <c r="J470" i="6"/>
  <c r="J473" i="6"/>
  <c r="J474" i="6"/>
  <c r="J477" i="6"/>
  <c r="J478" i="6"/>
  <c r="J481" i="6"/>
  <c r="J482" i="6"/>
  <c r="J485" i="6"/>
  <c r="J486" i="6"/>
  <c r="J487" i="6"/>
  <c r="J488" i="6"/>
  <c r="J489" i="6"/>
  <c r="J490" i="6"/>
  <c r="J493" i="6"/>
  <c r="J494" i="6"/>
  <c r="J495" i="6"/>
  <c r="J497" i="6"/>
  <c r="J498" i="6"/>
  <c r="J500" i="6"/>
  <c r="J501" i="6"/>
  <c r="J502" i="6"/>
  <c r="J505" i="6"/>
  <c r="J506" i="6"/>
  <c r="J509" i="6"/>
  <c r="J510" i="6"/>
  <c r="J512" i="6"/>
  <c r="J513" i="6"/>
  <c r="J514" i="6"/>
  <c r="J515" i="6"/>
  <c r="J517" i="6"/>
  <c r="J518" i="6"/>
  <c r="J521" i="6"/>
  <c r="J522" i="6"/>
  <c r="J523" i="6"/>
  <c r="J524" i="6"/>
  <c r="J525" i="6"/>
  <c r="J526" i="6"/>
  <c r="J529" i="6"/>
  <c r="J530" i="6"/>
  <c r="J533" i="6"/>
  <c r="J534" i="6"/>
  <c r="J537" i="6"/>
  <c r="J538" i="6"/>
  <c r="J539" i="6"/>
  <c r="J541" i="6"/>
  <c r="J542" i="6"/>
  <c r="J545" i="6"/>
  <c r="J546" i="6"/>
  <c r="J549" i="6"/>
  <c r="J550" i="6"/>
  <c r="J552" i="6"/>
  <c r="J553" i="6"/>
  <c r="J554" i="6"/>
  <c r="J555" i="6"/>
  <c r="J557" i="6"/>
  <c r="J558" i="6"/>
  <c r="J561" i="6"/>
  <c r="J562" i="6"/>
  <c r="J564" i="6"/>
  <c r="J565" i="6"/>
  <c r="J566" i="6"/>
  <c r="J569" i="6"/>
  <c r="J570" i="6"/>
  <c r="J571" i="6"/>
  <c r="J573" i="6"/>
  <c r="J574" i="6"/>
  <c r="J576" i="6"/>
  <c r="J577" i="6"/>
  <c r="J578" i="6"/>
  <c r="J581" i="6"/>
  <c r="J582" i="6"/>
  <c r="J585" i="6"/>
  <c r="J586" i="6"/>
  <c r="J588" i="6"/>
  <c r="J589" i="6"/>
  <c r="J590" i="6"/>
  <c r="J591" i="6"/>
  <c r="J593" i="6"/>
  <c r="J594" i="6"/>
  <c r="J595" i="6"/>
  <c r="J597" i="6"/>
  <c r="J598" i="6"/>
  <c r="J601" i="6"/>
  <c r="J602" i="6"/>
  <c r="J603" i="6"/>
  <c r="J605" i="6"/>
  <c r="J606" i="6"/>
  <c r="J609" i="6"/>
  <c r="J610" i="6"/>
  <c r="J611" i="6"/>
  <c r="J613" i="6"/>
  <c r="J614" i="6"/>
  <c r="J616" i="6"/>
  <c r="J617" i="6"/>
  <c r="J618" i="6"/>
  <c r="J621" i="6"/>
  <c r="J622" i="6"/>
  <c r="J625" i="6"/>
  <c r="J626" i="6"/>
  <c r="J627" i="6"/>
  <c r="J628" i="6"/>
  <c r="J629" i="6"/>
  <c r="J630" i="6"/>
  <c r="J631" i="6"/>
  <c r="J633" i="6"/>
  <c r="J634" i="6"/>
  <c r="J637" i="6"/>
  <c r="J638" i="6"/>
  <c r="J639" i="6"/>
  <c r="J640" i="6"/>
  <c r="J641" i="6"/>
  <c r="J642" i="6"/>
  <c r="J645" i="6"/>
  <c r="J646" i="6"/>
  <c r="J647" i="6"/>
  <c r="J649" i="6"/>
  <c r="J650" i="6"/>
  <c r="J651" i="6"/>
  <c r="J652" i="6"/>
  <c r="J653" i="6"/>
  <c r="J654" i="6"/>
  <c r="J657" i="6"/>
  <c r="J658" i="6"/>
  <c r="J661" i="6"/>
  <c r="J662" i="6"/>
  <c r="J663" i="6"/>
  <c r="J665" i="6"/>
  <c r="J666" i="6"/>
  <c r="J669" i="6"/>
  <c r="J670" i="6"/>
  <c r="J671" i="6"/>
  <c r="J673" i="6"/>
  <c r="J674" i="6"/>
  <c r="J677" i="6"/>
  <c r="J678" i="6"/>
  <c r="J680" i="6"/>
  <c r="J681" i="6"/>
  <c r="J682" i="6"/>
  <c r="J685" i="6"/>
  <c r="J686" i="6"/>
  <c r="J687" i="6"/>
  <c r="J689" i="6"/>
  <c r="J690" i="6"/>
  <c r="J692" i="6"/>
  <c r="J693" i="6"/>
  <c r="J694" i="6"/>
  <c r="J695" i="6"/>
  <c r="J697" i="6"/>
  <c r="J698" i="6"/>
  <c r="J699" i="6"/>
  <c r="J701" i="6"/>
  <c r="J702" i="6"/>
  <c r="J703" i="6"/>
  <c r="J704" i="6"/>
  <c r="J705" i="6"/>
  <c r="J706" i="6"/>
  <c r="J709" i="6"/>
  <c r="J710" i="6"/>
  <c r="J711" i="6"/>
  <c r="J713" i="6"/>
  <c r="J714" i="6"/>
  <c r="J716" i="6"/>
  <c r="J717" i="6"/>
  <c r="J718" i="6"/>
  <c r="J721" i="6"/>
  <c r="J722" i="6"/>
  <c r="J723" i="6"/>
  <c r="J725" i="6"/>
  <c r="J726" i="6"/>
  <c r="J729" i="6"/>
  <c r="J730" i="6"/>
  <c r="J733" i="6"/>
  <c r="J734" i="6"/>
  <c r="J737" i="6"/>
  <c r="J738" i="6"/>
  <c r="J739" i="6"/>
  <c r="J741" i="6"/>
  <c r="J742" i="6"/>
  <c r="J745" i="6"/>
  <c r="J746" i="6"/>
  <c r="J749" i="6"/>
  <c r="J750" i="6"/>
  <c r="J753" i="6"/>
  <c r="J754" i="6"/>
  <c r="J755" i="6"/>
  <c r="J757" i="6"/>
  <c r="J758" i="6"/>
  <c r="J761" i="6"/>
  <c r="J762" i="6"/>
  <c r="J765" i="6"/>
  <c r="J766" i="6"/>
  <c r="J769" i="6"/>
  <c r="J770" i="6"/>
  <c r="J771" i="6"/>
  <c r="J773" i="6"/>
  <c r="J774" i="6"/>
  <c r="J777" i="6"/>
  <c r="J778" i="6"/>
  <c r="J781" i="6"/>
  <c r="J782" i="6"/>
  <c r="J785" i="6"/>
  <c r="J786" i="6"/>
  <c r="J787" i="6"/>
  <c r="J789" i="6"/>
  <c r="J790" i="6"/>
  <c r="J793" i="6"/>
  <c r="J794" i="6"/>
  <c r="J797" i="6"/>
  <c r="J798" i="6"/>
  <c r="J801" i="6"/>
  <c r="J802" i="6"/>
  <c r="J803" i="6"/>
  <c r="J805" i="6"/>
  <c r="J806" i="6"/>
  <c r="J809" i="6"/>
  <c r="J810" i="6"/>
  <c r="J813" i="6"/>
  <c r="J814" i="6"/>
  <c r="J817" i="6"/>
  <c r="J818" i="6"/>
  <c r="J819" i="6"/>
  <c r="J821" i="6"/>
  <c r="J822" i="6"/>
  <c r="J825" i="6"/>
  <c r="J826" i="6"/>
  <c r="J829" i="6"/>
  <c r="J830" i="6"/>
  <c r="J833" i="6"/>
  <c r="J834" i="6"/>
  <c r="J835" i="6"/>
  <c r="J837" i="6"/>
  <c r="J838" i="6"/>
  <c r="J841" i="6"/>
  <c r="J842" i="6"/>
  <c r="J845" i="6"/>
  <c r="J846" i="6"/>
  <c r="J849" i="6"/>
  <c r="J850" i="6"/>
  <c r="J851" i="6"/>
  <c r="J853" i="6"/>
  <c r="J854" i="6"/>
  <c r="J857" i="6"/>
  <c r="J858" i="6"/>
  <c r="J861" i="6"/>
  <c r="J862" i="6"/>
  <c r="J865" i="6"/>
  <c r="J866" i="6"/>
  <c r="J867" i="6"/>
  <c r="J869" i="6"/>
  <c r="J870" i="6"/>
  <c r="J873" i="6"/>
  <c r="J874" i="6"/>
  <c r="J877" i="6"/>
  <c r="J878" i="6"/>
  <c r="J881" i="6"/>
  <c r="J882" i="6"/>
  <c r="J883" i="6"/>
  <c r="J885" i="6"/>
  <c r="J886" i="6"/>
  <c r="J889" i="6"/>
  <c r="J890" i="6"/>
  <c r="J893" i="6"/>
  <c r="J894" i="6"/>
  <c r="J897" i="6"/>
  <c r="J898" i="6"/>
  <c r="J901" i="6"/>
  <c r="J902" i="6"/>
  <c r="J905" i="6"/>
  <c r="J906" i="6"/>
  <c r="J909" i="6"/>
  <c r="J910" i="6"/>
  <c r="J913" i="6"/>
  <c r="J914" i="6"/>
  <c r="J917" i="6"/>
  <c r="J918" i="6"/>
  <c r="J921" i="6"/>
  <c r="J922" i="6"/>
  <c r="J925" i="6"/>
  <c r="J926" i="6"/>
  <c r="J929" i="6"/>
  <c r="J930" i="6"/>
  <c r="J933" i="6"/>
  <c r="J934" i="6"/>
  <c r="J937" i="6"/>
  <c r="J938" i="6"/>
  <c r="J941" i="6"/>
  <c r="J942" i="6"/>
  <c r="J945" i="6"/>
  <c r="J946" i="6"/>
  <c r="J949" i="6"/>
  <c r="J950" i="6"/>
  <c r="J953" i="6"/>
  <c r="J954" i="6"/>
  <c r="J957" i="6"/>
  <c r="J958" i="6"/>
  <c r="J961" i="6"/>
  <c r="J962" i="6"/>
  <c r="J965" i="6"/>
  <c r="J966" i="6"/>
  <c r="J969" i="6"/>
  <c r="J970" i="6"/>
  <c r="J973" i="6"/>
  <c r="J974" i="6"/>
  <c r="J977" i="6"/>
  <c r="J978" i="6"/>
  <c r="J981" i="6"/>
  <c r="J982" i="6"/>
  <c r="J983" i="6"/>
  <c r="J985" i="6"/>
  <c r="J986" i="6"/>
  <c r="J989" i="6"/>
  <c r="J990" i="6"/>
  <c r="J993" i="6"/>
  <c r="J994" i="6"/>
  <c r="J997" i="6"/>
  <c r="J998" i="6"/>
  <c r="J1001" i="6"/>
  <c r="J1002" i="6"/>
  <c r="J1005" i="6"/>
  <c r="J1006" i="6"/>
  <c r="J131" i="6"/>
  <c r="J132" i="6"/>
  <c r="J135" i="6"/>
  <c r="J140" i="6"/>
  <c r="J143" i="6"/>
  <c r="J144" i="6"/>
  <c r="J151" i="6"/>
  <c r="J152" i="6"/>
  <c r="J155" i="6"/>
  <c r="J156" i="6"/>
  <c r="J159" i="6"/>
  <c r="J163" i="6"/>
  <c r="J164" i="6"/>
  <c r="J168" i="6"/>
  <c r="J171" i="6"/>
  <c r="J175" i="6"/>
  <c r="J176" i="6"/>
  <c r="J179" i="6"/>
  <c r="J183" i="6"/>
  <c r="J184" i="6"/>
  <c r="J188" i="6"/>
  <c r="J191" i="6"/>
  <c r="J195" i="6"/>
  <c r="J196" i="6"/>
  <c r="J199" i="6"/>
  <c r="J200" i="6"/>
  <c r="J204" i="6"/>
  <c r="J207" i="6"/>
  <c r="J208" i="6"/>
  <c r="J212" i="6"/>
  <c r="J215" i="6"/>
  <c r="J216" i="6"/>
  <c r="J219" i="6"/>
  <c r="J223" i="6"/>
  <c r="J224" i="6"/>
  <c r="J227" i="6"/>
  <c r="J228" i="6"/>
  <c r="J231" i="6"/>
  <c r="J232" i="6"/>
  <c r="J235" i="6"/>
  <c r="J236" i="6"/>
  <c r="J239" i="6"/>
  <c r="J244" i="6"/>
  <c r="J247" i="6"/>
  <c r="J248" i="6"/>
  <c r="J251" i="6"/>
  <c r="J255" i="6"/>
  <c r="J256" i="6"/>
  <c r="J259" i="6"/>
  <c r="J260" i="6"/>
  <c r="J263" i="6"/>
  <c r="J268" i="6"/>
  <c r="J271" i="6"/>
  <c r="J272" i="6"/>
  <c r="J279" i="6"/>
  <c r="J280" i="6"/>
  <c r="J283" i="6"/>
  <c r="J284" i="6"/>
  <c r="J287" i="6"/>
  <c r="J291" i="6"/>
  <c r="J292" i="6"/>
  <c r="J296" i="6"/>
  <c r="J299" i="6"/>
  <c r="J303" i="6"/>
  <c r="J304" i="6"/>
  <c r="J307" i="6"/>
  <c r="J311" i="6"/>
  <c r="J312" i="6"/>
  <c r="J316" i="6"/>
  <c r="J319" i="6"/>
  <c r="J323" i="6"/>
  <c r="J324" i="6"/>
  <c r="J327" i="6"/>
  <c r="J328" i="6"/>
  <c r="J332" i="6"/>
  <c r="J335" i="6"/>
  <c r="J336" i="6"/>
  <c r="J340" i="6"/>
  <c r="J343" i="6"/>
  <c r="J344" i="6"/>
  <c r="J347" i="6"/>
  <c r="J351" i="6"/>
  <c r="J352" i="6"/>
  <c r="J355" i="6"/>
  <c r="J356" i="6"/>
  <c r="J359" i="6"/>
  <c r="J360" i="6"/>
  <c r="J363" i="6"/>
  <c r="J364" i="6"/>
  <c r="J367" i="6"/>
  <c r="J372" i="6"/>
  <c r="J375" i="6"/>
  <c r="J376" i="6"/>
  <c r="J379" i="6"/>
  <c r="J383" i="6"/>
  <c r="J384" i="6"/>
  <c r="J387" i="6"/>
  <c r="J388" i="6"/>
  <c r="J391" i="6"/>
  <c r="J396" i="6"/>
  <c r="J399" i="6"/>
  <c r="J400" i="6"/>
  <c r="J407" i="6"/>
  <c r="J408" i="6"/>
  <c r="J411" i="6"/>
  <c r="J412" i="6"/>
  <c r="J415" i="6"/>
  <c r="J419" i="6"/>
  <c r="J420" i="6"/>
  <c r="J424" i="6"/>
  <c r="J427" i="6"/>
  <c r="J431" i="6"/>
  <c r="J432" i="6"/>
  <c r="J435" i="6"/>
  <c r="J439" i="6"/>
  <c r="J440" i="6"/>
  <c r="J444" i="6"/>
  <c r="J447" i="6"/>
  <c r="J451" i="6"/>
  <c r="J452" i="6"/>
  <c r="J455" i="6"/>
  <c r="J456" i="6"/>
  <c r="J460" i="6"/>
  <c r="J463" i="6"/>
  <c r="J464" i="6"/>
  <c r="J468" i="6"/>
  <c r="J471" i="6"/>
  <c r="J472" i="6"/>
  <c r="J475" i="6"/>
  <c r="J476" i="6"/>
  <c r="J479" i="6"/>
  <c r="J480" i="6"/>
  <c r="J483" i="6"/>
  <c r="J484" i="6"/>
  <c r="J491" i="6"/>
  <c r="J492" i="6"/>
  <c r="J496" i="6"/>
  <c r="J499" i="6"/>
  <c r="J503" i="6"/>
  <c r="J504" i="6"/>
  <c r="J507" i="6"/>
  <c r="J508" i="6"/>
  <c r="J511" i="6"/>
  <c r="J516" i="6"/>
  <c r="J519" i="6"/>
  <c r="J520" i="6"/>
  <c r="J527" i="6"/>
  <c r="J528" i="6"/>
  <c r="J531" i="6"/>
  <c r="J532" i="6"/>
  <c r="J535" i="6"/>
  <c r="J536" i="6"/>
  <c r="J540" i="6"/>
  <c r="J543" i="6"/>
  <c r="J544" i="6"/>
  <c r="J547" i="6"/>
  <c r="J548" i="6"/>
  <c r="J551" i="6"/>
  <c r="J556" i="6"/>
  <c r="J559" i="6"/>
  <c r="J560" i="6"/>
  <c r="J563" i="6"/>
  <c r="J567" i="6"/>
  <c r="J568" i="6"/>
  <c r="J572" i="6"/>
  <c r="J575" i="6"/>
  <c r="J579" i="6"/>
  <c r="J580" i="6"/>
  <c r="J583" i="6"/>
  <c r="J584" i="6"/>
  <c r="J587" i="6"/>
  <c r="J592" i="6"/>
  <c r="J596" i="6"/>
  <c r="J599" i="6"/>
  <c r="J600" i="6"/>
  <c r="J604" i="6"/>
  <c r="J607" i="6"/>
  <c r="J608" i="6"/>
  <c r="J612" i="6"/>
  <c r="J615" i="6"/>
  <c r="J619" i="6"/>
  <c r="J620" i="6"/>
  <c r="J623" i="6"/>
  <c r="J624" i="6"/>
  <c r="J632" i="6"/>
  <c r="J635" i="6"/>
  <c r="J636" i="6"/>
  <c r="J643" i="6"/>
  <c r="J644" i="6"/>
  <c r="J648" i="6"/>
  <c r="J655" i="6"/>
  <c r="J656" i="6"/>
  <c r="J659" i="6"/>
  <c r="J660" i="6"/>
  <c r="J664" i="6"/>
  <c r="J667" i="6"/>
  <c r="J668" i="6"/>
  <c r="J672" i="6"/>
  <c r="J675" i="6"/>
  <c r="J676" i="6"/>
  <c r="J679" i="6"/>
  <c r="J683" i="6"/>
  <c r="J684" i="6"/>
  <c r="J688" i="6"/>
  <c r="J691" i="6"/>
  <c r="J696" i="6"/>
  <c r="J700" i="6"/>
  <c r="J707" i="6"/>
  <c r="J708" i="6"/>
  <c r="J712" i="6"/>
  <c r="J715" i="6"/>
  <c r="J719" i="6"/>
  <c r="J720" i="6"/>
  <c r="J724" i="6"/>
  <c r="J727" i="6"/>
  <c r="J728" i="6"/>
  <c r="J731" i="6"/>
  <c r="J732" i="6"/>
  <c r="J735" i="6"/>
  <c r="J736" i="6"/>
  <c r="J740" i="6"/>
  <c r="J743" i="6"/>
  <c r="J744" i="6"/>
  <c r="J747" i="6"/>
  <c r="J748" i="6"/>
  <c r="J751" i="6"/>
  <c r="J752" i="6"/>
  <c r="J756" i="6"/>
  <c r="J759" i="6"/>
  <c r="J760" i="6"/>
  <c r="J763" i="6"/>
  <c r="J764" i="6"/>
  <c r="J767" i="6"/>
  <c r="J768" i="6"/>
  <c r="J772" i="6"/>
  <c r="J775" i="6"/>
  <c r="J776" i="6"/>
  <c r="J779" i="6"/>
  <c r="J780" i="6"/>
  <c r="J783" i="6"/>
  <c r="J784" i="6"/>
  <c r="J788" i="6"/>
  <c r="J791" i="6"/>
  <c r="J792" i="6"/>
  <c r="J795" i="6"/>
  <c r="J796" i="6"/>
  <c r="J799" i="6"/>
  <c r="J800" i="6"/>
  <c r="J804" i="6"/>
  <c r="J807" i="6"/>
  <c r="J808" i="6"/>
  <c r="J811" i="6"/>
  <c r="J812" i="6"/>
  <c r="J815" i="6"/>
  <c r="J816" i="6"/>
  <c r="J820" i="6"/>
  <c r="J823" i="6"/>
  <c r="J824" i="6"/>
  <c r="J827" i="6"/>
  <c r="J828" i="6"/>
  <c r="J831" i="6"/>
  <c r="J832" i="6"/>
  <c r="J836" i="6"/>
  <c r="J839" i="6"/>
  <c r="J840" i="6"/>
  <c r="J843" i="6"/>
  <c r="J844" i="6"/>
  <c r="J847" i="6"/>
  <c r="J848" i="6"/>
  <c r="J852" i="6"/>
  <c r="J855" i="6"/>
  <c r="J856" i="6"/>
  <c r="J859" i="6"/>
  <c r="J860" i="6"/>
  <c r="J863" i="6"/>
  <c r="J864" i="6"/>
  <c r="J868" i="6"/>
  <c r="J871" i="6"/>
  <c r="J872" i="6"/>
  <c r="J875" i="6"/>
  <c r="J876" i="6"/>
  <c r="J879" i="6"/>
  <c r="J880" i="6"/>
  <c r="J884" i="6"/>
  <c r="J887" i="6"/>
  <c r="J888" i="6"/>
  <c r="J891" i="6"/>
  <c r="J892" i="6"/>
  <c r="J895" i="6"/>
  <c r="J896" i="6"/>
  <c r="J899" i="6"/>
  <c r="J900" i="6"/>
  <c r="J903" i="6"/>
  <c r="J904" i="6"/>
  <c r="J907" i="6"/>
  <c r="J908" i="6"/>
  <c r="J911" i="6"/>
  <c r="J912" i="6"/>
  <c r="J915" i="6"/>
  <c r="J916" i="6"/>
  <c r="J919" i="6"/>
  <c r="J920" i="6"/>
  <c r="J923" i="6"/>
  <c r="J924" i="6"/>
  <c r="J927" i="6"/>
  <c r="J928" i="6"/>
  <c r="J931" i="6"/>
  <c r="J932" i="6"/>
  <c r="J935" i="6"/>
  <c r="J936" i="6"/>
  <c r="J939" i="6"/>
  <c r="J940" i="6"/>
  <c r="J943" i="6"/>
  <c r="J944" i="6"/>
  <c r="J947" i="6"/>
  <c r="J948" i="6"/>
  <c r="J951" i="6"/>
  <c r="J952" i="6"/>
  <c r="J955" i="6"/>
  <c r="J956" i="6"/>
  <c r="J959" i="6"/>
  <c r="J960" i="6"/>
  <c r="J963" i="6"/>
  <c r="J964" i="6"/>
  <c r="J967" i="6"/>
  <c r="J968" i="6"/>
  <c r="J971" i="6"/>
  <c r="J972" i="6"/>
  <c r="J975" i="6"/>
  <c r="J976" i="6"/>
  <c r="J979" i="6"/>
  <c r="J980" i="6"/>
  <c r="J984" i="6"/>
  <c r="J987" i="6"/>
  <c r="J988" i="6"/>
  <c r="J991" i="6"/>
  <c r="J992" i="6"/>
  <c r="J995" i="6"/>
  <c r="J996" i="6"/>
  <c r="J999" i="6"/>
  <c r="J1000" i="6"/>
  <c r="J1003" i="6"/>
  <c r="J1004" i="6"/>
  <c r="J1007" i="6"/>
  <c r="J1008" i="6"/>
  <c r="J90" i="6"/>
  <c r="J94" i="6"/>
  <c r="J98" i="6"/>
  <c r="J102" i="6"/>
  <c r="J106" i="6"/>
  <c r="J110" i="6"/>
  <c r="J114" i="6"/>
  <c r="J118" i="6"/>
  <c r="J122" i="6"/>
  <c r="J126" i="6"/>
  <c r="J91" i="6"/>
  <c r="J95" i="6"/>
  <c r="J99" i="6"/>
  <c r="J103" i="6"/>
  <c r="J107" i="6"/>
  <c r="J111" i="6"/>
  <c r="J115" i="6"/>
  <c r="J119" i="6"/>
  <c r="J123" i="6"/>
  <c r="J127" i="6"/>
  <c r="J92" i="6"/>
  <c r="J96" i="6"/>
  <c r="J100" i="6"/>
  <c r="J104" i="6"/>
  <c r="J108" i="6"/>
  <c r="J112" i="6"/>
  <c r="J116" i="6"/>
  <c r="J120" i="6"/>
  <c r="J124" i="6"/>
  <c r="J128" i="6"/>
  <c r="J93" i="6"/>
  <c r="J97" i="6"/>
  <c r="J101" i="6"/>
  <c r="J105" i="6"/>
  <c r="J109" i="6"/>
  <c r="J113" i="6"/>
  <c r="J117" i="6"/>
  <c r="J121" i="6"/>
  <c r="J125" i="6"/>
  <c r="CA1008" i="7"/>
  <c r="CA1007" i="7"/>
  <c r="CA1006" i="7"/>
  <c r="CA1005" i="7"/>
  <c r="CA1004" i="7"/>
  <c r="CA1003" i="7"/>
  <c r="CA1002" i="7"/>
  <c r="CA1001" i="7"/>
  <c r="CA1000" i="7"/>
  <c r="CA999" i="7"/>
  <c r="CA998" i="7"/>
  <c r="CA997" i="7"/>
  <c r="CA996" i="7"/>
  <c r="CA995" i="7"/>
  <c r="CA994" i="7"/>
  <c r="CA993" i="7"/>
  <c r="CA992" i="7"/>
  <c r="CA991" i="7"/>
  <c r="CA990" i="7"/>
  <c r="CA989" i="7"/>
  <c r="CA988" i="7"/>
  <c r="CA987" i="7"/>
  <c r="CA986" i="7"/>
  <c r="CA985" i="7"/>
  <c r="CA984" i="7"/>
  <c r="CA983" i="7"/>
  <c r="CA982" i="7"/>
  <c r="CA981" i="7"/>
  <c r="CA980" i="7"/>
  <c r="CA979" i="7"/>
  <c r="CA978" i="7"/>
  <c r="CA977" i="7"/>
  <c r="CA976" i="7"/>
  <c r="CA975" i="7"/>
  <c r="CA974" i="7"/>
  <c r="CA973" i="7"/>
  <c r="CA972" i="7"/>
  <c r="CA971" i="7"/>
  <c r="CA970" i="7"/>
  <c r="CA969" i="7"/>
  <c r="CA968" i="7"/>
  <c r="CA967" i="7"/>
  <c r="CA966" i="7"/>
  <c r="CA965" i="7"/>
  <c r="CA964" i="7"/>
  <c r="CA963" i="7"/>
  <c r="CA962" i="7"/>
  <c r="CA961" i="7"/>
  <c r="CA960" i="7"/>
  <c r="CA959" i="7"/>
  <c r="CA958" i="7"/>
  <c r="CA957" i="7"/>
  <c r="CA956" i="7"/>
  <c r="CA955" i="7"/>
  <c r="CA954" i="7"/>
  <c r="CA953" i="7"/>
  <c r="CA952" i="7"/>
  <c r="CA951" i="7"/>
  <c r="CA950" i="7"/>
  <c r="CA949" i="7"/>
  <c r="CA948" i="7"/>
  <c r="CA947" i="7"/>
  <c r="CA946" i="7"/>
  <c r="CA945" i="7"/>
  <c r="CA944" i="7"/>
  <c r="CA943" i="7"/>
  <c r="CA942" i="7"/>
  <c r="CA941" i="7"/>
  <c r="CA940" i="7"/>
  <c r="CA939" i="7"/>
  <c r="CA938" i="7"/>
  <c r="CA937" i="7"/>
  <c r="CA936" i="7"/>
  <c r="CA935" i="7"/>
  <c r="CA934" i="7"/>
  <c r="CA933" i="7"/>
  <c r="CA932" i="7"/>
  <c r="CA931" i="7"/>
  <c r="CA930" i="7"/>
  <c r="CA929" i="7"/>
  <c r="CA928" i="7"/>
  <c r="CA927" i="7"/>
  <c r="CA926" i="7"/>
  <c r="CA925" i="7"/>
  <c r="CA924" i="7"/>
  <c r="CA923" i="7"/>
  <c r="CA922" i="7"/>
  <c r="CA921" i="7"/>
  <c r="CA920" i="7"/>
  <c r="CA919" i="7"/>
  <c r="CA918" i="7"/>
  <c r="CA917" i="7"/>
  <c r="CA916" i="7"/>
  <c r="CA915" i="7"/>
  <c r="CA914" i="7"/>
  <c r="CA913" i="7"/>
  <c r="CA912" i="7"/>
  <c r="CA911" i="7"/>
  <c r="CA910" i="7"/>
  <c r="CA909" i="7"/>
  <c r="CA908" i="7"/>
  <c r="CA907" i="7"/>
  <c r="CA906" i="7"/>
  <c r="CA905" i="7"/>
  <c r="CA904" i="7"/>
  <c r="CA903" i="7"/>
  <c r="CA902" i="7"/>
  <c r="CA901" i="7"/>
  <c r="CA900" i="7"/>
  <c r="CA899" i="7"/>
  <c r="CA898" i="7"/>
  <c r="CA897" i="7"/>
  <c r="CA896" i="7"/>
  <c r="CA895" i="7"/>
  <c r="CA894" i="7"/>
  <c r="CA893" i="7"/>
  <c r="CA892" i="7"/>
  <c r="CA891" i="7"/>
  <c r="CA890" i="7"/>
  <c r="CA889" i="7"/>
  <c r="CA888" i="7"/>
  <c r="CA887" i="7"/>
  <c r="CA886" i="7"/>
  <c r="CA885" i="7"/>
  <c r="CA884" i="7"/>
  <c r="CA883" i="7"/>
  <c r="CA882" i="7"/>
  <c r="CA881" i="7"/>
  <c r="CA880" i="7"/>
  <c r="CA879" i="7"/>
  <c r="CA878" i="7"/>
  <c r="CA877" i="7"/>
  <c r="CA876" i="7"/>
  <c r="CA875" i="7"/>
  <c r="CA874" i="7"/>
  <c r="CA873" i="7"/>
  <c r="CA872" i="7"/>
  <c r="CA871" i="7"/>
  <c r="CA870" i="7"/>
  <c r="CA869" i="7"/>
  <c r="CA868" i="7"/>
  <c r="CA867" i="7"/>
  <c r="CA866" i="7"/>
  <c r="CA865" i="7"/>
  <c r="CA864" i="7"/>
  <c r="CA863" i="7"/>
  <c r="CA862" i="7"/>
  <c r="CA861" i="7"/>
  <c r="CA860" i="7"/>
  <c r="CA859" i="7"/>
  <c r="CA858" i="7"/>
  <c r="CA857" i="7"/>
  <c r="CA856" i="7"/>
  <c r="CA855" i="7"/>
  <c r="CA854" i="7"/>
  <c r="CA853" i="7"/>
  <c r="CA852" i="7"/>
  <c r="CA851" i="7"/>
  <c r="CA850" i="7"/>
  <c r="CA849" i="7"/>
  <c r="CA848" i="7"/>
  <c r="CA847" i="7"/>
  <c r="CA846" i="7"/>
  <c r="CA845" i="7"/>
  <c r="CA844" i="7"/>
  <c r="CA843" i="7"/>
  <c r="CA842" i="7"/>
  <c r="CA841" i="7"/>
  <c r="CA840" i="7"/>
  <c r="CA839" i="7"/>
  <c r="CA838" i="7"/>
  <c r="CA837" i="7"/>
  <c r="CA836" i="7"/>
  <c r="CA835" i="7"/>
  <c r="CA834" i="7"/>
  <c r="CA833" i="7"/>
  <c r="CA832" i="7"/>
  <c r="CA831" i="7"/>
  <c r="CA830" i="7"/>
  <c r="CA829" i="7"/>
  <c r="CA828" i="7"/>
  <c r="CA827" i="7"/>
  <c r="CA826" i="7"/>
  <c r="CA825" i="7"/>
  <c r="CA824" i="7"/>
  <c r="CA823" i="7"/>
  <c r="CA822" i="7"/>
  <c r="CA821" i="7"/>
  <c r="CA820" i="7"/>
  <c r="CA819" i="7"/>
  <c r="CA818" i="7"/>
  <c r="CA817" i="7"/>
  <c r="CA816" i="7"/>
  <c r="CA815" i="7"/>
  <c r="CA814" i="7"/>
  <c r="CA813" i="7"/>
  <c r="CA812" i="7"/>
  <c r="CA811" i="7"/>
  <c r="CA810" i="7"/>
  <c r="CA809" i="7"/>
  <c r="CA808" i="7"/>
  <c r="CA807" i="7"/>
  <c r="CA806" i="7"/>
  <c r="CA805" i="7"/>
  <c r="CA804" i="7"/>
  <c r="CA803" i="7"/>
  <c r="CA802" i="7"/>
  <c r="CA801" i="7"/>
  <c r="CA800" i="7"/>
  <c r="CA799" i="7"/>
  <c r="CA798" i="7"/>
  <c r="CA797" i="7"/>
  <c r="CA796" i="7"/>
  <c r="CA795" i="7"/>
  <c r="CA794" i="7"/>
  <c r="CA793" i="7"/>
  <c r="CA792" i="7"/>
  <c r="CA791" i="7"/>
  <c r="CA790" i="7"/>
  <c r="CA789" i="7"/>
  <c r="CA788" i="7"/>
  <c r="CA787" i="7"/>
  <c r="CA786" i="7"/>
  <c r="CA785" i="7"/>
  <c r="CA784" i="7"/>
  <c r="CA783" i="7"/>
  <c r="CA782" i="7"/>
  <c r="CA781" i="7"/>
  <c r="CA780" i="7"/>
  <c r="CA779" i="7"/>
  <c r="CA778" i="7"/>
  <c r="CA777" i="7"/>
  <c r="CA776" i="7"/>
  <c r="CA775" i="7"/>
  <c r="CA774" i="7"/>
  <c r="CA773" i="7"/>
  <c r="CA772" i="7"/>
  <c r="CA771" i="7"/>
  <c r="CA770" i="7"/>
  <c r="CA769" i="7"/>
  <c r="CA768" i="7"/>
  <c r="CA767" i="7"/>
  <c r="CA766" i="7"/>
  <c r="CA765" i="7"/>
  <c r="CA764" i="7"/>
  <c r="CA763" i="7"/>
  <c r="CA762" i="7"/>
  <c r="CA761" i="7"/>
  <c r="CA760" i="7"/>
  <c r="CA759" i="7"/>
  <c r="CA758" i="7"/>
  <c r="CA757" i="7"/>
  <c r="CA756" i="7"/>
  <c r="CA755" i="7"/>
  <c r="CA754" i="7"/>
  <c r="CA753" i="7"/>
  <c r="CA752" i="7"/>
  <c r="CA751" i="7"/>
  <c r="CA750" i="7"/>
  <c r="CA749" i="7"/>
  <c r="CA748" i="7"/>
  <c r="CA747" i="7"/>
  <c r="CA746" i="7"/>
  <c r="CA745" i="7"/>
  <c r="CA744" i="7"/>
  <c r="CA743" i="7"/>
  <c r="CA742" i="7"/>
  <c r="CA741" i="7"/>
  <c r="CA740" i="7"/>
  <c r="CA739" i="7"/>
  <c r="CA738" i="7"/>
  <c r="CA737" i="7"/>
  <c r="CA736" i="7"/>
  <c r="CA735" i="7"/>
  <c r="CA734" i="7"/>
  <c r="CA733" i="7"/>
  <c r="CA732" i="7"/>
  <c r="CA731" i="7"/>
  <c r="CA730" i="7"/>
  <c r="CA729" i="7"/>
  <c r="CA728" i="7"/>
  <c r="CA727" i="7"/>
  <c r="CA726" i="7"/>
  <c r="CA725" i="7"/>
  <c r="CA724" i="7"/>
  <c r="CA723" i="7"/>
  <c r="CA722" i="7"/>
  <c r="CA721" i="7"/>
  <c r="CA720" i="7"/>
  <c r="CA719" i="7"/>
  <c r="CA718" i="7"/>
  <c r="CA717" i="7"/>
  <c r="CA716" i="7"/>
  <c r="CA715" i="7"/>
  <c r="CA714" i="7"/>
  <c r="CA713" i="7"/>
  <c r="CA712" i="7"/>
  <c r="CA711" i="7"/>
  <c r="CA710" i="7"/>
  <c r="CA709" i="7"/>
  <c r="CA708" i="7"/>
  <c r="CA707" i="7"/>
  <c r="CA706" i="7"/>
  <c r="CA705" i="7"/>
  <c r="CA704" i="7"/>
  <c r="CA703" i="7"/>
  <c r="CA702" i="7"/>
  <c r="CA701" i="7"/>
  <c r="CA700" i="7"/>
  <c r="CA699" i="7"/>
  <c r="CA698" i="7"/>
  <c r="CA697" i="7"/>
  <c r="CA696" i="7"/>
  <c r="CA695" i="7"/>
  <c r="CA694" i="7"/>
  <c r="CA693" i="7"/>
  <c r="CA692" i="7"/>
  <c r="CA691" i="7"/>
  <c r="CA690" i="7"/>
  <c r="CA689" i="7"/>
  <c r="CA688" i="7"/>
  <c r="CA687" i="7"/>
  <c r="CA686" i="7"/>
  <c r="CA685" i="7"/>
  <c r="CA684" i="7"/>
  <c r="CA683" i="7"/>
  <c r="CA682" i="7"/>
  <c r="CA681" i="7"/>
  <c r="CA680" i="7"/>
  <c r="CA679" i="7"/>
  <c r="CA678" i="7"/>
  <c r="CA677" i="7"/>
  <c r="CA676" i="7"/>
  <c r="CA675" i="7"/>
  <c r="CA674" i="7"/>
  <c r="CA673" i="7"/>
  <c r="CA672" i="7"/>
  <c r="CA671" i="7"/>
  <c r="CA670" i="7"/>
  <c r="CA669" i="7"/>
  <c r="CA668" i="7"/>
  <c r="CA667" i="7"/>
  <c r="CA666" i="7"/>
  <c r="CA665" i="7"/>
  <c r="CA664" i="7"/>
  <c r="CA663" i="7"/>
  <c r="CA662" i="7"/>
  <c r="CA661" i="7"/>
  <c r="CA660" i="7"/>
  <c r="CA659" i="7"/>
  <c r="CA658" i="7"/>
  <c r="CA657" i="7"/>
  <c r="CA656" i="7"/>
  <c r="CA655" i="7"/>
  <c r="CA654" i="7"/>
  <c r="CA653" i="7"/>
  <c r="CA652" i="7"/>
  <c r="CA651" i="7"/>
  <c r="CA650" i="7"/>
  <c r="CA649" i="7"/>
  <c r="CA648" i="7"/>
  <c r="CA647" i="7"/>
  <c r="CA646" i="7"/>
  <c r="CA645" i="7"/>
  <c r="CA644" i="7"/>
  <c r="CA643" i="7"/>
  <c r="CA642" i="7"/>
  <c r="CA641" i="7"/>
  <c r="CA640" i="7"/>
  <c r="CA639" i="7"/>
  <c r="CA638" i="7"/>
  <c r="CA637" i="7"/>
  <c r="CA636" i="7"/>
  <c r="CA635" i="7"/>
  <c r="CA634" i="7"/>
  <c r="CA633" i="7"/>
  <c r="CA632" i="7"/>
  <c r="CA631" i="7"/>
  <c r="CA630" i="7"/>
  <c r="CA629" i="7"/>
  <c r="CA628" i="7"/>
  <c r="CA627" i="7"/>
  <c r="CA626" i="7"/>
  <c r="CA625" i="7"/>
  <c r="CA624" i="7"/>
  <c r="CA623" i="7"/>
  <c r="CA622" i="7"/>
  <c r="CA621" i="7"/>
  <c r="CA620" i="7"/>
  <c r="CA619" i="7"/>
  <c r="CA618" i="7"/>
  <c r="CA617" i="7"/>
  <c r="CA616" i="7"/>
  <c r="CA615" i="7"/>
  <c r="CA614" i="7"/>
  <c r="CA613" i="7"/>
  <c r="CA612" i="7"/>
  <c r="CA611" i="7"/>
  <c r="CA610" i="7"/>
  <c r="CA609" i="7"/>
  <c r="CA608" i="7"/>
  <c r="CA607" i="7"/>
  <c r="CA606" i="7"/>
  <c r="CA605" i="7"/>
  <c r="CA604" i="7"/>
  <c r="CA603" i="7"/>
  <c r="CA602" i="7"/>
  <c r="CA601" i="7"/>
  <c r="CA600" i="7"/>
  <c r="CA599" i="7"/>
  <c r="CA598" i="7"/>
  <c r="CA597" i="7"/>
  <c r="CA596" i="7"/>
  <c r="CA595" i="7"/>
  <c r="CA594" i="7"/>
  <c r="CA593" i="7"/>
  <c r="CA592" i="7"/>
  <c r="CA591" i="7"/>
  <c r="CA590" i="7"/>
  <c r="CA589" i="7"/>
  <c r="CA588" i="7"/>
  <c r="CA587" i="7"/>
  <c r="CA586" i="7"/>
  <c r="CA585" i="7"/>
  <c r="CA584" i="7"/>
  <c r="CA583" i="7"/>
  <c r="CA582" i="7"/>
  <c r="CA581" i="7"/>
  <c r="CA580" i="7"/>
  <c r="CA579" i="7"/>
  <c r="CA578" i="7"/>
  <c r="CA577" i="7"/>
  <c r="CA576" i="7"/>
  <c r="CA575" i="7"/>
  <c r="CA574" i="7"/>
  <c r="CA573" i="7"/>
  <c r="CA572" i="7"/>
  <c r="CA571" i="7"/>
  <c r="CA570" i="7"/>
  <c r="CA569" i="7"/>
  <c r="CA568" i="7"/>
  <c r="CA567" i="7"/>
  <c r="CA566" i="7"/>
  <c r="CA565" i="7"/>
  <c r="CA564" i="7"/>
  <c r="CA563" i="7"/>
  <c r="CA562" i="7"/>
  <c r="CA561" i="7"/>
  <c r="CA560" i="7"/>
  <c r="CA559" i="7"/>
  <c r="CA558" i="7"/>
  <c r="CA557" i="7"/>
  <c r="CA556" i="7"/>
  <c r="CA555" i="7"/>
  <c r="CA554" i="7"/>
  <c r="CA553" i="7"/>
  <c r="CA552" i="7"/>
  <c r="CA551" i="7"/>
  <c r="CA550" i="7"/>
  <c r="CA549" i="7"/>
  <c r="CA548" i="7"/>
  <c r="CA547" i="7"/>
  <c r="CA546" i="7"/>
  <c r="CA545" i="7"/>
  <c r="CA544" i="7"/>
  <c r="CA543" i="7"/>
  <c r="CA542" i="7"/>
  <c r="CA541" i="7"/>
  <c r="CA540" i="7"/>
  <c r="CA539" i="7"/>
  <c r="CA538" i="7"/>
  <c r="CA537" i="7"/>
  <c r="CA536" i="7"/>
  <c r="CA535" i="7"/>
  <c r="CA534" i="7"/>
  <c r="CA533" i="7"/>
  <c r="CA532" i="7"/>
  <c r="CA531" i="7"/>
  <c r="CA530" i="7"/>
  <c r="CA529" i="7"/>
  <c r="CA528" i="7"/>
  <c r="CA527" i="7"/>
  <c r="CA526" i="7"/>
  <c r="CA525" i="7"/>
  <c r="CA524" i="7"/>
  <c r="CA523" i="7"/>
  <c r="CA522" i="7"/>
  <c r="CA521" i="7"/>
  <c r="CA520" i="7"/>
  <c r="CA519" i="7"/>
  <c r="CA518" i="7"/>
  <c r="CA517" i="7"/>
  <c r="CA516" i="7"/>
  <c r="CA515" i="7"/>
  <c r="CA514" i="7"/>
  <c r="CA513" i="7"/>
  <c r="CA512" i="7"/>
  <c r="CA511" i="7"/>
  <c r="CA510" i="7"/>
  <c r="CA509" i="7"/>
  <c r="CA508" i="7"/>
  <c r="CA507" i="7"/>
  <c r="CA506" i="7"/>
  <c r="CA505" i="7"/>
  <c r="CA504" i="7"/>
  <c r="CA503" i="7"/>
  <c r="CA502" i="7"/>
  <c r="CA501" i="7"/>
  <c r="CA500" i="7"/>
  <c r="CA499" i="7"/>
  <c r="CA498" i="7"/>
  <c r="CA497" i="7"/>
  <c r="CA496" i="7"/>
  <c r="CA495" i="7"/>
  <c r="CA494" i="7"/>
  <c r="CA493" i="7"/>
  <c r="CA492" i="7"/>
  <c r="CA491" i="7"/>
  <c r="CA490" i="7"/>
  <c r="CA489" i="7"/>
  <c r="CA488" i="7"/>
  <c r="CA487" i="7"/>
  <c r="CA486" i="7"/>
  <c r="CA485" i="7"/>
  <c r="CA484" i="7"/>
  <c r="CA483" i="7"/>
  <c r="CA482" i="7"/>
  <c r="CA481" i="7"/>
  <c r="CA480" i="7"/>
  <c r="CA479" i="7"/>
  <c r="CA478" i="7"/>
  <c r="CA477" i="7"/>
  <c r="CA476" i="7"/>
  <c r="CA475" i="7"/>
  <c r="CA474" i="7"/>
  <c r="CA473" i="7"/>
  <c r="CA472" i="7"/>
  <c r="CA471" i="7"/>
  <c r="CA470" i="7"/>
  <c r="CA469" i="7"/>
  <c r="CA468" i="7"/>
  <c r="CA467" i="7"/>
  <c r="CA466" i="7"/>
  <c r="CA465" i="7"/>
  <c r="CA464" i="7"/>
  <c r="CA463" i="7"/>
  <c r="CA462" i="7"/>
  <c r="CA461" i="7"/>
  <c r="CA460" i="7"/>
  <c r="CA459" i="7"/>
  <c r="CA458" i="7"/>
  <c r="CA457" i="7"/>
  <c r="CA456" i="7"/>
  <c r="CA455" i="7"/>
  <c r="CA454" i="7"/>
  <c r="CA453" i="7"/>
  <c r="CA452" i="7"/>
  <c r="CA451" i="7"/>
  <c r="CA450" i="7"/>
  <c r="CA449" i="7"/>
  <c r="CA448" i="7"/>
  <c r="CA447" i="7"/>
  <c r="CA446" i="7"/>
  <c r="CA445" i="7"/>
  <c r="CA444" i="7"/>
  <c r="CA443" i="7"/>
  <c r="CA442" i="7"/>
  <c r="CA441" i="7"/>
  <c r="CA440" i="7"/>
  <c r="CA439" i="7"/>
  <c r="CA438" i="7"/>
  <c r="CA437" i="7"/>
  <c r="CA436" i="7"/>
  <c r="CA435" i="7"/>
  <c r="CA434" i="7"/>
  <c r="CA433" i="7"/>
  <c r="CA432" i="7"/>
  <c r="CA431" i="7"/>
  <c r="CA430" i="7"/>
  <c r="CA429" i="7"/>
  <c r="CA428" i="7"/>
  <c r="CA427" i="7"/>
  <c r="CA426" i="7"/>
  <c r="CA425" i="7"/>
  <c r="CA424" i="7"/>
  <c r="CA423" i="7"/>
  <c r="CA422" i="7"/>
  <c r="CA421" i="7"/>
  <c r="CA420" i="7"/>
  <c r="CA419" i="7"/>
  <c r="CA418" i="7"/>
  <c r="CA417" i="7"/>
  <c r="CA416" i="7"/>
  <c r="CA415" i="7"/>
  <c r="CA414" i="7"/>
  <c r="CA413" i="7"/>
  <c r="CA412" i="7"/>
  <c r="CA411" i="7"/>
  <c r="CA410" i="7"/>
  <c r="CA409" i="7"/>
  <c r="CA408" i="7"/>
  <c r="CA407" i="7"/>
  <c r="CA406" i="7"/>
  <c r="CA405" i="7"/>
  <c r="CA404" i="7"/>
  <c r="CA403" i="7"/>
  <c r="CA402" i="7"/>
  <c r="CA401" i="7"/>
  <c r="CA400" i="7"/>
  <c r="CA399" i="7"/>
  <c r="CA398" i="7"/>
  <c r="CA397" i="7"/>
  <c r="CA396" i="7"/>
  <c r="CA395" i="7"/>
  <c r="CA394" i="7"/>
  <c r="CA393" i="7"/>
  <c r="CA392" i="7"/>
  <c r="CA391" i="7"/>
  <c r="CA390" i="7"/>
  <c r="CA389" i="7"/>
  <c r="CA388" i="7"/>
  <c r="CA387" i="7"/>
  <c r="CA386" i="7"/>
  <c r="CA385" i="7"/>
  <c r="CA384" i="7"/>
  <c r="CA383" i="7"/>
  <c r="CA382" i="7"/>
  <c r="CA381" i="7"/>
  <c r="CA380" i="7"/>
  <c r="CA379" i="7"/>
  <c r="CA378" i="7"/>
  <c r="CA377" i="7"/>
  <c r="CA376" i="7"/>
  <c r="CA375" i="7"/>
  <c r="CA374" i="7"/>
  <c r="CA373" i="7"/>
  <c r="CA372" i="7"/>
  <c r="CA371" i="7"/>
  <c r="CA370" i="7"/>
  <c r="CA369" i="7"/>
  <c r="CA368" i="7"/>
  <c r="CA367" i="7"/>
  <c r="CA366" i="7"/>
  <c r="CA365" i="7"/>
  <c r="CA364" i="7"/>
  <c r="CA363" i="7"/>
  <c r="CA362" i="7"/>
  <c r="CA361" i="7"/>
  <c r="CA360" i="7"/>
  <c r="CA359" i="7"/>
  <c r="CA358" i="7"/>
  <c r="CA357" i="7"/>
  <c r="CA356" i="7"/>
  <c r="CA355" i="7"/>
  <c r="CA354" i="7"/>
  <c r="CA353" i="7"/>
  <c r="CA352" i="7"/>
  <c r="CA351" i="7"/>
  <c r="CA350" i="7"/>
  <c r="CA349" i="7"/>
  <c r="CA348" i="7"/>
  <c r="CA347" i="7"/>
  <c r="CA346" i="7"/>
  <c r="CA345" i="7"/>
  <c r="CA344" i="7"/>
  <c r="CA343" i="7"/>
  <c r="CA342" i="7"/>
  <c r="CA341" i="7"/>
  <c r="CA340" i="7"/>
  <c r="CA339" i="7"/>
  <c r="CA338" i="7"/>
  <c r="CA337" i="7"/>
  <c r="CA336" i="7"/>
  <c r="CA335" i="7"/>
  <c r="CA334" i="7"/>
  <c r="CA333" i="7"/>
  <c r="CA332" i="7"/>
  <c r="CA331" i="7"/>
  <c r="CA330" i="7"/>
  <c r="CA329" i="7"/>
  <c r="CA328" i="7"/>
  <c r="CA327" i="7"/>
  <c r="CA326" i="7"/>
  <c r="CA325" i="7"/>
  <c r="CA324" i="7"/>
  <c r="CA323" i="7"/>
  <c r="CA322" i="7"/>
  <c r="CA321" i="7"/>
  <c r="CA320" i="7"/>
  <c r="CA319" i="7"/>
  <c r="CA318" i="7"/>
  <c r="CA317" i="7"/>
  <c r="CA316" i="7"/>
  <c r="CA315" i="7"/>
  <c r="CA314" i="7"/>
  <c r="CA313" i="7"/>
  <c r="CA312" i="7"/>
  <c r="CA311" i="7"/>
  <c r="CA310" i="7"/>
  <c r="CA309" i="7"/>
  <c r="CA308" i="7"/>
  <c r="CA307" i="7"/>
  <c r="CA306" i="7"/>
  <c r="CA305" i="7"/>
  <c r="CA304" i="7"/>
  <c r="CA303" i="7"/>
  <c r="CA302" i="7"/>
  <c r="CA301" i="7"/>
  <c r="CA300" i="7"/>
  <c r="CA299" i="7"/>
  <c r="CA298" i="7"/>
  <c r="CA297" i="7"/>
  <c r="CA296" i="7"/>
  <c r="CA295" i="7"/>
  <c r="CA294" i="7"/>
  <c r="CA293" i="7"/>
  <c r="CA292" i="7"/>
  <c r="CA291" i="7"/>
  <c r="CA290" i="7"/>
  <c r="CA289" i="7"/>
  <c r="CA288" i="7"/>
  <c r="CA287" i="7"/>
  <c r="CA286" i="7"/>
  <c r="CA285" i="7"/>
  <c r="CA284" i="7"/>
  <c r="CA283" i="7"/>
  <c r="CA282" i="7"/>
  <c r="CA281" i="7"/>
  <c r="CA280" i="7"/>
  <c r="CA279" i="7"/>
  <c r="CA278" i="7"/>
  <c r="CA277" i="7"/>
  <c r="CA276" i="7"/>
  <c r="CA275" i="7"/>
  <c r="CA274" i="7"/>
  <c r="CA273" i="7"/>
  <c r="CA272" i="7"/>
  <c r="CA271" i="7"/>
  <c r="CA270" i="7"/>
  <c r="CA269" i="7"/>
  <c r="CA268" i="7"/>
  <c r="CA267" i="7"/>
  <c r="CA266" i="7"/>
  <c r="CA265" i="7"/>
  <c r="CA264" i="7"/>
  <c r="CA263" i="7"/>
  <c r="CA262" i="7"/>
  <c r="CA261" i="7"/>
  <c r="CA260" i="7"/>
  <c r="CA259" i="7"/>
  <c r="CA258" i="7"/>
  <c r="CA257" i="7"/>
  <c r="CA256" i="7"/>
  <c r="CA255" i="7"/>
  <c r="CA254" i="7"/>
  <c r="CA253" i="7"/>
  <c r="CA252" i="7"/>
  <c r="CA251" i="7"/>
  <c r="CA250" i="7"/>
  <c r="CA249" i="7"/>
  <c r="CA248" i="7"/>
  <c r="CA247" i="7"/>
  <c r="CA246" i="7"/>
  <c r="CA245" i="7"/>
  <c r="CA244" i="7"/>
  <c r="CA243" i="7"/>
  <c r="CA242" i="7"/>
  <c r="CA241" i="7"/>
  <c r="CA240" i="7"/>
  <c r="CA239" i="7"/>
  <c r="CA238" i="7"/>
  <c r="CA237" i="7"/>
  <c r="CA236" i="7"/>
  <c r="CA235" i="7"/>
  <c r="CA234" i="7"/>
  <c r="CA233" i="7"/>
  <c r="CA232" i="7"/>
  <c r="CA231" i="7"/>
  <c r="CA230" i="7"/>
  <c r="CA229" i="7"/>
  <c r="CA228" i="7"/>
  <c r="CA227" i="7"/>
  <c r="CA226" i="7"/>
  <c r="CA225" i="7"/>
  <c r="CA224" i="7"/>
  <c r="CA223" i="7"/>
  <c r="CA222" i="7"/>
  <c r="CA221" i="7"/>
  <c r="CA220" i="7"/>
  <c r="CA219" i="7"/>
  <c r="CA218" i="7"/>
  <c r="CA217" i="7"/>
  <c r="CA216" i="7"/>
  <c r="CA215" i="7"/>
  <c r="CA214" i="7"/>
  <c r="CA213" i="7"/>
  <c r="CA212" i="7"/>
  <c r="CA211" i="7"/>
  <c r="CA210" i="7"/>
  <c r="CA209" i="7"/>
  <c r="CA208" i="7"/>
  <c r="CA207" i="7"/>
  <c r="CA206" i="7"/>
  <c r="CA205" i="7"/>
  <c r="CA204" i="7"/>
  <c r="CA203" i="7"/>
  <c r="CA202" i="7"/>
  <c r="CA201" i="7"/>
  <c r="CA200" i="7"/>
  <c r="CA199" i="7"/>
  <c r="CA198" i="7"/>
  <c r="CA197" i="7"/>
  <c r="CA196" i="7"/>
  <c r="CA195" i="7"/>
  <c r="CA194" i="7"/>
  <c r="CA193" i="7"/>
  <c r="CA192" i="7"/>
  <c r="CA191" i="7"/>
  <c r="CA190" i="7"/>
  <c r="CA189" i="7"/>
  <c r="CA188" i="7"/>
  <c r="CA187" i="7"/>
  <c r="CA186" i="7"/>
  <c r="CA185" i="7"/>
  <c r="CA184" i="7"/>
  <c r="CA183" i="7"/>
  <c r="CA182" i="7"/>
  <c r="CA181" i="7"/>
  <c r="CA180" i="7"/>
  <c r="CA179" i="7"/>
  <c r="CA178" i="7"/>
  <c r="CA177" i="7"/>
  <c r="CA176" i="7"/>
  <c r="CA175" i="7"/>
  <c r="CA174" i="7"/>
  <c r="CA173" i="7"/>
  <c r="CA172" i="7"/>
  <c r="CA171" i="7"/>
  <c r="CA170" i="7"/>
  <c r="CA169" i="7"/>
  <c r="CA168" i="7"/>
  <c r="CA167" i="7"/>
  <c r="CA166" i="7"/>
  <c r="CA165" i="7"/>
  <c r="CA164" i="7"/>
  <c r="CA163" i="7"/>
  <c r="CA162" i="7"/>
  <c r="CA161" i="7"/>
  <c r="CA160" i="7"/>
  <c r="CA159" i="7"/>
  <c r="CA158" i="7"/>
  <c r="CA157" i="7"/>
  <c r="CA156" i="7"/>
  <c r="CA155" i="7"/>
  <c r="CA154" i="7"/>
  <c r="CA153" i="7"/>
  <c r="CA152" i="7"/>
  <c r="CA151" i="7"/>
  <c r="CA150" i="7"/>
  <c r="CA149" i="7"/>
  <c r="CA148" i="7"/>
  <c r="CA147" i="7"/>
  <c r="CA146" i="7"/>
  <c r="CA145" i="7"/>
  <c r="CA144" i="7"/>
  <c r="CA143" i="7"/>
  <c r="CA142" i="7"/>
  <c r="CA141" i="7"/>
  <c r="CA140" i="7"/>
  <c r="CA139" i="7"/>
  <c r="CA138" i="7"/>
  <c r="CA137" i="7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5" i="7"/>
  <c r="CA14" i="7"/>
  <c r="CA13" i="7"/>
  <c r="CA12" i="7"/>
  <c r="CA11" i="7"/>
  <c r="CA10" i="7"/>
  <c r="BV1008" i="7"/>
  <c r="BV1007" i="7"/>
  <c r="BV1006" i="7"/>
  <c r="BV1005" i="7"/>
  <c r="BV1004" i="7"/>
  <c r="BV1003" i="7"/>
  <c r="BV1002" i="7"/>
  <c r="BV1001" i="7"/>
  <c r="BV1000" i="7"/>
  <c r="BV999" i="7"/>
  <c r="BV998" i="7"/>
  <c r="BV997" i="7"/>
  <c r="BV996" i="7"/>
  <c r="BV995" i="7"/>
  <c r="BV994" i="7"/>
  <c r="BV993" i="7"/>
  <c r="BV992" i="7"/>
  <c r="BV991" i="7"/>
  <c r="BV990" i="7"/>
  <c r="BV989" i="7"/>
  <c r="BV988" i="7"/>
  <c r="BV987" i="7"/>
  <c r="BV986" i="7"/>
  <c r="BV985" i="7"/>
  <c r="BV984" i="7"/>
  <c r="BV983" i="7"/>
  <c r="BV982" i="7"/>
  <c r="BV981" i="7"/>
  <c r="BV980" i="7"/>
  <c r="BV979" i="7"/>
  <c r="BV978" i="7"/>
  <c r="BV977" i="7"/>
  <c r="BV976" i="7"/>
  <c r="BV975" i="7"/>
  <c r="BV974" i="7"/>
  <c r="BV973" i="7"/>
  <c r="BV972" i="7"/>
  <c r="BV971" i="7"/>
  <c r="BV970" i="7"/>
  <c r="BV969" i="7"/>
  <c r="BV968" i="7"/>
  <c r="BV967" i="7"/>
  <c r="BV966" i="7"/>
  <c r="BV965" i="7"/>
  <c r="BV964" i="7"/>
  <c r="BV963" i="7"/>
  <c r="BV962" i="7"/>
  <c r="BV961" i="7"/>
  <c r="BV960" i="7"/>
  <c r="BV959" i="7"/>
  <c r="BV958" i="7"/>
  <c r="BV957" i="7"/>
  <c r="BV956" i="7"/>
  <c r="BV955" i="7"/>
  <c r="BV954" i="7"/>
  <c r="BV953" i="7"/>
  <c r="BV952" i="7"/>
  <c r="BV951" i="7"/>
  <c r="BV950" i="7"/>
  <c r="BV949" i="7"/>
  <c r="BV948" i="7"/>
  <c r="BV947" i="7"/>
  <c r="BV946" i="7"/>
  <c r="BV945" i="7"/>
  <c r="BV944" i="7"/>
  <c r="BV943" i="7"/>
  <c r="BV942" i="7"/>
  <c r="BV941" i="7"/>
  <c r="BV940" i="7"/>
  <c r="BV939" i="7"/>
  <c r="BV938" i="7"/>
  <c r="BV937" i="7"/>
  <c r="BV936" i="7"/>
  <c r="BV935" i="7"/>
  <c r="BV934" i="7"/>
  <c r="BV933" i="7"/>
  <c r="BV932" i="7"/>
  <c r="BV931" i="7"/>
  <c r="BV930" i="7"/>
  <c r="BV929" i="7"/>
  <c r="BV928" i="7"/>
  <c r="BV927" i="7"/>
  <c r="BV926" i="7"/>
  <c r="BV925" i="7"/>
  <c r="BV924" i="7"/>
  <c r="BV923" i="7"/>
  <c r="BV922" i="7"/>
  <c r="BV921" i="7"/>
  <c r="BV920" i="7"/>
  <c r="BV919" i="7"/>
  <c r="BV918" i="7"/>
  <c r="BV917" i="7"/>
  <c r="BV916" i="7"/>
  <c r="BV915" i="7"/>
  <c r="BV914" i="7"/>
  <c r="BV913" i="7"/>
  <c r="BV912" i="7"/>
  <c r="BV911" i="7"/>
  <c r="BV910" i="7"/>
  <c r="BV909" i="7"/>
  <c r="BV908" i="7"/>
  <c r="BV907" i="7"/>
  <c r="BV906" i="7"/>
  <c r="BV905" i="7"/>
  <c r="BV904" i="7"/>
  <c r="BV903" i="7"/>
  <c r="BV902" i="7"/>
  <c r="BV901" i="7"/>
  <c r="BV900" i="7"/>
  <c r="BV899" i="7"/>
  <c r="BV898" i="7"/>
  <c r="BV897" i="7"/>
  <c r="BV896" i="7"/>
  <c r="BV895" i="7"/>
  <c r="BV894" i="7"/>
  <c r="BV893" i="7"/>
  <c r="BV892" i="7"/>
  <c r="BV891" i="7"/>
  <c r="BV890" i="7"/>
  <c r="BV889" i="7"/>
  <c r="BV888" i="7"/>
  <c r="BV887" i="7"/>
  <c r="BV886" i="7"/>
  <c r="BV885" i="7"/>
  <c r="BV884" i="7"/>
  <c r="BV883" i="7"/>
  <c r="BV882" i="7"/>
  <c r="BV881" i="7"/>
  <c r="BV880" i="7"/>
  <c r="BV879" i="7"/>
  <c r="BV878" i="7"/>
  <c r="BV877" i="7"/>
  <c r="BV876" i="7"/>
  <c r="BV875" i="7"/>
  <c r="BV874" i="7"/>
  <c r="BV873" i="7"/>
  <c r="BV872" i="7"/>
  <c r="BV871" i="7"/>
  <c r="BV870" i="7"/>
  <c r="BV869" i="7"/>
  <c r="BV868" i="7"/>
  <c r="BV867" i="7"/>
  <c r="BV866" i="7"/>
  <c r="BV865" i="7"/>
  <c r="BV864" i="7"/>
  <c r="BV863" i="7"/>
  <c r="BV862" i="7"/>
  <c r="BV861" i="7"/>
  <c r="BV860" i="7"/>
  <c r="BV859" i="7"/>
  <c r="BV858" i="7"/>
  <c r="BV857" i="7"/>
  <c r="BV856" i="7"/>
  <c r="BV855" i="7"/>
  <c r="BV854" i="7"/>
  <c r="BV853" i="7"/>
  <c r="BV852" i="7"/>
  <c r="BV851" i="7"/>
  <c r="BV850" i="7"/>
  <c r="BV849" i="7"/>
  <c r="BV848" i="7"/>
  <c r="BV847" i="7"/>
  <c r="BV846" i="7"/>
  <c r="BV845" i="7"/>
  <c r="BV844" i="7"/>
  <c r="BV843" i="7"/>
  <c r="BV842" i="7"/>
  <c r="BV841" i="7"/>
  <c r="BV840" i="7"/>
  <c r="BV839" i="7"/>
  <c r="BV838" i="7"/>
  <c r="BV837" i="7"/>
  <c r="BV836" i="7"/>
  <c r="BV835" i="7"/>
  <c r="BV834" i="7"/>
  <c r="BV833" i="7"/>
  <c r="BV832" i="7"/>
  <c r="BV831" i="7"/>
  <c r="BV830" i="7"/>
  <c r="BV829" i="7"/>
  <c r="BV828" i="7"/>
  <c r="BV827" i="7"/>
  <c r="BV826" i="7"/>
  <c r="BV825" i="7"/>
  <c r="BV824" i="7"/>
  <c r="BV823" i="7"/>
  <c r="BV822" i="7"/>
  <c r="BV821" i="7"/>
  <c r="BV820" i="7"/>
  <c r="BV819" i="7"/>
  <c r="BV818" i="7"/>
  <c r="BV817" i="7"/>
  <c r="BV816" i="7"/>
  <c r="BV815" i="7"/>
  <c r="BV814" i="7"/>
  <c r="BV813" i="7"/>
  <c r="BV812" i="7"/>
  <c r="BV811" i="7"/>
  <c r="BV810" i="7"/>
  <c r="BV809" i="7"/>
  <c r="BV808" i="7"/>
  <c r="BV807" i="7"/>
  <c r="BV806" i="7"/>
  <c r="BV805" i="7"/>
  <c r="BV804" i="7"/>
  <c r="BV803" i="7"/>
  <c r="BV802" i="7"/>
  <c r="BV801" i="7"/>
  <c r="BV800" i="7"/>
  <c r="BV799" i="7"/>
  <c r="BV798" i="7"/>
  <c r="BV797" i="7"/>
  <c r="BV796" i="7"/>
  <c r="BV795" i="7"/>
  <c r="BV794" i="7"/>
  <c r="BV793" i="7"/>
  <c r="BV792" i="7"/>
  <c r="BV791" i="7"/>
  <c r="BV790" i="7"/>
  <c r="BV789" i="7"/>
  <c r="BV788" i="7"/>
  <c r="BV787" i="7"/>
  <c r="BV786" i="7"/>
  <c r="BV785" i="7"/>
  <c r="BV784" i="7"/>
  <c r="BV783" i="7"/>
  <c r="BV782" i="7"/>
  <c r="BV781" i="7"/>
  <c r="BV780" i="7"/>
  <c r="BV779" i="7"/>
  <c r="BV778" i="7"/>
  <c r="BV777" i="7"/>
  <c r="BV776" i="7"/>
  <c r="BV775" i="7"/>
  <c r="BV774" i="7"/>
  <c r="BV773" i="7"/>
  <c r="BV772" i="7"/>
  <c r="BV771" i="7"/>
  <c r="BV770" i="7"/>
  <c r="BV769" i="7"/>
  <c r="BV768" i="7"/>
  <c r="BV767" i="7"/>
  <c r="BV766" i="7"/>
  <c r="BV765" i="7"/>
  <c r="BV764" i="7"/>
  <c r="BV763" i="7"/>
  <c r="BV762" i="7"/>
  <c r="BV761" i="7"/>
  <c r="BV760" i="7"/>
  <c r="BV759" i="7"/>
  <c r="BV758" i="7"/>
  <c r="BV757" i="7"/>
  <c r="BV756" i="7"/>
  <c r="BV755" i="7"/>
  <c r="BV754" i="7"/>
  <c r="BV753" i="7"/>
  <c r="BV752" i="7"/>
  <c r="BV751" i="7"/>
  <c r="BV750" i="7"/>
  <c r="BV749" i="7"/>
  <c r="BV748" i="7"/>
  <c r="BV747" i="7"/>
  <c r="BV746" i="7"/>
  <c r="BV745" i="7"/>
  <c r="BV744" i="7"/>
  <c r="BV743" i="7"/>
  <c r="BV742" i="7"/>
  <c r="BV741" i="7"/>
  <c r="BV740" i="7"/>
  <c r="BV739" i="7"/>
  <c r="BV738" i="7"/>
  <c r="BV737" i="7"/>
  <c r="BV736" i="7"/>
  <c r="BV735" i="7"/>
  <c r="BV734" i="7"/>
  <c r="BV733" i="7"/>
  <c r="BV732" i="7"/>
  <c r="BV731" i="7"/>
  <c r="BV730" i="7"/>
  <c r="BV729" i="7"/>
  <c r="BV728" i="7"/>
  <c r="BV727" i="7"/>
  <c r="BV726" i="7"/>
  <c r="BV725" i="7"/>
  <c r="BV724" i="7"/>
  <c r="BV723" i="7"/>
  <c r="BV722" i="7"/>
  <c r="BV721" i="7"/>
  <c r="BV720" i="7"/>
  <c r="BV719" i="7"/>
  <c r="BV718" i="7"/>
  <c r="BV717" i="7"/>
  <c r="BV716" i="7"/>
  <c r="BV715" i="7"/>
  <c r="BV714" i="7"/>
  <c r="BV713" i="7"/>
  <c r="BV712" i="7"/>
  <c r="BV711" i="7"/>
  <c r="BV710" i="7"/>
  <c r="BV709" i="7"/>
  <c r="BV708" i="7"/>
  <c r="BV707" i="7"/>
  <c r="BV706" i="7"/>
  <c r="BV705" i="7"/>
  <c r="BV704" i="7"/>
  <c r="BV703" i="7"/>
  <c r="BV702" i="7"/>
  <c r="BV701" i="7"/>
  <c r="BV700" i="7"/>
  <c r="BV699" i="7"/>
  <c r="BV698" i="7"/>
  <c r="BV697" i="7"/>
  <c r="BV696" i="7"/>
  <c r="BV695" i="7"/>
  <c r="BV694" i="7"/>
  <c r="BV693" i="7"/>
  <c r="BV692" i="7"/>
  <c r="BV691" i="7"/>
  <c r="BV690" i="7"/>
  <c r="BV689" i="7"/>
  <c r="BV688" i="7"/>
  <c r="BV687" i="7"/>
  <c r="BV686" i="7"/>
  <c r="BV685" i="7"/>
  <c r="BV684" i="7"/>
  <c r="BV683" i="7"/>
  <c r="BV682" i="7"/>
  <c r="BV681" i="7"/>
  <c r="BV680" i="7"/>
  <c r="BV679" i="7"/>
  <c r="BV678" i="7"/>
  <c r="BV677" i="7"/>
  <c r="BV676" i="7"/>
  <c r="BV675" i="7"/>
  <c r="BV674" i="7"/>
  <c r="BV673" i="7"/>
  <c r="BV672" i="7"/>
  <c r="BV671" i="7"/>
  <c r="BV670" i="7"/>
  <c r="BV669" i="7"/>
  <c r="BV668" i="7"/>
  <c r="BV667" i="7"/>
  <c r="BV666" i="7"/>
  <c r="BV665" i="7"/>
  <c r="BV664" i="7"/>
  <c r="BV663" i="7"/>
  <c r="BV662" i="7"/>
  <c r="BV661" i="7"/>
  <c r="BV660" i="7"/>
  <c r="BV659" i="7"/>
  <c r="BV658" i="7"/>
  <c r="BV657" i="7"/>
  <c r="BV656" i="7"/>
  <c r="BV655" i="7"/>
  <c r="BV654" i="7"/>
  <c r="BV653" i="7"/>
  <c r="BV652" i="7"/>
  <c r="BV651" i="7"/>
  <c r="BV650" i="7"/>
  <c r="BV649" i="7"/>
  <c r="BV648" i="7"/>
  <c r="BV647" i="7"/>
  <c r="BV646" i="7"/>
  <c r="BV645" i="7"/>
  <c r="BV644" i="7"/>
  <c r="BV643" i="7"/>
  <c r="BV642" i="7"/>
  <c r="BV641" i="7"/>
  <c r="BV640" i="7"/>
  <c r="BV639" i="7"/>
  <c r="BV638" i="7"/>
  <c r="BV637" i="7"/>
  <c r="BV636" i="7"/>
  <c r="BV635" i="7"/>
  <c r="BV634" i="7"/>
  <c r="BV633" i="7"/>
  <c r="BV632" i="7"/>
  <c r="BV631" i="7"/>
  <c r="BV630" i="7"/>
  <c r="BV629" i="7"/>
  <c r="BV628" i="7"/>
  <c r="BV627" i="7"/>
  <c r="BV626" i="7"/>
  <c r="BV625" i="7"/>
  <c r="BV624" i="7"/>
  <c r="BV623" i="7"/>
  <c r="BV622" i="7"/>
  <c r="BV621" i="7"/>
  <c r="BV620" i="7"/>
  <c r="BV619" i="7"/>
  <c r="BV618" i="7"/>
  <c r="BV617" i="7"/>
  <c r="BV616" i="7"/>
  <c r="BV615" i="7"/>
  <c r="BV614" i="7"/>
  <c r="BV613" i="7"/>
  <c r="BV612" i="7"/>
  <c r="BV611" i="7"/>
  <c r="BV610" i="7"/>
  <c r="BV609" i="7"/>
  <c r="BV608" i="7"/>
  <c r="BV607" i="7"/>
  <c r="BV606" i="7"/>
  <c r="BV605" i="7"/>
  <c r="BV604" i="7"/>
  <c r="BV603" i="7"/>
  <c r="BV602" i="7"/>
  <c r="BV601" i="7"/>
  <c r="BV600" i="7"/>
  <c r="BV599" i="7"/>
  <c r="BV598" i="7"/>
  <c r="BV597" i="7"/>
  <c r="BV596" i="7"/>
  <c r="BV595" i="7"/>
  <c r="BV594" i="7"/>
  <c r="BV593" i="7"/>
  <c r="BV592" i="7"/>
  <c r="BV591" i="7"/>
  <c r="BV590" i="7"/>
  <c r="BV589" i="7"/>
  <c r="BV588" i="7"/>
  <c r="BV587" i="7"/>
  <c r="BV586" i="7"/>
  <c r="BV585" i="7"/>
  <c r="BV584" i="7"/>
  <c r="BV583" i="7"/>
  <c r="BV582" i="7"/>
  <c r="BV581" i="7"/>
  <c r="BV580" i="7"/>
  <c r="BV579" i="7"/>
  <c r="BV578" i="7"/>
  <c r="BV577" i="7"/>
  <c r="BV576" i="7"/>
  <c r="BV575" i="7"/>
  <c r="BV574" i="7"/>
  <c r="BV573" i="7"/>
  <c r="BV572" i="7"/>
  <c r="BV571" i="7"/>
  <c r="BV570" i="7"/>
  <c r="BV569" i="7"/>
  <c r="BV568" i="7"/>
  <c r="BV567" i="7"/>
  <c r="BV566" i="7"/>
  <c r="BV565" i="7"/>
  <c r="BV564" i="7"/>
  <c r="BV563" i="7"/>
  <c r="BV562" i="7"/>
  <c r="BV561" i="7"/>
  <c r="BV560" i="7"/>
  <c r="BV559" i="7"/>
  <c r="BV558" i="7"/>
  <c r="BV557" i="7"/>
  <c r="BV556" i="7"/>
  <c r="BV555" i="7"/>
  <c r="BV554" i="7"/>
  <c r="BV553" i="7"/>
  <c r="BV552" i="7"/>
  <c r="BV551" i="7"/>
  <c r="BV550" i="7"/>
  <c r="BV549" i="7"/>
  <c r="BV548" i="7"/>
  <c r="BV547" i="7"/>
  <c r="BV546" i="7"/>
  <c r="BV545" i="7"/>
  <c r="BV544" i="7"/>
  <c r="BV543" i="7"/>
  <c r="BV542" i="7"/>
  <c r="BV541" i="7"/>
  <c r="BV540" i="7"/>
  <c r="BV539" i="7"/>
  <c r="BV538" i="7"/>
  <c r="BV537" i="7"/>
  <c r="BV536" i="7"/>
  <c r="BV535" i="7"/>
  <c r="BV534" i="7"/>
  <c r="BV533" i="7"/>
  <c r="BV532" i="7"/>
  <c r="BV531" i="7"/>
  <c r="BV530" i="7"/>
  <c r="BV529" i="7"/>
  <c r="BV528" i="7"/>
  <c r="BV527" i="7"/>
  <c r="BV526" i="7"/>
  <c r="BV525" i="7"/>
  <c r="BV524" i="7"/>
  <c r="BV523" i="7"/>
  <c r="BV522" i="7"/>
  <c r="BV521" i="7"/>
  <c r="BV520" i="7"/>
  <c r="BV519" i="7"/>
  <c r="BV518" i="7"/>
  <c r="BV517" i="7"/>
  <c r="BV516" i="7"/>
  <c r="BV515" i="7"/>
  <c r="BV514" i="7"/>
  <c r="BV513" i="7"/>
  <c r="BV512" i="7"/>
  <c r="BV511" i="7"/>
  <c r="BV510" i="7"/>
  <c r="BV509" i="7"/>
  <c r="BV508" i="7"/>
  <c r="BV507" i="7"/>
  <c r="BV506" i="7"/>
  <c r="BV505" i="7"/>
  <c r="BV504" i="7"/>
  <c r="BV503" i="7"/>
  <c r="BV502" i="7"/>
  <c r="BV501" i="7"/>
  <c r="BV500" i="7"/>
  <c r="BV499" i="7"/>
  <c r="BV498" i="7"/>
  <c r="BV497" i="7"/>
  <c r="BV496" i="7"/>
  <c r="BV495" i="7"/>
  <c r="BV494" i="7"/>
  <c r="BV493" i="7"/>
  <c r="BV492" i="7"/>
  <c r="BV491" i="7"/>
  <c r="BV490" i="7"/>
  <c r="BV489" i="7"/>
  <c r="BV488" i="7"/>
  <c r="BV487" i="7"/>
  <c r="BV486" i="7"/>
  <c r="BV485" i="7"/>
  <c r="BV484" i="7"/>
  <c r="BV483" i="7"/>
  <c r="BV482" i="7"/>
  <c r="BV481" i="7"/>
  <c r="BV480" i="7"/>
  <c r="BV479" i="7"/>
  <c r="BV478" i="7"/>
  <c r="BV477" i="7"/>
  <c r="BV476" i="7"/>
  <c r="BV475" i="7"/>
  <c r="BV474" i="7"/>
  <c r="BV473" i="7"/>
  <c r="BV472" i="7"/>
  <c r="BV471" i="7"/>
  <c r="BV470" i="7"/>
  <c r="BV469" i="7"/>
  <c r="BV468" i="7"/>
  <c r="BV467" i="7"/>
  <c r="BV466" i="7"/>
  <c r="BV465" i="7"/>
  <c r="BV464" i="7"/>
  <c r="BV463" i="7"/>
  <c r="BV462" i="7"/>
  <c r="BV461" i="7"/>
  <c r="BV460" i="7"/>
  <c r="BV459" i="7"/>
  <c r="BV458" i="7"/>
  <c r="BV457" i="7"/>
  <c r="BV456" i="7"/>
  <c r="BV455" i="7"/>
  <c r="BV454" i="7"/>
  <c r="BV453" i="7"/>
  <c r="BV452" i="7"/>
  <c r="BV451" i="7"/>
  <c r="BV450" i="7"/>
  <c r="BV449" i="7"/>
  <c r="BV448" i="7"/>
  <c r="BV447" i="7"/>
  <c r="BV446" i="7"/>
  <c r="BV445" i="7"/>
  <c r="BV444" i="7"/>
  <c r="BV443" i="7"/>
  <c r="BV442" i="7"/>
  <c r="BV441" i="7"/>
  <c r="BV440" i="7"/>
  <c r="BV439" i="7"/>
  <c r="BV438" i="7"/>
  <c r="BV437" i="7"/>
  <c r="BV436" i="7"/>
  <c r="BV435" i="7"/>
  <c r="BV434" i="7"/>
  <c r="BV433" i="7"/>
  <c r="BV432" i="7"/>
  <c r="BV431" i="7"/>
  <c r="BV430" i="7"/>
  <c r="BV429" i="7"/>
  <c r="BV428" i="7"/>
  <c r="BV427" i="7"/>
  <c r="BV426" i="7"/>
  <c r="BV425" i="7"/>
  <c r="BV424" i="7"/>
  <c r="BV423" i="7"/>
  <c r="BV422" i="7"/>
  <c r="BV421" i="7"/>
  <c r="BV420" i="7"/>
  <c r="BV419" i="7"/>
  <c r="BV418" i="7"/>
  <c r="BV417" i="7"/>
  <c r="BV416" i="7"/>
  <c r="BV415" i="7"/>
  <c r="BV414" i="7"/>
  <c r="BV413" i="7"/>
  <c r="BV412" i="7"/>
  <c r="BV411" i="7"/>
  <c r="BV410" i="7"/>
  <c r="BV409" i="7"/>
  <c r="BV408" i="7"/>
  <c r="BV407" i="7"/>
  <c r="BV406" i="7"/>
  <c r="BV405" i="7"/>
  <c r="BV404" i="7"/>
  <c r="BV403" i="7"/>
  <c r="BV402" i="7"/>
  <c r="BV401" i="7"/>
  <c r="BV400" i="7"/>
  <c r="BV399" i="7"/>
  <c r="BV398" i="7"/>
  <c r="BV397" i="7"/>
  <c r="BV396" i="7"/>
  <c r="BV395" i="7"/>
  <c r="BV394" i="7"/>
  <c r="BV393" i="7"/>
  <c r="BV392" i="7"/>
  <c r="BV391" i="7"/>
  <c r="BV390" i="7"/>
  <c r="BV389" i="7"/>
  <c r="BV388" i="7"/>
  <c r="BV387" i="7"/>
  <c r="BV386" i="7"/>
  <c r="BV385" i="7"/>
  <c r="BV384" i="7"/>
  <c r="BV383" i="7"/>
  <c r="BV382" i="7"/>
  <c r="BV381" i="7"/>
  <c r="BV380" i="7"/>
  <c r="BV379" i="7"/>
  <c r="BV378" i="7"/>
  <c r="BV377" i="7"/>
  <c r="BV376" i="7"/>
  <c r="BV375" i="7"/>
  <c r="BV374" i="7"/>
  <c r="BV373" i="7"/>
  <c r="BV372" i="7"/>
  <c r="BV371" i="7"/>
  <c r="BV370" i="7"/>
  <c r="BV369" i="7"/>
  <c r="BV368" i="7"/>
  <c r="BV367" i="7"/>
  <c r="BV366" i="7"/>
  <c r="BV365" i="7"/>
  <c r="BV364" i="7"/>
  <c r="BV363" i="7"/>
  <c r="BV362" i="7"/>
  <c r="BV361" i="7"/>
  <c r="BV360" i="7"/>
  <c r="BV359" i="7"/>
  <c r="BV358" i="7"/>
  <c r="BV357" i="7"/>
  <c r="BV356" i="7"/>
  <c r="BV355" i="7"/>
  <c r="BV354" i="7"/>
  <c r="BV353" i="7"/>
  <c r="BV352" i="7"/>
  <c r="BV351" i="7"/>
  <c r="BV350" i="7"/>
  <c r="BV349" i="7"/>
  <c r="BV348" i="7"/>
  <c r="BV347" i="7"/>
  <c r="BV346" i="7"/>
  <c r="BV345" i="7"/>
  <c r="BV344" i="7"/>
  <c r="BV343" i="7"/>
  <c r="BV342" i="7"/>
  <c r="BV341" i="7"/>
  <c r="BV340" i="7"/>
  <c r="BV339" i="7"/>
  <c r="BV338" i="7"/>
  <c r="BV337" i="7"/>
  <c r="BV336" i="7"/>
  <c r="BV335" i="7"/>
  <c r="BV334" i="7"/>
  <c r="BV333" i="7"/>
  <c r="BV332" i="7"/>
  <c r="BV331" i="7"/>
  <c r="BV330" i="7"/>
  <c r="BV329" i="7"/>
  <c r="BV328" i="7"/>
  <c r="BV327" i="7"/>
  <c r="BV326" i="7"/>
  <c r="BV325" i="7"/>
  <c r="BV324" i="7"/>
  <c r="BV323" i="7"/>
  <c r="BV322" i="7"/>
  <c r="BV321" i="7"/>
  <c r="BV320" i="7"/>
  <c r="BV319" i="7"/>
  <c r="BV318" i="7"/>
  <c r="BV317" i="7"/>
  <c r="BV316" i="7"/>
  <c r="BV315" i="7"/>
  <c r="BV314" i="7"/>
  <c r="BV313" i="7"/>
  <c r="BV312" i="7"/>
  <c r="BV311" i="7"/>
  <c r="BV310" i="7"/>
  <c r="BV309" i="7"/>
  <c r="BV308" i="7"/>
  <c r="BV307" i="7"/>
  <c r="BV306" i="7"/>
  <c r="BV305" i="7"/>
  <c r="BV304" i="7"/>
  <c r="BV303" i="7"/>
  <c r="BV302" i="7"/>
  <c r="BV301" i="7"/>
  <c r="BV300" i="7"/>
  <c r="BV299" i="7"/>
  <c r="BV298" i="7"/>
  <c r="BV297" i="7"/>
  <c r="BV296" i="7"/>
  <c r="BV295" i="7"/>
  <c r="BV294" i="7"/>
  <c r="BV293" i="7"/>
  <c r="BV292" i="7"/>
  <c r="BV291" i="7"/>
  <c r="BV290" i="7"/>
  <c r="BV289" i="7"/>
  <c r="BV288" i="7"/>
  <c r="BV287" i="7"/>
  <c r="BV286" i="7"/>
  <c r="BV285" i="7"/>
  <c r="BV284" i="7"/>
  <c r="BV283" i="7"/>
  <c r="BV282" i="7"/>
  <c r="BV281" i="7"/>
  <c r="BV280" i="7"/>
  <c r="BV279" i="7"/>
  <c r="BV278" i="7"/>
  <c r="BV277" i="7"/>
  <c r="BV276" i="7"/>
  <c r="BV275" i="7"/>
  <c r="BV274" i="7"/>
  <c r="BV273" i="7"/>
  <c r="BV272" i="7"/>
  <c r="BV271" i="7"/>
  <c r="BV270" i="7"/>
  <c r="BV269" i="7"/>
  <c r="BV268" i="7"/>
  <c r="BV267" i="7"/>
  <c r="BV266" i="7"/>
  <c r="BV265" i="7"/>
  <c r="BV264" i="7"/>
  <c r="BV263" i="7"/>
  <c r="BV262" i="7"/>
  <c r="BV261" i="7"/>
  <c r="BV260" i="7"/>
  <c r="BV259" i="7"/>
  <c r="BV258" i="7"/>
  <c r="BV257" i="7"/>
  <c r="BV256" i="7"/>
  <c r="BV255" i="7"/>
  <c r="BV254" i="7"/>
  <c r="BV253" i="7"/>
  <c r="BV252" i="7"/>
  <c r="BV251" i="7"/>
  <c r="BV250" i="7"/>
  <c r="BV249" i="7"/>
  <c r="BV248" i="7"/>
  <c r="BV247" i="7"/>
  <c r="BV246" i="7"/>
  <c r="BV245" i="7"/>
  <c r="BV244" i="7"/>
  <c r="BV243" i="7"/>
  <c r="BV242" i="7"/>
  <c r="BV241" i="7"/>
  <c r="BV240" i="7"/>
  <c r="BV239" i="7"/>
  <c r="BV238" i="7"/>
  <c r="BV237" i="7"/>
  <c r="BV236" i="7"/>
  <c r="BV235" i="7"/>
  <c r="BV234" i="7"/>
  <c r="BV233" i="7"/>
  <c r="BV232" i="7"/>
  <c r="BV231" i="7"/>
  <c r="BV230" i="7"/>
  <c r="BV229" i="7"/>
  <c r="BV228" i="7"/>
  <c r="BV227" i="7"/>
  <c r="BV226" i="7"/>
  <c r="BV225" i="7"/>
  <c r="BV224" i="7"/>
  <c r="BV223" i="7"/>
  <c r="BV222" i="7"/>
  <c r="BV221" i="7"/>
  <c r="BV220" i="7"/>
  <c r="BV219" i="7"/>
  <c r="BV218" i="7"/>
  <c r="BV217" i="7"/>
  <c r="BV216" i="7"/>
  <c r="BV215" i="7"/>
  <c r="BV214" i="7"/>
  <c r="BV213" i="7"/>
  <c r="BV212" i="7"/>
  <c r="BV211" i="7"/>
  <c r="BV210" i="7"/>
  <c r="BV209" i="7"/>
  <c r="BV208" i="7"/>
  <c r="BV207" i="7"/>
  <c r="BV206" i="7"/>
  <c r="BV205" i="7"/>
  <c r="BV204" i="7"/>
  <c r="BV203" i="7"/>
  <c r="BV202" i="7"/>
  <c r="BV201" i="7"/>
  <c r="BV200" i="7"/>
  <c r="BV199" i="7"/>
  <c r="BV198" i="7"/>
  <c r="BV197" i="7"/>
  <c r="BV196" i="7"/>
  <c r="BV195" i="7"/>
  <c r="BV194" i="7"/>
  <c r="BV193" i="7"/>
  <c r="BV192" i="7"/>
  <c r="BV191" i="7"/>
  <c r="BV190" i="7"/>
  <c r="BV189" i="7"/>
  <c r="BV188" i="7"/>
  <c r="BV187" i="7"/>
  <c r="BV186" i="7"/>
  <c r="BV185" i="7"/>
  <c r="BV184" i="7"/>
  <c r="BV183" i="7"/>
  <c r="BV182" i="7"/>
  <c r="BV181" i="7"/>
  <c r="BV180" i="7"/>
  <c r="BV179" i="7"/>
  <c r="BV178" i="7"/>
  <c r="BV177" i="7"/>
  <c r="BV176" i="7"/>
  <c r="BV175" i="7"/>
  <c r="BV174" i="7"/>
  <c r="BV173" i="7"/>
  <c r="BV172" i="7"/>
  <c r="BV171" i="7"/>
  <c r="BV170" i="7"/>
  <c r="BV169" i="7"/>
  <c r="BV168" i="7"/>
  <c r="BV167" i="7"/>
  <c r="BV166" i="7"/>
  <c r="BV165" i="7"/>
  <c r="BV164" i="7"/>
  <c r="BV163" i="7"/>
  <c r="BV162" i="7"/>
  <c r="BV161" i="7"/>
  <c r="BV160" i="7"/>
  <c r="BV159" i="7"/>
  <c r="BV158" i="7"/>
  <c r="BV157" i="7"/>
  <c r="BV156" i="7"/>
  <c r="BV155" i="7"/>
  <c r="BV154" i="7"/>
  <c r="BV153" i="7"/>
  <c r="BV152" i="7"/>
  <c r="BV151" i="7"/>
  <c r="BV150" i="7"/>
  <c r="BV149" i="7"/>
  <c r="BV148" i="7"/>
  <c r="BV147" i="7"/>
  <c r="BV146" i="7"/>
  <c r="BV145" i="7"/>
  <c r="BV144" i="7"/>
  <c r="BV143" i="7"/>
  <c r="BV142" i="7"/>
  <c r="BV141" i="7"/>
  <c r="BV140" i="7"/>
  <c r="BV139" i="7"/>
  <c r="BV138" i="7"/>
  <c r="BV137" i="7"/>
  <c r="BV136" i="7"/>
  <c r="BV135" i="7"/>
  <c r="BV134" i="7"/>
  <c r="BV133" i="7"/>
  <c r="BV132" i="7"/>
  <c r="BV131" i="7"/>
  <c r="BV130" i="7"/>
  <c r="BV129" i="7"/>
  <c r="BV128" i="7"/>
  <c r="BV127" i="7"/>
  <c r="BV126" i="7"/>
  <c r="BV125" i="7"/>
  <c r="BV124" i="7"/>
  <c r="BV123" i="7"/>
  <c r="BV122" i="7"/>
  <c r="BV121" i="7"/>
  <c r="BV120" i="7"/>
  <c r="BV119" i="7"/>
  <c r="BV118" i="7"/>
  <c r="BV117" i="7"/>
  <c r="BV116" i="7"/>
  <c r="BV115" i="7"/>
  <c r="BV114" i="7"/>
  <c r="BV113" i="7"/>
  <c r="BV112" i="7"/>
  <c r="BV111" i="7"/>
  <c r="BV110" i="7"/>
  <c r="BV109" i="7"/>
  <c r="BV108" i="7"/>
  <c r="BV107" i="7"/>
  <c r="BV106" i="7"/>
  <c r="BV105" i="7"/>
  <c r="BV104" i="7"/>
  <c r="BV103" i="7"/>
  <c r="BV102" i="7"/>
  <c r="BV101" i="7"/>
  <c r="BV100" i="7"/>
  <c r="BV99" i="7"/>
  <c r="BV98" i="7"/>
  <c r="BV97" i="7"/>
  <c r="BV96" i="7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Q1008" i="7"/>
  <c r="BQ1007" i="7"/>
  <c r="BQ1006" i="7"/>
  <c r="BQ1005" i="7"/>
  <c r="BQ1004" i="7"/>
  <c r="BQ1003" i="7"/>
  <c r="BQ1002" i="7"/>
  <c r="BQ1001" i="7"/>
  <c r="BQ1000" i="7"/>
  <c r="BQ999" i="7"/>
  <c r="BQ998" i="7"/>
  <c r="BQ997" i="7"/>
  <c r="BQ996" i="7"/>
  <c r="BQ995" i="7"/>
  <c r="BQ994" i="7"/>
  <c r="BQ993" i="7"/>
  <c r="BQ992" i="7"/>
  <c r="BQ991" i="7"/>
  <c r="BQ990" i="7"/>
  <c r="BQ989" i="7"/>
  <c r="BQ988" i="7"/>
  <c r="BQ987" i="7"/>
  <c r="BQ986" i="7"/>
  <c r="BQ985" i="7"/>
  <c r="BQ984" i="7"/>
  <c r="BQ983" i="7"/>
  <c r="BQ982" i="7"/>
  <c r="BQ981" i="7"/>
  <c r="BQ980" i="7"/>
  <c r="BQ979" i="7"/>
  <c r="BQ978" i="7"/>
  <c r="BQ977" i="7"/>
  <c r="BQ976" i="7"/>
  <c r="BQ975" i="7"/>
  <c r="BQ974" i="7"/>
  <c r="BQ973" i="7"/>
  <c r="BQ972" i="7"/>
  <c r="BQ971" i="7"/>
  <c r="BQ970" i="7"/>
  <c r="BQ969" i="7"/>
  <c r="BQ968" i="7"/>
  <c r="BQ967" i="7"/>
  <c r="BQ966" i="7"/>
  <c r="BQ965" i="7"/>
  <c r="BQ964" i="7"/>
  <c r="BQ963" i="7"/>
  <c r="BQ962" i="7"/>
  <c r="BQ961" i="7"/>
  <c r="BQ960" i="7"/>
  <c r="BQ959" i="7"/>
  <c r="BQ958" i="7"/>
  <c r="BQ957" i="7"/>
  <c r="BQ956" i="7"/>
  <c r="BQ955" i="7"/>
  <c r="BQ954" i="7"/>
  <c r="BQ953" i="7"/>
  <c r="BQ952" i="7"/>
  <c r="BQ951" i="7"/>
  <c r="BQ950" i="7"/>
  <c r="BQ949" i="7"/>
  <c r="BQ948" i="7"/>
  <c r="BQ947" i="7"/>
  <c r="BQ946" i="7"/>
  <c r="BQ945" i="7"/>
  <c r="BQ944" i="7"/>
  <c r="BQ943" i="7"/>
  <c r="BQ942" i="7"/>
  <c r="BQ941" i="7"/>
  <c r="BQ940" i="7"/>
  <c r="BQ939" i="7"/>
  <c r="BQ938" i="7"/>
  <c r="BQ937" i="7"/>
  <c r="BQ936" i="7"/>
  <c r="BQ935" i="7"/>
  <c r="BQ934" i="7"/>
  <c r="BQ933" i="7"/>
  <c r="BQ932" i="7"/>
  <c r="BQ931" i="7"/>
  <c r="BQ930" i="7"/>
  <c r="BQ929" i="7"/>
  <c r="BQ928" i="7"/>
  <c r="BQ927" i="7"/>
  <c r="BQ926" i="7"/>
  <c r="BQ925" i="7"/>
  <c r="BQ924" i="7"/>
  <c r="BQ923" i="7"/>
  <c r="BQ922" i="7"/>
  <c r="BQ921" i="7"/>
  <c r="BQ920" i="7"/>
  <c r="BQ919" i="7"/>
  <c r="BQ918" i="7"/>
  <c r="BQ917" i="7"/>
  <c r="BQ916" i="7"/>
  <c r="BQ915" i="7"/>
  <c r="BQ914" i="7"/>
  <c r="BQ913" i="7"/>
  <c r="BQ912" i="7"/>
  <c r="BQ911" i="7"/>
  <c r="BQ910" i="7"/>
  <c r="BQ909" i="7"/>
  <c r="BQ908" i="7"/>
  <c r="BQ907" i="7"/>
  <c r="BQ906" i="7"/>
  <c r="BQ905" i="7"/>
  <c r="BQ904" i="7"/>
  <c r="BQ903" i="7"/>
  <c r="BQ902" i="7"/>
  <c r="BQ901" i="7"/>
  <c r="BQ900" i="7"/>
  <c r="BQ899" i="7"/>
  <c r="BQ898" i="7"/>
  <c r="BQ897" i="7"/>
  <c r="BQ896" i="7"/>
  <c r="BQ895" i="7"/>
  <c r="BQ894" i="7"/>
  <c r="BQ893" i="7"/>
  <c r="BQ892" i="7"/>
  <c r="BQ891" i="7"/>
  <c r="BQ890" i="7"/>
  <c r="BQ889" i="7"/>
  <c r="BQ888" i="7"/>
  <c r="BQ887" i="7"/>
  <c r="BQ886" i="7"/>
  <c r="BQ885" i="7"/>
  <c r="BQ884" i="7"/>
  <c r="BQ883" i="7"/>
  <c r="BQ882" i="7"/>
  <c r="BQ881" i="7"/>
  <c r="BQ880" i="7"/>
  <c r="BQ879" i="7"/>
  <c r="BQ878" i="7"/>
  <c r="BQ877" i="7"/>
  <c r="BQ876" i="7"/>
  <c r="BQ875" i="7"/>
  <c r="BQ874" i="7"/>
  <c r="BQ873" i="7"/>
  <c r="BQ872" i="7"/>
  <c r="BQ871" i="7"/>
  <c r="BQ870" i="7"/>
  <c r="BQ869" i="7"/>
  <c r="BQ868" i="7"/>
  <c r="BQ867" i="7"/>
  <c r="BQ866" i="7"/>
  <c r="BQ865" i="7"/>
  <c r="BQ864" i="7"/>
  <c r="BQ863" i="7"/>
  <c r="BQ862" i="7"/>
  <c r="BQ861" i="7"/>
  <c r="BQ860" i="7"/>
  <c r="BQ859" i="7"/>
  <c r="BQ858" i="7"/>
  <c r="BQ857" i="7"/>
  <c r="BQ856" i="7"/>
  <c r="BQ855" i="7"/>
  <c r="BQ854" i="7"/>
  <c r="BQ853" i="7"/>
  <c r="BQ852" i="7"/>
  <c r="BQ851" i="7"/>
  <c r="BQ850" i="7"/>
  <c r="BQ849" i="7"/>
  <c r="BQ848" i="7"/>
  <c r="BQ847" i="7"/>
  <c r="BQ846" i="7"/>
  <c r="BQ845" i="7"/>
  <c r="BQ844" i="7"/>
  <c r="BQ843" i="7"/>
  <c r="BQ842" i="7"/>
  <c r="BQ841" i="7"/>
  <c r="BQ840" i="7"/>
  <c r="BQ839" i="7"/>
  <c r="BQ838" i="7"/>
  <c r="BQ837" i="7"/>
  <c r="BQ836" i="7"/>
  <c r="BQ835" i="7"/>
  <c r="BQ834" i="7"/>
  <c r="BQ833" i="7"/>
  <c r="BQ832" i="7"/>
  <c r="BQ831" i="7"/>
  <c r="BQ830" i="7"/>
  <c r="BQ829" i="7"/>
  <c r="BQ828" i="7"/>
  <c r="BQ827" i="7"/>
  <c r="BQ826" i="7"/>
  <c r="BQ825" i="7"/>
  <c r="BQ824" i="7"/>
  <c r="BQ823" i="7"/>
  <c r="BQ822" i="7"/>
  <c r="BQ821" i="7"/>
  <c r="BQ820" i="7"/>
  <c r="BQ819" i="7"/>
  <c r="BQ818" i="7"/>
  <c r="BQ817" i="7"/>
  <c r="BQ816" i="7"/>
  <c r="BQ815" i="7"/>
  <c r="BQ814" i="7"/>
  <c r="BQ813" i="7"/>
  <c r="BQ812" i="7"/>
  <c r="BQ811" i="7"/>
  <c r="BQ810" i="7"/>
  <c r="BQ809" i="7"/>
  <c r="BQ808" i="7"/>
  <c r="BQ807" i="7"/>
  <c r="BQ806" i="7"/>
  <c r="BQ805" i="7"/>
  <c r="BQ804" i="7"/>
  <c r="BQ803" i="7"/>
  <c r="BQ802" i="7"/>
  <c r="BQ801" i="7"/>
  <c r="BQ800" i="7"/>
  <c r="BQ799" i="7"/>
  <c r="BQ798" i="7"/>
  <c r="BQ797" i="7"/>
  <c r="BQ796" i="7"/>
  <c r="BQ795" i="7"/>
  <c r="BQ794" i="7"/>
  <c r="BQ793" i="7"/>
  <c r="BQ792" i="7"/>
  <c r="BQ791" i="7"/>
  <c r="BQ790" i="7"/>
  <c r="BQ789" i="7"/>
  <c r="BQ788" i="7"/>
  <c r="BQ787" i="7"/>
  <c r="BQ786" i="7"/>
  <c r="BQ785" i="7"/>
  <c r="BQ784" i="7"/>
  <c r="BQ783" i="7"/>
  <c r="BQ782" i="7"/>
  <c r="BQ781" i="7"/>
  <c r="BQ780" i="7"/>
  <c r="BQ779" i="7"/>
  <c r="BQ778" i="7"/>
  <c r="BQ777" i="7"/>
  <c r="BQ776" i="7"/>
  <c r="BQ775" i="7"/>
  <c r="BQ774" i="7"/>
  <c r="BQ773" i="7"/>
  <c r="BQ772" i="7"/>
  <c r="BQ771" i="7"/>
  <c r="BQ770" i="7"/>
  <c r="BQ769" i="7"/>
  <c r="BQ768" i="7"/>
  <c r="BQ767" i="7"/>
  <c r="BQ766" i="7"/>
  <c r="BQ765" i="7"/>
  <c r="BQ764" i="7"/>
  <c r="BQ763" i="7"/>
  <c r="BQ762" i="7"/>
  <c r="BQ761" i="7"/>
  <c r="BQ760" i="7"/>
  <c r="BQ759" i="7"/>
  <c r="BQ758" i="7"/>
  <c r="BQ757" i="7"/>
  <c r="BQ756" i="7"/>
  <c r="BQ755" i="7"/>
  <c r="BQ754" i="7"/>
  <c r="BQ753" i="7"/>
  <c r="BQ752" i="7"/>
  <c r="BQ751" i="7"/>
  <c r="BQ750" i="7"/>
  <c r="BQ749" i="7"/>
  <c r="BQ748" i="7"/>
  <c r="BQ747" i="7"/>
  <c r="BQ746" i="7"/>
  <c r="BQ745" i="7"/>
  <c r="BQ744" i="7"/>
  <c r="BQ743" i="7"/>
  <c r="BQ742" i="7"/>
  <c r="BQ741" i="7"/>
  <c r="BQ740" i="7"/>
  <c r="BQ739" i="7"/>
  <c r="BQ738" i="7"/>
  <c r="BQ737" i="7"/>
  <c r="BQ736" i="7"/>
  <c r="BQ735" i="7"/>
  <c r="BQ734" i="7"/>
  <c r="BQ733" i="7"/>
  <c r="BQ732" i="7"/>
  <c r="BQ731" i="7"/>
  <c r="BQ730" i="7"/>
  <c r="BQ729" i="7"/>
  <c r="BQ728" i="7"/>
  <c r="BQ727" i="7"/>
  <c r="BQ726" i="7"/>
  <c r="BQ725" i="7"/>
  <c r="BQ724" i="7"/>
  <c r="BQ723" i="7"/>
  <c r="BQ722" i="7"/>
  <c r="BQ721" i="7"/>
  <c r="BQ720" i="7"/>
  <c r="BQ719" i="7"/>
  <c r="BQ718" i="7"/>
  <c r="BQ717" i="7"/>
  <c r="BQ716" i="7"/>
  <c r="BQ715" i="7"/>
  <c r="BQ714" i="7"/>
  <c r="BQ713" i="7"/>
  <c r="BQ712" i="7"/>
  <c r="BQ711" i="7"/>
  <c r="BQ710" i="7"/>
  <c r="BQ709" i="7"/>
  <c r="BQ708" i="7"/>
  <c r="BQ707" i="7"/>
  <c r="BQ706" i="7"/>
  <c r="BQ705" i="7"/>
  <c r="BQ704" i="7"/>
  <c r="BQ703" i="7"/>
  <c r="BQ702" i="7"/>
  <c r="BQ701" i="7"/>
  <c r="BQ700" i="7"/>
  <c r="BQ699" i="7"/>
  <c r="BQ698" i="7"/>
  <c r="BQ697" i="7"/>
  <c r="BQ696" i="7"/>
  <c r="BQ695" i="7"/>
  <c r="BQ694" i="7"/>
  <c r="BQ693" i="7"/>
  <c r="BQ692" i="7"/>
  <c r="BQ691" i="7"/>
  <c r="BQ690" i="7"/>
  <c r="BQ689" i="7"/>
  <c r="BQ688" i="7"/>
  <c r="BQ687" i="7"/>
  <c r="BQ686" i="7"/>
  <c r="BQ685" i="7"/>
  <c r="BQ684" i="7"/>
  <c r="BQ683" i="7"/>
  <c r="BQ682" i="7"/>
  <c r="BQ681" i="7"/>
  <c r="BQ680" i="7"/>
  <c r="BQ679" i="7"/>
  <c r="BQ678" i="7"/>
  <c r="BQ677" i="7"/>
  <c r="BQ676" i="7"/>
  <c r="BQ675" i="7"/>
  <c r="BQ674" i="7"/>
  <c r="BQ673" i="7"/>
  <c r="BQ672" i="7"/>
  <c r="BQ671" i="7"/>
  <c r="BQ670" i="7"/>
  <c r="BQ669" i="7"/>
  <c r="BQ668" i="7"/>
  <c r="BQ667" i="7"/>
  <c r="BQ666" i="7"/>
  <c r="BQ665" i="7"/>
  <c r="BQ664" i="7"/>
  <c r="BQ663" i="7"/>
  <c r="BQ662" i="7"/>
  <c r="BQ661" i="7"/>
  <c r="BQ660" i="7"/>
  <c r="BQ659" i="7"/>
  <c r="BQ658" i="7"/>
  <c r="BQ657" i="7"/>
  <c r="BQ656" i="7"/>
  <c r="BQ655" i="7"/>
  <c r="BQ654" i="7"/>
  <c r="BQ653" i="7"/>
  <c r="BQ652" i="7"/>
  <c r="BQ651" i="7"/>
  <c r="BQ650" i="7"/>
  <c r="BQ649" i="7"/>
  <c r="BQ648" i="7"/>
  <c r="BQ647" i="7"/>
  <c r="BQ646" i="7"/>
  <c r="BQ645" i="7"/>
  <c r="BQ644" i="7"/>
  <c r="BQ643" i="7"/>
  <c r="BQ642" i="7"/>
  <c r="BQ641" i="7"/>
  <c r="BQ640" i="7"/>
  <c r="BQ639" i="7"/>
  <c r="BQ638" i="7"/>
  <c r="BQ637" i="7"/>
  <c r="BQ636" i="7"/>
  <c r="BQ635" i="7"/>
  <c r="BQ634" i="7"/>
  <c r="BQ633" i="7"/>
  <c r="BQ632" i="7"/>
  <c r="BQ631" i="7"/>
  <c r="BQ630" i="7"/>
  <c r="BQ629" i="7"/>
  <c r="BQ628" i="7"/>
  <c r="BQ627" i="7"/>
  <c r="BQ626" i="7"/>
  <c r="BQ625" i="7"/>
  <c r="BQ624" i="7"/>
  <c r="BQ623" i="7"/>
  <c r="BQ622" i="7"/>
  <c r="BQ621" i="7"/>
  <c r="BQ620" i="7"/>
  <c r="BQ619" i="7"/>
  <c r="BQ618" i="7"/>
  <c r="BQ617" i="7"/>
  <c r="BQ616" i="7"/>
  <c r="BQ615" i="7"/>
  <c r="BQ614" i="7"/>
  <c r="BQ613" i="7"/>
  <c r="BQ612" i="7"/>
  <c r="BQ611" i="7"/>
  <c r="BQ610" i="7"/>
  <c r="BQ609" i="7"/>
  <c r="BQ608" i="7"/>
  <c r="BQ607" i="7"/>
  <c r="BQ606" i="7"/>
  <c r="BQ605" i="7"/>
  <c r="BQ604" i="7"/>
  <c r="BQ603" i="7"/>
  <c r="BQ602" i="7"/>
  <c r="BQ601" i="7"/>
  <c r="BQ600" i="7"/>
  <c r="BQ599" i="7"/>
  <c r="BQ598" i="7"/>
  <c r="BQ597" i="7"/>
  <c r="BQ596" i="7"/>
  <c r="BQ595" i="7"/>
  <c r="BQ594" i="7"/>
  <c r="BQ593" i="7"/>
  <c r="BQ592" i="7"/>
  <c r="BQ591" i="7"/>
  <c r="BQ590" i="7"/>
  <c r="BQ589" i="7"/>
  <c r="BQ588" i="7"/>
  <c r="BQ587" i="7"/>
  <c r="BQ586" i="7"/>
  <c r="BQ585" i="7"/>
  <c r="BQ584" i="7"/>
  <c r="BQ583" i="7"/>
  <c r="BQ582" i="7"/>
  <c r="BQ581" i="7"/>
  <c r="BQ580" i="7"/>
  <c r="BQ579" i="7"/>
  <c r="BQ578" i="7"/>
  <c r="BQ577" i="7"/>
  <c r="BQ576" i="7"/>
  <c r="BQ575" i="7"/>
  <c r="BQ574" i="7"/>
  <c r="BQ573" i="7"/>
  <c r="BQ572" i="7"/>
  <c r="BQ571" i="7"/>
  <c r="BQ570" i="7"/>
  <c r="BQ569" i="7"/>
  <c r="BQ568" i="7"/>
  <c r="BQ567" i="7"/>
  <c r="BQ566" i="7"/>
  <c r="BQ565" i="7"/>
  <c r="BQ564" i="7"/>
  <c r="BQ563" i="7"/>
  <c r="BQ562" i="7"/>
  <c r="BQ561" i="7"/>
  <c r="BQ560" i="7"/>
  <c r="BQ559" i="7"/>
  <c r="BQ558" i="7"/>
  <c r="BQ557" i="7"/>
  <c r="BQ556" i="7"/>
  <c r="BQ555" i="7"/>
  <c r="BQ554" i="7"/>
  <c r="BQ553" i="7"/>
  <c r="BQ552" i="7"/>
  <c r="BQ551" i="7"/>
  <c r="BQ550" i="7"/>
  <c r="BQ549" i="7"/>
  <c r="BQ548" i="7"/>
  <c r="BQ547" i="7"/>
  <c r="BQ546" i="7"/>
  <c r="BQ545" i="7"/>
  <c r="BQ544" i="7"/>
  <c r="BQ543" i="7"/>
  <c r="BQ542" i="7"/>
  <c r="BQ541" i="7"/>
  <c r="BQ540" i="7"/>
  <c r="BQ539" i="7"/>
  <c r="BQ538" i="7"/>
  <c r="BQ537" i="7"/>
  <c r="BQ536" i="7"/>
  <c r="BQ535" i="7"/>
  <c r="BQ534" i="7"/>
  <c r="BQ533" i="7"/>
  <c r="BQ532" i="7"/>
  <c r="BQ531" i="7"/>
  <c r="BQ530" i="7"/>
  <c r="BQ529" i="7"/>
  <c r="BQ528" i="7"/>
  <c r="BQ527" i="7"/>
  <c r="BQ526" i="7"/>
  <c r="BQ525" i="7"/>
  <c r="BQ524" i="7"/>
  <c r="BQ523" i="7"/>
  <c r="BQ522" i="7"/>
  <c r="BQ521" i="7"/>
  <c r="BQ520" i="7"/>
  <c r="BQ519" i="7"/>
  <c r="BQ518" i="7"/>
  <c r="BQ517" i="7"/>
  <c r="BQ516" i="7"/>
  <c r="BQ515" i="7"/>
  <c r="BQ514" i="7"/>
  <c r="BQ513" i="7"/>
  <c r="BQ512" i="7"/>
  <c r="BQ511" i="7"/>
  <c r="BQ510" i="7"/>
  <c r="BQ509" i="7"/>
  <c r="BQ508" i="7"/>
  <c r="BQ507" i="7"/>
  <c r="BQ506" i="7"/>
  <c r="BQ505" i="7"/>
  <c r="BQ504" i="7"/>
  <c r="BQ503" i="7"/>
  <c r="BQ502" i="7"/>
  <c r="BQ501" i="7"/>
  <c r="BQ500" i="7"/>
  <c r="BQ499" i="7"/>
  <c r="BQ498" i="7"/>
  <c r="BQ497" i="7"/>
  <c r="BQ496" i="7"/>
  <c r="BQ495" i="7"/>
  <c r="BQ494" i="7"/>
  <c r="BQ493" i="7"/>
  <c r="BQ492" i="7"/>
  <c r="BQ491" i="7"/>
  <c r="BQ490" i="7"/>
  <c r="BQ489" i="7"/>
  <c r="BQ488" i="7"/>
  <c r="BQ487" i="7"/>
  <c r="BQ486" i="7"/>
  <c r="BQ485" i="7"/>
  <c r="BQ484" i="7"/>
  <c r="BQ483" i="7"/>
  <c r="BQ482" i="7"/>
  <c r="BQ481" i="7"/>
  <c r="BQ480" i="7"/>
  <c r="BQ479" i="7"/>
  <c r="BQ478" i="7"/>
  <c r="BQ477" i="7"/>
  <c r="BQ476" i="7"/>
  <c r="BQ475" i="7"/>
  <c r="BQ474" i="7"/>
  <c r="BQ473" i="7"/>
  <c r="BQ472" i="7"/>
  <c r="BQ471" i="7"/>
  <c r="BQ470" i="7"/>
  <c r="BQ469" i="7"/>
  <c r="BQ468" i="7"/>
  <c r="BQ467" i="7"/>
  <c r="BQ466" i="7"/>
  <c r="BQ465" i="7"/>
  <c r="BQ464" i="7"/>
  <c r="BQ463" i="7"/>
  <c r="BQ462" i="7"/>
  <c r="BQ461" i="7"/>
  <c r="BQ460" i="7"/>
  <c r="BQ459" i="7"/>
  <c r="BQ458" i="7"/>
  <c r="BQ457" i="7"/>
  <c r="BQ456" i="7"/>
  <c r="BQ455" i="7"/>
  <c r="BQ454" i="7"/>
  <c r="BQ453" i="7"/>
  <c r="BQ452" i="7"/>
  <c r="BQ451" i="7"/>
  <c r="BQ450" i="7"/>
  <c r="BQ449" i="7"/>
  <c r="BQ448" i="7"/>
  <c r="BQ447" i="7"/>
  <c r="BQ446" i="7"/>
  <c r="BQ445" i="7"/>
  <c r="BQ444" i="7"/>
  <c r="BQ443" i="7"/>
  <c r="BQ442" i="7"/>
  <c r="BQ441" i="7"/>
  <c r="BQ440" i="7"/>
  <c r="BQ439" i="7"/>
  <c r="BQ438" i="7"/>
  <c r="BQ437" i="7"/>
  <c r="BQ436" i="7"/>
  <c r="BQ435" i="7"/>
  <c r="BQ434" i="7"/>
  <c r="BQ433" i="7"/>
  <c r="BQ432" i="7"/>
  <c r="BQ431" i="7"/>
  <c r="BQ430" i="7"/>
  <c r="BQ429" i="7"/>
  <c r="BQ428" i="7"/>
  <c r="BQ427" i="7"/>
  <c r="BQ426" i="7"/>
  <c r="BQ425" i="7"/>
  <c r="BQ424" i="7"/>
  <c r="BQ423" i="7"/>
  <c r="BQ422" i="7"/>
  <c r="BQ421" i="7"/>
  <c r="BQ420" i="7"/>
  <c r="BQ419" i="7"/>
  <c r="BQ418" i="7"/>
  <c r="BQ417" i="7"/>
  <c r="BQ416" i="7"/>
  <c r="BQ415" i="7"/>
  <c r="BQ414" i="7"/>
  <c r="BQ413" i="7"/>
  <c r="BQ412" i="7"/>
  <c r="BQ411" i="7"/>
  <c r="BQ410" i="7"/>
  <c r="BQ409" i="7"/>
  <c r="BQ408" i="7"/>
  <c r="BQ407" i="7"/>
  <c r="BQ406" i="7"/>
  <c r="BQ405" i="7"/>
  <c r="BQ404" i="7"/>
  <c r="BQ403" i="7"/>
  <c r="BQ402" i="7"/>
  <c r="BQ401" i="7"/>
  <c r="BQ400" i="7"/>
  <c r="BQ399" i="7"/>
  <c r="BQ398" i="7"/>
  <c r="BQ397" i="7"/>
  <c r="BQ396" i="7"/>
  <c r="BQ395" i="7"/>
  <c r="BQ394" i="7"/>
  <c r="BQ393" i="7"/>
  <c r="BQ392" i="7"/>
  <c r="BQ391" i="7"/>
  <c r="BQ390" i="7"/>
  <c r="BQ389" i="7"/>
  <c r="BQ388" i="7"/>
  <c r="BQ387" i="7"/>
  <c r="BQ386" i="7"/>
  <c r="BQ385" i="7"/>
  <c r="BQ384" i="7"/>
  <c r="BQ383" i="7"/>
  <c r="BQ382" i="7"/>
  <c r="BQ381" i="7"/>
  <c r="BQ380" i="7"/>
  <c r="BQ379" i="7"/>
  <c r="BQ378" i="7"/>
  <c r="BQ377" i="7"/>
  <c r="BQ376" i="7"/>
  <c r="BQ375" i="7"/>
  <c r="BQ374" i="7"/>
  <c r="BQ373" i="7"/>
  <c r="BQ372" i="7"/>
  <c r="BQ371" i="7"/>
  <c r="BQ370" i="7"/>
  <c r="BQ369" i="7"/>
  <c r="BQ368" i="7"/>
  <c r="BQ367" i="7"/>
  <c r="BQ366" i="7"/>
  <c r="BQ365" i="7"/>
  <c r="BQ364" i="7"/>
  <c r="BQ363" i="7"/>
  <c r="BQ362" i="7"/>
  <c r="BQ361" i="7"/>
  <c r="BQ360" i="7"/>
  <c r="BQ359" i="7"/>
  <c r="BQ358" i="7"/>
  <c r="BQ357" i="7"/>
  <c r="BQ356" i="7"/>
  <c r="BQ355" i="7"/>
  <c r="BQ354" i="7"/>
  <c r="BQ353" i="7"/>
  <c r="BQ352" i="7"/>
  <c r="BQ351" i="7"/>
  <c r="BQ350" i="7"/>
  <c r="BQ349" i="7"/>
  <c r="BQ348" i="7"/>
  <c r="BQ347" i="7"/>
  <c r="BQ346" i="7"/>
  <c r="BQ345" i="7"/>
  <c r="BQ344" i="7"/>
  <c r="BQ343" i="7"/>
  <c r="BQ342" i="7"/>
  <c r="BQ341" i="7"/>
  <c r="BQ340" i="7"/>
  <c r="BQ339" i="7"/>
  <c r="BQ338" i="7"/>
  <c r="BQ337" i="7"/>
  <c r="BQ336" i="7"/>
  <c r="BQ335" i="7"/>
  <c r="BQ334" i="7"/>
  <c r="BQ333" i="7"/>
  <c r="BQ332" i="7"/>
  <c r="BQ331" i="7"/>
  <c r="BQ330" i="7"/>
  <c r="BQ329" i="7"/>
  <c r="BQ328" i="7"/>
  <c r="BQ327" i="7"/>
  <c r="BQ326" i="7"/>
  <c r="BQ325" i="7"/>
  <c r="BQ324" i="7"/>
  <c r="BQ323" i="7"/>
  <c r="BQ322" i="7"/>
  <c r="BQ321" i="7"/>
  <c r="BQ320" i="7"/>
  <c r="BQ319" i="7"/>
  <c r="BQ318" i="7"/>
  <c r="BQ317" i="7"/>
  <c r="BQ316" i="7"/>
  <c r="BQ315" i="7"/>
  <c r="BQ314" i="7"/>
  <c r="BQ313" i="7"/>
  <c r="BQ312" i="7"/>
  <c r="BQ311" i="7"/>
  <c r="BQ310" i="7"/>
  <c r="BQ309" i="7"/>
  <c r="BQ308" i="7"/>
  <c r="BQ307" i="7"/>
  <c r="BQ306" i="7"/>
  <c r="BQ305" i="7"/>
  <c r="BQ304" i="7"/>
  <c r="BQ303" i="7"/>
  <c r="BQ302" i="7"/>
  <c r="BQ301" i="7"/>
  <c r="BQ300" i="7"/>
  <c r="BQ299" i="7"/>
  <c r="BQ298" i="7"/>
  <c r="BQ297" i="7"/>
  <c r="BQ296" i="7"/>
  <c r="BQ295" i="7"/>
  <c r="BQ294" i="7"/>
  <c r="BQ293" i="7"/>
  <c r="BQ292" i="7"/>
  <c r="BQ291" i="7"/>
  <c r="BQ290" i="7"/>
  <c r="BQ289" i="7"/>
  <c r="BQ288" i="7"/>
  <c r="BQ287" i="7"/>
  <c r="BQ286" i="7"/>
  <c r="BQ285" i="7"/>
  <c r="BQ284" i="7"/>
  <c r="BQ283" i="7"/>
  <c r="BQ282" i="7"/>
  <c r="BQ281" i="7"/>
  <c r="BQ280" i="7"/>
  <c r="BQ279" i="7"/>
  <c r="BQ278" i="7"/>
  <c r="BQ277" i="7"/>
  <c r="BQ276" i="7"/>
  <c r="BQ275" i="7"/>
  <c r="BQ274" i="7"/>
  <c r="BQ273" i="7"/>
  <c r="BQ272" i="7"/>
  <c r="BQ271" i="7"/>
  <c r="BQ270" i="7"/>
  <c r="BQ269" i="7"/>
  <c r="BQ268" i="7"/>
  <c r="BQ267" i="7"/>
  <c r="BQ266" i="7"/>
  <c r="BQ265" i="7"/>
  <c r="BQ264" i="7"/>
  <c r="BQ263" i="7"/>
  <c r="BQ262" i="7"/>
  <c r="BQ261" i="7"/>
  <c r="BQ260" i="7"/>
  <c r="BQ259" i="7"/>
  <c r="BQ258" i="7"/>
  <c r="BQ257" i="7"/>
  <c r="BQ256" i="7"/>
  <c r="BQ255" i="7"/>
  <c r="BQ254" i="7"/>
  <c r="BQ253" i="7"/>
  <c r="BQ252" i="7"/>
  <c r="BQ251" i="7"/>
  <c r="BQ250" i="7"/>
  <c r="BQ249" i="7"/>
  <c r="BQ248" i="7"/>
  <c r="BQ247" i="7"/>
  <c r="BQ246" i="7"/>
  <c r="BQ245" i="7"/>
  <c r="BQ244" i="7"/>
  <c r="BQ243" i="7"/>
  <c r="BQ242" i="7"/>
  <c r="BQ241" i="7"/>
  <c r="BQ240" i="7"/>
  <c r="BQ239" i="7"/>
  <c r="BQ238" i="7"/>
  <c r="BQ237" i="7"/>
  <c r="BQ236" i="7"/>
  <c r="BQ235" i="7"/>
  <c r="BQ234" i="7"/>
  <c r="BQ233" i="7"/>
  <c r="BQ232" i="7"/>
  <c r="BQ231" i="7"/>
  <c r="BQ230" i="7"/>
  <c r="BQ229" i="7"/>
  <c r="BQ228" i="7"/>
  <c r="BQ227" i="7"/>
  <c r="BQ226" i="7"/>
  <c r="BQ225" i="7"/>
  <c r="BQ224" i="7"/>
  <c r="BQ223" i="7"/>
  <c r="BQ222" i="7"/>
  <c r="BQ221" i="7"/>
  <c r="BQ220" i="7"/>
  <c r="BQ219" i="7"/>
  <c r="BQ218" i="7"/>
  <c r="BQ217" i="7"/>
  <c r="BQ216" i="7"/>
  <c r="BQ215" i="7"/>
  <c r="BQ214" i="7"/>
  <c r="BQ213" i="7"/>
  <c r="BQ212" i="7"/>
  <c r="BQ211" i="7"/>
  <c r="BQ210" i="7"/>
  <c r="BQ209" i="7"/>
  <c r="BQ208" i="7"/>
  <c r="BQ207" i="7"/>
  <c r="BQ206" i="7"/>
  <c r="BQ205" i="7"/>
  <c r="BQ204" i="7"/>
  <c r="BQ203" i="7"/>
  <c r="BQ202" i="7"/>
  <c r="BQ201" i="7"/>
  <c r="BQ200" i="7"/>
  <c r="BQ199" i="7"/>
  <c r="BQ198" i="7"/>
  <c r="BQ197" i="7"/>
  <c r="BQ196" i="7"/>
  <c r="BQ195" i="7"/>
  <c r="BQ194" i="7"/>
  <c r="BQ193" i="7"/>
  <c r="BQ192" i="7"/>
  <c r="BQ191" i="7"/>
  <c r="BQ190" i="7"/>
  <c r="BQ189" i="7"/>
  <c r="BQ188" i="7"/>
  <c r="BQ187" i="7"/>
  <c r="BQ186" i="7"/>
  <c r="BQ185" i="7"/>
  <c r="BQ184" i="7"/>
  <c r="BQ183" i="7"/>
  <c r="BQ182" i="7"/>
  <c r="BQ181" i="7"/>
  <c r="BQ180" i="7"/>
  <c r="BQ179" i="7"/>
  <c r="BQ178" i="7"/>
  <c r="BQ177" i="7"/>
  <c r="BQ176" i="7"/>
  <c r="BQ175" i="7"/>
  <c r="BQ174" i="7"/>
  <c r="BQ173" i="7"/>
  <c r="BQ172" i="7"/>
  <c r="BQ171" i="7"/>
  <c r="BQ170" i="7"/>
  <c r="BQ169" i="7"/>
  <c r="BQ168" i="7"/>
  <c r="BQ167" i="7"/>
  <c r="BQ166" i="7"/>
  <c r="BQ165" i="7"/>
  <c r="BQ164" i="7"/>
  <c r="BQ163" i="7"/>
  <c r="BQ162" i="7"/>
  <c r="BQ161" i="7"/>
  <c r="BQ160" i="7"/>
  <c r="BQ159" i="7"/>
  <c r="BQ158" i="7"/>
  <c r="BQ157" i="7"/>
  <c r="BQ156" i="7"/>
  <c r="BQ155" i="7"/>
  <c r="BQ154" i="7"/>
  <c r="BQ153" i="7"/>
  <c r="BQ152" i="7"/>
  <c r="BQ151" i="7"/>
  <c r="BQ150" i="7"/>
  <c r="BQ149" i="7"/>
  <c r="BQ148" i="7"/>
  <c r="BQ147" i="7"/>
  <c r="BQ146" i="7"/>
  <c r="BQ145" i="7"/>
  <c r="BQ144" i="7"/>
  <c r="BQ143" i="7"/>
  <c r="BQ142" i="7"/>
  <c r="BQ141" i="7"/>
  <c r="BQ140" i="7"/>
  <c r="BQ139" i="7"/>
  <c r="BQ138" i="7"/>
  <c r="BQ137" i="7"/>
  <c r="BQ136" i="7"/>
  <c r="BQ135" i="7"/>
  <c r="BQ134" i="7"/>
  <c r="BQ133" i="7"/>
  <c r="BQ132" i="7"/>
  <c r="BQ131" i="7"/>
  <c r="BQ130" i="7"/>
  <c r="BQ129" i="7"/>
  <c r="BQ128" i="7"/>
  <c r="BQ127" i="7"/>
  <c r="BQ126" i="7"/>
  <c r="BQ125" i="7"/>
  <c r="BQ124" i="7"/>
  <c r="BQ123" i="7"/>
  <c r="BQ122" i="7"/>
  <c r="BQ121" i="7"/>
  <c r="BQ120" i="7"/>
  <c r="BQ119" i="7"/>
  <c r="BQ118" i="7"/>
  <c r="BQ117" i="7"/>
  <c r="BQ116" i="7"/>
  <c r="BQ115" i="7"/>
  <c r="BQ114" i="7"/>
  <c r="BQ113" i="7"/>
  <c r="BQ112" i="7"/>
  <c r="BQ111" i="7"/>
  <c r="BQ110" i="7"/>
  <c r="BQ109" i="7"/>
  <c r="BQ108" i="7"/>
  <c r="BQ107" i="7"/>
  <c r="BQ106" i="7"/>
  <c r="BQ105" i="7"/>
  <c r="BQ104" i="7"/>
  <c r="BQ103" i="7"/>
  <c r="BQ102" i="7"/>
  <c r="BQ101" i="7"/>
  <c r="BQ100" i="7"/>
  <c r="BQ99" i="7"/>
  <c r="BQ98" i="7"/>
  <c r="BQ97" i="7"/>
  <c r="BQ96" i="7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8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L1008" i="7"/>
  <c r="BL1007" i="7"/>
  <c r="BL1006" i="7"/>
  <c r="BL1005" i="7"/>
  <c r="BL1004" i="7"/>
  <c r="BL1003" i="7"/>
  <c r="BL1002" i="7"/>
  <c r="BL1001" i="7"/>
  <c r="BL1000" i="7"/>
  <c r="BL999" i="7"/>
  <c r="BL998" i="7"/>
  <c r="BL997" i="7"/>
  <c r="BL996" i="7"/>
  <c r="BL995" i="7"/>
  <c r="BL994" i="7"/>
  <c r="BL993" i="7"/>
  <c r="BL992" i="7"/>
  <c r="BL991" i="7"/>
  <c r="BL990" i="7"/>
  <c r="BL989" i="7"/>
  <c r="BL988" i="7"/>
  <c r="BL987" i="7"/>
  <c r="BL986" i="7"/>
  <c r="BL985" i="7"/>
  <c r="BL984" i="7"/>
  <c r="BL983" i="7"/>
  <c r="BL982" i="7"/>
  <c r="BL981" i="7"/>
  <c r="BL980" i="7"/>
  <c r="BL979" i="7"/>
  <c r="BL978" i="7"/>
  <c r="BL977" i="7"/>
  <c r="BL976" i="7"/>
  <c r="BL975" i="7"/>
  <c r="BL974" i="7"/>
  <c r="BL973" i="7"/>
  <c r="BL972" i="7"/>
  <c r="BL971" i="7"/>
  <c r="BL970" i="7"/>
  <c r="BL969" i="7"/>
  <c r="BL968" i="7"/>
  <c r="BL967" i="7"/>
  <c r="BL966" i="7"/>
  <c r="BL965" i="7"/>
  <c r="BL964" i="7"/>
  <c r="BL963" i="7"/>
  <c r="BL962" i="7"/>
  <c r="BL961" i="7"/>
  <c r="BL960" i="7"/>
  <c r="BL959" i="7"/>
  <c r="BL958" i="7"/>
  <c r="BL957" i="7"/>
  <c r="BL956" i="7"/>
  <c r="BL955" i="7"/>
  <c r="BL954" i="7"/>
  <c r="BL953" i="7"/>
  <c r="BL952" i="7"/>
  <c r="BL951" i="7"/>
  <c r="BL950" i="7"/>
  <c r="BL949" i="7"/>
  <c r="BL948" i="7"/>
  <c r="BL947" i="7"/>
  <c r="BL946" i="7"/>
  <c r="BL945" i="7"/>
  <c r="BL944" i="7"/>
  <c r="BL943" i="7"/>
  <c r="BL942" i="7"/>
  <c r="BL941" i="7"/>
  <c r="BL940" i="7"/>
  <c r="BL939" i="7"/>
  <c r="BL938" i="7"/>
  <c r="BL937" i="7"/>
  <c r="BL936" i="7"/>
  <c r="BL935" i="7"/>
  <c r="BL934" i="7"/>
  <c r="BL933" i="7"/>
  <c r="BL932" i="7"/>
  <c r="BL931" i="7"/>
  <c r="BL930" i="7"/>
  <c r="BL929" i="7"/>
  <c r="BL928" i="7"/>
  <c r="BL927" i="7"/>
  <c r="BL926" i="7"/>
  <c r="BL925" i="7"/>
  <c r="BL924" i="7"/>
  <c r="BL923" i="7"/>
  <c r="BL922" i="7"/>
  <c r="BL921" i="7"/>
  <c r="BL920" i="7"/>
  <c r="BL919" i="7"/>
  <c r="BL918" i="7"/>
  <c r="BL917" i="7"/>
  <c r="BL916" i="7"/>
  <c r="BL915" i="7"/>
  <c r="BL914" i="7"/>
  <c r="BL913" i="7"/>
  <c r="BL912" i="7"/>
  <c r="BL911" i="7"/>
  <c r="BL910" i="7"/>
  <c r="BL909" i="7"/>
  <c r="BL908" i="7"/>
  <c r="BL907" i="7"/>
  <c r="BL906" i="7"/>
  <c r="BL905" i="7"/>
  <c r="BL904" i="7"/>
  <c r="BL903" i="7"/>
  <c r="BL902" i="7"/>
  <c r="BL901" i="7"/>
  <c r="BL900" i="7"/>
  <c r="BL899" i="7"/>
  <c r="BL898" i="7"/>
  <c r="BL897" i="7"/>
  <c r="BL896" i="7"/>
  <c r="BL895" i="7"/>
  <c r="BL894" i="7"/>
  <c r="BL893" i="7"/>
  <c r="BL892" i="7"/>
  <c r="BL891" i="7"/>
  <c r="BL890" i="7"/>
  <c r="BL889" i="7"/>
  <c r="BL888" i="7"/>
  <c r="BL887" i="7"/>
  <c r="BL886" i="7"/>
  <c r="BL885" i="7"/>
  <c r="BL884" i="7"/>
  <c r="BL883" i="7"/>
  <c r="BL882" i="7"/>
  <c r="BL881" i="7"/>
  <c r="BL880" i="7"/>
  <c r="BL879" i="7"/>
  <c r="BL878" i="7"/>
  <c r="BL877" i="7"/>
  <c r="BL876" i="7"/>
  <c r="BL875" i="7"/>
  <c r="BL874" i="7"/>
  <c r="BL873" i="7"/>
  <c r="BL872" i="7"/>
  <c r="BL871" i="7"/>
  <c r="BL870" i="7"/>
  <c r="BL869" i="7"/>
  <c r="BL868" i="7"/>
  <c r="BL867" i="7"/>
  <c r="BL866" i="7"/>
  <c r="BL865" i="7"/>
  <c r="BL864" i="7"/>
  <c r="BL863" i="7"/>
  <c r="BL862" i="7"/>
  <c r="BL861" i="7"/>
  <c r="BL860" i="7"/>
  <c r="BL859" i="7"/>
  <c r="BL858" i="7"/>
  <c r="BL857" i="7"/>
  <c r="BL856" i="7"/>
  <c r="BL855" i="7"/>
  <c r="BL854" i="7"/>
  <c r="BL853" i="7"/>
  <c r="BL852" i="7"/>
  <c r="BL851" i="7"/>
  <c r="BL850" i="7"/>
  <c r="BL849" i="7"/>
  <c r="BL848" i="7"/>
  <c r="BL847" i="7"/>
  <c r="BL846" i="7"/>
  <c r="BL845" i="7"/>
  <c r="BL844" i="7"/>
  <c r="BL843" i="7"/>
  <c r="BL842" i="7"/>
  <c r="BL841" i="7"/>
  <c r="BL840" i="7"/>
  <c r="BL839" i="7"/>
  <c r="BL838" i="7"/>
  <c r="BL837" i="7"/>
  <c r="BL836" i="7"/>
  <c r="BL835" i="7"/>
  <c r="BL834" i="7"/>
  <c r="BL833" i="7"/>
  <c r="BL832" i="7"/>
  <c r="BL831" i="7"/>
  <c r="BL830" i="7"/>
  <c r="BL829" i="7"/>
  <c r="BL828" i="7"/>
  <c r="BL827" i="7"/>
  <c r="BL826" i="7"/>
  <c r="BL825" i="7"/>
  <c r="BL824" i="7"/>
  <c r="BL823" i="7"/>
  <c r="BL822" i="7"/>
  <c r="BL821" i="7"/>
  <c r="BL820" i="7"/>
  <c r="BL819" i="7"/>
  <c r="BL818" i="7"/>
  <c r="BL817" i="7"/>
  <c r="BL816" i="7"/>
  <c r="BL815" i="7"/>
  <c r="BL814" i="7"/>
  <c r="BL813" i="7"/>
  <c r="BL812" i="7"/>
  <c r="BL811" i="7"/>
  <c r="BL810" i="7"/>
  <c r="BL809" i="7"/>
  <c r="BL808" i="7"/>
  <c r="BL807" i="7"/>
  <c r="BL806" i="7"/>
  <c r="BL805" i="7"/>
  <c r="BL804" i="7"/>
  <c r="BL803" i="7"/>
  <c r="BL802" i="7"/>
  <c r="BL801" i="7"/>
  <c r="BL800" i="7"/>
  <c r="BL799" i="7"/>
  <c r="BL798" i="7"/>
  <c r="BL797" i="7"/>
  <c r="BL796" i="7"/>
  <c r="BL795" i="7"/>
  <c r="BL794" i="7"/>
  <c r="BL793" i="7"/>
  <c r="BL792" i="7"/>
  <c r="BL791" i="7"/>
  <c r="BL790" i="7"/>
  <c r="BL789" i="7"/>
  <c r="BL788" i="7"/>
  <c r="BL787" i="7"/>
  <c r="BL786" i="7"/>
  <c r="BL785" i="7"/>
  <c r="BL784" i="7"/>
  <c r="BL783" i="7"/>
  <c r="BL782" i="7"/>
  <c r="BL781" i="7"/>
  <c r="BL780" i="7"/>
  <c r="BL779" i="7"/>
  <c r="BL778" i="7"/>
  <c r="BL777" i="7"/>
  <c r="BL776" i="7"/>
  <c r="BL775" i="7"/>
  <c r="BL774" i="7"/>
  <c r="BL773" i="7"/>
  <c r="BL772" i="7"/>
  <c r="BL771" i="7"/>
  <c r="BL770" i="7"/>
  <c r="BL769" i="7"/>
  <c r="BL768" i="7"/>
  <c r="BL767" i="7"/>
  <c r="BL766" i="7"/>
  <c r="BL765" i="7"/>
  <c r="BL764" i="7"/>
  <c r="BL763" i="7"/>
  <c r="BL762" i="7"/>
  <c r="BL761" i="7"/>
  <c r="BL760" i="7"/>
  <c r="BL759" i="7"/>
  <c r="BL758" i="7"/>
  <c r="BL757" i="7"/>
  <c r="BL756" i="7"/>
  <c r="BL755" i="7"/>
  <c r="BL754" i="7"/>
  <c r="BL753" i="7"/>
  <c r="BL752" i="7"/>
  <c r="BL751" i="7"/>
  <c r="BL750" i="7"/>
  <c r="BL749" i="7"/>
  <c r="BL748" i="7"/>
  <c r="BL747" i="7"/>
  <c r="BL746" i="7"/>
  <c r="BL745" i="7"/>
  <c r="BL744" i="7"/>
  <c r="BL743" i="7"/>
  <c r="BL742" i="7"/>
  <c r="BL741" i="7"/>
  <c r="BL740" i="7"/>
  <c r="BL739" i="7"/>
  <c r="BL738" i="7"/>
  <c r="BL737" i="7"/>
  <c r="BL736" i="7"/>
  <c r="BL735" i="7"/>
  <c r="BL734" i="7"/>
  <c r="BL733" i="7"/>
  <c r="BL732" i="7"/>
  <c r="BL731" i="7"/>
  <c r="BL730" i="7"/>
  <c r="BL729" i="7"/>
  <c r="BL728" i="7"/>
  <c r="BL727" i="7"/>
  <c r="BL726" i="7"/>
  <c r="BL725" i="7"/>
  <c r="BL724" i="7"/>
  <c r="BL723" i="7"/>
  <c r="BL722" i="7"/>
  <c r="BL721" i="7"/>
  <c r="BL720" i="7"/>
  <c r="BL719" i="7"/>
  <c r="BL718" i="7"/>
  <c r="BL717" i="7"/>
  <c r="BL716" i="7"/>
  <c r="BL715" i="7"/>
  <c r="BL714" i="7"/>
  <c r="BL713" i="7"/>
  <c r="BL712" i="7"/>
  <c r="BL711" i="7"/>
  <c r="BL710" i="7"/>
  <c r="BL709" i="7"/>
  <c r="BL708" i="7"/>
  <c r="BL707" i="7"/>
  <c r="BL706" i="7"/>
  <c r="BL705" i="7"/>
  <c r="BL704" i="7"/>
  <c r="BL703" i="7"/>
  <c r="BL702" i="7"/>
  <c r="BL701" i="7"/>
  <c r="BL700" i="7"/>
  <c r="BL699" i="7"/>
  <c r="BL698" i="7"/>
  <c r="BL697" i="7"/>
  <c r="BL696" i="7"/>
  <c r="BL695" i="7"/>
  <c r="BL694" i="7"/>
  <c r="BL693" i="7"/>
  <c r="BL692" i="7"/>
  <c r="BL691" i="7"/>
  <c r="BL690" i="7"/>
  <c r="BL689" i="7"/>
  <c r="BL688" i="7"/>
  <c r="BL687" i="7"/>
  <c r="BL686" i="7"/>
  <c r="BL685" i="7"/>
  <c r="BL684" i="7"/>
  <c r="BL683" i="7"/>
  <c r="BL682" i="7"/>
  <c r="BL681" i="7"/>
  <c r="BL680" i="7"/>
  <c r="BL679" i="7"/>
  <c r="BL678" i="7"/>
  <c r="BL677" i="7"/>
  <c r="BL676" i="7"/>
  <c r="BL675" i="7"/>
  <c r="BL674" i="7"/>
  <c r="BL673" i="7"/>
  <c r="BL672" i="7"/>
  <c r="BL671" i="7"/>
  <c r="BL670" i="7"/>
  <c r="BL669" i="7"/>
  <c r="BL668" i="7"/>
  <c r="BL667" i="7"/>
  <c r="BL666" i="7"/>
  <c r="BL665" i="7"/>
  <c r="BL664" i="7"/>
  <c r="BL663" i="7"/>
  <c r="BL662" i="7"/>
  <c r="BL661" i="7"/>
  <c r="BL660" i="7"/>
  <c r="BL659" i="7"/>
  <c r="BL658" i="7"/>
  <c r="BL657" i="7"/>
  <c r="BL656" i="7"/>
  <c r="BL655" i="7"/>
  <c r="BL654" i="7"/>
  <c r="BL653" i="7"/>
  <c r="BL652" i="7"/>
  <c r="BL651" i="7"/>
  <c r="BL650" i="7"/>
  <c r="BL649" i="7"/>
  <c r="BL648" i="7"/>
  <c r="BL647" i="7"/>
  <c r="BL646" i="7"/>
  <c r="BL645" i="7"/>
  <c r="BL644" i="7"/>
  <c r="BL643" i="7"/>
  <c r="BL642" i="7"/>
  <c r="BL641" i="7"/>
  <c r="BL640" i="7"/>
  <c r="BL639" i="7"/>
  <c r="BL638" i="7"/>
  <c r="BL637" i="7"/>
  <c r="BL636" i="7"/>
  <c r="BL635" i="7"/>
  <c r="BL634" i="7"/>
  <c r="BL633" i="7"/>
  <c r="BL632" i="7"/>
  <c r="BL631" i="7"/>
  <c r="BL630" i="7"/>
  <c r="BL629" i="7"/>
  <c r="BL628" i="7"/>
  <c r="BL627" i="7"/>
  <c r="BL626" i="7"/>
  <c r="BL625" i="7"/>
  <c r="BL624" i="7"/>
  <c r="BL623" i="7"/>
  <c r="BL622" i="7"/>
  <c r="BL621" i="7"/>
  <c r="BL620" i="7"/>
  <c r="BL619" i="7"/>
  <c r="BL618" i="7"/>
  <c r="BL617" i="7"/>
  <c r="BL616" i="7"/>
  <c r="BL615" i="7"/>
  <c r="BL614" i="7"/>
  <c r="BL613" i="7"/>
  <c r="BL612" i="7"/>
  <c r="BL611" i="7"/>
  <c r="BL610" i="7"/>
  <c r="BL609" i="7"/>
  <c r="BL608" i="7"/>
  <c r="BL607" i="7"/>
  <c r="BL606" i="7"/>
  <c r="BL605" i="7"/>
  <c r="BL604" i="7"/>
  <c r="BL603" i="7"/>
  <c r="BL602" i="7"/>
  <c r="BL601" i="7"/>
  <c r="BL600" i="7"/>
  <c r="BL599" i="7"/>
  <c r="BL598" i="7"/>
  <c r="BL597" i="7"/>
  <c r="BL596" i="7"/>
  <c r="BL595" i="7"/>
  <c r="BL594" i="7"/>
  <c r="BL593" i="7"/>
  <c r="BL592" i="7"/>
  <c r="BL591" i="7"/>
  <c r="BL590" i="7"/>
  <c r="BL589" i="7"/>
  <c r="BL588" i="7"/>
  <c r="BL587" i="7"/>
  <c r="BL586" i="7"/>
  <c r="BL585" i="7"/>
  <c r="BL584" i="7"/>
  <c r="BL583" i="7"/>
  <c r="BL582" i="7"/>
  <c r="BL581" i="7"/>
  <c r="BL580" i="7"/>
  <c r="BL579" i="7"/>
  <c r="BL578" i="7"/>
  <c r="BL577" i="7"/>
  <c r="BL576" i="7"/>
  <c r="BL575" i="7"/>
  <c r="BL574" i="7"/>
  <c r="BL573" i="7"/>
  <c r="BL572" i="7"/>
  <c r="BL571" i="7"/>
  <c r="BL570" i="7"/>
  <c r="BL569" i="7"/>
  <c r="BL568" i="7"/>
  <c r="BL567" i="7"/>
  <c r="BL566" i="7"/>
  <c r="BL565" i="7"/>
  <c r="BL564" i="7"/>
  <c r="BL563" i="7"/>
  <c r="BL562" i="7"/>
  <c r="BL561" i="7"/>
  <c r="BL560" i="7"/>
  <c r="BL559" i="7"/>
  <c r="BL558" i="7"/>
  <c r="BL557" i="7"/>
  <c r="BL556" i="7"/>
  <c r="BL555" i="7"/>
  <c r="BL554" i="7"/>
  <c r="BL553" i="7"/>
  <c r="BL552" i="7"/>
  <c r="BL551" i="7"/>
  <c r="BL550" i="7"/>
  <c r="BL549" i="7"/>
  <c r="BL548" i="7"/>
  <c r="BL547" i="7"/>
  <c r="BL546" i="7"/>
  <c r="BL545" i="7"/>
  <c r="BL544" i="7"/>
  <c r="BL543" i="7"/>
  <c r="BL542" i="7"/>
  <c r="BL541" i="7"/>
  <c r="BL540" i="7"/>
  <c r="BL539" i="7"/>
  <c r="BL538" i="7"/>
  <c r="BL537" i="7"/>
  <c r="BL536" i="7"/>
  <c r="BL535" i="7"/>
  <c r="BL534" i="7"/>
  <c r="BL533" i="7"/>
  <c r="BL532" i="7"/>
  <c r="BL531" i="7"/>
  <c r="BL530" i="7"/>
  <c r="BL529" i="7"/>
  <c r="BL528" i="7"/>
  <c r="BL527" i="7"/>
  <c r="BL526" i="7"/>
  <c r="BL525" i="7"/>
  <c r="BL524" i="7"/>
  <c r="BL523" i="7"/>
  <c r="BL522" i="7"/>
  <c r="BL521" i="7"/>
  <c r="BL520" i="7"/>
  <c r="BL519" i="7"/>
  <c r="BL518" i="7"/>
  <c r="BL517" i="7"/>
  <c r="BL516" i="7"/>
  <c r="BL515" i="7"/>
  <c r="BL514" i="7"/>
  <c r="BL513" i="7"/>
  <c r="BL512" i="7"/>
  <c r="BL511" i="7"/>
  <c r="BL510" i="7"/>
  <c r="BL509" i="7"/>
  <c r="BL508" i="7"/>
  <c r="BL507" i="7"/>
  <c r="BL506" i="7"/>
  <c r="BL505" i="7"/>
  <c r="BL504" i="7"/>
  <c r="BL503" i="7"/>
  <c r="BL502" i="7"/>
  <c r="BL501" i="7"/>
  <c r="BL500" i="7"/>
  <c r="BL499" i="7"/>
  <c r="BL498" i="7"/>
  <c r="BL497" i="7"/>
  <c r="BL496" i="7"/>
  <c r="BL495" i="7"/>
  <c r="BL494" i="7"/>
  <c r="BL493" i="7"/>
  <c r="BL492" i="7"/>
  <c r="BL491" i="7"/>
  <c r="BL490" i="7"/>
  <c r="BL489" i="7"/>
  <c r="BL488" i="7"/>
  <c r="BL487" i="7"/>
  <c r="BL486" i="7"/>
  <c r="BL485" i="7"/>
  <c r="BL484" i="7"/>
  <c r="BL483" i="7"/>
  <c r="BL482" i="7"/>
  <c r="BL481" i="7"/>
  <c r="BL480" i="7"/>
  <c r="BL479" i="7"/>
  <c r="BL478" i="7"/>
  <c r="BL477" i="7"/>
  <c r="BL476" i="7"/>
  <c r="BL475" i="7"/>
  <c r="BL474" i="7"/>
  <c r="BL473" i="7"/>
  <c r="BL472" i="7"/>
  <c r="BL471" i="7"/>
  <c r="BL470" i="7"/>
  <c r="BL469" i="7"/>
  <c r="BL468" i="7"/>
  <c r="BL467" i="7"/>
  <c r="BL466" i="7"/>
  <c r="BL465" i="7"/>
  <c r="BL464" i="7"/>
  <c r="BL463" i="7"/>
  <c r="BL462" i="7"/>
  <c r="BL461" i="7"/>
  <c r="BL460" i="7"/>
  <c r="BL459" i="7"/>
  <c r="BL458" i="7"/>
  <c r="BL457" i="7"/>
  <c r="BL456" i="7"/>
  <c r="BL455" i="7"/>
  <c r="BL454" i="7"/>
  <c r="BL453" i="7"/>
  <c r="BL452" i="7"/>
  <c r="BL451" i="7"/>
  <c r="BL450" i="7"/>
  <c r="BL449" i="7"/>
  <c r="BL448" i="7"/>
  <c r="BL447" i="7"/>
  <c r="BL446" i="7"/>
  <c r="BL445" i="7"/>
  <c r="BL444" i="7"/>
  <c r="BL443" i="7"/>
  <c r="BL442" i="7"/>
  <c r="BL441" i="7"/>
  <c r="BL440" i="7"/>
  <c r="BL439" i="7"/>
  <c r="BL438" i="7"/>
  <c r="BL437" i="7"/>
  <c r="BL436" i="7"/>
  <c r="BL435" i="7"/>
  <c r="BL434" i="7"/>
  <c r="BL433" i="7"/>
  <c r="BL432" i="7"/>
  <c r="BL431" i="7"/>
  <c r="BL430" i="7"/>
  <c r="BL429" i="7"/>
  <c r="BL428" i="7"/>
  <c r="BL427" i="7"/>
  <c r="BL426" i="7"/>
  <c r="BL425" i="7"/>
  <c r="BL424" i="7"/>
  <c r="BL423" i="7"/>
  <c r="BL422" i="7"/>
  <c r="BL421" i="7"/>
  <c r="BL420" i="7"/>
  <c r="BL419" i="7"/>
  <c r="BL418" i="7"/>
  <c r="BL417" i="7"/>
  <c r="BL416" i="7"/>
  <c r="BL415" i="7"/>
  <c r="BL414" i="7"/>
  <c r="BL413" i="7"/>
  <c r="BL412" i="7"/>
  <c r="BL411" i="7"/>
  <c r="BL410" i="7"/>
  <c r="BL409" i="7"/>
  <c r="BL408" i="7"/>
  <c r="BL407" i="7"/>
  <c r="BL406" i="7"/>
  <c r="BL405" i="7"/>
  <c r="BL404" i="7"/>
  <c r="BL403" i="7"/>
  <c r="BL402" i="7"/>
  <c r="BL401" i="7"/>
  <c r="BL400" i="7"/>
  <c r="BL399" i="7"/>
  <c r="BL398" i="7"/>
  <c r="BL397" i="7"/>
  <c r="BL396" i="7"/>
  <c r="BL395" i="7"/>
  <c r="BL394" i="7"/>
  <c r="BL393" i="7"/>
  <c r="BL392" i="7"/>
  <c r="BL391" i="7"/>
  <c r="BL390" i="7"/>
  <c r="BL389" i="7"/>
  <c r="BL388" i="7"/>
  <c r="BL387" i="7"/>
  <c r="BL386" i="7"/>
  <c r="BL385" i="7"/>
  <c r="BL384" i="7"/>
  <c r="BL383" i="7"/>
  <c r="BL382" i="7"/>
  <c r="BL381" i="7"/>
  <c r="BL380" i="7"/>
  <c r="BL379" i="7"/>
  <c r="BL378" i="7"/>
  <c r="BL377" i="7"/>
  <c r="BL376" i="7"/>
  <c r="BL375" i="7"/>
  <c r="BL374" i="7"/>
  <c r="BL373" i="7"/>
  <c r="BL372" i="7"/>
  <c r="BL371" i="7"/>
  <c r="BL370" i="7"/>
  <c r="BL369" i="7"/>
  <c r="BL368" i="7"/>
  <c r="BL367" i="7"/>
  <c r="BL366" i="7"/>
  <c r="BL365" i="7"/>
  <c r="BL364" i="7"/>
  <c r="BL363" i="7"/>
  <c r="BL362" i="7"/>
  <c r="BL361" i="7"/>
  <c r="BL360" i="7"/>
  <c r="BL359" i="7"/>
  <c r="BL358" i="7"/>
  <c r="BL357" i="7"/>
  <c r="BL356" i="7"/>
  <c r="BL355" i="7"/>
  <c r="BL354" i="7"/>
  <c r="BL353" i="7"/>
  <c r="BL352" i="7"/>
  <c r="BL351" i="7"/>
  <c r="BL350" i="7"/>
  <c r="BL349" i="7"/>
  <c r="BL348" i="7"/>
  <c r="BL347" i="7"/>
  <c r="BL346" i="7"/>
  <c r="BL345" i="7"/>
  <c r="BL344" i="7"/>
  <c r="BL343" i="7"/>
  <c r="BL342" i="7"/>
  <c r="BL341" i="7"/>
  <c r="BL340" i="7"/>
  <c r="BL339" i="7"/>
  <c r="BL338" i="7"/>
  <c r="BL337" i="7"/>
  <c r="BL336" i="7"/>
  <c r="BL335" i="7"/>
  <c r="BL334" i="7"/>
  <c r="BL333" i="7"/>
  <c r="BL332" i="7"/>
  <c r="BL331" i="7"/>
  <c r="BL330" i="7"/>
  <c r="BL329" i="7"/>
  <c r="BL328" i="7"/>
  <c r="BL327" i="7"/>
  <c r="BL326" i="7"/>
  <c r="BL325" i="7"/>
  <c r="BL324" i="7"/>
  <c r="BL323" i="7"/>
  <c r="BL322" i="7"/>
  <c r="BL321" i="7"/>
  <c r="BL320" i="7"/>
  <c r="BL319" i="7"/>
  <c r="BL318" i="7"/>
  <c r="BL317" i="7"/>
  <c r="BL316" i="7"/>
  <c r="BL315" i="7"/>
  <c r="BL314" i="7"/>
  <c r="BL313" i="7"/>
  <c r="BL312" i="7"/>
  <c r="BL311" i="7"/>
  <c r="BL310" i="7"/>
  <c r="BL309" i="7"/>
  <c r="BL308" i="7"/>
  <c r="BL307" i="7"/>
  <c r="BL306" i="7"/>
  <c r="BL305" i="7"/>
  <c r="BL304" i="7"/>
  <c r="BL303" i="7"/>
  <c r="BL302" i="7"/>
  <c r="BL301" i="7"/>
  <c r="BL300" i="7"/>
  <c r="BL299" i="7"/>
  <c r="BL298" i="7"/>
  <c r="BL297" i="7"/>
  <c r="BL296" i="7"/>
  <c r="BL295" i="7"/>
  <c r="BL294" i="7"/>
  <c r="BL293" i="7"/>
  <c r="BL292" i="7"/>
  <c r="BL291" i="7"/>
  <c r="BL290" i="7"/>
  <c r="BL289" i="7"/>
  <c r="BL288" i="7"/>
  <c r="BL287" i="7"/>
  <c r="BL286" i="7"/>
  <c r="BL285" i="7"/>
  <c r="BL284" i="7"/>
  <c r="BL283" i="7"/>
  <c r="BL282" i="7"/>
  <c r="BL281" i="7"/>
  <c r="BL280" i="7"/>
  <c r="BL279" i="7"/>
  <c r="BL278" i="7"/>
  <c r="BL277" i="7"/>
  <c r="BL276" i="7"/>
  <c r="BL275" i="7"/>
  <c r="BL274" i="7"/>
  <c r="BL273" i="7"/>
  <c r="BL272" i="7"/>
  <c r="BL271" i="7"/>
  <c r="BL270" i="7"/>
  <c r="BL269" i="7"/>
  <c r="BL268" i="7"/>
  <c r="BL267" i="7"/>
  <c r="BL266" i="7"/>
  <c r="BL265" i="7"/>
  <c r="BL264" i="7"/>
  <c r="BL263" i="7"/>
  <c r="BL262" i="7"/>
  <c r="BL261" i="7"/>
  <c r="BL260" i="7"/>
  <c r="BL259" i="7"/>
  <c r="BL258" i="7"/>
  <c r="BL257" i="7"/>
  <c r="BL256" i="7"/>
  <c r="BL255" i="7"/>
  <c r="BL254" i="7"/>
  <c r="BL253" i="7"/>
  <c r="BL252" i="7"/>
  <c r="BL251" i="7"/>
  <c r="BL250" i="7"/>
  <c r="BL249" i="7"/>
  <c r="BL248" i="7"/>
  <c r="BL247" i="7"/>
  <c r="BL246" i="7"/>
  <c r="BL245" i="7"/>
  <c r="BL244" i="7"/>
  <c r="BL243" i="7"/>
  <c r="BL242" i="7"/>
  <c r="BL241" i="7"/>
  <c r="BL240" i="7"/>
  <c r="BL239" i="7"/>
  <c r="BL238" i="7"/>
  <c r="BL237" i="7"/>
  <c r="BL236" i="7"/>
  <c r="BL235" i="7"/>
  <c r="BL234" i="7"/>
  <c r="BL233" i="7"/>
  <c r="BL232" i="7"/>
  <c r="BL231" i="7"/>
  <c r="BL230" i="7"/>
  <c r="BL229" i="7"/>
  <c r="BL228" i="7"/>
  <c r="BL227" i="7"/>
  <c r="BL226" i="7"/>
  <c r="BL225" i="7"/>
  <c r="BL224" i="7"/>
  <c r="BL223" i="7"/>
  <c r="BL222" i="7"/>
  <c r="BL221" i="7"/>
  <c r="BL220" i="7"/>
  <c r="BL219" i="7"/>
  <c r="BL218" i="7"/>
  <c r="BL217" i="7"/>
  <c r="BL216" i="7"/>
  <c r="BL215" i="7"/>
  <c r="BL214" i="7"/>
  <c r="BL213" i="7"/>
  <c r="BL212" i="7"/>
  <c r="BL211" i="7"/>
  <c r="BL210" i="7"/>
  <c r="BL209" i="7"/>
  <c r="BL208" i="7"/>
  <c r="BL207" i="7"/>
  <c r="BL206" i="7"/>
  <c r="BL205" i="7"/>
  <c r="BL204" i="7"/>
  <c r="BL203" i="7"/>
  <c r="BL202" i="7"/>
  <c r="BL201" i="7"/>
  <c r="BL200" i="7"/>
  <c r="BL199" i="7"/>
  <c r="BL198" i="7"/>
  <c r="BL197" i="7"/>
  <c r="BL196" i="7"/>
  <c r="BL195" i="7"/>
  <c r="BL194" i="7"/>
  <c r="BL193" i="7"/>
  <c r="BL192" i="7"/>
  <c r="BL191" i="7"/>
  <c r="BL190" i="7"/>
  <c r="BL189" i="7"/>
  <c r="BL188" i="7"/>
  <c r="BL187" i="7"/>
  <c r="BL186" i="7"/>
  <c r="BL185" i="7"/>
  <c r="BL184" i="7"/>
  <c r="BL183" i="7"/>
  <c r="BL182" i="7"/>
  <c r="BL181" i="7"/>
  <c r="BL180" i="7"/>
  <c r="BL179" i="7"/>
  <c r="BL178" i="7"/>
  <c r="BL177" i="7"/>
  <c r="BL176" i="7"/>
  <c r="BL175" i="7"/>
  <c r="BL174" i="7"/>
  <c r="BL173" i="7"/>
  <c r="BL172" i="7"/>
  <c r="BL171" i="7"/>
  <c r="BL170" i="7"/>
  <c r="BL169" i="7"/>
  <c r="BL168" i="7"/>
  <c r="BL167" i="7"/>
  <c r="BL166" i="7"/>
  <c r="BL165" i="7"/>
  <c r="BL164" i="7"/>
  <c r="BL163" i="7"/>
  <c r="BL162" i="7"/>
  <c r="BL161" i="7"/>
  <c r="BL160" i="7"/>
  <c r="BL159" i="7"/>
  <c r="BL158" i="7"/>
  <c r="BL157" i="7"/>
  <c r="BL156" i="7"/>
  <c r="BL155" i="7"/>
  <c r="BL154" i="7"/>
  <c r="BL153" i="7"/>
  <c r="BL152" i="7"/>
  <c r="BL151" i="7"/>
  <c r="BL150" i="7"/>
  <c r="BL149" i="7"/>
  <c r="BL148" i="7"/>
  <c r="BL147" i="7"/>
  <c r="BL146" i="7"/>
  <c r="BL145" i="7"/>
  <c r="BL144" i="7"/>
  <c r="BL143" i="7"/>
  <c r="BL142" i="7"/>
  <c r="BL141" i="7"/>
  <c r="BL140" i="7"/>
  <c r="BL139" i="7"/>
  <c r="BL138" i="7"/>
  <c r="BL137" i="7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G1008" i="7"/>
  <c r="BG1007" i="7"/>
  <c r="BG1006" i="7"/>
  <c r="BG1005" i="7"/>
  <c r="BG1004" i="7"/>
  <c r="BG1003" i="7"/>
  <c r="BG1002" i="7"/>
  <c r="BG1001" i="7"/>
  <c r="BG1000" i="7"/>
  <c r="BG999" i="7"/>
  <c r="BG998" i="7"/>
  <c r="BG997" i="7"/>
  <c r="BG996" i="7"/>
  <c r="BG995" i="7"/>
  <c r="BG994" i="7"/>
  <c r="BG993" i="7"/>
  <c r="BG992" i="7"/>
  <c r="BG991" i="7"/>
  <c r="BG990" i="7"/>
  <c r="BG989" i="7"/>
  <c r="BG988" i="7"/>
  <c r="BG987" i="7"/>
  <c r="BG986" i="7"/>
  <c r="BG985" i="7"/>
  <c r="BG984" i="7"/>
  <c r="BG983" i="7"/>
  <c r="BG982" i="7"/>
  <c r="BG981" i="7"/>
  <c r="BG980" i="7"/>
  <c r="BG979" i="7"/>
  <c r="BG978" i="7"/>
  <c r="BG977" i="7"/>
  <c r="BG976" i="7"/>
  <c r="BG975" i="7"/>
  <c r="BG974" i="7"/>
  <c r="BG973" i="7"/>
  <c r="BG972" i="7"/>
  <c r="BG971" i="7"/>
  <c r="BG970" i="7"/>
  <c r="BG969" i="7"/>
  <c r="BG968" i="7"/>
  <c r="BG967" i="7"/>
  <c r="BG966" i="7"/>
  <c r="BG965" i="7"/>
  <c r="BG964" i="7"/>
  <c r="BG963" i="7"/>
  <c r="BG962" i="7"/>
  <c r="BG961" i="7"/>
  <c r="BG960" i="7"/>
  <c r="BG959" i="7"/>
  <c r="BG958" i="7"/>
  <c r="BG957" i="7"/>
  <c r="BG956" i="7"/>
  <c r="BG955" i="7"/>
  <c r="BG954" i="7"/>
  <c r="BG953" i="7"/>
  <c r="BG952" i="7"/>
  <c r="BG951" i="7"/>
  <c r="BG950" i="7"/>
  <c r="BG949" i="7"/>
  <c r="BG948" i="7"/>
  <c r="BG947" i="7"/>
  <c r="BG946" i="7"/>
  <c r="BG945" i="7"/>
  <c r="BG944" i="7"/>
  <c r="BG943" i="7"/>
  <c r="BG942" i="7"/>
  <c r="BG941" i="7"/>
  <c r="BG940" i="7"/>
  <c r="BG939" i="7"/>
  <c r="BG938" i="7"/>
  <c r="BG937" i="7"/>
  <c r="BG936" i="7"/>
  <c r="BG935" i="7"/>
  <c r="BG934" i="7"/>
  <c r="BG933" i="7"/>
  <c r="BG932" i="7"/>
  <c r="BG931" i="7"/>
  <c r="BG930" i="7"/>
  <c r="BG929" i="7"/>
  <c r="BG928" i="7"/>
  <c r="BG927" i="7"/>
  <c r="BG926" i="7"/>
  <c r="BG925" i="7"/>
  <c r="BG924" i="7"/>
  <c r="BG923" i="7"/>
  <c r="BG922" i="7"/>
  <c r="BG921" i="7"/>
  <c r="BG920" i="7"/>
  <c r="BG919" i="7"/>
  <c r="BG918" i="7"/>
  <c r="BG917" i="7"/>
  <c r="BG916" i="7"/>
  <c r="BG915" i="7"/>
  <c r="BG914" i="7"/>
  <c r="BG913" i="7"/>
  <c r="BG912" i="7"/>
  <c r="BG911" i="7"/>
  <c r="BG910" i="7"/>
  <c r="BG909" i="7"/>
  <c r="BG908" i="7"/>
  <c r="BG907" i="7"/>
  <c r="BG906" i="7"/>
  <c r="BG905" i="7"/>
  <c r="BG904" i="7"/>
  <c r="BG903" i="7"/>
  <c r="BG902" i="7"/>
  <c r="BG901" i="7"/>
  <c r="BG900" i="7"/>
  <c r="BG899" i="7"/>
  <c r="BG898" i="7"/>
  <c r="BG897" i="7"/>
  <c r="BG896" i="7"/>
  <c r="BG895" i="7"/>
  <c r="BG894" i="7"/>
  <c r="BG893" i="7"/>
  <c r="BG892" i="7"/>
  <c r="BG891" i="7"/>
  <c r="BG890" i="7"/>
  <c r="BG889" i="7"/>
  <c r="BG888" i="7"/>
  <c r="BG887" i="7"/>
  <c r="BG886" i="7"/>
  <c r="BG885" i="7"/>
  <c r="BG884" i="7"/>
  <c r="BG883" i="7"/>
  <c r="BG882" i="7"/>
  <c r="BG881" i="7"/>
  <c r="BG880" i="7"/>
  <c r="BG879" i="7"/>
  <c r="BG878" i="7"/>
  <c r="BG877" i="7"/>
  <c r="BG876" i="7"/>
  <c r="BG875" i="7"/>
  <c r="BG874" i="7"/>
  <c r="BG873" i="7"/>
  <c r="BG872" i="7"/>
  <c r="BG871" i="7"/>
  <c r="BG870" i="7"/>
  <c r="BG869" i="7"/>
  <c r="BG868" i="7"/>
  <c r="BG867" i="7"/>
  <c r="BG866" i="7"/>
  <c r="BG865" i="7"/>
  <c r="BG864" i="7"/>
  <c r="BG863" i="7"/>
  <c r="BG862" i="7"/>
  <c r="BG861" i="7"/>
  <c r="BG860" i="7"/>
  <c r="BG859" i="7"/>
  <c r="BG858" i="7"/>
  <c r="BG857" i="7"/>
  <c r="BG856" i="7"/>
  <c r="BG855" i="7"/>
  <c r="BG854" i="7"/>
  <c r="BG853" i="7"/>
  <c r="BG852" i="7"/>
  <c r="BG851" i="7"/>
  <c r="BG850" i="7"/>
  <c r="BG849" i="7"/>
  <c r="BG848" i="7"/>
  <c r="BG847" i="7"/>
  <c r="BG846" i="7"/>
  <c r="BG845" i="7"/>
  <c r="BG844" i="7"/>
  <c r="BG843" i="7"/>
  <c r="BG842" i="7"/>
  <c r="BG841" i="7"/>
  <c r="BG840" i="7"/>
  <c r="BG839" i="7"/>
  <c r="BG838" i="7"/>
  <c r="BG837" i="7"/>
  <c r="BG836" i="7"/>
  <c r="BG835" i="7"/>
  <c r="BG834" i="7"/>
  <c r="BG833" i="7"/>
  <c r="BG832" i="7"/>
  <c r="BG831" i="7"/>
  <c r="BG830" i="7"/>
  <c r="BG829" i="7"/>
  <c r="BG828" i="7"/>
  <c r="BG827" i="7"/>
  <c r="BG826" i="7"/>
  <c r="BG825" i="7"/>
  <c r="BG824" i="7"/>
  <c r="BG823" i="7"/>
  <c r="BG822" i="7"/>
  <c r="BG821" i="7"/>
  <c r="BG820" i="7"/>
  <c r="BG819" i="7"/>
  <c r="BG818" i="7"/>
  <c r="BG817" i="7"/>
  <c r="BG816" i="7"/>
  <c r="BG815" i="7"/>
  <c r="BG814" i="7"/>
  <c r="BG813" i="7"/>
  <c r="BG812" i="7"/>
  <c r="BG811" i="7"/>
  <c r="BG810" i="7"/>
  <c r="BG809" i="7"/>
  <c r="BG808" i="7"/>
  <c r="BG807" i="7"/>
  <c r="BG806" i="7"/>
  <c r="BG805" i="7"/>
  <c r="BG804" i="7"/>
  <c r="BG803" i="7"/>
  <c r="BG802" i="7"/>
  <c r="BG801" i="7"/>
  <c r="BG800" i="7"/>
  <c r="BG799" i="7"/>
  <c r="BG798" i="7"/>
  <c r="BG797" i="7"/>
  <c r="BG796" i="7"/>
  <c r="BG795" i="7"/>
  <c r="BG794" i="7"/>
  <c r="BG793" i="7"/>
  <c r="BG792" i="7"/>
  <c r="BG791" i="7"/>
  <c r="BG790" i="7"/>
  <c r="BG789" i="7"/>
  <c r="BG788" i="7"/>
  <c r="BG787" i="7"/>
  <c r="BG786" i="7"/>
  <c r="BG785" i="7"/>
  <c r="BG784" i="7"/>
  <c r="BG783" i="7"/>
  <c r="BG782" i="7"/>
  <c r="BG781" i="7"/>
  <c r="BG780" i="7"/>
  <c r="BG779" i="7"/>
  <c r="BG778" i="7"/>
  <c r="BG777" i="7"/>
  <c r="BG776" i="7"/>
  <c r="BG775" i="7"/>
  <c r="BG774" i="7"/>
  <c r="BG773" i="7"/>
  <c r="BG772" i="7"/>
  <c r="BG771" i="7"/>
  <c r="BG770" i="7"/>
  <c r="BG769" i="7"/>
  <c r="BG768" i="7"/>
  <c r="BG767" i="7"/>
  <c r="BG766" i="7"/>
  <c r="BG765" i="7"/>
  <c r="BG764" i="7"/>
  <c r="BG763" i="7"/>
  <c r="BG762" i="7"/>
  <c r="BG761" i="7"/>
  <c r="BG760" i="7"/>
  <c r="BG759" i="7"/>
  <c r="BG758" i="7"/>
  <c r="BG757" i="7"/>
  <c r="BG756" i="7"/>
  <c r="BG755" i="7"/>
  <c r="BG754" i="7"/>
  <c r="BG753" i="7"/>
  <c r="BG752" i="7"/>
  <c r="BG751" i="7"/>
  <c r="BG750" i="7"/>
  <c r="BG749" i="7"/>
  <c r="BG748" i="7"/>
  <c r="BG747" i="7"/>
  <c r="BG746" i="7"/>
  <c r="BG745" i="7"/>
  <c r="BG744" i="7"/>
  <c r="BG743" i="7"/>
  <c r="BG742" i="7"/>
  <c r="BG741" i="7"/>
  <c r="BG740" i="7"/>
  <c r="BG739" i="7"/>
  <c r="BG738" i="7"/>
  <c r="BG737" i="7"/>
  <c r="BG736" i="7"/>
  <c r="BG735" i="7"/>
  <c r="BG734" i="7"/>
  <c r="BG733" i="7"/>
  <c r="BG732" i="7"/>
  <c r="BG731" i="7"/>
  <c r="BG730" i="7"/>
  <c r="BG729" i="7"/>
  <c r="BG728" i="7"/>
  <c r="BG727" i="7"/>
  <c r="BG726" i="7"/>
  <c r="BG725" i="7"/>
  <c r="BG724" i="7"/>
  <c r="BG723" i="7"/>
  <c r="BG722" i="7"/>
  <c r="BG721" i="7"/>
  <c r="BG720" i="7"/>
  <c r="BG719" i="7"/>
  <c r="BG718" i="7"/>
  <c r="BG717" i="7"/>
  <c r="BG716" i="7"/>
  <c r="BG715" i="7"/>
  <c r="BG714" i="7"/>
  <c r="BG713" i="7"/>
  <c r="BG712" i="7"/>
  <c r="BG711" i="7"/>
  <c r="BG710" i="7"/>
  <c r="BG709" i="7"/>
  <c r="BG708" i="7"/>
  <c r="BG707" i="7"/>
  <c r="BG706" i="7"/>
  <c r="BG705" i="7"/>
  <c r="BG704" i="7"/>
  <c r="BG703" i="7"/>
  <c r="BG702" i="7"/>
  <c r="BG701" i="7"/>
  <c r="BG700" i="7"/>
  <c r="BG699" i="7"/>
  <c r="BG698" i="7"/>
  <c r="BG697" i="7"/>
  <c r="BG696" i="7"/>
  <c r="BG695" i="7"/>
  <c r="BG694" i="7"/>
  <c r="BG693" i="7"/>
  <c r="BG692" i="7"/>
  <c r="BG691" i="7"/>
  <c r="BG690" i="7"/>
  <c r="BG689" i="7"/>
  <c r="BG688" i="7"/>
  <c r="BG687" i="7"/>
  <c r="BG686" i="7"/>
  <c r="BG685" i="7"/>
  <c r="BG684" i="7"/>
  <c r="BG683" i="7"/>
  <c r="BG682" i="7"/>
  <c r="BG681" i="7"/>
  <c r="BG680" i="7"/>
  <c r="BG679" i="7"/>
  <c r="BG678" i="7"/>
  <c r="BG677" i="7"/>
  <c r="BG676" i="7"/>
  <c r="BG675" i="7"/>
  <c r="BG674" i="7"/>
  <c r="BG673" i="7"/>
  <c r="BG672" i="7"/>
  <c r="BG671" i="7"/>
  <c r="BG670" i="7"/>
  <c r="BG669" i="7"/>
  <c r="BG668" i="7"/>
  <c r="BG667" i="7"/>
  <c r="BG666" i="7"/>
  <c r="BG665" i="7"/>
  <c r="BG664" i="7"/>
  <c r="BG663" i="7"/>
  <c r="BG662" i="7"/>
  <c r="BG661" i="7"/>
  <c r="BG660" i="7"/>
  <c r="BG659" i="7"/>
  <c r="BG658" i="7"/>
  <c r="BG657" i="7"/>
  <c r="BG656" i="7"/>
  <c r="BG655" i="7"/>
  <c r="BG654" i="7"/>
  <c r="BG653" i="7"/>
  <c r="BG652" i="7"/>
  <c r="BG651" i="7"/>
  <c r="BG650" i="7"/>
  <c r="BG649" i="7"/>
  <c r="BG648" i="7"/>
  <c r="BG647" i="7"/>
  <c r="BG646" i="7"/>
  <c r="BG645" i="7"/>
  <c r="BG644" i="7"/>
  <c r="BG643" i="7"/>
  <c r="BG642" i="7"/>
  <c r="BG641" i="7"/>
  <c r="BG640" i="7"/>
  <c r="BG639" i="7"/>
  <c r="BG638" i="7"/>
  <c r="BG637" i="7"/>
  <c r="BG636" i="7"/>
  <c r="BG635" i="7"/>
  <c r="BG634" i="7"/>
  <c r="BG633" i="7"/>
  <c r="BG632" i="7"/>
  <c r="BG631" i="7"/>
  <c r="BG630" i="7"/>
  <c r="BG629" i="7"/>
  <c r="BG628" i="7"/>
  <c r="BG627" i="7"/>
  <c r="BG626" i="7"/>
  <c r="BG625" i="7"/>
  <c r="BG624" i="7"/>
  <c r="BG623" i="7"/>
  <c r="BG622" i="7"/>
  <c r="BG621" i="7"/>
  <c r="BG620" i="7"/>
  <c r="BG619" i="7"/>
  <c r="BG618" i="7"/>
  <c r="BG617" i="7"/>
  <c r="BG616" i="7"/>
  <c r="BG615" i="7"/>
  <c r="BG614" i="7"/>
  <c r="BG613" i="7"/>
  <c r="BG612" i="7"/>
  <c r="BG611" i="7"/>
  <c r="BG610" i="7"/>
  <c r="BG609" i="7"/>
  <c r="BG608" i="7"/>
  <c r="BG607" i="7"/>
  <c r="BG606" i="7"/>
  <c r="BG605" i="7"/>
  <c r="BG604" i="7"/>
  <c r="BG603" i="7"/>
  <c r="BG602" i="7"/>
  <c r="BG601" i="7"/>
  <c r="BG600" i="7"/>
  <c r="BG599" i="7"/>
  <c r="BG598" i="7"/>
  <c r="BG597" i="7"/>
  <c r="BG596" i="7"/>
  <c r="BG595" i="7"/>
  <c r="BG594" i="7"/>
  <c r="BG593" i="7"/>
  <c r="BG592" i="7"/>
  <c r="BG591" i="7"/>
  <c r="BG590" i="7"/>
  <c r="BG589" i="7"/>
  <c r="BG588" i="7"/>
  <c r="BG587" i="7"/>
  <c r="BG586" i="7"/>
  <c r="BG585" i="7"/>
  <c r="BG584" i="7"/>
  <c r="BG583" i="7"/>
  <c r="BG582" i="7"/>
  <c r="BG581" i="7"/>
  <c r="BG580" i="7"/>
  <c r="BG579" i="7"/>
  <c r="BG578" i="7"/>
  <c r="BG577" i="7"/>
  <c r="BG576" i="7"/>
  <c r="BG575" i="7"/>
  <c r="BG574" i="7"/>
  <c r="BG573" i="7"/>
  <c r="BG572" i="7"/>
  <c r="BG571" i="7"/>
  <c r="BG570" i="7"/>
  <c r="BG569" i="7"/>
  <c r="BG568" i="7"/>
  <c r="BG567" i="7"/>
  <c r="BG566" i="7"/>
  <c r="BG565" i="7"/>
  <c r="BG564" i="7"/>
  <c r="BG563" i="7"/>
  <c r="BG562" i="7"/>
  <c r="BG561" i="7"/>
  <c r="BG560" i="7"/>
  <c r="BG559" i="7"/>
  <c r="BG558" i="7"/>
  <c r="BG557" i="7"/>
  <c r="BG556" i="7"/>
  <c r="BG555" i="7"/>
  <c r="BG554" i="7"/>
  <c r="BG553" i="7"/>
  <c r="BG552" i="7"/>
  <c r="BG551" i="7"/>
  <c r="BG550" i="7"/>
  <c r="BG549" i="7"/>
  <c r="BG548" i="7"/>
  <c r="BG547" i="7"/>
  <c r="BG546" i="7"/>
  <c r="BG545" i="7"/>
  <c r="BG544" i="7"/>
  <c r="BG543" i="7"/>
  <c r="BG542" i="7"/>
  <c r="BG541" i="7"/>
  <c r="BG540" i="7"/>
  <c r="BG539" i="7"/>
  <c r="BG538" i="7"/>
  <c r="BG537" i="7"/>
  <c r="BG536" i="7"/>
  <c r="BG535" i="7"/>
  <c r="BG534" i="7"/>
  <c r="BG533" i="7"/>
  <c r="BG532" i="7"/>
  <c r="BG531" i="7"/>
  <c r="BG530" i="7"/>
  <c r="BG529" i="7"/>
  <c r="BG528" i="7"/>
  <c r="BG527" i="7"/>
  <c r="BG526" i="7"/>
  <c r="BG525" i="7"/>
  <c r="BG524" i="7"/>
  <c r="BG523" i="7"/>
  <c r="BG522" i="7"/>
  <c r="BG521" i="7"/>
  <c r="BG520" i="7"/>
  <c r="BG519" i="7"/>
  <c r="BG518" i="7"/>
  <c r="BG517" i="7"/>
  <c r="BG516" i="7"/>
  <c r="BG515" i="7"/>
  <c r="BG514" i="7"/>
  <c r="BG513" i="7"/>
  <c r="BG512" i="7"/>
  <c r="BG511" i="7"/>
  <c r="BG510" i="7"/>
  <c r="BG509" i="7"/>
  <c r="BG508" i="7"/>
  <c r="BG507" i="7"/>
  <c r="BG506" i="7"/>
  <c r="BG505" i="7"/>
  <c r="BG504" i="7"/>
  <c r="BG503" i="7"/>
  <c r="BG502" i="7"/>
  <c r="BG501" i="7"/>
  <c r="BG500" i="7"/>
  <c r="BG499" i="7"/>
  <c r="BG498" i="7"/>
  <c r="BG497" i="7"/>
  <c r="BG496" i="7"/>
  <c r="BG495" i="7"/>
  <c r="BG494" i="7"/>
  <c r="BG493" i="7"/>
  <c r="BG492" i="7"/>
  <c r="BG491" i="7"/>
  <c r="BG490" i="7"/>
  <c r="BG489" i="7"/>
  <c r="BG488" i="7"/>
  <c r="BG487" i="7"/>
  <c r="BG486" i="7"/>
  <c r="BG485" i="7"/>
  <c r="BG484" i="7"/>
  <c r="BG483" i="7"/>
  <c r="BG482" i="7"/>
  <c r="BG481" i="7"/>
  <c r="BG480" i="7"/>
  <c r="BG479" i="7"/>
  <c r="BG478" i="7"/>
  <c r="BG477" i="7"/>
  <c r="BG476" i="7"/>
  <c r="BG475" i="7"/>
  <c r="BG474" i="7"/>
  <c r="BG473" i="7"/>
  <c r="BG472" i="7"/>
  <c r="BG471" i="7"/>
  <c r="BG470" i="7"/>
  <c r="BG469" i="7"/>
  <c r="BG468" i="7"/>
  <c r="BG467" i="7"/>
  <c r="BG466" i="7"/>
  <c r="BG465" i="7"/>
  <c r="BG464" i="7"/>
  <c r="BG463" i="7"/>
  <c r="BG462" i="7"/>
  <c r="BG461" i="7"/>
  <c r="BG460" i="7"/>
  <c r="BG459" i="7"/>
  <c r="BG458" i="7"/>
  <c r="BG457" i="7"/>
  <c r="BG456" i="7"/>
  <c r="BG455" i="7"/>
  <c r="BG454" i="7"/>
  <c r="BG453" i="7"/>
  <c r="BG452" i="7"/>
  <c r="BG451" i="7"/>
  <c r="BG450" i="7"/>
  <c r="BG449" i="7"/>
  <c r="BG448" i="7"/>
  <c r="BG447" i="7"/>
  <c r="BG446" i="7"/>
  <c r="BG445" i="7"/>
  <c r="BG444" i="7"/>
  <c r="BG443" i="7"/>
  <c r="BG442" i="7"/>
  <c r="BG441" i="7"/>
  <c r="BG440" i="7"/>
  <c r="BG439" i="7"/>
  <c r="BG438" i="7"/>
  <c r="BG437" i="7"/>
  <c r="BG436" i="7"/>
  <c r="BG435" i="7"/>
  <c r="BG434" i="7"/>
  <c r="BG433" i="7"/>
  <c r="BG432" i="7"/>
  <c r="BG431" i="7"/>
  <c r="BG430" i="7"/>
  <c r="BG429" i="7"/>
  <c r="BG428" i="7"/>
  <c r="BG427" i="7"/>
  <c r="BG426" i="7"/>
  <c r="BG425" i="7"/>
  <c r="BG424" i="7"/>
  <c r="BG423" i="7"/>
  <c r="BG422" i="7"/>
  <c r="BG421" i="7"/>
  <c r="BG420" i="7"/>
  <c r="BG419" i="7"/>
  <c r="BG418" i="7"/>
  <c r="BG417" i="7"/>
  <c r="BG416" i="7"/>
  <c r="BG415" i="7"/>
  <c r="BG414" i="7"/>
  <c r="BG413" i="7"/>
  <c r="BG412" i="7"/>
  <c r="BG411" i="7"/>
  <c r="BG410" i="7"/>
  <c r="BG409" i="7"/>
  <c r="BG408" i="7"/>
  <c r="BG407" i="7"/>
  <c r="BG406" i="7"/>
  <c r="BG405" i="7"/>
  <c r="BG404" i="7"/>
  <c r="BG403" i="7"/>
  <c r="BG402" i="7"/>
  <c r="BG401" i="7"/>
  <c r="BG400" i="7"/>
  <c r="BG399" i="7"/>
  <c r="BG398" i="7"/>
  <c r="BG397" i="7"/>
  <c r="BG396" i="7"/>
  <c r="BG395" i="7"/>
  <c r="BG394" i="7"/>
  <c r="BG393" i="7"/>
  <c r="BG392" i="7"/>
  <c r="BG391" i="7"/>
  <c r="BG390" i="7"/>
  <c r="BG389" i="7"/>
  <c r="BG388" i="7"/>
  <c r="BG387" i="7"/>
  <c r="BG386" i="7"/>
  <c r="BG385" i="7"/>
  <c r="BG384" i="7"/>
  <c r="BG383" i="7"/>
  <c r="BG382" i="7"/>
  <c r="BG381" i="7"/>
  <c r="BG380" i="7"/>
  <c r="BG379" i="7"/>
  <c r="BG378" i="7"/>
  <c r="BG377" i="7"/>
  <c r="BG376" i="7"/>
  <c r="BG375" i="7"/>
  <c r="BG374" i="7"/>
  <c r="BG373" i="7"/>
  <c r="BG372" i="7"/>
  <c r="BG371" i="7"/>
  <c r="BG370" i="7"/>
  <c r="BG369" i="7"/>
  <c r="BG368" i="7"/>
  <c r="BG367" i="7"/>
  <c r="BG366" i="7"/>
  <c r="BG365" i="7"/>
  <c r="BG364" i="7"/>
  <c r="BG363" i="7"/>
  <c r="BG362" i="7"/>
  <c r="BG361" i="7"/>
  <c r="BG360" i="7"/>
  <c r="BG359" i="7"/>
  <c r="BG358" i="7"/>
  <c r="BG357" i="7"/>
  <c r="BG356" i="7"/>
  <c r="BG355" i="7"/>
  <c r="BG354" i="7"/>
  <c r="BG353" i="7"/>
  <c r="BG352" i="7"/>
  <c r="BG351" i="7"/>
  <c r="BG350" i="7"/>
  <c r="BG349" i="7"/>
  <c r="BG348" i="7"/>
  <c r="BG347" i="7"/>
  <c r="BG346" i="7"/>
  <c r="BG345" i="7"/>
  <c r="BG344" i="7"/>
  <c r="BG343" i="7"/>
  <c r="BG342" i="7"/>
  <c r="BG341" i="7"/>
  <c r="BG340" i="7"/>
  <c r="BG339" i="7"/>
  <c r="BG338" i="7"/>
  <c r="BG337" i="7"/>
  <c r="BG336" i="7"/>
  <c r="BG335" i="7"/>
  <c r="BG334" i="7"/>
  <c r="BG333" i="7"/>
  <c r="BG332" i="7"/>
  <c r="BG331" i="7"/>
  <c r="BG330" i="7"/>
  <c r="BG329" i="7"/>
  <c r="BG328" i="7"/>
  <c r="BG327" i="7"/>
  <c r="BG326" i="7"/>
  <c r="BG325" i="7"/>
  <c r="BG324" i="7"/>
  <c r="BG323" i="7"/>
  <c r="BG322" i="7"/>
  <c r="BG321" i="7"/>
  <c r="BG320" i="7"/>
  <c r="BG319" i="7"/>
  <c r="BG318" i="7"/>
  <c r="BG317" i="7"/>
  <c r="BG316" i="7"/>
  <c r="BG315" i="7"/>
  <c r="BG314" i="7"/>
  <c r="BG313" i="7"/>
  <c r="BG312" i="7"/>
  <c r="BG311" i="7"/>
  <c r="BG310" i="7"/>
  <c r="BG309" i="7"/>
  <c r="BG308" i="7"/>
  <c r="BG307" i="7"/>
  <c r="BG306" i="7"/>
  <c r="BG305" i="7"/>
  <c r="BG304" i="7"/>
  <c r="BG303" i="7"/>
  <c r="BG302" i="7"/>
  <c r="BG301" i="7"/>
  <c r="BG300" i="7"/>
  <c r="BG299" i="7"/>
  <c r="BG298" i="7"/>
  <c r="BG297" i="7"/>
  <c r="BG296" i="7"/>
  <c r="BG295" i="7"/>
  <c r="BG294" i="7"/>
  <c r="BG293" i="7"/>
  <c r="BG292" i="7"/>
  <c r="BG291" i="7"/>
  <c r="BG290" i="7"/>
  <c r="BG289" i="7"/>
  <c r="BG288" i="7"/>
  <c r="BG287" i="7"/>
  <c r="BG286" i="7"/>
  <c r="BG285" i="7"/>
  <c r="BG284" i="7"/>
  <c r="BG283" i="7"/>
  <c r="BG282" i="7"/>
  <c r="BG281" i="7"/>
  <c r="BG280" i="7"/>
  <c r="BG279" i="7"/>
  <c r="BG278" i="7"/>
  <c r="BG277" i="7"/>
  <c r="BG276" i="7"/>
  <c r="BG275" i="7"/>
  <c r="BG274" i="7"/>
  <c r="BG273" i="7"/>
  <c r="BG272" i="7"/>
  <c r="BG271" i="7"/>
  <c r="BG270" i="7"/>
  <c r="BG269" i="7"/>
  <c r="BG268" i="7"/>
  <c r="BG267" i="7"/>
  <c r="BG266" i="7"/>
  <c r="BG265" i="7"/>
  <c r="BG264" i="7"/>
  <c r="BG263" i="7"/>
  <c r="BG262" i="7"/>
  <c r="BG261" i="7"/>
  <c r="BG260" i="7"/>
  <c r="BG259" i="7"/>
  <c r="BG258" i="7"/>
  <c r="BG257" i="7"/>
  <c r="BG256" i="7"/>
  <c r="BG255" i="7"/>
  <c r="BG254" i="7"/>
  <c r="BG253" i="7"/>
  <c r="BG252" i="7"/>
  <c r="BG251" i="7"/>
  <c r="BG250" i="7"/>
  <c r="BG249" i="7"/>
  <c r="BG248" i="7"/>
  <c r="BG247" i="7"/>
  <c r="BG246" i="7"/>
  <c r="BG245" i="7"/>
  <c r="BG244" i="7"/>
  <c r="BG243" i="7"/>
  <c r="BG242" i="7"/>
  <c r="BG241" i="7"/>
  <c r="BG240" i="7"/>
  <c r="BG239" i="7"/>
  <c r="BG238" i="7"/>
  <c r="BG237" i="7"/>
  <c r="BG236" i="7"/>
  <c r="BG235" i="7"/>
  <c r="BG234" i="7"/>
  <c r="BG233" i="7"/>
  <c r="BG232" i="7"/>
  <c r="BG231" i="7"/>
  <c r="BG230" i="7"/>
  <c r="BG229" i="7"/>
  <c r="BG228" i="7"/>
  <c r="BG227" i="7"/>
  <c r="BG226" i="7"/>
  <c r="BG225" i="7"/>
  <c r="BG224" i="7"/>
  <c r="BG223" i="7"/>
  <c r="BG222" i="7"/>
  <c r="BG221" i="7"/>
  <c r="BG220" i="7"/>
  <c r="BG219" i="7"/>
  <c r="BG218" i="7"/>
  <c r="BG217" i="7"/>
  <c r="BG216" i="7"/>
  <c r="BG215" i="7"/>
  <c r="BG214" i="7"/>
  <c r="BG213" i="7"/>
  <c r="BG212" i="7"/>
  <c r="BG211" i="7"/>
  <c r="BG210" i="7"/>
  <c r="BG209" i="7"/>
  <c r="BG208" i="7"/>
  <c r="BG207" i="7"/>
  <c r="BG206" i="7"/>
  <c r="BG205" i="7"/>
  <c r="BG204" i="7"/>
  <c r="BG203" i="7"/>
  <c r="BG202" i="7"/>
  <c r="BG201" i="7"/>
  <c r="BG200" i="7"/>
  <c r="BG199" i="7"/>
  <c r="BG198" i="7"/>
  <c r="BG197" i="7"/>
  <c r="BG196" i="7"/>
  <c r="BG195" i="7"/>
  <c r="BG194" i="7"/>
  <c r="BG193" i="7"/>
  <c r="BG192" i="7"/>
  <c r="BG191" i="7"/>
  <c r="BG190" i="7"/>
  <c r="BG189" i="7"/>
  <c r="BG188" i="7"/>
  <c r="BG187" i="7"/>
  <c r="BG186" i="7"/>
  <c r="BG185" i="7"/>
  <c r="BG184" i="7"/>
  <c r="BG183" i="7"/>
  <c r="BG182" i="7"/>
  <c r="BG181" i="7"/>
  <c r="BG180" i="7"/>
  <c r="BG179" i="7"/>
  <c r="BG178" i="7"/>
  <c r="BG177" i="7"/>
  <c r="BG176" i="7"/>
  <c r="BG175" i="7"/>
  <c r="BG174" i="7"/>
  <c r="BG173" i="7"/>
  <c r="BG172" i="7"/>
  <c r="BG171" i="7"/>
  <c r="BG170" i="7"/>
  <c r="BG169" i="7"/>
  <c r="BG168" i="7"/>
  <c r="BG167" i="7"/>
  <c r="BG166" i="7"/>
  <c r="BG165" i="7"/>
  <c r="BG164" i="7"/>
  <c r="BG163" i="7"/>
  <c r="BG162" i="7"/>
  <c r="BG161" i="7"/>
  <c r="BG160" i="7"/>
  <c r="BG159" i="7"/>
  <c r="BG158" i="7"/>
  <c r="BG157" i="7"/>
  <c r="BG156" i="7"/>
  <c r="BG155" i="7"/>
  <c r="BG154" i="7"/>
  <c r="BG153" i="7"/>
  <c r="BG152" i="7"/>
  <c r="BG151" i="7"/>
  <c r="BG150" i="7"/>
  <c r="BG149" i="7"/>
  <c r="BG148" i="7"/>
  <c r="BG147" i="7"/>
  <c r="BG146" i="7"/>
  <c r="BG145" i="7"/>
  <c r="BG144" i="7"/>
  <c r="BG143" i="7"/>
  <c r="BG142" i="7"/>
  <c r="BG141" i="7"/>
  <c r="BG140" i="7"/>
  <c r="BG139" i="7"/>
  <c r="BG138" i="7"/>
  <c r="BG137" i="7"/>
  <c r="BG136" i="7"/>
  <c r="BG135" i="7"/>
  <c r="BG134" i="7"/>
  <c r="BG133" i="7"/>
  <c r="BG132" i="7"/>
  <c r="BG131" i="7"/>
  <c r="BG130" i="7"/>
  <c r="BG129" i="7"/>
  <c r="BG128" i="7"/>
  <c r="BG127" i="7"/>
  <c r="BG126" i="7"/>
  <c r="BG125" i="7"/>
  <c r="BG124" i="7"/>
  <c r="BG123" i="7"/>
  <c r="BG122" i="7"/>
  <c r="BG121" i="7"/>
  <c r="BG120" i="7"/>
  <c r="BG119" i="7"/>
  <c r="BG118" i="7"/>
  <c r="BG117" i="7"/>
  <c r="BG116" i="7"/>
  <c r="BG115" i="7"/>
  <c r="BG114" i="7"/>
  <c r="BG113" i="7"/>
  <c r="BG112" i="7"/>
  <c r="BG111" i="7"/>
  <c r="BG110" i="7"/>
  <c r="BG109" i="7"/>
  <c r="BG108" i="7"/>
  <c r="BG107" i="7"/>
  <c r="BG106" i="7"/>
  <c r="BG105" i="7"/>
  <c r="BG104" i="7"/>
  <c r="BG103" i="7"/>
  <c r="BG102" i="7"/>
  <c r="BG101" i="7"/>
  <c r="BG100" i="7"/>
  <c r="BG99" i="7"/>
  <c r="BG98" i="7"/>
  <c r="BG97" i="7"/>
  <c r="BG9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B1008" i="7"/>
  <c r="BB1007" i="7"/>
  <c r="BB1006" i="7"/>
  <c r="BB1005" i="7"/>
  <c r="BB1004" i="7"/>
  <c r="BB1003" i="7"/>
  <c r="BB1002" i="7"/>
  <c r="BB1001" i="7"/>
  <c r="BB1000" i="7"/>
  <c r="BB999" i="7"/>
  <c r="BB998" i="7"/>
  <c r="BB997" i="7"/>
  <c r="BB996" i="7"/>
  <c r="BB995" i="7"/>
  <c r="BB994" i="7"/>
  <c r="BB993" i="7"/>
  <c r="BB992" i="7"/>
  <c r="BB991" i="7"/>
  <c r="BB990" i="7"/>
  <c r="BB989" i="7"/>
  <c r="BB988" i="7"/>
  <c r="BB987" i="7"/>
  <c r="BB986" i="7"/>
  <c r="BB985" i="7"/>
  <c r="BB984" i="7"/>
  <c r="BB983" i="7"/>
  <c r="BB982" i="7"/>
  <c r="BB981" i="7"/>
  <c r="BB980" i="7"/>
  <c r="BB979" i="7"/>
  <c r="BB978" i="7"/>
  <c r="BB977" i="7"/>
  <c r="BB976" i="7"/>
  <c r="BB975" i="7"/>
  <c r="BB974" i="7"/>
  <c r="BB973" i="7"/>
  <c r="BB972" i="7"/>
  <c r="BB971" i="7"/>
  <c r="BB970" i="7"/>
  <c r="BB969" i="7"/>
  <c r="BB968" i="7"/>
  <c r="BB967" i="7"/>
  <c r="BB966" i="7"/>
  <c r="BB965" i="7"/>
  <c r="BB964" i="7"/>
  <c r="BB963" i="7"/>
  <c r="BB962" i="7"/>
  <c r="BB961" i="7"/>
  <c r="BB960" i="7"/>
  <c r="BB959" i="7"/>
  <c r="BB958" i="7"/>
  <c r="BB957" i="7"/>
  <c r="BB956" i="7"/>
  <c r="BB955" i="7"/>
  <c r="BB954" i="7"/>
  <c r="BB953" i="7"/>
  <c r="BB952" i="7"/>
  <c r="BB951" i="7"/>
  <c r="BB950" i="7"/>
  <c r="BB949" i="7"/>
  <c r="BB948" i="7"/>
  <c r="BB947" i="7"/>
  <c r="BB946" i="7"/>
  <c r="BB945" i="7"/>
  <c r="BB944" i="7"/>
  <c r="BB943" i="7"/>
  <c r="BB942" i="7"/>
  <c r="BB941" i="7"/>
  <c r="BB940" i="7"/>
  <c r="BB939" i="7"/>
  <c r="BB938" i="7"/>
  <c r="BB937" i="7"/>
  <c r="BB936" i="7"/>
  <c r="BB935" i="7"/>
  <c r="BB934" i="7"/>
  <c r="BB933" i="7"/>
  <c r="BB932" i="7"/>
  <c r="BB931" i="7"/>
  <c r="BB930" i="7"/>
  <c r="BB929" i="7"/>
  <c r="BB928" i="7"/>
  <c r="BB927" i="7"/>
  <c r="BB926" i="7"/>
  <c r="BB925" i="7"/>
  <c r="BB924" i="7"/>
  <c r="BB923" i="7"/>
  <c r="BB922" i="7"/>
  <c r="BB921" i="7"/>
  <c r="BB920" i="7"/>
  <c r="BB919" i="7"/>
  <c r="BB918" i="7"/>
  <c r="BB917" i="7"/>
  <c r="BB916" i="7"/>
  <c r="BB915" i="7"/>
  <c r="BB914" i="7"/>
  <c r="BB913" i="7"/>
  <c r="BB912" i="7"/>
  <c r="BB911" i="7"/>
  <c r="BB910" i="7"/>
  <c r="BB909" i="7"/>
  <c r="BB908" i="7"/>
  <c r="BB907" i="7"/>
  <c r="BB906" i="7"/>
  <c r="BB905" i="7"/>
  <c r="BB904" i="7"/>
  <c r="BB903" i="7"/>
  <c r="BB902" i="7"/>
  <c r="BB901" i="7"/>
  <c r="BB900" i="7"/>
  <c r="BB899" i="7"/>
  <c r="BB898" i="7"/>
  <c r="BB897" i="7"/>
  <c r="BB896" i="7"/>
  <c r="BB895" i="7"/>
  <c r="BB894" i="7"/>
  <c r="BB893" i="7"/>
  <c r="BB892" i="7"/>
  <c r="BB891" i="7"/>
  <c r="BB890" i="7"/>
  <c r="BB889" i="7"/>
  <c r="BB888" i="7"/>
  <c r="BB887" i="7"/>
  <c r="BB886" i="7"/>
  <c r="BB885" i="7"/>
  <c r="BB884" i="7"/>
  <c r="BB883" i="7"/>
  <c r="BB882" i="7"/>
  <c r="BB881" i="7"/>
  <c r="BB880" i="7"/>
  <c r="BB879" i="7"/>
  <c r="BB878" i="7"/>
  <c r="BB877" i="7"/>
  <c r="BB876" i="7"/>
  <c r="BB875" i="7"/>
  <c r="BB874" i="7"/>
  <c r="BB873" i="7"/>
  <c r="BB872" i="7"/>
  <c r="BB871" i="7"/>
  <c r="BB870" i="7"/>
  <c r="BB869" i="7"/>
  <c r="BB868" i="7"/>
  <c r="BB867" i="7"/>
  <c r="BB866" i="7"/>
  <c r="BB865" i="7"/>
  <c r="BB864" i="7"/>
  <c r="BB863" i="7"/>
  <c r="BB862" i="7"/>
  <c r="BB861" i="7"/>
  <c r="BB860" i="7"/>
  <c r="BB859" i="7"/>
  <c r="BB858" i="7"/>
  <c r="BB857" i="7"/>
  <c r="BB856" i="7"/>
  <c r="BB855" i="7"/>
  <c r="BB854" i="7"/>
  <c r="BB853" i="7"/>
  <c r="BB852" i="7"/>
  <c r="BB851" i="7"/>
  <c r="BB850" i="7"/>
  <c r="BB849" i="7"/>
  <c r="BB848" i="7"/>
  <c r="BB847" i="7"/>
  <c r="BB846" i="7"/>
  <c r="BB845" i="7"/>
  <c r="BB844" i="7"/>
  <c r="BB843" i="7"/>
  <c r="BB842" i="7"/>
  <c r="BB841" i="7"/>
  <c r="BB840" i="7"/>
  <c r="BB839" i="7"/>
  <c r="BB838" i="7"/>
  <c r="BB837" i="7"/>
  <c r="BB836" i="7"/>
  <c r="BB835" i="7"/>
  <c r="BB834" i="7"/>
  <c r="BB833" i="7"/>
  <c r="BB832" i="7"/>
  <c r="BB831" i="7"/>
  <c r="BB830" i="7"/>
  <c r="BB829" i="7"/>
  <c r="BB828" i="7"/>
  <c r="BB827" i="7"/>
  <c r="BB826" i="7"/>
  <c r="BB825" i="7"/>
  <c r="BB824" i="7"/>
  <c r="BB823" i="7"/>
  <c r="BB822" i="7"/>
  <c r="BB821" i="7"/>
  <c r="BB820" i="7"/>
  <c r="BB819" i="7"/>
  <c r="BB818" i="7"/>
  <c r="BB817" i="7"/>
  <c r="BB816" i="7"/>
  <c r="BB815" i="7"/>
  <c r="BB814" i="7"/>
  <c r="BB813" i="7"/>
  <c r="BB812" i="7"/>
  <c r="BB811" i="7"/>
  <c r="BB810" i="7"/>
  <c r="BB809" i="7"/>
  <c r="BB808" i="7"/>
  <c r="BB807" i="7"/>
  <c r="BB806" i="7"/>
  <c r="BB805" i="7"/>
  <c r="BB804" i="7"/>
  <c r="BB803" i="7"/>
  <c r="BB802" i="7"/>
  <c r="BB801" i="7"/>
  <c r="BB800" i="7"/>
  <c r="BB799" i="7"/>
  <c r="BB798" i="7"/>
  <c r="BB797" i="7"/>
  <c r="BB796" i="7"/>
  <c r="BB795" i="7"/>
  <c r="BB794" i="7"/>
  <c r="BB793" i="7"/>
  <c r="BB792" i="7"/>
  <c r="BB791" i="7"/>
  <c r="BB790" i="7"/>
  <c r="BB789" i="7"/>
  <c r="BB788" i="7"/>
  <c r="BB787" i="7"/>
  <c r="BB786" i="7"/>
  <c r="BB785" i="7"/>
  <c r="BB784" i="7"/>
  <c r="BB783" i="7"/>
  <c r="BB782" i="7"/>
  <c r="BB781" i="7"/>
  <c r="BB780" i="7"/>
  <c r="BB779" i="7"/>
  <c r="BB778" i="7"/>
  <c r="BB777" i="7"/>
  <c r="BB776" i="7"/>
  <c r="BB775" i="7"/>
  <c r="BB774" i="7"/>
  <c r="BB773" i="7"/>
  <c r="BB772" i="7"/>
  <c r="BB771" i="7"/>
  <c r="BB770" i="7"/>
  <c r="BB769" i="7"/>
  <c r="BB768" i="7"/>
  <c r="BB767" i="7"/>
  <c r="BB766" i="7"/>
  <c r="BB765" i="7"/>
  <c r="BB764" i="7"/>
  <c r="BB763" i="7"/>
  <c r="BB762" i="7"/>
  <c r="BB761" i="7"/>
  <c r="BB760" i="7"/>
  <c r="BB759" i="7"/>
  <c r="BB758" i="7"/>
  <c r="BB757" i="7"/>
  <c r="BB756" i="7"/>
  <c r="BB755" i="7"/>
  <c r="BB754" i="7"/>
  <c r="BB753" i="7"/>
  <c r="BB752" i="7"/>
  <c r="BB751" i="7"/>
  <c r="BB750" i="7"/>
  <c r="BB749" i="7"/>
  <c r="BB748" i="7"/>
  <c r="BB747" i="7"/>
  <c r="BB746" i="7"/>
  <c r="BB745" i="7"/>
  <c r="BB744" i="7"/>
  <c r="BB743" i="7"/>
  <c r="BB742" i="7"/>
  <c r="BB741" i="7"/>
  <c r="BB740" i="7"/>
  <c r="BB739" i="7"/>
  <c r="BB738" i="7"/>
  <c r="BB737" i="7"/>
  <c r="BB736" i="7"/>
  <c r="BB735" i="7"/>
  <c r="BB734" i="7"/>
  <c r="BB733" i="7"/>
  <c r="BB732" i="7"/>
  <c r="BB731" i="7"/>
  <c r="BB730" i="7"/>
  <c r="BB729" i="7"/>
  <c r="BB728" i="7"/>
  <c r="BB727" i="7"/>
  <c r="BB726" i="7"/>
  <c r="BB725" i="7"/>
  <c r="BB724" i="7"/>
  <c r="BB723" i="7"/>
  <c r="BB722" i="7"/>
  <c r="BB721" i="7"/>
  <c r="BB720" i="7"/>
  <c r="BB719" i="7"/>
  <c r="BB718" i="7"/>
  <c r="BB717" i="7"/>
  <c r="BB716" i="7"/>
  <c r="BB715" i="7"/>
  <c r="BB714" i="7"/>
  <c r="BB713" i="7"/>
  <c r="BB712" i="7"/>
  <c r="BB711" i="7"/>
  <c r="BB710" i="7"/>
  <c r="BB709" i="7"/>
  <c r="BB708" i="7"/>
  <c r="BB707" i="7"/>
  <c r="BB706" i="7"/>
  <c r="BB705" i="7"/>
  <c r="BB704" i="7"/>
  <c r="BB703" i="7"/>
  <c r="BB702" i="7"/>
  <c r="BB701" i="7"/>
  <c r="BB700" i="7"/>
  <c r="BB699" i="7"/>
  <c r="BB698" i="7"/>
  <c r="BB697" i="7"/>
  <c r="BB696" i="7"/>
  <c r="BB695" i="7"/>
  <c r="BB694" i="7"/>
  <c r="BB693" i="7"/>
  <c r="BB692" i="7"/>
  <c r="BB691" i="7"/>
  <c r="BB690" i="7"/>
  <c r="BB689" i="7"/>
  <c r="BB688" i="7"/>
  <c r="BB687" i="7"/>
  <c r="BB686" i="7"/>
  <c r="BB685" i="7"/>
  <c r="BB684" i="7"/>
  <c r="BB683" i="7"/>
  <c r="BB682" i="7"/>
  <c r="BB681" i="7"/>
  <c r="BB680" i="7"/>
  <c r="BB679" i="7"/>
  <c r="BB678" i="7"/>
  <c r="BB677" i="7"/>
  <c r="BB676" i="7"/>
  <c r="BB675" i="7"/>
  <c r="BB674" i="7"/>
  <c r="BB673" i="7"/>
  <c r="BB672" i="7"/>
  <c r="BB671" i="7"/>
  <c r="BB670" i="7"/>
  <c r="BB669" i="7"/>
  <c r="BB668" i="7"/>
  <c r="BB667" i="7"/>
  <c r="BB666" i="7"/>
  <c r="BB665" i="7"/>
  <c r="BB664" i="7"/>
  <c r="BB663" i="7"/>
  <c r="BB662" i="7"/>
  <c r="BB661" i="7"/>
  <c r="BB660" i="7"/>
  <c r="BB659" i="7"/>
  <c r="BB658" i="7"/>
  <c r="BB657" i="7"/>
  <c r="BB656" i="7"/>
  <c r="BB655" i="7"/>
  <c r="BB654" i="7"/>
  <c r="BB653" i="7"/>
  <c r="BB652" i="7"/>
  <c r="BB651" i="7"/>
  <c r="BB650" i="7"/>
  <c r="BB649" i="7"/>
  <c r="BB648" i="7"/>
  <c r="BB647" i="7"/>
  <c r="BB646" i="7"/>
  <c r="BB645" i="7"/>
  <c r="BB644" i="7"/>
  <c r="BB643" i="7"/>
  <c r="BB642" i="7"/>
  <c r="BB641" i="7"/>
  <c r="BB640" i="7"/>
  <c r="BB639" i="7"/>
  <c r="BB638" i="7"/>
  <c r="BB637" i="7"/>
  <c r="BB636" i="7"/>
  <c r="BB635" i="7"/>
  <c r="BB634" i="7"/>
  <c r="BB633" i="7"/>
  <c r="BB632" i="7"/>
  <c r="BB631" i="7"/>
  <c r="BB630" i="7"/>
  <c r="BB629" i="7"/>
  <c r="BB628" i="7"/>
  <c r="BB627" i="7"/>
  <c r="BB626" i="7"/>
  <c r="BB625" i="7"/>
  <c r="BB624" i="7"/>
  <c r="BB623" i="7"/>
  <c r="BB622" i="7"/>
  <c r="BB621" i="7"/>
  <c r="BB620" i="7"/>
  <c r="BB619" i="7"/>
  <c r="BB618" i="7"/>
  <c r="BB617" i="7"/>
  <c r="BB616" i="7"/>
  <c r="BB615" i="7"/>
  <c r="BB614" i="7"/>
  <c r="BB613" i="7"/>
  <c r="BB612" i="7"/>
  <c r="BB611" i="7"/>
  <c r="BB610" i="7"/>
  <c r="BB609" i="7"/>
  <c r="BB608" i="7"/>
  <c r="BB607" i="7"/>
  <c r="BB606" i="7"/>
  <c r="BB605" i="7"/>
  <c r="BB604" i="7"/>
  <c r="BB603" i="7"/>
  <c r="BB602" i="7"/>
  <c r="BB601" i="7"/>
  <c r="BB600" i="7"/>
  <c r="BB599" i="7"/>
  <c r="BB598" i="7"/>
  <c r="BB597" i="7"/>
  <c r="BB596" i="7"/>
  <c r="BB595" i="7"/>
  <c r="BB594" i="7"/>
  <c r="BB593" i="7"/>
  <c r="BB592" i="7"/>
  <c r="BB591" i="7"/>
  <c r="BB590" i="7"/>
  <c r="BB589" i="7"/>
  <c r="BB588" i="7"/>
  <c r="BB587" i="7"/>
  <c r="BB586" i="7"/>
  <c r="BB585" i="7"/>
  <c r="BB584" i="7"/>
  <c r="BB583" i="7"/>
  <c r="BB582" i="7"/>
  <c r="BB581" i="7"/>
  <c r="BB580" i="7"/>
  <c r="BB579" i="7"/>
  <c r="BB578" i="7"/>
  <c r="BB577" i="7"/>
  <c r="BB576" i="7"/>
  <c r="BB575" i="7"/>
  <c r="BB574" i="7"/>
  <c r="BB573" i="7"/>
  <c r="BB572" i="7"/>
  <c r="BB571" i="7"/>
  <c r="BB570" i="7"/>
  <c r="BB569" i="7"/>
  <c r="BB568" i="7"/>
  <c r="BB567" i="7"/>
  <c r="BB566" i="7"/>
  <c r="BB565" i="7"/>
  <c r="BB564" i="7"/>
  <c r="BB563" i="7"/>
  <c r="BB562" i="7"/>
  <c r="BB561" i="7"/>
  <c r="BB560" i="7"/>
  <c r="BB559" i="7"/>
  <c r="BB558" i="7"/>
  <c r="BB557" i="7"/>
  <c r="BB556" i="7"/>
  <c r="BB555" i="7"/>
  <c r="BB554" i="7"/>
  <c r="BB553" i="7"/>
  <c r="BB552" i="7"/>
  <c r="BB551" i="7"/>
  <c r="BB550" i="7"/>
  <c r="BB549" i="7"/>
  <c r="BB548" i="7"/>
  <c r="BB547" i="7"/>
  <c r="BB546" i="7"/>
  <c r="BB545" i="7"/>
  <c r="BB544" i="7"/>
  <c r="BB543" i="7"/>
  <c r="BB542" i="7"/>
  <c r="BB541" i="7"/>
  <c r="BB540" i="7"/>
  <c r="BB539" i="7"/>
  <c r="BB538" i="7"/>
  <c r="BB537" i="7"/>
  <c r="BB536" i="7"/>
  <c r="BB535" i="7"/>
  <c r="BB534" i="7"/>
  <c r="BB533" i="7"/>
  <c r="BB532" i="7"/>
  <c r="BB531" i="7"/>
  <c r="BB530" i="7"/>
  <c r="BB529" i="7"/>
  <c r="BB528" i="7"/>
  <c r="BB527" i="7"/>
  <c r="BB526" i="7"/>
  <c r="BB525" i="7"/>
  <c r="BB524" i="7"/>
  <c r="BB523" i="7"/>
  <c r="BB522" i="7"/>
  <c r="BB521" i="7"/>
  <c r="BB520" i="7"/>
  <c r="BB519" i="7"/>
  <c r="BB518" i="7"/>
  <c r="BB517" i="7"/>
  <c r="BB516" i="7"/>
  <c r="BB515" i="7"/>
  <c r="BB514" i="7"/>
  <c r="BB513" i="7"/>
  <c r="BB512" i="7"/>
  <c r="BB511" i="7"/>
  <c r="BB510" i="7"/>
  <c r="BB509" i="7"/>
  <c r="BB508" i="7"/>
  <c r="BB507" i="7"/>
  <c r="BB506" i="7"/>
  <c r="BB505" i="7"/>
  <c r="BB504" i="7"/>
  <c r="BB503" i="7"/>
  <c r="BB502" i="7"/>
  <c r="BB501" i="7"/>
  <c r="BB500" i="7"/>
  <c r="BB499" i="7"/>
  <c r="BB498" i="7"/>
  <c r="BB497" i="7"/>
  <c r="BB496" i="7"/>
  <c r="BB495" i="7"/>
  <c r="BB494" i="7"/>
  <c r="BB493" i="7"/>
  <c r="BB492" i="7"/>
  <c r="BB491" i="7"/>
  <c r="BB490" i="7"/>
  <c r="BB489" i="7"/>
  <c r="BB488" i="7"/>
  <c r="BB487" i="7"/>
  <c r="BB486" i="7"/>
  <c r="BB485" i="7"/>
  <c r="BB484" i="7"/>
  <c r="BB483" i="7"/>
  <c r="BB482" i="7"/>
  <c r="BB481" i="7"/>
  <c r="BB480" i="7"/>
  <c r="BB479" i="7"/>
  <c r="BB478" i="7"/>
  <c r="BB477" i="7"/>
  <c r="BB476" i="7"/>
  <c r="BB475" i="7"/>
  <c r="BB474" i="7"/>
  <c r="BB473" i="7"/>
  <c r="BB472" i="7"/>
  <c r="BB471" i="7"/>
  <c r="BB470" i="7"/>
  <c r="BB469" i="7"/>
  <c r="BB468" i="7"/>
  <c r="BB467" i="7"/>
  <c r="BB466" i="7"/>
  <c r="BB465" i="7"/>
  <c r="BB464" i="7"/>
  <c r="BB463" i="7"/>
  <c r="BB462" i="7"/>
  <c r="BB461" i="7"/>
  <c r="BB460" i="7"/>
  <c r="BB459" i="7"/>
  <c r="BB458" i="7"/>
  <c r="BB457" i="7"/>
  <c r="BB456" i="7"/>
  <c r="BB455" i="7"/>
  <c r="BB454" i="7"/>
  <c r="BB453" i="7"/>
  <c r="BB452" i="7"/>
  <c r="BB451" i="7"/>
  <c r="BB450" i="7"/>
  <c r="BB449" i="7"/>
  <c r="BB448" i="7"/>
  <c r="BB447" i="7"/>
  <c r="BB446" i="7"/>
  <c r="BB445" i="7"/>
  <c r="BB444" i="7"/>
  <c r="BB443" i="7"/>
  <c r="BB442" i="7"/>
  <c r="BB441" i="7"/>
  <c r="BB440" i="7"/>
  <c r="BB439" i="7"/>
  <c r="BB438" i="7"/>
  <c r="BB437" i="7"/>
  <c r="BB436" i="7"/>
  <c r="BB435" i="7"/>
  <c r="BB434" i="7"/>
  <c r="BB433" i="7"/>
  <c r="BB432" i="7"/>
  <c r="BB431" i="7"/>
  <c r="BB430" i="7"/>
  <c r="BB429" i="7"/>
  <c r="BB428" i="7"/>
  <c r="BB427" i="7"/>
  <c r="BB426" i="7"/>
  <c r="BB425" i="7"/>
  <c r="BB424" i="7"/>
  <c r="BB423" i="7"/>
  <c r="BB422" i="7"/>
  <c r="BB421" i="7"/>
  <c r="BB420" i="7"/>
  <c r="BB419" i="7"/>
  <c r="BB418" i="7"/>
  <c r="BB417" i="7"/>
  <c r="BB416" i="7"/>
  <c r="BB415" i="7"/>
  <c r="BB414" i="7"/>
  <c r="BB413" i="7"/>
  <c r="BB412" i="7"/>
  <c r="BB411" i="7"/>
  <c r="BB410" i="7"/>
  <c r="BB409" i="7"/>
  <c r="BB408" i="7"/>
  <c r="BB407" i="7"/>
  <c r="BB406" i="7"/>
  <c r="BB405" i="7"/>
  <c r="BB404" i="7"/>
  <c r="BB403" i="7"/>
  <c r="BB402" i="7"/>
  <c r="BB401" i="7"/>
  <c r="BB400" i="7"/>
  <c r="BB399" i="7"/>
  <c r="BB398" i="7"/>
  <c r="BB397" i="7"/>
  <c r="BB396" i="7"/>
  <c r="BB395" i="7"/>
  <c r="BB394" i="7"/>
  <c r="BB393" i="7"/>
  <c r="BB392" i="7"/>
  <c r="BB391" i="7"/>
  <c r="BB390" i="7"/>
  <c r="BB389" i="7"/>
  <c r="BB388" i="7"/>
  <c r="BB387" i="7"/>
  <c r="BB386" i="7"/>
  <c r="BB385" i="7"/>
  <c r="BB384" i="7"/>
  <c r="BB383" i="7"/>
  <c r="BB382" i="7"/>
  <c r="BB381" i="7"/>
  <c r="BB380" i="7"/>
  <c r="BB379" i="7"/>
  <c r="BB378" i="7"/>
  <c r="BB377" i="7"/>
  <c r="BB376" i="7"/>
  <c r="BB375" i="7"/>
  <c r="BB374" i="7"/>
  <c r="BB373" i="7"/>
  <c r="BB372" i="7"/>
  <c r="BB371" i="7"/>
  <c r="BB370" i="7"/>
  <c r="BB369" i="7"/>
  <c r="BB368" i="7"/>
  <c r="BB367" i="7"/>
  <c r="BB366" i="7"/>
  <c r="BB365" i="7"/>
  <c r="BB364" i="7"/>
  <c r="BB363" i="7"/>
  <c r="BB362" i="7"/>
  <c r="BB361" i="7"/>
  <c r="BB360" i="7"/>
  <c r="BB359" i="7"/>
  <c r="BB358" i="7"/>
  <c r="BB357" i="7"/>
  <c r="BB356" i="7"/>
  <c r="BB355" i="7"/>
  <c r="BB354" i="7"/>
  <c r="BB353" i="7"/>
  <c r="BB352" i="7"/>
  <c r="BB351" i="7"/>
  <c r="BB350" i="7"/>
  <c r="BB349" i="7"/>
  <c r="BB348" i="7"/>
  <c r="BB347" i="7"/>
  <c r="BB346" i="7"/>
  <c r="BB345" i="7"/>
  <c r="BB344" i="7"/>
  <c r="BB343" i="7"/>
  <c r="BB342" i="7"/>
  <c r="BB341" i="7"/>
  <c r="BB340" i="7"/>
  <c r="BB339" i="7"/>
  <c r="BB338" i="7"/>
  <c r="BB337" i="7"/>
  <c r="BB336" i="7"/>
  <c r="BB335" i="7"/>
  <c r="BB334" i="7"/>
  <c r="BB333" i="7"/>
  <c r="BB332" i="7"/>
  <c r="BB331" i="7"/>
  <c r="BB330" i="7"/>
  <c r="BB329" i="7"/>
  <c r="BB328" i="7"/>
  <c r="BB327" i="7"/>
  <c r="BB326" i="7"/>
  <c r="BB325" i="7"/>
  <c r="BB324" i="7"/>
  <c r="BB323" i="7"/>
  <c r="BB322" i="7"/>
  <c r="BB321" i="7"/>
  <c r="BB320" i="7"/>
  <c r="BB319" i="7"/>
  <c r="BB318" i="7"/>
  <c r="BB317" i="7"/>
  <c r="BB316" i="7"/>
  <c r="BB315" i="7"/>
  <c r="BB314" i="7"/>
  <c r="BB313" i="7"/>
  <c r="BB312" i="7"/>
  <c r="BB311" i="7"/>
  <c r="BB310" i="7"/>
  <c r="BB309" i="7"/>
  <c r="BB308" i="7"/>
  <c r="BB307" i="7"/>
  <c r="BB306" i="7"/>
  <c r="BB305" i="7"/>
  <c r="BB304" i="7"/>
  <c r="BB303" i="7"/>
  <c r="BB302" i="7"/>
  <c r="BB301" i="7"/>
  <c r="BB300" i="7"/>
  <c r="BB299" i="7"/>
  <c r="BB298" i="7"/>
  <c r="BB297" i="7"/>
  <c r="BB296" i="7"/>
  <c r="BB295" i="7"/>
  <c r="BB294" i="7"/>
  <c r="BB293" i="7"/>
  <c r="BB292" i="7"/>
  <c r="BB291" i="7"/>
  <c r="BB290" i="7"/>
  <c r="BB289" i="7"/>
  <c r="BB288" i="7"/>
  <c r="BB287" i="7"/>
  <c r="BB286" i="7"/>
  <c r="BB285" i="7"/>
  <c r="BB284" i="7"/>
  <c r="BB283" i="7"/>
  <c r="BB282" i="7"/>
  <c r="BB281" i="7"/>
  <c r="BB280" i="7"/>
  <c r="BB279" i="7"/>
  <c r="BB278" i="7"/>
  <c r="BB277" i="7"/>
  <c r="BB276" i="7"/>
  <c r="BB275" i="7"/>
  <c r="BB274" i="7"/>
  <c r="BB273" i="7"/>
  <c r="BB272" i="7"/>
  <c r="BB271" i="7"/>
  <c r="BB270" i="7"/>
  <c r="BB269" i="7"/>
  <c r="BB268" i="7"/>
  <c r="BB267" i="7"/>
  <c r="BB266" i="7"/>
  <c r="BB265" i="7"/>
  <c r="BB264" i="7"/>
  <c r="BB263" i="7"/>
  <c r="BB262" i="7"/>
  <c r="BB261" i="7"/>
  <c r="BB260" i="7"/>
  <c r="BB259" i="7"/>
  <c r="BB258" i="7"/>
  <c r="BB257" i="7"/>
  <c r="BB256" i="7"/>
  <c r="BB255" i="7"/>
  <c r="BB254" i="7"/>
  <c r="BB253" i="7"/>
  <c r="BB252" i="7"/>
  <c r="BB251" i="7"/>
  <c r="BB250" i="7"/>
  <c r="BB249" i="7"/>
  <c r="BB248" i="7"/>
  <c r="BB247" i="7"/>
  <c r="BB246" i="7"/>
  <c r="BB245" i="7"/>
  <c r="BB244" i="7"/>
  <c r="BB243" i="7"/>
  <c r="BB242" i="7"/>
  <c r="BB241" i="7"/>
  <c r="BB240" i="7"/>
  <c r="BB239" i="7"/>
  <c r="BB238" i="7"/>
  <c r="BB237" i="7"/>
  <c r="BB236" i="7"/>
  <c r="BB235" i="7"/>
  <c r="BB234" i="7"/>
  <c r="BB233" i="7"/>
  <c r="BB232" i="7"/>
  <c r="BB231" i="7"/>
  <c r="BB230" i="7"/>
  <c r="BB229" i="7"/>
  <c r="BB228" i="7"/>
  <c r="BB227" i="7"/>
  <c r="BB226" i="7"/>
  <c r="BB225" i="7"/>
  <c r="BB224" i="7"/>
  <c r="BB223" i="7"/>
  <c r="BB222" i="7"/>
  <c r="BB221" i="7"/>
  <c r="BB220" i="7"/>
  <c r="BB219" i="7"/>
  <c r="BB218" i="7"/>
  <c r="BB217" i="7"/>
  <c r="BB216" i="7"/>
  <c r="BB215" i="7"/>
  <c r="BB214" i="7"/>
  <c r="BB213" i="7"/>
  <c r="BB212" i="7"/>
  <c r="BB211" i="7"/>
  <c r="BB210" i="7"/>
  <c r="BB209" i="7"/>
  <c r="BB208" i="7"/>
  <c r="BB207" i="7"/>
  <c r="BB206" i="7"/>
  <c r="BB205" i="7"/>
  <c r="BB204" i="7"/>
  <c r="BB203" i="7"/>
  <c r="BB202" i="7"/>
  <c r="BB201" i="7"/>
  <c r="BB200" i="7"/>
  <c r="BB199" i="7"/>
  <c r="BB198" i="7"/>
  <c r="BB197" i="7"/>
  <c r="BB196" i="7"/>
  <c r="BB195" i="7"/>
  <c r="BB194" i="7"/>
  <c r="BB193" i="7"/>
  <c r="BB192" i="7"/>
  <c r="BB191" i="7"/>
  <c r="BB190" i="7"/>
  <c r="BB189" i="7"/>
  <c r="BB188" i="7"/>
  <c r="BB187" i="7"/>
  <c r="BB186" i="7"/>
  <c r="BB185" i="7"/>
  <c r="BB184" i="7"/>
  <c r="BB183" i="7"/>
  <c r="BB182" i="7"/>
  <c r="BB181" i="7"/>
  <c r="BB180" i="7"/>
  <c r="BB179" i="7"/>
  <c r="BB178" i="7"/>
  <c r="BB177" i="7"/>
  <c r="BB176" i="7"/>
  <c r="BB175" i="7"/>
  <c r="BB174" i="7"/>
  <c r="BB173" i="7"/>
  <c r="BB172" i="7"/>
  <c r="BB171" i="7"/>
  <c r="BB170" i="7"/>
  <c r="BB169" i="7"/>
  <c r="BB168" i="7"/>
  <c r="BB167" i="7"/>
  <c r="BB166" i="7"/>
  <c r="BB165" i="7"/>
  <c r="BB164" i="7"/>
  <c r="BB163" i="7"/>
  <c r="BB162" i="7"/>
  <c r="BB161" i="7"/>
  <c r="BB160" i="7"/>
  <c r="BB159" i="7"/>
  <c r="BB158" i="7"/>
  <c r="BB157" i="7"/>
  <c r="BB156" i="7"/>
  <c r="BB155" i="7"/>
  <c r="BB154" i="7"/>
  <c r="BB153" i="7"/>
  <c r="BB152" i="7"/>
  <c r="BB151" i="7"/>
  <c r="BB150" i="7"/>
  <c r="BB149" i="7"/>
  <c r="BB148" i="7"/>
  <c r="BB147" i="7"/>
  <c r="BB146" i="7"/>
  <c r="BB145" i="7"/>
  <c r="BB144" i="7"/>
  <c r="BB143" i="7"/>
  <c r="BB142" i="7"/>
  <c r="BB141" i="7"/>
  <c r="BB140" i="7"/>
  <c r="BB139" i="7"/>
  <c r="BB138" i="7"/>
  <c r="BB137" i="7"/>
  <c r="BB136" i="7"/>
  <c r="BB135" i="7"/>
  <c r="BB134" i="7"/>
  <c r="BB133" i="7"/>
  <c r="BB132" i="7"/>
  <c r="BB131" i="7"/>
  <c r="BB130" i="7"/>
  <c r="BB129" i="7"/>
  <c r="BB128" i="7"/>
  <c r="BB127" i="7"/>
  <c r="BB126" i="7"/>
  <c r="BB125" i="7"/>
  <c r="BB124" i="7"/>
  <c r="BB123" i="7"/>
  <c r="BB122" i="7"/>
  <c r="BB121" i="7"/>
  <c r="BB120" i="7"/>
  <c r="BB119" i="7"/>
  <c r="BB118" i="7"/>
  <c r="BB117" i="7"/>
  <c r="BB116" i="7"/>
  <c r="BB115" i="7"/>
  <c r="BB114" i="7"/>
  <c r="BB113" i="7"/>
  <c r="BB112" i="7"/>
  <c r="BB111" i="7"/>
  <c r="BB110" i="7"/>
  <c r="BB109" i="7"/>
  <c r="BB108" i="7"/>
  <c r="BB107" i="7"/>
  <c r="BB106" i="7"/>
  <c r="BB105" i="7"/>
  <c r="BB104" i="7"/>
  <c r="BB103" i="7"/>
  <c r="BB102" i="7"/>
  <c r="BB101" i="7"/>
  <c r="BB100" i="7"/>
  <c r="BB99" i="7"/>
  <c r="BB98" i="7"/>
  <c r="BB97" i="7"/>
  <c r="BB96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1" i="7"/>
  <c r="BB70" i="7"/>
  <c r="BB69" i="7"/>
  <c r="BB68" i="7"/>
  <c r="BB67" i="7"/>
  <c r="BB66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3" i="7"/>
  <c r="BB32" i="7"/>
  <c r="BB31" i="7"/>
  <c r="BB30" i="7"/>
  <c r="BB29" i="7"/>
  <c r="BB27" i="7"/>
  <c r="BB26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AW1008" i="7"/>
  <c r="AW1007" i="7"/>
  <c r="AW1006" i="7"/>
  <c r="AW1005" i="7"/>
  <c r="AW1004" i="7"/>
  <c r="AW1003" i="7"/>
  <c r="AW1002" i="7"/>
  <c r="AW1001" i="7"/>
  <c r="AW1000" i="7"/>
  <c r="AW999" i="7"/>
  <c r="AW998" i="7"/>
  <c r="AW997" i="7"/>
  <c r="AW996" i="7"/>
  <c r="AW995" i="7"/>
  <c r="AW994" i="7"/>
  <c r="AW993" i="7"/>
  <c r="AW992" i="7"/>
  <c r="AW991" i="7"/>
  <c r="AW990" i="7"/>
  <c r="AW989" i="7"/>
  <c r="AW988" i="7"/>
  <c r="AW987" i="7"/>
  <c r="AW986" i="7"/>
  <c r="AW985" i="7"/>
  <c r="AW984" i="7"/>
  <c r="AW983" i="7"/>
  <c r="AW982" i="7"/>
  <c r="AW981" i="7"/>
  <c r="AW980" i="7"/>
  <c r="AW979" i="7"/>
  <c r="AW978" i="7"/>
  <c r="AW977" i="7"/>
  <c r="AW976" i="7"/>
  <c r="AW975" i="7"/>
  <c r="AW974" i="7"/>
  <c r="AW973" i="7"/>
  <c r="AW972" i="7"/>
  <c r="AW971" i="7"/>
  <c r="AW970" i="7"/>
  <c r="AW969" i="7"/>
  <c r="AW968" i="7"/>
  <c r="AW967" i="7"/>
  <c r="AW966" i="7"/>
  <c r="AW965" i="7"/>
  <c r="AW964" i="7"/>
  <c r="AW963" i="7"/>
  <c r="AW962" i="7"/>
  <c r="AW961" i="7"/>
  <c r="AW960" i="7"/>
  <c r="AW959" i="7"/>
  <c r="AW958" i="7"/>
  <c r="AW957" i="7"/>
  <c r="AW956" i="7"/>
  <c r="AW955" i="7"/>
  <c r="AW954" i="7"/>
  <c r="AW953" i="7"/>
  <c r="AW952" i="7"/>
  <c r="AW951" i="7"/>
  <c r="AW950" i="7"/>
  <c r="AW949" i="7"/>
  <c r="AW948" i="7"/>
  <c r="AW947" i="7"/>
  <c r="AW946" i="7"/>
  <c r="AW945" i="7"/>
  <c r="AW944" i="7"/>
  <c r="AW943" i="7"/>
  <c r="AW942" i="7"/>
  <c r="AW941" i="7"/>
  <c r="AW940" i="7"/>
  <c r="AW939" i="7"/>
  <c r="AW938" i="7"/>
  <c r="AW937" i="7"/>
  <c r="AW936" i="7"/>
  <c r="AW935" i="7"/>
  <c r="AW934" i="7"/>
  <c r="AW933" i="7"/>
  <c r="AW932" i="7"/>
  <c r="AW931" i="7"/>
  <c r="AW930" i="7"/>
  <c r="AW929" i="7"/>
  <c r="AW928" i="7"/>
  <c r="AW927" i="7"/>
  <c r="AW926" i="7"/>
  <c r="AW925" i="7"/>
  <c r="AW924" i="7"/>
  <c r="AW923" i="7"/>
  <c r="AW922" i="7"/>
  <c r="AW921" i="7"/>
  <c r="AW920" i="7"/>
  <c r="AW919" i="7"/>
  <c r="AW918" i="7"/>
  <c r="AW917" i="7"/>
  <c r="AW916" i="7"/>
  <c r="AW915" i="7"/>
  <c r="AW914" i="7"/>
  <c r="AW913" i="7"/>
  <c r="AW912" i="7"/>
  <c r="AW911" i="7"/>
  <c r="AW910" i="7"/>
  <c r="AW909" i="7"/>
  <c r="AW908" i="7"/>
  <c r="AW907" i="7"/>
  <c r="AW906" i="7"/>
  <c r="AW905" i="7"/>
  <c r="AW904" i="7"/>
  <c r="AW903" i="7"/>
  <c r="AW902" i="7"/>
  <c r="AW901" i="7"/>
  <c r="AW900" i="7"/>
  <c r="AW899" i="7"/>
  <c r="AW898" i="7"/>
  <c r="AW897" i="7"/>
  <c r="AW896" i="7"/>
  <c r="AW895" i="7"/>
  <c r="AW894" i="7"/>
  <c r="AW893" i="7"/>
  <c r="AW892" i="7"/>
  <c r="AW891" i="7"/>
  <c r="AW890" i="7"/>
  <c r="AW889" i="7"/>
  <c r="AW888" i="7"/>
  <c r="AW887" i="7"/>
  <c r="AW886" i="7"/>
  <c r="AW885" i="7"/>
  <c r="AW884" i="7"/>
  <c r="AW883" i="7"/>
  <c r="AW882" i="7"/>
  <c r="AW881" i="7"/>
  <c r="AW880" i="7"/>
  <c r="AW879" i="7"/>
  <c r="AW878" i="7"/>
  <c r="AW877" i="7"/>
  <c r="AW876" i="7"/>
  <c r="AW875" i="7"/>
  <c r="AW874" i="7"/>
  <c r="AW873" i="7"/>
  <c r="AW872" i="7"/>
  <c r="AW871" i="7"/>
  <c r="AW870" i="7"/>
  <c r="AW869" i="7"/>
  <c r="AW868" i="7"/>
  <c r="AW867" i="7"/>
  <c r="AW866" i="7"/>
  <c r="AW865" i="7"/>
  <c r="AW864" i="7"/>
  <c r="AW863" i="7"/>
  <c r="AW862" i="7"/>
  <c r="AW861" i="7"/>
  <c r="AW860" i="7"/>
  <c r="AW859" i="7"/>
  <c r="AW858" i="7"/>
  <c r="AW857" i="7"/>
  <c r="AW856" i="7"/>
  <c r="AW855" i="7"/>
  <c r="AW854" i="7"/>
  <c r="AW853" i="7"/>
  <c r="AW852" i="7"/>
  <c r="AW851" i="7"/>
  <c r="AW850" i="7"/>
  <c r="AW849" i="7"/>
  <c r="AW848" i="7"/>
  <c r="AW847" i="7"/>
  <c r="AW846" i="7"/>
  <c r="AW845" i="7"/>
  <c r="AW844" i="7"/>
  <c r="AW843" i="7"/>
  <c r="AW842" i="7"/>
  <c r="AW841" i="7"/>
  <c r="AW840" i="7"/>
  <c r="AW839" i="7"/>
  <c r="AW838" i="7"/>
  <c r="AW837" i="7"/>
  <c r="AW836" i="7"/>
  <c r="AW835" i="7"/>
  <c r="AW834" i="7"/>
  <c r="AW833" i="7"/>
  <c r="AW832" i="7"/>
  <c r="AW831" i="7"/>
  <c r="AW830" i="7"/>
  <c r="AW829" i="7"/>
  <c r="AW828" i="7"/>
  <c r="AW827" i="7"/>
  <c r="AW826" i="7"/>
  <c r="AW825" i="7"/>
  <c r="AW824" i="7"/>
  <c r="AW823" i="7"/>
  <c r="AW822" i="7"/>
  <c r="AW821" i="7"/>
  <c r="AW820" i="7"/>
  <c r="AW819" i="7"/>
  <c r="AW818" i="7"/>
  <c r="AW817" i="7"/>
  <c r="AW816" i="7"/>
  <c r="AW815" i="7"/>
  <c r="AW814" i="7"/>
  <c r="AW813" i="7"/>
  <c r="AW812" i="7"/>
  <c r="AW811" i="7"/>
  <c r="AW810" i="7"/>
  <c r="AW809" i="7"/>
  <c r="AW808" i="7"/>
  <c r="AW807" i="7"/>
  <c r="AW806" i="7"/>
  <c r="AW805" i="7"/>
  <c r="AW804" i="7"/>
  <c r="AW803" i="7"/>
  <c r="AW802" i="7"/>
  <c r="AW801" i="7"/>
  <c r="AW800" i="7"/>
  <c r="AW799" i="7"/>
  <c r="AW798" i="7"/>
  <c r="AW797" i="7"/>
  <c r="AW796" i="7"/>
  <c r="AW795" i="7"/>
  <c r="AW794" i="7"/>
  <c r="AW793" i="7"/>
  <c r="AW792" i="7"/>
  <c r="AW791" i="7"/>
  <c r="AW790" i="7"/>
  <c r="AW789" i="7"/>
  <c r="AW788" i="7"/>
  <c r="AW787" i="7"/>
  <c r="AW786" i="7"/>
  <c r="AW785" i="7"/>
  <c r="AW784" i="7"/>
  <c r="AW783" i="7"/>
  <c r="AW782" i="7"/>
  <c r="AW781" i="7"/>
  <c r="AW780" i="7"/>
  <c r="AW779" i="7"/>
  <c r="AW778" i="7"/>
  <c r="AW777" i="7"/>
  <c r="AW776" i="7"/>
  <c r="AW775" i="7"/>
  <c r="AW774" i="7"/>
  <c r="AW773" i="7"/>
  <c r="AW772" i="7"/>
  <c r="AW771" i="7"/>
  <c r="AW770" i="7"/>
  <c r="AW769" i="7"/>
  <c r="AW768" i="7"/>
  <c r="AW767" i="7"/>
  <c r="AW766" i="7"/>
  <c r="AW765" i="7"/>
  <c r="AW764" i="7"/>
  <c r="AW763" i="7"/>
  <c r="AW762" i="7"/>
  <c r="AW761" i="7"/>
  <c r="AW760" i="7"/>
  <c r="AW759" i="7"/>
  <c r="AW758" i="7"/>
  <c r="AW757" i="7"/>
  <c r="AW756" i="7"/>
  <c r="AW755" i="7"/>
  <c r="AW754" i="7"/>
  <c r="AW753" i="7"/>
  <c r="AW752" i="7"/>
  <c r="AW751" i="7"/>
  <c r="AW750" i="7"/>
  <c r="AW749" i="7"/>
  <c r="AW748" i="7"/>
  <c r="AW747" i="7"/>
  <c r="AW746" i="7"/>
  <c r="AW745" i="7"/>
  <c r="AW744" i="7"/>
  <c r="AW743" i="7"/>
  <c r="AW742" i="7"/>
  <c r="AW741" i="7"/>
  <c r="AW740" i="7"/>
  <c r="AW739" i="7"/>
  <c r="AW738" i="7"/>
  <c r="AW737" i="7"/>
  <c r="AW736" i="7"/>
  <c r="AW735" i="7"/>
  <c r="AW734" i="7"/>
  <c r="AW733" i="7"/>
  <c r="AW732" i="7"/>
  <c r="AW731" i="7"/>
  <c r="AW730" i="7"/>
  <c r="AW729" i="7"/>
  <c r="AW728" i="7"/>
  <c r="AW727" i="7"/>
  <c r="AW726" i="7"/>
  <c r="AW725" i="7"/>
  <c r="AW724" i="7"/>
  <c r="AW723" i="7"/>
  <c r="AW722" i="7"/>
  <c r="AW721" i="7"/>
  <c r="AW720" i="7"/>
  <c r="AW719" i="7"/>
  <c r="AW718" i="7"/>
  <c r="AW717" i="7"/>
  <c r="AW716" i="7"/>
  <c r="AW715" i="7"/>
  <c r="AW714" i="7"/>
  <c r="AW713" i="7"/>
  <c r="AW712" i="7"/>
  <c r="AW711" i="7"/>
  <c r="AW710" i="7"/>
  <c r="AW709" i="7"/>
  <c r="AW708" i="7"/>
  <c r="AW707" i="7"/>
  <c r="AW706" i="7"/>
  <c r="AW705" i="7"/>
  <c r="AW704" i="7"/>
  <c r="AW703" i="7"/>
  <c r="AW702" i="7"/>
  <c r="AW701" i="7"/>
  <c r="AW700" i="7"/>
  <c r="AW699" i="7"/>
  <c r="AW698" i="7"/>
  <c r="AW697" i="7"/>
  <c r="AW696" i="7"/>
  <c r="AW695" i="7"/>
  <c r="AW694" i="7"/>
  <c r="AW693" i="7"/>
  <c r="AW692" i="7"/>
  <c r="AW691" i="7"/>
  <c r="AW690" i="7"/>
  <c r="AW689" i="7"/>
  <c r="AW688" i="7"/>
  <c r="AW687" i="7"/>
  <c r="AW686" i="7"/>
  <c r="AW685" i="7"/>
  <c r="AW684" i="7"/>
  <c r="AW683" i="7"/>
  <c r="AW682" i="7"/>
  <c r="AW681" i="7"/>
  <c r="AW680" i="7"/>
  <c r="AW679" i="7"/>
  <c r="AW678" i="7"/>
  <c r="AW677" i="7"/>
  <c r="AW676" i="7"/>
  <c r="AW675" i="7"/>
  <c r="AW674" i="7"/>
  <c r="AW673" i="7"/>
  <c r="AW672" i="7"/>
  <c r="AW671" i="7"/>
  <c r="AW670" i="7"/>
  <c r="AW669" i="7"/>
  <c r="AW668" i="7"/>
  <c r="AW667" i="7"/>
  <c r="AW666" i="7"/>
  <c r="AW665" i="7"/>
  <c r="AW664" i="7"/>
  <c r="AW663" i="7"/>
  <c r="AW662" i="7"/>
  <c r="AW661" i="7"/>
  <c r="AW660" i="7"/>
  <c r="AW659" i="7"/>
  <c r="AW658" i="7"/>
  <c r="AW657" i="7"/>
  <c r="AW656" i="7"/>
  <c r="AW655" i="7"/>
  <c r="AW654" i="7"/>
  <c r="AW653" i="7"/>
  <c r="AW652" i="7"/>
  <c r="AW651" i="7"/>
  <c r="AW650" i="7"/>
  <c r="AW649" i="7"/>
  <c r="AW648" i="7"/>
  <c r="AW647" i="7"/>
  <c r="AW646" i="7"/>
  <c r="AW645" i="7"/>
  <c r="AW644" i="7"/>
  <c r="AW643" i="7"/>
  <c r="AW642" i="7"/>
  <c r="AW641" i="7"/>
  <c r="AW640" i="7"/>
  <c r="AW639" i="7"/>
  <c r="AW638" i="7"/>
  <c r="AW637" i="7"/>
  <c r="AW636" i="7"/>
  <c r="AW635" i="7"/>
  <c r="AW634" i="7"/>
  <c r="AW633" i="7"/>
  <c r="AW632" i="7"/>
  <c r="AW631" i="7"/>
  <c r="AW630" i="7"/>
  <c r="AW629" i="7"/>
  <c r="AW628" i="7"/>
  <c r="AW627" i="7"/>
  <c r="AW626" i="7"/>
  <c r="AW625" i="7"/>
  <c r="AW624" i="7"/>
  <c r="AW623" i="7"/>
  <c r="AW622" i="7"/>
  <c r="AW621" i="7"/>
  <c r="AW620" i="7"/>
  <c r="AW619" i="7"/>
  <c r="AW618" i="7"/>
  <c r="AW617" i="7"/>
  <c r="AW616" i="7"/>
  <c r="AW615" i="7"/>
  <c r="AW614" i="7"/>
  <c r="AW613" i="7"/>
  <c r="AW612" i="7"/>
  <c r="AW611" i="7"/>
  <c r="AW610" i="7"/>
  <c r="AW609" i="7"/>
  <c r="AW608" i="7"/>
  <c r="AW607" i="7"/>
  <c r="AW606" i="7"/>
  <c r="AW605" i="7"/>
  <c r="AW604" i="7"/>
  <c r="AW603" i="7"/>
  <c r="AW602" i="7"/>
  <c r="AW601" i="7"/>
  <c r="AW600" i="7"/>
  <c r="AW599" i="7"/>
  <c r="AW598" i="7"/>
  <c r="AW597" i="7"/>
  <c r="AW596" i="7"/>
  <c r="AW595" i="7"/>
  <c r="AW594" i="7"/>
  <c r="AW593" i="7"/>
  <c r="AW592" i="7"/>
  <c r="AW591" i="7"/>
  <c r="AW590" i="7"/>
  <c r="AW589" i="7"/>
  <c r="AW588" i="7"/>
  <c r="AW587" i="7"/>
  <c r="AW586" i="7"/>
  <c r="AW585" i="7"/>
  <c r="AW584" i="7"/>
  <c r="AW583" i="7"/>
  <c r="AW582" i="7"/>
  <c r="AW581" i="7"/>
  <c r="AW580" i="7"/>
  <c r="AW579" i="7"/>
  <c r="AW578" i="7"/>
  <c r="AW577" i="7"/>
  <c r="AW576" i="7"/>
  <c r="AW575" i="7"/>
  <c r="AW574" i="7"/>
  <c r="AW573" i="7"/>
  <c r="AW572" i="7"/>
  <c r="AW571" i="7"/>
  <c r="AW570" i="7"/>
  <c r="AW569" i="7"/>
  <c r="AW568" i="7"/>
  <c r="AW567" i="7"/>
  <c r="AW566" i="7"/>
  <c r="AW565" i="7"/>
  <c r="AW564" i="7"/>
  <c r="AW563" i="7"/>
  <c r="AW562" i="7"/>
  <c r="AW561" i="7"/>
  <c r="AW560" i="7"/>
  <c r="AW559" i="7"/>
  <c r="AW558" i="7"/>
  <c r="AW557" i="7"/>
  <c r="AW556" i="7"/>
  <c r="AW555" i="7"/>
  <c r="AW554" i="7"/>
  <c r="AW553" i="7"/>
  <c r="AW552" i="7"/>
  <c r="AW551" i="7"/>
  <c r="AW550" i="7"/>
  <c r="AW549" i="7"/>
  <c r="AW548" i="7"/>
  <c r="AW547" i="7"/>
  <c r="AW546" i="7"/>
  <c r="AW545" i="7"/>
  <c r="AW544" i="7"/>
  <c r="AW543" i="7"/>
  <c r="AW542" i="7"/>
  <c r="AW541" i="7"/>
  <c r="AW540" i="7"/>
  <c r="AW539" i="7"/>
  <c r="AW538" i="7"/>
  <c r="AW537" i="7"/>
  <c r="AW536" i="7"/>
  <c r="AW535" i="7"/>
  <c r="AW534" i="7"/>
  <c r="AW533" i="7"/>
  <c r="AW532" i="7"/>
  <c r="AW531" i="7"/>
  <c r="AW530" i="7"/>
  <c r="AW529" i="7"/>
  <c r="AW528" i="7"/>
  <c r="AW527" i="7"/>
  <c r="AW526" i="7"/>
  <c r="AW525" i="7"/>
  <c r="AW524" i="7"/>
  <c r="AW523" i="7"/>
  <c r="AW522" i="7"/>
  <c r="AW521" i="7"/>
  <c r="AW520" i="7"/>
  <c r="AW519" i="7"/>
  <c r="AW518" i="7"/>
  <c r="AW517" i="7"/>
  <c r="AW516" i="7"/>
  <c r="AW515" i="7"/>
  <c r="AW514" i="7"/>
  <c r="AW513" i="7"/>
  <c r="AW512" i="7"/>
  <c r="AW511" i="7"/>
  <c r="AW510" i="7"/>
  <c r="AW509" i="7"/>
  <c r="AW508" i="7"/>
  <c r="AW507" i="7"/>
  <c r="AW506" i="7"/>
  <c r="AW505" i="7"/>
  <c r="AW504" i="7"/>
  <c r="AW503" i="7"/>
  <c r="AW502" i="7"/>
  <c r="AW501" i="7"/>
  <c r="AW500" i="7"/>
  <c r="AW499" i="7"/>
  <c r="AW498" i="7"/>
  <c r="AW497" i="7"/>
  <c r="AW496" i="7"/>
  <c r="AW495" i="7"/>
  <c r="AW494" i="7"/>
  <c r="AW493" i="7"/>
  <c r="AW492" i="7"/>
  <c r="AW491" i="7"/>
  <c r="AW490" i="7"/>
  <c r="AW489" i="7"/>
  <c r="AW488" i="7"/>
  <c r="AW487" i="7"/>
  <c r="AW486" i="7"/>
  <c r="AW485" i="7"/>
  <c r="AW484" i="7"/>
  <c r="AW483" i="7"/>
  <c r="AW482" i="7"/>
  <c r="AW481" i="7"/>
  <c r="AW480" i="7"/>
  <c r="AW479" i="7"/>
  <c r="AW478" i="7"/>
  <c r="AW477" i="7"/>
  <c r="AW476" i="7"/>
  <c r="AW475" i="7"/>
  <c r="AW474" i="7"/>
  <c r="AW473" i="7"/>
  <c r="AW472" i="7"/>
  <c r="AW471" i="7"/>
  <c r="AW470" i="7"/>
  <c r="AW469" i="7"/>
  <c r="AW468" i="7"/>
  <c r="AW467" i="7"/>
  <c r="AW466" i="7"/>
  <c r="AW465" i="7"/>
  <c r="AW464" i="7"/>
  <c r="AW463" i="7"/>
  <c r="AW462" i="7"/>
  <c r="AW461" i="7"/>
  <c r="AW460" i="7"/>
  <c r="AW459" i="7"/>
  <c r="AW458" i="7"/>
  <c r="AW457" i="7"/>
  <c r="AW456" i="7"/>
  <c r="AW455" i="7"/>
  <c r="AW454" i="7"/>
  <c r="AW453" i="7"/>
  <c r="AW452" i="7"/>
  <c r="AW451" i="7"/>
  <c r="AW450" i="7"/>
  <c r="AW449" i="7"/>
  <c r="AW448" i="7"/>
  <c r="AW447" i="7"/>
  <c r="AW446" i="7"/>
  <c r="AW445" i="7"/>
  <c r="AW444" i="7"/>
  <c r="AW443" i="7"/>
  <c r="AW442" i="7"/>
  <c r="AW441" i="7"/>
  <c r="AW440" i="7"/>
  <c r="AW439" i="7"/>
  <c r="AW438" i="7"/>
  <c r="AW437" i="7"/>
  <c r="AW436" i="7"/>
  <c r="AW435" i="7"/>
  <c r="AW434" i="7"/>
  <c r="AW433" i="7"/>
  <c r="AW432" i="7"/>
  <c r="AW431" i="7"/>
  <c r="AW430" i="7"/>
  <c r="AW429" i="7"/>
  <c r="AW428" i="7"/>
  <c r="AW427" i="7"/>
  <c r="AW426" i="7"/>
  <c r="AW425" i="7"/>
  <c r="AW424" i="7"/>
  <c r="AW423" i="7"/>
  <c r="AW422" i="7"/>
  <c r="AW421" i="7"/>
  <c r="AW420" i="7"/>
  <c r="AW419" i="7"/>
  <c r="AW418" i="7"/>
  <c r="AW417" i="7"/>
  <c r="AW416" i="7"/>
  <c r="AW415" i="7"/>
  <c r="AW414" i="7"/>
  <c r="AW413" i="7"/>
  <c r="AW412" i="7"/>
  <c r="AW411" i="7"/>
  <c r="AW410" i="7"/>
  <c r="AW409" i="7"/>
  <c r="AW408" i="7"/>
  <c r="AW407" i="7"/>
  <c r="AW406" i="7"/>
  <c r="AW405" i="7"/>
  <c r="AW404" i="7"/>
  <c r="AW403" i="7"/>
  <c r="AW402" i="7"/>
  <c r="AW401" i="7"/>
  <c r="AW400" i="7"/>
  <c r="AW399" i="7"/>
  <c r="AW398" i="7"/>
  <c r="AW397" i="7"/>
  <c r="AW396" i="7"/>
  <c r="AW395" i="7"/>
  <c r="AW394" i="7"/>
  <c r="AW393" i="7"/>
  <c r="AW392" i="7"/>
  <c r="AW391" i="7"/>
  <c r="AW390" i="7"/>
  <c r="AW389" i="7"/>
  <c r="AW388" i="7"/>
  <c r="AW387" i="7"/>
  <c r="AW386" i="7"/>
  <c r="AW385" i="7"/>
  <c r="AW384" i="7"/>
  <c r="AW383" i="7"/>
  <c r="AW382" i="7"/>
  <c r="AW381" i="7"/>
  <c r="AW380" i="7"/>
  <c r="AW379" i="7"/>
  <c r="AW378" i="7"/>
  <c r="AW377" i="7"/>
  <c r="AW376" i="7"/>
  <c r="AW375" i="7"/>
  <c r="AW374" i="7"/>
  <c r="AW373" i="7"/>
  <c r="AW372" i="7"/>
  <c r="AW371" i="7"/>
  <c r="AW370" i="7"/>
  <c r="AW369" i="7"/>
  <c r="AW368" i="7"/>
  <c r="AW367" i="7"/>
  <c r="AW366" i="7"/>
  <c r="AW365" i="7"/>
  <c r="AW364" i="7"/>
  <c r="AW363" i="7"/>
  <c r="AW362" i="7"/>
  <c r="AW361" i="7"/>
  <c r="AW360" i="7"/>
  <c r="AW359" i="7"/>
  <c r="AW358" i="7"/>
  <c r="AW357" i="7"/>
  <c r="AW356" i="7"/>
  <c r="AW355" i="7"/>
  <c r="AW354" i="7"/>
  <c r="AW353" i="7"/>
  <c r="AW352" i="7"/>
  <c r="AW351" i="7"/>
  <c r="AW350" i="7"/>
  <c r="AW349" i="7"/>
  <c r="AW348" i="7"/>
  <c r="AW347" i="7"/>
  <c r="AW346" i="7"/>
  <c r="AW345" i="7"/>
  <c r="AW344" i="7"/>
  <c r="AW343" i="7"/>
  <c r="AW342" i="7"/>
  <c r="AW341" i="7"/>
  <c r="AW340" i="7"/>
  <c r="AW339" i="7"/>
  <c r="AW338" i="7"/>
  <c r="AW337" i="7"/>
  <c r="AW336" i="7"/>
  <c r="AW335" i="7"/>
  <c r="AW334" i="7"/>
  <c r="AW333" i="7"/>
  <c r="AW332" i="7"/>
  <c r="AW331" i="7"/>
  <c r="AW330" i="7"/>
  <c r="AW329" i="7"/>
  <c r="AW328" i="7"/>
  <c r="AW327" i="7"/>
  <c r="AW326" i="7"/>
  <c r="AW325" i="7"/>
  <c r="AW324" i="7"/>
  <c r="AW323" i="7"/>
  <c r="AW322" i="7"/>
  <c r="AW321" i="7"/>
  <c r="AW320" i="7"/>
  <c r="AW319" i="7"/>
  <c r="AW318" i="7"/>
  <c r="AW317" i="7"/>
  <c r="AW316" i="7"/>
  <c r="AW315" i="7"/>
  <c r="AW314" i="7"/>
  <c r="AW313" i="7"/>
  <c r="AW312" i="7"/>
  <c r="AW311" i="7"/>
  <c r="AW310" i="7"/>
  <c r="AW309" i="7"/>
  <c r="AW308" i="7"/>
  <c r="AW307" i="7"/>
  <c r="AW306" i="7"/>
  <c r="AW305" i="7"/>
  <c r="AW304" i="7"/>
  <c r="AW303" i="7"/>
  <c r="AW302" i="7"/>
  <c r="AW301" i="7"/>
  <c r="AW300" i="7"/>
  <c r="AW299" i="7"/>
  <c r="AW298" i="7"/>
  <c r="AW297" i="7"/>
  <c r="AW296" i="7"/>
  <c r="AW295" i="7"/>
  <c r="AW294" i="7"/>
  <c r="AW293" i="7"/>
  <c r="AW292" i="7"/>
  <c r="AW291" i="7"/>
  <c r="AW290" i="7"/>
  <c r="AW289" i="7"/>
  <c r="AW288" i="7"/>
  <c r="AW287" i="7"/>
  <c r="AW286" i="7"/>
  <c r="AW285" i="7"/>
  <c r="AW284" i="7"/>
  <c r="AW283" i="7"/>
  <c r="AW282" i="7"/>
  <c r="AW281" i="7"/>
  <c r="AW280" i="7"/>
  <c r="AW279" i="7"/>
  <c r="AW278" i="7"/>
  <c r="AW277" i="7"/>
  <c r="AW276" i="7"/>
  <c r="AW275" i="7"/>
  <c r="AW274" i="7"/>
  <c r="AW273" i="7"/>
  <c r="AW272" i="7"/>
  <c r="AW271" i="7"/>
  <c r="AW270" i="7"/>
  <c r="AW269" i="7"/>
  <c r="AW268" i="7"/>
  <c r="AW267" i="7"/>
  <c r="AW266" i="7"/>
  <c r="AW265" i="7"/>
  <c r="AW264" i="7"/>
  <c r="AW263" i="7"/>
  <c r="AW262" i="7"/>
  <c r="AW261" i="7"/>
  <c r="AW260" i="7"/>
  <c r="AW259" i="7"/>
  <c r="AW258" i="7"/>
  <c r="AW257" i="7"/>
  <c r="AW256" i="7"/>
  <c r="AW255" i="7"/>
  <c r="AW254" i="7"/>
  <c r="AW253" i="7"/>
  <c r="AW252" i="7"/>
  <c r="AW251" i="7"/>
  <c r="AW250" i="7"/>
  <c r="AW249" i="7"/>
  <c r="AW248" i="7"/>
  <c r="AW247" i="7"/>
  <c r="AW246" i="7"/>
  <c r="AW245" i="7"/>
  <c r="AW244" i="7"/>
  <c r="AW243" i="7"/>
  <c r="AW242" i="7"/>
  <c r="AW241" i="7"/>
  <c r="AW240" i="7"/>
  <c r="AW239" i="7"/>
  <c r="AW238" i="7"/>
  <c r="AW237" i="7"/>
  <c r="AW236" i="7"/>
  <c r="AW235" i="7"/>
  <c r="AW234" i="7"/>
  <c r="AW233" i="7"/>
  <c r="AW232" i="7"/>
  <c r="AW231" i="7"/>
  <c r="AW230" i="7"/>
  <c r="AW229" i="7"/>
  <c r="AW228" i="7"/>
  <c r="AW227" i="7"/>
  <c r="AW226" i="7"/>
  <c r="AW225" i="7"/>
  <c r="AW224" i="7"/>
  <c r="AW223" i="7"/>
  <c r="AW222" i="7"/>
  <c r="AW221" i="7"/>
  <c r="AW220" i="7"/>
  <c r="AW219" i="7"/>
  <c r="AW218" i="7"/>
  <c r="AW217" i="7"/>
  <c r="AW216" i="7"/>
  <c r="AW215" i="7"/>
  <c r="AW214" i="7"/>
  <c r="AW213" i="7"/>
  <c r="AW212" i="7"/>
  <c r="AW211" i="7"/>
  <c r="AW210" i="7"/>
  <c r="AW209" i="7"/>
  <c r="AW208" i="7"/>
  <c r="AW207" i="7"/>
  <c r="AW206" i="7"/>
  <c r="AW205" i="7"/>
  <c r="AW204" i="7"/>
  <c r="AW203" i="7"/>
  <c r="AW202" i="7"/>
  <c r="AW201" i="7"/>
  <c r="AW200" i="7"/>
  <c r="AW199" i="7"/>
  <c r="AW198" i="7"/>
  <c r="AW197" i="7"/>
  <c r="AW196" i="7"/>
  <c r="AW195" i="7"/>
  <c r="AW194" i="7"/>
  <c r="AW193" i="7"/>
  <c r="AW192" i="7"/>
  <c r="AW191" i="7"/>
  <c r="AW190" i="7"/>
  <c r="AW189" i="7"/>
  <c r="AW188" i="7"/>
  <c r="AW187" i="7"/>
  <c r="AW186" i="7"/>
  <c r="AW185" i="7"/>
  <c r="AW184" i="7"/>
  <c r="AW183" i="7"/>
  <c r="AW182" i="7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64" i="7"/>
  <c r="AW163" i="7"/>
  <c r="AW162" i="7"/>
  <c r="AW161" i="7"/>
  <c r="AW160" i="7"/>
  <c r="AW159" i="7"/>
  <c r="AW158" i="7"/>
  <c r="AW157" i="7"/>
  <c r="AW156" i="7"/>
  <c r="AW155" i="7"/>
  <c r="AW154" i="7"/>
  <c r="AW153" i="7"/>
  <c r="AW152" i="7"/>
  <c r="AW151" i="7"/>
  <c r="AW150" i="7"/>
  <c r="AW149" i="7"/>
  <c r="AW148" i="7"/>
  <c r="AW147" i="7"/>
  <c r="AW146" i="7"/>
  <c r="AW145" i="7"/>
  <c r="AW144" i="7"/>
  <c r="AW143" i="7"/>
  <c r="AW142" i="7"/>
  <c r="AW141" i="7"/>
  <c r="AW140" i="7"/>
  <c r="AW139" i="7"/>
  <c r="AW138" i="7"/>
  <c r="AW137" i="7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3" i="7"/>
  <c r="AW32" i="7"/>
  <c r="AW31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R1008" i="7"/>
  <c r="AR1007" i="7"/>
  <c r="AR1006" i="7"/>
  <c r="AR1005" i="7"/>
  <c r="AR1004" i="7"/>
  <c r="AR1003" i="7"/>
  <c r="AR1002" i="7"/>
  <c r="AR1001" i="7"/>
  <c r="AR1000" i="7"/>
  <c r="AR999" i="7"/>
  <c r="AR998" i="7"/>
  <c r="AR997" i="7"/>
  <c r="AR996" i="7"/>
  <c r="AR995" i="7"/>
  <c r="AR994" i="7"/>
  <c r="AR993" i="7"/>
  <c r="AR992" i="7"/>
  <c r="AR991" i="7"/>
  <c r="AR990" i="7"/>
  <c r="AR989" i="7"/>
  <c r="AR988" i="7"/>
  <c r="AR987" i="7"/>
  <c r="AR986" i="7"/>
  <c r="AR985" i="7"/>
  <c r="AR984" i="7"/>
  <c r="AR983" i="7"/>
  <c r="AR982" i="7"/>
  <c r="AR981" i="7"/>
  <c r="AR980" i="7"/>
  <c r="AR979" i="7"/>
  <c r="AR978" i="7"/>
  <c r="AR977" i="7"/>
  <c r="AR976" i="7"/>
  <c r="AR975" i="7"/>
  <c r="AR974" i="7"/>
  <c r="AR973" i="7"/>
  <c r="AR972" i="7"/>
  <c r="AR971" i="7"/>
  <c r="AR970" i="7"/>
  <c r="AR969" i="7"/>
  <c r="AR968" i="7"/>
  <c r="AR967" i="7"/>
  <c r="AR966" i="7"/>
  <c r="AR965" i="7"/>
  <c r="AR964" i="7"/>
  <c r="AR963" i="7"/>
  <c r="AR962" i="7"/>
  <c r="AR961" i="7"/>
  <c r="AR960" i="7"/>
  <c r="AR959" i="7"/>
  <c r="AR958" i="7"/>
  <c r="AR957" i="7"/>
  <c r="AR956" i="7"/>
  <c r="AR955" i="7"/>
  <c r="AR954" i="7"/>
  <c r="AR953" i="7"/>
  <c r="AR952" i="7"/>
  <c r="AR951" i="7"/>
  <c r="AR950" i="7"/>
  <c r="AR949" i="7"/>
  <c r="AR948" i="7"/>
  <c r="AR947" i="7"/>
  <c r="AR946" i="7"/>
  <c r="AR945" i="7"/>
  <c r="AR944" i="7"/>
  <c r="AR943" i="7"/>
  <c r="AR942" i="7"/>
  <c r="AR941" i="7"/>
  <c r="AR940" i="7"/>
  <c r="AR939" i="7"/>
  <c r="AR938" i="7"/>
  <c r="AR937" i="7"/>
  <c r="AR936" i="7"/>
  <c r="AR935" i="7"/>
  <c r="AR934" i="7"/>
  <c r="AR933" i="7"/>
  <c r="AR932" i="7"/>
  <c r="AR931" i="7"/>
  <c r="AR930" i="7"/>
  <c r="AR929" i="7"/>
  <c r="AR928" i="7"/>
  <c r="AR927" i="7"/>
  <c r="AR926" i="7"/>
  <c r="AR925" i="7"/>
  <c r="AR924" i="7"/>
  <c r="AR923" i="7"/>
  <c r="AR922" i="7"/>
  <c r="AR921" i="7"/>
  <c r="AR920" i="7"/>
  <c r="AR919" i="7"/>
  <c r="AR918" i="7"/>
  <c r="AR917" i="7"/>
  <c r="AR916" i="7"/>
  <c r="AR915" i="7"/>
  <c r="AR914" i="7"/>
  <c r="AR913" i="7"/>
  <c r="AR912" i="7"/>
  <c r="AR911" i="7"/>
  <c r="AR910" i="7"/>
  <c r="AR909" i="7"/>
  <c r="AR908" i="7"/>
  <c r="AR907" i="7"/>
  <c r="AR906" i="7"/>
  <c r="AR905" i="7"/>
  <c r="AR904" i="7"/>
  <c r="AR903" i="7"/>
  <c r="AR902" i="7"/>
  <c r="AR901" i="7"/>
  <c r="AR900" i="7"/>
  <c r="AR899" i="7"/>
  <c r="AR898" i="7"/>
  <c r="AR897" i="7"/>
  <c r="AR896" i="7"/>
  <c r="AR895" i="7"/>
  <c r="AR894" i="7"/>
  <c r="AR893" i="7"/>
  <c r="AR892" i="7"/>
  <c r="AR891" i="7"/>
  <c r="AR890" i="7"/>
  <c r="AR889" i="7"/>
  <c r="AR888" i="7"/>
  <c r="AR887" i="7"/>
  <c r="AR886" i="7"/>
  <c r="AR885" i="7"/>
  <c r="AR884" i="7"/>
  <c r="AR883" i="7"/>
  <c r="AR882" i="7"/>
  <c r="AR881" i="7"/>
  <c r="AR880" i="7"/>
  <c r="AR879" i="7"/>
  <c r="AR878" i="7"/>
  <c r="AR877" i="7"/>
  <c r="AR876" i="7"/>
  <c r="AR875" i="7"/>
  <c r="AR874" i="7"/>
  <c r="AR873" i="7"/>
  <c r="AR872" i="7"/>
  <c r="AR871" i="7"/>
  <c r="AR870" i="7"/>
  <c r="AR869" i="7"/>
  <c r="AR868" i="7"/>
  <c r="AR867" i="7"/>
  <c r="AR866" i="7"/>
  <c r="AR865" i="7"/>
  <c r="AR864" i="7"/>
  <c r="AR863" i="7"/>
  <c r="AR862" i="7"/>
  <c r="AR861" i="7"/>
  <c r="AR860" i="7"/>
  <c r="AR859" i="7"/>
  <c r="AR858" i="7"/>
  <c r="AR857" i="7"/>
  <c r="AR856" i="7"/>
  <c r="AR855" i="7"/>
  <c r="AR854" i="7"/>
  <c r="AR853" i="7"/>
  <c r="AR852" i="7"/>
  <c r="AR851" i="7"/>
  <c r="AR850" i="7"/>
  <c r="AR849" i="7"/>
  <c r="AR848" i="7"/>
  <c r="AR847" i="7"/>
  <c r="AR846" i="7"/>
  <c r="AR845" i="7"/>
  <c r="AR844" i="7"/>
  <c r="AR843" i="7"/>
  <c r="AR842" i="7"/>
  <c r="AR841" i="7"/>
  <c r="AR840" i="7"/>
  <c r="AR839" i="7"/>
  <c r="AR838" i="7"/>
  <c r="AR837" i="7"/>
  <c r="AR836" i="7"/>
  <c r="AR835" i="7"/>
  <c r="AR834" i="7"/>
  <c r="AR833" i="7"/>
  <c r="AR832" i="7"/>
  <c r="AR831" i="7"/>
  <c r="AR830" i="7"/>
  <c r="AR829" i="7"/>
  <c r="AR828" i="7"/>
  <c r="AR827" i="7"/>
  <c r="AR826" i="7"/>
  <c r="AR825" i="7"/>
  <c r="AR824" i="7"/>
  <c r="AR823" i="7"/>
  <c r="AR822" i="7"/>
  <c r="AR821" i="7"/>
  <c r="AR820" i="7"/>
  <c r="AR819" i="7"/>
  <c r="AR818" i="7"/>
  <c r="AR817" i="7"/>
  <c r="AR816" i="7"/>
  <c r="AR815" i="7"/>
  <c r="AR814" i="7"/>
  <c r="AR813" i="7"/>
  <c r="AR812" i="7"/>
  <c r="AR811" i="7"/>
  <c r="AR810" i="7"/>
  <c r="AR809" i="7"/>
  <c r="AR808" i="7"/>
  <c r="AR807" i="7"/>
  <c r="AR806" i="7"/>
  <c r="AR805" i="7"/>
  <c r="AR804" i="7"/>
  <c r="AR803" i="7"/>
  <c r="AR802" i="7"/>
  <c r="AR801" i="7"/>
  <c r="AR800" i="7"/>
  <c r="AR799" i="7"/>
  <c r="AR798" i="7"/>
  <c r="AR797" i="7"/>
  <c r="AR796" i="7"/>
  <c r="AR795" i="7"/>
  <c r="AR794" i="7"/>
  <c r="AR793" i="7"/>
  <c r="AR792" i="7"/>
  <c r="AR791" i="7"/>
  <c r="AR790" i="7"/>
  <c r="AR789" i="7"/>
  <c r="AR788" i="7"/>
  <c r="AR787" i="7"/>
  <c r="AR786" i="7"/>
  <c r="AR785" i="7"/>
  <c r="AR784" i="7"/>
  <c r="AR783" i="7"/>
  <c r="AR782" i="7"/>
  <c r="AR781" i="7"/>
  <c r="AR780" i="7"/>
  <c r="AR779" i="7"/>
  <c r="AR778" i="7"/>
  <c r="AR777" i="7"/>
  <c r="AR776" i="7"/>
  <c r="AR775" i="7"/>
  <c r="AR774" i="7"/>
  <c r="AR773" i="7"/>
  <c r="AR772" i="7"/>
  <c r="AR771" i="7"/>
  <c r="AR770" i="7"/>
  <c r="AR769" i="7"/>
  <c r="AR768" i="7"/>
  <c r="AR767" i="7"/>
  <c r="AR766" i="7"/>
  <c r="AR765" i="7"/>
  <c r="AR764" i="7"/>
  <c r="AR763" i="7"/>
  <c r="AR762" i="7"/>
  <c r="AR761" i="7"/>
  <c r="AR760" i="7"/>
  <c r="AR759" i="7"/>
  <c r="AR758" i="7"/>
  <c r="AR757" i="7"/>
  <c r="AR756" i="7"/>
  <c r="AR755" i="7"/>
  <c r="AR754" i="7"/>
  <c r="AR753" i="7"/>
  <c r="AR752" i="7"/>
  <c r="AR751" i="7"/>
  <c r="AR750" i="7"/>
  <c r="AR749" i="7"/>
  <c r="AR748" i="7"/>
  <c r="AR747" i="7"/>
  <c r="AR746" i="7"/>
  <c r="AR745" i="7"/>
  <c r="AR744" i="7"/>
  <c r="AR743" i="7"/>
  <c r="AR742" i="7"/>
  <c r="AR741" i="7"/>
  <c r="AR740" i="7"/>
  <c r="AR739" i="7"/>
  <c r="AR738" i="7"/>
  <c r="AR737" i="7"/>
  <c r="AR736" i="7"/>
  <c r="AR735" i="7"/>
  <c r="AR734" i="7"/>
  <c r="AR733" i="7"/>
  <c r="AR732" i="7"/>
  <c r="AR731" i="7"/>
  <c r="AR730" i="7"/>
  <c r="AR729" i="7"/>
  <c r="AR728" i="7"/>
  <c r="AR727" i="7"/>
  <c r="AR726" i="7"/>
  <c r="AR725" i="7"/>
  <c r="AR724" i="7"/>
  <c r="AR723" i="7"/>
  <c r="AR722" i="7"/>
  <c r="AR721" i="7"/>
  <c r="AR720" i="7"/>
  <c r="AR719" i="7"/>
  <c r="AR718" i="7"/>
  <c r="AR717" i="7"/>
  <c r="AR716" i="7"/>
  <c r="AR715" i="7"/>
  <c r="AR714" i="7"/>
  <c r="AR713" i="7"/>
  <c r="AR712" i="7"/>
  <c r="AR711" i="7"/>
  <c r="AR710" i="7"/>
  <c r="AR709" i="7"/>
  <c r="AR708" i="7"/>
  <c r="AR707" i="7"/>
  <c r="AR706" i="7"/>
  <c r="AR705" i="7"/>
  <c r="AR704" i="7"/>
  <c r="AR703" i="7"/>
  <c r="AR702" i="7"/>
  <c r="AR701" i="7"/>
  <c r="AR700" i="7"/>
  <c r="AR699" i="7"/>
  <c r="AR698" i="7"/>
  <c r="AR697" i="7"/>
  <c r="AR696" i="7"/>
  <c r="AR695" i="7"/>
  <c r="AR694" i="7"/>
  <c r="AR693" i="7"/>
  <c r="AR692" i="7"/>
  <c r="AR691" i="7"/>
  <c r="AR690" i="7"/>
  <c r="AR689" i="7"/>
  <c r="AR688" i="7"/>
  <c r="AR687" i="7"/>
  <c r="AR686" i="7"/>
  <c r="AR685" i="7"/>
  <c r="AR684" i="7"/>
  <c r="AR683" i="7"/>
  <c r="AR682" i="7"/>
  <c r="AR681" i="7"/>
  <c r="AR680" i="7"/>
  <c r="AR679" i="7"/>
  <c r="AR678" i="7"/>
  <c r="AR677" i="7"/>
  <c r="AR676" i="7"/>
  <c r="AR675" i="7"/>
  <c r="AR674" i="7"/>
  <c r="AR673" i="7"/>
  <c r="AR672" i="7"/>
  <c r="AR671" i="7"/>
  <c r="AR670" i="7"/>
  <c r="AR669" i="7"/>
  <c r="AR668" i="7"/>
  <c r="AR667" i="7"/>
  <c r="AR666" i="7"/>
  <c r="AR665" i="7"/>
  <c r="AR664" i="7"/>
  <c r="AR663" i="7"/>
  <c r="AR662" i="7"/>
  <c r="AR661" i="7"/>
  <c r="AR660" i="7"/>
  <c r="AR659" i="7"/>
  <c r="AR658" i="7"/>
  <c r="AR657" i="7"/>
  <c r="AR656" i="7"/>
  <c r="AR655" i="7"/>
  <c r="AR654" i="7"/>
  <c r="AR653" i="7"/>
  <c r="AR652" i="7"/>
  <c r="AR651" i="7"/>
  <c r="AR650" i="7"/>
  <c r="AR649" i="7"/>
  <c r="AR648" i="7"/>
  <c r="AR647" i="7"/>
  <c r="AR646" i="7"/>
  <c r="AR645" i="7"/>
  <c r="AR644" i="7"/>
  <c r="AR643" i="7"/>
  <c r="AR642" i="7"/>
  <c r="AR641" i="7"/>
  <c r="AR640" i="7"/>
  <c r="AR639" i="7"/>
  <c r="AR638" i="7"/>
  <c r="AR637" i="7"/>
  <c r="AR636" i="7"/>
  <c r="AR635" i="7"/>
  <c r="AR634" i="7"/>
  <c r="AR633" i="7"/>
  <c r="AR632" i="7"/>
  <c r="AR631" i="7"/>
  <c r="AR630" i="7"/>
  <c r="AR629" i="7"/>
  <c r="AR628" i="7"/>
  <c r="AR627" i="7"/>
  <c r="AR626" i="7"/>
  <c r="AR625" i="7"/>
  <c r="AR624" i="7"/>
  <c r="AR623" i="7"/>
  <c r="AR622" i="7"/>
  <c r="AR621" i="7"/>
  <c r="AR620" i="7"/>
  <c r="AR619" i="7"/>
  <c r="AR618" i="7"/>
  <c r="AR617" i="7"/>
  <c r="AR616" i="7"/>
  <c r="AR615" i="7"/>
  <c r="AR614" i="7"/>
  <c r="AR613" i="7"/>
  <c r="AR612" i="7"/>
  <c r="AR611" i="7"/>
  <c r="AR610" i="7"/>
  <c r="AR609" i="7"/>
  <c r="AR608" i="7"/>
  <c r="AR607" i="7"/>
  <c r="AR606" i="7"/>
  <c r="AR605" i="7"/>
  <c r="AR604" i="7"/>
  <c r="AR603" i="7"/>
  <c r="AR602" i="7"/>
  <c r="AR601" i="7"/>
  <c r="AR600" i="7"/>
  <c r="AR599" i="7"/>
  <c r="AR598" i="7"/>
  <c r="AR597" i="7"/>
  <c r="AR596" i="7"/>
  <c r="AR595" i="7"/>
  <c r="AR594" i="7"/>
  <c r="AR593" i="7"/>
  <c r="AR592" i="7"/>
  <c r="AR591" i="7"/>
  <c r="AR590" i="7"/>
  <c r="AR589" i="7"/>
  <c r="AR588" i="7"/>
  <c r="AR587" i="7"/>
  <c r="AR586" i="7"/>
  <c r="AR585" i="7"/>
  <c r="AR584" i="7"/>
  <c r="AR583" i="7"/>
  <c r="AR582" i="7"/>
  <c r="AR581" i="7"/>
  <c r="AR580" i="7"/>
  <c r="AR579" i="7"/>
  <c r="AR578" i="7"/>
  <c r="AR577" i="7"/>
  <c r="AR576" i="7"/>
  <c r="AR575" i="7"/>
  <c r="AR574" i="7"/>
  <c r="AR573" i="7"/>
  <c r="AR572" i="7"/>
  <c r="AR571" i="7"/>
  <c r="AR570" i="7"/>
  <c r="AR569" i="7"/>
  <c r="AR568" i="7"/>
  <c r="AR567" i="7"/>
  <c r="AR566" i="7"/>
  <c r="AR565" i="7"/>
  <c r="AR564" i="7"/>
  <c r="AR563" i="7"/>
  <c r="AR562" i="7"/>
  <c r="AR561" i="7"/>
  <c r="AR560" i="7"/>
  <c r="AR559" i="7"/>
  <c r="AR558" i="7"/>
  <c r="AR557" i="7"/>
  <c r="AR556" i="7"/>
  <c r="AR555" i="7"/>
  <c r="AR554" i="7"/>
  <c r="AR553" i="7"/>
  <c r="AR552" i="7"/>
  <c r="AR551" i="7"/>
  <c r="AR550" i="7"/>
  <c r="AR549" i="7"/>
  <c r="AR548" i="7"/>
  <c r="AR547" i="7"/>
  <c r="AR546" i="7"/>
  <c r="AR545" i="7"/>
  <c r="AR544" i="7"/>
  <c r="AR543" i="7"/>
  <c r="AR542" i="7"/>
  <c r="AR541" i="7"/>
  <c r="AR540" i="7"/>
  <c r="AR539" i="7"/>
  <c r="AR538" i="7"/>
  <c r="AR537" i="7"/>
  <c r="AR536" i="7"/>
  <c r="AR535" i="7"/>
  <c r="AR534" i="7"/>
  <c r="AR533" i="7"/>
  <c r="AR532" i="7"/>
  <c r="AR531" i="7"/>
  <c r="AR530" i="7"/>
  <c r="AR529" i="7"/>
  <c r="AR528" i="7"/>
  <c r="AR527" i="7"/>
  <c r="AR526" i="7"/>
  <c r="AR525" i="7"/>
  <c r="AR524" i="7"/>
  <c r="AR523" i="7"/>
  <c r="AR522" i="7"/>
  <c r="AR521" i="7"/>
  <c r="AR520" i="7"/>
  <c r="AR519" i="7"/>
  <c r="AR518" i="7"/>
  <c r="AR517" i="7"/>
  <c r="AR516" i="7"/>
  <c r="AR515" i="7"/>
  <c r="AR514" i="7"/>
  <c r="AR513" i="7"/>
  <c r="AR512" i="7"/>
  <c r="AR511" i="7"/>
  <c r="AR510" i="7"/>
  <c r="AR509" i="7"/>
  <c r="AR508" i="7"/>
  <c r="AR507" i="7"/>
  <c r="AR506" i="7"/>
  <c r="AR505" i="7"/>
  <c r="AR504" i="7"/>
  <c r="AR503" i="7"/>
  <c r="AR502" i="7"/>
  <c r="AR501" i="7"/>
  <c r="AR500" i="7"/>
  <c r="AR499" i="7"/>
  <c r="AR498" i="7"/>
  <c r="AR497" i="7"/>
  <c r="AR496" i="7"/>
  <c r="AR495" i="7"/>
  <c r="AR494" i="7"/>
  <c r="AR493" i="7"/>
  <c r="AR492" i="7"/>
  <c r="AR491" i="7"/>
  <c r="AR490" i="7"/>
  <c r="AR489" i="7"/>
  <c r="AR488" i="7"/>
  <c r="AR487" i="7"/>
  <c r="AR486" i="7"/>
  <c r="AR485" i="7"/>
  <c r="AR484" i="7"/>
  <c r="AR483" i="7"/>
  <c r="AR482" i="7"/>
  <c r="AR481" i="7"/>
  <c r="AR480" i="7"/>
  <c r="AR479" i="7"/>
  <c r="AR478" i="7"/>
  <c r="AR477" i="7"/>
  <c r="AR476" i="7"/>
  <c r="AR475" i="7"/>
  <c r="AR474" i="7"/>
  <c r="AR473" i="7"/>
  <c r="AR472" i="7"/>
  <c r="AR471" i="7"/>
  <c r="AR470" i="7"/>
  <c r="AR469" i="7"/>
  <c r="AR468" i="7"/>
  <c r="AR467" i="7"/>
  <c r="AR466" i="7"/>
  <c r="AR465" i="7"/>
  <c r="AR464" i="7"/>
  <c r="AR463" i="7"/>
  <c r="AR462" i="7"/>
  <c r="AR461" i="7"/>
  <c r="AR460" i="7"/>
  <c r="AR459" i="7"/>
  <c r="AR458" i="7"/>
  <c r="AR457" i="7"/>
  <c r="AR456" i="7"/>
  <c r="AR455" i="7"/>
  <c r="AR454" i="7"/>
  <c r="AR453" i="7"/>
  <c r="AR452" i="7"/>
  <c r="AR451" i="7"/>
  <c r="AR450" i="7"/>
  <c r="AR449" i="7"/>
  <c r="AR448" i="7"/>
  <c r="AR447" i="7"/>
  <c r="AR446" i="7"/>
  <c r="AR445" i="7"/>
  <c r="AR444" i="7"/>
  <c r="AR443" i="7"/>
  <c r="AR442" i="7"/>
  <c r="AR441" i="7"/>
  <c r="AR440" i="7"/>
  <c r="AR439" i="7"/>
  <c r="AR438" i="7"/>
  <c r="AR437" i="7"/>
  <c r="AR436" i="7"/>
  <c r="AR435" i="7"/>
  <c r="AR434" i="7"/>
  <c r="AR433" i="7"/>
  <c r="AR432" i="7"/>
  <c r="AR431" i="7"/>
  <c r="AR430" i="7"/>
  <c r="AR429" i="7"/>
  <c r="AR428" i="7"/>
  <c r="AR427" i="7"/>
  <c r="AR426" i="7"/>
  <c r="AR425" i="7"/>
  <c r="AR424" i="7"/>
  <c r="AR423" i="7"/>
  <c r="AR422" i="7"/>
  <c r="AR421" i="7"/>
  <c r="AR420" i="7"/>
  <c r="AR419" i="7"/>
  <c r="AR418" i="7"/>
  <c r="AR417" i="7"/>
  <c r="AR416" i="7"/>
  <c r="AR415" i="7"/>
  <c r="AR414" i="7"/>
  <c r="AR413" i="7"/>
  <c r="AR412" i="7"/>
  <c r="AR411" i="7"/>
  <c r="AR410" i="7"/>
  <c r="AR409" i="7"/>
  <c r="AR408" i="7"/>
  <c r="AR407" i="7"/>
  <c r="AR406" i="7"/>
  <c r="AR405" i="7"/>
  <c r="AR404" i="7"/>
  <c r="AR403" i="7"/>
  <c r="AR402" i="7"/>
  <c r="AR401" i="7"/>
  <c r="AR400" i="7"/>
  <c r="AR399" i="7"/>
  <c r="AR398" i="7"/>
  <c r="AR397" i="7"/>
  <c r="AR396" i="7"/>
  <c r="AR395" i="7"/>
  <c r="AR394" i="7"/>
  <c r="AR393" i="7"/>
  <c r="AR392" i="7"/>
  <c r="AR391" i="7"/>
  <c r="AR390" i="7"/>
  <c r="AR389" i="7"/>
  <c r="AR388" i="7"/>
  <c r="AR387" i="7"/>
  <c r="AR386" i="7"/>
  <c r="AR385" i="7"/>
  <c r="AR384" i="7"/>
  <c r="AR383" i="7"/>
  <c r="AR382" i="7"/>
  <c r="AR381" i="7"/>
  <c r="AR380" i="7"/>
  <c r="AR379" i="7"/>
  <c r="AR378" i="7"/>
  <c r="AR377" i="7"/>
  <c r="AR376" i="7"/>
  <c r="AR375" i="7"/>
  <c r="AR374" i="7"/>
  <c r="AR373" i="7"/>
  <c r="AR372" i="7"/>
  <c r="AR371" i="7"/>
  <c r="AR370" i="7"/>
  <c r="AR369" i="7"/>
  <c r="AR368" i="7"/>
  <c r="AR367" i="7"/>
  <c r="AR366" i="7"/>
  <c r="AR365" i="7"/>
  <c r="AR364" i="7"/>
  <c r="AR363" i="7"/>
  <c r="AR362" i="7"/>
  <c r="AR361" i="7"/>
  <c r="AR360" i="7"/>
  <c r="AR359" i="7"/>
  <c r="AR358" i="7"/>
  <c r="AR357" i="7"/>
  <c r="AR356" i="7"/>
  <c r="AR355" i="7"/>
  <c r="AR354" i="7"/>
  <c r="AR353" i="7"/>
  <c r="AR352" i="7"/>
  <c r="AR351" i="7"/>
  <c r="AR350" i="7"/>
  <c r="AR349" i="7"/>
  <c r="AR348" i="7"/>
  <c r="AR347" i="7"/>
  <c r="AR346" i="7"/>
  <c r="AR345" i="7"/>
  <c r="AR344" i="7"/>
  <c r="AR343" i="7"/>
  <c r="AR342" i="7"/>
  <c r="AR341" i="7"/>
  <c r="AR340" i="7"/>
  <c r="AR339" i="7"/>
  <c r="AR338" i="7"/>
  <c r="AR337" i="7"/>
  <c r="AR336" i="7"/>
  <c r="AR335" i="7"/>
  <c r="AR334" i="7"/>
  <c r="AR333" i="7"/>
  <c r="AR332" i="7"/>
  <c r="AR331" i="7"/>
  <c r="AR330" i="7"/>
  <c r="AR329" i="7"/>
  <c r="AR328" i="7"/>
  <c r="AR327" i="7"/>
  <c r="AR326" i="7"/>
  <c r="AR325" i="7"/>
  <c r="AR324" i="7"/>
  <c r="AR323" i="7"/>
  <c r="AR322" i="7"/>
  <c r="AR321" i="7"/>
  <c r="AR320" i="7"/>
  <c r="AR319" i="7"/>
  <c r="AR318" i="7"/>
  <c r="AR317" i="7"/>
  <c r="AR316" i="7"/>
  <c r="AR315" i="7"/>
  <c r="AR314" i="7"/>
  <c r="AR313" i="7"/>
  <c r="AR312" i="7"/>
  <c r="AR311" i="7"/>
  <c r="AR310" i="7"/>
  <c r="AR309" i="7"/>
  <c r="AR308" i="7"/>
  <c r="AR307" i="7"/>
  <c r="AR306" i="7"/>
  <c r="AR305" i="7"/>
  <c r="AR304" i="7"/>
  <c r="AR303" i="7"/>
  <c r="AR302" i="7"/>
  <c r="AR301" i="7"/>
  <c r="AR300" i="7"/>
  <c r="AR299" i="7"/>
  <c r="AR298" i="7"/>
  <c r="AR297" i="7"/>
  <c r="AR296" i="7"/>
  <c r="AR295" i="7"/>
  <c r="AR294" i="7"/>
  <c r="AR293" i="7"/>
  <c r="AR292" i="7"/>
  <c r="AR291" i="7"/>
  <c r="AR290" i="7"/>
  <c r="AR289" i="7"/>
  <c r="AR288" i="7"/>
  <c r="AR287" i="7"/>
  <c r="AR286" i="7"/>
  <c r="AR285" i="7"/>
  <c r="AR284" i="7"/>
  <c r="AR283" i="7"/>
  <c r="AR282" i="7"/>
  <c r="AR281" i="7"/>
  <c r="AR280" i="7"/>
  <c r="AR279" i="7"/>
  <c r="AR278" i="7"/>
  <c r="AR277" i="7"/>
  <c r="AR276" i="7"/>
  <c r="AR275" i="7"/>
  <c r="AR274" i="7"/>
  <c r="AR273" i="7"/>
  <c r="AR272" i="7"/>
  <c r="AR271" i="7"/>
  <c r="AR270" i="7"/>
  <c r="AR269" i="7"/>
  <c r="AR268" i="7"/>
  <c r="AR267" i="7"/>
  <c r="AR266" i="7"/>
  <c r="AR265" i="7"/>
  <c r="AR264" i="7"/>
  <c r="AR263" i="7"/>
  <c r="AR262" i="7"/>
  <c r="AR261" i="7"/>
  <c r="AR260" i="7"/>
  <c r="AR259" i="7"/>
  <c r="AR258" i="7"/>
  <c r="AR257" i="7"/>
  <c r="AR256" i="7"/>
  <c r="AR255" i="7"/>
  <c r="AR254" i="7"/>
  <c r="AR253" i="7"/>
  <c r="AR252" i="7"/>
  <c r="AR251" i="7"/>
  <c r="AR250" i="7"/>
  <c r="AR249" i="7"/>
  <c r="AR248" i="7"/>
  <c r="AR247" i="7"/>
  <c r="AR246" i="7"/>
  <c r="AR245" i="7"/>
  <c r="AR244" i="7"/>
  <c r="AR243" i="7"/>
  <c r="AR242" i="7"/>
  <c r="AR241" i="7"/>
  <c r="AR240" i="7"/>
  <c r="AR239" i="7"/>
  <c r="AR238" i="7"/>
  <c r="AR237" i="7"/>
  <c r="AR236" i="7"/>
  <c r="AR235" i="7"/>
  <c r="AR234" i="7"/>
  <c r="AR233" i="7"/>
  <c r="AR232" i="7"/>
  <c r="AR231" i="7"/>
  <c r="AR230" i="7"/>
  <c r="AR229" i="7"/>
  <c r="AR228" i="7"/>
  <c r="AR227" i="7"/>
  <c r="AR226" i="7"/>
  <c r="AR225" i="7"/>
  <c r="AR224" i="7"/>
  <c r="AR223" i="7"/>
  <c r="AR222" i="7"/>
  <c r="AR221" i="7"/>
  <c r="AR220" i="7"/>
  <c r="AR219" i="7"/>
  <c r="AR218" i="7"/>
  <c r="AR217" i="7"/>
  <c r="AR216" i="7"/>
  <c r="AR215" i="7"/>
  <c r="AR214" i="7"/>
  <c r="AR213" i="7"/>
  <c r="AR212" i="7"/>
  <c r="AR211" i="7"/>
  <c r="AR210" i="7"/>
  <c r="AR209" i="7"/>
  <c r="AR208" i="7"/>
  <c r="AR207" i="7"/>
  <c r="AR206" i="7"/>
  <c r="AR205" i="7"/>
  <c r="AR204" i="7"/>
  <c r="AR203" i="7"/>
  <c r="AR202" i="7"/>
  <c r="AR201" i="7"/>
  <c r="AR200" i="7"/>
  <c r="AR199" i="7"/>
  <c r="AR198" i="7"/>
  <c r="AR197" i="7"/>
  <c r="AR196" i="7"/>
  <c r="AR195" i="7"/>
  <c r="AR194" i="7"/>
  <c r="AR193" i="7"/>
  <c r="AR192" i="7"/>
  <c r="AR191" i="7"/>
  <c r="AR190" i="7"/>
  <c r="AR189" i="7"/>
  <c r="AR188" i="7"/>
  <c r="AR187" i="7"/>
  <c r="AR186" i="7"/>
  <c r="AR185" i="7"/>
  <c r="AR184" i="7"/>
  <c r="AR183" i="7"/>
  <c r="AR182" i="7"/>
  <c r="AR181" i="7"/>
  <c r="AR180" i="7"/>
  <c r="AR179" i="7"/>
  <c r="AR178" i="7"/>
  <c r="AR177" i="7"/>
  <c r="AR176" i="7"/>
  <c r="AR175" i="7"/>
  <c r="AR174" i="7"/>
  <c r="AR173" i="7"/>
  <c r="AR172" i="7"/>
  <c r="AR171" i="7"/>
  <c r="AR170" i="7"/>
  <c r="AR169" i="7"/>
  <c r="AR168" i="7"/>
  <c r="AR167" i="7"/>
  <c r="AR166" i="7"/>
  <c r="AR165" i="7"/>
  <c r="AR164" i="7"/>
  <c r="AR163" i="7"/>
  <c r="AR162" i="7"/>
  <c r="AR161" i="7"/>
  <c r="AR160" i="7"/>
  <c r="AR159" i="7"/>
  <c r="AR158" i="7"/>
  <c r="AR157" i="7"/>
  <c r="AR156" i="7"/>
  <c r="AR155" i="7"/>
  <c r="AR154" i="7"/>
  <c r="AR153" i="7"/>
  <c r="AR152" i="7"/>
  <c r="AR151" i="7"/>
  <c r="AR150" i="7"/>
  <c r="AR149" i="7"/>
  <c r="AR148" i="7"/>
  <c r="AR147" i="7"/>
  <c r="AR146" i="7"/>
  <c r="AR145" i="7"/>
  <c r="AR144" i="7"/>
  <c r="AR143" i="7"/>
  <c r="AR142" i="7"/>
  <c r="AR141" i="7"/>
  <c r="AR140" i="7"/>
  <c r="AR139" i="7"/>
  <c r="AR138" i="7"/>
  <c r="AR137" i="7"/>
  <c r="AR136" i="7"/>
  <c r="AR135" i="7"/>
  <c r="AR134" i="7"/>
  <c r="AR133" i="7"/>
  <c r="AR132" i="7"/>
  <c r="AR131" i="7"/>
  <c r="AR130" i="7"/>
  <c r="AR129" i="7"/>
  <c r="AR128" i="7"/>
  <c r="AR127" i="7"/>
  <c r="AR126" i="7"/>
  <c r="AR125" i="7"/>
  <c r="AR124" i="7"/>
  <c r="AR123" i="7"/>
  <c r="AR122" i="7"/>
  <c r="AR121" i="7"/>
  <c r="AR120" i="7"/>
  <c r="AR119" i="7"/>
  <c r="AR118" i="7"/>
  <c r="AR117" i="7"/>
  <c r="AR116" i="7"/>
  <c r="AR115" i="7"/>
  <c r="AR114" i="7"/>
  <c r="AR113" i="7"/>
  <c r="AR112" i="7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3" i="7"/>
  <c r="AR32" i="7"/>
  <c r="AR31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M1008" i="7"/>
  <c r="AM1007" i="7"/>
  <c r="AM1006" i="7"/>
  <c r="AM1005" i="7"/>
  <c r="AM1004" i="7"/>
  <c r="AM1003" i="7"/>
  <c r="AM1002" i="7"/>
  <c r="AM1001" i="7"/>
  <c r="AM1000" i="7"/>
  <c r="AM999" i="7"/>
  <c r="AM998" i="7"/>
  <c r="AM997" i="7"/>
  <c r="AM996" i="7"/>
  <c r="AM995" i="7"/>
  <c r="AM994" i="7"/>
  <c r="AM993" i="7"/>
  <c r="AM992" i="7"/>
  <c r="AM991" i="7"/>
  <c r="AM990" i="7"/>
  <c r="AM989" i="7"/>
  <c r="AM988" i="7"/>
  <c r="AM987" i="7"/>
  <c r="AM986" i="7"/>
  <c r="AM985" i="7"/>
  <c r="AM984" i="7"/>
  <c r="AM983" i="7"/>
  <c r="AM982" i="7"/>
  <c r="AM981" i="7"/>
  <c r="AM980" i="7"/>
  <c r="AM979" i="7"/>
  <c r="AM978" i="7"/>
  <c r="AM977" i="7"/>
  <c r="AM976" i="7"/>
  <c r="AM975" i="7"/>
  <c r="AM974" i="7"/>
  <c r="AM973" i="7"/>
  <c r="AM972" i="7"/>
  <c r="AM971" i="7"/>
  <c r="AM970" i="7"/>
  <c r="AM969" i="7"/>
  <c r="AM968" i="7"/>
  <c r="AM967" i="7"/>
  <c r="AM966" i="7"/>
  <c r="AM965" i="7"/>
  <c r="AM964" i="7"/>
  <c r="AM963" i="7"/>
  <c r="AM962" i="7"/>
  <c r="AM961" i="7"/>
  <c r="AM960" i="7"/>
  <c r="AM959" i="7"/>
  <c r="AM958" i="7"/>
  <c r="AM957" i="7"/>
  <c r="AM956" i="7"/>
  <c r="AM955" i="7"/>
  <c r="AM954" i="7"/>
  <c r="AM953" i="7"/>
  <c r="AM952" i="7"/>
  <c r="AM951" i="7"/>
  <c r="AM950" i="7"/>
  <c r="AM949" i="7"/>
  <c r="AM948" i="7"/>
  <c r="AM947" i="7"/>
  <c r="AM946" i="7"/>
  <c r="AM945" i="7"/>
  <c r="AM944" i="7"/>
  <c r="AM943" i="7"/>
  <c r="AM942" i="7"/>
  <c r="AM941" i="7"/>
  <c r="AM940" i="7"/>
  <c r="AM939" i="7"/>
  <c r="AM938" i="7"/>
  <c r="AM937" i="7"/>
  <c r="AM936" i="7"/>
  <c r="AM935" i="7"/>
  <c r="AM934" i="7"/>
  <c r="AM933" i="7"/>
  <c r="AM932" i="7"/>
  <c r="AM931" i="7"/>
  <c r="AM930" i="7"/>
  <c r="AM929" i="7"/>
  <c r="AM928" i="7"/>
  <c r="AM927" i="7"/>
  <c r="AM926" i="7"/>
  <c r="AM925" i="7"/>
  <c r="AM924" i="7"/>
  <c r="AM923" i="7"/>
  <c r="AM922" i="7"/>
  <c r="AM921" i="7"/>
  <c r="AM920" i="7"/>
  <c r="AM919" i="7"/>
  <c r="AM918" i="7"/>
  <c r="AM917" i="7"/>
  <c r="AM916" i="7"/>
  <c r="AM915" i="7"/>
  <c r="AM914" i="7"/>
  <c r="AM913" i="7"/>
  <c r="AM912" i="7"/>
  <c r="AM911" i="7"/>
  <c r="AM910" i="7"/>
  <c r="AM909" i="7"/>
  <c r="AM908" i="7"/>
  <c r="AM907" i="7"/>
  <c r="AM906" i="7"/>
  <c r="AM905" i="7"/>
  <c r="AM904" i="7"/>
  <c r="AM903" i="7"/>
  <c r="AM902" i="7"/>
  <c r="AM901" i="7"/>
  <c r="AM900" i="7"/>
  <c r="AM899" i="7"/>
  <c r="AM898" i="7"/>
  <c r="AM897" i="7"/>
  <c r="AM896" i="7"/>
  <c r="AM895" i="7"/>
  <c r="AM894" i="7"/>
  <c r="AM893" i="7"/>
  <c r="AM892" i="7"/>
  <c r="AM891" i="7"/>
  <c r="AM890" i="7"/>
  <c r="AM889" i="7"/>
  <c r="AM888" i="7"/>
  <c r="AM887" i="7"/>
  <c r="AM886" i="7"/>
  <c r="AM885" i="7"/>
  <c r="AM884" i="7"/>
  <c r="AM883" i="7"/>
  <c r="AM882" i="7"/>
  <c r="AM881" i="7"/>
  <c r="AM880" i="7"/>
  <c r="AM879" i="7"/>
  <c r="AM878" i="7"/>
  <c r="AM877" i="7"/>
  <c r="AM876" i="7"/>
  <c r="AM875" i="7"/>
  <c r="AM874" i="7"/>
  <c r="AM873" i="7"/>
  <c r="AM872" i="7"/>
  <c r="AM871" i="7"/>
  <c r="AM870" i="7"/>
  <c r="AM869" i="7"/>
  <c r="AM868" i="7"/>
  <c r="AM867" i="7"/>
  <c r="AM866" i="7"/>
  <c r="AM865" i="7"/>
  <c r="AM864" i="7"/>
  <c r="AM863" i="7"/>
  <c r="AM862" i="7"/>
  <c r="AM861" i="7"/>
  <c r="AM860" i="7"/>
  <c r="AM859" i="7"/>
  <c r="AM858" i="7"/>
  <c r="AM857" i="7"/>
  <c r="AM856" i="7"/>
  <c r="AM855" i="7"/>
  <c r="AM854" i="7"/>
  <c r="AM853" i="7"/>
  <c r="AM852" i="7"/>
  <c r="AM851" i="7"/>
  <c r="AM850" i="7"/>
  <c r="AM849" i="7"/>
  <c r="AM848" i="7"/>
  <c r="AM847" i="7"/>
  <c r="AM846" i="7"/>
  <c r="AM845" i="7"/>
  <c r="AM844" i="7"/>
  <c r="AM843" i="7"/>
  <c r="AM842" i="7"/>
  <c r="AM841" i="7"/>
  <c r="AM840" i="7"/>
  <c r="AM839" i="7"/>
  <c r="AM838" i="7"/>
  <c r="AM837" i="7"/>
  <c r="AM836" i="7"/>
  <c r="AM835" i="7"/>
  <c r="AM834" i="7"/>
  <c r="AM833" i="7"/>
  <c r="AM832" i="7"/>
  <c r="AM831" i="7"/>
  <c r="AM830" i="7"/>
  <c r="AM829" i="7"/>
  <c r="AM828" i="7"/>
  <c r="AM827" i="7"/>
  <c r="AM826" i="7"/>
  <c r="AM825" i="7"/>
  <c r="AM824" i="7"/>
  <c r="AM823" i="7"/>
  <c r="AM822" i="7"/>
  <c r="AM821" i="7"/>
  <c r="AM820" i="7"/>
  <c r="AM819" i="7"/>
  <c r="AM818" i="7"/>
  <c r="AM817" i="7"/>
  <c r="AM816" i="7"/>
  <c r="AM815" i="7"/>
  <c r="AM814" i="7"/>
  <c r="AM813" i="7"/>
  <c r="AM812" i="7"/>
  <c r="AM811" i="7"/>
  <c r="AM810" i="7"/>
  <c r="AM809" i="7"/>
  <c r="AM808" i="7"/>
  <c r="AM807" i="7"/>
  <c r="AM806" i="7"/>
  <c r="AM805" i="7"/>
  <c r="AM804" i="7"/>
  <c r="AM803" i="7"/>
  <c r="AM802" i="7"/>
  <c r="AM801" i="7"/>
  <c r="AM800" i="7"/>
  <c r="AM799" i="7"/>
  <c r="AM798" i="7"/>
  <c r="AM797" i="7"/>
  <c r="AM796" i="7"/>
  <c r="AM795" i="7"/>
  <c r="AM794" i="7"/>
  <c r="AM793" i="7"/>
  <c r="AM792" i="7"/>
  <c r="AM791" i="7"/>
  <c r="AM790" i="7"/>
  <c r="AM789" i="7"/>
  <c r="AM788" i="7"/>
  <c r="AM787" i="7"/>
  <c r="AM786" i="7"/>
  <c r="AM785" i="7"/>
  <c r="AM784" i="7"/>
  <c r="AM783" i="7"/>
  <c r="AM782" i="7"/>
  <c r="AM781" i="7"/>
  <c r="AM780" i="7"/>
  <c r="AM779" i="7"/>
  <c r="AM778" i="7"/>
  <c r="AM777" i="7"/>
  <c r="AM776" i="7"/>
  <c r="AM775" i="7"/>
  <c r="AM774" i="7"/>
  <c r="AM773" i="7"/>
  <c r="AM772" i="7"/>
  <c r="AM771" i="7"/>
  <c r="AM770" i="7"/>
  <c r="AM769" i="7"/>
  <c r="AM768" i="7"/>
  <c r="AM767" i="7"/>
  <c r="AM766" i="7"/>
  <c r="AM765" i="7"/>
  <c r="AM764" i="7"/>
  <c r="AM763" i="7"/>
  <c r="AM762" i="7"/>
  <c r="AM761" i="7"/>
  <c r="AM760" i="7"/>
  <c r="AM759" i="7"/>
  <c r="AM758" i="7"/>
  <c r="AM757" i="7"/>
  <c r="AM756" i="7"/>
  <c r="AM755" i="7"/>
  <c r="AM754" i="7"/>
  <c r="AM753" i="7"/>
  <c r="AM752" i="7"/>
  <c r="AM751" i="7"/>
  <c r="AM750" i="7"/>
  <c r="AM749" i="7"/>
  <c r="AM748" i="7"/>
  <c r="AM747" i="7"/>
  <c r="AM746" i="7"/>
  <c r="AM745" i="7"/>
  <c r="AM744" i="7"/>
  <c r="AM743" i="7"/>
  <c r="AM742" i="7"/>
  <c r="AM741" i="7"/>
  <c r="AM740" i="7"/>
  <c r="AM739" i="7"/>
  <c r="AM738" i="7"/>
  <c r="AM737" i="7"/>
  <c r="AM736" i="7"/>
  <c r="AM735" i="7"/>
  <c r="AM734" i="7"/>
  <c r="AM733" i="7"/>
  <c r="AM732" i="7"/>
  <c r="AM731" i="7"/>
  <c r="AM730" i="7"/>
  <c r="AM729" i="7"/>
  <c r="AM728" i="7"/>
  <c r="AM727" i="7"/>
  <c r="AM726" i="7"/>
  <c r="AM725" i="7"/>
  <c r="AM724" i="7"/>
  <c r="AM723" i="7"/>
  <c r="AM722" i="7"/>
  <c r="AM721" i="7"/>
  <c r="AM720" i="7"/>
  <c r="AM719" i="7"/>
  <c r="AM718" i="7"/>
  <c r="AM717" i="7"/>
  <c r="AM716" i="7"/>
  <c r="AM715" i="7"/>
  <c r="AM714" i="7"/>
  <c r="AM713" i="7"/>
  <c r="AM712" i="7"/>
  <c r="AM711" i="7"/>
  <c r="AM710" i="7"/>
  <c r="AM709" i="7"/>
  <c r="AM708" i="7"/>
  <c r="AM707" i="7"/>
  <c r="AM706" i="7"/>
  <c r="AM705" i="7"/>
  <c r="AM704" i="7"/>
  <c r="AM703" i="7"/>
  <c r="AM702" i="7"/>
  <c r="AM701" i="7"/>
  <c r="AM700" i="7"/>
  <c r="AM699" i="7"/>
  <c r="AM698" i="7"/>
  <c r="AM697" i="7"/>
  <c r="AM696" i="7"/>
  <c r="AM695" i="7"/>
  <c r="AM694" i="7"/>
  <c r="AM693" i="7"/>
  <c r="AM692" i="7"/>
  <c r="AM691" i="7"/>
  <c r="AM690" i="7"/>
  <c r="AM689" i="7"/>
  <c r="AM688" i="7"/>
  <c r="AM687" i="7"/>
  <c r="AM686" i="7"/>
  <c r="AM685" i="7"/>
  <c r="AM684" i="7"/>
  <c r="AM683" i="7"/>
  <c r="AM682" i="7"/>
  <c r="AM681" i="7"/>
  <c r="AM680" i="7"/>
  <c r="AM679" i="7"/>
  <c r="AM678" i="7"/>
  <c r="AM677" i="7"/>
  <c r="AM676" i="7"/>
  <c r="AM675" i="7"/>
  <c r="AM674" i="7"/>
  <c r="AM673" i="7"/>
  <c r="AM672" i="7"/>
  <c r="AM671" i="7"/>
  <c r="AM670" i="7"/>
  <c r="AM669" i="7"/>
  <c r="AM668" i="7"/>
  <c r="AM667" i="7"/>
  <c r="AM666" i="7"/>
  <c r="AM665" i="7"/>
  <c r="AM664" i="7"/>
  <c r="AM663" i="7"/>
  <c r="AM662" i="7"/>
  <c r="AM661" i="7"/>
  <c r="AM660" i="7"/>
  <c r="AM659" i="7"/>
  <c r="AM658" i="7"/>
  <c r="AM657" i="7"/>
  <c r="AM656" i="7"/>
  <c r="AM655" i="7"/>
  <c r="AM654" i="7"/>
  <c r="AM653" i="7"/>
  <c r="AM652" i="7"/>
  <c r="AM651" i="7"/>
  <c r="AM650" i="7"/>
  <c r="AM649" i="7"/>
  <c r="AM648" i="7"/>
  <c r="AM647" i="7"/>
  <c r="AM646" i="7"/>
  <c r="AM645" i="7"/>
  <c r="AM644" i="7"/>
  <c r="AM643" i="7"/>
  <c r="AM642" i="7"/>
  <c r="AM641" i="7"/>
  <c r="AM640" i="7"/>
  <c r="AM639" i="7"/>
  <c r="AM638" i="7"/>
  <c r="AM637" i="7"/>
  <c r="AM636" i="7"/>
  <c r="AM635" i="7"/>
  <c r="AM634" i="7"/>
  <c r="AM633" i="7"/>
  <c r="AM632" i="7"/>
  <c r="AM631" i="7"/>
  <c r="AM630" i="7"/>
  <c r="AM629" i="7"/>
  <c r="AM628" i="7"/>
  <c r="AM627" i="7"/>
  <c r="AM626" i="7"/>
  <c r="AM625" i="7"/>
  <c r="AM624" i="7"/>
  <c r="AM623" i="7"/>
  <c r="AM622" i="7"/>
  <c r="AM621" i="7"/>
  <c r="AM620" i="7"/>
  <c r="AM619" i="7"/>
  <c r="AM618" i="7"/>
  <c r="AM617" i="7"/>
  <c r="AM616" i="7"/>
  <c r="AM615" i="7"/>
  <c r="AM614" i="7"/>
  <c r="AM613" i="7"/>
  <c r="AM612" i="7"/>
  <c r="AM611" i="7"/>
  <c r="AM610" i="7"/>
  <c r="AM609" i="7"/>
  <c r="AM608" i="7"/>
  <c r="AM607" i="7"/>
  <c r="AM606" i="7"/>
  <c r="AM605" i="7"/>
  <c r="AM604" i="7"/>
  <c r="AM603" i="7"/>
  <c r="AM602" i="7"/>
  <c r="AM601" i="7"/>
  <c r="AM600" i="7"/>
  <c r="AM599" i="7"/>
  <c r="AM598" i="7"/>
  <c r="AM597" i="7"/>
  <c r="AM596" i="7"/>
  <c r="AM595" i="7"/>
  <c r="AM594" i="7"/>
  <c r="AM593" i="7"/>
  <c r="AM592" i="7"/>
  <c r="AM591" i="7"/>
  <c r="AM590" i="7"/>
  <c r="AM589" i="7"/>
  <c r="AM588" i="7"/>
  <c r="AM587" i="7"/>
  <c r="AM586" i="7"/>
  <c r="AM585" i="7"/>
  <c r="AM584" i="7"/>
  <c r="AM583" i="7"/>
  <c r="AM582" i="7"/>
  <c r="AM581" i="7"/>
  <c r="AM580" i="7"/>
  <c r="AM579" i="7"/>
  <c r="AM578" i="7"/>
  <c r="AM577" i="7"/>
  <c r="AM576" i="7"/>
  <c r="AM575" i="7"/>
  <c r="AM574" i="7"/>
  <c r="AM573" i="7"/>
  <c r="AM572" i="7"/>
  <c r="AM571" i="7"/>
  <c r="AM570" i="7"/>
  <c r="AM569" i="7"/>
  <c r="AM568" i="7"/>
  <c r="AM567" i="7"/>
  <c r="AM566" i="7"/>
  <c r="AM565" i="7"/>
  <c r="AM564" i="7"/>
  <c r="AM563" i="7"/>
  <c r="AM562" i="7"/>
  <c r="AM561" i="7"/>
  <c r="AM560" i="7"/>
  <c r="AM559" i="7"/>
  <c r="AM558" i="7"/>
  <c r="AM557" i="7"/>
  <c r="AM556" i="7"/>
  <c r="AM555" i="7"/>
  <c r="AM554" i="7"/>
  <c r="AM553" i="7"/>
  <c r="AM552" i="7"/>
  <c r="AM551" i="7"/>
  <c r="AM550" i="7"/>
  <c r="AM549" i="7"/>
  <c r="AM548" i="7"/>
  <c r="AM547" i="7"/>
  <c r="AM546" i="7"/>
  <c r="AM545" i="7"/>
  <c r="AM544" i="7"/>
  <c r="AM543" i="7"/>
  <c r="AM542" i="7"/>
  <c r="AM541" i="7"/>
  <c r="AM540" i="7"/>
  <c r="AM539" i="7"/>
  <c r="AM538" i="7"/>
  <c r="AM537" i="7"/>
  <c r="AM536" i="7"/>
  <c r="AM535" i="7"/>
  <c r="AM534" i="7"/>
  <c r="AM533" i="7"/>
  <c r="AM532" i="7"/>
  <c r="AM531" i="7"/>
  <c r="AM530" i="7"/>
  <c r="AM529" i="7"/>
  <c r="AM528" i="7"/>
  <c r="AM527" i="7"/>
  <c r="AM526" i="7"/>
  <c r="AM525" i="7"/>
  <c r="AM524" i="7"/>
  <c r="AM523" i="7"/>
  <c r="AM522" i="7"/>
  <c r="AM521" i="7"/>
  <c r="AM520" i="7"/>
  <c r="AM519" i="7"/>
  <c r="AM518" i="7"/>
  <c r="AM517" i="7"/>
  <c r="AM516" i="7"/>
  <c r="AM515" i="7"/>
  <c r="AM514" i="7"/>
  <c r="AM513" i="7"/>
  <c r="AM512" i="7"/>
  <c r="AM511" i="7"/>
  <c r="AM510" i="7"/>
  <c r="AM509" i="7"/>
  <c r="AM508" i="7"/>
  <c r="AM507" i="7"/>
  <c r="AM506" i="7"/>
  <c r="AM505" i="7"/>
  <c r="AM504" i="7"/>
  <c r="AM503" i="7"/>
  <c r="AM502" i="7"/>
  <c r="AM501" i="7"/>
  <c r="AM500" i="7"/>
  <c r="AM499" i="7"/>
  <c r="AM498" i="7"/>
  <c r="AM497" i="7"/>
  <c r="AM496" i="7"/>
  <c r="AM495" i="7"/>
  <c r="AM494" i="7"/>
  <c r="AM493" i="7"/>
  <c r="AM492" i="7"/>
  <c r="AM491" i="7"/>
  <c r="AM490" i="7"/>
  <c r="AM489" i="7"/>
  <c r="AM488" i="7"/>
  <c r="AM487" i="7"/>
  <c r="AM486" i="7"/>
  <c r="AM485" i="7"/>
  <c r="AM484" i="7"/>
  <c r="AM483" i="7"/>
  <c r="AM482" i="7"/>
  <c r="AM481" i="7"/>
  <c r="AM480" i="7"/>
  <c r="AM479" i="7"/>
  <c r="AM478" i="7"/>
  <c r="AM477" i="7"/>
  <c r="AM476" i="7"/>
  <c r="AM475" i="7"/>
  <c r="AM474" i="7"/>
  <c r="AM473" i="7"/>
  <c r="AM472" i="7"/>
  <c r="AM471" i="7"/>
  <c r="AM470" i="7"/>
  <c r="AM469" i="7"/>
  <c r="AM468" i="7"/>
  <c r="AM467" i="7"/>
  <c r="AM466" i="7"/>
  <c r="AM465" i="7"/>
  <c r="AM464" i="7"/>
  <c r="AM463" i="7"/>
  <c r="AM462" i="7"/>
  <c r="AM461" i="7"/>
  <c r="AM460" i="7"/>
  <c r="AM459" i="7"/>
  <c r="AM458" i="7"/>
  <c r="AM457" i="7"/>
  <c r="AM456" i="7"/>
  <c r="AM455" i="7"/>
  <c r="AM454" i="7"/>
  <c r="AM453" i="7"/>
  <c r="AM452" i="7"/>
  <c r="AM451" i="7"/>
  <c r="AM450" i="7"/>
  <c r="AM449" i="7"/>
  <c r="AM448" i="7"/>
  <c r="AM447" i="7"/>
  <c r="AM446" i="7"/>
  <c r="AM445" i="7"/>
  <c r="AM444" i="7"/>
  <c r="AM443" i="7"/>
  <c r="AM442" i="7"/>
  <c r="AM441" i="7"/>
  <c r="AM440" i="7"/>
  <c r="AM439" i="7"/>
  <c r="AM438" i="7"/>
  <c r="AM437" i="7"/>
  <c r="AM436" i="7"/>
  <c r="AM435" i="7"/>
  <c r="AM434" i="7"/>
  <c r="AM433" i="7"/>
  <c r="AM432" i="7"/>
  <c r="AM431" i="7"/>
  <c r="AM430" i="7"/>
  <c r="AM429" i="7"/>
  <c r="AM428" i="7"/>
  <c r="AM427" i="7"/>
  <c r="AM426" i="7"/>
  <c r="AM425" i="7"/>
  <c r="AM424" i="7"/>
  <c r="AM423" i="7"/>
  <c r="AM422" i="7"/>
  <c r="AM421" i="7"/>
  <c r="AM420" i="7"/>
  <c r="AM419" i="7"/>
  <c r="AM418" i="7"/>
  <c r="AM417" i="7"/>
  <c r="AM416" i="7"/>
  <c r="AM415" i="7"/>
  <c r="AM414" i="7"/>
  <c r="AM413" i="7"/>
  <c r="AM412" i="7"/>
  <c r="AM411" i="7"/>
  <c r="AM410" i="7"/>
  <c r="AM409" i="7"/>
  <c r="AM408" i="7"/>
  <c r="AM407" i="7"/>
  <c r="AM406" i="7"/>
  <c r="AM405" i="7"/>
  <c r="AM404" i="7"/>
  <c r="AM403" i="7"/>
  <c r="AM402" i="7"/>
  <c r="AM401" i="7"/>
  <c r="AM400" i="7"/>
  <c r="AM399" i="7"/>
  <c r="AM398" i="7"/>
  <c r="AM397" i="7"/>
  <c r="AM396" i="7"/>
  <c r="AM395" i="7"/>
  <c r="AM394" i="7"/>
  <c r="AM393" i="7"/>
  <c r="AM392" i="7"/>
  <c r="AM391" i="7"/>
  <c r="AM390" i="7"/>
  <c r="AM389" i="7"/>
  <c r="AM388" i="7"/>
  <c r="AM387" i="7"/>
  <c r="AM386" i="7"/>
  <c r="AM385" i="7"/>
  <c r="AM384" i="7"/>
  <c r="AM383" i="7"/>
  <c r="AM382" i="7"/>
  <c r="AM381" i="7"/>
  <c r="AM380" i="7"/>
  <c r="AM379" i="7"/>
  <c r="AM378" i="7"/>
  <c r="AM377" i="7"/>
  <c r="AM376" i="7"/>
  <c r="AM375" i="7"/>
  <c r="AM374" i="7"/>
  <c r="AM373" i="7"/>
  <c r="AM372" i="7"/>
  <c r="AM371" i="7"/>
  <c r="AM370" i="7"/>
  <c r="AM369" i="7"/>
  <c r="AM368" i="7"/>
  <c r="AM367" i="7"/>
  <c r="AM366" i="7"/>
  <c r="AM365" i="7"/>
  <c r="AM364" i="7"/>
  <c r="AM363" i="7"/>
  <c r="AM362" i="7"/>
  <c r="AM361" i="7"/>
  <c r="AM360" i="7"/>
  <c r="AM359" i="7"/>
  <c r="AM358" i="7"/>
  <c r="AM357" i="7"/>
  <c r="AM356" i="7"/>
  <c r="AM355" i="7"/>
  <c r="AM354" i="7"/>
  <c r="AM353" i="7"/>
  <c r="AM352" i="7"/>
  <c r="AM351" i="7"/>
  <c r="AM350" i="7"/>
  <c r="AM349" i="7"/>
  <c r="AM348" i="7"/>
  <c r="AM347" i="7"/>
  <c r="AM346" i="7"/>
  <c r="AM345" i="7"/>
  <c r="AM344" i="7"/>
  <c r="AM343" i="7"/>
  <c r="AM342" i="7"/>
  <c r="AM341" i="7"/>
  <c r="AM340" i="7"/>
  <c r="AM339" i="7"/>
  <c r="AM338" i="7"/>
  <c r="AM337" i="7"/>
  <c r="AM336" i="7"/>
  <c r="AM335" i="7"/>
  <c r="AM334" i="7"/>
  <c r="AM333" i="7"/>
  <c r="AM332" i="7"/>
  <c r="AM331" i="7"/>
  <c r="AM330" i="7"/>
  <c r="AM329" i="7"/>
  <c r="AM328" i="7"/>
  <c r="AM327" i="7"/>
  <c r="AM326" i="7"/>
  <c r="AM325" i="7"/>
  <c r="AM324" i="7"/>
  <c r="AM323" i="7"/>
  <c r="AM322" i="7"/>
  <c r="AM321" i="7"/>
  <c r="AM320" i="7"/>
  <c r="AM319" i="7"/>
  <c r="AM318" i="7"/>
  <c r="AM317" i="7"/>
  <c r="AM316" i="7"/>
  <c r="AM315" i="7"/>
  <c r="AM314" i="7"/>
  <c r="AM313" i="7"/>
  <c r="AM312" i="7"/>
  <c r="AM311" i="7"/>
  <c r="AM310" i="7"/>
  <c r="AM309" i="7"/>
  <c r="AM308" i="7"/>
  <c r="AM307" i="7"/>
  <c r="AM306" i="7"/>
  <c r="AM305" i="7"/>
  <c r="AM304" i="7"/>
  <c r="AM303" i="7"/>
  <c r="AM302" i="7"/>
  <c r="AM301" i="7"/>
  <c r="AM300" i="7"/>
  <c r="AM299" i="7"/>
  <c r="AM298" i="7"/>
  <c r="AM297" i="7"/>
  <c r="AM296" i="7"/>
  <c r="AM295" i="7"/>
  <c r="AM294" i="7"/>
  <c r="AM293" i="7"/>
  <c r="AM292" i="7"/>
  <c r="AM291" i="7"/>
  <c r="AM290" i="7"/>
  <c r="AM289" i="7"/>
  <c r="AM288" i="7"/>
  <c r="AM287" i="7"/>
  <c r="AM286" i="7"/>
  <c r="AM285" i="7"/>
  <c r="AM284" i="7"/>
  <c r="AM283" i="7"/>
  <c r="AM282" i="7"/>
  <c r="AM281" i="7"/>
  <c r="AM280" i="7"/>
  <c r="AM279" i="7"/>
  <c r="AM278" i="7"/>
  <c r="AM277" i="7"/>
  <c r="AM276" i="7"/>
  <c r="AM275" i="7"/>
  <c r="AM274" i="7"/>
  <c r="AM273" i="7"/>
  <c r="AM272" i="7"/>
  <c r="AM271" i="7"/>
  <c r="AM270" i="7"/>
  <c r="AM269" i="7"/>
  <c r="AM268" i="7"/>
  <c r="AM267" i="7"/>
  <c r="AM266" i="7"/>
  <c r="AM265" i="7"/>
  <c r="AM264" i="7"/>
  <c r="AM263" i="7"/>
  <c r="AM262" i="7"/>
  <c r="AM261" i="7"/>
  <c r="AM260" i="7"/>
  <c r="AM259" i="7"/>
  <c r="AM258" i="7"/>
  <c r="AM257" i="7"/>
  <c r="AM256" i="7"/>
  <c r="AM255" i="7"/>
  <c r="AM254" i="7"/>
  <c r="AM253" i="7"/>
  <c r="AM252" i="7"/>
  <c r="AM251" i="7"/>
  <c r="AM250" i="7"/>
  <c r="AM249" i="7"/>
  <c r="AM248" i="7"/>
  <c r="AM247" i="7"/>
  <c r="AM246" i="7"/>
  <c r="AM245" i="7"/>
  <c r="AM244" i="7"/>
  <c r="AM243" i="7"/>
  <c r="AM242" i="7"/>
  <c r="AM241" i="7"/>
  <c r="AM240" i="7"/>
  <c r="AM239" i="7"/>
  <c r="AM238" i="7"/>
  <c r="AM237" i="7"/>
  <c r="AM236" i="7"/>
  <c r="AM235" i="7"/>
  <c r="AM234" i="7"/>
  <c r="AM233" i="7"/>
  <c r="AM232" i="7"/>
  <c r="AM231" i="7"/>
  <c r="AM230" i="7"/>
  <c r="AM229" i="7"/>
  <c r="AM228" i="7"/>
  <c r="AM227" i="7"/>
  <c r="AM226" i="7"/>
  <c r="AM225" i="7"/>
  <c r="AM224" i="7"/>
  <c r="AM223" i="7"/>
  <c r="AM222" i="7"/>
  <c r="AM221" i="7"/>
  <c r="AM220" i="7"/>
  <c r="AM219" i="7"/>
  <c r="AM218" i="7"/>
  <c r="AM217" i="7"/>
  <c r="AM216" i="7"/>
  <c r="AM215" i="7"/>
  <c r="AM214" i="7"/>
  <c r="AM213" i="7"/>
  <c r="AM212" i="7"/>
  <c r="AM211" i="7"/>
  <c r="AM210" i="7"/>
  <c r="AM209" i="7"/>
  <c r="AM208" i="7"/>
  <c r="AM207" i="7"/>
  <c r="AM206" i="7"/>
  <c r="AM205" i="7"/>
  <c r="AM204" i="7"/>
  <c r="AM203" i="7"/>
  <c r="AM202" i="7"/>
  <c r="AM201" i="7"/>
  <c r="AM200" i="7"/>
  <c r="AM199" i="7"/>
  <c r="AM198" i="7"/>
  <c r="AM197" i="7"/>
  <c r="AM196" i="7"/>
  <c r="AM195" i="7"/>
  <c r="AM194" i="7"/>
  <c r="AM193" i="7"/>
  <c r="AM192" i="7"/>
  <c r="AM191" i="7"/>
  <c r="AM190" i="7"/>
  <c r="AM189" i="7"/>
  <c r="AM188" i="7"/>
  <c r="AM187" i="7"/>
  <c r="AM186" i="7"/>
  <c r="AM185" i="7"/>
  <c r="AM184" i="7"/>
  <c r="AM183" i="7"/>
  <c r="AM182" i="7"/>
  <c r="AM181" i="7"/>
  <c r="AM180" i="7"/>
  <c r="AM179" i="7"/>
  <c r="AM178" i="7"/>
  <c r="AM177" i="7"/>
  <c r="AM176" i="7"/>
  <c r="AM175" i="7"/>
  <c r="AM174" i="7"/>
  <c r="AM173" i="7"/>
  <c r="AM172" i="7"/>
  <c r="AM171" i="7"/>
  <c r="AM170" i="7"/>
  <c r="AM169" i="7"/>
  <c r="AM168" i="7"/>
  <c r="AM167" i="7"/>
  <c r="AM166" i="7"/>
  <c r="AM165" i="7"/>
  <c r="AM164" i="7"/>
  <c r="AM163" i="7"/>
  <c r="AM162" i="7"/>
  <c r="AM161" i="7"/>
  <c r="AM160" i="7"/>
  <c r="AM159" i="7"/>
  <c r="AM158" i="7"/>
  <c r="AM157" i="7"/>
  <c r="AM156" i="7"/>
  <c r="AM155" i="7"/>
  <c r="AM154" i="7"/>
  <c r="AM153" i="7"/>
  <c r="AM152" i="7"/>
  <c r="AM151" i="7"/>
  <c r="AM150" i="7"/>
  <c r="AM149" i="7"/>
  <c r="AM148" i="7"/>
  <c r="AM147" i="7"/>
  <c r="AM146" i="7"/>
  <c r="AM145" i="7"/>
  <c r="AM144" i="7"/>
  <c r="AM143" i="7"/>
  <c r="AM142" i="7"/>
  <c r="AM141" i="7"/>
  <c r="AM140" i="7"/>
  <c r="AM139" i="7"/>
  <c r="AM138" i="7"/>
  <c r="AM137" i="7"/>
  <c r="AM136" i="7"/>
  <c r="AM135" i="7"/>
  <c r="AM134" i="7"/>
  <c r="AM133" i="7"/>
  <c r="AM132" i="7"/>
  <c r="AM131" i="7"/>
  <c r="AM130" i="7"/>
  <c r="AM129" i="7"/>
  <c r="AM128" i="7"/>
  <c r="AM127" i="7"/>
  <c r="AM126" i="7"/>
  <c r="AM125" i="7"/>
  <c r="AM124" i="7"/>
  <c r="AM123" i="7"/>
  <c r="AM122" i="7"/>
  <c r="AM121" i="7"/>
  <c r="AM120" i="7"/>
  <c r="AM119" i="7"/>
  <c r="AM118" i="7"/>
  <c r="AM117" i="7"/>
  <c r="AM116" i="7"/>
  <c r="AM115" i="7"/>
  <c r="AM114" i="7"/>
  <c r="AM113" i="7"/>
  <c r="AM112" i="7"/>
  <c r="AM111" i="7"/>
  <c r="AM110" i="7"/>
  <c r="AM109" i="7"/>
  <c r="AM108" i="7"/>
  <c r="AM107" i="7"/>
  <c r="AM106" i="7"/>
  <c r="AM105" i="7"/>
  <c r="AM104" i="7"/>
  <c r="AM103" i="7"/>
  <c r="AM102" i="7"/>
  <c r="AM101" i="7"/>
  <c r="AM100" i="7"/>
  <c r="AM99" i="7"/>
  <c r="AM98" i="7"/>
  <c r="AM97" i="7"/>
  <c r="AM96" i="7"/>
  <c r="AM95" i="7"/>
  <c r="AM94" i="7"/>
  <c r="AM93" i="7"/>
  <c r="AM92" i="7"/>
  <c r="AM91" i="7"/>
  <c r="AM90" i="7"/>
  <c r="AM89" i="7"/>
  <c r="AM88" i="7"/>
  <c r="AM87" i="7"/>
  <c r="AM86" i="7"/>
  <c r="AM85" i="7"/>
  <c r="AM84" i="7"/>
  <c r="AM83" i="7"/>
  <c r="AM82" i="7"/>
  <c r="AM81" i="7"/>
  <c r="AM80" i="7"/>
  <c r="AM79" i="7"/>
  <c r="AM78" i="7"/>
  <c r="AM77" i="7"/>
  <c r="AM76" i="7"/>
  <c r="AM75" i="7"/>
  <c r="AM74" i="7"/>
  <c r="AM73" i="7"/>
  <c r="AM72" i="7"/>
  <c r="AM71" i="7"/>
  <c r="AM70" i="7"/>
  <c r="AM69" i="7"/>
  <c r="AM68" i="7"/>
  <c r="AM67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709" i="7"/>
  <c r="AH710" i="7"/>
  <c r="AH711" i="7"/>
  <c r="AH712" i="7"/>
  <c r="AH713" i="7"/>
  <c r="AH714" i="7"/>
  <c r="AH715" i="7"/>
  <c r="AH716" i="7"/>
  <c r="AH717" i="7"/>
  <c r="AH718" i="7"/>
  <c r="AH719" i="7"/>
  <c r="AH720" i="7"/>
  <c r="AH721" i="7"/>
  <c r="AH722" i="7"/>
  <c r="AH723" i="7"/>
  <c r="AH724" i="7"/>
  <c r="AH725" i="7"/>
  <c r="AH726" i="7"/>
  <c r="AH727" i="7"/>
  <c r="AH728" i="7"/>
  <c r="AH729" i="7"/>
  <c r="AH730" i="7"/>
  <c r="AH731" i="7"/>
  <c r="AH732" i="7"/>
  <c r="AH733" i="7"/>
  <c r="AH734" i="7"/>
  <c r="AH735" i="7"/>
  <c r="AH736" i="7"/>
  <c r="AH737" i="7"/>
  <c r="AH738" i="7"/>
  <c r="AH739" i="7"/>
  <c r="AH740" i="7"/>
  <c r="AH741" i="7"/>
  <c r="AH742" i="7"/>
  <c r="AH743" i="7"/>
  <c r="AH744" i="7"/>
  <c r="AH745" i="7"/>
  <c r="AH746" i="7"/>
  <c r="AH747" i="7"/>
  <c r="AH748" i="7"/>
  <c r="AH749" i="7"/>
  <c r="AH750" i="7"/>
  <c r="AH751" i="7"/>
  <c r="AH752" i="7"/>
  <c r="AH753" i="7"/>
  <c r="AH754" i="7"/>
  <c r="AH755" i="7"/>
  <c r="AH756" i="7"/>
  <c r="AH757" i="7"/>
  <c r="AH758" i="7"/>
  <c r="AH759" i="7"/>
  <c r="AH760" i="7"/>
  <c r="AH761" i="7"/>
  <c r="AH762" i="7"/>
  <c r="AH763" i="7"/>
  <c r="AH764" i="7"/>
  <c r="AH765" i="7"/>
  <c r="AH766" i="7"/>
  <c r="AH767" i="7"/>
  <c r="AH768" i="7"/>
  <c r="AH769" i="7"/>
  <c r="AH770" i="7"/>
  <c r="AH771" i="7"/>
  <c r="AH772" i="7"/>
  <c r="AH773" i="7"/>
  <c r="AH774" i="7"/>
  <c r="AH775" i="7"/>
  <c r="AH776" i="7"/>
  <c r="AH777" i="7"/>
  <c r="AH778" i="7"/>
  <c r="AH779" i="7"/>
  <c r="AH780" i="7"/>
  <c r="AH781" i="7"/>
  <c r="AH782" i="7"/>
  <c r="AH783" i="7"/>
  <c r="AH784" i="7"/>
  <c r="AH785" i="7"/>
  <c r="AH786" i="7"/>
  <c r="AH787" i="7"/>
  <c r="AH788" i="7"/>
  <c r="AH789" i="7"/>
  <c r="AH790" i="7"/>
  <c r="AH791" i="7"/>
  <c r="AH792" i="7"/>
  <c r="AH793" i="7"/>
  <c r="AH794" i="7"/>
  <c r="AH795" i="7"/>
  <c r="AH796" i="7"/>
  <c r="AH797" i="7"/>
  <c r="AH798" i="7"/>
  <c r="AH799" i="7"/>
  <c r="AH800" i="7"/>
  <c r="AH801" i="7"/>
  <c r="AH802" i="7"/>
  <c r="AH803" i="7"/>
  <c r="AH804" i="7"/>
  <c r="AH805" i="7"/>
  <c r="AH806" i="7"/>
  <c r="AH807" i="7"/>
  <c r="AH808" i="7"/>
  <c r="AH809" i="7"/>
  <c r="AH810" i="7"/>
  <c r="AH811" i="7"/>
  <c r="AH812" i="7"/>
  <c r="AH813" i="7"/>
  <c r="AH814" i="7"/>
  <c r="AH815" i="7"/>
  <c r="AH816" i="7"/>
  <c r="AH817" i="7"/>
  <c r="AH818" i="7"/>
  <c r="AH819" i="7"/>
  <c r="AH820" i="7"/>
  <c r="AH821" i="7"/>
  <c r="AH822" i="7"/>
  <c r="AH823" i="7"/>
  <c r="AH824" i="7"/>
  <c r="AH825" i="7"/>
  <c r="AH826" i="7"/>
  <c r="AH827" i="7"/>
  <c r="AH828" i="7"/>
  <c r="AH829" i="7"/>
  <c r="AH830" i="7"/>
  <c r="AH831" i="7"/>
  <c r="AH832" i="7"/>
  <c r="AH833" i="7"/>
  <c r="AH834" i="7"/>
  <c r="AH835" i="7"/>
  <c r="AH836" i="7"/>
  <c r="AH837" i="7"/>
  <c r="AH838" i="7"/>
  <c r="AH839" i="7"/>
  <c r="AH840" i="7"/>
  <c r="AH841" i="7"/>
  <c r="AH842" i="7"/>
  <c r="AH843" i="7"/>
  <c r="AH844" i="7"/>
  <c r="AH845" i="7"/>
  <c r="AH846" i="7"/>
  <c r="AH847" i="7"/>
  <c r="AH848" i="7"/>
  <c r="AH849" i="7"/>
  <c r="AH850" i="7"/>
  <c r="AH851" i="7"/>
  <c r="AH852" i="7"/>
  <c r="AH853" i="7"/>
  <c r="AH854" i="7"/>
  <c r="AH855" i="7"/>
  <c r="AH856" i="7"/>
  <c r="AH857" i="7"/>
  <c r="AH858" i="7"/>
  <c r="AH859" i="7"/>
  <c r="AH860" i="7"/>
  <c r="AH861" i="7"/>
  <c r="AH862" i="7"/>
  <c r="AH863" i="7"/>
  <c r="AH864" i="7"/>
  <c r="AH865" i="7"/>
  <c r="AH866" i="7"/>
  <c r="AH867" i="7"/>
  <c r="AH868" i="7"/>
  <c r="AH869" i="7"/>
  <c r="AH870" i="7"/>
  <c r="AH871" i="7"/>
  <c r="AH872" i="7"/>
  <c r="AH873" i="7"/>
  <c r="AH874" i="7"/>
  <c r="AH875" i="7"/>
  <c r="AH876" i="7"/>
  <c r="AH877" i="7"/>
  <c r="AH878" i="7"/>
  <c r="AH879" i="7"/>
  <c r="AH880" i="7"/>
  <c r="AH881" i="7"/>
  <c r="AH882" i="7"/>
  <c r="AH883" i="7"/>
  <c r="AH884" i="7"/>
  <c r="AH885" i="7"/>
  <c r="AH886" i="7"/>
  <c r="AH887" i="7"/>
  <c r="AH888" i="7"/>
  <c r="AH889" i="7"/>
  <c r="AH890" i="7"/>
  <c r="AH891" i="7"/>
  <c r="AH892" i="7"/>
  <c r="AH893" i="7"/>
  <c r="AH894" i="7"/>
  <c r="AH895" i="7"/>
  <c r="AH896" i="7"/>
  <c r="AH897" i="7"/>
  <c r="AH898" i="7"/>
  <c r="AH899" i="7"/>
  <c r="AH900" i="7"/>
  <c r="AH901" i="7"/>
  <c r="AH902" i="7"/>
  <c r="AH903" i="7"/>
  <c r="AH904" i="7"/>
  <c r="AH905" i="7"/>
  <c r="AH906" i="7"/>
  <c r="AH907" i="7"/>
  <c r="AH908" i="7"/>
  <c r="AH909" i="7"/>
  <c r="AH910" i="7"/>
  <c r="AH911" i="7"/>
  <c r="AH912" i="7"/>
  <c r="AH913" i="7"/>
  <c r="AH914" i="7"/>
  <c r="AH915" i="7"/>
  <c r="AH916" i="7"/>
  <c r="AH917" i="7"/>
  <c r="AH918" i="7"/>
  <c r="AH919" i="7"/>
  <c r="AH920" i="7"/>
  <c r="AH921" i="7"/>
  <c r="AH922" i="7"/>
  <c r="AH923" i="7"/>
  <c r="AH924" i="7"/>
  <c r="AH925" i="7"/>
  <c r="AH926" i="7"/>
  <c r="AH927" i="7"/>
  <c r="AH928" i="7"/>
  <c r="AH929" i="7"/>
  <c r="AH930" i="7"/>
  <c r="AH931" i="7"/>
  <c r="AH932" i="7"/>
  <c r="AH933" i="7"/>
  <c r="AH934" i="7"/>
  <c r="AH935" i="7"/>
  <c r="AH936" i="7"/>
  <c r="AH937" i="7"/>
  <c r="AH938" i="7"/>
  <c r="AH939" i="7"/>
  <c r="AH940" i="7"/>
  <c r="AH941" i="7"/>
  <c r="AH942" i="7"/>
  <c r="AH943" i="7"/>
  <c r="AH944" i="7"/>
  <c r="AH945" i="7"/>
  <c r="AH946" i="7"/>
  <c r="AH947" i="7"/>
  <c r="AH948" i="7"/>
  <c r="AH949" i="7"/>
  <c r="AH950" i="7"/>
  <c r="AH951" i="7"/>
  <c r="AH952" i="7"/>
  <c r="AH953" i="7"/>
  <c r="AH954" i="7"/>
  <c r="AH955" i="7"/>
  <c r="AH956" i="7"/>
  <c r="AH957" i="7"/>
  <c r="AH958" i="7"/>
  <c r="AH959" i="7"/>
  <c r="AH960" i="7"/>
  <c r="AH961" i="7"/>
  <c r="AH962" i="7"/>
  <c r="AH963" i="7"/>
  <c r="AH964" i="7"/>
  <c r="AH965" i="7"/>
  <c r="AH966" i="7"/>
  <c r="AH967" i="7"/>
  <c r="AH968" i="7"/>
  <c r="AH969" i="7"/>
  <c r="AH970" i="7"/>
  <c r="AH971" i="7"/>
  <c r="AH972" i="7"/>
  <c r="AH973" i="7"/>
  <c r="AH974" i="7"/>
  <c r="AH975" i="7"/>
  <c r="AH976" i="7"/>
  <c r="AH977" i="7"/>
  <c r="AH978" i="7"/>
  <c r="AH979" i="7"/>
  <c r="AH980" i="7"/>
  <c r="AH981" i="7"/>
  <c r="AH982" i="7"/>
  <c r="AH983" i="7"/>
  <c r="AH984" i="7"/>
  <c r="AH985" i="7"/>
  <c r="AH986" i="7"/>
  <c r="AH987" i="7"/>
  <c r="AH988" i="7"/>
  <c r="AH989" i="7"/>
  <c r="AH990" i="7"/>
  <c r="AH991" i="7"/>
  <c r="AH992" i="7"/>
  <c r="AH993" i="7"/>
  <c r="AH994" i="7"/>
  <c r="AH995" i="7"/>
  <c r="AH996" i="7"/>
  <c r="AH997" i="7"/>
  <c r="AH998" i="7"/>
  <c r="AH999" i="7"/>
  <c r="AH1000" i="7"/>
  <c r="AH1001" i="7"/>
  <c r="AH1002" i="7"/>
  <c r="AH1003" i="7"/>
  <c r="AH1004" i="7"/>
  <c r="AH1005" i="7"/>
  <c r="AH1006" i="7"/>
  <c r="AH1007" i="7"/>
  <c r="AH1008" i="7"/>
  <c r="AI9" i="7"/>
  <c r="G16" i="7"/>
  <c r="G22" i="7"/>
  <c r="G30" i="7"/>
  <c r="G36" i="7"/>
  <c r="G44" i="7"/>
  <c r="G50" i="7"/>
  <c r="G53" i="7"/>
  <c r="G54" i="7"/>
  <c r="G61" i="7"/>
  <c r="G70" i="7"/>
  <c r="G71" i="7"/>
  <c r="G74" i="7"/>
  <c r="G81" i="7"/>
  <c r="G90" i="7"/>
  <c r="G93" i="7"/>
  <c r="G103" i="7"/>
  <c r="G114" i="7"/>
  <c r="G118" i="7"/>
  <c r="G121" i="7"/>
  <c r="G133" i="7"/>
  <c r="G134" i="7"/>
  <c r="G138" i="7"/>
  <c r="G139" i="7"/>
  <c r="G153" i="7"/>
  <c r="G154" i="7"/>
  <c r="G163" i="7"/>
  <c r="G173" i="7"/>
  <c r="G180" i="7"/>
  <c r="G191" i="7"/>
  <c r="G201" i="7"/>
  <c r="G212" i="7"/>
  <c r="G220" i="7"/>
  <c r="G222" i="7"/>
  <c r="G224" i="7"/>
  <c r="G226" i="7"/>
  <c r="G227" i="7"/>
  <c r="G236" i="7"/>
  <c r="G238" i="7"/>
  <c r="G240" i="7"/>
  <c r="G242" i="7"/>
  <c r="G244" i="7"/>
  <c r="G246" i="7"/>
  <c r="G248" i="7"/>
  <c r="G250" i="7"/>
  <c r="G252" i="7"/>
  <c r="G254" i="7"/>
  <c r="G255" i="7"/>
  <c r="G256" i="7"/>
  <c r="G258" i="7"/>
  <c r="G261" i="7"/>
  <c r="G268" i="7"/>
  <c r="G270" i="7"/>
  <c r="G272" i="7"/>
  <c r="G274" i="7"/>
  <c r="G276" i="7"/>
  <c r="G278" i="7"/>
  <c r="G280" i="7"/>
  <c r="G281" i="7"/>
  <c r="G284" i="7"/>
  <c r="G286" i="7"/>
  <c r="G288" i="7"/>
  <c r="G290" i="7"/>
  <c r="G299" i="7"/>
  <c r="G300" i="7"/>
  <c r="G302" i="7"/>
  <c r="G303" i="7"/>
  <c r="G304" i="7"/>
  <c r="G306" i="7"/>
  <c r="G308" i="7"/>
  <c r="G310" i="7"/>
  <c r="G312" i="7"/>
  <c r="G314" i="7"/>
  <c r="G315" i="7"/>
  <c r="G316" i="7"/>
  <c r="G318" i="7"/>
  <c r="G319" i="7"/>
  <c r="G320" i="7"/>
  <c r="G322" i="7"/>
  <c r="G325" i="7"/>
  <c r="G332" i="7"/>
  <c r="G334" i="7"/>
  <c r="G336" i="7"/>
  <c r="G338" i="7"/>
  <c r="G340" i="7"/>
  <c r="G342" i="7"/>
  <c r="G344" i="7"/>
  <c r="G346" i="7"/>
  <c r="G348" i="7"/>
  <c r="G350" i="7"/>
  <c r="G352" i="7"/>
  <c r="G354" i="7"/>
  <c r="G355" i="7"/>
  <c r="G364" i="7"/>
  <c r="G366" i="7"/>
  <c r="G368" i="7"/>
  <c r="G370" i="7"/>
  <c r="G372" i="7"/>
  <c r="G374" i="7"/>
  <c r="G376" i="7"/>
  <c r="G378" i="7"/>
  <c r="G383" i="7"/>
  <c r="G384" i="7"/>
  <c r="G386" i="7"/>
  <c r="G388" i="7"/>
  <c r="G390" i="7"/>
  <c r="G392" i="7"/>
  <c r="G394" i="7"/>
  <c r="G396" i="7"/>
  <c r="G398" i="7"/>
  <c r="G401" i="7"/>
  <c r="G406" i="7"/>
  <c r="G407" i="7"/>
  <c r="G408" i="7"/>
  <c r="G410" i="7"/>
  <c r="G412" i="7"/>
  <c r="G414" i="7"/>
  <c r="G416" i="7"/>
  <c r="G417" i="7"/>
  <c r="G418" i="7"/>
  <c r="G420" i="7"/>
  <c r="G421" i="7"/>
  <c r="G428" i="7"/>
  <c r="G429" i="7"/>
  <c r="G430" i="7"/>
  <c r="G432" i="7"/>
  <c r="G434" i="7"/>
  <c r="G436" i="7"/>
  <c r="G438" i="7"/>
  <c r="G440" i="7"/>
  <c r="G442" i="7"/>
  <c r="G448" i="7"/>
  <c r="G452" i="7"/>
  <c r="G454" i="7"/>
  <c r="G460" i="7"/>
  <c r="G465" i="7"/>
  <c r="G470" i="7"/>
  <c r="G473" i="7"/>
  <c r="G474" i="7"/>
  <c r="G478" i="7"/>
  <c r="G479" i="7"/>
  <c r="G482" i="7"/>
  <c r="G488" i="7"/>
  <c r="G492" i="7"/>
  <c r="G493" i="7"/>
  <c r="G498" i="7"/>
  <c r="G500" i="7"/>
  <c r="G504" i="7"/>
  <c r="G512" i="7"/>
  <c r="G514" i="7"/>
  <c r="G516" i="7"/>
  <c r="G518" i="7"/>
  <c r="G520" i="7"/>
  <c r="G522" i="7"/>
  <c r="G523" i="7"/>
  <c r="G524" i="7"/>
  <c r="G526" i="7"/>
  <c r="G527" i="7"/>
  <c r="G528" i="7"/>
  <c r="G532" i="7"/>
  <c r="G533" i="7"/>
  <c r="G534" i="7"/>
  <c r="G536" i="7"/>
  <c r="G538" i="7"/>
  <c r="G540" i="7"/>
  <c r="G542" i="7"/>
  <c r="G543" i="7"/>
  <c r="G544" i="7"/>
  <c r="G546" i="7"/>
  <c r="G547" i="7"/>
  <c r="G548" i="7"/>
  <c r="G553" i="7"/>
  <c r="G556" i="7"/>
  <c r="G558" i="7"/>
  <c r="G560" i="7"/>
  <c r="G562" i="7"/>
  <c r="G564" i="7"/>
  <c r="G566" i="7"/>
  <c r="G568" i="7"/>
  <c r="G570" i="7"/>
  <c r="G572" i="7"/>
  <c r="G576" i="7"/>
  <c r="G579" i="7"/>
  <c r="G580" i="7"/>
  <c r="G582" i="7"/>
  <c r="G584" i="7"/>
  <c r="G586" i="7"/>
  <c r="G588" i="7"/>
  <c r="G590" i="7"/>
  <c r="G592" i="7"/>
  <c r="G594" i="7"/>
  <c r="G596" i="7"/>
  <c r="G598" i="7"/>
  <c r="G599" i="7"/>
  <c r="G600" i="7"/>
  <c r="G602" i="7"/>
  <c r="G609" i="7"/>
  <c r="G612" i="7"/>
  <c r="G614" i="7"/>
  <c r="G615" i="7"/>
  <c r="G616" i="7"/>
  <c r="G618" i="7"/>
  <c r="G620" i="7"/>
  <c r="G622" i="7"/>
  <c r="G624" i="7"/>
  <c r="G626" i="7"/>
  <c r="G628" i="7"/>
  <c r="G629" i="7"/>
  <c r="G630" i="7"/>
  <c r="G632" i="7"/>
  <c r="G634" i="7"/>
  <c r="G636" i="7"/>
  <c r="G640" i="7"/>
  <c r="G644" i="7"/>
  <c r="G646" i="7"/>
  <c r="G648" i="7"/>
  <c r="G650" i="7"/>
  <c r="G652" i="7"/>
  <c r="G654" i="7"/>
  <c r="G656" i="7"/>
  <c r="G658" i="7"/>
  <c r="G660" i="7"/>
  <c r="G662" i="7"/>
  <c r="G664" i="7"/>
  <c r="G666" i="7"/>
  <c r="G675" i="7"/>
  <c r="G676" i="7"/>
  <c r="G678" i="7"/>
  <c r="G679" i="7"/>
  <c r="G680" i="7"/>
  <c r="G682" i="7"/>
  <c r="G684" i="7"/>
  <c r="G686" i="7"/>
  <c r="G688" i="7"/>
  <c r="G690" i="7"/>
  <c r="G692" i="7"/>
  <c r="G694" i="7"/>
  <c r="G696" i="7"/>
  <c r="G698" i="7"/>
  <c r="G700" i="7"/>
  <c r="G704" i="7"/>
  <c r="G708" i="7"/>
  <c r="G709" i="7"/>
  <c r="G710" i="7"/>
  <c r="G712" i="7"/>
  <c r="G713" i="7"/>
  <c r="G714" i="7"/>
  <c r="G716" i="7"/>
  <c r="G718" i="7"/>
  <c r="G720" i="7"/>
  <c r="G722" i="7"/>
  <c r="G724" i="7"/>
  <c r="G725" i="7"/>
  <c r="G726" i="7"/>
  <c r="G728" i="7"/>
  <c r="G730" i="7"/>
  <c r="G740" i="7"/>
  <c r="G742" i="7"/>
  <c r="G744" i="7"/>
  <c r="G745" i="7"/>
  <c r="G746" i="7"/>
  <c r="G748" i="7"/>
  <c r="G750" i="7"/>
  <c r="G752" i="7"/>
  <c r="G754" i="7"/>
  <c r="G756" i="7"/>
  <c r="G758" i="7"/>
  <c r="G760" i="7"/>
  <c r="G762" i="7"/>
  <c r="G768" i="7"/>
  <c r="G769" i="7"/>
  <c r="G772" i="7"/>
  <c r="G775" i="7"/>
  <c r="G776" i="7"/>
  <c r="G782" i="7"/>
  <c r="G784" i="7"/>
  <c r="G785" i="7"/>
  <c r="G788" i="7"/>
  <c r="G792" i="7"/>
  <c r="G801" i="7"/>
  <c r="G804" i="7"/>
  <c r="G808" i="7"/>
  <c r="G812" i="7"/>
  <c r="G817" i="7"/>
  <c r="G818" i="7"/>
  <c r="G822" i="7"/>
  <c r="G823" i="7"/>
  <c r="G826" i="7"/>
  <c r="G833" i="7"/>
  <c r="G834" i="7"/>
  <c r="G838" i="7"/>
  <c r="G839" i="7"/>
  <c r="G842" i="7"/>
  <c r="G844" i="7"/>
  <c r="G850" i="7"/>
  <c r="G854" i="7"/>
  <c r="G857" i="7"/>
  <c r="G858" i="7"/>
  <c r="G863" i="7"/>
  <c r="G864" i="7"/>
  <c r="G868" i="7"/>
  <c r="G872" i="7"/>
  <c r="G878" i="7"/>
  <c r="G882" i="7"/>
  <c r="G886" i="7"/>
  <c r="G890" i="7"/>
  <c r="G892" i="7"/>
  <c r="G894" i="7"/>
  <c r="G896" i="7"/>
  <c r="G897" i="7"/>
  <c r="G898" i="7"/>
  <c r="G900" i="7"/>
  <c r="G901" i="7"/>
  <c r="G902" i="7"/>
  <c r="G904" i="7"/>
  <c r="G905" i="7"/>
  <c r="G906" i="7"/>
  <c r="G908" i="7"/>
  <c r="G910" i="7"/>
  <c r="G912" i="7"/>
  <c r="G914" i="7"/>
  <c r="G916" i="7"/>
  <c r="G917" i="7"/>
  <c r="G918" i="7"/>
  <c r="G920" i="7"/>
  <c r="G921" i="7"/>
  <c r="G922" i="7"/>
  <c r="G924" i="7"/>
  <c r="G925" i="7"/>
  <c r="G928" i="7"/>
  <c r="G931" i="7"/>
  <c r="G932" i="7"/>
  <c r="G934" i="7"/>
  <c r="G935" i="7"/>
  <c r="G936" i="7"/>
  <c r="G938" i="7"/>
  <c r="G940" i="7"/>
  <c r="G942" i="7"/>
  <c r="G944" i="7"/>
  <c r="G945" i="7"/>
  <c r="G946" i="7"/>
  <c r="G948" i="7"/>
  <c r="G949" i="7"/>
  <c r="G950" i="7"/>
  <c r="G952" i="7"/>
  <c r="G953" i="7"/>
  <c r="G954" i="7"/>
  <c r="G956" i="7"/>
  <c r="G957" i="7"/>
  <c r="G958" i="7"/>
  <c r="G960" i="7"/>
  <c r="G961" i="7"/>
  <c r="G962" i="7"/>
  <c r="G964" i="7"/>
  <c r="G965" i="7"/>
  <c r="G966" i="7"/>
  <c r="G968" i="7"/>
  <c r="G969" i="7"/>
  <c r="G970" i="7"/>
  <c r="G972" i="7"/>
  <c r="G974" i="7"/>
  <c r="G976" i="7"/>
  <c r="G978" i="7"/>
  <c r="G980" i="7"/>
  <c r="G981" i="7"/>
  <c r="G982" i="7"/>
  <c r="G984" i="7"/>
  <c r="G985" i="7"/>
  <c r="G986" i="7"/>
  <c r="G988" i="7"/>
  <c r="G991" i="7"/>
  <c r="G992" i="7"/>
  <c r="G996" i="7"/>
  <c r="G998" i="7"/>
  <c r="G1000" i="7"/>
  <c r="G1002" i="7"/>
  <c r="G1004" i="7"/>
  <c r="G1006" i="7"/>
  <c r="G1008" i="7"/>
  <c r="AI10" i="7"/>
  <c r="AI11" i="7"/>
  <c r="AJ11" i="7" s="1"/>
  <c r="AI12" i="7"/>
  <c r="AJ12" i="7" s="1"/>
  <c r="AI13" i="7"/>
  <c r="AJ13" i="7" s="1"/>
  <c r="AI14" i="7"/>
  <c r="AJ14" i="7" s="1"/>
  <c r="AI15" i="7"/>
  <c r="AJ15" i="7" s="1"/>
  <c r="AI16" i="7"/>
  <c r="AJ16" i="7" s="1"/>
  <c r="AI17" i="7"/>
  <c r="AJ17" i="7" s="1"/>
  <c r="AI18" i="7"/>
  <c r="AJ18" i="7" s="1"/>
  <c r="AI19" i="7"/>
  <c r="AJ19" i="7" s="1"/>
  <c r="AI20" i="7"/>
  <c r="AJ20" i="7" s="1"/>
  <c r="AI21" i="7"/>
  <c r="AJ21" i="7" s="1"/>
  <c r="AI22" i="7"/>
  <c r="AJ22" i="7" s="1"/>
  <c r="AI23" i="7"/>
  <c r="AJ23" i="7" s="1"/>
  <c r="AI24" i="7"/>
  <c r="AJ24" i="7" s="1"/>
  <c r="AI25" i="7"/>
  <c r="AJ25" i="7" s="1"/>
  <c r="AI26" i="7"/>
  <c r="AJ26" i="7" s="1"/>
  <c r="AI27" i="7"/>
  <c r="AJ27" i="7" s="1"/>
  <c r="AI28" i="7"/>
  <c r="AJ28" i="7" s="1"/>
  <c r="AI29" i="7"/>
  <c r="AJ29" i="7" s="1"/>
  <c r="AI30" i="7"/>
  <c r="AJ30" i="7" s="1"/>
  <c r="AI31" i="7"/>
  <c r="AJ31" i="7" s="1"/>
  <c r="AI32" i="7"/>
  <c r="AJ32" i="7" s="1"/>
  <c r="AI33" i="7"/>
  <c r="AJ33" i="7" s="1"/>
  <c r="AI34" i="7"/>
  <c r="AJ34" i="7" s="1"/>
  <c r="AI35" i="7"/>
  <c r="AJ35" i="7" s="1"/>
  <c r="AM35" i="7" s="1"/>
  <c r="AI36" i="7"/>
  <c r="AJ36" i="7" s="1"/>
  <c r="AM36" i="7" s="1"/>
  <c r="AI37" i="7"/>
  <c r="AJ37" i="7" s="1"/>
  <c r="AM37" i="7" s="1"/>
  <c r="AI38" i="7"/>
  <c r="AJ38" i="7" s="1"/>
  <c r="AM38" i="7" s="1"/>
  <c r="AI39" i="7"/>
  <c r="AJ39" i="7" s="1"/>
  <c r="AM39" i="7" s="1"/>
  <c r="AI40" i="7"/>
  <c r="AJ40" i="7" s="1"/>
  <c r="AM40" i="7" s="1"/>
  <c r="AI41" i="7"/>
  <c r="AJ41" i="7" s="1"/>
  <c r="AM41" i="7" s="1"/>
  <c r="AI42" i="7"/>
  <c r="AJ42" i="7" s="1"/>
  <c r="AM42" i="7" s="1"/>
  <c r="AI43" i="7"/>
  <c r="AJ43" i="7" s="1"/>
  <c r="AM43" i="7" s="1"/>
  <c r="AI44" i="7"/>
  <c r="AJ44" i="7" s="1"/>
  <c r="AM44" i="7" s="1"/>
  <c r="AI45" i="7"/>
  <c r="AJ45" i="7" s="1"/>
  <c r="AM45" i="7" s="1"/>
  <c r="AI46" i="7"/>
  <c r="AJ46" i="7" s="1"/>
  <c r="AM46" i="7" s="1"/>
  <c r="AI47" i="7"/>
  <c r="AJ47" i="7" s="1"/>
  <c r="AM47" i="7" s="1"/>
  <c r="AI48" i="7"/>
  <c r="AJ48" i="7" s="1"/>
  <c r="AM48" i="7" s="1"/>
  <c r="AI49" i="7"/>
  <c r="AJ49" i="7" s="1"/>
  <c r="AM49" i="7" s="1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709" i="7"/>
  <c r="AI710" i="7"/>
  <c r="AI711" i="7"/>
  <c r="AI712" i="7"/>
  <c r="AI713" i="7"/>
  <c r="AI714" i="7"/>
  <c r="AI715" i="7"/>
  <c r="AI716" i="7"/>
  <c r="AI717" i="7"/>
  <c r="AI718" i="7"/>
  <c r="AI719" i="7"/>
  <c r="AI720" i="7"/>
  <c r="AI721" i="7"/>
  <c r="AI722" i="7"/>
  <c r="AI723" i="7"/>
  <c r="AI724" i="7"/>
  <c r="AI725" i="7"/>
  <c r="AI726" i="7"/>
  <c r="AI727" i="7"/>
  <c r="AI728" i="7"/>
  <c r="AI729" i="7"/>
  <c r="AI730" i="7"/>
  <c r="AI731" i="7"/>
  <c r="AI732" i="7"/>
  <c r="AI733" i="7"/>
  <c r="AI734" i="7"/>
  <c r="AI735" i="7"/>
  <c r="AI736" i="7"/>
  <c r="AI737" i="7"/>
  <c r="AI738" i="7"/>
  <c r="AI739" i="7"/>
  <c r="AI740" i="7"/>
  <c r="AI741" i="7"/>
  <c r="AI742" i="7"/>
  <c r="AI743" i="7"/>
  <c r="AI744" i="7"/>
  <c r="AI745" i="7"/>
  <c r="AI746" i="7"/>
  <c r="AI747" i="7"/>
  <c r="AI748" i="7"/>
  <c r="AI749" i="7"/>
  <c r="AI750" i="7"/>
  <c r="AI751" i="7"/>
  <c r="AI752" i="7"/>
  <c r="AI753" i="7"/>
  <c r="AI754" i="7"/>
  <c r="AI755" i="7"/>
  <c r="AI756" i="7"/>
  <c r="AI757" i="7"/>
  <c r="AI758" i="7"/>
  <c r="AI759" i="7"/>
  <c r="AI760" i="7"/>
  <c r="AI761" i="7"/>
  <c r="AI762" i="7"/>
  <c r="AI763" i="7"/>
  <c r="AI764" i="7"/>
  <c r="AI765" i="7"/>
  <c r="AI766" i="7"/>
  <c r="AI767" i="7"/>
  <c r="AI768" i="7"/>
  <c r="AI769" i="7"/>
  <c r="AI770" i="7"/>
  <c r="AI771" i="7"/>
  <c r="AI772" i="7"/>
  <c r="AI773" i="7"/>
  <c r="AI774" i="7"/>
  <c r="AI775" i="7"/>
  <c r="AI776" i="7"/>
  <c r="AI777" i="7"/>
  <c r="AI778" i="7"/>
  <c r="AI779" i="7"/>
  <c r="AI780" i="7"/>
  <c r="AI781" i="7"/>
  <c r="AI782" i="7"/>
  <c r="AI783" i="7"/>
  <c r="AI784" i="7"/>
  <c r="AI785" i="7"/>
  <c r="AI786" i="7"/>
  <c r="AI787" i="7"/>
  <c r="AI788" i="7"/>
  <c r="AI789" i="7"/>
  <c r="AI790" i="7"/>
  <c r="AI791" i="7"/>
  <c r="AI792" i="7"/>
  <c r="AI793" i="7"/>
  <c r="AI794" i="7"/>
  <c r="AI795" i="7"/>
  <c r="AI796" i="7"/>
  <c r="AI797" i="7"/>
  <c r="AI798" i="7"/>
  <c r="AI799" i="7"/>
  <c r="AI800" i="7"/>
  <c r="AI801" i="7"/>
  <c r="AI802" i="7"/>
  <c r="AI803" i="7"/>
  <c r="AI804" i="7"/>
  <c r="AI805" i="7"/>
  <c r="AI806" i="7"/>
  <c r="AI807" i="7"/>
  <c r="AI808" i="7"/>
  <c r="AI809" i="7"/>
  <c r="AI810" i="7"/>
  <c r="AI811" i="7"/>
  <c r="AI812" i="7"/>
  <c r="AI813" i="7"/>
  <c r="AI814" i="7"/>
  <c r="AI815" i="7"/>
  <c r="AI816" i="7"/>
  <c r="AI817" i="7"/>
  <c r="AI818" i="7"/>
  <c r="AI819" i="7"/>
  <c r="AI820" i="7"/>
  <c r="AI821" i="7"/>
  <c r="AI822" i="7"/>
  <c r="AI823" i="7"/>
  <c r="AI824" i="7"/>
  <c r="AI825" i="7"/>
  <c r="AI826" i="7"/>
  <c r="AI827" i="7"/>
  <c r="AI828" i="7"/>
  <c r="AI829" i="7"/>
  <c r="AI830" i="7"/>
  <c r="AI831" i="7"/>
  <c r="AI832" i="7"/>
  <c r="AI833" i="7"/>
  <c r="AI834" i="7"/>
  <c r="AI835" i="7"/>
  <c r="AI836" i="7"/>
  <c r="AI837" i="7"/>
  <c r="AI838" i="7"/>
  <c r="AI839" i="7"/>
  <c r="AI840" i="7"/>
  <c r="AI841" i="7"/>
  <c r="AI842" i="7"/>
  <c r="AI843" i="7"/>
  <c r="AI844" i="7"/>
  <c r="AI845" i="7"/>
  <c r="AI846" i="7"/>
  <c r="AI847" i="7"/>
  <c r="AI848" i="7"/>
  <c r="AI849" i="7"/>
  <c r="AI850" i="7"/>
  <c r="AI851" i="7"/>
  <c r="AI852" i="7"/>
  <c r="AI853" i="7"/>
  <c r="AI854" i="7"/>
  <c r="AI855" i="7"/>
  <c r="AI856" i="7"/>
  <c r="AI857" i="7"/>
  <c r="AI858" i="7"/>
  <c r="AI859" i="7"/>
  <c r="AI860" i="7"/>
  <c r="AI861" i="7"/>
  <c r="AI862" i="7"/>
  <c r="AI863" i="7"/>
  <c r="AI864" i="7"/>
  <c r="AI865" i="7"/>
  <c r="AI866" i="7"/>
  <c r="AI867" i="7"/>
  <c r="AI868" i="7"/>
  <c r="AI869" i="7"/>
  <c r="AI870" i="7"/>
  <c r="AI871" i="7"/>
  <c r="AI872" i="7"/>
  <c r="AI873" i="7"/>
  <c r="AI874" i="7"/>
  <c r="AI875" i="7"/>
  <c r="AI876" i="7"/>
  <c r="AI877" i="7"/>
  <c r="AI878" i="7"/>
  <c r="AI879" i="7"/>
  <c r="AI880" i="7"/>
  <c r="AI881" i="7"/>
  <c r="AI882" i="7"/>
  <c r="AI883" i="7"/>
  <c r="AI884" i="7"/>
  <c r="AI885" i="7"/>
  <c r="AI886" i="7"/>
  <c r="AI887" i="7"/>
  <c r="AI888" i="7"/>
  <c r="AI889" i="7"/>
  <c r="AI890" i="7"/>
  <c r="AI891" i="7"/>
  <c r="AI892" i="7"/>
  <c r="AI893" i="7"/>
  <c r="AI894" i="7"/>
  <c r="AI895" i="7"/>
  <c r="AI896" i="7"/>
  <c r="AI897" i="7"/>
  <c r="AI898" i="7"/>
  <c r="AI899" i="7"/>
  <c r="AI900" i="7"/>
  <c r="AI901" i="7"/>
  <c r="AI902" i="7"/>
  <c r="AI903" i="7"/>
  <c r="AI904" i="7"/>
  <c r="AI905" i="7"/>
  <c r="AI906" i="7"/>
  <c r="AI907" i="7"/>
  <c r="AI908" i="7"/>
  <c r="AI909" i="7"/>
  <c r="AI910" i="7"/>
  <c r="AI911" i="7"/>
  <c r="AI912" i="7"/>
  <c r="AI913" i="7"/>
  <c r="AI914" i="7"/>
  <c r="AI915" i="7"/>
  <c r="AI916" i="7"/>
  <c r="AI917" i="7"/>
  <c r="AI918" i="7"/>
  <c r="AI919" i="7"/>
  <c r="AI920" i="7"/>
  <c r="AI921" i="7"/>
  <c r="AI922" i="7"/>
  <c r="AI923" i="7"/>
  <c r="AI924" i="7"/>
  <c r="AI925" i="7"/>
  <c r="AI926" i="7"/>
  <c r="AI927" i="7"/>
  <c r="AI928" i="7"/>
  <c r="AI929" i="7"/>
  <c r="AI930" i="7"/>
  <c r="AI931" i="7"/>
  <c r="AI932" i="7"/>
  <c r="AI933" i="7"/>
  <c r="AI934" i="7"/>
  <c r="AI935" i="7"/>
  <c r="AI936" i="7"/>
  <c r="AI937" i="7"/>
  <c r="AI938" i="7"/>
  <c r="AI939" i="7"/>
  <c r="AI940" i="7"/>
  <c r="AI941" i="7"/>
  <c r="AI942" i="7"/>
  <c r="AI943" i="7"/>
  <c r="AI944" i="7"/>
  <c r="AI945" i="7"/>
  <c r="AI946" i="7"/>
  <c r="AI947" i="7"/>
  <c r="AI948" i="7"/>
  <c r="AI949" i="7"/>
  <c r="AI950" i="7"/>
  <c r="AI951" i="7"/>
  <c r="AI952" i="7"/>
  <c r="AI953" i="7"/>
  <c r="AI954" i="7"/>
  <c r="AI955" i="7"/>
  <c r="AI956" i="7"/>
  <c r="AI957" i="7"/>
  <c r="AI958" i="7"/>
  <c r="AI959" i="7"/>
  <c r="AI960" i="7"/>
  <c r="AI961" i="7"/>
  <c r="AI962" i="7"/>
  <c r="AI963" i="7"/>
  <c r="AI964" i="7"/>
  <c r="AI965" i="7"/>
  <c r="AI966" i="7"/>
  <c r="AI967" i="7"/>
  <c r="AI968" i="7"/>
  <c r="AI969" i="7"/>
  <c r="AI970" i="7"/>
  <c r="AI971" i="7"/>
  <c r="AI972" i="7"/>
  <c r="AI973" i="7"/>
  <c r="AI974" i="7"/>
  <c r="AI975" i="7"/>
  <c r="AI976" i="7"/>
  <c r="AI977" i="7"/>
  <c r="AI978" i="7"/>
  <c r="AI979" i="7"/>
  <c r="AI980" i="7"/>
  <c r="AI981" i="7"/>
  <c r="AI982" i="7"/>
  <c r="AI983" i="7"/>
  <c r="AI984" i="7"/>
  <c r="AI985" i="7"/>
  <c r="AI986" i="7"/>
  <c r="AI987" i="7"/>
  <c r="AI988" i="7"/>
  <c r="AI989" i="7"/>
  <c r="AI990" i="7"/>
  <c r="AI991" i="7"/>
  <c r="AI992" i="7"/>
  <c r="AI993" i="7"/>
  <c r="AI994" i="7"/>
  <c r="AI995" i="7"/>
  <c r="AI996" i="7"/>
  <c r="AI997" i="7"/>
  <c r="AI998" i="7"/>
  <c r="AI999" i="7"/>
  <c r="AI1000" i="7"/>
  <c r="AI1001" i="7"/>
  <c r="AI1002" i="7"/>
  <c r="AI1003" i="7"/>
  <c r="AI1004" i="7"/>
  <c r="AI1005" i="7"/>
  <c r="AI1006" i="7"/>
  <c r="AI1007" i="7"/>
  <c r="AI1008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R30" i="7"/>
  <c r="AN31" i="7"/>
  <c r="AN32" i="7"/>
  <c r="AN33" i="7"/>
  <c r="AN34" i="7"/>
  <c r="AR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33" i="7"/>
  <c r="AN334" i="7"/>
  <c r="AN335" i="7"/>
  <c r="AN336" i="7"/>
  <c r="AN337" i="7"/>
  <c r="AN338" i="7"/>
  <c r="AN339" i="7"/>
  <c r="AN340" i="7"/>
  <c r="AN341" i="7"/>
  <c r="AN342" i="7"/>
  <c r="AN343" i="7"/>
  <c r="AN344" i="7"/>
  <c r="AN345" i="7"/>
  <c r="AN346" i="7"/>
  <c r="AN347" i="7"/>
  <c r="AN348" i="7"/>
  <c r="AN349" i="7"/>
  <c r="AN350" i="7"/>
  <c r="AN351" i="7"/>
  <c r="AN352" i="7"/>
  <c r="AN353" i="7"/>
  <c r="AN354" i="7"/>
  <c r="AN355" i="7"/>
  <c r="AN356" i="7"/>
  <c r="AN357" i="7"/>
  <c r="AN358" i="7"/>
  <c r="AN359" i="7"/>
  <c r="AN360" i="7"/>
  <c r="AN361" i="7"/>
  <c r="AN362" i="7"/>
  <c r="AN363" i="7"/>
  <c r="AN364" i="7"/>
  <c r="AN365" i="7"/>
  <c r="AN366" i="7"/>
  <c r="AN367" i="7"/>
  <c r="AN368" i="7"/>
  <c r="AN369" i="7"/>
  <c r="AN370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N383" i="7"/>
  <c r="AN384" i="7"/>
  <c r="AN385" i="7"/>
  <c r="AN386" i="7"/>
  <c r="AN387" i="7"/>
  <c r="AN388" i="7"/>
  <c r="AN389" i="7"/>
  <c r="AN390" i="7"/>
  <c r="AN391" i="7"/>
  <c r="AN392" i="7"/>
  <c r="AN393" i="7"/>
  <c r="AN394" i="7"/>
  <c r="AN395" i="7"/>
  <c r="AN396" i="7"/>
  <c r="AN397" i="7"/>
  <c r="AN398" i="7"/>
  <c r="AN399" i="7"/>
  <c r="AN400" i="7"/>
  <c r="AN401" i="7"/>
  <c r="AN402" i="7"/>
  <c r="AN403" i="7"/>
  <c r="AN404" i="7"/>
  <c r="AN405" i="7"/>
  <c r="AN406" i="7"/>
  <c r="AN407" i="7"/>
  <c r="AN408" i="7"/>
  <c r="AN409" i="7"/>
  <c r="AN410" i="7"/>
  <c r="AN411" i="7"/>
  <c r="AN412" i="7"/>
  <c r="AN413" i="7"/>
  <c r="AN414" i="7"/>
  <c r="AN415" i="7"/>
  <c r="AN416" i="7"/>
  <c r="AN417" i="7"/>
  <c r="AN418" i="7"/>
  <c r="AN419" i="7"/>
  <c r="AN420" i="7"/>
  <c r="AN421" i="7"/>
  <c r="AN422" i="7"/>
  <c r="AN423" i="7"/>
  <c r="AN424" i="7"/>
  <c r="AN425" i="7"/>
  <c r="AN426" i="7"/>
  <c r="AN427" i="7"/>
  <c r="AN428" i="7"/>
  <c r="AN429" i="7"/>
  <c r="AN430" i="7"/>
  <c r="AN431" i="7"/>
  <c r="AN432" i="7"/>
  <c r="AN433" i="7"/>
  <c r="AN434" i="7"/>
  <c r="AN435" i="7"/>
  <c r="AN436" i="7"/>
  <c r="AN437" i="7"/>
  <c r="AN438" i="7"/>
  <c r="AN439" i="7"/>
  <c r="AN440" i="7"/>
  <c r="AN441" i="7"/>
  <c r="AN442" i="7"/>
  <c r="AN443" i="7"/>
  <c r="AN444" i="7"/>
  <c r="AN445" i="7"/>
  <c r="AN446" i="7"/>
  <c r="AN447" i="7"/>
  <c r="AN448" i="7"/>
  <c r="AN449" i="7"/>
  <c r="AN450" i="7"/>
  <c r="AN451" i="7"/>
  <c r="AN452" i="7"/>
  <c r="AN453" i="7"/>
  <c r="AN454" i="7"/>
  <c r="AN455" i="7"/>
  <c r="AN456" i="7"/>
  <c r="AN457" i="7"/>
  <c r="AN458" i="7"/>
  <c r="AN459" i="7"/>
  <c r="AN460" i="7"/>
  <c r="AN461" i="7"/>
  <c r="AN462" i="7"/>
  <c r="AN463" i="7"/>
  <c r="AN464" i="7"/>
  <c r="AN465" i="7"/>
  <c r="AN466" i="7"/>
  <c r="AN467" i="7"/>
  <c r="AN468" i="7"/>
  <c r="AN469" i="7"/>
  <c r="AN470" i="7"/>
  <c r="AN471" i="7"/>
  <c r="AN472" i="7"/>
  <c r="AN473" i="7"/>
  <c r="AN474" i="7"/>
  <c r="AN475" i="7"/>
  <c r="AN476" i="7"/>
  <c r="AN477" i="7"/>
  <c r="AN478" i="7"/>
  <c r="AN479" i="7"/>
  <c r="AN480" i="7"/>
  <c r="AN481" i="7"/>
  <c r="AN482" i="7"/>
  <c r="AN483" i="7"/>
  <c r="AN484" i="7"/>
  <c r="AN485" i="7"/>
  <c r="AN486" i="7"/>
  <c r="AN487" i="7"/>
  <c r="AN488" i="7"/>
  <c r="AN489" i="7"/>
  <c r="AN490" i="7"/>
  <c r="AN491" i="7"/>
  <c r="AN492" i="7"/>
  <c r="AN493" i="7"/>
  <c r="AN494" i="7"/>
  <c r="AN495" i="7"/>
  <c r="AN496" i="7"/>
  <c r="AN497" i="7"/>
  <c r="AN498" i="7"/>
  <c r="AN499" i="7"/>
  <c r="AN500" i="7"/>
  <c r="AN501" i="7"/>
  <c r="AN502" i="7"/>
  <c r="AN503" i="7"/>
  <c r="AN504" i="7"/>
  <c r="AN505" i="7"/>
  <c r="AN506" i="7"/>
  <c r="AN507" i="7"/>
  <c r="AN508" i="7"/>
  <c r="AN509" i="7"/>
  <c r="AN510" i="7"/>
  <c r="AN511" i="7"/>
  <c r="AN512" i="7"/>
  <c r="AN513" i="7"/>
  <c r="AN514" i="7"/>
  <c r="AN515" i="7"/>
  <c r="AN516" i="7"/>
  <c r="AN517" i="7"/>
  <c r="AN518" i="7"/>
  <c r="AN519" i="7"/>
  <c r="AN520" i="7"/>
  <c r="AN521" i="7"/>
  <c r="AN522" i="7"/>
  <c r="AN523" i="7"/>
  <c r="AN524" i="7"/>
  <c r="AN525" i="7"/>
  <c r="AN526" i="7"/>
  <c r="AN527" i="7"/>
  <c r="AN528" i="7"/>
  <c r="AN529" i="7"/>
  <c r="AN530" i="7"/>
  <c r="AN531" i="7"/>
  <c r="AN532" i="7"/>
  <c r="AN533" i="7"/>
  <c r="AN534" i="7"/>
  <c r="AN535" i="7"/>
  <c r="AN536" i="7"/>
  <c r="AN537" i="7"/>
  <c r="AN538" i="7"/>
  <c r="AN539" i="7"/>
  <c r="AN540" i="7"/>
  <c r="AN541" i="7"/>
  <c r="AN542" i="7"/>
  <c r="AN543" i="7"/>
  <c r="AN544" i="7"/>
  <c r="AN545" i="7"/>
  <c r="AN546" i="7"/>
  <c r="AN547" i="7"/>
  <c r="AN548" i="7"/>
  <c r="AN549" i="7"/>
  <c r="AN550" i="7"/>
  <c r="AN551" i="7"/>
  <c r="AN552" i="7"/>
  <c r="AN553" i="7"/>
  <c r="AN554" i="7"/>
  <c r="AN555" i="7"/>
  <c r="AN556" i="7"/>
  <c r="AN557" i="7"/>
  <c r="AN558" i="7"/>
  <c r="AN559" i="7"/>
  <c r="AN560" i="7"/>
  <c r="AN561" i="7"/>
  <c r="AN562" i="7"/>
  <c r="AN563" i="7"/>
  <c r="AN564" i="7"/>
  <c r="AN565" i="7"/>
  <c r="AN566" i="7"/>
  <c r="AN567" i="7"/>
  <c r="AN568" i="7"/>
  <c r="AN569" i="7"/>
  <c r="AN570" i="7"/>
  <c r="AN571" i="7"/>
  <c r="AN572" i="7"/>
  <c r="AN573" i="7"/>
  <c r="AN574" i="7"/>
  <c r="AN575" i="7"/>
  <c r="AN576" i="7"/>
  <c r="AN577" i="7"/>
  <c r="AN578" i="7"/>
  <c r="AN579" i="7"/>
  <c r="AN580" i="7"/>
  <c r="AN581" i="7"/>
  <c r="AN582" i="7"/>
  <c r="AN583" i="7"/>
  <c r="AN584" i="7"/>
  <c r="AN585" i="7"/>
  <c r="AN586" i="7"/>
  <c r="AN587" i="7"/>
  <c r="AN588" i="7"/>
  <c r="AN589" i="7"/>
  <c r="AN590" i="7"/>
  <c r="AN591" i="7"/>
  <c r="AN592" i="7"/>
  <c r="AN593" i="7"/>
  <c r="AN594" i="7"/>
  <c r="AN595" i="7"/>
  <c r="AN596" i="7"/>
  <c r="AN597" i="7"/>
  <c r="AN598" i="7"/>
  <c r="AN599" i="7"/>
  <c r="AN600" i="7"/>
  <c r="AN601" i="7"/>
  <c r="AN602" i="7"/>
  <c r="AN603" i="7"/>
  <c r="AN604" i="7"/>
  <c r="AN605" i="7"/>
  <c r="AN606" i="7"/>
  <c r="AN607" i="7"/>
  <c r="AN608" i="7"/>
  <c r="AN609" i="7"/>
  <c r="AN610" i="7"/>
  <c r="AN611" i="7"/>
  <c r="AN612" i="7"/>
  <c r="AN613" i="7"/>
  <c r="AN614" i="7"/>
  <c r="AN615" i="7"/>
  <c r="AN616" i="7"/>
  <c r="AN617" i="7"/>
  <c r="AN618" i="7"/>
  <c r="AN619" i="7"/>
  <c r="AN620" i="7"/>
  <c r="AN621" i="7"/>
  <c r="AN622" i="7"/>
  <c r="AN623" i="7"/>
  <c r="AN624" i="7"/>
  <c r="AN625" i="7"/>
  <c r="AN626" i="7"/>
  <c r="AN627" i="7"/>
  <c r="AN628" i="7"/>
  <c r="AN629" i="7"/>
  <c r="AN630" i="7"/>
  <c r="AN631" i="7"/>
  <c r="AN632" i="7"/>
  <c r="AN633" i="7"/>
  <c r="AN634" i="7"/>
  <c r="AN635" i="7"/>
  <c r="AN636" i="7"/>
  <c r="AN637" i="7"/>
  <c r="AN638" i="7"/>
  <c r="AN639" i="7"/>
  <c r="AN640" i="7"/>
  <c r="AN641" i="7"/>
  <c r="AN642" i="7"/>
  <c r="AN643" i="7"/>
  <c r="AN644" i="7"/>
  <c r="AN645" i="7"/>
  <c r="AN646" i="7"/>
  <c r="AN647" i="7"/>
  <c r="AN648" i="7"/>
  <c r="AN649" i="7"/>
  <c r="AN650" i="7"/>
  <c r="AN651" i="7"/>
  <c r="AN652" i="7"/>
  <c r="AN653" i="7"/>
  <c r="AN654" i="7"/>
  <c r="AN655" i="7"/>
  <c r="AN656" i="7"/>
  <c r="AN657" i="7"/>
  <c r="AN658" i="7"/>
  <c r="AN659" i="7"/>
  <c r="AN660" i="7"/>
  <c r="AN661" i="7"/>
  <c r="AN662" i="7"/>
  <c r="AN663" i="7"/>
  <c r="AN664" i="7"/>
  <c r="AN665" i="7"/>
  <c r="AN666" i="7"/>
  <c r="AN667" i="7"/>
  <c r="AN668" i="7"/>
  <c r="AN669" i="7"/>
  <c r="AN670" i="7"/>
  <c r="AN671" i="7"/>
  <c r="AN672" i="7"/>
  <c r="AN673" i="7"/>
  <c r="AN674" i="7"/>
  <c r="AN675" i="7"/>
  <c r="AN676" i="7"/>
  <c r="AN677" i="7"/>
  <c r="AN678" i="7"/>
  <c r="AN679" i="7"/>
  <c r="AN680" i="7"/>
  <c r="AN681" i="7"/>
  <c r="AN682" i="7"/>
  <c r="AN683" i="7"/>
  <c r="AN684" i="7"/>
  <c r="AN685" i="7"/>
  <c r="AN686" i="7"/>
  <c r="AN687" i="7"/>
  <c r="AN688" i="7"/>
  <c r="AN689" i="7"/>
  <c r="AN690" i="7"/>
  <c r="AN691" i="7"/>
  <c r="AN692" i="7"/>
  <c r="AN693" i="7"/>
  <c r="AN694" i="7"/>
  <c r="AN695" i="7"/>
  <c r="AN696" i="7"/>
  <c r="AN697" i="7"/>
  <c r="AN698" i="7"/>
  <c r="AN699" i="7"/>
  <c r="AN700" i="7"/>
  <c r="AN701" i="7"/>
  <c r="AN702" i="7"/>
  <c r="AN703" i="7"/>
  <c r="AN704" i="7"/>
  <c r="AN705" i="7"/>
  <c r="AN706" i="7"/>
  <c r="AN707" i="7"/>
  <c r="AN708" i="7"/>
  <c r="AN709" i="7"/>
  <c r="AN710" i="7"/>
  <c r="AN711" i="7"/>
  <c r="AN712" i="7"/>
  <c r="AN713" i="7"/>
  <c r="AN714" i="7"/>
  <c r="AN715" i="7"/>
  <c r="AN716" i="7"/>
  <c r="AN717" i="7"/>
  <c r="AN718" i="7"/>
  <c r="AN719" i="7"/>
  <c r="AN720" i="7"/>
  <c r="AN721" i="7"/>
  <c r="AN722" i="7"/>
  <c r="AN723" i="7"/>
  <c r="AN724" i="7"/>
  <c r="AN725" i="7"/>
  <c r="AN726" i="7"/>
  <c r="AN727" i="7"/>
  <c r="AN728" i="7"/>
  <c r="AN729" i="7"/>
  <c r="AN730" i="7"/>
  <c r="AN731" i="7"/>
  <c r="AN732" i="7"/>
  <c r="AN733" i="7"/>
  <c r="AN734" i="7"/>
  <c r="AN735" i="7"/>
  <c r="AN736" i="7"/>
  <c r="AN737" i="7"/>
  <c r="AN738" i="7"/>
  <c r="AN739" i="7"/>
  <c r="AN740" i="7"/>
  <c r="AN741" i="7"/>
  <c r="AN742" i="7"/>
  <c r="AN743" i="7"/>
  <c r="AN744" i="7"/>
  <c r="AN745" i="7"/>
  <c r="AN746" i="7"/>
  <c r="AN747" i="7"/>
  <c r="AN748" i="7"/>
  <c r="AN749" i="7"/>
  <c r="AN750" i="7"/>
  <c r="AN751" i="7"/>
  <c r="AN752" i="7"/>
  <c r="AN753" i="7"/>
  <c r="AN754" i="7"/>
  <c r="AN755" i="7"/>
  <c r="AN756" i="7"/>
  <c r="AN757" i="7"/>
  <c r="AN758" i="7"/>
  <c r="AN759" i="7"/>
  <c r="AN760" i="7"/>
  <c r="AN761" i="7"/>
  <c r="AN762" i="7"/>
  <c r="AN763" i="7"/>
  <c r="AN764" i="7"/>
  <c r="AN765" i="7"/>
  <c r="AN766" i="7"/>
  <c r="AN767" i="7"/>
  <c r="AN768" i="7"/>
  <c r="AN769" i="7"/>
  <c r="AN770" i="7"/>
  <c r="AN771" i="7"/>
  <c r="AN772" i="7"/>
  <c r="AN773" i="7"/>
  <c r="AN774" i="7"/>
  <c r="AN775" i="7"/>
  <c r="AN776" i="7"/>
  <c r="AN777" i="7"/>
  <c r="AN778" i="7"/>
  <c r="AN779" i="7"/>
  <c r="AN780" i="7"/>
  <c r="AN781" i="7"/>
  <c r="AN782" i="7"/>
  <c r="AN783" i="7"/>
  <c r="AN784" i="7"/>
  <c r="AN785" i="7"/>
  <c r="AN786" i="7"/>
  <c r="AN787" i="7"/>
  <c r="AN788" i="7"/>
  <c r="AN789" i="7"/>
  <c r="AN790" i="7"/>
  <c r="AN791" i="7"/>
  <c r="AN792" i="7"/>
  <c r="AN793" i="7"/>
  <c r="AN794" i="7"/>
  <c r="AN795" i="7"/>
  <c r="AN796" i="7"/>
  <c r="AN797" i="7"/>
  <c r="AN798" i="7"/>
  <c r="AN799" i="7"/>
  <c r="AN800" i="7"/>
  <c r="AN801" i="7"/>
  <c r="AN802" i="7"/>
  <c r="AN803" i="7"/>
  <c r="AN804" i="7"/>
  <c r="AN805" i="7"/>
  <c r="AN806" i="7"/>
  <c r="AN807" i="7"/>
  <c r="AN808" i="7"/>
  <c r="AN809" i="7"/>
  <c r="AN810" i="7"/>
  <c r="AN811" i="7"/>
  <c r="AN812" i="7"/>
  <c r="AN813" i="7"/>
  <c r="AN814" i="7"/>
  <c r="AN815" i="7"/>
  <c r="AN816" i="7"/>
  <c r="AN817" i="7"/>
  <c r="AN818" i="7"/>
  <c r="AN819" i="7"/>
  <c r="AN820" i="7"/>
  <c r="AN821" i="7"/>
  <c r="AN822" i="7"/>
  <c r="AN823" i="7"/>
  <c r="AN824" i="7"/>
  <c r="AN825" i="7"/>
  <c r="AN826" i="7"/>
  <c r="AN827" i="7"/>
  <c r="AN828" i="7"/>
  <c r="AN829" i="7"/>
  <c r="AN830" i="7"/>
  <c r="AN831" i="7"/>
  <c r="AN832" i="7"/>
  <c r="AN833" i="7"/>
  <c r="AN834" i="7"/>
  <c r="AN835" i="7"/>
  <c r="AN836" i="7"/>
  <c r="AN837" i="7"/>
  <c r="AN838" i="7"/>
  <c r="AN839" i="7"/>
  <c r="AN840" i="7"/>
  <c r="AN841" i="7"/>
  <c r="AN842" i="7"/>
  <c r="AN843" i="7"/>
  <c r="AN844" i="7"/>
  <c r="AN845" i="7"/>
  <c r="AN846" i="7"/>
  <c r="AN847" i="7"/>
  <c r="AN848" i="7"/>
  <c r="AN849" i="7"/>
  <c r="AN850" i="7"/>
  <c r="AN851" i="7"/>
  <c r="AN852" i="7"/>
  <c r="AN853" i="7"/>
  <c r="AN854" i="7"/>
  <c r="AN855" i="7"/>
  <c r="AN856" i="7"/>
  <c r="AN857" i="7"/>
  <c r="AN858" i="7"/>
  <c r="AN859" i="7"/>
  <c r="AN860" i="7"/>
  <c r="AN861" i="7"/>
  <c r="AN862" i="7"/>
  <c r="AN863" i="7"/>
  <c r="AN864" i="7"/>
  <c r="AN865" i="7"/>
  <c r="AN866" i="7"/>
  <c r="AN867" i="7"/>
  <c r="AN868" i="7"/>
  <c r="AN869" i="7"/>
  <c r="AN870" i="7"/>
  <c r="AN871" i="7"/>
  <c r="AN872" i="7"/>
  <c r="AN873" i="7"/>
  <c r="AN874" i="7"/>
  <c r="AN875" i="7"/>
  <c r="AN876" i="7"/>
  <c r="AN877" i="7"/>
  <c r="AN878" i="7"/>
  <c r="AN879" i="7"/>
  <c r="AN880" i="7"/>
  <c r="AN881" i="7"/>
  <c r="AN882" i="7"/>
  <c r="AN883" i="7"/>
  <c r="AN884" i="7"/>
  <c r="AN885" i="7"/>
  <c r="AN886" i="7"/>
  <c r="AN887" i="7"/>
  <c r="AN888" i="7"/>
  <c r="AN889" i="7"/>
  <c r="AN890" i="7"/>
  <c r="AN891" i="7"/>
  <c r="AN892" i="7"/>
  <c r="AN893" i="7"/>
  <c r="AN894" i="7"/>
  <c r="AN895" i="7"/>
  <c r="AN896" i="7"/>
  <c r="AN897" i="7"/>
  <c r="AN898" i="7"/>
  <c r="AN899" i="7"/>
  <c r="AN900" i="7"/>
  <c r="AN901" i="7"/>
  <c r="AN902" i="7"/>
  <c r="AN903" i="7"/>
  <c r="AN904" i="7"/>
  <c r="AN905" i="7"/>
  <c r="AN906" i="7"/>
  <c r="AN907" i="7"/>
  <c r="AN908" i="7"/>
  <c r="AN909" i="7"/>
  <c r="AN910" i="7"/>
  <c r="AN911" i="7"/>
  <c r="AN912" i="7"/>
  <c r="AN913" i="7"/>
  <c r="AN914" i="7"/>
  <c r="AN915" i="7"/>
  <c r="AN916" i="7"/>
  <c r="AN917" i="7"/>
  <c r="AN918" i="7"/>
  <c r="AN919" i="7"/>
  <c r="AN920" i="7"/>
  <c r="AN921" i="7"/>
  <c r="AN922" i="7"/>
  <c r="AN923" i="7"/>
  <c r="AN924" i="7"/>
  <c r="AN925" i="7"/>
  <c r="AN926" i="7"/>
  <c r="AN927" i="7"/>
  <c r="AN928" i="7"/>
  <c r="AN929" i="7"/>
  <c r="AN930" i="7"/>
  <c r="AN931" i="7"/>
  <c r="AN932" i="7"/>
  <c r="AN933" i="7"/>
  <c r="AN934" i="7"/>
  <c r="AN935" i="7"/>
  <c r="AN936" i="7"/>
  <c r="AN937" i="7"/>
  <c r="AN938" i="7"/>
  <c r="AN939" i="7"/>
  <c r="AN940" i="7"/>
  <c r="AN941" i="7"/>
  <c r="AN942" i="7"/>
  <c r="AN943" i="7"/>
  <c r="AN944" i="7"/>
  <c r="AN945" i="7"/>
  <c r="AN946" i="7"/>
  <c r="AN947" i="7"/>
  <c r="AN948" i="7"/>
  <c r="AN949" i="7"/>
  <c r="AN950" i="7"/>
  <c r="AN951" i="7"/>
  <c r="AN952" i="7"/>
  <c r="AN953" i="7"/>
  <c r="AN954" i="7"/>
  <c r="AN955" i="7"/>
  <c r="AN956" i="7"/>
  <c r="AN957" i="7"/>
  <c r="AN958" i="7"/>
  <c r="AN959" i="7"/>
  <c r="AN960" i="7"/>
  <c r="AN961" i="7"/>
  <c r="AN962" i="7"/>
  <c r="AN963" i="7"/>
  <c r="AN964" i="7"/>
  <c r="AN965" i="7"/>
  <c r="AN966" i="7"/>
  <c r="AN967" i="7"/>
  <c r="AN968" i="7"/>
  <c r="AN969" i="7"/>
  <c r="AN970" i="7"/>
  <c r="AN971" i="7"/>
  <c r="AN972" i="7"/>
  <c r="AN973" i="7"/>
  <c r="AN974" i="7"/>
  <c r="AN975" i="7"/>
  <c r="AN976" i="7"/>
  <c r="AN977" i="7"/>
  <c r="AN978" i="7"/>
  <c r="AN979" i="7"/>
  <c r="AN980" i="7"/>
  <c r="AN981" i="7"/>
  <c r="AN982" i="7"/>
  <c r="AN983" i="7"/>
  <c r="AN984" i="7"/>
  <c r="AN985" i="7"/>
  <c r="AN986" i="7"/>
  <c r="AN987" i="7"/>
  <c r="AN988" i="7"/>
  <c r="AN989" i="7"/>
  <c r="AN990" i="7"/>
  <c r="AN991" i="7"/>
  <c r="AN992" i="7"/>
  <c r="AN993" i="7"/>
  <c r="AN994" i="7"/>
  <c r="AN995" i="7"/>
  <c r="AN996" i="7"/>
  <c r="AN997" i="7"/>
  <c r="AN998" i="7"/>
  <c r="AN999" i="7"/>
  <c r="AN1000" i="7"/>
  <c r="AN1001" i="7"/>
  <c r="AN1002" i="7"/>
  <c r="AN1003" i="7"/>
  <c r="AN1004" i="7"/>
  <c r="AN1005" i="7"/>
  <c r="AN1006" i="7"/>
  <c r="AN1007" i="7"/>
  <c r="AN1008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W29" i="7"/>
  <c r="AS30" i="7"/>
  <c r="AW30" i="7"/>
  <c r="AS31" i="7"/>
  <c r="AS32" i="7"/>
  <c r="AS33" i="7"/>
  <c r="AS34" i="7"/>
  <c r="AW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S92" i="7"/>
  <c r="AS93" i="7"/>
  <c r="AS94" i="7"/>
  <c r="AS95" i="7"/>
  <c r="AS96" i="7"/>
  <c r="AS97" i="7"/>
  <c r="AS98" i="7"/>
  <c r="AS99" i="7"/>
  <c r="AS100" i="7"/>
  <c r="AS101" i="7"/>
  <c r="AS102" i="7"/>
  <c r="AS103" i="7"/>
  <c r="AS104" i="7"/>
  <c r="AS105" i="7"/>
  <c r="AS106" i="7"/>
  <c r="AS107" i="7"/>
  <c r="AS108" i="7"/>
  <c r="AS109" i="7"/>
  <c r="AS110" i="7"/>
  <c r="AS111" i="7"/>
  <c r="AS112" i="7"/>
  <c r="AS113" i="7"/>
  <c r="AS114" i="7"/>
  <c r="AS115" i="7"/>
  <c r="AS116" i="7"/>
  <c r="AS117" i="7"/>
  <c r="AS118" i="7"/>
  <c r="AS119" i="7"/>
  <c r="AS120" i="7"/>
  <c r="AS121" i="7"/>
  <c r="AS122" i="7"/>
  <c r="AS123" i="7"/>
  <c r="AS124" i="7"/>
  <c r="AS125" i="7"/>
  <c r="AS126" i="7"/>
  <c r="AS127" i="7"/>
  <c r="AS128" i="7"/>
  <c r="AS129" i="7"/>
  <c r="AS130" i="7"/>
  <c r="AS131" i="7"/>
  <c r="AS132" i="7"/>
  <c r="AS133" i="7"/>
  <c r="AS134" i="7"/>
  <c r="AS135" i="7"/>
  <c r="AS136" i="7"/>
  <c r="AS137" i="7"/>
  <c r="AS138" i="7"/>
  <c r="AS139" i="7"/>
  <c r="AS140" i="7"/>
  <c r="AS141" i="7"/>
  <c r="AS142" i="7"/>
  <c r="AS143" i="7"/>
  <c r="AS144" i="7"/>
  <c r="AS145" i="7"/>
  <c r="AS146" i="7"/>
  <c r="AS147" i="7"/>
  <c r="AS148" i="7"/>
  <c r="AS149" i="7"/>
  <c r="AS150" i="7"/>
  <c r="AS151" i="7"/>
  <c r="AS152" i="7"/>
  <c r="AS153" i="7"/>
  <c r="AS154" i="7"/>
  <c r="AS155" i="7"/>
  <c r="AS156" i="7"/>
  <c r="AS157" i="7"/>
  <c r="AS158" i="7"/>
  <c r="AS159" i="7"/>
  <c r="AS160" i="7"/>
  <c r="AS161" i="7"/>
  <c r="AS162" i="7"/>
  <c r="AS163" i="7"/>
  <c r="AS164" i="7"/>
  <c r="AS165" i="7"/>
  <c r="AS166" i="7"/>
  <c r="AS167" i="7"/>
  <c r="AS168" i="7"/>
  <c r="AS169" i="7"/>
  <c r="AS170" i="7"/>
  <c r="AS171" i="7"/>
  <c r="AS172" i="7"/>
  <c r="AS173" i="7"/>
  <c r="AS174" i="7"/>
  <c r="AS175" i="7"/>
  <c r="AS176" i="7"/>
  <c r="AS177" i="7"/>
  <c r="AS178" i="7"/>
  <c r="AS179" i="7"/>
  <c r="AS180" i="7"/>
  <c r="AS181" i="7"/>
  <c r="AS182" i="7"/>
  <c r="AS183" i="7"/>
  <c r="AS184" i="7"/>
  <c r="AS185" i="7"/>
  <c r="AS186" i="7"/>
  <c r="AS187" i="7"/>
  <c r="AS188" i="7"/>
  <c r="AS189" i="7"/>
  <c r="AS190" i="7"/>
  <c r="AS191" i="7"/>
  <c r="AS192" i="7"/>
  <c r="AS193" i="7"/>
  <c r="AS194" i="7"/>
  <c r="AS195" i="7"/>
  <c r="AS196" i="7"/>
  <c r="AS197" i="7"/>
  <c r="AS198" i="7"/>
  <c r="AS199" i="7"/>
  <c r="AS200" i="7"/>
  <c r="AS201" i="7"/>
  <c r="AS202" i="7"/>
  <c r="AS203" i="7"/>
  <c r="AS204" i="7"/>
  <c r="AS205" i="7"/>
  <c r="AS206" i="7"/>
  <c r="AS207" i="7"/>
  <c r="AS208" i="7"/>
  <c r="AS209" i="7"/>
  <c r="AS210" i="7"/>
  <c r="AS211" i="7"/>
  <c r="AS212" i="7"/>
  <c r="AS213" i="7"/>
  <c r="AS214" i="7"/>
  <c r="AS215" i="7"/>
  <c r="AS216" i="7"/>
  <c r="AS217" i="7"/>
  <c r="AS218" i="7"/>
  <c r="AS219" i="7"/>
  <c r="AS220" i="7"/>
  <c r="AS221" i="7"/>
  <c r="AS222" i="7"/>
  <c r="AS223" i="7"/>
  <c r="AS224" i="7"/>
  <c r="AS225" i="7"/>
  <c r="AS226" i="7"/>
  <c r="AS227" i="7"/>
  <c r="AS228" i="7"/>
  <c r="AS229" i="7"/>
  <c r="AS230" i="7"/>
  <c r="AS231" i="7"/>
  <c r="AS232" i="7"/>
  <c r="AS233" i="7"/>
  <c r="AS234" i="7"/>
  <c r="AS235" i="7"/>
  <c r="AS236" i="7"/>
  <c r="AS237" i="7"/>
  <c r="AS238" i="7"/>
  <c r="AS239" i="7"/>
  <c r="AS240" i="7"/>
  <c r="AS241" i="7"/>
  <c r="AS242" i="7"/>
  <c r="AS243" i="7"/>
  <c r="AS244" i="7"/>
  <c r="AS245" i="7"/>
  <c r="AS246" i="7"/>
  <c r="AS247" i="7"/>
  <c r="AS248" i="7"/>
  <c r="AS249" i="7"/>
  <c r="AS250" i="7"/>
  <c r="AS251" i="7"/>
  <c r="AS252" i="7"/>
  <c r="AS253" i="7"/>
  <c r="AS254" i="7"/>
  <c r="AS255" i="7"/>
  <c r="AS256" i="7"/>
  <c r="AS257" i="7"/>
  <c r="AS258" i="7"/>
  <c r="AS259" i="7"/>
  <c r="AS260" i="7"/>
  <c r="AS261" i="7"/>
  <c r="AS262" i="7"/>
  <c r="AS263" i="7"/>
  <c r="AS264" i="7"/>
  <c r="AS265" i="7"/>
  <c r="AS266" i="7"/>
  <c r="AS267" i="7"/>
  <c r="AS268" i="7"/>
  <c r="AS269" i="7"/>
  <c r="AS270" i="7"/>
  <c r="AS271" i="7"/>
  <c r="AS272" i="7"/>
  <c r="AS273" i="7"/>
  <c r="AS274" i="7"/>
  <c r="AS275" i="7"/>
  <c r="AS276" i="7"/>
  <c r="AS277" i="7"/>
  <c r="AS278" i="7"/>
  <c r="AS279" i="7"/>
  <c r="AS280" i="7"/>
  <c r="AS281" i="7"/>
  <c r="AS282" i="7"/>
  <c r="AS283" i="7"/>
  <c r="AS284" i="7"/>
  <c r="AS285" i="7"/>
  <c r="AS286" i="7"/>
  <c r="AS287" i="7"/>
  <c r="AS288" i="7"/>
  <c r="AS289" i="7"/>
  <c r="AS290" i="7"/>
  <c r="AS291" i="7"/>
  <c r="AS292" i="7"/>
  <c r="AS293" i="7"/>
  <c r="AS294" i="7"/>
  <c r="AS295" i="7"/>
  <c r="AS296" i="7"/>
  <c r="AS297" i="7"/>
  <c r="AS298" i="7"/>
  <c r="AS299" i="7"/>
  <c r="AS300" i="7"/>
  <c r="AS301" i="7"/>
  <c r="AS302" i="7"/>
  <c r="AS303" i="7"/>
  <c r="AS304" i="7"/>
  <c r="AS305" i="7"/>
  <c r="AS306" i="7"/>
  <c r="AS307" i="7"/>
  <c r="AS308" i="7"/>
  <c r="AS309" i="7"/>
  <c r="AS310" i="7"/>
  <c r="AS311" i="7"/>
  <c r="AS312" i="7"/>
  <c r="AS313" i="7"/>
  <c r="AS314" i="7"/>
  <c r="AS315" i="7"/>
  <c r="AS316" i="7"/>
  <c r="AS317" i="7"/>
  <c r="AS318" i="7"/>
  <c r="AS319" i="7"/>
  <c r="AS320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33" i="7"/>
  <c r="AS334" i="7"/>
  <c r="AS335" i="7"/>
  <c r="AS336" i="7"/>
  <c r="AS337" i="7"/>
  <c r="AS338" i="7"/>
  <c r="AS339" i="7"/>
  <c r="AS340" i="7"/>
  <c r="AS341" i="7"/>
  <c r="AS342" i="7"/>
  <c r="AS343" i="7"/>
  <c r="AS344" i="7"/>
  <c r="AS345" i="7"/>
  <c r="AS346" i="7"/>
  <c r="AS347" i="7"/>
  <c r="AS348" i="7"/>
  <c r="AS349" i="7"/>
  <c r="AS350" i="7"/>
  <c r="AS351" i="7"/>
  <c r="AS352" i="7"/>
  <c r="AS353" i="7"/>
  <c r="AS354" i="7"/>
  <c r="AS355" i="7"/>
  <c r="AS356" i="7"/>
  <c r="AS357" i="7"/>
  <c r="AS358" i="7"/>
  <c r="AS359" i="7"/>
  <c r="AS360" i="7"/>
  <c r="AS361" i="7"/>
  <c r="AS362" i="7"/>
  <c r="AS363" i="7"/>
  <c r="AS364" i="7"/>
  <c r="AS365" i="7"/>
  <c r="AS366" i="7"/>
  <c r="AS367" i="7"/>
  <c r="AS368" i="7"/>
  <c r="AS369" i="7"/>
  <c r="AS370" i="7"/>
  <c r="AS371" i="7"/>
  <c r="AS372" i="7"/>
  <c r="AS373" i="7"/>
  <c r="AS374" i="7"/>
  <c r="AS375" i="7"/>
  <c r="AS376" i="7"/>
  <c r="AS377" i="7"/>
  <c r="AS378" i="7"/>
  <c r="AS379" i="7"/>
  <c r="AS380" i="7"/>
  <c r="AS381" i="7"/>
  <c r="AS382" i="7"/>
  <c r="AS383" i="7"/>
  <c r="AS384" i="7"/>
  <c r="AS385" i="7"/>
  <c r="AS386" i="7"/>
  <c r="AS387" i="7"/>
  <c r="AS388" i="7"/>
  <c r="AS389" i="7"/>
  <c r="AS390" i="7"/>
  <c r="AS391" i="7"/>
  <c r="AS392" i="7"/>
  <c r="AS393" i="7"/>
  <c r="AS394" i="7"/>
  <c r="AS395" i="7"/>
  <c r="AS396" i="7"/>
  <c r="AS397" i="7"/>
  <c r="AS398" i="7"/>
  <c r="AS399" i="7"/>
  <c r="AS400" i="7"/>
  <c r="AS401" i="7"/>
  <c r="AS402" i="7"/>
  <c r="AS403" i="7"/>
  <c r="AS404" i="7"/>
  <c r="AS405" i="7"/>
  <c r="AS406" i="7"/>
  <c r="AS407" i="7"/>
  <c r="AS408" i="7"/>
  <c r="AS409" i="7"/>
  <c r="AS410" i="7"/>
  <c r="AS411" i="7"/>
  <c r="AS412" i="7"/>
  <c r="AS413" i="7"/>
  <c r="AS414" i="7"/>
  <c r="AS415" i="7"/>
  <c r="AS416" i="7"/>
  <c r="AS417" i="7"/>
  <c r="AS418" i="7"/>
  <c r="AS419" i="7"/>
  <c r="AS420" i="7"/>
  <c r="AS421" i="7"/>
  <c r="AS422" i="7"/>
  <c r="AS423" i="7"/>
  <c r="AS424" i="7"/>
  <c r="AS425" i="7"/>
  <c r="AS426" i="7"/>
  <c r="AS427" i="7"/>
  <c r="AS428" i="7"/>
  <c r="AS429" i="7"/>
  <c r="AS430" i="7"/>
  <c r="AS431" i="7"/>
  <c r="AS432" i="7"/>
  <c r="AS433" i="7"/>
  <c r="AS434" i="7"/>
  <c r="AS435" i="7"/>
  <c r="AS436" i="7"/>
  <c r="AS437" i="7"/>
  <c r="AS438" i="7"/>
  <c r="AS439" i="7"/>
  <c r="AS440" i="7"/>
  <c r="AS441" i="7"/>
  <c r="AS442" i="7"/>
  <c r="AS443" i="7"/>
  <c r="AS444" i="7"/>
  <c r="AS445" i="7"/>
  <c r="AS446" i="7"/>
  <c r="AS447" i="7"/>
  <c r="AS448" i="7"/>
  <c r="AS449" i="7"/>
  <c r="AS450" i="7"/>
  <c r="AS451" i="7"/>
  <c r="AS452" i="7"/>
  <c r="AS453" i="7"/>
  <c r="AS454" i="7"/>
  <c r="AS455" i="7"/>
  <c r="AS456" i="7"/>
  <c r="AS457" i="7"/>
  <c r="AS458" i="7"/>
  <c r="AS459" i="7"/>
  <c r="AS460" i="7"/>
  <c r="AS461" i="7"/>
  <c r="AS462" i="7"/>
  <c r="AS463" i="7"/>
  <c r="AS464" i="7"/>
  <c r="AS465" i="7"/>
  <c r="AS466" i="7"/>
  <c r="AS467" i="7"/>
  <c r="AS468" i="7"/>
  <c r="AS469" i="7"/>
  <c r="AS470" i="7"/>
  <c r="AS471" i="7"/>
  <c r="AS472" i="7"/>
  <c r="AS473" i="7"/>
  <c r="AS474" i="7"/>
  <c r="AS475" i="7"/>
  <c r="AS476" i="7"/>
  <c r="AS477" i="7"/>
  <c r="AS478" i="7"/>
  <c r="AS479" i="7"/>
  <c r="AS480" i="7"/>
  <c r="AS481" i="7"/>
  <c r="AS482" i="7"/>
  <c r="AS483" i="7"/>
  <c r="AS484" i="7"/>
  <c r="AS485" i="7"/>
  <c r="AS486" i="7"/>
  <c r="AS487" i="7"/>
  <c r="AS488" i="7"/>
  <c r="AS489" i="7"/>
  <c r="AS490" i="7"/>
  <c r="AS491" i="7"/>
  <c r="AS492" i="7"/>
  <c r="AS493" i="7"/>
  <c r="AS494" i="7"/>
  <c r="AS495" i="7"/>
  <c r="AS496" i="7"/>
  <c r="AS497" i="7"/>
  <c r="AS498" i="7"/>
  <c r="AS499" i="7"/>
  <c r="AS500" i="7"/>
  <c r="AS501" i="7"/>
  <c r="AS502" i="7"/>
  <c r="AS503" i="7"/>
  <c r="AS504" i="7"/>
  <c r="AS505" i="7"/>
  <c r="AS506" i="7"/>
  <c r="AS507" i="7"/>
  <c r="AS508" i="7"/>
  <c r="AS509" i="7"/>
  <c r="AS510" i="7"/>
  <c r="AS511" i="7"/>
  <c r="AS512" i="7"/>
  <c r="AS513" i="7"/>
  <c r="AS514" i="7"/>
  <c r="AS515" i="7"/>
  <c r="AS516" i="7"/>
  <c r="AS517" i="7"/>
  <c r="AS518" i="7"/>
  <c r="AS519" i="7"/>
  <c r="AS520" i="7"/>
  <c r="AS521" i="7"/>
  <c r="AS522" i="7"/>
  <c r="AS523" i="7"/>
  <c r="AS524" i="7"/>
  <c r="AS525" i="7"/>
  <c r="AS526" i="7"/>
  <c r="AS527" i="7"/>
  <c r="AS528" i="7"/>
  <c r="AS529" i="7"/>
  <c r="AS530" i="7"/>
  <c r="AS531" i="7"/>
  <c r="AS532" i="7"/>
  <c r="AS533" i="7"/>
  <c r="AS534" i="7"/>
  <c r="AS535" i="7"/>
  <c r="AS536" i="7"/>
  <c r="AS537" i="7"/>
  <c r="AS538" i="7"/>
  <c r="AS539" i="7"/>
  <c r="AS540" i="7"/>
  <c r="AS541" i="7"/>
  <c r="AS542" i="7"/>
  <c r="AS543" i="7"/>
  <c r="AS544" i="7"/>
  <c r="AS545" i="7"/>
  <c r="AS546" i="7"/>
  <c r="AS547" i="7"/>
  <c r="AS548" i="7"/>
  <c r="AS549" i="7"/>
  <c r="AS550" i="7"/>
  <c r="AS551" i="7"/>
  <c r="AS552" i="7"/>
  <c r="AS553" i="7"/>
  <c r="AS554" i="7"/>
  <c r="AS555" i="7"/>
  <c r="AS556" i="7"/>
  <c r="AS557" i="7"/>
  <c r="AS558" i="7"/>
  <c r="AS559" i="7"/>
  <c r="AS560" i="7"/>
  <c r="AS561" i="7"/>
  <c r="AS562" i="7"/>
  <c r="AS563" i="7"/>
  <c r="AS564" i="7"/>
  <c r="AS565" i="7"/>
  <c r="AS566" i="7"/>
  <c r="AS567" i="7"/>
  <c r="AS568" i="7"/>
  <c r="AS569" i="7"/>
  <c r="AS570" i="7"/>
  <c r="AS571" i="7"/>
  <c r="AS572" i="7"/>
  <c r="AS573" i="7"/>
  <c r="AS574" i="7"/>
  <c r="AS575" i="7"/>
  <c r="AS576" i="7"/>
  <c r="AS577" i="7"/>
  <c r="AS578" i="7"/>
  <c r="AS579" i="7"/>
  <c r="AS580" i="7"/>
  <c r="AS581" i="7"/>
  <c r="AS582" i="7"/>
  <c r="AS583" i="7"/>
  <c r="AS584" i="7"/>
  <c r="AS585" i="7"/>
  <c r="AS586" i="7"/>
  <c r="AS587" i="7"/>
  <c r="AS588" i="7"/>
  <c r="AS589" i="7"/>
  <c r="AS590" i="7"/>
  <c r="AS591" i="7"/>
  <c r="AS592" i="7"/>
  <c r="AS593" i="7"/>
  <c r="AS594" i="7"/>
  <c r="AS595" i="7"/>
  <c r="AS596" i="7"/>
  <c r="AS597" i="7"/>
  <c r="AS598" i="7"/>
  <c r="AS599" i="7"/>
  <c r="AS600" i="7"/>
  <c r="AS601" i="7"/>
  <c r="AS602" i="7"/>
  <c r="AS603" i="7"/>
  <c r="AS604" i="7"/>
  <c r="AS605" i="7"/>
  <c r="AS606" i="7"/>
  <c r="AS607" i="7"/>
  <c r="AS608" i="7"/>
  <c r="AS609" i="7"/>
  <c r="AS610" i="7"/>
  <c r="AS611" i="7"/>
  <c r="AS612" i="7"/>
  <c r="AS613" i="7"/>
  <c r="AS614" i="7"/>
  <c r="AS615" i="7"/>
  <c r="AS616" i="7"/>
  <c r="AS617" i="7"/>
  <c r="AS618" i="7"/>
  <c r="AS619" i="7"/>
  <c r="AS620" i="7"/>
  <c r="AS621" i="7"/>
  <c r="AS622" i="7"/>
  <c r="AS623" i="7"/>
  <c r="AS624" i="7"/>
  <c r="AS625" i="7"/>
  <c r="AS626" i="7"/>
  <c r="AS627" i="7"/>
  <c r="AS628" i="7"/>
  <c r="AS629" i="7"/>
  <c r="AS630" i="7"/>
  <c r="AS631" i="7"/>
  <c r="AS632" i="7"/>
  <c r="AS633" i="7"/>
  <c r="AS634" i="7"/>
  <c r="AS635" i="7"/>
  <c r="AS636" i="7"/>
  <c r="AS637" i="7"/>
  <c r="AS638" i="7"/>
  <c r="AS639" i="7"/>
  <c r="AS640" i="7"/>
  <c r="AS641" i="7"/>
  <c r="AS642" i="7"/>
  <c r="AS643" i="7"/>
  <c r="AS644" i="7"/>
  <c r="AS645" i="7"/>
  <c r="AS646" i="7"/>
  <c r="AS647" i="7"/>
  <c r="AS648" i="7"/>
  <c r="AS649" i="7"/>
  <c r="AS650" i="7"/>
  <c r="AS651" i="7"/>
  <c r="AS652" i="7"/>
  <c r="AS653" i="7"/>
  <c r="AS654" i="7"/>
  <c r="AS655" i="7"/>
  <c r="AS656" i="7"/>
  <c r="AS657" i="7"/>
  <c r="AS658" i="7"/>
  <c r="AS659" i="7"/>
  <c r="AS660" i="7"/>
  <c r="AS661" i="7"/>
  <c r="AS662" i="7"/>
  <c r="AS663" i="7"/>
  <c r="AS664" i="7"/>
  <c r="AS665" i="7"/>
  <c r="AS666" i="7"/>
  <c r="AS667" i="7"/>
  <c r="AS668" i="7"/>
  <c r="AS669" i="7"/>
  <c r="AS670" i="7"/>
  <c r="AS671" i="7"/>
  <c r="AS672" i="7"/>
  <c r="AS673" i="7"/>
  <c r="AS674" i="7"/>
  <c r="AS675" i="7"/>
  <c r="AS676" i="7"/>
  <c r="AS677" i="7"/>
  <c r="AS678" i="7"/>
  <c r="AS679" i="7"/>
  <c r="AS680" i="7"/>
  <c r="AS681" i="7"/>
  <c r="AS682" i="7"/>
  <c r="AS683" i="7"/>
  <c r="AS684" i="7"/>
  <c r="AS685" i="7"/>
  <c r="AS686" i="7"/>
  <c r="AS687" i="7"/>
  <c r="AS688" i="7"/>
  <c r="AS689" i="7"/>
  <c r="AS690" i="7"/>
  <c r="AS691" i="7"/>
  <c r="AS692" i="7"/>
  <c r="AS693" i="7"/>
  <c r="AS694" i="7"/>
  <c r="AS695" i="7"/>
  <c r="AS696" i="7"/>
  <c r="AS697" i="7"/>
  <c r="AS698" i="7"/>
  <c r="AS699" i="7"/>
  <c r="AS700" i="7"/>
  <c r="AS701" i="7"/>
  <c r="AS702" i="7"/>
  <c r="AS703" i="7"/>
  <c r="AS704" i="7"/>
  <c r="AS705" i="7"/>
  <c r="AS706" i="7"/>
  <c r="AS707" i="7"/>
  <c r="AS708" i="7"/>
  <c r="AS709" i="7"/>
  <c r="AS710" i="7"/>
  <c r="AS711" i="7"/>
  <c r="AS712" i="7"/>
  <c r="AS713" i="7"/>
  <c r="AS714" i="7"/>
  <c r="AS715" i="7"/>
  <c r="AS716" i="7"/>
  <c r="AS717" i="7"/>
  <c r="AS718" i="7"/>
  <c r="AS719" i="7"/>
  <c r="AS720" i="7"/>
  <c r="AS721" i="7"/>
  <c r="AS722" i="7"/>
  <c r="AS723" i="7"/>
  <c r="AS724" i="7"/>
  <c r="AS725" i="7"/>
  <c r="AS726" i="7"/>
  <c r="AS727" i="7"/>
  <c r="AS728" i="7"/>
  <c r="AS729" i="7"/>
  <c r="AS730" i="7"/>
  <c r="AS731" i="7"/>
  <c r="AS732" i="7"/>
  <c r="AS733" i="7"/>
  <c r="AS734" i="7"/>
  <c r="AS735" i="7"/>
  <c r="AS736" i="7"/>
  <c r="AS737" i="7"/>
  <c r="AS738" i="7"/>
  <c r="AS739" i="7"/>
  <c r="AS740" i="7"/>
  <c r="AS741" i="7"/>
  <c r="AS742" i="7"/>
  <c r="AS743" i="7"/>
  <c r="AS744" i="7"/>
  <c r="AS745" i="7"/>
  <c r="AS746" i="7"/>
  <c r="AS747" i="7"/>
  <c r="AS748" i="7"/>
  <c r="AS749" i="7"/>
  <c r="AS750" i="7"/>
  <c r="AS751" i="7"/>
  <c r="AS752" i="7"/>
  <c r="AS753" i="7"/>
  <c r="AS754" i="7"/>
  <c r="AS755" i="7"/>
  <c r="AS756" i="7"/>
  <c r="AS757" i="7"/>
  <c r="AS758" i="7"/>
  <c r="AS759" i="7"/>
  <c r="AS760" i="7"/>
  <c r="AS761" i="7"/>
  <c r="AS762" i="7"/>
  <c r="AS763" i="7"/>
  <c r="AS764" i="7"/>
  <c r="AS765" i="7"/>
  <c r="AS766" i="7"/>
  <c r="AS767" i="7"/>
  <c r="AS768" i="7"/>
  <c r="AS769" i="7"/>
  <c r="AS770" i="7"/>
  <c r="AS771" i="7"/>
  <c r="AS772" i="7"/>
  <c r="AS773" i="7"/>
  <c r="AS774" i="7"/>
  <c r="AS775" i="7"/>
  <c r="AS776" i="7"/>
  <c r="AS777" i="7"/>
  <c r="AS778" i="7"/>
  <c r="AS779" i="7"/>
  <c r="AS780" i="7"/>
  <c r="AS781" i="7"/>
  <c r="AS782" i="7"/>
  <c r="AS783" i="7"/>
  <c r="AS784" i="7"/>
  <c r="AS785" i="7"/>
  <c r="AS786" i="7"/>
  <c r="AS787" i="7"/>
  <c r="AS788" i="7"/>
  <c r="AS789" i="7"/>
  <c r="AS790" i="7"/>
  <c r="AS791" i="7"/>
  <c r="AS792" i="7"/>
  <c r="AS793" i="7"/>
  <c r="AS794" i="7"/>
  <c r="AS795" i="7"/>
  <c r="AS796" i="7"/>
  <c r="AS797" i="7"/>
  <c r="AS798" i="7"/>
  <c r="AS799" i="7"/>
  <c r="AS800" i="7"/>
  <c r="AS801" i="7"/>
  <c r="AS802" i="7"/>
  <c r="AS803" i="7"/>
  <c r="AS804" i="7"/>
  <c r="AS805" i="7"/>
  <c r="AS806" i="7"/>
  <c r="AS807" i="7"/>
  <c r="AS808" i="7"/>
  <c r="AS809" i="7"/>
  <c r="AS810" i="7"/>
  <c r="AS811" i="7"/>
  <c r="AS812" i="7"/>
  <c r="AS813" i="7"/>
  <c r="AS814" i="7"/>
  <c r="AS815" i="7"/>
  <c r="AS816" i="7"/>
  <c r="AS817" i="7"/>
  <c r="AS818" i="7"/>
  <c r="AS819" i="7"/>
  <c r="AS820" i="7"/>
  <c r="AS821" i="7"/>
  <c r="AS822" i="7"/>
  <c r="AS823" i="7"/>
  <c r="AS824" i="7"/>
  <c r="AS825" i="7"/>
  <c r="AS826" i="7"/>
  <c r="AS827" i="7"/>
  <c r="AS828" i="7"/>
  <c r="AS829" i="7"/>
  <c r="AS830" i="7"/>
  <c r="AS831" i="7"/>
  <c r="AS832" i="7"/>
  <c r="AS833" i="7"/>
  <c r="AS834" i="7"/>
  <c r="AS835" i="7"/>
  <c r="AS836" i="7"/>
  <c r="AS837" i="7"/>
  <c r="AS838" i="7"/>
  <c r="AS839" i="7"/>
  <c r="AS840" i="7"/>
  <c r="AS841" i="7"/>
  <c r="AS842" i="7"/>
  <c r="AS843" i="7"/>
  <c r="AS844" i="7"/>
  <c r="AS845" i="7"/>
  <c r="AS846" i="7"/>
  <c r="AS847" i="7"/>
  <c r="AS848" i="7"/>
  <c r="AS849" i="7"/>
  <c r="AS850" i="7"/>
  <c r="AS851" i="7"/>
  <c r="AS852" i="7"/>
  <c r="AS853" i="7"/>
  <c r="AS854" i="7"/>
  <c r="AS855" i="7"/>
  <c r="AS856" i="7"/>
  <c r="AS857" i="7"/>
  <c r="AS858" i="7"/>
  <c r="AS859" i="7"/>
  <c r="AS860" i="7"/>
  <c r="AS861" i="7"/>
  <c r="AS862" i="7"/>
  <c r="AS863" i="7"/>
  <c r="AS864" i="7"/>
  <c r="AS865" i="7"/>
  <c r="AS866" i="7"/>
  <c r="AS867" i="7"/>
  <c r="AS868" i="7"/>
  <c r="AS869" i="7"/>
  <c r="AS870" i="7"/>
  <c r="AS871" i="7"/>
  <c r="AS872" i="7"/>
  <c r="AS873" i="7"/>
  <c r="AS874" i="7"/>
  <c r="AS875" i="7"/>
  <c r="AS876" i="7"/>
  <c r="AS877" i="7"/>
  <c r="AS878" i="7"/>
  <c r="AS879" i="7"/>
  <c r="AS880" i="7"/>
  <c r="AS881" i="7"/>
  <c r="AS882" i="7"/>
  <c r="AS883" i="7"/>
  <c r="AS884" i="7"/>
  <c r="AS885" i="7"/>
  <c r="AS886" i="7"/>
  <c r="AS887" i="7"/>
  <c r="AS888" i="7"/>
  <c r="AS889" i="7"/>
  <c r="AS890" i="7"/>
  <c r="AS891" i="7"/>
  <c r="AS892" i="7"/>
  <c r="AS893" i="7"/>
  <c r="AS894" i="7"/>
  <c r="AS895" i="7"/>
  <c r="AS896" i="7"/>
  <c r="AS897" i="7"/>
  <c r="AS898" i="7"/>
  <c r="AS899" i="7"/>
  <c r="AS900" i="7"/>
  <c r="AS901" i="7"/>
  <c r="AS902" i="7"/>
  <c r="AS903" i="7"/>
  <c r="AS904" i="7"/>
  <c r="AS905" i="7"/>
  <c r="AS906" i="7"/>
  <c r="AS907" i="7"/>
  <c r="AS908" i="7"/>
  <c r="AS909" i="7"/>
  <c r="AS910" i="7"/>
  <c r="AS911" i="7"/>
  <c r="AS912" i="7"/>
  <c r="AS913" i="7"/>
  <c r="AS914" i="7"/>
  <c r="AS915" i="7"/>
  <c r="AS916" i="7"/>
  <c r="AS917" i="7"/>
  <c r="AS918" i="7"/>
  <c r="AS919" i="7"/>
  <c r="AS920" i="7"/>
  <c r="AS921" i="7"/>
  <c r="AS922" i="7"/>
  <c r="AS923" i="7"/>
  <c r="AS924" i="7"/>
  <c r="AS925" i="7"/>
  <c r="AS926" i="7"/>
  <c r="AS927" i="7"/>
  <c r="AS928" i="7"/>
  <c r="AS929" i="7"/>
  <c r="AS930" i="7"/>
  <c r="AS931" i="7"/>
  <c r="AS932" i="7"/>
  <c r="AS933" i="7"/>
  <c r="AS934" i="7"/>
  <c r="AS935" i="7"/>
  <c r="AS936" i="7"/>
  <c r="AS937" i="7"/>
  <c r="AS938" i="7"/>
  <c r="AS939" i="7"/>
  <c r="AS940" i="7"/>
  <c r="AS941" i="7"/>
  <c r="AS942" i="7"/>
  <c r="AS943" i="7"/>
  <c r="AS944" i="7"/>
  <c r="AS945" i="7"/>
  <c r="AS946" i="7"/>
  <c r="AS947" i="7"/>
  <c r="AS948" i="7"/>
  <c r="AS949" i="7"/>
  <c r="AS950" i="7"/>
  <c r="AS951" i="7"/>
  <c r="AS952" i="7"/>
  <c r="AS953" i="7"/>
  <c r="AS954" i="7"/>
  <c r="AS955" i="7"/>
  <c r="AS956" i="7"/>
  <c r="AS957" i="7"/>
  <c r="AS958" i="7"/>
  <c r="AS959" i="7"/>
  <c r="AS960" i="7"/>
  <c r="AS961" i="7"/>
  <c r="AS962" i="7"/>
  <c r="AS963" i="7"/>
  <c r="AS964" i="7"/>
  <c r="AS965" i="7"/>
  <c r="AS966" i="7"/>
  <c r="AS967" i="7"/>
  <c r="AS968" i="7"/>
  <c r="AS969" i="7"/>
  <c r="AS970" i="7"/>
  <c r="AS971" i="7"/>
  <c r="AS972" i="7"/>
  <c r="AS973" i="7"/>
  <c r="AS974" i="7"/>
  <c r="AS975" i="7"/>
  <c r="AS976" i="7"/>
  <c r="AS977" i="7"/>
  <c r="AS978" i="7"/>
  <c r="AS979" i="7"/>
  <c r="AS980" i="7"/>
  <c r="AS981" i="7"/>
  <c r="AS982" i="7"/>
  <c r="AS983" i="7"/>
  <c r="AS984" i="7"/>
  <c r="AS985" i="7"/>
  <c r="AS986" i="7"/>
  <c r="AS987" i="7"/>
  <c r="AS988" i="7"/>
  <c r="AS989" i="7"/>
  <c r="AS990" i="7"/>
  <c r="AS991" i="7"/>
  <c r="AS992" i="7"/>
  <c r="AS993" i="7"/>
  <c r="AS994" i="7"/>
  <c r="AS995" i="7"/>
  <c r="AS996" i="7"/>
  <c r="AS997" i="7"/>
  <c r="AS998" i="7"/>
  <c r="AS999" i="7"/>
  <c r="AS1000" i="7"/>
  <c r="AS1001" i="7"/>
  <c r="AS1002" i="7"/>
  <c r="AS1003" i="7"/>
  <c r="AS1004" i="7"/>
  <c r="AS1005" i="7"/>
  <c r="AS1006" i="7"/>
  <c r="AS1007" i="7"/>
  <c r="AS1008" i="7"/>
  <c r="AX10" i="7"/>
  <c r="AX11" i="7"/>
  <c r="AX12" i="7"/>
  <c r="AX13" i="7"/>
  <c r="AX14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BB28" i="7"/>
  <c r="AX29" i="7"/>
  <c r="AX30" i="7"/>
  <c r="AX31" i="7"/>
  <c r="AX32" i="7"/>
  <c r="AX33" i="7"/>
  <c r="AX34" i="7"/>
  <c r="BB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BB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X92" i="7"/>
  <c r="AX93" i="7"/>
  <c r="AX94" i="7"/>
  <c r="AX95" i="7"/>
  <c r="AX96" i="7"/>
  <c r="AX97" i="7"/>
  <c r="AX98" i="7"/>
  <c r="AX99" i="7"/>
  <c r="AX100" i="7"/>
  <c r="AX101" i="7"/>
  <c r="AX102" i="7"/>
  <c r="AX103" i="7"/>
  <c r="AX104" i="7"/>
  <c r="AX105" i="7"/>
  <c r="AX106" i="7"/>
  <c r="AX107" i="7"/>
  <c r="AX108" i="7"/>
  <c r="AX109" i="7"/>
  <c r="AX110" i="7"/>
  <c r="AX111" i="7"/>
  <c r="AX112" i="7"/>
  <c r="AX113" i="7"/>
  <c r="AX114" i="7"/>
  <c r="AX115" i="7"/>
  <c r="AX116" i="7"/>
  <c r="AX117" i="7"/>
  <c r="AX118" i="7"/>
  <c r="AX119" i="7"/>
  <c r="AX120" i="7"/>
  <c r="AX121" i="7"/>
  <c r="AX122" i="7"/>
  <c r="AX123" i="7"/>
  <c r="AX124" i="7"/>
  <c r="AX125" i="7"/>
  <c r="AX126" i="7"/>
  <c r="AX127" i="7"/>
  <c r="AX128" i="7"/>
  <c r="AX129" i="7"/>
  <c r="AX130" i="7"/>
  <c r="AX131" i="7"/>
  <c r="AX132" i="7"/>
  <c r="AX133" i="7"/>
  <c r="AX134" i="7"/>
  <c r="AX135" i="7"/>
  <c r="AX136" i="7"/>
  <c r="AX137" i="7"/>
  <c r="AX138" i="7"/>
  <c r="AX139" i="7"/>
  <c r="AX140" i="7"/>
  <c r="AX141" i="7"/>
  <c r="AX142" i="7"/>
  <c r="AX143" i="7"/>
  <c r="AX144" i="7"/>
  <c r="AX145" i="7"/>
  <c r="AX146" i="7"/>
  <c r="AX147" i="7"/>
  <c r="AX148" i="7"/>
  <c r="AX149" i="7"/>
  <c r="AX150" i="7"/>
  <c r="AX151" i="7"/>
  <c r="AX152" i="7"/>
  <c r="AX153" i="7"/>
  <c r="AX154" i="7"/>
  <c r="AX155" i="7"/>
  <c r="AX156" i="7"/>
  <c r="AX157" i="7"/>
  <c r="AX158" i="7"/>
  <c r="AX159" i="7"/>
  <c r="AX160" i="7"/>
  <c r="AX161" i="7"/>
  <c r="AX162" i="7"/>
  <c r="AX163" i="7"/>
  <c r="AX164" i="7"/>
  <c r="AX165" i="7"/>
  <c r="AX166" i="7"/>
  <c r="AX167" i="7"/>
  <c r="AX168" i="7"/>
  <c r="AX169" i="7"/>
  <c r="AX170" i="7"/>
  <c r="AX171" i="7"/>
  <c r="AX172" i="7"/>
  <c r="AX173" i="7"/>
  <c r="AX174" i="7"/>
  <c r="AX175" i="7"/>
  <c r="AX176" i="7"/>
  <c r="AX177" i="7"/>
  <c r="AX178" i="7"/>
  <c r="AX179" i="7"/>
  <c r="AX180" i="7"/>
  <c r="AX181" i="7"/>
  <c r="AX182" i="7"/>
  <c r="AX183" i="7"/>
  <c r="AX184" i="7"/>
  <c r="AX185" i="7"/>
  <c r="AX186" i="7"/>
  <c r="AX187" i="7"/>
  <c r="AX188" i="7"/>
  <c r="AX189" i="7"/>
  <c r="AX190" i="7"/>
  <c r="AX191" i="7"/>
  <c r="AX192" i="7"/>
  <c r="AX193" i="7"/>
  <c r="AX194" i="7"/>
  <c r="AX195" i="7"/>
  <c r="AX196" i="7"/>
  <c r="AX197" i="7"/>
  <c r="AX198" i="7"/>
  <c r="AX199" i="7"/>
  <c r="AX200" i="7"/>
  <c r="AX201" i="7"/>
  <c r="AX202" i="7"/>
  <c r="AX203" i="7"/>
  <c r="AX204" i="7"/>
  <c r="AX205" i="7"/>
  <c r="AX206" i="7"/>
  <c r="AX207" i="7"/>
  <c r="AX208" i="7"/>
  <c r="AX209" i="7"/>
  <c r="AX210" i="7"/>
  <c r="AX211" i="7"/>
  <c r="AX212" i="7"/>
  <c r="AX213" i="7"/>
  <c r="AX214" i="7"/>
  <c r="AX215" i="7"/>
  <c r="AX216" i="7"/>
  <c r="AX217" i="7"/>
  <c r="AX218" i="7"/>
  <c r="AX219" i="7"/>
  <c r="AX220" i="7"/>
  <c r="AX221" i="7"/>
  <c r="AX222" i="7"/>
  <c r="AX223" i="7"/>
  <c r="AX224" i="7"/>
  <c r="AX225" i="7"/>
  <c r="AX226" i="7"/>
  <c r="AX227" i="7"/>
  <c r="AX228" i="7"/>
  <c r="AX229" i="7"/>
  <c r="AX230" i="7"/>
  <c r="AX231" i="7"/>
  <c r="AX232" i="7"/>
  <c r="AX233" i="7"/>
  <c r="AX234" i="7"/>
  <c r="AX235" i="7"/>
  <c r="AX236" i="7"/>
  <c r="AX237" i="7"/>
  <c r="AX238" i="7"/>
  <c r="AX239" i="7"/>
  <c r="AX240" i="7"/>
  <c r="AX241" i="7"/>
  <c r="AX242" i="7"/>
  <c r="AX243" i="7"/>
  <c r="AX244" i="7"/>
  <c r="AX245" i="7"/>
  <c r="AX246" i="7"/>
  <c r="AX247" i="7"/>
  <c r="AX248" i="7"/>
  <c r="AX249" i="7"/>
  <c r="AX250" i="7"/>
  <c r="AX251" i="7"/>
  <c r="AX252" i="7"/>
  <c r="AX253" i="7"/>
  <c r="AX254" i="7"/>
  <c r="AX255" i="7"/>
  <c r="AX256" i="7"/>
  <c r="AX257" i="7"/>
  <c r="AX258" i="7"/>
  <c r="AX259" i="7"/>
  <c r="AX260" i="7"/>
  <c r="AX261" i="7"/>
  <c r="AX262" i="7"/>
  <c r="AX263" i="7"/>
  <c r="AX264" i="7"/>
  <c r="AX265" i="7"/>
  <c r="AX266" i="7"/>
  <c r="AX267" i="7"/>
  <c r="AX268" i="7"/>
  <c r="AX269" i="7"/>
  <c r="AX270" i="7"/>
  <c r="AX271" i="7"/>
  <c r="AX272" i="7"/>
  <c r="AX273" i="7"/>
  <c r="AX274" i="7"/>
  <c r="AX275" i="7"/>
  <c r="AX276" i="7"/>
  <c r="AX277" i="7"/>
  <c r="AX278" i="7"/>
  <c r="AX279" i="7"/>
  <c r="AX280" i="7"/>
  <c r="AX281" i="7"/>
  <c r="AX282" i="7"/>
  <c r="AX283" i="7"/>
  <c r="AX284" i="7"/>
  <c r="AX285" i="7"/>
  <c r="AX286" i="7"/>
  <c r="AX287" i="7"/>
  <c r="AX288" i="7"/>
  <c r="AX289" i="7"/>
  <c r="AX290" i="7"/>
  <c r="AX291" i="7"/>
  <c r="AX292" i="7"/>
  <c r="AX293" i="7"/>
  <c r="AX294" i="7"/>
  <c r="AX295" i="7"/>
  <c r="AX296" i="7"/>
  <c r="AX297" i="7"/>
  <c r="AX298" i="7"/>
  <c r="AX299" i="7"/>
  <c r="AX300" i="7"/>
  <c r="AX301" i="7"/>
  <c r="AX302" i="7"/>
  <c r="AX303" i="7"/>
  <c r="AX304" i="7"/>
  <c r="AX305" i="7"/>
  <c r="AX306" i="7"/>
  <c r="AX307" i="7"/>
  <c r="AX308" i="7"/>
  <c r="AX309" i="7"/>
  <c r="AX310" i="7"/>
  <c r="AX311" i="7"/>
  <c r="AX312" i="7"/>
  <c r="AX313" i="7"/>
  <c r="AX314" i="7"/>
  <c r="AX315" i="7"/>
  <c r="AX316" i="7"/>
  <c r="AX317" i="7"/>
  <c r="AX318" i="7"/>
  <c r="AX319" i="7"/>
  <c r="AX320" i="7"/>
  <c r="AX321" i="7"/>
  <c r="AX322" i="7"/>
  <c r="AX323" i="7"/>
  <c r="AX324" i="7"/>
  <c r="AX325" i="7"/>
  <c r="AX326" i="7"/>
  <c r="AX327" i="7"/>
  <c r="AX328" i="7"/>
  <c r="AX329" i="7"/>
  <c r="AX330" i="7"/>
  <c r="AX331" i="7"/>
  <c r="AX332" i="7"/>
  <c r="AX333" i="7"/>
  <c r="AX334" i="7"/>
  <c r="AX335" i="7"/>
  <c r="AX336" i="7"/>
  <c r="AX337" i="7"/>
  <c r="AX338" i="7"/>
  <c r="AX339" i="7"/>
  <c r="AX340" i="7"/>
  <c r="AX341" i="7"/>
  <c r="AX342" i="7"/>
  <c r="AX343" i="7"/>
  <c r="AX344" i="7"/>
  <c r="AX345" i="7"/>
  <c r="AX346" i="7"/>
  <c r="AX347" i="7"/>
  <c r="AX348" i="7"/>
  <c r="AX349" i="7"/>
  <c r="AX350" i="7"/>
  <c r="AX351" i="7"/>
  <c r="AX352" i="7"/>
  <c r="AX353" i="7"/>
  <c r="AX354" i="7"/>
  <c r="AX355" i="7"/>
  <c r="AX356" i="7"/>
  <c r="AX357" i="7"/>
  <c r="AX358" i="7"/>
  <c r="AX359" i="7"/>
  <c r="AX360" i="7"/>
  <c r="AX361" i="7"/>
  <c r="AX362" i="7"/>
  <c r="AX363" i="7"/>
  <c r="AX364" i="7"/>
  <c r="AX365" i="7"/>
  <c r="AX366" i="7"/>
  <c r="AX367" i="7"/>
  <c r="AX368" i="7"/>
  <c r="AX369" i="7"/>
  <c r="AX370" i="7"/>
  <c r="AX371" i="7"/>
  <c r="AX372" i="7"/>
  <c r="AX373" i="7"/>
  <c r="AX374" i="7"/>
  <c r="AX375" i="7"/>
  <c r="AX376" i="7"/>
  <c r="AX377" i="7"/>
  <c r="AX378" i="7"/>
  <c r="AX379" i="7"/>
  <c r="AX380" i="7"/>
  <c r="AX381" i="7"/>
  <c r="AX382" i="7"/>
  <c r="AX383" i="7"/>
  <c r="AX384" i="7"/>
  <c r="AX385" i="7"/>
  <c r="AX386" i="7"/>
  <c r="AX387" i="7"/>
  <c r="AX388" i="7"/>
  <c r="AX389" i="7"/>
  <c r="AX390" i="7"/>
  <c r="AX391" i="7"/>
  <c r="AX392" i="7"/>
  <c r="AX393" i="7"/>
  <c r="AX394" i="7"/>
  <c r="AX395" i="7"/>
  <c r="AX396" i="7"/>
  <c r="AX397" i="7"/>
  <c r="AX398" i="7"/>
  <c r="AX399" i="7"/>
  <c r="AX400" i="7"/>
  <c r="AX401" i="7"/>
  <c r="AX402" i="7"/>
  <c r="AX403" i="7"/>
  <c r="AX404" i="7"/>
  <c r="AX405" i="7"/>
  <c r="AX406" i="7"/>
  <c r="AX407" i="7"/>
  <c r="AX408" i="7"/>
  <c r="AX409" i="7"/>
  <c r="AX410" i="7"/>
  <c r="AX411" i="7"/>
  <c r="AX412" i="7"/>
  <c r="AX413" i="7"/>
  <c r="AX414" i="7"/>
  <c r="AX415" i="7"/>
  <c r="AX416" i="7"/>
  <c r="AX417" i="7"/>
  <c r="AX418" i="7"/>
  <c r="AX419" i="7"/>
  <c r="AX420" i="7"/>
  <c r="AX421" i="7"/>
  <c r="AX422" i="7"/>
  <c r="AX423" i="7"/>
  <c r="AX424" i="7"/>
  <c r="AX425" i="7"/>
  <c r="AX426" i="7"/>
  <c r="AX427" i="7"/>
  <c r="AX428" i="7"/>
  <c r="AX429" i="7"/>
  <c r="AX430" i="7"/>
  <c r="AX431" i="7"/>
  <c r="AX432" i="7"/>
  <c r="AX433" i="7"/>
  <c r="AX434" i="7"/>
  <c r="AX435" i="7"/>
  <c r="AX436" i="7"/>
  <c r="AX437" i="7"/>
  <c r="AX438" i="7"/>
  <c r="AX439" i="7"/>
  <c r="AX440" i="7"/>
  <c r="AX441" i="7"/>
  <c r="AX442" i="7"/>
  <c r="AX443" i="7"/>
  <c r="AX444" i="7"/>
  <c r="AX445" i="7"/>
  <c r="AX446" i="7"/>
  <c r="AX447" i="7"/>
  <c r="AX448" i="7"/>
  <c r="AX449" i="7"/>
  <c r="AX450" i="7"/>
  <c r="AX451" i="7"/>
  <c r="AX452" i="7"/>
  <c r="AX453" i="7"/>
  <c r="AX454" i="7"/>
  <c r="AX455" i="7"/>
  <c r="AX456" i="7"/>
  <c r="AX457" i="7"/>
  <c r="AX458" i="7"/>
  <c r="AX459" i="7"/>
  <c r="AX460" i="7"/>
  <c r="AX461" i="7"/>
  <c r="AX462" i="7"/>
  <c r="AX463" i="7"/>
  <c r="AX464" i="7"/>
  <c r="AX465" i="7"/>
  <c r="AX466" i="7"/>
  <c r="AX467" i="7"/>
  <c r="AX468" i="7"/>
  <c r="AX469" i="7"/>
  <c r="AX470" i="7"/>
  <c r="AX471" i="7"/>
  <c r="AX472" i="7"/>
  <c r="AX473" i="7"/>
  <c r="AX474" i="7"/>
  <c r="AX475" i="7"/>
  <c r="AX476" i="7"/>
  <c r="AX477" i="7"/>
  <c r="AX478" i="7"/>
  <c r="AX479" i="7"/>
  <c r="AX480" i="7"/>
  <c r="AX481" i="7"/>
  <c r="AX482" i="7"/>
  <c r="AX483" i="7"/>
  <c r="AX484" i="7"/>
  <c r="AX485" i="7"/>
  <c r="AX486" i="7"/>
  <c r="AX487" i="7"/>
  <c r="AX488" i="7"/>
  <c r="AX489" i="7"/>
  <c r="AX490" i="7"/>
  <c r="AX491" i="7"/>
  <c r="AX492" i="7"/>
  <c r="AX493" i="7"/>
  <c r="AX494" i="7"/>
  <c r="AX495" i="7"/>
  <c r="AX496" i="7"/>
  <c r="AX497" i="7"/>
  <c r="AX498" i="7"/>
  <c r="AX499" i="7"/>
  <c r="AX500" i="7"/>
  <c r="AX501" i="7"/>
  <c r="AX502" i="7"/>
  <c r="AX503" i="7"/>
  <c r="AX504" i="7"/>
  <c r="AX505" i="7"/>
  <c r="AX506" i="7"/>
  <c r="AX507" i="7"/>
  <c r="AX508" i="7"/>
  <c r="AX509" i="7"/>
  <c r="AX510" i="7"/>
  <c r="AX511" i="7"/>
  <c r="AX512" i="7"/>
  <c r="AX513" i="7"/>
  <c r="AX514" i="7"/>
  <c r="AX515" i="7"/>
  <c r="AX516" i="7"/>
  <c r="AX517" i="7"/>
  <c r="AX518" i="7"/>
  <c r="AX519" i="7"/>
  <c r="AX520" i="7"/>
  <c r="AX521" i="7"/>
  <c r="AX522" i="7"/>
  <c r="AX523" i="7"/>
  <c r="AX524" i="7"/>
  <c r="AX525" i="7"/>
  <c r="AX526" i="7"/>
  <c r="AX527" i="7"/>
  <c r="AX528" i="7"/>
  <c r="AX529" i="7"/>
  <c r="AX530" i="7"/>
  <c r="AX531" i="7"/>
  <c r="AX532" i="7"/>
  <c r="AX533" i="7"/>
  <c r="AX534" i="7"/>
  <c r="AX535" i="7"/>
  <c r="AX536" i="7"/>
  <c r="AX537" i="7"/>
  <c r="AX538" i="7"/>
  <c r="AX539" i="7"/>
  <c r="AX540" i="7"/>
  <c r="AX541" i="7"/>
  <c r="AX542" i="7"/>
  <c r="AX543" i="7"/>
  <c r="AX544" i="7"/>
  <c r="AX545" i="7"/>
  <c r="AX546" i="7"/>
  <c r="AX547" i="7"/>
  <c r="AX548" i="7"/>
  <c r="AX549" i="7"/>
  <c r="AX550" i="7"/>
  <c r="AX551" i="7"/>
  <c r="AX552" i="7"/>
  <c r="AX553" i="7"/>
  <c r="AX554" i="7"/>
  <c r="AX555" i="7"/>
  <c r="AX556" i="7"/>
  <c r="AX557" i="7"/>
  <c r="AX558" i="7"/>
  <c r="AX559" i="7"/>
  <c r="AX560" i="7"/>
  <c r="AX561" i="7"/>
  <c r="AX562" i="7"/>
  <c r="AX563" i="7"/>
  <c r="AX564" i="7"/>
  <c r="AX565" i="7"/>
  <c r="AX566" i="7"/>
  <c r="AX567" i="7"/>
  <c r="AX568" i="7"/>
  <c r="AX569" i="7"/>
  <c r="AX570" i="7"/>
  <c r="AX571" i="7"/>
  <c r="AX572" i="7"/>
  <c r="AX573" i="7"/>
  <c r="AX574" i="7"/>
  <c r="AX575" i="7"/>
  <c r="AX576" i="7"/>
  <c r="AX577" i="7"/>
  <c r="AX578" i="7"/>
  <c r="AX579" i="7"/>
  <c r="AX580" i="7"/>
  <c r="AX581" i="7"/>
  <c r="AX582" i="7"/>
  <c r="AX583" i="7"/>
  <c r="AX584" i="7"/>
  <c r="AX585" i="7"/>
  <c r="AX586" i="7"/>
  <c r="AX587" i="7"/>
  <c r="AX588" i="7"/>
  <c r="AX589" i="7"/>
  <c r="AX590" i="7"/>
  <c r="AX591" i="7"/>
  <c r="AX592" i="7"/>
  <c r="AX593" i="7"/>
  <c r="AX594" i="7"/>
  <c r="AX595" i="7"/>
  <c r="AX596" i="7"/>
  <c r="AX597" i="7"/>
  <c r="AX598" i="7"/>
  <c r="AX599" i="7"/>
  <c r="AX600" i="7"/>
  <c r="AX601" i="7"/>
  <c r="AX602" i="7"/>
  <c r="AX603" i="7"/>
  <c r="AX604" i="7"/>
  <c r="AX605" i="7"/>
  <c r="AX606" i="7"/>
  <c r="AX607" i="7"/>
  <c r="AX608" i="7"/>
  <c r="AX609" i="7"/>
  <c r="AX610" i="7"/>
  <c r="AX611" i="7"/>
  <c r="AX612" i="7"/>
  <c r="AX613" i="7"/>
  <c r="AX614" i="7"/>
  <c r="AX615" i="7"/>
  <c r="AX616" i="7"/>
  <c r="AX617" i="7"/>
  <c r="AX618" i="7"/>
  <c r="AX619" i="7"/>
  <c r="AX620" i="7"/>
  <c r="AX621" i="7"/>
  <c r="AX622" i="7"/>
  <c r="AX623" i="7"/>
  <c r="AX624" i="7"/>
  <c r="AX625" i="7"/>
  <c r="AX626" i="7"/>
  <c r="AX627" i="7"/>
  <c r="AX628" i="7"/>
  <c r="AX629" i="7"/>
  <c r="AX630" i="7"/>
  <c r="AX631" i="7"/>
  <c r="AX632" i="7"/>
  <c r="AX633" i="7"/>
  <c r="AX634" i="7"/>
  <c r="AX635" i="7"/>
  <c r="AX636" i="7"/>
  <c r="AX637" i="7"/>
  <c r="AX638" i="7"/>
  <c r="AX639" i="7"/>
  <c r="AX640" i="7"/>
  <c r="AX641" i="7"/>
  <c r="AX642" i="7"/>
  <c r="AX643" i="7"/>
  <c r="AX644" i="7"/>
  <c r="AX645" i="7"/>
  <c r="AX646" i="7"/>
  <c r="AX647" i="7"/>
  <c r="AX648" i="7"/>
  <c r="AX649" i="7"/>
  <c r="AX650" i="7"/>
  <c r="AX651" i="7"/>
  <c r="AX652" i="7"/>
  <c r="AX653" i="7"/>
  <c r="AX654" i="7"/>
  <c r="AX655" i="7"/>
  <c r="AX656" i="7"/>
  <c r="AX657" i="7"/>
  <c r="AX658" i="7"/>
  <c r="AX659" i="7"/>
  <c r="AX660" i="7"/>
  <c r="AX661" i="7"/>
  <c r="AX662" i="7"/>
  <c r="AX663" i="7"/>
  <c r="AX664" i="7"/>
  <c r="AX665" i="7"/>
  <c r="AX666" i="7"/>
  <c r="AX667" i="7"/>
  <c r="AX668" i="7"/>
  <c r="AX669" i="7"/>
  <c r="AX670" i="7"/>
  <c r="AX671" i="7"/>
  <c r="AX672" i="7"/>
  <c r="AX673" i="7"/>
  <c r="AX674" i="7"/>
  <c r="AX675" i="7"/>
  <c r="AX676" i="7"/>
  <c r="AX677" i="7"/>
  <c r="AX678" i="7"/>
  <c r="AX679" i="7"/>
  <c r="AX680" i="7"/>
  <c r="AX681" i="7"/>
  <c r="AX682" i="7"/>
  <c r="AX683" i="7"/>
  <c r="AX684" i="7"/>
  <c r="AX685" i="7"/>
  <c r="AX686" i="7"/>
  <c r="AX687" i="7"/>
  <c r="AX688" i="7"/>
  <c r="AX689" i="7"/>
  <c r="AX690" i="7"/>
  <c r="AX691" i="7"/>
  <c r="AX692" i="7"/>
  <c r="AX693" i="7"/>
  <c r="AX694" i="7"/>
  <c r="AX695" i="7"/>
  <c r="AX696" i="7"/>
  <c r="AX697" i="7"/>
  <c r="AX698" i="7"/>
  <c r="AX699" i="7"/>
  <c r="AX700" i="7"/>
  <c r="AX701" i="7"/>
  <c r="AX702" i="7"/>
  <c r="AX703" i="7"/>
  <c r="AX704" i="7"/>
  <c r="AX705" i="7"/>
  <c r="AX706" i="7"/>
  <c r="AX707" i="7"/>
  <c r="AX708" i="7"/>
  <c r="AX709" i="7"/>
  <c r="AX710" i="7"/>
  <c r="AX711" i="7"/>
  <c r="AX712" i="7"/>
  <c r="AX713" i="7"/>
  <c r="AX714" i="7"/>
  <c r="AX715" i="7"/>
  <c r="AX716" i="7"/>
  <c r="AX717" i="7"/>
  <c r="AX718" i="7"/>
  <c r="AX719" i="7"/>
  <c r="AX720" i="7"/>
  <c r="AX721" i="7"/>
  <c r="AX722" i="7"/>
  <c r="AX723" i="7"/>
  <c r="AX724" i="7"/>
  <c r="AX725" i="7"/>
  <c r="AX726" i="7"/>
  <c r="AX727" i="7"/>
  <c r="AX728" i="7"/>
  <c r="AX729" i="7"/>
  <c r="AX730" i="7"/>
  <c r="AX731" i="7"/>
  <c r="AX732" i="7"/>
  <c r="AX733" i="7"/>
  <c r="AX734" i="7"/>
  <c r="AX735" i="7"/>
  <c r="AX736" i="7"/>
  <c r="AX737" i="7"/>
  <c r="AX738" i="7"/>
  <c r="AX739" i="7"/>
  <c r="AX740" i="7"/>
  <c r="AX741" i="7"/>
  <c r="AX742" i="7"/>
  <c r="AX743" i="7"/>
  <c r="AX744" i="7"/>
  <c r="AX745" i="7"/>
  <c r="AX746" i="7"/>
  <c r="AX747" i="7"/>
  <c r="AX748" i="7"/>
  <c r="AX749" i="7"/>
  <c r="AX750" i="7"/>
  <c r="AX751" i="7"/>
  <c r="AX752" i="7"/>
  <c r="AX753" i="7"/>
  <c r="AX754" i="7"/>
  <c r="AX755" i="7"/>
  <c r="AX756" i="7"/>
  <c r="AX757" i="7"/>
  <c r="AX758" i="7"/>
  <c r="AX759" i="7"/>
  <c r="AX760" i="7"/>
  <c r="AX761" i="7"/>
  <c r="AX762" i="7"/>
  <c r="AX763" i="7"/>
  <c r="AX764" i="7"/>
  <c r="AX765" i="7"/>
  <c r="AX766" i="7"/>
  <c r="AX767" i="7"/>
  <c r="AX768" i="7"/>
  <c r="AX769" i="7"/>
  <c r="AX770" i="7"/>
  <c r="AX771" i="7"/>
  <c r="AX772" i="7"/>
  <c r="AX773" i="7"/>
  <c r="AX774" i="7"/>
  <c r="AX775" i="7"/>
  <c r="AX776" i="7"/>
  <c r="AX777" i="7"/>
  <c r="AX778" i="7"/>
  <c r="AX779" i="7"/>
  <c r="AX780" i="7"/>
  <c r="AX781" i="7"/>
  <c r="AX782" i="7"/>
  <c r="AX783" i="7"/>
  <c r="AX784" i="7"/>
  <c r="AX785" i="7"/>
  <c r="AX786" i="7"/>
  <c r="AX787" i="7"/>
  <c r="AX788" i="7"/>
  <c r="AX789" i="7"/>
  <c r="AX790" i="7"/>
  <c r="AX791" i="7"/>
  <c r="AX792" i="7"/>
  <c r="AX793" i="7"/>
  <c r="AX794" i="7"/>
  <c r="AX795" i="7"/>
  <c r="AX796" i="7"/>
  <c r="AX797" i="7"/>
  <c r="AX798" i="7"/>
  <c r="AX799" i="7"/>
  <c r="AX800" i="7"/>
  <c r="AX801" i="7"/>
  <c r="AX802" i="7"/>
  <c r="AX803" i="7"/>
  <c r="AX804" i="7"/>
  <c r="AX805" i="7"/>
  <c r="AX806" i="7"/>
  <c r="AX807" i="7"/>
  <c r="AX808" i="7"/>
  <c r="AX809" i="7"/>
  <c r="AX810" i="7"/>
  <c r="AX811" i="7"/>
  <c r="AX812" i="7"/>
  <c r="AX813" i="7"/>
  <c r="AX814" i="7"/>
  <c r="AX815" i="7"/>
  <c r="AX816" i="7"/>
  <c r="AX817" i="7"/>
  <c r="AX818" i="7"/>
  <c r="AX819" i="7"/>
  <c r="AX820" i="7"/>
  <c r="AX821" i="7"/>
  <c r="AX822" i="7"/>
  <c r="AX823" i="7"/>
  <c r="AX824" i="7"/>
  <c r="AX825" i="7"/>
  <c r="AX826" i="7"/>
  <c r="AX827" i="7"/>
  <c r="AX828" i="7"/>
  <c r="AX829" i="7"/>
  <c r="AX830" i="7"/>
  <c r="AX831" i="7"/>
  <c r="AX832" i="7"/>
  <c r="AX833" i="7"/>
  <c r="AX834" i="7"/>
  <c r="AX835" i="7"/>
  <c r="AX836" i="7"/>
  <c r="AX837" i="7"/>
  <c r="AX838" i="7"/>
  <c r="AX839" i="7"/>
  <c r="AX840" i="7"/>
  <c r="AX841" i="7"/>
  <c r="AX842" i="7"/>
  <c r="AX843" i="7"/>
  <c r="AX844" i="7"/>
  <c r="AX845" i="7"/>
  <c r="AX846" i="7"/>
  <c r="AX847" i="7"/>
  <c r="AX848" i="7"/>
  <c r="AX849" i="7"/>
  <c r="AX850" i="7"/>
  <c r="AX851" i="7"/>
  <c r="AX852" i="7"/>
  <c r="AX853" i="7"/>
  <c r="AX854" i="7"/>
  <c r="AX855" i="7"/>
  <c r="AX856" i="7"/>
  <c r="AX857" i="7"/>
  <c r="AX858" i="7"/>
  <c r="AX859" i="7"/>
  <c r="AX860" i="7"/>
  <c r="AX861" i="7"/>
  <c r="AX862" i="7"/>
  <c r="AX863" i="7"/>
  <c r="AX864" i="7"/>
  <c r="AX865" i="7"/>
  <c r="AX866" i="7"/>
  <c r="AX867" i="7"/>
  <c r="AX868" i="7"/>
  <c r="AX869" i="7"/>
  <c r="AX870" i="7"/>
  <c r="AX871" i="7"/>
  <c r="AX872" i="7"/>
  <c r="AX873" i="7"/>
  <c r="AX874" i="7"/>
  <c r="AX875" i="7"/>
  <c r="AX876" i="7"/>
  <c r="AX877" i="7"/>
  <c r="AX878" i="7"/>
  <c r="AX879" i="7"/>
  <c r="AX880" i="7"/>
  <c r="AX881" i="7"/>
  <c r="AX882" i="7"/>
  <c r="AX883" i="7"/>
  <c r="AX884" i="7"/>
  <c r="AX885" i="7"/>
  <c r="AX886" i="7"/>
  <c r="AX887" i="7"/>
  <c r="AX888" i="7"/>
  <c r="AX889" i="7"/>
  <c r="AX890" i="7"/>
  <c r="AX891" i="7"/>
  <c r="AX892" i="7"/>
  <c r="AX893" i="7"/>
  <c r="AX894" i="7"/>
  <c r="AX895" i="7"/>
  <c r="AX896" i="7"/>
  <c r="AX897" i="7"/>
  <c r="AX898" i="7"/>
  <c r="AX899" i="7"/>
  <c r="AX900" i="7"/>
  <c r="AX901" i="7"/>
  <c r="AX902" i="7"/>
  <c r="AX903" i="7"/>
  <c r="AX904" i="7"/>
  <c r="AX905" i="7"/>
  <c r="AX906" i="7"/>
  <c r="AX907" i="7"/>
  <c r="AX908" i="7"/>
  <c r="AX909" i="7"/>
  <c r="AX910" i="7"/>
  <c r="AX911" i="7"/>
  <c r="AX912" i="7"/>
  <c r="AX913" i="7"/>
  <c r="AX914" i="7"/>
  <c r="AX915" i="7"/>
  <c r="AX916" i="7"/>
  <c r="AX917" i="7"/>
  <c r="AX918" i="7"/>
  <c r="AX919" i="7"/>
  <c r="AX920" i="7"/>
  <c r="AX921" i="7"/>
  <c r="AX922" i="7"/>
  <c r="AX923" i="7"/>
  <c r="AX924" i="7"/>
  <c r="AX925" i="7"/>
  <c r="AX926" i="7"/>
  <c r="AX927" i="7"/>
  <c r="AX928" i="7"/>
  <c r="AX929" i="7"/>
  <c r="AX930" i="7"/>
  <c r="AX931" i="7"/>
  <c r="AX932" i="7"/>
  <c r="AX933" i="7"/>
  <c r="AX934" i="7"/>
  <c r="AX935" i="7"/>
  <c r="AX936" i="7"/>
  <c r="AX937" i="7"/>
  <c r="AX938" i="7"/>
  <c r="AX939" i="7"/>
  <c r="AX940" i="7"/>
  <c r="AX941" i="7"/>
  <c r="AX942" i="7"/>
  <c r="AX943" i="7"/>
  <c r="AX944" i="7"/>
  <c r="AX945" i="7"/>
  <c r="AX946" i="7"/>
  <c r="AX947" i="7"/>
  <c r="AX948" i="7"/>
  <c r="AX949" i="7"/>
  <c r="AX950" i="7"/>
  <c r="AX951" i="7"/>
  <c r="AX952" i="7"/>
  <c r="AX953" i="7"/>
  <c r="AX954" i="7"/>
  <c r="AX955" i="7"/>
  <c r="AX956" i="7"/>
  <c r="AX957" i="7"/>
  <c r="AX958" i="7"/>
  <c r="AX959" i="7"/>
  <c r="AX960" i="7"/>
  <c r="AX961" i="7"/>
  <c r="AX962" i="7"/>
  <c r="AX963" i="7"/>
  <c r="AX964" i="7"/>
  <c r="AX965" i="7"/>
  <c r="AX966" i="7"/>
  <c r="AX967" i="7"/>
  <c r="AX968" i="7"/>
  <c r="AX969" i="7"/>
  <c r="AX970" i="7"/>
  <c r="AX971" i="7"/>
  <c r="AX972" i="7"/>
  <c r="AX973" i="7"/>
  <c r="AX974" i="7"/>
  <c r="AX975" i="7"/>
  <c r="AX976" i="7"/>
  <c r="AX977" i="7"/>
  <c r="AX978" i="7"/>
  <c r="AX979" i="7"/>
  <c r="AX980" i="7"/>
  <c r="AX981" i="7"/>
  <c r="AX982" i="7"/>
  <c r="AX983" i="7"/>
  <c r="AX984" i="7"/>
  <c r="AX985" i="7"/>
  <c r="AX986" i="7"/>
  <c r="AX987" i="7"/>
  <c r="AX988" i="7"/>
  <c r="AX989" i="7"/>
  <c r="AX990" i="7"/>
  <c r="AX991" i="7"/>
  <c r="AX992" i="7"/>
  <c r="AX993" i="7"/>
  <c r="AX994" i="7"/>
  <c r="AX995" i="7"/>
  <c r="AX996" i="7"/>
  <c r="AX997" i="7"/>
  <c r="AX998" i="7"/>
  <c r="AX999" i="7"/>
  <c r="AX1000" i="7"/>
  <c r="AX1001" i="7"/>
  <c r="AX1002" i="7"/>
  <c r="AX1003" i="7"/>
  <c r="AX1004" i="7"/>
  <c r="AX1005" i="7"/>
  <c r="AX1006" i="7"/>
  <c r="AX1007" i="7"/>
  <c r="AX1008" i="7"/>
  <c r="BC10" i="7"/>
  <c r="BC11" i="7"/>
  <c r="BC12" i="7"/>
  <c r="BC13" i="7"/>
  <c r="BC14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G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C92" i="7"/>
  <c r="BC93" i="7"/>
  <c r="BC94" i="7"/>
  <c r="BC95" i="7"/>
  <c r="BC96" i="7"/>
  <c r="BC97" i="7"/>
  <c r="BC98" i="7"/>
  <c r="BC99" i="7"/>
  <c r="BC100" i="7"/>
  <c r="BC101" i="7"/>
  <c r="BC102" i="7"/>
  <c r="BC103" i="7"/>
  <c r="BC104" i="7"/>
  <c r="BC105" i="7"/>
  <c r="BC106" i="7"/>
  <c r="BC107" i="7"/>
  <c r="BC108" i="7"/>
  <c r="BC109" i="7"/>
  <c r="BC110" i="7"/>
  <c r="BC111" i="7"/>
  <c r="BC112" i="7"/>
  <c r="BC113" i="7"/>
  <c r="BC114" i="7"/>
  <c r="BC115" i="7"/>
  <c r="BC116" i="7"/>
  <c r="BC117" i="7"/>
  <c r="BC118" i="7"/>
  <c r="BC119" i="7"/>
  <c r="BC120" i="7"/>
  <c r="BC121" i="7"/>
  <c r="BC122" i="7"/>
  <c r="BC123" i="7"/>
  <c r="BC124" i="7"/>
  <c r="BC125" i="7"/>
  <c r="BC126" i="7"/>
  <c r="BC127" i="7"/>
  <c r="BC128" i="7"/>
  <c r="BC129" i="7"/>
  <c r="BC130" i="7"/>
  <c r="BC131" i="7"/>
  <c r="BC132" i="7"/>
  <c r="BC133" i="7"/>
  <c r="BC134" i="7"/>
  <c r="BC135" i="7"/>
  <c r="BC136" i="7"/>
  <c r="BC137" i="7"/>
  <c r="BC138" i="7"/>
  <c r="BC139" i="7"/>
  <c r="BC140" i="7"/>
  <c r="BC141" i="7"/>
  <c r="BC142" i="7"/>
  <c r="BC143" i="7"/>
  <c r="BC144" i="7"/>
  <c r="BC145" i="7"/>
  <c r="BC146" i="7"/>
  <c r="BC147" i="7"/>
  <c r="BC148" i="7"/>
  <c r="BC149" i="7"/>
  <c r="BC150" i="7"/>
  <c r="BC151" i="7"/>
  <c r="BC152" i="7"/>
  <c r="BC153" i="7"/>
  <c r="BC154" i="7"/>
  <c r="BC155" i="7"/>
  <c r="BC156" i="7"/>
  <c r="BC157" i="7"/>
  <c r="BC158" i="7"/>
  <c r="BC159" i="7"/>
  <c r="BC160" i="7"/>
  <c r="BC161" i="7"/>
  <c r="BC162" i="7"/>
  <c r="BC163" i="7"/>
  <c r="BC164" i="7"/>
  <c r="BC165" i="7"/>
  <c r="BC166" i="7"/>
  <c r="BC167" i="7"/>
  <c r="BC168" i="7"/>
  <c r="BC169" i="7"/>
  <c r="BC170" i="7"/>
  <c r="BC171" i="7"/>
  <c r="BC172" i="7"/>
  <c r="BC173" i="7"/>
  <c r="BC174" i="7"/>
  <c r="BC175" i="7"/>
  <c r="BC176" i="7"/>
  <c r="BC177" i="7"/>
  <c r="BC178" i="7"/>
  <c r="BC179" i="7"/>
  <c r="BC180" i="7"/>
  <c r="BC181" i="7"/>
  <c r="BC182" i="7"/>
  <c r="BC183" i="7"/>
  <c r="BC184" i="7"/>
  <c r="BC185" i="7"/>
  <c r="BC186" i="7"/>
  <c r="BC187" i="7"/>
  <c r="BC188" i="7"/>
  <c r="BC189" i="7"/>
  <c r="BC190" i="7"/>
  <c r="BC191" i="7"/>
  <c r="BC192" i="7"/>
  <c r="BC193" i="7"/>
  <c r="BC194" i="7"/>
  <c r="BC195" i="7"/>
  <c r="BC196" i="7"/>
  <c r="BC197" i="7"/>
  <c r="BC198" i="7"/>
  <c r="BC199" i="7"/>
  <c r="BC200" i="7"/>
  <c r="BC201" i="7"/>
  <c r="BC202" i="7"/>
  <c r="BC203" i="7"/>
  <c r="BC204" i="7"/>
  <c r="BC205" i="7"/>
  <c r="BC206" i="7"/>
  <c r="BC207" i="7"/>
  <c r="BC208" i="7"/>
  <c r="BC209" i="7"/>
  <c r="BC210" i="7"/>
  <c r="BC211" i="7"/>
  <c r="BC212" i="7"/>
  <c r="BC213" i="7"/>
  <c r="BC214" i="7"/>
  <c r="BC215" i="7"/>
  <c r="BC216" i="7"/>
  <c r="BC217" i="7"/>
  <c r="BC218" i="7"/>
  <c r="BC219" i="7"/>
  <c r="BC220" i="7"/>
  <c r="BC221" i="7"/>
  <c r="BC222" i="7"/>
  <c r="BC223" i="7"/>
  <c r="BC224" i="7"/>
  <c r="BC225" i="7"/>
  <c r="BC226" i="7"/>
  <c r="BC227" i="7"/>
  <c r="BC228" i="7"/>
  <c r="BC229" i="7"/>
  <c r="BC230" i="7"/>
  <c r="BC231" i="7"/>
  <c r="BC232" i="7"/>
  <c r="BC233" i="7"/>
  <c r="BC234" i="7"/>
  <c r="BC235" i="7"/>
  <c r="BC236" i="7"/>
  <c r="BC237" i="7"/>
  <c r="BC238" i="7"/>
  <c r="BC239" i="7"/>
  <c r="BC240" i="7"/>
  <c r="BC241" i="7"/>
  <c r="BC242" i="7"/>
  <c r="BC243" i="7"/>
  <c r="BC244" i="7"/>
  <c r="BC245" i="7"/>
  <c r="BC246" i="7"/>
  <c r="BC247" i="7"/>
  <c r="BC248" i="7"/>
  <c r="BC249" i="7"/>
  <c r="BC250" i="7"/>
  <c r="BC251" i="7"/>
  <c r="BC252" i="7"/>
  <c r="BC253" i="7"/>
  <c r="BC254" i="7"/>
  <c r="BC255" i="7"/>
  <c r="BC256" i="7"/>
  <c r="BC257" i="7"/>
  <c r="BC258" i="7"/>
  <c r="BC259" i="7"/>
  <c r="BC260" i="7"/>
  <c r="BC261" i="7"/>
  <c r="BC262" i="7"/>
  <c r="BC263" i="7"/>
  <c r="BC264" i="7"/>
  <c r="BC265" i="7"/>
  <c r="BC266" i="7"/>
  <c r="BC267" i="7"/>
  <c r="BC268" i="7"/>
  <c r="BC269" i="7"/>
  <c r="BC270" i="7"/>
  <c r="BC271" i="7"/>
  <c r="BC272" i="7"/>
  <c r="BC273" i="7"/>
  <c r="BC274" i="7"/>
  <c r="BC275" i="7"/>
  <c r="BC276" i="7"/>
  <c r="BC277" i="7"/>
  <c r="BC278" i="7"/>
  <c r="BC279" i="7"/>
  <c r="BC280" i="7"/>
  <c r="BC281" i="7"/>
  <c r="BC282" i="7"/>
  <c r="BC283" i="7"/>
  <c r="BC284" i="7"/>
  <c r="BC285" i="7"/>
  <c r="BC286" i="7"/>
  <c r="BC287" i="7"/>
  <c r="BC288" i="7"/>
  <c r="BC289" i="7"/>
  <c r="BC290" i="7"/>
  <c r="BC291" i="7"/>
  <c r="BC292" i="7"/>
  <c r="BC293" i="7"/>
  <c r="BC294" i="7"/>
  <c r="BC295" i="7"/>
  <c r="BC296" i="7"/>
  <c r="BC297" i="7"/>
  <c r="BC298" i="7"/>
  <c r="BC299" i="7"/>
  <c r="BC300" i="7"/>
  <c r="BC301" i="7"/>
  <c r="BC302" i="7"/>
  <c r="BC303" i="7"/>
  <c r="BC304" i="7"/>
  <c r="BC305" i="7"/>
  <c r="BC306" i="7"/>
  <c r="BC307" i="7"/>
  <c r="BC308" i="7"/>
  <c r="BC309" i="7"/>
  <c r="BC310" i="7"/>
  <c r="BC311" i="7"/>
  <c r="BC312" i="7"/>
  <c r="BC313" i="7"/>
  <c r="BC314" i="7"/>
  <c r="BC315" i="7"/>
  <c r="BC316" i="7"/>
  <c r="BC317" i="7"/>
  <c r="BC318" i="7"/>
  <c r="BC319" i="7"/>
  <c r="BC320" i="7"/>
  <c r="BC321" i="7"/>
  <c r="BC322" i="7"/>
  <c r="BC323" i="7"/>
  <c r="BC324" i="7"/>
  <c r="BC325" i="7"/>
  <c r="BC326" i="7"/>
  <c r="BC327" i="7"/>
  <c r="BC328" i="7"/>
  <c r="BC329" i="7"/>
  <c r="BC330" i="7"/>
  <c r="BC331" i="7"/>
  <c r="BC332" i="7"/>
  <c r="BC333" i="7"/>
  <c r="BC334" i="7"/>
  <c r="BC335" i="7"/>
  <c r="BC336" i="7"/>
  <c r="BC337" i="7"/>
  <c r="BC338" i="7"/>
  <c r="BC339" i="7"/>
  <c r="BC340" i="7"/>
  <c r="BC341" i="7"/>
  <c r="BC342" i="7"/>
  <c r="BC343" i="7"/>
  <c r="BC344" i="7"/>
  <c r="BC345" i="7"/>
  <c r="BC346" i="7"/>
  <c r="BC347" i="7"/>
  <c r="BC348" i="7"/>
  <c r="BC349" i="7"/>
  <c r="BC350" i="7"/>
  <c r="BC351" i="7"/>
  <c r="BC352" i="7"/>
  <c r="BC353" i="7"/>
  <c r="BC354" i="7"/>
  <c r="BC355" i="7"/>
  <c r="BC356" i="7"/>
  <c r="BC357" i="7"/>
  <c r="BC358" i="7"/>
  <c r="BC359" i="7"/>
  <c r="BC360" i="7"/>
  <c r="BC361" i="7"/>
  <c r="BC362" i="7"/>
  <c r="BC363" i="7"/>
  <c r="BC364" i="7"/>
  <c r="BC365" i="7"/>
  <c r="BC366" i="7"/>
  <c r="BC367" i="7"/>
  <c r="BC368" i="7"/>
  <c r="BC369" i="7"/>
  <c r="BC370" i="7"/>
  <c r="BC371" i="7"/>
  <c r="BC372" i="7"/>
  <c r="BC373" i="7"/>
  <c r="BC374" i="7"/>
  <c r="BC375" i="7"/>
  <c r="BC376" i="7"/>
  <c r="BC377" i="7"/>
  <c r="BC378" i="7"/>
  <c r="BC379" i="7"/>
  <c r="BC380" i="7"/>
  <c r="BC381" i="7"/>
  <c r="BC382" i="7"/>
  <c r="BC383" i="7"/>
  <c r="BC384" i="7"/>
  <c r="BC385" i="7"/>
  <c r="BC386" i="7"/>
  <c r="BC387" i="7"/>
  <c r="BC388" i="7"/>
  <c r="BC389" i="7"/>
  <c r="BC390" i="7"/>
  <c r="BC391" i="7"/>
  <c r="BC392" i="7"/>
  <c r="BC393" i="7"/>
  <c r="BC394" i="7"/>
  <c r="BC395" i="7"/>
  <c r="BC396" i="7"/>
  <c r="BC397" i="7"/>
  <c r="BC398" i="7"/>
  <c r="BC399" i="7"/>
  <c r="BC400" i="7"/>
  <c r="BC401" i="7"/>
  <c r="BC402" i="7"/>
  <c r="BC403" i="7"/>
  <c r="BC404" i="7"/>
  <c r="BC405" i="7"/>
  <c r="BC406" i="7"/>
  <c r="BC407" i="7"/>
  <c r="BC408" i="7"/>
  <c r="BC409" i="7"/>
  <c r="BC410" i="7"/>
  <c r="BC411" i="7"/>
  <c r="BC412" i="7"/>
  <c r="BC413" i="7"/>
  <c r="BC414" i="7"/>
  <c r="BC415" i="7"/>
  <c r="BC416" i="7"/>
  <c r="BC417" i="7"/>
  <c r="BC418" i="7"/>
  <c r="BC419" i="7"/>
  <c r="BC420" i="7"/>
  <c r="BC421" i="7"/>
  <c r="BC422" i="7"/>
  <c r="BC423" i="7"/>
  <c r="BC424" i="7"/>
  <c r="BC425" i="7"/>
  <c r="BC426" i="7"/>
  <c r="BC427" i="7"/>
  <c r="BC428" i="7"/>
  <c r="BC429" i="7"/>
  <c r="BC430" i="7"/>
  <c r="BC431" i="7"/>
  <c r="BC432" i="7"/>
  <c r="BC433" i="7"/>
  <c r="BC434" i="7"/>
  <c r="BC435" i="7"/>
  <c r="BC436" i="7"/>
  <c r="BC437" i="7"/>
  <c r="BC438" i="7"/>
  <c r="BC439" i="7"/>
  <c r="BC440" i="7"/>
  <c r="BC441" i="7"/>
  <c r="BC442" i="7"/>
  <c r="BC443" i="7"/>
  <c r="BC444" i="7"/>
  <c r="BC445" i="7"/>
  <c r="BC446" i="7"/>
  <c r="BC447" i="7"/>
  <c r="BC448" i="7"/>
  <c r="BC449" i="7"/>
  <c r="BC450" i="7"/>
  <c r="BC451" i="7"/>
  <c r="BC452" i="7"/>
  <c r="BC453" i="7"/>
  <c r="BC454" i="7"/>
  <c r="BC455" i="7"/>
  <c r="BC456" i="7"/>
  <c r="BC457" i="7"/>
  <c r="BC458" i="7"/>
  <c r="BC459" i="7"/>
  <c r="BC460" i="7"/>
  <c r="BC461" i="7"/>
  <c r="BC462" i="7"/>
  <c r="BC463" i="7"/>
  <c r="BC464" i="7"/>
  <c r="BC465" i="7"/>
  <c r="BC466" i="7"/>
  <c r="BC467" i="7"/>
  <c r="BC468" i="7"/>
  <c r="BC469" i="7"/>
  <c r="BC470" i="7"/>
  <c r="BC471" i="7"/>
  <c r="BC472" i="7"/>
  <c r="BC473" i="7"/>
  <c r="BC474" i="7"/>
  <c r="BC475" i="7"/>
  <c r="BC476" i="7"/>
  <c r="BC477" i="7"/>
  <c r="BC478" i="7"/>
  <c r="BC479" i="7"/>
  <c r="BC480" i="7"/>
  <c r="BC481" i="7"/>
  <c r="BC482" i="7"/>
  <c r="BC483" i="7"/>
  <c r="BC484" i="7"/>
  <c r="BC485" i="7"/>
  <c r="BC486" i="7"/>
  <c r="BC487" i="7"/>
  <c r="BC488" i="7"/>
  <c r="BC489" i="7"/>
  <c r="BC490" i="7"/>
  <c r="BC491" i="7"/>
  <c r="BC492" i="7"/>
  <c r="BC493" i="7"/>
  <c r="BC494" i="7"/>
  <c r="BC495" i="7"/>
  <c r="BC496" i="7"/>
  <c r="BC497" i="7"/>
  <c r="BC498" i="7"/>
  <c r="BC499" i="7"/>
  <c r="BC500" i="7"/>
  <c r="BC501" i="7"/>
  <c r="BC502" i="7"/>
  <c r="BC503" i="7"/>
  <c r="BC504" i="7"/>
  <c r="BC505" i="7"/>
  <c r="BC506" i="7"/>
  <c r="BC507" i="7"/>
  <c r="BC508" i="7"/>
  <c r="BC509" i="7"/>
  <c r="BC510" i="7"/>
  <c r="BC511" i="7"/>
  <c r="BC512" i="7"/>
  <c r="BC513" i="7"/>
  <c r="BC514" i="7"/>
  <c r="BC515" i="7"/>
  <c r="BC516" i="7"/>
  <c r="BC517" i="7"/>
  <c r="BC518" i="7"/>
  <c r="BC519" i="7"/>
  <c r="BC520" i="7"/>
  <c r="BC521" i="7"/>
  <c r="BC522" i="7"/>
  <c r="BC523" i="7"/>
  <c r="BC524" i="7"/>
  <c r="BC525" i="7"/>
  <c r="BC526" i="7"/>
  <c r="BC527" i="7"/>
  <c r="BC528" i="7"/>
  <c r="BC529" i="7"/>
  <c r="BC530" i="7"/>
  <c r="BC531" i="7"/>
  <c r="BC532" i="7"/>
  <c r="BC533" i="7"/>
  <c r="BC534" i="7"/>
  <c r="BC535" i="7"/>
  <c r="BC536" i="7"/>
  <c r="BC537" i="7"/>
  <c r="BC538" i="7"/>
  <c r="BC539" i="7"/>
  <c r="BC540" i="7"/>
  <c r="BC541" i="7"/>
  <c r="BC542" i="7"/>
  <c r="BC543" i="7"/>
  <c r="BC544" i="7"/>
  <c r="BC545" i="7"/>
  <c r="BC546" i="7"/>
  <c r="BC547" i="7"/>
  <c r="BC548" i="7"/>
  <c r="BC549" i="7"/>
  <c r="BC550" i="7"/>
  <c r="BC551" i="7"/>
  <c r="BC552" i="7"/>
  <c r="BC553" i="7"/>
  <c r="BC554" i="7"/>
  <c r="BC555" i="7"/>
  <c r="BC556" i="7"/>
  <c r="BC557" i="7"/>
  <c r="BC558" i="7"/>
  <c r="BC559" i="7"/>
  <c r="BC560" i="7"/>
  <c r="BC561" i="7"/>
  <c r="BC562" i="7"/>
  <c r="BC563" i="7"/>
  <c r="BC564" i="7"/>
  <c r="BC565" i="7"/>
  <c r="BC566" i="7"/>
  <c r="BC567" i="7"/>
  <c r="BC568" i="7"/>
  <c r="BC569" i="7"/>
  <c r="BC570" i="7"/>
  <c r="BC571" i="7"/>
  <c r="BC572" i="7"/>
  <c r="BC573" i="7"/>
  <c r="BC574" i="7"/>
  <c r="BC575" i="7"/>
  <c r="BC576" i="7"/>
  <c r="BC577" i="7"/>
  <c r="BC578" i="7"/>
  <c r="BC579" i="7"/>
  <c r="BC580" i="7"/>
  <c r="BC581" i="7"/>
  <c r="BC582" i="7"/>
  <c r="BC583" i="7"/>
  <c r="BC584" i="7"/>
  <c r="BC585" i="7"/>
  <c r="BC586" i="7"/>
  <c r="BC587" i="7"/>
  <c r="BC588" i="7"/>
  <c r="BC589" i="7"/>
  <c r="BC590" i="7"/>
  <c r="BC591" i="7"/>
  <c r="BC592" i="7"/>
  <c r="BC593" i="7"/>
  <c r="BC594" i="7"/>
  <c r="BC595" i="7"/>
  <c r="BC596" i="7"/>
  <c r="BC597" i="7"/>
  <c r="BC598" i="7"/>
  <c r="BC599" i="7"/>
  <c r="BC600" i="7"/>
  <c r="BC601" i="7"/>
  <c r="BC602" i="7"/>
  <c r="BC603" i="7"/>
  <c r="BC604" i="7"/>
  <c r="BC605" i="7"/>
  <c r="BC606" i="7"/>
  <c r="BC607" i="7"/>
  <c r="BC608" i="7"/>
  <c r="BC609" i="7"/>
  <c r="BC610" i="7"/>
  <c r="BC611" i="7"/>
  <c r="BC612" i="7"/>
  <c r="BC613" i="7"/>
  <c r="BC614" i="7"/>
  <c r="BC615" i="7"/>
  <c r="BC616" i="7"/>
  <c r="BC617" i="7"/>
  <c r="BC618" i="7"/>
  <c r="BC619" i="7"/>
  <c r="BC620" i="7"/>
  <c r="BC621" i="7"/>
  <c r="BC622" i="7"/>
  <c r="BC623" i="7"/>
  <c r="BC624" i="7"/>
  <c r="BC625" i="7"/>
  <c r="BC626" i="7"/>
  <c r="BC627" i="7"/>
  <c r="BC628" i="7"/>
  <c r="BC629" i="7"/>
  <c r="BC630" i="7"/>
  <c r="BC631" i="7"/>
  <c r="BC632" i="7"/>
  <c r="BC633" i="7"/>
  <c r="BC634" i="7"/>
  <c r="BC635" i="7"/>
  <c r="BC636" i="7"/>
  <c r="BC637" i="7"/>
  <c r="BC638" i="7"/>
  <c r="BC639" i="7"/>
  <c r="BC640" i="7"/>
  <c r="BC641" i="7"/>
  <c r="BC642" i="7"/>
  <c r="BC643" i="7"/>
  <c r="BC644" i="7"/>
  <c r="BC645" i="7"/>
  <c r="BC646" i="7"/>
  <c r="BC647" i="7"/>
  <c r="BC648" i="7"/>
  <c r="BC649" i="7"/>
  <c r="BC650" i="7"/>
  <c r="BC651" i="7"/>
  <c r="BC652" i="7"/>
  <c r="BC653" i="7"/>
  <c r="BC654" i="7"/>
  <c r="BC655" i="7"/>
  <c r="BC656" i="7"/>
  <c r="BC657" i="7"/>
  <c r="BC658" i="7"/>
  <c r="BC659" i="7"/>
  <c r="BC660" i="7"/>
  <c r="BC661" i="7"/>
  <c r="BC662" i="7"/>
  <c r="BC663" i="7"/>
  <c r="BC664" i="7"/>
  <c r="BC665" i="7"/>
  <c r="BC666" i="7"/>
  <c r="BC667" i="7"/>
  <c r="BC668" i="7"/>
  <c r="BC669" i="7"/>
  <c r="BC670" i="7"/>
  <c r="BC671" i="7"/>
  <c r="BC672" i="7"/>
  <c r="BC673" i="7"/>
  <c r="BC674" i="7"/>
  <c r="BC675" i="7"/>
  <c r="BC676" i="7"/>
  <c r="BC677" i="7"/>
  <c r="BC678" i="7"/>
  <c r="BC679" i="7"/>
  <c r="BC680" i="7"/>
  <c r="BC681" i="7"/>
  <c r="BC682" i="7"/>
  <c r="BC683" i="7"/>
  <c r="BC684" i="7"/>
  <c r="BC685" i="7"/>
  <c r="BC686" i="7"/>
  <c r="BC687" i="7"/>
  <c r="BC688" i="7"/>
  <c r="BC689" i="7"/>
  <c r="BC690" i="7"/>
  <c r="BC691" i="7"/>
  <c r="BC692" i="7"/>
  <c r="BC693" i="7"/>
  <c r="BC694" i="7"/>
  <c r="BC695" i="7"/>
  <c r="BC696" i="7"/>
  <c r="BC697" i="7"/>
  <c r="BC698" i="7"/>
  <c r="BC699" i="7"/>
  <c r="BC700" i="7"/>
  <c r="BC701" i="7"/>
  <c r="BC702" i="7"/>
  <c r="BC703" i="7"/>
  <c r="BC704" i="7"/>
  <c r="BC705" i="7"/>
  <c r="BC706" i="7"/>
  <c r="BC707" i="7"/>
  <c r="BC708" i="7"/>
  <c r="BC709" i="7"/>
  <c r="BC710" i="7"/>
  <c r="BC711" i="7"/>
  <c r="BC712" i="7"/>
  <c r="BC713" i="7"/>
  <c r="BC714" i="7"/>
  <c r="BC715" i="7"/>
  <c r="BC716" i="7"/>
  <c r="BC717" i="7"/>
  <c r="BC718" i="7"/>
  <c r="BC719" i="7"/>
  <c r="BC720" i="7"/>
  <c r="BC721" i="7"/>
  <c r="BC722" i="7"/>
  <c r="BC723" i="7"/>
  <c r="BC724" i="7"/>
  <c r="BC725" i="7"/>
  <c r="BC726" i="7"/>
  <c r="BC727" i="7"/>
  <c r="BC728" i="7"/>
  <c r="BC729" i="7"/>
  <c r="BC730" i="7"/>
  <c r="BC731" i="7"/>
  <c r="BC732" i="7"/>
  <c r="BC733" i="7"/>
  <c r="BC734" i="7"/>
  <c r="BC735" i="7"/>
  <c r="BC736" i="7"/>
  <c r="BC737" i="7"/>
  <c r="BC738" i="7"/>
  <c r="BC739" i="7"/>
  <c r="BC740" i="7"/>
  <c r="BC741" i="7"/>
  <c r="BC742" i="7"/>
  <c r="BC743" i="7"/>
  <c r="BC744" i="7"/>
  <c r="BC745" i="7"/>
  <c r="BC746" i="7"/>
  <c r="BC747" i="7"/>
  <c r="BC748" i="7"/>
  <c r="BC749" i="7"/>
  <c r="BC750" i="7"/>
  <c r="BC751" i="7"/>
  <c r="BC752" i="7"/>
  <c r="BC753" i="7"/>
  <c r="BC754" i="7"/>
  <c r="BC755" i="7"/>
  <c r="BC756" i="7"/>
  <c r="BC757" i="7"/>
  <c r="BC758" i="7"/>
  <c r="BC759" i="7"/>
  <c r="BC760" i="7"/>
  <c r="BC761" i="7"/>
  <c r="BC762" i="7"/>
  <c r="BC763" i="7"/>
  <c r="BC764" i="7"/>
  <c r="BC765" i="7"/>
  <c r="BC766" i="7"/>
  <c r="BC767" i="7"/>
  <c r="BC768" i="7"/>
  <c r="BC769" i="7"/>
  <c r="BC770" i="7"/>
  <c r="BC771" i="7"/>
  <c r="BC772" i="7"/>
  <c r="BC773" i="7"/>
  <c r="BC774" i="7"/>
  <c r="BC775" i="7"/>
  <c r="BC776" i="7"/>
  <c r="BC777" i="7"/>
  <c r="BC778" i="7"/>
  <c r="BC779" i="7"/>
  <c r="BC780" i="7"/>
  <c r="BC781" i="7"/>
  <c r="BC782" i="7"/>
  <c r="BC783" i="7"/>
  <c r="BC784" i="7"/>
  <c r="BC785" i="7"/>
  <c r="BC786" i="7"/>
  <c r="BC787" i="7"/>
  <c r="BC788" i="7"/>
  <c r="BC789" i="7"/>
  <c r="BC790" i="7"/>
  <c r="BC791" i="7"/>
  <c r="BC792" i="7"/>
  <c r="BC793" i="7"/>
  <c r="BC794" i="7"/>
  <c r="BC795" i="7"/>
  <c r="BC796" i="7"/>
  <c r="BC797" i="7"/>
  <c r="BC798" i="7"/>
  <c r="BC799" i="7"/>
  <c r="BC800" i="7"/>
  <c r="BC801" i="7"/>
  <c r="BC802" i="7"/>
  <c r="BC803" i="7"/>
  <c r="BC804" i="7"/>
  <c r="BC805" i="7"/>
  <c r="BC806" i="7"/>
  <c r="BC807" i="7"/>
  <c r="BC808" i="7"/>
  <c r="BC809" i="7"/>
  <c r="BC810" i="7"/>
  <c r="BC811" i="7"/>
  <c r="BC812" i="7"/>
  <c r="BC813" i="7"/>
  <c r="BC814" i="7"/>
  <c r="BC815" i="7"/>
  <c r="BC816" i="7"/>
  <c r="BC817" i="7"/>
  <c r="BC818" i="7"/>
  <c r="BC819" i="7"/>
  <c r="BC820" i="7"/>
  <c r="BC821" i="7"/>
  <c r="BC822" i="7"/>
  <c r="BC823" i="7"/>
  <c r="BC824" i="7"/>
  <c r="BC825" i="7"/>
  <c r="BC826" i="7"/>
  <c r="BC827" i="7"/>
  <c r="BC828" i="7"/>
  <c r="BC829" i="7"/>
  <c r="BC830" i="7"/>
  <c r="BC831" i="7"/>
  <c r="BC832" i="7"/>
  <c r="BC833" i="7"/>
  <c r="BC834" i="7"/>
  <c r="BC835" i="7"/>
  <c r="BC836" i="7"/>
  <c r="BC837" i="7"/>
  <c r="BC838" i="7"/>
  <c r="BC839" i="7"/>
  <c r="BC840" i="7"/>
  <c r="BC841" i="7"/>
  <c r="BC842" i="7"/>
  <c r="BC843" i="7"/>
  <c r="BC844" i="7"/>
  <c r="BC845" i="7"/>
  <c r="BC846" i="7"/>
  <c r="BC847" i="7"/>
  <c r="BC848" i="7"/>
  <c r="BC849" i="7"/>
  <c r="BC850" i="7"/>
  <c r="BC851" i="7"/>
  <c r="BC852" i="7"/>
  <c r="BC853" i="7"/>
  <c r="BC854" i="7"/>
  <c r="BC855" i="7"/>
  <c r="BC856" i="7"/>
  <c r="BC857" i="7"/>
  <c r="BC858" i="7"/>
  <c r="BC859" i="7"/>
  <c r="BC860" i="7"/>
  <c r="BC861" i="7"/>
  <c r="BC862" i="7"/>
  <c r="BC863" i="7"/>
  <c r="BC864" i="7"/>
  <c r="BC865" i="7"/>
  <c r="BC866" i="7"/>
  <c r="BC867" i="7"/>
  <c r="BC868" i="7"/>
  <c r="BC869" i="7"/>
  <c r="BC870" i="7"/>
  <c r="BC871" i="7"/>
  <c r="BC872" i="7"/>
  <c r="BC873" i="7"/>
  <c r="BC874" i="7"/>
  <c r="BC875" i="7"/>
  <c r="BC876" i="7"/>
  <c r="BC877" i="7"/>
  <c r="BC878" i="7"/>
  <c r="BC879" i="7"/>
  <c r="BC880" i="7"/>
  <c r="BC881" i="7"/>
  <c r="BC882" i="7"/>
  <c r="BC883" i="7"/>
  <c r="BC884" i="7"/>
  <c r="BC885" i="7"/>
  <c r="BC886" i="7"/>
  <c r="BC887" i="7"/>
  <c r="BC888" i="7"/>
  <c r="BC889" i="7"/>
  <c r="BC890" i="7"/>
  <c r="BC891" i="7"/>
  <c r="BC892" i="7"/>
  <c r="BC893" i="7"/>
  <c r="BC894" i="7"/>
  <c r="BC895" i="7"/>
  <c r="BC896" i="7"/>
  <c r="BC897" i="7"/>
  <c r="BC898" i="7"/>
  <c r="BC899" i="7"/>
  <c r="BC900" i="7"/>
  <c r="BC901" i="7"/>
  <c r="BC902" i="7"/>
  <c r="BC903" i="7"/>
  <c r="BC904" i="7"/>
  <c r="BC905" i="7"/>
  <c r="BC906" i="7"/>
  <c r="BC907" i="7"/>
  <c r="BC908" i="7"/>
  <c r="BC909" i="7"/>
  <c r="BC910" i="7"/>
  <c r="BC911" i="7"/>
  <c r="BC912" i="7"/>
  <c r="BC913" i="7"/>
  <c r="BC914" i="7"/>
  <c r="BC915" i="7"/>
  <c r="BC916" i="7"/>
  <c r="BC917" i="7"/>
  <c r="BC918" i="7"/>
  <c r="BC919" i="7"/>
  <c r="BC920" i="7"/>
  <c r="BC921" i="7"/>
  <c r="BC922" i="7"/>
  <c r="BC923" i="7"/>
  <c r="BC924" i="7"/>
  <c r="BC925" i="7"/>
  <c r="BC926" i="7"/>
  <c r="BC927" i="7"/>
  <c r="BC928" i="7"/>
  <c r="BC929" i="7"/>
  <c r="BC930" i="7"/>
  <c r="BC931" i="7"/>
  <c r="BC932" i="7"/>
  <c r="BC933" i="7"/>
  <c r="BC934" i="7"/>
  <c r="BC935" i="7"/>
  <c r="BC936" i="7"/>
  <c r="BC937" i="7"/>
  <c r="BC938" i="7"/>
  <c r="BC939" i="7"/>
  <c r="BC940" i="7"/>
  <c r="BC941" i="7"/>
  <c r="BC942" i="7"/>
  <c r="BC943" i="7"/>
  <c r="BC944" i="7"/>
  <c r="BC945" i="7"/>
  <c r="BC946" i="7"/>
  <c r="BC947" i="7"/>
  <c r="BC948" i="7"/>
  <c r="BC949" i="7"/>
  <c r="BC950" i="7"/>
  <c r="BC951" i="7"/>
  <c r="BC952" i="7"/>
  <c r="BC953" i="7"/>
  <c r="BC954" i="7"/>
  <c r="BC955" i="7"/>
  <c r="BC956" i="7"/>
  <c r="BC957" i="7"/>
  <c r="BC958" i="7"/>
  <c r="BC959" i="7"/>
  <c r="BC960" i="7"/>
  <c r="BC961" i="7"/>
  <c r="BC962" i="7"/>
  <c r="BC963" i="7"/>
  <c r="BC964" i="7"/>
  <c r="BC965" i="7"/>
  <c r="BC966" i="7"/>
  <c r="BC967" i="7"/>
  <c r="BC968" i="7"/>
  <c r="BC969" i="7"/>
  <c r="BC970" i="7"/>
  <c r="BC971" i="7"/>
  <c r="BC972" i="7"/>
  <c r="BC973" i="7"/>
  <c r="BC974" i="7"/>
  <c r="BC975" i="7"/>
  <c r="BC976" i="7"/>
  <c r="BC977" i="7"/>
  <c r="BC978" i="7"/>
  <c r="BC979" i="7"/>
  <c r="BC980" i="7"/>
  <c r="BC981" i="7"/>
  <c r="BC982" i="7"/>
  <c r="BC983" i="7"/>
  <c r="BC984" i="7"/>
  <c r="BC985" i="7"/>
  <c r="BC986" i="7"/>
  <c r="BC987" i="7"/>
  <c r="BC988" i="7"/>
  <c r="BC989" i="7"/>
  <c r="BC990" i="7"/>
  <c r="BC991" i="7"/>
  <c r="BC992" i="7"/>
  <c r="BC993" i="7"/>
  <c r="BC994" i="7"/>
  <c r="BC995" i="7"/>
  <c r="BC996" i="7"/>
  <c r="BC997" i="7"/>
  <c r="BC998" i="7"/>
  <c r="BC999" i="7"/>
  <c r="BC1000" i="7"/>
  <c r="BC1001" i="7"/>
  <c r="BC1002" i="7"/>
  <c r="BC1003" i="7"/>
  <c r="BC1004" i="7"/>
  <c r="BC1005" i="7"/>
  <c r="BC1006" i="7"/>
  <c r="BC1007" i="7"/>
  <c r="BC1008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L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H63" i="7"/>
  <c r="BH64" i="7"/>
  <c r="BH65" i="7"/>
  <c r="BH66" i="7"/>
  <c r="BH67" i="7"/>
  <c r="BH68" i="7"/>
  <c r="BH69" i="7"/>
  <c r="BH70" i="7"/>
  <c r="BH71" i="7"/>
  <c r="BH72" i="7"/>
  <c r="BH73" i="7"/>
  <c r="BH74" i="7"/>
  <c r="BH75" i="7"/>
  <c r="BH76" i="7"/>
  <c r="BH77" i="7"/>
  <c r="BH78" i="7"/>
  <c r="BH79" i="7"/>
  <c r="BH80" i="7"/>
  <c r="BH81" i="7"/>
  <c r="BH82" i="7"/>
  <c r="BH83" i="7"/>
  <c r="BH84" i="7"/>
  <c r="BH85" i="7"/>
  <c r="BH86" i="7"/>
  <c r="BH87" i="7"/>
  <c r="BH88" i="7"/>
  <c r="BH89" i="7"/>
  <c r="BH90" i="7"/>
  <c r="BH91" i="7"/>
  <c r="BH92" i="7"/>
  <c r="BH93" i="7"/>
  <c r="BH94" i="7"/>
  <c r="BH95" i="7"/>
  <c r="BH96" i="7"/>
  <c r="BH97" i="7"/>
  <c r="BH98" i="7"/>
  <c r="BH99" i="7"/>
  <c r="BH100" i="7"/>
  <c r="BH101" i="7"/>
  <c r="BH102" i="7"/>
  <c r="BH103" i="7"/>
  <c r="BH104" i="7"/>
  <c r="BH105" i="7"/>
  <c r="BH106" i="7"/>
  <c r="BH107" i="7"/>
  <c r="BH108" i="7"/>
  <c r="BH109" i="7"/>
  <c r="BH110" i="7"/>
  <c r="BH111" i="7"/>
  <c r="BH112" i="7"/>
  <c r="BH113" i="7"/>
  <c r="BH114" i="7"/>
  <c r="BH115" i="7"/>
  <c r="BH116" i="7"/>
  <c r="BH117" i="7"/>
  <c r="BH118" i="7"/>
  <c r="BH119" i="7"/>
  <c r="BH120" i="7"/>
  <c r="BH121" i="7"/>
  <c r="BH122" i="7"/>
  <c r="BH123" i="7"/>
  <c r="BH124" i="7"/>
  <c r="BH125" i="7"/>
  <c r="BH126" i="7"/>
  <c r="BH127" i="7"/>
  <c r="BH128" i="7"/>
  <c r="BH129" i="7"/>
  <c r="BH130" i="7"/>
  <c r="BH131" i="7"/>
  <c r="BH132" i="7"/>
  <c r="BH133" i="7"/>
  <c r="BH134" i="7"/>
  <c r="BH135" i="7"/>
  <c r="BH136" i="7"/>
  <c r="BH137" i="7"/>
  <c r="BH138" i="7"/>
  <c r="BH139" i="7"/>
  <c r="BH140" i="7"/>
  <c r="BH141" i="7"/>
  <c r="BH142" i="7"/>
  <c r="BH143" i="7"/>
  <c r="BH144" i="7"/>
  <c r="BH145" i="7"/>
  <c r="BH146" i="7"/>
  <c r="BH147" i="7"/>
  <c r="BH148" i="7"/>
  <c r="BH149" i="7"/>
  <c r="BH150" i="7"/>
  <c r="BH151" i="7"/>
  <c r="BH152" i="7"/>
  <c r="BH153" i="7"/>
  <c r="BH154" i="7"/>
  <c r="BH155" i="7"/>
  <c r="BH156" i="7"/>
  <c r="BH157" i="7"/>
  <c r="BH158" i="7"/>
  <c r="BH159" i="7"/>
  <c r="BH160" i="7"/>
  <c r="BH161" i="7"/>
  <c r="BH162" i="7"/>
  <c r="BH163" i="7"/>
  <c r="BH164" i="7"/>
  <c r="BH165" i="7"/>
  <c r="BH166" i="7"/>
  <c r="BH167" i="7"/>
  <c r="BH168" i="7"/>
  <c r="BH169" i="7"/>
  <c r="BH170" i="7"/>
  <c r="BH171" i="7"/>
  <c r="BH172" i="7"/>
  <c r="BH173" i="7"/>
  <c r="BH174" i="7"/>
  <c r="BH175" i="7"/>
  <c r="BH176" i="7"/>
  <c r="BH177" i="7"/>
  <c r="BH178" i="7"/>
  <c r="BH179" i="7"/>
  <c r="BH180" i="7"/>
  <c r="BH181" i="7"/>
  <c r="BH182" i="7"/>
  <c r="BH183" i="7"/>
  <c r="BH184" i="7"/>
  <c r="BH185" i="7"/>
  <c r="BH186" i="7"/>
  <c r="BH187" i="7"/>
  <c r="BH188" i="7"/>
  <c r="BH189" i="7"/>
  <c r="BH190" i="7"/>
  <c r="BH191" i="7"/>
  <c r="BH192" i="7"/>
  <c r="BH193" i="7"/>
  <c r="BH194" i="7"/>
  <c r="BH195" i="7"/>
  <c r="BH196" i="7"/>
  <c r="BH197" i="7"/>
  <c r="BH198" i="7"/>
  <c r="BH199" i="7"/>
  <c r="BH200" i="7"/>
  <c r="BH201" i="7"/>
  <c r="BH202" i="7"/>
  <c r="BH203" i="7"/>
  <c r="BH204" i="7"/>
  <c r="BH205" i="7"/>
  <c r="BH206" i="7"/>
  <c r="BH207" i="7"/>
  <c r="BH208" i="7"/>
  <c r="BH209" i="7"/>
  <c r="BH210" i="7"/>
  <c r="BH211" i="7"/>
  <c r="BH212" i="7"/>
  <c r="BH213" i="7"/>
  <c r="BH214" i="7"/>
  <c r="BH215" i="7"/>
  <c r="BH216" i="7"/>
  <c r="BH217" i="7"/>
  <c r="BH218" i="7"/>
  <c r="BH219" i="7"/>
  <c r="BH220" i="7"/>
  <c r="BH221" i="7"/>
  <c r="BH222" i="7"/>
  <c r="BH223" i="7"/>
  <c r="BH224" i="7"/>
  <c r="BH225" i="7"/>
  <c r="BH226" i="7"/>
  <c r="BH227" i="7"/>
  <c r="BH228" i="7"/>
  <c r="BH229" i="7"/>
  <c r="BH230" i="7"/>
  <c r="BH231" i="7"/>
  <c r="BH232" i="7"/>
  <c r="BH233" i="7"/>
  <c r="BH234" i="7"/>
  <c r="BH235" i="7"/>
  <c r="BH236" i="7"/>
  <c r="BH237" i="7"/>
  <c r="BH238" i="7"/>
  <c r="BH239" i="7"/>
  <c r="BH240" i="7"/>
  <c r="BH241" i="7"/>
  <c r="BH242" i="7"/>
  <c r="BH243" i="7"/>
  <c r="BH244" i="7"/>
  <c r="BH245" i="7"/>
  <c r="BH246" i="7"/>
  <c r="BH247" i="7"/>
  <c r="BH248" i="7"/>
  <c r="BH249" i="7"/>
  <c r="BH250" i="7"/>
  <c r="BH251" i="7"/>
  <c r="BH252" i="7"/>
  <c r="BH253" i="7"/>
  <c r="BH254" i="7"/>
  <c r="BH255" i="7"/>
  <c r="BH256" i="7"/>
  <c r="BH257" i="7"/>
  <c r="BH258" i="7"/>
  <c r="BH259" i="7"/>
  <c r="BH260" i="7"/>
  <c r="BH261" i="7"/>
  <c r="BH262" i="7"/>
  <c r="BH263" i="7"/>
  <c r="BH264" i="7"/>
  <c r="BH265" i="7"/>
  <c r="BH266" i="7"/>
  <c r="BH267" i="7"/>
  <c r="BH268" i="7"/>
  <c r="BH269" i="7"/>
  <c r="BH270" i="7"/>
  <c r="BH271" i="7"/>
  <c r="BH272" i="7"/>
  <c r="BH273" i="7"/>
  <c r="BH274" i="7"/>
  <c r="BH275" i="7"/>
  <c r="BH276" i="7"/>
  <c r="BH277" i="7"/>
  <c r="BH278" i="7"/>
  <c r="BH279" i="7"/>
  <c r="BH280" i="7"/>
  <c r="BH281" i="7"/>
  <c r="BH282" i="7"/>
  <c r="BH283" i="7"/>
  <c r="BH284" i="7"/>
  <c r="BH285" i="7"/>
  <c r="BH286" i="7"/>
  <c r="BH287" i="7"/>
  <c r="BH288" i="7"/>
  <c r="BH289" i="7"/>
  <c r="BH290" i="7"/>
  <c r="BH291" i="7"/>
  <c r="BH292" i="7"/>
  <c r="BH293" i="7"/>
  <c r="BH294" i="7"/>
  <c r="BH295" i="7"/>
  <c r="BH296" i="7"/>
  <c r="BH297" i="7"/>
  <c r="BH298" i="7"/>
  <c r="BH299" i="7"/>
  <c r="BH300" i="7"/>
  <c r="BH301" i="7"/>
  <c r="BH302" i="7"/>
  <c r="BH303" i="7"/>
  <c r="BH304" i="7"/>
  <c r="BH305" i="7"/>
  <c r="BH306" i="7"/>
  <c r="BH307" i="7"/>
  <c r="BH308" i="7"/>
  <c r="BH309" i="7"/>
  <c r="BH310" i="7"/>
  <c r="BH311" i="7"/>
  <c r="BH312" i="7"/>
  <c r="BH313" i="7"/>
  <c r="BH314" i="7"/>
  <c r="BH315" i="7"/>
  <c r="BH316" i="7"/>
  <c r="BH317" i="7"/>
  <c r="BH318" i="7"/>
  <c r="BH319" i="7"/>
  <c r="BH320" i="7"/>
  <c r="BH321" i="7"/>
  <c r="BH322" i="7"/>
  <c r="BH323" i="7"/>
  <c r="BH324" i="7"/>
  <c r="BH325" i="7"/>
  <c r="BH326" i="7"/>
  <c r="BH327" i="7"/>
  <c r="BH328" i="7"/>
  <c r="BH329" i="7"/>
  <c r="BH330" i="7"/>
  <c r="BH331" i="7"/>
  <c r="BH332" i="7"/>
  <c r="BH333" i="7"/>
  <c r="BH334" i="7"/>
  <c r="BH335" i="7"/>
  <c r="BH336" i="7"/>
  <c r="BH337" i="7"/>
  <c r="BH338" i="7"/>
  <c r="BH339" i="7"/>
  <c r="BH340" i="7"/>
  <c r="BH341" i="7"/>
  <c r="BH342" i="7"/>
  <c r="BH343" i="7"/>
  <c r="BH344" i="7"/>
  <c r="BH345" i="7"/>
  <c r="BH346" i="7"/>
  <c r="BH347" i="7"/>
  <c r="BH348" i="7"/>
  <c r="BH349" i="7"/>
  <c r="BH350" i="7"/>
  <c r="BH351" i="7"/>
  <c r="BH352" i="7"/>
  <c r="BH353" i="7"/>
  <c r="BH354" i="7"/>
  <c r="BH355" i="7"/>
  <c r="BH356" i="7"/>
  <c r="BH357" i="7"/>
  <c r="BH358" i="7"/>
  <c r="BH359" i="7"/>
  <c r="BH360" i="7"/>
  <c r="BH361" i="7"/>
  <c r="BH362" i="7"/>
  <c r="BH363" i="7"/>
  <c r="BH364" i="7"/>
  <c r="BH365" i="7"/>
  <c r="BH366" i="7"/>
  <c r="BH367" i="7"/>
  <c r="BH368" i="7"/>
  <c r="BH369" i="7"/>
  <c r="BH370" i="7"/>
  <c r="BH371" i="7"/>
  <c r="BH372" i="7"/>
  <c r="BH373" i="7"/>
  <c r="BH374" i="7"/>
  <c r="BH375" i="7"/>
  <c r="BH376" i="7"/>
  <c r="BH377" i="7"/>
  <c r="BH378" i="7"/>
  <c r="BH379" i="7"/>
  <c r="BH380" i="7"/>
  <c r="BH381" i="7"/>
  <c r="BH382" i="7"/>
  <c r="BH383" i="7"/>
  <c r="BH384" i="7"/>
  <c r="BH385" i="7"/>
  <c r="BH386" i="7"/>
  <c r="BH387" i="7"/>
  <c r="BH388" i="7"/>
  <c r="BH389" i="7"/>
  <c r="BH390" i="7"/>
  <c r="BH391" i="7"/>
  <c r="BH392" i="7"/>
  <c r="BH393" i="7"/>
  <c r="BH394" i="7"/>
  <c r="BH395" i="7"/>
  <c r="BH396" i="7"/>
  <c r="BH397" i="7"/>
  <c r="BH398" i="7"/>
  <c r="BH399" i="7"/>
  <c r="BH400" i="7"/>
  <c r="BH401" i="7"/>
  <c r="BH402" i="7"/>
  <c r="BH403" i="7"/>
  <c r="BH404" i="7"/>
  <c r="BH405" i="7"/>
  <c r="BH406" i="7"/>
  <c r="BH407" i="7"/>
  <c r="BH408" i="7"/>
  <c r="BH409" i="7"/>
  <c r="BH410" i="7"/>
  <c r="BH411" i="7"/>
  <c r="BH412" i="7"/>
  <c r="BH413" i="7"/>
  <c r="BH414" i="7"/>
  <c r="BH415" i="7"/>
  <c r="BH416" i="7"/>
  <c r="BH417" i="7"/>
  <c r="BH418" i="7"/>
  <c r="BH419" i="7"/>
  <c r="BH420" i="7"/>
  <c r="BH421" i="7"/>
  <c r="BH422" i="7"/>
  <c r="BH423" i="7"/>
  <c r="BH424" i="7"/>
  <c r="BH425" i="7"/>
  <c r="BH426" i="7"/>
  <c r="BH427" i="7"/>
  <c r="BH428" i="7"/>
  <c r="BH429" i="7"/>
  <c r="BH430" i="7"/>
  <c r="BH431" i="7"/>
  <c r="BH432" i="7"/>
  <c r="BH433" i="7"/>
  <c r="BH434" i="7"/>
  <c r="BH435" i="7"/>
  <c r="BH436" i="7"/>
  <c r="BH437" i="7"/>
  <c r="BH438" i="7"/>
  <c r="BH439" i="7"/>
  <c r="BH440" i="7"/>
  <c r="BH441" i="7"/>
  <c r="BH442" i="7"/>
  <c r="BH443" i="7"/>
  <c r="BH444" i="7"/>
  <c r="BH445" i="7"/>
  <c r="BH446" i="7"/>
  <c r="BH447" i="7"/>
  <c r="BH448" i="7"/>
  <c r="BH449" i="7"/>
  <c r="BH450" i="7"/>
  <c r="BH451" i="7"/>
  <c r="BH452" i="7"/>
  <c r="BH453" i="7"/>
  <c r="BH454" i="7"/>
  <c r="BH455" i="7"/>
  <c r="BH456" i="7"/>
  <c r="BH457" i="7"/>
  <c r="BH458" i="7"/>
  <c r="BH459" i="7"/>
  <c r="BH460" i="7"/>
  <c r="BH461" i="7"/>
  <c r="BH462" i="7"/>
  <c r="BH463" i="7"/>
  <c r="BH464" i="7"/>
  <c r="BH465" i="7"/>
  <c r="BH466" i="7"/>
  <c r="BH467" i="7"/>
  <c r="BH468" i="7"/>
  <c r="BH469" i="7"/>
  <c r="BH470" i="7"/>
  <c r="BH471" i="7"/>
  <c r="BH472" i="7"/>
  <c r="BH473" i="7"/>
  <c r="BH474" i="7"/>
  <c r="BH475" i="7"/>
  <c r="BH476" i="7"/>
  <c r="BH477" i="7"/>
  <c r="BH478" i="7"/>
  <c r="BH479" i="7"/>
  <c r="BH480" i="7"/>
  <c r="BH481" i="7"/>
  <c r="BH482" i="7"/>
  <c r="BH483" i="7"/>
  <c r="BH484" i="7"/>
  <c r="BH485" i="7"/>
  <c r="BH486" i="7"/>
  <c r="BH487" i="7"/>
  <c r="BH488" i="7"/>
  <c r="BH489" i="7"/>
  <c r="BH490" i="7"/>
  <c r="BH491" i="7"/>
  <c r="BH492" i="7"/>
  <c r="BH493" i="7"/>
  <c r="BH494" i="7"/>
  <c r="BH495" i="7"/>
  <c r="BH496" i="7"/>
  <c r="BH497" i="7"/>
  <c r="BH498" i="7"/>
  <c r="BH499" i="7"/>
  <c r="BH500" i="7"/>
  <c r="BH501" i="7"/>
  <c r="BH502" i="7"/>
  <c r="BH503" i="7"/>
  <c r="BH504" i="7"/>
  <c r="BH505" i="7"/>
  <c r="BH506" i="7"/>
  <c r="BH507" i="7"/>
  <c r="BH508" i="7"/>
  <c r="BH509" i="7"/>
  <c r="BH510" i="7"/>
  <c r="BH511" i="7"/>
  <c r="BH512" i="7"/>
  <c r="BH513" i="7"/>
  <c r="BH514" i="7"/>
  <c r="BH515" i="7"/>
  <c r="BH516" i="7"/>
  <c r="BH517" i="7"/>
  <c r="BH518" i="7"/>
  <c r="BH519" i="7"/>
  <c r="BH520" i="7"/>
  <c r="BH521" i="7"/>
  <c r="BH522" i="7"/>
  <c r="BH523" i="7"/>
  <c r="BH524" i="7"/>
  <c r="BH525" i="7"/>
  <c r="BH526" i="7"/>
  <c r="BH527" i="7"/>
  <c r="BH528" i="7"/>
  <c r="BH529" i="7"/>
  <c r="BH530" i="7"/>
  <c r="BH531" i="7"/>
  <c r="BH532" i="7"/>
  <c r="BH533" i="7"/>
  <c r="BH534" i="7"/>
  <c r="BH535" i="7"/>
  <c r="BH536" i="7"/>
  <c r="BH537" i="7"/>
  <c r="BH538" i="7"/>
  <c r="BH539" i="7"/>
  <c r="BH540" i="7"/>
  <c r="BH541" i="7"/>
  <c r="BH542" i="7"/>
  <c r="BH543" i="7"/>
  <c r="BH544" i="7"/>
  <c r="BH545" i="7"/>
  <c r="BH546" i="7"/>
  <c r="BH547" i="7"/>
  <c r="BH548" i="7"/>
  <c r="BH549" i="7"/>
  <c r="BH550" i="7"/>
  <c r="BH551" i="7"/>
  <c r="BH552" i="7"/>
  <c r="BH553" i="7"/>
  <c r="BH554" i="7"/>
  <c r="BH555" i="7"/>
  <c r="BH556" i="7"/>
  <c r="BH557" i="7"/>
  <c r="BH558" i="7"/>
  <c r="BH559" i="7"/>
  <c r="BH560" i="7"/>
  <c r="BH561" i="7"/>
  <c r="BH562" i="7"/>
  <c r="BH563" i="7"/>
  <c r="BH564" i="7"/>
  <c r="BH565" i="7"/>
  <c r="BH566" i="7"/>
  <c r="BH567" i="7"/>
  <c r="BH568" i="7"/>
  <c r="BH569" i="7"/>
  <c r="BH570" i="7"/>
  <c r="BH571" i="7"/>
  <c r="BH572" i="7"/>
  <c r="BH573" i="7"/>
  <c r="BH574" i="7"/>
  <c r="BH575" i="7"/>
  <c r="BH576" i="7"/>
  <c r="BH577" i="7"/>
  <c r="BH578" i="7"/>
  <c r="BH579" i="7"/>
  <c r="BH580" i="7"/>
  <c r="BH581" i="7"/>
  <c r="BH582" i="7"/>
  <c r="BH583" i="7"/>
  <c r="BH584" i="7"/>
  <c r="BH585" i="7"/>
  <c r="BH586" i="7"/>
  <c r="BH587" i="7"/>
  <c r="BH588" i="7"/>
  <c r="BH589" i="7"/>
  <c r="BH590" i="7"/>
  <c r="BH591" i="7"/>
  <c r="BH592" i="7"/>
  <c r="BH593" i="7"/>
  <c r="BH594" i="7"/>
  <c r="BH595" i="7"/>
  <c r="BH596" i="7"/>
  <c r="BH597" i="7"/>
  <c r="BH598" i="7"/>
  <c r="BH599" i="7"/>
  <c r="BH600" i="7"/>
  <c r="BH601" i="7"/>
  <c r="BH602" i="7"/>
  <c r="BH603" i="7"/>
  <c r="BH604" i="7"/>
  <c r="BH605" i="7"/>
  <c r="BH606" i="7"/>
  <c r="BH607" i="7"/>
  <c r="BH608" i="7"/>
  <c r="BH609" i="7"/>
  <c r="BH610" i="7"/>
  <c r="BH611" i="7"/>
  <c r="BH612" i="7"/>
  <c r="BH613" i="7"/>
  <c r="BH614" i="7"/>
  <c r="BH615" i="7"/>
  <c r="BH616" i="7"/>
  <c r="BH617" i="7"/>
  <c r="BH618" i="7"/>
  <c r="BH619" i="7"/>
  <c r="BH620" i="7"/>
  <c r="BH621" i="7"/>
  <c r="BH622" i="7"/>
  <c r="BH623" i="7"/>
  <c r="BH624" i="7"/>
  <c r="BH625" i="7"/>
  <c r="BH626" i="7"/>
  <c r="BH627" i="7"/>
  <c r="BH628" i="7"/>
  <c r="BH629" i="7"/>
  <c r="BH630" i="7"/>
  <c r="BH631" i="7"/>
  <c r="BH632" i="7"/>
  <c r="BH633" i="7"/>
  <c r="BH634" i="7"/>
  <c r="BH635" i="7"/>
  <c r="BH636" i="7"/>
  <c r="BH637" i="7"/>
  <c r="BH638" i="7"/>
  <c r="BH639" i="7"/>
  <c r="BH640" i="7"/>
  <c r="BH641" i="7"/>
  <c r="BH642" i="7"/>
  <c r="BH643" i="7"/>
  <c r="BH644" i="7"/>
  <c r="BH645" i="7"/>
  <c r="BH646" i="7"/>
  <c r="BH647" i="7"/>
  <c r="BH648" i="7"/>
  <c r="BH649" i="7"/>
  <c r="BH650" i="7"/>
  <c r="BH651" i="7"/>
  <c r="BH652" i="7"/>
  <c r="BH653" i="7"/>
  <c r="BH654" i="7"/>
  <c r="BH655" i="7"/>
  <c r="BH656" i="7"/>
  <c r="BH657" i="7"/>
  <c r="BH658" i="7"/>
  <c r="BH659" i="7"/>
  <c r="BH660" i="7"/>
  <c r="BH661" i="7"/>
  <c r="BH662" i="7"/>
  <c r="BH663" i="7"/>
  <c r="BH664" i="7"/>
  <c r="BH665" i="7"/>
  <c r="BH666" i="7"/>
  <c r="BH667" i="7"/>
  <c r="BH668" i="7"/>
  <c r="BH669" i="7"/>
  <c r="BH670" i="7"/>
  <c r="BH671" i="7"/>
  <c r="BH672" i="7"/>
  <c r="BH673" i="7"/>
  <c r="BH674" i="7"/>
  <c r="BH675" i="7"/>
  <c r="BH676" i="7"/>
  <c r="BH677" i="7"/>
  <c r="BH678" i="7"/>
  <c r="BH679" i="7"/>
  <c r="BH680" i="7"/>
  <c r="BH681" i="7"/>
  <c r="BH682" i="7"/>
  <c r="BH683" i="7"/>
  <c r="BH684" i="7"/>
  <c r="BH685" i="7"/>
  <c r="BH686" i="7"/>
  <c r="BH687" i="7"/>
  <c r="BH688" i="7"/>
  <c r="BH689" i="7"/>
  <c r="BH690" i="7"/>
  <c r="BH691" i="7"/>
  <c r="BH692" i="7"/>
  <c r="BH693" i="7"/>
  <c r="BH694" i="7"/>
  <c r="BH695" i="7"/>
  <c r="BH696" i="7"/>
  <c r="BH697" i="7"/>
  <c r="BH698" i="7"/>
  <c r="BH699" i="7"/>
  <c r="BH700" i="7"/>
  <c r="BH701" i="7"/>
  <c r="BH702" i="7"/>
  <c r="BH703" i="7"/>
  <c r="BH704" i="7"/>
  <c r="BH705" i="7"/>
  <c r="BH706" i="7"/>
  <c r="BH707" i="7"/>
  <c r="BH708" i="7"/>
  <c r="BH709" i="7"/>
  <c r="BH710" i="7"/>
  <c r="BH711" i="7"/>
  <c r="BH712" i="7"/>
  <c r="BH713" i="7"/>
  <c r="BH714" i="7"/>
  <c r="BH715" i="7"/>
  <c r="BH716" i="7"/>
  <c r="BH717" i="7"/>
  <c r="BH718" i="7"/>
  <c r="BH719" i="7"/>
  <c r="BH720" i="7"/>
  <c r="BH721" i="7"/>
  <c r="BH722" i="7"/>
  <c r="BH723" i="7"/>
  <c r="BH724" i="7"/>
  <c r="BH725" i="7"/>
  <c r="BH726" i="7"/>
  <c r="BH727" i="7"/>
  <c r="BH728" i="7"/>
  <c r="BH729" i="7"/>
  <c r="BH730" i="7"/>
  <c r="BH731" i="7"/>
  <c r="BH732" i="7"/>
  <c r="BH733" i="7"/>
  <c r="BH734" i="7"/>
  <c r="BH735" i="7"/>
  <c r="BH736" i="7"/>
  <c r="BH737" i="7"/>
  <c r="BH738" i="7"/>
  <c r="BH739" i="7"/>
  <c r="BH740" i="7"/>
  <c r="BH741" i="7"/>
  <c r="BH742" i="7"/>
  <c r="BH743" i="7"/>
  <c r="BH744" i="7"/>
  <c r="BH745" i="7"/>
  <c r="BH746" i="7"/>
  <c r="BH747" i="7"/>
  <c r="BH748" i="7"/>
  <c r="BH749" i="7"/>
  <c r="BH750" i="7"/>
  <c r="BH751" i="7"/>
  <c r="BH752" i="7"/>
  <c r="BH753" i="7"/>
  <c r="BH754" i="7"/>
  <c r="BH755" i="7"/>
  <c r="BH756" i="7"/>
  <c r="BH757" i="7"/>
  <c r="BH758" i="7"/>
  <c r="BH759" i="7"/>
  <c r="BH760" i="7"/>
  <c r="BH761" i="7"/>
  <c r="BH762" i="7"/>
  <c r="BH763" i="7"/>
  <c r="BH764" i="7"/>
  <c r="BH765" i="7"/>
  <c r="BH766" i="7"/>
  <c r="BH767" i="7"/>
  <c r="BH768" i="7"/>
  <c r="BH769" i="7"/>
  <c r="BH770" i="7"/>
  <c r="BH771" i="7"/>
  <c r="BH772" i="7"/>
  <c r="BH773" i="7"/>
  <c r="BH774" i="7"/>
  <c r="BH775" i="7"/>
  <c r="BH776" i="7"/>
  <c r="BH777" i="7"/>
  <c r="BH778" i="7"/>
  <c r="BH779" i="7"/>
  <c r="BH780" i="7"/>
  <c r="BH781" i="7"/>
  <c r="BH782" i="7"/>
  <c r="BH783" i="7"/>
  <c r="BH784" i="7"/>
  <c r="BH785" i="7"/>
  <c r="BH786" i="7"/>
  <c r="BH787" i="7"/>
  <c r="BH788" i="7"/>
  <c r="BH789" i="7"/>
  <c r="BH790" i="7"/>
  <c r="BH791" i="7"/>
  <c r="BH792" i="7"/>
  <c r="BH793" i="7"/>
  <c r="BH794" i="7"/>
  <c r="BH795" i="7"/>
  <c r="BH796" i="7"/>
  <c r="BH797" i="7"/>
  <c r="BH798" i="7"/>
  <c r="BH799" i="7"/>
  <c r="BH800" i="7"/>
  <c r="BH801" i="7"/>
  <c r="BH802" i="7"/>
  <c r="BH803" i="7"/>
  <c r="BH804" i="7"/>
  <c r="BH805" i="7"/>
  <c r="BH806" i="7"/>
  <c r="BH807" i="7"/>
  <c r="BH808" i="7"/>
  <c r="BH809" i="7"/>
  <c r="BH810" i="7"/>
  <c r="BH811" i="7"/>
  <c r="BH812" i="7"/>
  <c r="BH813" i="7"/>
  <c r="BH814" i="7"/>
  <c r="BH815" i="7"/>
  <c r="BH816" i="7"/>
  <c r="BH817" i="7"/>
  <c r="BH818" i="7"/>
  <c r="BH819" i="7"/>
  <c r="BH820" i="7"/>
  <c r="BH821" i="7"/>
  <c r="BH822" i="7"/>
  <c r="BH823" i="7"/>
  <c r="BH824" i="7"/>
  <c r="BH825" i="7"/>
  <c r="BH826" i="7"/>
  <c r="BH827" i="7"/>
  <c r="BH828" i="7"/>
  <c r="BH829" i="7"/>
  <c r="BH830" i="7"/>
  <c r="BH831" i="7"/>
  <c r="BH832" i="7"/>
  <c r="BH833" i="7"/>
  <c r="BH834" i="7"/>
  <c r="BH835" i="7"/>
  <c r="BH836" i="7"/>
  <c r="BH837" i="7"/>
  <c r="BH838" i="7"/>
  <c r="BH839" i="7"/>
  <c r="BH840" i="7"/>
  <c r="BH841" i="7"/>
  <c r="BH842" i="7"/>
  <c r="BH843" i="7"/>
  <c r="BH844" i="7"/>
  <c r="BH845" i="7"/>
  <c r="BH846" i="7"/>
  <c r="BH847" i="7"/>
  <c r="BH848" i="7"/>
  <c r="BH849" i="7"/>
  <c r="BH850" i="7"/>
  <c r="BH851" i="7"/>
  <c r="BH852" i="7"/>
  <c r="BH853" i="7"/>
  <c r="BH854" i="7"/>
  <c r="BH855" i="7"/>
  <c r="BH856" i="7"/>
  <c r="BH857" i="7"/>
  <c r="BH858" i="7"/>
  <c r="BH859" i="7"/>
  <c r="BH860" i="7"/>
  <c r="BH861" i="7"/>
  <c r="BH862" i="7"/>
  <c r="BH863" i="7"/>
  <c r="BH864" i="7"/>
  <c r="BH865" i="7"/>
  <c r="BH866" i="7"/>
  <c r="BH867" i="7"/>
  <c r="BH868" i="7"/>
  <c r="BH869" i="7"/>
  <c r="BH870" i="7"/>
  <c r="BH871" i="7"/>
  <c r="BH872" i="7"/>
  <c r="BH873" i="7"/>
  <c r="BH874" i="7"/>
  <c r="BH875" i="7"/>
  <c r="BH876" i="7"/>
  <c r="BH877" i="7"/>
  <c r="BH878" i="7"/>
  <c r="BH879" i="7"/>
  <c r="BH880" i="7"/>
  <c r="BH881" i="7"/>
  <c r="BH882" i="7"/>
  <c r="BH883" i="7"/>
  <c r="BH884" i="7"/>
  <c r="BH885" i="7"/>
  <c r="BH886" i="7"/>
  <c r="BH887" i="7"/>
  <c r="BH888" i="7"/>
  <c r="BH889" i="7"/>
  <c r="BH890" i="7"/>
  <c r="BH891" i="7"/>
  <c r="BH892" i="7"/>
  <c r="BH893" i="7"/>
  <c r="BH894" i="7"/>
  <c r="BH895" i="7"/>
  <c r="BH896" i="7"/>
  <c r="BH897" i="7"/>
  <c r="BH898" i="7"/>
  <c r="BH899" i="7"/>
  <c r="BH900" i="7"/>
  <c r="BH901" i="7"/>
  <c r="BH902" i="7"/>
  <c r="BH903" i="7"/>
  <c r="BH904" i="7"/>
  <c r="BH905" i="7"/>
  <c r="BH906" i="7"/>
  <c r="BH907" i="7"/>
  <c r="BH908" i="7"/>
  <c r="BH909" i="7"/>
  <c r="BH910" i="7"/>
  <c r="BH911" i="7"/>
  <c r="BH912" i="7"/>
  <c r="BH913" i="7"/>
  <c r="BH914" i="7"/>
  <c r="BH915" i="7"/>
  <c r="BH916" i="7"/>
  <c r="BH917" i="7"/>
  <c r="BH918" i="7"/>
  <c r="BH919" i="7"/>
  <c r="BH920" i="7"/>
  <c r="BH921" i="7"/>
  <c r="BH922" i="7"/>
  <c r="BH923" i="7"/>
  <c r="BH924" i="7"/>
  <c r="BH925" i="7"/>
  <c r="BH926" i="7"/>
  <c r="BH927" i="7"/>
  <c r="BH928" i="7"/>
  <c r="BH929" i="7"/>
  <c r="BH930" i="7"/>
  <c r="BH931" i="7"/>
  <c r="BH932" i="7"/>
  <c r="BH933" i="7"/>
  <c r="BH934" i="7"/>
  <c r="BH935" i="7"/>
  <c r="BH936" i="7"/>
  <c r="BH937" i="7"/>
  <c r="BH938" i="7"/>
  <c r="BH939" i="7"/>
  <c r="BH940" i="7"/>
  <c r="BH941" i="7"/>
  <c r="BH942" i="7"/>
  <c r="BH943" i="7"/>
  <c r="BH944" i="7"/>
  <c r="BH945" i="7"/>
  <c r="BH946" i="7"/>
  <c r="BH947" i="7"/>
  <c r="BH948" i="7"/>
  <c r="BH949" i="7"/>
  <c r="BH950" i="7"/>
  <c r="BH951" i="7"/>
  <c r="BH952" i="7"/>
  <c r="BH953" i="7"/>
  <c r="BH954" i="7"/>
  <c r="BH955" i="7"/>
  <c r="BH956" i="7"/>
  <c r="BH957" i="7"/>
  <c r="BH958" i="7"/>
  <c r="BH959" i="7"/>
  <c r="BH960" i="7"/>
  <c r="BH961" i="7"/>
  <c r="BH962" i="7"/>
  <c r="BH963" i="7"/>
  <c r="BH964" i="7"/>
  <c r="BH965" i="7"/>
  <c r="BH966" i="7"/>
  <c r="BH967" i="7"/>
  <c r="BH968" i="7"/>
  <c r="BH969" i="7"/>
  <c r="BH970" i="7"/>
  <c r="BH971" i="7"/>
  <c r="BH972" i="7"/>
  <c r="BH973" i="7"/>
  <c r="BH974" i="7"/>
  <c r="BH975" i="7"/>
  <c r="BH976" i="7"/>
  <c r="BH977" i="7"/>
  <c r="BH978" i="7"/>
  <c r="BH979" i="7"/>
  <c r="BH980" i="7"/>
  <c r="BH981" i="7"/>
  <c r="BH982" i="7"/>
  <c r="BH983" i="7"/>
  <c r="BH984" i="7"/>
  <c r="BH985" i="7"/>
  <c r="BH986" i="7"/>
  <c r="BH987" i="7"/>
  <c r="BH988" i="7"/>
  <c r="BH989" i="7"/>
  <c r="BH990" i="7"/>
  <c r="BH991" i="7"/>
  <c r="BH992" i="7"/>
  <c r="BH993" i="7"/>
  <c r="BH994" i="7"/>
  <c r="BH995" i="7"/>
  <c r="BH996" i="7"/>
  <c r="BH997" i="7"/>
  <c r="BH998" i="7"/>
  <c r="BH999" i="7"/>
  <c r="BH1000" i="7"/>
  <c r="BH1001" i="7"/>
  <c r="BH1002" i="7"/>
  <c r="BH1003" i="7"/>
  <c r="BH1004" i="7"/>
  <c r="BH1005" i="7"/>
  <c r="BH1006" i="7"/>
  <c r="BH1007" i="7"/>
  <c r="BH1008" i="7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Q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M76" i="7"/>
  <c r="BM77" i="7"/>
  <c r="BM78" i="7"/>
  <c r="BM79" i="7"/>
  <c r="BM80" i="7"/>
  <c r="BM81" i="7"/>
  <c r="BM82" i="7"/>
  <c r="BM83" i="7"/>
  <c r="BM84" i="7"/>
  <c r="BM85" i="7"/>
  <c r="BM86" i="7"/>
  <c r="BM87" i="7"/>
  <c r="BM88" i="7"/>
  <c r="BM89" i="7"/>
  <c r="BM90" i="7"/>
  <c r="BM91" i="7"/>
  <c r="BM92" i="7"/>
  <c r="BM93" i="7"/>
  <c r="BM94" i="7"/>
  <c r="BM95" i="7"/>
  <c r="BM96" i="7"/>
  <c r="BM97" i="7"/>
  <c r="BM98" i="7"/>
  <c r="BM99" i="7"/>
  <c r="BM100" i="7"/>
  <c r="BM101" i="7"/>
  <c r="BM102" i="7"/>
  <c r="BM103" i="7"/>
  <c r="BM104" i="7"/>
  <c r="BM105" i="7"/>
  <c r="BM106" i="7"/>
  <c r="BM107" i="7"/>
  <c r="BM108" i="7"/>
  <c r="BM109" i="7"/>
  <c r="BM110" i="7"/>
  <c r="BM111" i="7"/>
  <c r="BM112" i="7"/>
  <c r="BM113" i="7"/>
  <c r="BM114" i="7"/>
  <c r="BM115" i="7"/>
  <c r="BM116" i="7"/>
  <c r="BM117" i="7"/>
  <c r="BM118" i="7"/>
  <c r="BM119" i="7"/>
  <c r="BM120" i="7"/>
  <c r="BM121" i="7"/>
  <c r="BM122" i="7"/>
  <c r="BM123" i="7"/>
  <c r="BM124" i="7"/>
  <c r="BM125" i="7"/>
  <c r="BM126" i="7"/>
  <c r="BM127" i="7"/>
  <c r="BM128" i="7"/>
  <c r="BM129" i="7"/>
  <c r="BM130" i="7"/>
  <c r="BM131" i="7"/>
  <c r="BM132" i="7"/>
  <c r="BM133" i="7"/>
  <c r="BM134" i="7"/>
  <c r="BM135" i="7"/>
  <c r="BM136" i="7"/>
  <c r="BM137" i="7"/>
  <c r="BM138" i="7"/>
  <c r="BM139" i="7"/>
  <c r="BM140" i="7"/>
  <c r="BM141" i="7"/>
  <c r="BM142" i="7"/>
  <c r="BM143" i="7"/>
  <c r="BM144" i="7"/>
  <c r="BM145" i="7"/>
  <c r="BM146" i="7"/>
  <c r="BM147" i="7"/>
  <c r="BM148" i="7"/>
  <c r="BM149" i="7"/>
  <c r="BM150" i="7"/>
  <c r="BM151" i="7"/>
  <c r="BM152" i="7"/>
  <c r="BM153" i="7"/>
  <c r="BM154" i="7"/>
  <c r="BM155" i="7"/>
  <c r="BM156" i="7"/>
  <c r="BM157" i="7"/>
  <c r="BM158" i="7"/>
  <c r="BM159" i="7"/>
  <c r="BM160" i="7"/>
  <c r="BM161" i="7"/>
  <c r="BM162" i="7"/>
  <c r="BM163" i="7"/>
  <c r="BM164" i="7"/>
  <c r="BM165" i="7"/>
  <c r="BM166" i="7"/>
  <c r="BM167" i="7"/>
  <c r="BM168" i="7"/>
  <c r="BM169" i="7"/>
  <c r="BM170" i="7"/>
  <c r="BM171" i="7"/>
  <c r="BM172" i="7"/>
  <c r="BM173" i="7"/>
  <c r="BM174" i="7"/>
  <c r="BM175" i="7"/>
  <c r="BM176" i="7"/>
  <c r="BM177" i="7"/>
  <c r="BM178" i="7"/>
  <c r="BM179" i="7"/>
  <c r="BM180" i="7"/>
  <c r="BM181" i="7"/>
  <c r="BM182" i="7"/>
  <c r="BM183" i="7"/>
  <c r="BM184" i="7"/>
  <c r="BM185" i="7"/>
  <c r="BM186" i="7"/>
  <c r="BM187" i="7"/>
  <c r="BM188" i="7"/>
  <c r="BM189" i="7"/>
  <c r="BM190" i="7"/>
  <c r="BM191" i="7"/>
  <c r="BM192" i="7"/>
  <c r="BM193" i="7"/>
  <c r="BM194" i="7"/>
  <c r="BM195" i="7"/>
  <c r="BM196" i="7"/>
  <c r="BM197" i="7"/>
  <c r="BM198" i="7"/>
  <c r="BM199" i="7"/>
  <c r="BM200" i="7"/>
  <c r="BM201" i="7"/>
  <c r="BM202" i="7"/>
  <c r="BM203" i="7"/>
  <c r="BM204" i="7"/>
  <c r="BM205" i="7"/>
  <c r="BM206" i="7"/>
  <c r="BM207" i="7"/>
  <c r="BM208" i="7"/>
  <c r="BM209" i="7"/>
  <c r="BM210" i="7"/>
  <c r="BM211" i="7"/>
  <c r="BM212" i="7"/>
  <c r="BM213" i="7"/>
  <c r="BM214" i="7"/>
  <c r="BM215" i="7"/>
  <c r="BM216" i="7"/>
  <c r="BM217" i="7"/>
  <c r="BM218" i="7"/>
  <c r="BM219" i="7"/>
  <c r="BM220" i="7"/>
  <c r="BM221" i="7"/>
  <c r="BM222" i="7"/>
  <c r="BM223" i="7"/>
  <c r="BM224" i="7"/>
  <c r="BM225" i="7"/>
  <c r="BM226" i="7"/>
  <c r="BM227" i="7"/>
  <c r="BM228" i="7"/>
  <c r="BM229" i="7"/>
  <c r="BM230" i="7"/>
  <c r="BM231" i="7"/>
  <c r="BM232" i="7"/>
  <c r="BM233" i="7"/>
  <c r="BM234" i="7"/>
  <c r="BM235" i="7"/>
  <c r="BM236" i="7"/>
  <c r="BM237" i="7"/>
  <c r="BM238" i="7"/>
  <c r="BM239" i="7"/>
  <c r="BM240" i="7"/>
  <c r="BM241" i="7"/>
  <c r="BM242" i="7"/>
  <c r="BM243" i="7"/>
  <c r="BM244" i="7"/>
  <c r="BM245" i="7"/>
  <c r="BM246" i="7"/>
  <c r="BM247" i="7"/>
  <c r="BM248" i="7"/>
  <c r="BM249" i="7"/>
  <c r="BM250" i="7"/>
  <c r="BM251" i="7"/>
  <c r="BM252" i="7"/>
  <c r="BM253" i="7"/>
  <c r="BM254" i="7"/>
  <c r="BM255" i="7"/>
  <c r="BM256" i="7"/>
  <c r="BM257" i="7"/>
  <c r="BM258" i="7"/>
  <c r="BM259" i="7"/>
  <c r="BM260" i="7"/>
  <c r="BM261" i="7"/>
  <c r="BM262" i="7"/>
  <c r="BM263" i="7"/>
  <c r="BM264" i="7"/>
  <c r="BM265" i="7"/>
  <c r="BM266" i="7"/>
  <c r="BM267" i="7"/>
  <c r="BM268" i="7"/>
  <c r="BM269" i="7"/>
  <c r="BM270" i="7"/>
  <c r="BM271" i="7"/>
  <c r="BM272" i="7"/>
  <c r="BM273" i="7"/>
  <c r="BM274" i="7"/>
  <c r="BM275" i="7"/>
  <c r="BM276" i="7"/>
  <c r="BM277" i="7"/>
  <c r="BM278" i="7"/>
  <c r="BM279" i="7"/>
  <c r="BM280" i="7"/>
  <c r="BM281" i="7"/>
  <c r="BM282" i="7"/>
  <c r="BM283" i="7"/>
  <c r="BM284" i="7"/>
  <c r="BM285" i="7"/>
  <c r="BM286" i="7"/>
  <c r="BM287" i="7"/>
  <c r="BM288" i="7"/>
  <c r="BM289" i="7"/>
  <c r="BM290" i="7"/>
  <c r="BM291" i="7"/>
  <c r="BM292" i="7"/>
  <c r="BM293" i="7"/>
  <c r="BM294" i="7"/>
  <c r="BM295" i="7"/>
  <c r="BM296" i="7"/>
  <c r="BM297" i="7"/>
  <c r="BM298" i="7"/>
  <c r="BM299" i="7"/>
  <c r="BM300" i="7"/>
  <c r="BM301" i="7"/>
  <c r="BM302" i="7"/>
  <c r="BM303" i="7"/>
  <c r="BM304" i="7"/>
  <c r="BM305" i="7"/>
  <c r="BM306" i="7"/>
  <c r="BM307" i="7"/>
  <c r="BM308" i="7"/>
  <c r="BM309" i="7"/>
  <c r="BM310" i="7"/>
  <c r="BM311" i="7"/>
  <c r="BM312" i="7"/>
  <c r="BM313" i="7"/>
  <c r="BM314" i="7"/>
  <c r="BM315" i="7"/>
  <c r="BM316" i="7"/>
  <c r="BM317" i="7"/>
  <c r="BM318" i="7"/>
  <c r="BM319" i="7"/>
  <c r="BM320" i="7"/>
  <c r="BM321" i="7"/>
  <c r="BM322" i="7"/>
  <c r="BM323" i="7"/>
  <c r="BM324" i="7"/>
  <c r="BM325" i="7"/>
  <c r="BM326" i="7"/>
  <c r="BM327" i="7"/>
  <c r="BM328" i="7"/>
  <c r="BM329" i="7"/>
  <c r="BM330" i="7"/>
  <c r="BM331" i="7"/>
  <c r="BM332" i="7"/>
  <c r="BM333" i="7"/>
  <c r="BM334" i="7"/>
  <c r="BM335" i="7"/>
  <c r="BM336" i="7"/>
  <c r="BM337" i="7"/>
  <c r="BM338" i="7"/>
  <c r="BM339" i="7"/>
  <c r="BM340" i="7"/>
  <c r="BM341" i="7"/>
  <c r="BM342" i="7"/>
  <c r="BM343" i="7"/>
  <c r="BM344" i="7"/>
  <c r="BM345" i="7"/>
  <c r="BM346" i="7"/>
  <c r="BM347" i="7"/>
  <c r="BM348" i="7"/>
  <c r="BM349" i="7"/>
  <c r="BM350" i="7"/>
  <c r="BM351" i="7"/>
  <c r="BM352" i="7"/>
  <c r="BM353" i="7"/>
  <c r="BM354" i="7"/>
  <c r="BM355" i="7"/>
  <c r="BM356" i="7"/>
  <c r="BM357" i="7"/>
  <c r="BM358" i="7"/>
  <c r="BM359" i="7"/>
  <c r="BM360" i="7"/>
  <c r="BM361" i="7"/>
  <c r="BM362" i="7"/>
  <c r="BM363" i="7"/>
  <c r="BM364" i="7"/>
  <c r="BM365" i="7"/>
  <c r="BM366" i="7"/>
  <c r="BM367" i="7"/>
  <c r="BM368" i="7"/>
  <c r="BM369" i="7"/>
  <c r="BM370" i="7"/>
  <c r="BM371" i="7"/>
  <c r="BM372" i="7"/>
  <c r="BM373" i="7"/>
  <c r="BM374" i="7"/>
  <c r="BM375" i="7"/>
  <c r="BM376" i="7"/>
  <c r="BM377" i="7"/>
  <c r="BM378" i="7"/>
  <c r="BM379" i="7"/>
  <c r="BM380" i="7"/>
  <c r="BM381" i="7"/>
  <c r="BM382" i="7"/>
  <c r="BM383" i="7"/>
  <c r="BM384" i="7"/>
  <c r="BM385" i="7"/>
  <c r="BM386" i="7"/>
  <c r="BM387" i="7"/>
  <c r="BM388" i="7"/>
  <c r="BM389" i="7"/>
  <c r="BM390" i="7"/>
  <c r="BM391" i="7"/>
  <c r="BM392" i="7"/>
  <c r="BM393" i="7"/>
  <c r="BM394" i="7"/>
  <c r="BM395" i="7"/>
  <c r="BM396" i="7"/>
  <c r="BM397" i="7"/>
  <c r="BM398" i="7"/>
  <c r="BM399" i="7"/>
  <c r="BM400" i="7"/>
  <c r="BM401" i="7"/>
  <c r="BM402" i="7"/>
  <c r="BM403" i="7"/>
  <c r="BM404" i="7"/>
  <c r="BM405" i="7"/>
  <c r="BM406" i="7"/>
  <c r="BM407" i="7"/>
  <c r="BM408" i="7"/>
  <c r="BM409" i="7"/>
  <c r="BM410" i="7"/>
  <c r="BM411" i="7"/>
  <c r="BM412" i="7"/>
  <c r="BM413" i="7"/>
  <c r="BM414" i="7"/>
  <c r="BM415" i="7"/>
  <c r="BM416" i="7"/>
  <c r="BM417" i="7"/>
  <c r="BM418" i="7"/>
  <c r="BM419" i="7"/>
  <c r="BM420" i="7"/>
  <c r="BM421" i="7"/>
  <c r="BM422" i="7"/>
  <c r="BM423" i="7"/>
  <c r="BM424" i="7"/>
  <c r="BM425" i="7"/>
  <c r="BM426" i="7"/>
  <c r="BM427" i="7"/>
  <c r="BM428" i="7"/>
  <c r="BM429" i="7"/>
  <c r="BM430" i="7"/>
  <c r="BM431" i="7"/>
  <c r="BM432" i="7"/>
  <c r="BM433" i="7"/>
  <c r="BM434" i="7"/>
  <c r="BM435" i="7"/>
  <c r="BM436" i="7"/>
  <c r="BM437" i="7"/>
  <c r="BM438" i="7"/>
  <c r="BM439" i="7"/>
  <c r="BM440" i="7"/>
  <c r="BM441" i="7"/>
  <c r="BM442" i="7"/>
  <c r="BM443" i="7"/>
  <c r="BM444" i="7"/>
  <c r="BM445" i="7"/>
  <c r="BM446" i="7"/>
  <c r="BM447" i="7"/>
  <c r="BM448" i="7"/>
  <c r="BM449" i="7"/>
  <c r="BM450" i="7"/>
  <c r="BM451" i="7"/>
  <c r="BM452" i="7"/>
  <c r="BM453" i="7"/>
  <c r="BM454" i="7"/>
  <c r="BM455" i="7"/>
  <c r="BM456" i="7"/>
  <c r="BM457" i="7"/>
  <c r="BM458" i="7"/>
  <c r="BM459" i="7"/>
  <c r="BM460" i="7"/>
  <c r="BM461" i="7"/>
  <c r="BM462" i="7"/>
  <c r="BM463" i="7"/>
  <c r="BM464" i="7"/>
  <c r="BM465" i="7"/>
  <c r="BM466" i="7"/>
  <c r="BM467" i="7"/>
  <c r="BM468" i="7"/>
  <c r="BM469" i="7"/>
  <c r="BM470" i="7"/>
  <c r="BM471" i="7"/>
  <c r="BM472" i="7"/>
  <c r="BM473" i="7"/>
  <c r="BM474" i="7"/>
  <c r="BM475" i="7"/>
  <c r="BM476" i="7"/>
  <c r="BM477" i="7"/>
  <c r="BM478" i="7"/>
  <c r="BM479" i="7"/>
  <c r="BM480" i="7"/>
  <c r="BM481" i="7"/>
  <c r="BM482" i="7"/>
  <c r="BM483" i="7"/>
  <c r="BM484" i="7"/>
  <c r="BM485" i="7"/>
  <c r="BM486" i="7"/>
  <c r="BM487" i="7"/>
  <c r="BM488" i="7"/>
  <c r="BM489" i="7"/>
  <c r="BM490" i="7"/>
  <c r="BM491" i="7"/>
  <c r="BM492" i="7"/>
  <c r="BM493" i="7"/>
  <c r="BM494" i="7"/>
  <c r="BM495" i="7"/>
  <c r="BM496" i="7"/>
  <c r="BM497" i="7"/>
  <c r="BM498" i="7"/>
  <c r="BM499" i="7"/>
  <c r="BM500" i="7"/>
  <c r="BM501" i="7"/>
  <c r="BM502" i="7"/>
  <c r="BM503" i="7"/>
  <c r="BM504" i="7"/>
  <c r="BM505" i="7"/>
  <c r="BM506" i="7"/>
  <c r="BM507" i="7"/>
  <c r="BM508" i="7"/>
  <c r="BM509" i="7"/>
  <c r="BM510" i="7"/>
  <c r="BM511" i="7"/>
  <c r="BM512" i="7"/>
  <c r="BM513" i="7"/>
  <c r="BM514" i="7"/>
  <c r="BM515" i="7"/>
  <c r="BM516" i="7"/>
  <c r="BM517" i="7"/>
  <c r="BM518" i="7"/>
  <c r="BM519" i="7"/>
  <c r="BM520" i="7"/>
  <c r="BM521" i="7"/>
  <c r="BM522" i="7"/>
  <c r="BM523" i="7"/>
  <c r="BM524" i="7"/>
  <c r="BM525" i="7"/>
  <c r="BM526" i="7"/>
  <c r="BM527" i="7"/>
  <c r="BM528" i="7"/>
  <c r="BM529" i="7"/>
  <c r="BM530" i="7"/>
  <c r="BM531" i="7"/>
  <c r="BM532" i="7"/>
  <c r="BM533" i="7"/>
  <c r="BM534" i="7"/>
  <c r="BM535" i="7"/>
  <c r="BM536" i="7"/>
  <c r="BM537" i="7"/>
  <c r="BM538" i="7"/>
  <c r="BM539" i="7"/>
  <c r="BM540" i="7"/>
  <c r="BM541" i="7"/>
  <c r="BM542" i="7"/>
  <c r="BM543" i="7"/>
  <c r="BM544" i="7"/>
  <c r="BM545" i="7"/>
  <c r="BM546" i="7"/>
  <c r="BM547" i="7"/>
  <c r="BM548" i="7"/>
  <c r="BM549" i="7"/>
  <c r="BM550" i="7"/>
  <c r="BM551" i="7"/>
  <c r="BM552" i="7"/>
  <c r="BM553" i="7"/>
  <c r="BM554" i="7"/>
  <c r="BM555" i="7"/>
  <c r="BM556" i="7"/>
  <c r="BM557" i="7"/>
  <c r="BM558" i="7"/>
  <c r="BM559" i="7"/>
  <c r="BM560" i="7"/>
  <c r="BM561" i="7"/>
  <c r="BM562" i="7"/>
  <c r="BM563" i="7"/>
  <c r="BM564" i="7"/>
  <c r="BM565" i="7"/>
  <c r="BM566" i="7"/>
  <c r="BM567" i="7"/>
  <c r="BM568" i="7"/>
  <c r="BM569" i="7"/>
  <c r="BM570" i="7"/>
  <c r="BM571" i="7"/>
  <c r="BM572" i="7"/>
  <c r="BM573" i="7"/>
  <c r="BM574" i="7"/>
  <c r="BM575" i="7"/>
  <c r="BM576" i="7"/>
  <c r="BM577" i="7"/>
  <c r="BM578" i="7"/>
  <c r="BM579" i="7"/>
  <c r="BM580" i="7"/>
  <c r="BM581" i="7"/>
  <c r="BM582" i="7"/>
  <c r="BM583" i="7"/>
  <c r="BM584" i="7"/>
  <c r="BM585" i="7"/>
  <c r="BM586" i="7"/>
  <c r="BM587" i="7"/>
  <c r="BM588" i="7"/>
  <c r="BM589" i="7"/>
  <c r="BM590" i="7"/>
  <c r="BM591" i="7"/>
  <c r="BM592" i="7"/>
  <c r="BM593" i="7"/>
  <c r="BM594" i="7"/>
  <c r="BM595" i="7"/>
  <c r="BM596" i="7"/>
  <c r="BM597" i="7"/>
  <c r="BM598" i="7"/>
  <c r="BM599" i="7"/>
  <c r="BM600" i="7"/>
  <c r="BM601" i="7"/>
  <c r="BM602" i="7"/>
  <c r="BM603" i="7"/>
  <c r="BM604" i="7"/>
  <c r="BM605" i="7"/>
  <c r="BM606" i="7"/>
  <c r="BM607" i="7"/>
  <c r="BM608" i="7"/>
  <c r="BM609" i="7"/>
  <c r="BM610" i="7"/>
  <c r="BM611" i="7"/>
  <c r="BM612" i="7"/>
  <c r="BM613" i="7"/>
  <c r="BM614" i="7"/>
  <c r="BM615" i="7"/>
  <c r="BM616" i="7"/>
  <c r="BM617" i="7"/>
  <c r="BM618" i="7"/>
  <c r="BM619" i="7"/>
  <c r="BM620" i="7"/>
  <c r="BM621" i="7"/>
  <c r="BM622" i="7"/>
  <c r="BM623" i="7"/>
  <c r="BM624" i="7"/>
  <c r="BM625" i="7"/>
  <c r="BM626" i="7"/>
  <c r="BM627" i="7"/>
  <c r="BM628" i="7"/>
  <c r="BM629" i="7"/>
  <c r="BM630" i="7"/>
  <c r="BM631" i="7"/>
  <c r="BM632" i="7"/>
  <c r="BM633" i="7"/>
  <c r="BM634" i="7"/>
  <c r="BM635" i="7"/>
  <c r="BM636" i="7"/>
  <c r="BM637" i="7"/>
  <c r="BM638" i="7"/>
  <c r="BM639" i="7"/>
  <c r="BM640" i="7"/>
  <c r="BM641" i="7"/>
  <c r="BM642" i="7"/>
  <c r="BM643" i="7"/>
  <c r="BM644" i="7"/>
  <c r="BM645" i="7"/>
  <c r="BM646" i="7"/>
  <c r="BM647" i="7"/>
  <c r="BM648" i="7"/>
  <c r="BM649" i="7"/>
  <c r="BM650" i="7"/>
  <c r="BM651" i="7"/>
  <c r="BM652" i="7"/>
  <c r="BM653" i="7"/>
  <c r="BM654" i="7"/>
  <c r="BM655" i="7"/>
  <c r="BM656" i="7"/>
  <c r="BM657" i="7"/>
  <c r="BM658" i="7"/>
  <c r="BM659" i="7"/>
  <c r="BM660" i="7"/>
  <c r="BM661" i="7"/>
  <c r="BM662" i="7"/>
  <c r="BM663" i="7"/>
  <c r="BM664" i="7"/>
  <c r="BM665" i="7"/>
  <c r="BM666" i="7"/>
  <c r="BM667" i="7"/>
  <c r="BM668" i="7"/>
  <c r="BM669" i="7"/>
  <c r="BM670" i="7"/>
  <c r="BM671" i="7"/>
  <c r="BM672" i="7"/>
  <c r="BM673" i="7"/>
  <c r="BM674" i="7"/>
  <c r="BM675" i="7"/>
  <c r="BM676" i="7"/>
  <c r="BM677" i="7"/>
  <c r="BM678" i="7"/>
  <c r="BM679" i="7"/>
  <c r="BM680" i="7"/>
  <c r="BM681" i="7"/>
  <c r="BM682" i="7"/>
  <c r="BM683" i="7"/>
  <c r="BM684" i="7"/>
  <c r="BM685" i="7"/>
  <c r="BM686" i="7"/>
  <c r="BM687" i="7"/>
  <c r="BM688" i="7"/>
  <c r="BM689" i="7"/>
  <c r="BM690" i="7"/>
  <c r="BM691" i="7"/>
  <c r="BM692" i="7"/>
  <c r="BM693" i="7"/>
  <c r="BM694" i="7"/>
  <c r="BM695" i="7"/>
  <c r="BM696" i="7"/>
  <c r="BM697" i="7"/>
  <c r="BM698" i="7"/>
  <c r="BM699" i="7"/>
  <c r="BM700" i="7"/>
  <c r="BM701" i="7"/>
  <c r="BM702" i="7"/>
  <c r="BM703" i="7"/>
  <c r="BM704" i="7"/>
  <c r="BM705" i="7"/>
  <c r="BM706" i="7"/>
  <c r="BM707" i="7"/>
  <c r="BM708" i="7"/>
  <c r="BM709" i="7"/>
  <c r="BM710" i="7"/>
  <c r="BM711" i="7"/>
  <c r="BM712" i="7"/>
  <c r="BM713" i="7"/>
  <c r="BM714" i="7"/>
  <c r="BM715" i="7"/>
  <c r="BM716" i="7"/>
  <c r="BM717" i="7"/>
  <c r="BM718" i="7"/>
  <c r="BM719" i="7"/>
  <c r="BM720" i="7"/>
  <c r="BM721" i="7"/>
  <c r="BM722" i="7"/>
  <c r="BM723" i="7"/>
  <c r="BM724" i="7"/>
  <c r="BM725" i="7"/>
  <c r="BM726" i="7"/>
  <c r="BM727" i="7"/>
  <c r="BM728" i="7"/>
  <c r="BM729" i="7"/>
  <c r="BM730" i="7"/>
  <c r="BM731" i="7"/>
  <c r="BM732" i="7"/>
  <c r="BM733" i="7"/>
  <c r="BM734" i="7"/>
  <c r="BM735" i="7"/>
  <c r="BM736" i="7"/>
  <c r="BM737" i="7"/>
  <c r="BM738" i="7"/>
  <c r="BM739" i="7"/>
  <c r="BM740" i="7"/>
  <c r="BM741" i="7"/>
  <c r="BM742" i="7"/>
  <c r="BM743" i="7"/>
  <c r="BM744" i="7"/>
  <c r="BM745" i="7"/>
  <c r="BM746" i="7"/>
  <c r="BM747" i="7"/>
  <c r="BM748" i="7"/>
  <c r="BM749" i="7"/>
  <c r="BM750" i="7"/>
  <c r="BM751" i="7"/>
  <c r="BM752" i="7"/>
  <c r="BM753" i="7"/>
  <c r="BM754" i="7"/>
  <c r="BM755" i="7"/>
  <c r="BM756" i="7"/>
  <c r="BM757" i="7"/>
  <c r="BM758" i="7"/>
  <c r="BM759" i="7"/>
  <c r="BM760" i="7"/>
  <c r="BM761" i="7"/>
  <c r="BM762" i="7"/>
  <c r="BM763" i="7"/>
  <c r="BM764" i="7"/>
  <c r="BM765" i="7"/>
  <c r="BM766" i="7"/>
  <c r="BM767" i="7"/>
  <c r="BM768" i="7"/>
  <c r="BM769" i="7"/>
  <c r="BM770" i="7"/>
  <c r="BM771" i="7"/>
  <c r="BM772" i="7"/>
  <c r="BM773" i="7"/>
  <c r="BM774" i="7"/>
  <c r="BM775" i="7"/>
  <c r="BM776" i="7"/>
  <c r="BM777" i="7"/>
  <c r="BM778" i="7"/>
  <c r="BM779" i="7"/>
  <c r="BM780" i="7"/>
  <c r="BM781" i="7"/>
  <c r="BM782" i="7"/>
  <c r="BM783" i="7"/>
  <c r="BM784" i="7"/>
  <c r="BM785" i="7"/>
  <c r="BM786" i="7"/>
  <c r="BM787" i="7"/>
  <c r="BM788" i="7"/>
  <c r="BM789" i="7"/>
  <c r="BM790" i="7"/>
  <c r="BM791" i="7"/>
  <c r="BM792" i="7"/>
  <c r="BM793" i="7"/>
  <c r="BM794" i="7"/>
  <c r="BM795" i="7"/>
  <c r="BM796" i="7"/>
  <c r="BM797" i="7"/>
  <c r="BM798" i="7"/>
  <c r="BM799" i="7"/>
  <c r="BM800" i="7"/>
  <c r="BM801" i="7"/>
  <c r="BM802" i="7"/>
  <c r="BM803" i="7"/>
  <c r="BM804" i="7"/>
  <c r="BM805" i="7"/>
  <c r="BM806" i="7"/>
  <c r="BM807" i="7"/>
  <c r="BM808" i="7"/>
  <c r="BM809" i="7"/>
  <c r="BM810" i="7"/>
  <c r="BM811" i="7"/>
  <c r="BM812" i="7"/>
  <c r="BM813" i="7"/>
  <c r="BM814" i="7"/>
  <c r="BM815" i="7"/>
  <c r="BM816" i="7"/>
  <c r="BM817" i="7"/>
  <c r="BM818" i="7"/>
  <c r="BM819" i="7"/>
  <c r="BM820" i="7"/>
  <c r="BM821" i="7"/>
  <c r="BM822" i="7"/>
  <c r="BM823" i="7"/>
  <c r="BM824" i="7"/>
  <c r="BM825" i="7"/>
  <c r="BM826" i="7"/>
  <c r="BM827" i="7"/>
  <c r="BM828" i="7"/>
  <c r="BM829" i="7"/>
  <c r="BM830" i="7"/>
  <c r="BM831" i="7"/>
  <c r="BM832" i="7"/>
  <c r="BM833" i="7"/>
  <c r="BM834" i="7"/>
  <c r="BM835" i="7"/>
  <c r="BM836" i="7"/>
  <c r="BM837" i="7"/>
  <c r="BM838" i="7"/>
  <c r="BM839" i="7"/>
  <c r="BM840" i="7"/>
  <c r="BM841" i="7"/>
  <c r="BM842" i="7"/>
  <c r="BM843" i="7"/>
  <c r="BM844" i="7"/>
  <c r="BM845" i="7"/>
  <c r="BM846" i="7"/>
  <c r="BM847" i="7"/>
  <c r="BM848" i="7"/>
  <c r="BM849" i="7"/>
  <c r="BM850" i="7"/>
  <c r="BM851" i="7"/>
  <c r="BM852" i="7"/>
  <c r="BM853" i="7"/>
  <c r="BM854" i="7"/>
  <c r="BM855" i="7"/>
  <c r="BM856" i="7"/>
  <c r="BM857" i="7"/>
  <c r="BM858" i="7"/>
  <c r="BM859" i="7"/>
  <c r="BM860" i="7"/>
  <c r="BM861" i="7"/>
  <c r="BM862" i="7"/>
  <c r="BM863" i="7"/>
  <c r="BM864" i="7"/>
  <c r="BM865" i="7"/>
  <c r="BM866" i="7"/>
  <c r="BM867" i="7"/>
  <c r="BM868" i="7"/>
  <c r="BM869" i="7"/>
  <c r="BM870" i="7"/>
  <c r="BM871" i="7"/>
  <c r="BM872" i="7"/>
  <c r="BM873" i="7"/>
  <c r="BM874" i="7"/>
  <c r="BM875" i="7"/>
  <c r="BM876" i="7"/>
  <c r="BM877" i="7"/>
  <c r="BM878" i="7"/>
  <c r="BM879" i="7"/>
  <c r="BM880" i="7"/>
  <c r="BM881" i="7"/>
  <c r="BM882" i="7"/>
  <c r="BM883" i="7"/>
  <c r="BM884" i="7"/>
  <c r="BM885" i="7"/>
  <c r="BM886" i="7"/>
  <c r="BM887" i="7"/>
  <c r="BM888" i="7"/>
  <c r="BM889" i="7"/>
  <c r="BM890" i="7"/>
  <c r="BM891" i="7"/>
  <c r="BM892" i="7"/>
  <c r="BM893" i="7"/>
  <c r="BM894" i="7"/>
  <c r="BM895" i="7"/>
  <c r="BM896" i="7"/>
  <c r="BM897" i="7"/>
  <c r="BM898" i="7"/>
  <c r="BM899" i="7"/>
  <c r="BM900" i="7"/>
  <c r="BM901" i="7"/>
  <c r="BM902" i="7"/>
  <c r="BM903" i="7"/>
  <c r="BM904" i="7"/>
  <c r="BM905" i="7"/>
  <c r="BM906" i="7"/>
  <c r="BM907" i="7"/>
  <c r="BM908" i="7"/>
  <c r="BM909" i="7"/>
  <c r="BM910" i="7"/>
  <c r="BM911" i="7"/>
  <c r="BM912" i="7"/>
  <c r="BM913" i="7"/>
  <c r="BM914" i="7"/>
  <c r="BM915" i="7"/>
  <c r="BM916" i="7"/>
  <c r="BM917" i="7"/>
  <c r="BM918" i="7"/>
  <c r="BM919" i="7"/>
  <c r="BM920" i="7"/>
  <c r="BM921" i="7"/>
  <c r="BM922" i="7"/>
  <c r="BM923" i="7"/>
  <c r="BM924" i="7"/>
  <c r="BM925" i="7"/>
  <c r="BM926" i="7"/>
  <c r="BM927" i="7"/>
  <c r="BM928" i="7"/>
  <c r="BM929" i="7"/>
  <c r="BM930" i="7"/>
  <c r="BM931" i="7"/>
  <c r="BM932" i="7"/>
  <c r="BM933" i="7"/>
  <c r="BM934" i="7"/>
  <c r="BM935" i="7"/>
  <c r="BM936" i="7"/>
  <c r="BM937" i="7"/>
  <c r="BM938" i="7"/>
  <c r="BM939" i="7"/>
  <c r="BM940" i="7"/>
  <c r="BM941" i="7"/>
  <c r="BM942" i="7"/>
  <c r="BM943" i="7"/>
  <c r="BM944" i="7"/>
  <c r="BM945" i="7"/>
  <c r="BM946" i="7"/>
  <c r="BM947" i="7"/>
  <c r="BM948" i="7"/>
  <c r="BM949" i="7"/>
  <c r="BM950" i="7"/>
  <c r="BM951" i="7"/>
  <c r="BM952" i="7"/>
  <c r="BM953" i="7"/>
  <c r="BM954" i="7"/>
  <c r="BM955" i="7"/>
  <c r="BM956" i="7"/>
  <c r="BM957" i="7"/>
  <c r="BM958" i="7"/>
  <c r="BM959" i="7"/>
  <c r="BM960" i="7"/>
  <c r="BM961" i="7"/>
  <c r="BM962" i="7"/>
  <c r="BM963" i="7"/>
  <c r="BM964" i="7"/>
  <c r="BM965" i="7"/>
  <c r="BM966" i="7"/>
  <c r="BM967" i="7"/>
  <c r="BM968" i="7"/>
  <c r="BM969" i="7"/>
  <c r="BM970" i="7"/>
  <c r="BM971" i="7"/>
  <c r="BM972" i="7"/>
  <c r="BM973" i="7"/>
  <c r="BM974" i="7"/>
  <c r="BM975" i="7"/>
  <c r="BM976" i="7"/>
  <c r="BM977" i="7"/>
  <c r="BM978" i="7"/>
  <c r="BM979" i="7"/>
  <c r="BM980" i="7"/>
  <c r="BM981" i="7"/>
  <c r="BM982" i="7"/>
  <c r="BM983" i="7"/>
  <c r="BM984" i="7"/>
  <c r="BM985" i="7"/>
  <c r="BM986" i="7"/>
  <c r="BM987" i="7"/>
  <c r="BM988" i="7"/>
  <c r="BM989" i="7"/>
  <c r="BM990" i="7"/>
  <c r="BM991" i="7"/>
  <c r="BM992" i="7"/>
  <c r="BM993" i="7"/>
  <c r="BM994" i="7"/>
  <c r="BM995" i="7"/>
  <c r="BM996" i="7"/>
  <c r="BM997" i="7"/>
  <c r="BM998" i="7"/>
  <c r="BM999" i="7"/>
  <c r="BM1000" i="7"/>
  <c r="BM1001" i="7"/>
  <c r="BM1002" i="7"/>
  <c r="BM1003" i="7"/>
  <c r="BM1004" i="7"/>
  <c r="BM1005" i="7"/>
  <c r="BM1006" i="7"/>
  <c r="BM1007" i="7"/>
  <c r="BM1008" i="7"/>
  <c r="BR10" i="7"/>
  <c r="BR11" i="7"/>
  <c r="BR12" i="7"/>
  <c r="BR13" i="7"/>
  <c r="BR14" i="7"/>
  <c r="BR15" i="7"/>
  <c r="BR16" i="7"/>
  <c r="BR17" i="7"/>
  <c r="BR18" i="7"/>
  <c r="BR19" i="7"/>
  <c r="BR20" i="7"/>
  <c r="BR21" i="7"/>
  <c r="BR22" i="7"/>
  <c r="BR23" i="7"/>
  <c r="BR24" i="7"/>
  <c r="BR25" i="7"/>
  <c r="BR26" i="7"/>
  <c r="BR27" i="7"/>
  <c r="BR28" i="7"/>
  <c r="BR29" i="7"/>
  <c r="BR30" i="7"/>
  <c r="BR31" i="7"/>
  <c r="BR32" i="7"/>
  <c r="BR33" i="7"/>
  <c r="BR34" i="7"/>
  <c r="BR35" i="7"/>
  <c r="BV35" i="7"/>
  <c r="BR36" i="7"/>
  <c r="BR37" i="7"/>
  <c r="BR38" i="7"/>
  <c r="BR39" i="7"/>
  <c r="BR40" i="7"/>
  <c r="BR41" i="7"/>
  <c r="BR42" i="7"/>
  <c r="BR43" i="7"/>
  <c r="BR44" i="7"/>
  <c r="BR45" i="7"/>
  <c r="BR46" i="7"/>
  <c r="BR47" i="7"/>
  <c r="BR48" i="7"/>
  <c r="BR49" i="7"/>
  <c r="BR50" i="7"/>
  <c r="BR51" i="7"/>
  <c r="BR52" i="7"/>
  <c r="BR53" i="7"/>
  <c r="BR54" i="7"/>
  <c r="BR55" i="7"/>
  <c r="BR56" i="7"/>
  <c r="BR57" i="7"/>
  <c r="BR58" i="7"/>
  <c r="BR59" i="7"/>
  <c r="BR60" i="7"/>
  <c r="BR61" i="7"/>
  <c r="BR62" i="7"/>
  <c r="BR63" i="7"/>
  <c r="BR64" i="7"/>
  <c r="BR65" i="7"/>
  <c r="BR66" i="7"/>
  <c r="BR67" i="7"/>
  <c r="BR68" i="7"/>
  <c r="BR69" i="7"/>
  <c r="BR70" i="7"/>
  <c r="BR71" i="7"/>
  <c r="BR72" i="7"/>
  <c r="BR73" i="7"/>
  <c r="BR74" i="7"/>
  <c r="BR75" i="7"/>
  <c r="BR76" i="7"/>
  <c r="BR77" i="7"/>
  <c r="BR78" i="7"/>
  <c r="BR79" i="7"/>
  <c r="BR80" i="7"/>
  <c r="BR81" i="7"/>
  <c r="BR82" i="7"/>
  <c r="BR83" i="7"/>
  <c r="BR84" i="7"/>
  <c r="BR85" i="7"/>
  <c r="BR86" i="7"/>
  <c r="BR87" i="7"/>
  <c r="BR88" i="7"/>
  <c r="BR89" i="7"/>
  <c r="BR90" i="7"/>
  <c r="BR91" i="7"/>
  <c r="BR92" i="7"/>
  <c r="BR93" i="7"/>
  <c r="BR94" i="7"/>
  <c r="BR95" i="7"/>
  <c r="BR96" i="7"/>
  <c r="BR97" i="7"/>
  <c r="BR98" i="7"/>
  <c r="BR99" i="7"/>
  <c r="BR100" i="7"/>
  <c r="BR101" i="7"/>
  <c r="BR102" i="7"/>
  <c r="BR103" i="7"/>
  <c r="BR104" i="7"/>
  <c r="BR105" i="7"/>
  <c r="BR106" i="7"/>
  <c r="BR107" i="7"/>
  <c r="BR108" i="7"/>
  <c r="BR109" i="7"/>
  <c r="BR110" i="7"/>
  <c r="BR111" i="7"/>
  <c r="BR112" i="7"/>
  <c r="BR113" i="7"/>
  <c r="BR114" i="7"/>
  <c r="BR115" i="7"/>
  <c r="BR116" i="7"/>
  <c r="BR117" i="7"/>
  <c r="BR118" i="7"/>
  <c r="BR119" i="7"/>
  <c r="BR120" i="7"/>
  <c r="BR121" i="7"/>
  <c r="BR122" i="7"/>
  <c r="BR123" i="7"/>
  <c r="BR124" i="7"/>
  <c r="BR125" i="7"/>
  <c r="BR126" i="7"/>
  <c r="BR127" i="7"/>
  <c r="BR128" i="7"/>
  <c r="BR129" i="7"/>
  <c r="BR130" i="7"/>
  <c r="BR131" i="7"/>
  <c r="BR132" i="7"/>
  <c r="BR133" i="7"/>
  <c r="BR134" i="7"/>
  <c r="BR135" i="7"/>
  <c r="BR136" i="7"/>
  <c r="BR137" i="7"/>
  <c r="BR138" i="7"/>
  <c r="BR139" i="7"/>
  <c r="BR140" i="7"/>
  <c r="BR141" i="7"/>
  <c r="BR142" i="7"/>
  <c r="BR143" i="7"/>
  <c r="BR144" i="7"/>
  <c r="BR145" i="7"/>
  <c r="BR146" i="7"/>
  <c r="BR147" i="7"/>
  <c r="BR148" i="7"/>
  <c r="BR149" i="7"/>
  <c r="BR150" i="7"/>
  <c r="BR151" i="7"/>
  <c r="BR152" i="7"/>
  <c r="BR153" i="7"/>
  <c r="BR154" i="7"/>
  <c r="BR155" i="7"/>
  <c r="BR156" i="7"/>
  <c r="BR157" i="7"/>
  <c r="BR158" i="7"/>
  <c r="BR159" i="7"/>
  <c r="BR160" i="7"/>
  <c r="BR161" i="7"/>
  <c r="BR162" i="7"/>
  <c r="BR163" i="7"/>
  <c r="BR164" i="7"/>
  <c r="BR165" i="7"/>
  <c r="BR166" i="7"/>
  <c r="BR167" i="7"/>
  <c r="BR168" i="7"/>
  <c r="BR169" i="7"/>
  <c r="BR170" i="7"/>
  <c r="BR171" i="7"/>
  <c r="BR172" i="7"/>
  <c r="BR173" i="7"/>
  <c r="BR174" i="7"/>
  <c r="BR175" i="7"/>
  <c r="BR176" i="7"/>
  <c r="BR177" i="7"/>
  <c r="BR178" i="7"/>
  <c r="BR179" i="7"/>
  <c r="BR180" i="7"/>
  <c r="BR181" i="7"/>
  <c r="BR182" i="7"/>
  <c r="BR183" i="7"/>
  <c r="BR184" i="7"/>
  <c r="BR185" i="7"/>
  <c r="BR186" i="7"/>
  <c r="BR187" i="7"/>
  <c r="BR188" i="7"/>
  <c r="BR189" i="7"/>
  <c r="BR190" i="7"/>
  <c r="BR191" i="7"/>
  <c r="BR192" i="7"/>
  <c r="BR193" i="7"/>
  <c r="BR194" i="7"/>
  <c r="BR195" i="7"/>
  <c r="BR196" i="7"/>
  <c r="BR197" i="7"/>
  <c r="BR198" i="7"/>
  <c r="BR199" i="7"/>
  <c r="BR200" i="7"/>
  <c r="BR201" i="7"/>
  <c r="BR202" i="7"/>
  <c r="BR203" i="7"/>
  <c r="BR204" i="7"/>
  <c r="BR205" i="7"/>
  <c r="BR206" i="7"/>
  <c r="BR207" i="7"/>
  <c r="BR208" i="7"/>
  <c r="BR209" i="7"/>
  <c r="BR210" i="7"/>
  <c r="BR211" i="7"/>
  <c r="BR212" i="7"/>
  <c r="BR213" i="7"/>
  <c r="BR214" i="7"/>
  <c r="BR215" i="7"/>
  <c r="BR216" i="7"/>
  <c r="BR217" i="7"/>
  <c r="BR218" i="7"/>
  <c r="BR219" i="7"/>
  <c r="BR220" i="7"/>
  <c r="BR221" i="7"/>
  <c r="BR222" i="7"/>
  <c r="BR223" i="7"/>
  <c r="BR224" i="7"/>
  <c r="BR225" i="7"/>
  <c r="BR226" i="7"/>
  <c r="BR227" i="7"/>
  <c r="BR228" i="7"/>
  <c r="BR229" i="7"/>
  <c r="BR230" i="7"/>
  <c r="BR231" i="7"/>
  <c r="BR232" i="7"/>
  <c r="BR233" i="7"/>
  <c r="BR234" i="7"/>
  <c r="BR235" i="7"/>
  <c r="BR236" i="7"/>
  <c r="BR237" i="7"/>
  <c r="BR238" i="7"/>
  <c r="BR239" i="7"/>
  <c r="BR240" i="7"/>
  <c r="BR241" i="7"/>
  <c r="BR242" i="7"/>
  <c r="BR243" i="7"/>
  <c r="BR244" i="7"/>
  <c r="BR245" i="7"/>
  <c r="BR246" i="7"/>
  <c r="BR247" i="7"/>
  <c r="BR248" i="7"/>
  <c r="BR249" i="7"/>
  <c r="BR250" i="7"/>
  <c r="BR251" i="7"/>
  <c r="BR252" i="7"/>
  <c r="BR253" i="7"/>
  <c r="BR254" i="7"/>
  <c r="BR255" i="7"/>
  <c r="BR256" i="7"/>
  <c r="BR257" i="7"/>
  <c r="BR258" i="7"/>
  <c r="BR259" i="7"/>
  <c r="BR260" i="7"/>
  <c r="BR261" i="7"/>
  <c r="BR262" i="7"/>
  <c r="BR263" i="7"/>
  <c r="BR264" i="7"/>
  <c r="BR265" i="7"/>
  <c r="BR266" i="7"/>
  <c r="BR267" i="7"/>
  <c r="BR268" i="7"/>
  <c r="BR269" i="7"/>
  <c r="BR270" i="7"/>
  <c r="BR271" i="7"/>
  <c r="BR272" i="7"/>
  <c r="BR273" i="7"/>
  <c r="BR274" i="7"/>
  <c r="BR275" i="7"/>
  <c r="BR276" i="7"/>
  <c r="BR277" i="7"/>
  <c r="BR278" i="7"/>
  <c r="BR279" i="7"/>
  <c r="BR280" i="7"/>
  <c r="BR281" i="7"/>
  <c r="BR282" i="7"/>
  <c r="BR283" i="7"/>
  <c r="BR284" i="7"/>
  <c r="BR285" i="7"/>
  <c r="BR286" i="7"/>
  <c r="BR287" i="7"/>
  <c r="BR288" i="7"/>
  <c r="BR289" i="7"/>
  <c r="BR290" i="7"/>
  <c r="BR291" i="7"/>
  <c r="BR292" i="7"/>
  <c r="BR293" i="7"/>
  <c r="BR294" i="7"/>
  <c r="BR295" i="7"/>
  <c r="BR296" i="7"/>
  <c r="BR297" i="7"/>
  <c r="BR298" i="7"/>
  <c r="BR299" i="7"/>
  <c r="BR300" i="7"/>
  <c r="BR301" i="7"/>
  <c r="BR302" i="7"/>
  <c r="BR303" i="7"/>
  <c r="BR304" i="7"/>
  <c r="BR305" i="7"/>
  <c r="BR306" i="7"/>
  <c r="BR307" i="7"/>
  <c r="BR308" i="7"/>
  <c r="BR309" i="7"/>
  <c r="BR310" i="7"/>
  <c r="BR311" i="7"/>
  <c r="BR312" i="7"/>
  <c r="BR313" i="7"/>
  <c r="BR314" i="7"/>
  <c r="BR315" i="7"/>
  <c r="BR316" i="7"/>
  <c r="BR317" i="7"/>
  <c r="BR318" i="7"/>
  <c r="BR319" i="7"/>
  <c r="BR320" i="7"/>
  <c r="BR321" i="7"/>
  <c r="BR322" i="7"/>
  <c r="BR323" i="7"/>
  <c r="BR324" i="7"/>
  <c r="BR325" i="7"/>
  <c r="BR326" i="7"/>
  <c r="BR327" i="7"/>
  <c r="BR328" i="7"/>
  <c r="BR329" i="7"/>
  <c r="BR330" i="7"/>
  <c r="BR331" i="7"/>
  <c r="BR332" i="7"/>
  <c r="BR333" i="7"/>
  <c r="BR334" i="7"/>
  <c r="BR335" i="7"/>
  <c r="BR336" i="7"/>
  <c r="BR337" i="7"/>
  <c r="BR338" i="7"/>
  <c r="BR339" i="7"/>
  <c r="BR340" i="7"/>
  <c r="BR341" i="7"/>
  <c r="BR342" i="7"/>
  <c r="BR343" i="7"/>
  <c r="BR344" i="7"/>
  <c r="BR345" i="7"/>
  <c r="BR346" i="7"/>
  <c r="BR347" i="7"/>
  <c r="BR348" i="7"/>
  <c r="BR349" i="7"/>
  <c r="BR350" i="7"/>
  <c r="BR351" i="7"/>
  <c r="BR352" i="7"/>
  <c r="BR353" i="7"/>
  <c r="BR354" i="7"/>
  <c r="BR355" i="7"/>
  <c r="BR356" i="7"/>
  <c r="BR357" i="7"/>
  <c r="BR358" i="7"/>
  <c r="BR359" i="7"/>
  <c r="BR360" i="7"/>
  <c r="BR361" i="7"/>
  <c r="BR362" i="7"/>
  <c r="BR363" i="7"/>
  <c r="BR364" i="7"/>
  <c r="BR365" i="7"/>
  <c r="BR366" i="7"/>
  <c r="BR367" i="7"/>
  <c r="BR368" i="7"/>
  <c r="BR369" i="7"/>
  <c r="BR370" i="7"/>
  <c r="BR371" i="7"/>
  <c r="BR372" i="7"/>
  <c r="BR373" i="7"/>
  <c r="BR374" i="7"/>
  <c r="BR375" i="7"/>
  <c r="BR376" i="7"/>
  <c r="BR377" i="7"/>
  <c r="BR378" i="7"/>
  <c r="BR379" i="7"/>
  <c r="BR380" i="7"/>
  <c r="BR381" i="7"/>
  <c r="BR382" i="7"/>
  <c r="BR383" i="7"/>
  <c r="BR384" i="7"/>
  <c r="BR385" i="7"/>
  <c r="BR386" i="7"/>
  <c r="BR387" i="7"/>
  <c r="BR388" i="7"/>
  <c r="BR389" i="7"/>
  <c r="BR390" i="7"/>
  <c r="BR391" i="7"/>
  <c r="BR392" i="7"/>
  <c r="BR393" i="7"/>
  <c r="BR394" i="7"/>
  <c r="BR395" i="7"/>
  <c r="BR396" i="7"/>
  <c r="BR397" i="7"/>
  <c r="BR398" i="7"/>
  <c r="BR399" i="7"/>
  <c r="BR400" i="7"/>
  <c r="BR401" i="7"/>
  <c r="BR402" i="7"/>
  <c r="BR403" i="7"/>
  <c r="BR404" i="7"/>
  <c r="BR405" i="7"/>
  <c r="BR406" i="7"/>
  <c r="BR407" i="7"/>
  <c r="BR408" i="7"/>
  <c r="BR409" i="7"/>
  <c r="BR410" i="7"/>
  <c r="BR411" i="7"/>
  <c r="BR412" i="7"/>
  <c r="BR413" i="7"/>
  <c r="BR414" i="7"/>
  <c r="BR415" i="7"/>
  <c r="BR416" i="7"/>
  <c r="BR417" i="7"/>
  <c r="BR418" i="7"/>
  <c r="BR419" i="7"/>
  <c r="BR420" i="7"/>
  <c r="BR421" i="7"/>
  <c r="BR422" i="7"/>
  <c r="BR423" i="7"/>
  <c r="BR424" i="7"/>
  <c r="BR425" i="7"/>
  <c r="BR426" i="7"/>
  <c r="BR427" i="7"/>
  <c r="BR428" i="7"/>
  <c r="BR429" i="7"/>
  <c r="BR430" i="7"/>
  <c r="BR431" i="7"/>
  <c r="BR432" i="7"/>
  <c r="BR433" i="7"/>
  <c r="BR434" i="7"/>
  <c r="BR435" i="7"/>
  <c r="BR436" i="7"/>
  <c r="BR437" i="7"/>
  <c r="BR438" i="7"/>
  <c r="BR439" i="7"/>
  <c r="BR440" i="7"/>
  <c r="BR441" i="7"/>
  <c r="BR442" i="7"/>
  <c r="BR443" i="7"/>
  <c r="BR444" i="7"/>
  <c r="BR445" i="7"/>
  <c r="BR446" i="7"/>
  <c r="BR447" i="7"/>
  <c r="BR448" i="7"/>
  <c r="BR449" i="7"/>
  <c r="BR450" i="7"/>
  <c r="BR451" i="7"/>
  <c r="BR452" i="7"/>
  <c r="BR453" i="7"/>
  <c r="BR454" i="7"/>
  <c r="BR455" i="7"/>
  <c r="BR456" i="7"/>
  <c r="BR457" i="7"/>
  <c r="BR458" i="7"/>
  <c r="BR459" i="7"/>
  <c r="BR460" i="7"/>
  <c r="BR461" i="7"/>
  <c r="BR462" i="7"/>
  <c r="BR463" i="7"/>
  <c r="BR464" i="7"/>
  <c r="BR465" i="7"/>
  <c r="BR466" i="7"/>
  <c r="BR467" i="7"/>
  <c r="BR468" i="7"/>
  <c r="BR469" i="7"/>
  <c r="BR470" i="7"/>
  <c r="BR471" i="7"/>
  <c r="BR472" i="7"/>
  <c r="BR473" i="7"/>
  <c r="BR474" i="7"/>
  <c r="BR475" i="7"/>
  <c r="BR476" i="7"/>
  <c r="BR477" i="7"/>
  <c r="BR478" i="7"/>
  <c r="BR479" i="7"/>
  <c r="BR480" i="7"/>
  <c r="BR481" i="7"/>
  <c r="BR482" i="7"/>
  <c r="BR483" i="7"/>
  <c r="BR484" i="7"/>
  <c r="BR485" i="7"/>
  <c r="BR486" i="7"/>
  <c r="BR487" i="7"/>
  <c r="BR488" i="7"/>
  <c r="BR489" i="7"/>
  <c r="BR490" i="7"/>
  <c r="BR491" i="7"/>
  <c r="BR492" i="7"/>
  <c r="BR493" i="7"/>
  <c r="BR494" i="7"/>
  <c r="BR495" i="7"/>
  <c r="BR496" i="7"/>
  <c r="BR497" i="7"/>
  <c r="BR498" i="7"/>
  <c r="BR499" i="7"/>
  <c r="BR500" i="7"/>
  <c r="BR501" i="7"/>
  <c r="BR502" i="7"/>
  <c r="BR503" i="7"/>
  <c r="BR504" i="7"/>
  <c r="BR505" i="7"/>
  <c r="BR506" i="7"/>
  <c r="BR507" i="7"/>
  <c r="BR508" i="7"/>
  <c r="BR509" i="7"/>
  <c r="BR510" i="7"/>
  <c r="BR511" i="7"/>
  <c r="BR512" i="7"/>
  <c r="BR513" i="7"/>
  <c r="BR514" i="7"/>
  <c r="BR515" i="7"/>
  <c r="BR516" i="7"/>
  <c r="BR517" i="7"/>
  <c r="BR518" i="7"/>
  <c r="BR519" i="7"/>
  <c r="BR520" i="7"/>
  <c r="BR521" i="7"/>
  <c r="BR522" i="7"/>
  <c r="BR523" i="7"/>
  <c r="BR524" i="7"/>
  <c r="BR525" i="7"/>
  <c r="BR526" i="7"/>
  <c r="BR527" i="7"/>
  <c r="BR528" i="7"/>
  <c r="BR529" i="7"/>
  <c r="BR530" i="7"/>
  <c r="BR531" i="7"/>
  <c r="BR532" i="7"/>
  <c r="BR533" i="7"/>
  <c r="BR534" i="7"/>
  <c r="BR535" i="7"/>
  <c r="BR536" i="7"/>
  <c r="BR537" i="7"/>
  <c r="BR538" i="7"/>
  <c r="BR539" i="7"/>
  <c r="BR540" i="7"/>
  <c r="BR541" i="7"/>
  <c r="BR542" i="7"/>
  <c r="BR543" i="7"/>
  <c r="BR544" i="7"/>
  <c r="BR545" i="7"/>
  <c r="BR546" i="7"/>
  <c r="BR547" i="7"/>
  <c r="BR548" i="7"/>
  <c r="BR549" i="7"/>
  <c r="BR550" i="7"/>
  <c r="BR551" i="7"/>
  <c r="BR552" i="7"/>
  <c r="BR553" i="7"/>
  <c r="BR554" i="7"/>
  <c r="BR555" i="7"/>
  <c r="BR556" i="7"/>
  <c r="BR557" i="7"/>
  <c r="BR558" i="7"/>
  <c r="BR559" i="7"/>
  <c r="BR560" i="7"/>
  <c r="BR561" i="7"/>
  <c r="BR562" i="7"/>
  <c r="BR563" i="7"/>
  <c r="BR564" i="7"/>
  <c r="BR565" i="7"/>
  <c r="BR566" i="7"/>
  <c r="BR567" i="7"/>
  <c r="BR568" i="7"/>
  <c r="BR569" i="7"/>
  <c r="BR570" i="7"/>
  <c r="BR571" i="7"/>
  <c r="BR572" i="7"/>
  <c r="BR573" i="7"/>
  <c r="BR574" i="7"/>
  <c r="BR575" i="7"/>
  <c r="BR576" i="7"/>
  <c r="BR577" i="7"/>
  <c r="BR578" i="7"/>
  <c r="BR579" i="7"/>
  <c r="BR580" i="7"/>
  <c r="BR581" i="7"/>
  <c r="BR582" i="7"/>
  <c r="BR583" i="7"/>
  <c r="BR584" i="7"/>
  <c r="BR585" i="7"/>
  <c r="BR586" i="7"/>
  <c r="BR587" i="7"/>
  <c r="BR588" i="7"/>
  <c r="BR589" i="7"/>
  <c r="BR590" i="7"/>
  <c r="BR591" i="7"/>
  <c r="BR592" i="7"/>
  <c r="BR593" i="7"/>
  <c r="BR594" i="7"/>
  <c r="BR595" i="7"/>
  <c r="BR596" i="7"/>
  <c r="BR597" i="7"/>
  <c r="BR598" i="7"/>
  <c r="BR599" i="7"/>
  <c r="BR600" i="7"/>
  <c r="BR601" i="7"/>
  <c r="BR602" i="7"/>
  <c r="BR603" i="7"/>
  <c r="BR604" i="7"/>
  <c r="BR605" i="7"/>
  <c r="BR606" i="7"/>
  <c r="BR607" i="7"/>
  <c r="BR608" i="7"/>
  <c r="BR609" i="7"/>
  <c r="BR610" i="7"/>
  <c r="BR611" i="7"/>
  <c r="BR612" i="7"/>
  <c r="BR613" i="7"/>
  <c r="BR614" i="7"/>
  <c r="BR615" i="7"/>
  <c r="BR616" i="7"/>
  <c r="BR617" i="7"/>
  <c r="BR618" i="7"/>
  <c r="BR619" i="7"/>
  <c r="BR620" i="7"/>
  <c r="BR621" i="7"/>
  <c r="BR622" i="7"/>
  <c r="BR623" i="7"/>
  <c r="BR624" i="7"/>
  <c r="BR625" i="7"/>
  <c r="BR626" i="7"/>
  <c r="BR627" i="7"/>
  <c r="BR628" i="7"/>
  <c r="BR629" i="7"/>
  <c r="BR630" i="7"/>
  <c r="BR631" i="7"/>
  <c r="BR632" i="7"/>
  <c r="BR633" i="7"/>
  <c r="BR634" i="7"/>
  <c r="BR635" i="7"/>
  <c r="BR636" i="7"/>
  <c r="BR637" i="7"/>
  <c r="BR638" i="7"/>
  <c r="BR639" i="7"/>
  <c r="BR640" i="7"/>
  <c r="BR641" i="7"/>
  <c r="BR642" i="7"/>
  <c r="BR643" i="7"/>
  <c r="BR644" i="7"/>
  <c r="BR645" i="7"/>
  <c r="BR646" i="7"/>
  <c r="BR647" i="7"/>
  <c r="BR648" i="7"/>
  <c r="BR649" i="7"/>
  <c r="BR650" i="7"/>
  <c r="BR651" i="7"/>
  <c r="BR652" i="7"/>
  <c r="BR653" i="7"/>
  <c r="BR654" i="7"/>
  <c r="BR655" i="7"/>
  <c r="BR656" i="7"/>
  <c r="BR657" i="7"/>
  <c r="BR658" i="7"/>
  <c r="BR659" i="7"/>
  <c r="BR660" i="7"/>
  <c r="BR661" i="7"/>
  <c r="BR662" i="7"/>
  <c r="BR663" i="7"/>
  <c r="BR664" i="7"/>
  <c r="BR665" i="7"/>
  <c r="BR666" i="7"/>
  <c r="BR667" i="7"/>
  <c r="BR668" i="7"/>
  <c r="BR669" i="7"/>
  <c r="BR670" i="7"/>
  <c r="BR671" i="7"/>
  <c r="BR672" i="7"/>
  <c r="BR673" i="7"/>
  <c r="BR674" i="7"/>
  <c r="BR675" i="7"/>
  <c r="BR676" i="7"/>
  <c r="BR677" i="7"/>
  <c r="BR678" i="7"/>
  <c r="BR679" i="7"/>
  <c r="BR680" i="7"/>
  <c r="BR681" i="7"/>
  <c r="BR682" i="7"/>
  <c r="BR683" i="7"/>
  <c r="BR684" i="7"/>
  <c r="BR685" i="7"/>
  <c r="BR686" i="7"/>
  <c r="BR687" i="7"/>
  <c r="BR688" i="7"/>
  <c r="BR689" i="7"/>
  <c r="BR690" i="7"/>
  <c r="BR691" i="7"/>
  <c r="BR692" i="7"/>
  <c r="BR693" i="7"/>
  <c r="BR694" i="7"/>
  <c r="BR695" i="7"/>
  <c r="BR696" i="7"/>
  <c r="BR697" i="7"/>
  <c r="BR698" i="7"/>
  <c r="BR699" i="7"/>
  <c r="BR700" i="7"/>
  <c r="BR701" i="7"/>
  <c r="BR702" i="7"/>
  <c r="BR703" i="7"/>
  <c r="BR704" i="7"/>
  <c r="BR705" i="7"/>
  <c r="BR706" i="7"/>
  <c r="BR707" i="7"/>
  <c r="BR708" i="7"/>
  <c r="BR709" i="7"/>
  <c r="BR710" i="7"/>
  <c r="BR711" i="7"/>
  <c r="BR712" i="7"/>
  <c r="BR713" i="7"/>
  <c r="BR714" i="7"/>
  <c r="BR715" i="7"/>
  <c r="BR716" i="7"/>
  <c r="BR717" i="7"/>
  <c r="BR718" i="7"/>
  <c r="BR719" i="7"/>
  <c r="BR720" i="7"/>
  <c r="BR721" i="7"/>
  <c r="BR722" i="7"/>
  <c r="BR723" i="7"/>
  <c r="BR724" i="7"/>
  <c r="BR725" i="7"/>
  <c r="BR726" i="7"/>
  <c r="BR727" i="7"/>
  <c r="BR728" i="7"/>
  <c r="BR729" i="7"/>
  <c r="BR730" i="7"/>
  <c r="BR731" i="7"/>
  <c r="BR732" i="7"/>
  <c r="BR733" i="7"/>
  <c r="BR734" i="7"/>
  <c r="BR735" i="7"/>
  <c r="BR736" i="7"/>
  <c r="BR737" i="7"/>
  <c r="BR738" i="7"/>
  <c r="BR739" i="7"/>
  <c r="BR740" i="7"/>
  <c r="BR741" i="7"/>
  <c r="BR742" i="7"/>
  <c r="BR743" i="7"/>
  <c r="BR744" i="7"/>
  <c r="BR745" i="7"/>
  <c r="BR746" i="7"/>
  <c r="BR747" i="7"/>
  <c r="BR748" i="7"/>
  <c r="BR749" i="7"/>
  <c r="BR750" i="7"/>
  <c r="BR751" i="7"/>
  <c r="BR752" i="7"/>
  <c r="BR753" i="7"/>
  <c r="BR754" i="7"/>
  <c r="BR755" i="7"/>
  <c r="BR756" i="7"/>
  <c r="BR757" i="7"/>
  <c r="BR758" i="7"/>
  <c r="BR759" i="7"/>
  <c r="BR760" i="7"/>
  <c r="BR761" i="7"/>
  <c r="BR762" i="7"/>
  <c r="BR763" i="7"/>
  <c r="BR764" i="7"/>
  <c r="BR765" i="7"/>
  <c r="BR766" i="7"/>
  <c r="BR767" i="7"/>
  <c r="BR768" i="7"/>
  <c r="BR769" i="7"/>
  <c r="BR770" i="7"/>
  <c r="BR771" i="7"/>
  <c r="BR772" i="7"/>
  <c r="BR773" i="7"/>
  <c r="BR774" i="7"/>
  <c r="BR775" i="7"/>
  <c r="BR776" i="7"/>
  <c r="BR777" i="7"/>
  <c r="BR778" i="7"/>
  <c r="BR779" i="7"/>
  <c r="BR780" i="7"/>
  <c r="BR781" i="7"/>
  <c r="BR782" i="7"/>
  <c r="BR783" i="7"/>
  <c r="BR784" i="7"/>
  <c r="BR785" i="7"/>
  <c r="BR786" i="7"/>
  <c r="BR787" i="7"/>
  <c r="BR788" i="7"/>
  <c r="BR789" i="7"/>
  <c r="BR790" i="7"/>
  <c r="BR791" i="7"/>
  <c r="BR792" i="7"/>
  <c r="BR793" i="7"/>
  <c r="BR794" i="7"/>
  <c r="BR795" i="7"/>
  <c r="BR796" i="7"/>
  <c r="BR797" i="7"/>
  <c r="BR798" i="7"/>
  <c r="BR799" i="7"/>
  <c r="BR800" i="7"/>
  <c r="BR801" i="7"/>
  <c r="BR802" i="7"/>
  <c r="BR803" i="7"/>
  <c r="BR804" i="7"/>
  <c r="BR805" i="7"/>
  <c r="BR806" i="7"/>
  <c r="BR807" i="7"/>
  <c r="BR808" i="7"/>
  <c r="BR809" i="7"/>
  <c r="BR810" i="7"/>
  <c r="BR811" i="7"/>
  <c r="BR812" i="7"/>
  <c r="BR813" i="7"/>
  <c r="BR814" i="7"/>
  <c r="BR815" i="7"/>
  <c r="BR816" i="7"/>
  <c r="BR817" i="7"/>
  <c r="BR818" i="7"/>
  <c r="BR819" i="7"/>
  <c r="BR820" i="7"/>
  <c r="BR821" i="7"/>
  <c r="BR822" i="7"/>
  <c r="BR823" i="7"/>
  <c r="BR824" i="7"/>
  <c r="BR825" i="7"/>
  <c r="BR826" i="7"/>
  <c r="BR827" i="7"/>
  <c r="BR828" i="7"/>
  <c r="BR829" i="7"/>
  <c r="BR830" i="7"/>
  <c r="BR831" i="7"/>
  <c r="BR832" i="7"/>
  <c r="BR833" i="7"/>
  <c r="BR834" i="7"/>
  <c r="BR835" i="7"/>
  <c r="BR836" i="7"/>
  <c r="BR837" i="7"/>
  <c r="BR838" i="7"/>
  <c r="BR839" i="7"/>
  <c r="BR840" i="7"/>
  <c r="BR841" i="7"/>
  <c r="BR842" i="7"/>
  <c r="BR843" i="7"/>
  <c r="BR844" i="7"/>
  <c r="BR845" i="7"/>
  <c r="BR846" i="7"/>
  <c r="BR847" i="7"/>
  <c r="BR848" i="7"/>
  <c r="BR849" i="7"/>
  <c r="BR850" i="7"/>
  <c r="BR851" i="7"/>
  <c r="BR852" i="7"/>
  <c r="BR853" i="7"/>
  <c r="BR854" i="7"/>
  <c r="BR855" i="7"/>
  <c r="BR856" i="7"/>
  <c r="BR857" i="7"/>
  <c r="BR858" i="7"/>
  <c r="BR859" i="7"/>
  <c r="BR860" i="7"/>
  <c r="BR861" i="7"/>
  <c r="BR862" i="7"/>
  <c r="BR863" i="7"/>
  <c r="BR864" i="7"/>
  <c r="BR865" i="7"/>
  <c r="BR866" i="7"/>
  <c r="BR867" i="7"/>
  <c r="BR868" i="7"/>
  <c r="BR869" i="7"/>
  <c r="BR870" i="7"/>
  <c r="BR871" i="7"/>
  <c r="BR872" i="7"/>
  <c r="BR873" i="7"/>
  <c r="BR874" i="7"/>
  <c r="BR875" i="7"/>
  <c r="BR876" i="7"/>
  <c r="BR877" i="7"/>
  <c r="BR878" i="7"/>
  <c r="BR879" i="7"/>
  <c r="BR880" i="7"/>
  <c r="BR881" i="7"/>
  <c r="BR882" i="7"/>
  <c r="BR883" i="7"/>
  <c r="BR884" i="7"/>
  <c r="BR885" i="7"/>
  <c r="BR886" i="7"/>
  <c r="BR887" i="7"/>
  <c r="BR888" i="7"/>
  <c r="BR889" i="7"/>
  <c r="BR890" i="7"/>
  <c r="BR891" i="7"/>
  <c r="BR892" i="7"/>
  <c r="BR893" i="7"/>
  <c r="BR894" i="7"/>
  <c r="BR895" i="7"/>
  <c r="BR896" i="7"/>
  <c r="BR897" i="7"/>
  <c r="BR898" i="7"/>
  <c r="BR899" i="7"/>
  <c r="BR900" i="7"/>
  <c r="BR901" i="7"/>
  <c r="BR902" i="7"/>
  <c r="BR903" i="7"/>
  <c r="BR904" i="7"/>
  <c r="BR905" i="7"/>
  <c r="BR906" i="7"/>
  <c r="BR907" i="7"/>
  <c r="BR908" i="7"/>
  <c r="BR909" i="7"/>
  <c r="BR910" i="7"/>
  <c r="BR911" i="7"/>
  <c r="BR912" i="7"/>
  <c r="BR913" i="7"/>
  <c r="BR914" i="7"/>
  <c r="BR915" i="7"/>
  <c r="BR916" i="7"/>
  <c r="BR917" i="7"/>
  <c r="BR918" i="7"/>
  <c r="BR919" i="7"/>
  <c r="BR920" i="7"/>
  <c r="BR921" i="7"/>
  <c r="BR922" i="7"/>
  <c r="BR923" i="7"/>
  <c r="BR924" i="7"/>
  <c r="BR925" i="7"/>
  <c r="BR926" i="7"/>
  <c r="BR927" i="7"/>
  <c r="BR928" i="7"/>
  <c r="BR929" i="7"/>
  <c r="BR930" i="7"/>
  <c r="BR931" i="7"/>
  <c r="BR932" i="7"/>
  <c r="BR933" i="7"/>
  <c r="BR934" i="7"/>
  <c r="BR935" i="7"/>
  <c r="BR936" i="7"/>
  <c r="BR937" i="7"/>
  <c r="BR938" i="7"/>
  <c r="BR939" i="7"/>
  <c r="BR940" i="7"/>
  <c r="BR941" i="7"/>
  <c r="BR942" i="7"/>
  <c r="BR943" i="7"/>
  <c r="BR944" i="7"/>
  <c r="BR945" i="7"/>
  <c r="BR946" i="7"/>
  <c r="BR947" i="7"/>
  <c r="BR948" i="7"/>
  <c r="BR949" i="7"/>
  <c r="BR950" i="7"/>
  <c r="BR951" i="7"/>
  <c r="BR952" i="7"/>
  <c r="BR953" i="7"/>
  <c r="BR954" i="7"/>
  <c r="BR955" i="7"/>
  <c r="BR956" i="7"/>
  <c r="BR957" i="7"/>
  <c r="BR958" i="7"/>
  <c r="BR959" i="7"/>
  <c r="BR960" i="7"/>
  <c r="BR961" i="7"/>
  <c r="BR962" i="7"/>
  <c r="BR963" i="7"/>
  <c r="BR964" i="7"/>
  <c r="BR965" i="7"/>
  <c r="BR966" i="7"/>
  <c r="BR967" i="7"/>
  <c r="BR968" i="7"/>
  <c r="BR969" i="7"/>
  <c r="BR970" i="7"/>
  <c r="BR971" i="7"/>
  <c r="BR972" i="7"/>
  <c r="BR973" i="7"/>
  <c r="BR974" i="7"/>
  <c r="BR975" i="7"/>
  <c r="BR976" i="7"/>
  <c r="BR977" i="7"/>
  <c r="BR978" i="7"/>
  <c r="BR979" i="7"/>
  <c r="BR980" i="7"/>
  <c r="BR981" i="7"/>
  <c r="BR982" i="7"/>
  <c r="BR983" i="7"/>
  <c r="BR984" i="7"/>
  <c r="BR985" i="7"/>
  <c r="BR986" i="7"/>
  <c r="BR987" i="7"/>
  <c r="BR988" i="7"/>
  <c r="BR989" i="7"/>
  <c r="BR990" i="7"/>
  <c r="BR991" i="7"/>
  <c r="BR992" i="7"/>
  <c r="BR993" i="7"/>
  <c r="BR994" i="7"/>
  <c r="BR995" i="7"/>
  <c r="BR996" i="7"/>
  <c r="BR997" i="7"/>
  <c r="BR998" i="7"/>
  <c r="BR999" i="7"/>
  <c r="BR1000" i="7"/>
  <c r="BR1001" i="7"/>
  <c r="BR1002" i="7"/>
  <c r="BR1003" i="7"/>
  <c r="BR1004" i="7"/>
  <c r="BR1005" i="7"/>
  <c r="BR1006" i="7"/>
  <c r="BR1007" i="7"/>
  <c r="BR1008" i="7"/>
  <c r="BW10" i="7"/>
  <c r="BW11" i="7"/>
  <c r="BW12" i="7"/>
  <c r="BW13" i="7"/>
  <c r="BW14" i="7"/>
  <c r="BW15" i="7"/>
  <c r="BW16" i="7"/>
  <c r="BW17" i="7"/>
  <c r="BW18" i="7"/>
  <c r="BW19" i="7"/>
  <c r="BW20" i="7"/>
  <c r="BW21" i="7"/>
  <c r="CA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CA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BW188" i="7"/>
  <c r="BW189" i="7"/>
  <c r="BW190" i="7"/>
  <c r="BW191" i="7"/>
  <c r="BW192" i="7"/>
  <c r="BW193" i="7"/>
  <c r="BW194" i="7"/>
  <c r="BW195" i="7"/>
  <c r="BW196" i="7"/>
  <c r="BW197" i="7"/>
  <c r="BW198" i="7"/>
  <c r="BW199" i="7"/>
  <c r="BW200" i="7"/>
  <c r="BW201" i="7"/>
  <c r="BW202" i="7"/>
  <c r="BW203" i="7"/>
  <c r="BW204" i="7"/>
  <c r="BW205" i="7"/>
  <c r="BW206" i="7"/>
  <c r="BW207" i="7"/>
  <c r="BW208" i="7"/>
  <c r="BW209" i="7"/>
  <c r="BW210" i="7"/>
  <c r="BW211" i="7"/>
  <c r="BW212" i="7"/>
  <c r="BW213" i="7"/>
  <c r="BW214" i="7"/>
  <c r="BW215" i="7"/>
  <c r="BW216" i="7"/>
  <c r="BW217" i="7"/>
  <c r="BW218" i="7"/>
  <c r="BW219" i="7"/>
  <c r="BW220" i="7"/>
  <c r="BW221" i="7"/>
  <c r="BW222" i="7"/>
  <c r="BW223" i="7"/>
  <c r="BW224" i="7"/>
  <c r="BW225" i="7"/>
  <c r="BW226" i="7"/>
  <c r="BW227" i="7"/>
  <c r="BW228" i="7"/>
  <c r="BW229" i="7"/>
  <c r="BW230" i="7"/>
  <c r="BW231" i="7"/>
  <c r="BW232" i="7"/>
  <c r="BW233" i="7"/>
  <c r="BW234" i="7"/>
  <c r="BW235" i="7"/>
  <c r="BW236" i="7"/>
  <c r="BW237" i="7"/>
  <c r="BW238" i="7"/>
  <c r="BW239" i="7"/>
  <c r="BW240" i="7"/>
  <c r="BW241" i="7"/>
  <c r="BW242" i="7"/>
  <c r="BW243" i="7"/>
  <c r="BW244" i="7"/>
  <c r="BW245" i="7"/>
  <c r="BW246" i="7"/>
  <c r="BW247" i="7"/>
  <c r="BW248" i="7"/>
  <c r="BW249" i="7"/>
  <c r="BW250" i="7"/>
  <c r="BW251" i="7"/>
  <c r="BW252" i="7"/>
  <c r="BW253" i="7"/>
  <c r="BW254" i="7"/>
  <c r="BW255" i="7"/>
  <c r="BW256" i="7"/>
  <c r="BW257" i="7"/>
  <c r="BW258" i="7"/>
  <c r="BW259" i="7"/>
  <c r="BW260" i="7"/>
  <c r="BW261" i="7"/>
  <c r="BW262" i="7"/>
  <c r="BW263" i="7"/>
  <c r="BW264" i="7"/>
  <c r="BW265" i="7"/>
  <c r="BW266" i="7"/>
  <c r="BW267" i="7"/>
  <c r="BW268" i="7"/>
  <c r="BW269" i="7"/>
  <c r="BW270" i="7"/>
  <c r="BW271" i="7"/>
  <c r="BW272" i="7"/>
  <c r="BW273" i="7"/>
  <c r="BW274" i="7"/>
  <c r="BW275" i="7"/>
  <c r="BW276" i="7"/>
  <c r="BW277" i="7"/>
  <c r="BW278" i="7"/>
  <c r="BW279" i="7"/>
  <c r="BW280" i="7"/>
  <c r="BW281" i="7"/>
  <c r="BW282" i="7"/>
  <c r="BW283" i="7"/>
  <c r="BW284" i="7"/>
  <c r="BW285" i="7"/>
  <c r="BW286" i="7"/>
  <c r="BW287" i="7"/>
  <c r="BW288" i="7"/>
  <c r="BW289" i="7"/>
  <c r="BW290" i="7"/>
  <c r="BW291" i="7"/>
  <c r="BW292" i="7"/>
  <c r="BW293" i="7"/>
  <c r="BW294" i="7"/>
  <c r="BW295" i="7"/>
  <c r="BW296" i="7"/>
  <c r="BW297" i="7"/>
  <c r="BW298" i="7"/>
  <c r="BW299" i="7"/>
  <c r="BW300" i="7"/>
  <c r="BW301" i="7"/>
  <c r="BW302" i="7"/>
  <c r="BW303" i="7"/>
  <c r="BW304" i="7"/>
  <c r="BW305" i="7"/>
  <c r="BW306" i="7"/>
  <c r="BW307" i="7"/>
  <c r="BW308" i="7"/>
  <c r="BW309" i="7"/>
  <c r="BW310" i="7"/>
  <c r="BW311" i="7"/>
  <c r="BW312" i="7"/>
  <c r="BW313" i="7"/>
  <c r="BW314" i="7"/>
  <c r="BW315" i="7"/>
  <c r="BW316" i="7"/>
  <c r="BW317" i="7"/>
  <c r="BW318" i="7"/>
  <c r="BW319" i="7"/>
  <c r="BW320" i="7"/>
  <c r="BW321" i="7"/>
  <c r="BW322" i="7"/>
  <c r="BW323" i="7"/>
  <c r="BW324" i="7"/>
  <c r="BW325" i="7"/>
  <c r="BW326" i="7"/>
  <c r="BW327" i="7"/>
  <c r="BW328" i="7"/>
  <c r="BW329" i="7"/>
  <c r="BW330" i="7"/>
  <c r="BW331" i="7"/>
  <c r="BW332" i="7"/>
  <c r="BW333" i="7"/>
  <c r="BW334" i="7"/>
  <c r="BW335" i="7"/>
  <c r="BW336" i="7"/>
  <c r="BW337" i="7"/>
  <c r="BW338" i="7"/>
  <c r="BW339" i="7"/>
  <c r="BW340" i="7"/>
  <c r="BW341" i="7"/>
  <c r="BW342" i="7"/>
  <c r="BW343" i="7"/>
  <c r="BW344" i="7"/>
  <c r="BW345" i="7"/>
  <c r="BW346" i="7"/>
  <c r="BW347" i="7"/>
  <c r="BW348" i="7"/>
  <c r="BW349" i="7"/>
  <c r="BW350" i="7"/>
  <c r="BW351" i="7"/>
  <c r="BW352" i="7"/>
  <c r="BW353" i="7"/>
  <c r="BW354" i="7"/>
  <c r="BW355" i="7"/>
  <c r="BW356" i="7"/>
  <c r="BW357" i="7"/>
  <c r="BW358" i="7"/>
  <c r="BW359" i="7"/>
  <c r="BW360" i="7"/>
  <c r="BW361" i="7"/>
  <c r="BW362" i="7"/>
  <c r="BW363" i="7"/>
  <c r="BW364" i="7"/>
  <c r="BW365" i="7"/>
  <c r="BW366" i="7"/>
  <c r="BW367" i="7"/>
  <c r="BW368" i="7"/>
  <c r="BW369" i="7"/>
  <c r="BW370" i="7"/>
  <c r="BW371" i="7"/>
  <c r="BW372" i="7"/>
  <c r="BW373" i="7"/>
  <c r="BW374" i="7"/>
  <c r="BW375" i="7"/>
  <c r="BW376" i="7"/>
  <c r="BW377" i="7"/>
  <c r="BW378" i="7"/>
  <c r="BW379" i="7"/>
  <c r="BW380" i="7"/>
  <c r="BW381" i="7"/>
  <c r="BW382" i="7"/>
  <c r="BW383" i="7"/>
  <c r="BW384" i="7"/>
  <c r="BW385" i="7"/>
  <c r="BW386" i="7"/>
  <c r="BW387" i="7"/>
  <c r="BW388" i="7"/>
  <c r="BW389" i="7"/>
  <c r="BW390" i="7"/>
  <c r="BW391" i="7"/>
  <c r="BW392" i="7"/>
  <c r="BW393" i="7"/>
  <c r="BW394" i="7"/>
  <c r="BW395" i="7"/>
  <c r="BW396" i="7"/>
  <c r="BW397" i="7"/>
  <c r="BW398" i="7"/>
  <c r="BW399" i="7"/>
  <c r="BW400" i="7"/>
  <c r="BW401" i="7"/>
  <c r="BW402" i="7"/>
  <c r="BW403" i="7"/>
  <c r="BW404" i="7"/>
  <c r="BW405" i="7"/>
  <c r="BW406" i="7"/>
  <c r="BW407" i="7"/>
  <c r="BW408" i="7"/>
  <c r="BW409" i="7"/>
  <c r="BW410" i="7"/>
  <c r="BW411" i="7"/>
  <c r="BW412" i="7"/>
  <c r="BW413" i="7"/>
  <c r="BW414" i="7"/>
  <c r="BW415" i="7"/>
  <c r="BW416" i="7"/>
  <c r="BW417" i="7"/>
  <c r="BW418" i="7"/>
  <c r="BW419" i="7"/>
  <c r="BW420" i="7"/>
  <c r="BW421" i="7"/>
  <c r="BW422" i="7"/>
  <c r="BW423" i="7"/>
  <c r="BW424" i="7"/>
  <c r="BW425" i="7"/>
  <c r="BW426" i="7"/>
  <c r="BW427" i="7"/>
  <c r="BW428" i="7"/>
  <c r="BW429" i="7"/>
  <c r="BW430" i="7"/>
  <c r="BW431" i="7"/>
  <c r="BW432" i="7"/>
  <c r="BW433" i="7"/>
  <c r="BW434" i="7"/>
  <c r="BW435" i="7"/>
  <c r="BW436" i="7"/>
  <c r="BW437" i="7"/>
  <c r="BW438" i="7"/>
  <c r="BW439" i="7"/>
  <c r="BW440" i="7"/>
  <c r="BW441" i="7"/>
  <c r="BW442" i="7"/>
  <c r="BW443" i="7"/>
  <c r="BW444" i="7"/>
  <c r="BW445" i="7"/>
  <c r="BW446" i="7"/>
  <c r="BW447" i="7"/>
  <c r="BW448" i="7"/>
  <c r="BW449" i="7"/>
  <c r="BW450" i="7"/>
  <c r="BW451" i="7"/>
  <c r="BW452" i="7"/>
  <c r="BW453" i="7"/>
  <c r="BW454" i="7"/>
  <c r="BW455" i="7"/>
  <c r="BW456" i="7"/>
  <c r="BW457" i="7"/>
  <c r="BW458" i="7"/>
  <c r="BW459" i="7"/>
  <c r="BW460" i="7"/>
  <c r="BW461" i="7"/>
  <c r="BW462" i="7"/>
  <c r="BW463" i="7"/>
  <c r="BW464" i="7"/>
  <c r="BW465" i="7"/>
  <c r="BW466" i="7"/>
  <c r="BW467" i="7"/>
  <c r="BW468" i="7"/>
  <c r="BW469" i="7"/>
  <c r="BW470" i="7"/>
  <c r="BW471" i="7"/>
  <c r="BW472" i="7"/>
  <c r="BW473" i="7"/>
  <c r="BW474" i="7"/>
  <c r="BW475" i="7"/>
  <c r="BW476" i="7"/>
  <c r="BW477" i="7"/>
  <c r="BW478" i="7"/>
  <c r="BW479" i="7"/>
  <c r="BW480" i="7"/>
  <c r="BW481" i="7"/>
  <c r="BW482" i="7"/>
  <c r="BW483" i="7"/>
  <c r="BW484" i="7"/>
  <c r="BW485" i="7"/>
  <c r="BW486" i="7"/>
  <c r="BW487" i="7"/>
  <c r="BW488" i="7"/>
  <c r="BW489" i="7"/>
  <c r="BW490" i="7"/>
  <c r="BW491" i="7"/>
  <c r="BW492" i="7"/>
  <c r="BW493" i="7"/>
  <c r="BW494" i="7"/>
  <c r="BW495" i="7"/>
  <c r="BW496" i="7"/>
  <c r="BW497" i="7"/>
  <c r="BW498" i="7"/>
  <c r="BW499" i="7"/>
  <c r="BW500" i="7"/>
  <c r="BW501" i="7"/>
  <c r="BW502" i="7"/>
  <c r="BW503" i="7"/>
  <c r="BW504" i="7"/>
  <c r="BW505" i="7"/>
  <c r="BW506" i="7"/>
  <c r="BW507" i="7"/>
  <c r="BW508" i="7"/>
  <c r="BW509" i="7"/>
  <c r="BW510" i="7"/>
  <c r="BW511" i="7"/>
  <c r="BW512" i="7"/>
  <c r="BW513" i="7"/>
  <c r="BW514" i="7"/>
  <c r="BW515" i="7"/>
  <c r="BW516" i="7"/>
  <c r="BW517" i="7"/>
  <c r="BW518" i="7"/>
  <c r="BW519" i="7"/>
  <c r="BW520" i="7"/>
  <c r="BW521" i="7"/>
  <c r="BW522" i="7"/>
  <c r="BW523" i="7"/>
  <c r="BW524" i="7"/>
  <c r="BW525" i="7"/>
  <c r="BW526" i="7"/>
  <c r="BW527" i="7"/>
  <c r="BW528" i="7"/>
  <c r="BW529" i="7"/>
  <c r="BW530" i="7"/>
  <c r="BW531" i="7"/>
  <c r="BW532" i="7"/>
  <c r="BW533" i="7"/>
  <c r="BW534" i="7"/>
  <c r="BW535" i="7"/>
  <c r="BW536" i="7"/>
  <c r="BW537" i="7"/>
  <c r="BW538" i="7"/>
  <c r="BW539" i="7"/>
  <c r="BW540" i="7"/>
  <c r="BW541" i="7"/>
  <c r="BW542" i="7"/>
  <c r="BW543" i="7"/>
  <c r="BW544" i="7"/>
  <c r="BW545" i="7"/>
  <c r="BW546" i="7"/>
  <c r="BW547" i="7"/>
  <c r="BW548" i="7"/>
  <c r="BW549" i="7"/>
  <c r="BW550" i="7"/>
  <c r="BW551" i="7"/>
  <c r="BW552" i="7"/>
  <c r="BW553" i="7"/>
  <c r="BW554" i="7"/>
  <c r="BW555" i="7"/>
  <c r="BW556" i="7"/>
  <c r="BW557" i="7"/>
  <c r="BW558" i="7"/>
  <c r="BW559" i="7"/>
  <c r="BW560" i="7"/>
  <c r="BW561" i="7"/>
  <c r="BW562" i="7"/>
  <c r="BW563" i="7"/>
  <c r="BW564" i="7"/>
  <c r="BW565" i="7"/>
  <c r="BW566" i="7"/>
  <c r="BW567" i="7"/>
  <c r="BW568" i="7"/>
  <c r="BW569" i="7"/>
  <c r="BW570" i="7"/>
  <c r="BW571" i="7"/>
  <c r="BW572" i="7"/>
  <c r="BW573" i="7"/>
  <c r="BW574" i="7"/>
  <c r="BW575" i="7"/>
  <c r="BW576" i="7"/>
  <c r="BW577" i="7"/>
  <c r="BW578" i="7"/>
  <c r="BW579" i="7"/>
  <c r="BW580" i="7"/>
  <c r="BW581" i="7"/>
  <c r="BW582" i="7"/>
  <c r="BW583" i="7"/>
  <c r="BW584" i="7"/>
  <c r="BW585" i="7"/>
  <c r="BW586" i="7"/>
  <c r="BW587" i="7"/>
  <c r="BW588" i="7"/>
  <c r="BW589" i="7"/>
  <c r="BW590" i="7"/>
  <c r="BW591" i="7"/>
  <c r="BW592" i="7"/>
  <c r="BW593" i="7"/>
  <c r="BW594" i="7"/>
  <c r="BW595" i="7"/>
  <c r="BW596" i="7"/>
  <c r="BW597" i="7"/>
  <c r="BW598" i="7"/>
  <c r="BW599" i="7"/>
  <c r="BW600" i="7"/>
  <c r="BW601" i="7"/>
  <c r="BW602" i="7"/>
  <c r="BW603" i="7"/>
  <c r="BW604" i="7"/>
  <c r="BW605" i="7"/>
  <c r="BW606" i="7"/>
  <c r="BW607" i="7"/>
  <c r="BW608" i="7"/>
  <c r="BW609" i="7"/>
  <c r="BW610" i="7"/>
  <c r="BW611" i="7"/>
  <c r="BW612" i="7"/>
  <c r="BW613" i="7"/>
  <c r="BW614" i="7"/>
  <c r="BW615" i="7"/>
  <c r="BW616" i="7"/>
  <c r="BW617" i="7"/>
  <c r="BW618" i="7"/>
  <c r="BW619" i="7"/>
  <c r="BW620" i="7"/>
  <c r="BW621" i="7"/>
  <c r="BW622" i="7"/>
  <c r="BW623" i="7"/>
  <c r="BW624" i="7"/>
  <c r="BW625" i="7"/>
  <c r="BW626" i="7"/>
  <c r="BW627" i="7"/>
  <c r="BW628" i="7"/>
  <c r="BW629" i="7"/>
  <c r="BW630" i="7"/>
  <c r="BW631" i="7"/>
  <c r="BW632" i="7"/>
  <c r="BW633" i="7"/>
  <c r="BW634" i="7"/>
  <c r="BW635" i="7"/>
  <c r="BW636" i="7"/>
  <c r="BW637" i="7"/>
  <c r="BW638" i="7"/>
  <c r="BW639" i="7"/>
  <c r="BW640" i="7"/>
  <c r="BW641" i="7"/>
  <c r="BW642" i="7"/>
  <c r="BW643" i="7"/>
  <c r="BW644" i="7"/>
  <c r="BW645" i="7"/>
  <c r="BW646" i="7"/>
  <c r="BW647" i="7"/>
  <c r="BW648" i="7"/>
  <c r="BW649" i="7"/>
  <c r="BW650" i="7"/>
  <c r="BW651" i="7"/>
  <c r="BW652" i="7"/>
  <c r="BW653" i="7"/>
  <c r="BW654" i="7"/>
  <c r="BW655" i="7"/>
  <c r="BW656" i="7"/>
  <c r="BW657" i="7"/>
  <c r="BW658" i="7"/>
  <c r="BW659" i="7"/>
  <c r="BW660" i="7"/>
  <c r="BW661" i="7"/>
  <c r="BW662" i="7"/>
  <c r="BW663" i="7"/>
  <c r="BW664" i="7"/>
  <c r="BW665" i="7"/>
  <c r="BW666" i="7"/>
  <c r="BW667" i="7"/>
  <c r="BW668" i="7"/>
  <c r="BW669" i="7"/>
  <c r="BW670" i="7"/>
  <c r="BW671" i="7"/>
  <c r="BW672" i="7"/>
  <c r="BW673" i="7"/>
  <c r="BW674" i="7"/>
  <c r="BW675" i="7"/>
  <c r="BW676" i="7"/>
  <c r="BW677" i="7"/>
  <c r="BW678" i="7"/>
  <c r="BW679" i="7"/>
  <c r="BW680" i="7"/>
  <c r="BW681" i="7"/>
  <c r="BW682" i="7"/>
  <c r="BW683" i="7"/>
  <c r="BW684" i="7"/>
  <c r="BW685" i="7"/>
  <c r="BW686" i="7"/>
  <c r="BW687" i="7"/>
  <c r="BW688" i="7"/>
  <c r="BW689" i="7"/>
  <c r="BW690" i="7"/>
  <c r="BW691" i="7"/>
  <c r="BW692" i="7"/>
  <c r="BW693" i="7"/>
  <c r="BW694" i="7"/>
  <c r="BW695" i="7"/>
  <c r="BW696" i="7"/>
  <c r="BW697" i="7"/>
  <c r="BW698" i="7"/>
  <c r="BW699" i="7"/>
  <c r="BW700" i="7"/>
  <c r="BW701" i="7"/>
  <c r="BW702" i="7"/>
  <c r="BW703" i="7"/>
  <c r="BW704" i="7"/>
  <c r="BW705" i="7"/>
  <c r="BW706" i="7"/>
  <c r="BW707" i="7"/>
  <c r="BW708" i="7"/>
  <c r="BW709" i="7"/>
  <c r="BW710" i="7"/>
  <c r="BW711" i="7"/>
  <c r="BW712" i="7"/>
  <c r="BW713" i="7"/>
  <c r="BW714" i="7"/>
  <c r="BW715" i="7"/>
  <c r="BW716" i="7"/>
  <c r="BW717" i="7"/>
  <c r="BW718" i="7"/>
  <c r="BW719" i="7"/>
  <c r="BW720" i="7"/>
  <c r="BW721" i="7"/>
  <c r="BW722" i="7"/>
  <c r="BW723" i="7"/>
  <c r="BW724" i="7"/>
  <c r="BW725" i="7"/>
  <c r="BW726" i="7"/>
  <c r="BW727" i="7"/>
  <c r="BW728" i="7"/>
  <c r="BW729" i="7"/>
  <c r="BW730" i="7"/>
  <c r="BW731" i="7"/>
  <c r="BW732" i="7"/>
  <c r="BW733" i="7"/>
  <c r="BW734" i="7"/>
  <c r="BW735" i="7"/>
  <c r="BW736" i="7"/>
  <c r="BW737" i="7"/>
  <c r="BW738" i="7"/>
  <c r="BW739" i="7"/>
  <c r="BW740" i="7"/>
  <c r="BW741" i="7"/>
  <c r="BW742" i="7"/>
  <c r="BW743" i="7"/>
  <c r="BW744" i="7"/>
  <c r="BW745" i="7"/>
  <c r="BW746" i="7"/>
  <c r="BW747" i="7"/>
  <c r="BW748" i="7"/>
  <c r="BW749" i="7"/>
  <c r="BW750" i="7"/>
  <c r="BW751" i="7"/>
  <c r="BW752" i="7"/>
  <c r="BW753" i="7"/>
  <c r="BW754" i="7"/>
  <c r="BW755" i="7"/>
  <c r="BW756" i="7"/>
  <c r="BW757" i="7"/>
  <c r="BW758" i="7"/>
  <c r="BW759" i="7"/>
  <c r="BW760" i="7"/>
  <c r="BW761" i="7"/>
  <c r="BW762" i="7"/>
  <c r="BW763" i="7"/>
  <c r="BW764" i="7"/>
  <c r="BW765" i="7"/>
  <c r="BW766" i="7"/>
  <c r="BW767" i="7"/>
  <c r="BW768" i="7"/>
  <c r="BW769" i="7"/>
  <c r="BW770" i="7"/>
  <c r="BW771" i="7"/>
  <c r="BW772" i="7"/>
  <c r="BW773" i="7"/>
  <c r="BW774" i="7"/>
  <c r="BW775" i="7"/>
  <c r="BW776" i="7"/>
  <c r="BW777" i="7"/>
  <c r="BW778" i="7"/>
  <c r="BW779" i="7"/>
  <c r="BW780" i="7"/>
  <c r="BW781" i="7"/>
  <c r="BW782" i="7"/>
  <c r="BW783" i="7"/>
  <c r="BW784" i="7"/>
  <c r="BW785" i="7"/>
  <c r="BW786" i="7"/>
  <c r="BW787" i="7"/>
  <c r="BW788" i="7"/>
  <c r="BW789" i="7"/>
  <c r="BW790" i="7"/>
  <c r="BW791" i="7"/>
  <c r="BW792" i="7"/>
  <c r="BW793" i="7"/>
  <c r="BW794" i="7"/>
  <c r="BW795" i="7"/>
  <c r="BW796" i="7"/>
  <c r="BW797" i="7"/>
  <c r="BW798" i="7"/>
  <c r="BW799" i="7"/>
  <c r="BW800" i="7"/>
  <c r="BW801" i="7"/>
  <c r="BW802" i="7"/>
  <c r="BW803" i="7"/>
  <c r="BW804" i="7"/>
  <c r="BW805" i="7"/>
  <c r="BW806" i="7"/>
  <c r="BW807" i="7"/>
  <c r="BW808" i="7"/>
  <c r="BW809" i="7"/>
  <c r="BW810" i="7"/>
  <c r="BW811" i="7"/>
  <c r="BW812" i="7"/>
  <c r="BW813" i="7"/>
  <c r="BW814" i="7"/>
  <c r="BW815" i="7"/>
  <c r="BW816" i="7"/>
  <c r="BW817" i="7"/>
  <c r="BW818" i="7"/>
  <c r="BW819" i="7"/>
  <c r="BW820" i="7"/>
  <c r="BW821" i="7"/>
  <c r="BW822" i="7"/>
  <c r="BW823" i="7"/>
  <c r="BW824" i="7"/>
  <c r="BW825" i="7"/>
  <c r="BW826" i="7"/>
  <c r="BW827" i="7"/>
  <c r="BW828" i="7"/>
  <c r="BW829" i="7"/>
  <c r="BW830" i="7"/>
  <c r="BW831" i="7"/>
  <c r="BW832" i="7"/>
  <c r="BW833" i="7"/>
  <c r="BW834" i="7"/>
  <c r="BW835" i="7"/>
  <c r="BW836" i="7"/>
  <c r="BW837" i="7"/>
  <c r="BW838" i="7"/>
  <c r="BW839" i="7"/>
  <c r="BW840" i="7"/>
  <c r="BW841" i="7"/>
  <c r="BW842" i="7"/>
  <c r="BW843" i="7"/>
  <c r="BW844" i="7"/>
  <c r="BW845" i="7"/>
  <c r="BW846" i="7"/>
  <c r="BW847" i="7"/>
  <c r="BW848" i="7"/>
  <c r="BW849" i="7"/>
  <c r="BW850" i="7"/>
  <c r="BW851" i="7"/>
  <c r="BW852" i="7"/>
  <c r="BW853" i="7"/>
  <c r="BW854" i="7"/>
  <c r="BW855" i="7"/>
  <c r="BW856" i="7"/>
  <c r="BW857" i="7"/>
  <c r="BW858" i="7"/>
  <c r="BW859" i="7"/>
  <c r="BW860" i="7"/>
  <c r="BW861" i="7"/>
  <c r="BW862" i="7"/>
  <c r="BW863" i="7"/>
  <c r="BW864" i="7"/>
  <c r="BW865" i="7"/>
  <c r="BW866" i="7"/>
  <c r="BW867" i="7"/>
  <c r="BW868" i="7"/>
  <c r="BW869" i="7"/>
  <c r="BW870" i="7"/>
  <c r="BW871" i="7"/>
  <c r="BW872" i="7"/>
  <c r="BW873" i="7"/>
  <c r="BW874" i="7"/>
  <c r="BW875" i="7"/>
  <c r="BW876" i="7"/>
  <c r="BW877" i="7"/>
  <c r="BW878" i="7"/>
  <c r="BW879" i="7"/>
  <c r="BW880" i="7"/>
  <c r="BW881" i="7"/>
  <c r="BW882" i="7"/>
  <c r="BW883" i="7"/>
  <c r="BW884" i="7"/>
  <c r="BW885" i="7"/>
  <c r="BW886" i="7"/>
  <c r="BW887" i="7"/>
  <c r="BW888" i="7"/>
  <c r="BW889" i="7"/>
  <c r="BW890" i="7"/>
  <c r="BW891" i="7"/>
  <c r="BW892" i="7"/>
  <c r="BW893" i="7"/>
  <c r="BW894" i="7"/>
  <c r="BW895" i="7"/>
  <c r="BW896" i="7"/>
  <c r="BW897" i="7"/>
  <c r="BW898" i="7"/>
  <c r="BW899" i="7"/>
  <c r="BW900" i="7"/>
  <c r="BW901" i="7"/>
  <c r="BW902" i="7"/>
  <c r="BW903" i="7"/>
  <c r="BW904" i="7"/>
  <c r="BW905" i="7"/>
  <c r="BW906" i="7"/>
  <c r="BW907" i="7"/>
  <c r="BW908" i="7"/>
  <c r="BW909" i="7"/>
  <c r="BW910" i="7"/>
  <c r="BW911" i="7"/>
  <c r="BW912" i="7"/>
  <c r="BW913" i="7"/>
  <c r="BW914" i="7"/>
  <c r="BW915" i="7"/>
  <c r="BW916" i="7"/>
  <c r="BW917" i="7"/>
  <c r="BW918" i="7"/>
  <c r="BW919" i="7"/>
  <c r="BW920" i="7"/>
  <c r="BW921" i="7"/>
  <c r="BW922" i="7"/>
  <c r="BW923" i="7"/>
  <c r="BW924" i="7"/>
  <c r="BW925" i="7"/>
  <c r="BW926" i="7"/>
  <c r="BW927" i="7"/>
  <c r="BW928" i="7"/>
  <c r="BW929" i="7"/>
  <c r="BW930" i="7"/>
  <c r="BW931" i="7"/>
  <c r="BW932" i="7"/>
  <c r="BW933" i="7"/>
  <c r="BW934" i="7"/>
  <c r="BW935" i="7"/>
  <c r="BW936" i="7"/>
  <c r="BW937" i="7"/>
  <c r="BW938" i="7"/>
  <c r="BW939" i="7"/>
  <c r="BW940" i="7"/>
  <c r="BW941" i="7"/>
  <c r="BW942" i="7"/>
  <c r="BW943" i="7"/>
  <c r="BW944" i="7"/>
  <c r="BW945" i="7"/>
  <c r="BW946" i="7"/>
  <c r="BW947" i="7"/>
  <c r="BW948" i="7"/>
  <c r="BW949" i="7"/>
  <c r="BW950" i="7"/>
  <c r="BW951" i="7"/>
  <c r="BW952" i="7"/>
  <c r="BW953" i="7"/>
  <c r="BW954" i="7"/>
  <c r="BW955" i="7"/>
  <c r="BW956" i="7"/>
  <c r="BW957" i="7"/>
  <c r="BW958" i="7"/>
  <c r="BW959" i="7"/>
  <c r="BW960" i="7"/>
  <c r="BW961" i="7"/>
  <c r="BW962" i="7"/>
  <c r="BW963" i="7"/>
  <c r="BW964" i="7"/>
  <c r="BW965" i="7"/>
  <c r="BW966" i="7"/>
  <c r="BW967" i="7"/>
  <c r="BW968" i="7"/>
  <c r="BW969" i="7"/>
  <c r="BW970" i="7"/>
  <c r="BW971" i="7"/>
  <c r="BW972" i="7"/>
  <c r="BW973" i="7"/>
  <c r="BW974" i="7"/>
  <c r="BW975" i="7"/>
  <c r="BW976" i="7"/>
  <c r="BW977" i="7"/>
  <c r="BW978" i="7"/>
  <c r="BW979" i="7"/>
  <c r="BW980" i="7"/>
  <c r="BW981" i="7"/>
  <c r="BW982" i="7"/>
  <c r="BW983" i="7"/>
  <c r="BW984" i="7"/>
  <c r="BW985" i="7"/>
  <c r="BW986" i="7"/>
  <c r="BW987" i="7"/>
  <c r="BW988" i="7"/>
  <c r="BW989" i="7"/>
  <c r="BW990" i="7"/>
  <c r="BW991" i="7"/>
  <c r="BW992" i="7"/>
  <c r="BW993" i="7"/>
  <c r="BW994" i="7"/>
  <c r="BW995" i="7"/>
  <c r="BW996" i="7"/>
  <c r="BW997" i="7"/>
  <c r="BW998" i="7"/>
  <c r="BW999" i="7"/>
  <c r="BW1000" i="7"/>
  <c r="BW1001" i="7"/>
  <c r="BW1002" i="7"/>
  <c r="BW1003" i="7"/>
  <c r="BW1004" i="7"/>
  <c r="BW1005" i="7"/>
  <c r="BW1006" i="7"/>
  <c r="BW1007" i="7"/>
  <c r="BW1008" i="7"/>
  <c r="AD10" i="7"/>
  <c r="AE10" i="7" s="1"/>
  <c r="AD11" i="7"/>
  <c r="AE11" i="7" s="1"/>
  <c r="AH11" i="7" s="1"/>
  <c r="AD12" i="7"/>
  <c r="AE12" i="7" s="1"/>
  <c r="AD13" i="7"/>
  <c r="AE13" i="7" s="1"/>
  <c r="AD14" i="7"/>
  <c r="AE14" i="7" s="1"/>
  <c r="AD15" i="7"/>
  <c r="AE15" i="7" s="1"/>
  <c r="AD16" i="7"/>
  <c r="AE16" i="7" s="1"/>
  <c r="AD17" i="7"/>
  <c r="AE17" i="7" s="1"/>
  <c r="AD18" i="7"/>
  <c r="AE18" i="7" s="1"/>
  <c r="AD19" i="7"/>
  <c r="AE19" i="7" s="1"/>
  <c r="AD20" i="7"/>
  <c r="AE20" i="7" s="1"/>
  <c r="AD21" i="7"/>
  <c r="AE21" i="7" s="1"/>
  <c r="AD22" i="7"/>
  <c r="AE22" i="7" s="1"/>
  <c r="AD23" i="7"/>
  <c r="AE23" i="7" s="1"/>
  <c r="AD24" i="7"/>
  <c r="AE24" i="7" s="1"/>
  <c r="AD25" i="7"/>
  <c r="AE25" i="7" s="1"/>
  <c r="AD26" i="7"/>
  <c r="AE26" i="7" s="1"/>
  <c r="AD27" i="7"/>
  <c r="AE27" i="7" s="1"/>
  <c r="AD28" i="7"/>
  <c r="AE28" i="7" s="1"/>
  <c r="AD29" i="7"/>
  <c r="AE29" i="7" s="1"/>
  <c r="AD30" i="7"/>
  <c r="AE30" i="7" s="1"/>
  <c r="AD31" i="7"/>
  <c r="AE31" i="7" s="1"/>
  <c r="AD32" i="7"/>
  <c r="AE32" i="7" s="1"/>
  <c r="AD33" i="7"/>
  <c r="AE33" i="7" s="1"/>
  <c r="AD34" i="7"/>
  <c r="AE34" i="7" s="1"/>
  <c r="AD35" i="7"/>
  <c r="AE35" i="7" s="1"/>
  <c r="AH35" i="7" s="1"/>
  <c r="AD36" i="7"/>
  <c r="AE36" i="7" s="1"/>
  <c r="AH36" i="7" s="1"/>
  <c r="AD37" i="7"/>
  <c r="AE37" i="7" s="1"/>
  <c r="AH37" i="7" s="1"/>
  <c r="AD38" i="7"/>
  <c r="AE38" i="7" s="1"/>
  <c r="AH38" i="7" s="1"/>
  <c r="AD39" i="7"/>
  <c r="AE39" i="7" s="1"/>
  <c r="AH39" i="7" s="1"/>
  <c r="AD40" i="7"/>
  <c r="AE40" i="7" s="1"/>
  <c r="AH40" i="7" s="1"/>
  <c r="AD41" i="7"/>
  <c r="AE41" i="7" s="1"/>
  <c r="AH41" i="7" s="1"/>
  <c r="AD42" i="7"/>
  <c r="AE42" i="7" s="1"/>
  <c r="AH42" i="7" s="1"/>
  <c r="AD43" i="7"/>
  <c r="AE43" i="7" s="1"/>
  <c r="AH43" i="7" s="1"/>
  <c r="AD44" i="7"/>
  <c r="AE44" i="7" s="1"/>
  <c r="AH44" i="7" s="1"/>
  <c r="AD45" i="7"/>
  <c r="AE45" i="7" s="1"/>
  <c r="AH45" i="7" s="1"/>
  <c r="AD46" i="7"/>
  <c r="AE46" i="7" s="1"/>
  <c r="AH46" i="7" s="1"/>
  <c r="AD47" i="7"/>
  <c r="AE47" i="7" s="1"/>
  <c r="AH47" i="7" s="1"/>
  <c r="AD48" i="7"/>
  <c r="AE48" i="7" s="1"/>
  <c r="AH48" i="7" s="1"/>
  <c r="AD49" i="7"/>
  <c r="AE49" i="7" s="1"/>
  <c r="AH49" i="7" s="1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D648" i="7"/>
  <c r="AD649" i="7"/>
  <c r="AD650" i="7"/>
  <c r="AD651" i="7"/>
  <c r="AD652" i="7"/>
  <c r="AD653" i="7"/>
  <c r="AD654" i="7"/>
  <c r="AD655" i="7"/>
  <c r="AD656" i="7"/>
  <c r="AD657" i="7"/>
  <c r="AD658" i="7"/>
  <c r="AD659" i="7"/>
  <c r="AD660" i="7"/>
  <c r="AD661" i="7"/>
  <c r="AD662" i="7"/>
  <c r="AD663" i="7"/>
  <c r="AD664" i="7"/>
  <c r="AD665" i="7"/>
  <c r="AD666" i="7"/>
  <c r="AD667" i="7"/>
  <c r="AD668" i="7"/>
  <c r="AD669" i="7"/>
  <c r="AD670" i="7"/>
  <c r="AD671" i="7"/>
  <c r="AD672" i="7"/>
  <c r="AD673" i="7"/>
  <c r="AD674" i="7"/>
  <c r="AD675" i="7"/>
  <c r="AD676" i="7"/>
  <c r="AD677" i="7"/>
  <c r="AD678" i="7"/>
  <c r="AD679" i="7"/>
  <c r="AD680" i="7"/>
  <c r="AD681" i="7"/>
  <c r="AD682" i="7"/>
  <c r="AD683" i="7"/>
  <c r="AD684" i="7"/>
  <c r="AD685" i="7"/>
  <c r="AD686" i="7"/>
  <c r="AD687" i="7"/>
  <c r="AD688" i="7"/>
  <c r="AD689" i="7"/>
  <c r="AD690" i="7"/>
  <c r="AD691" i="7"/>
  <c r="AD692" i="7"/>
  <c r="AD693" i="7"/>
  <c r="AD694" i="7"/>
  <c r="AD695" i="7"/>
  <c r="AD696" i="7"/>
  <c r="AD697" i="7"/>
  <c r="AD698" i="7"/>
  <c r="AD699" i="7"/>
  <c r="AD700" i="7"/>
  <c r="AD701" i="7"/>
  <c r="AD702" i="7"/>
  <c r="AD703" i="7"/>
  <c r="AD704" i="7"/>
  <c r="AD705" i="7"/>
  <c r="AD706" i="7"/>
  <c r="AD707" i="7"/>
  <c r="AD708" i="7"/>
  <c r="AD709" i="7"/>
  <c r="AD710" i="7"/>
  <c r="AD711" i="7"/>
  <c r="AD712" i="7"/>
  <c r="AD713" i="7"/>
  <c r="AD714" i="7"/>
  <c r="AD715" i="7"/>
  <c r="AD716" i="7"/>
  <c r="AD717" i="7"/>
  <c r="AD718" i="7"/>
  <c r="AD719" i="7"/>
  <c r="AD720" i="7"/>
  <c r="AD721" i="7"/>
  <c r="AD722" i="7"/>
  <c r="AD723" i="7"/>
  <c r="AD724" i="7"/>
  <c r="AD725" i="7"/>
  <c r="AD726" i="7"/>
  <c r="AD727" i="7"/>
  <c r="AD728" i="7"/>
  <c r="AD729" i="7"/>
  <c r="AD730" i="7"/>
  <c r="AD731" i="7"/>
  <c r="AD732" i="7"/>
  <c r="AD733" i="7"/>
  <c r="AD734" i="7"/>
  <c r="AD735" i="7"/>
  <c r="AD736" i="7"/>
  <c r="AD737" i="7"/>
  <c r="AD738" i="7"/>
  <c r="AD739" i="7"/>
  <c r="AD740" i="7"/>
  <c r="AD741" i="7"/>
  <c r="AD742" i="7"/>
  <c r="AD743" i="7"/>
  <c r="AD744" i="7"/>
  <c r="AD745" i="7"/>
  <c r="AD746" i="7"/>
  <c r="AD747" i="7"/>
  <c r="AD748" i="7"/>
  <c r="AD749" i="7"/>
  <c r="AD750" i="7"/>
  <c r="AD751" i="7"/>
  <c r="AD752" i="7"/>
  <c r="AD753" i="7"/>
  <c r="AD754" i="7"/>
  <c r="AD755" i="7"/>
  <c r="AD756" i="7"/>
  <c r="AD757" i="7"/>
  <c r="AD758" i="7"/>
  <c r="AD759" i="7"/>
  <c r="AD760" i="7"/>
  <c r="AD761" i="7"/>
  <c r="AD762" i="7"/>
  <c r="AD763" i="7"/>
  <c r="AD764" i="7"/>
  <c r="AD765" i="7"/>
  <c r="AD766" i="7"/>
  <c r="AD767" i="7"/>
  <c r="AD768" i="7"/>
  <c r="AD769" i="7"/>
  <c r="AD770" i="7"/>
  <c r="AD771" i="7"/>
  <c r="AD772" i="7"/>
  <c r="AD773" i="7"/>
  <c r="AD774" i="7"/>
  <c r="AD775" i="7"/>
  <c r="AD776" i="7"/>
  <c r="AD777" i="7"/>
  <c r="AD778" i="7"/>
  <c r="AD779" i="7"/>
  <c r="AD780" i="7"/>
  <c r="AD781" i="7"/>
  <c r="AD782" i="7"/>
  <c r="AD783" i="7"/>
  <c r="AD784" i="7"/>
  <c r="AD785" i="7"/>
  <c r="AD786" i="7"/>
  <c r="AD787" i="7"/>
  <c r="AD788" i="7"/>
  <c r="AD789" i="7"/>
  <c r="AD790" i="7"/>
  <c r="AD791" i="7"/>
  <c r="AD792" i="7"/>
  <c r="AD793" i="7"/>
  <c r="AD794" i="7"/>
  <c r="AD795" i="7"/>
  <c r="AD796" i="7"/>
  <c r="AD797" i="7"/>
  <c r="AD798" i="7"/>
  <c r="AD799" i="7"/>
  <c r="AD800" i="7"/>
  <c r="AD801" i="7"/>
  <c r="AD802" i="7"/>
  <c r="AD803" i="7"/>
  <c r="AD804" i="7"/>
  <c r="AD805" i="7"/>
  <c r="AD806" i="7"/>
  <c r="AD807" i="7"/>
  <c r="AD808" i="7"/>
  <c r="AD809" i="7"/>
  <c r="AD810" i="7"/>
  <c r="AD811" i="7"/>
  <c r="AD812" i="7"/>
  <c r="AD813" i="7"/>
  <c r="AD814" i="7"/>
  <c r="AD815" i="7"/>
  <c r="AD816" i="7"/>
  <c r="AD817" i="7"/>
  <c r="AD818" i="7"/>
  <c r="AD819" i="7"/>
  <c r="AD820" i="7"/>
  <c r="AD821" i="7"/>
  <c r="AD822" i="7"/>
  <c r="AD823" i="7"/>
  <c r="AD824" i="7"/>
  <c r="AD825" i="7"/>
  <c r="AD826" i="7"/>
  <c r="AD827" i="7"/>
  <c r="AD828" i="7"/>
  <c r="AD829" i="7"/>
  <c r="AD830" i="7"/>
  <c r="AD831" i="7"/>
  <c r="AD832" i="7"/>
  <c r="AD833" i="7"/>
  <c r="AD834" i="7"/>
  <c r="AD835" i="7"/>
  <c r="AD836" i="7"/>
  <c r="AD837" i="7"/>
  <c r="AD838" i="7"/>
  <c r="AD839" i="7"/>
  <c r="AD840" i="7"/>
  <c r="AD841" i="7"/>
  <c r="AD842" i="7"/>
  <c r="AD843" i="7"/>
  <c r="AD844" i="7"/>
  <c r="AD845" i="7"/>
  <c r="AD846" i="7"/>
  <c r="AD847" i="7"/>
  <c r="AD848" i="7"/>
  <c r="AD849" i="7"/>
  <c r="AD850" i="7"/>
  <c r="AD851" i="7"/>
  <c r="AD852" i="7"/>
  <c r="AD853" i="7"/>
  <c r="AD854" i="7"/>
  <c r="AD855" i="7"/>
  <c r="AD856" i="7"/>
  <c r="AD857" i="7"/>
  <c r="AD858" i="7"/>
  <c r="AD859" i="7"/>
  <c r="AD860" i="7"/>
  <c r="AD861" i="7"/>
  <c r="AD862" i="7"/>
  <c r="AD863" i="7"/>
  <c r="AD864" i="7"/>
  <c r="AD865" i="7"/>
  <c r="AD866" i="7"/>
  <c r="AD867" i="7"/>
  <c r="AD868" i="7"/>
  <c r="AD869" i="7"/>
  <c r="AD870" i="7"/>
  <c r="AD871" i="7"/>
  <c r="AD872" i="7"/>
  <c r="AD873" i="7"/>
  <c r="AD874" i="7"/>
  <c r="AD875" i="7"/>
  <c r="AD876" i="7"/>
  <c r="AD877" i="7"/>
  <c r="AD878" i="7"/>
  <c r="AD879" i="7"/>
  <c r="AD880" i="7"/>
  <c r="AD881" i="7"/>
  <c r="AD882" i="7"/>
  <c r="AD883" i="7"/>
  <c r="AD884" i="7"/>
  <c r="AD885" i="7"/>
  <c r="AD886" i="7"/>
  <c r="AD887" i="7"/>
  <c r="AD888" i="7"/>
  <c r="AD889" i="7"/>
  <c r="AD890" i="7"/>
  <c r="AD891" i="7"/>
  <c r="AD892" i="7"/>
  <c r="AD893" i="7"/>
  <c r="AD894" i="7"/>
  <c r="AD895" i="7"/>
  <c r="AD896" i="7"/>
  <c r="AD897" i="7"/>
  <c r="AD898" i="7"/>
  <c r="AD899" i="7"/>
  <c r="AD900" i="7"/>
  <c r="AD901" i="7"/>
  <c r="AD902" i="7"/>
  <c r="AD903" i="7"/>
  <c r="AD904" i="7"/>
  <c r="AD905" i="7"/>
  <c r="AD906" i="7"/>
  <c r="AD907" i="7"/>
  <c r="AD908" i="7"/>
  <c r="AD909" i="7"/>
  <c r="AD910" i="7"/>
  <c r="AD911" i="7"/>
  <c r="AD912" i="7"/>
  <c r="AD913" i="7"/>
  <c r="AD914" i="7"/>
  <c r="AD915" i="7"/>
  <c r="AD916" i="7"/>
  <c r="AD917" i="7"/>
  <c r="AD918" i="7"/>
  <c r="AD919" i="7"/>
  <c r="AD920" i="7"/>
  <c r="AD921" i="7"/>
  <c r="AD922" i="7"/>
  <c r="AD923" i="7"/>
  <c r="AD924" i="7"/>
  <c r="AD925" i="7"/>
  <c r="AD926" i="7"/>
  <c r="AD927" i="7"/>
  <c r="AD928" i="7"/>
  <c r="AD929" i="7"/>
  <c r="AD930" i="7"/>
  <c r="AD931" i="7"/>
  <c r="AD932" i="7"/>
  <c r="AD933" i="7"/>
  <c r="AD934" i="7"/>
  <c r="AD935" i="7"/>
  <c r="AD936" i="7"/>
  <c r="AD937" i="7"/>
  <c r="AD938" i="7"/>
  <c r="AD939" i="7"/>
  <c r="AD940" i="7"/>
  <c r="AD941" i="7"/>
  <c r="AD942" i="7"/>
  <c r="AD943" i="7"/>
  <c r="AD944" i="7"/>
  <c r="AD945" i="7"/>
  <c r="AD946" i="7"/>
  <c r="AD947" i="7"/>
  <c r="AD948" i="7"/>
  <c r="AD949" i="7"/>
  <c r="AD950" i="7"/>
  <c r="AD951" i="7"/>
  <c r="AD952" i="7"/>
  <c r="AD953" i="7"/>
  <c r="AD954" i="7"/>
  <c r="AD955" i="7"/>
  <c r="AD956" i="7"/>
  <c r="AD957" i="7"/>
  <c r="AD958" i="7"/>
  <c r="AD959" i="7"/>
  <c r="AD960" i="7"/>
  <c r="AD961" i="7"/>
  <c r="AD962" i="7"/>
  <c r="AD963" i="7"/>
  <c r="AD964" i="7"/>
  <c r="AD965" i="7"/>
  <c r="AD966" i="7"/>
  <c r="AD967" i="7"/>
  <c r="AD968" i="7"/>
  <c r="AD969" i="7"/>
  <c r="AD970" i="7"/>
  <c r="AD971" i="7"/>
  <c r="AD972" i="7"/>
  <c r="AD973" i="7"/>
  <c r="AD974" i="7"/>
  <c r="AD975" i="7"/>
  <c r="AD976" i="7"/>
  <c r="AD977" i="7"/>
  <c r="AD978" i="7"/>
  <c r="AD979" i="7"/>
  <c r="AD980" i="7"/>
  <c r="AD981" i="7"/>
  <c r="AD982" i="7"/>
  <c r="AD983" i="7"/>
  <c r="AD984" i="7"/>
  <c r="AD985" i="7"/>
  <c r="AD986" i="7"/>
  <c r="AD987" i="7"/>
  <c r="AD988" i="7"/>
  <c r="AD989" i="7"/>
  <c r="AD990" i="7"/>
  <c r="AD991" i="7"/>
  <c r="AD992" i="7"/>
  <c r="AD993" i="7"/>
  <c r="AD994" i="7"/>
  <c r="AD995" i="7"/>
  <c r="AD996" i="7"/>
  <c r="AD997" i="7"/>
  <c r="AD998" i="7"/>
  <c r="AD999" i="7"/>
  <c r="AD1000" i="7"/>
  <c r="AD1001" i="7"/>
  <c r="AD1002" i="7"/>
  <c r="AD1003" i="7"/>
  <c r="AD1004" i="7"/>
  <c r="AD1005" i="7"/>
  <c r="AD1006" i="7"/>
  <c r="AD1007" i="7"/>
  <c r="AD1008" i="7"/>
  <c r="AM34" i="7"/>
  <c r="A9" i="6"/>
  <c r="BW9" i="7"/>
  <c r="BR9" i="7"/>
  <c r="BM9" i="7"/>
  <c r="BH9" i="7"/>
  <c r="BC9" i="7"/>
  <c r="AX9" i="7"/>
  <c r="AS9" i="7"/>
  <c r="AN9" i="7"/>
  <c r="AD9" i="7"/>
  <c r="G9" i="7"/>
  <c r="A10" i="6"/>
  <c r="B10" i="6" s="1"/>
  <c r="C10" i="6" s="1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B160" i="6" s="1"/>
  <c r="C160" i="6" s="1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B176" i="6" s="1"/>
  <c r="C176" i="6" s="1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B688" i="6" s="1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I9" i="3"/>
  <c r="AH34" i="7"/>
  <c r="AM20" i="7"/>
  <c r="AM28" i="7"/>
  <c r="AM25" i="7"/>
  <c r="AM26" i="7"/>
  <c r="AM21" i="7"/>
  <c r="AM19" i="7"/>
  <c r="AM22" i="7"/>
  <c r="AM18" i="7"/>
  <c r="AM17" i="7"/>
  <c r="AM13" i="7"/>
  <c r="AM23" i="7"/>
  <c r="AM30" i="7"/>
  <c r="AM24" i="7"/>
  <c r="AM29" i="7"/>
  <c r="AM15" i="7"/>
  <c r="AM16" i="7"/>
  <c r="AM27" i="7"/>
  <c r="AM31" i="7"/>
  <c r="AM14" i="7"/>
  <c r="AM32" i="7"/>
  <c r="AM12" i="7"/>
  <c r="AM11" i="7"/>
  <c r="AM33" i="7"/>
  <c r="AH19" i="7"/>
  <c r="AH27" i="7"/>
  <c r="AH12" i="7"/>
  <c r="AH21" i="7"/>
  <c r="AH29" i="7"/>
  <c r="AH14" i="7"/>
  <c r="AH23" i="7"/>
  <c r="AH31" i="7"/>
  <c r="AH17" i="7"/>
  <c r="AH25" i="7"/>
  <c r="AH33" i="7"/>
  <c r="AH26" i="7"/>
  <c r="AH16" i="7"/>
  <c r="AH28" i="7"/>
  <c r="AH15" i="7"/>
  <c r="AH22" i="7"/>
  <c r="AH18" i="7"/>
  <c r="AH30" i="7"/>
  <c r="AH20" i="7"/>
  <c r="AH32" i="7"/>
  <c r="AH24" i="7"/>
  <c r="AH13" i="7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E989" i="6"/>
  <c r="A12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B48" i="3" s="1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B61" i="3" s="1"/>
  <c r="A62" i="3"/>
  <c r="A63" i="3"/>
  <c r="A64" i="3"/>
  <c r="A65" i="3"/>
  <c r="A66" i="3"/>
  <c r="A67" i="3"/>
  <c r="F67" i="3" s="1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F83" i="3" s="1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F99" i="3" s="1"/>
  <c r="A100" i="3"/>
  <c r="A101" i="3"/>
  <c r="A102" i="3"/>
  <c r="A103" i="3"/>
  <c r="A104" i="3"/>
  <c r="A105" i="3"/>
  <c r="F105" i="3" s="1"/>
  <c r="A106" i="3"/>
  <c r="A107" i="3"/>
  <c r="A108" i="3"/>
  <c r="A109" i="3"/>
  <c r="A110" i="3"/>
  <c r="A111" i="3"/>
  <c r="A112" i="3"/>
  <c r="A113" i="3"/>
  <c r="F113" i="3" s="1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F131" i="3" s="1"/>
  <c r="A132" i="3"/>
  <c r="A133" i="3"/>
  <c r="A134" i="3"/>
  <c r="A135" i="3"/>
  <c r="A136" i="3"/>
  <c r="A137" i="3"/>
  <c r="F137" i="3" s="1"/>
  <c r="A138" i="3"/>
  <c r="A139" i="3"/>
  <c r="A140" i="3"/>
  <c r="A141" i="3"/>
  <c r="A142" i="3"/>
  <c r="A143" i="3"/>
  <c r="A144" i="3"/>
  <c r="A145" i="3"/>
  <c r="F145" i="3" s="1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F163" i="3" s="1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B176" i="3" s="1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F201" i="3" s="1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B225" i="3" s="1"/>
  <c r="A226" i="3"/>
  <c r="A227" i="3"/>
  <c r="A228" i="3"/>
  <c r="A229" i="3"/>
  <c r="A230" i="3"/>
  <c r="A231" i="3"/>
  <c r="A232" i="3"/>
  <c r="A233" i="3"/>
  <c r="F233" i="3" s="1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F291" i="3" s="1"/>
  <c r="A292" i="3"/>
  <c r="A293" i="3"/>
  <c r="A294" i="3"/>
  <c r="A295" i="3"/>
  <c r="A296" i="3"/>
  <c r="A297" i="3"/>
  <c r="F297" i="3" s="1"/>
  <c r="A298" i="3"/>
  <c r="A299" i="3"/>
  <c r="A300" i="3"/>
  <c r="A301" i="3"/>
  <c r="A302" i="3"/>
  <c r="A303" i="3"/>
  <c r="A304" i="3"/>
  <c r="A305" i="3"/>
  <c r="F305" i="3" s="1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B336" i="3" s="1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F355" i="3" s="1"/>
  <c r="A356" i="3"/>
  <c r="A357" i="3"/>
  <c r="F357" i="3" s="1"/>
  <c r="A358" i="3"/>
  <c r="A359" i="3"/>
  <c r="A360" i="3"/>
  <c r="A361" i="3"/>
  <c r="F361" i="3" s="1"/>
  <c r="A362" i="3"/>
  <c r="A363" i="3"/>
  <c r="F363" i="3" s="1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F401" i="3" s="1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F421" i="3" s="1"/>
  <c r="A422" i="3"/>
  <c r="A423" i="3"/>
  <c r="A424" i="3"/>
  <c r="A425" i="3"/>
  <c r="A426" i="3"/>
  <c r="A427" i="3"/>
  <c r="F427" i="3" s="1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F465" i="3" s="1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F489" i="3" s="1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B511" i="3" s="1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B536" i="3" s="1"/>
  <c r="A537" i="3"/>
  <c r="A538" i="3"/>
  <c r="A539" i="3"/>
  <c r="A540" i="3"/>
  <c r="A541" i="3"/>
  <c r="A542" i="3"/>
  <c r="A543" i="3"/>
  <c r="A544" i="3"/>
  <c r="A545" i="3"/>
  <c r="A546" i="3"/>
  <c r="A547" i="3"/>
  <c r="F547" i="3" s="1"/>
  <c r="A548" i="3"/>
  <c r="A549" i="3"/>
  <c r="F549" i="3" s="1"/>
  <c r="A550" i="3"/>
  <c r="A551" i="3"/>
  <c r="A552" i="3"/>
  <c r="A553" i="3"/>
  <c r="F553" i="3" s="1"/>
  <c r="A554" i="3"/>
  <c r="A555" i="3"/>
  <c r="F555" i="3" s="1"/>
  <c r="A556" i="3"/>
  <c r="A557" i="3"/>
  <c r="A558" i="3"/>
  <c r="A559" i="3"/>
  <c r="A560" i="3"/>
  <c r="A561" i="3"/>
  <c r="B561" i="3" s="1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F593" i="3" s="1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F637" i="3" s="1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B677" i="3" s="1"/>
  <c r="A678" i="3"/>
  <c r="A679" i="3"/>
  <c r="A680" i="3"/>
  <c r="A681" i="3"/>
  <c r="A682" i="3"/>
  <c r="A683" i="3"/>
  <c r="F683" i="3" s="1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F701" i="3" s="1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F765" i="3" s="1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F857" i="3" s="1"/>
  <c r="A858" i="3"/>
  <c r="A859" i="3"/>
  <c r="A860" i="3"/>
  <c r="A861" i="3"/>
  <c r="A862" i="3"/>
  <c r="A863" i="3"/>
  <c r="B863" i="3" s="1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F889" i="3" s="1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F921" i="3" s="1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1" i="3"/>
  <c r="A10" i="3"/>
  <c r="B927" i="3"/>
  <c r="B740" i="3"/>
  <c r="B21" i="6"/>
  <c r="C21" i="6" s="1"/>
  <c r="B26" i="6"/>
  <c r="C26" i="6" s="1"/>
  <c r="B304" i="6"/>
  <c r="B30" i="6"/>
  <c r="C30" i="6" s="1"/>
  <c r="B55" i="6"/>
  <c r="C55" i="6" s="1"/>
  <c r="B71" i="6"/>
  <c r="C71" i="6" s="1"/>
  <c r="B103" i="6"/>
  <c r="C103" i="6" s="1"/>
  <c r="B119" i="6"/>
  <c r="C119" i="6" s="1"/>
  <c r="B135" i="6"/>
  <c r="C135" i="6" s="1"/>
  <c r="B183" i="6"/>
  <c r="C183" i="6" s="1"/>
  <c r="B199" i="6"/>
  <c r="C199" i="6" s="1"/>
  <c r="B247" i="6"/>
  <c r="C247" i="6" s="1"/>
  <c r="B263" i="6"/>
  <c r="C263" i="6" s="1"/>
  <c r="B311" i="6"/>
  <c r="B327" i="6"/>
  <c r="B375" i="6"/>
  <c r="B391" i="6"/>
  <c r="B439" i="6"/>
  <c r="B455" i="6"/>
  <c r="B503" i="6"/>
  <c r="B519" i="6"/>
  <c r="B567" i="6"/>
  <c r="B583" i="6"/>
  <c r="B631" i="6"/>
  <c r="B647" i="6"/>
  <c r="B695" i="6"/>
  <c r="B711" i="6"/>
  <c r="B759" i="6"/>
  <c r="B775" i="6"/>
  <c r="B839" i="6"/>
  <c r="B855" i="6"/>
  <c r="B18" i="6"/>
  <c r="C18" i="6" s="1"/>
  <c r="B34" i="6"/>
  <c r="C34" i="6" s="1"/>
  <c r="B38" i="6"/>
  <c r="C38" i="6" s="1"/>
  <c r="B42" i="6"/>
  <c r="C42" i="6" s="1"/>
  <c r="B46" i="6"/>
  <c r="C46" i="6"/>
  <c r="B50" i="6"/>
  <c r="C50" i="6" s="1"/>
  <c r="B54" i="6"/>
  <c r="C54" i="6" s="1"/>
  <c r="B58" i="6"/>
  <c r="C58" i="6" s="1"/>
  <c r="B62" i="6"/>
  <c r="C62" i="6" s="1"/>
  <c r="B66" i="6"/>
  <c r="C66" i="6" s="1"/>
  <c r="B70" i="6"/>
  <c r="C70" i="6" s="1"/>
  <c r="B74" i="6"/>
  <c r="C74" i="6" s="1"/>
  <c r="B78" i="6"/>
  <c r="C78" i="6" s="1"/>
  <c r="B82" i="6"/>
  <c r="C82" i="6" s="1"/>
  <c r="B86" i="6"/>
  <c r="C86" i="6" s="1"/>
  <c r="B90" i="6"/>
  <c r="C90" i="6" s="1"/>
  <c r="B94" i="6"/>
  <c r="C94" i="6" s="1"/>
  <c r="B98" i="6"/>
  <c r="C98" i="6" s="1"/>
  <c r="B102" i="6"/>
  <c r="C102" i="6" s="1"/>
  <c r="B106" i="6"/>
  <c r="C106" i="6" s="1"/>
  <c r="B110" i="6"/>
  <c r="C110" i="6" s="1"/>
  <c r="B114" i="6"/>
  <c r="C114" i="6" s="1"/>
  <c r="B118" i="6"/>
  <c r="C118" i="6" s="1"/>
  <c r="B122" i="6"/>
  <c r="C122" i="6" s="1"/>
  <c r="B126" i="6"/>
  <c r="C126" i="6" s="1"/>
  <c r="B130" i="6"/>
  <c r="C130" i="6" s="1"/>
  <c r="B134" i="6"/>
  <c r="C134" i="6" s="1"/>
  <c r="B138" i="6"/>
  <c r="C138" i="6" s="1"/>
  <c r="B142" i="6"/>
  <c r="C142" i="6" s="1"/>
  <c r="B146" i="6"/>
  <c r="C146" i="6" s="1"/>
  <c r="B150" i="6"/>
  <c r="C150" i="6" s="1"/>
  <c r="B154" i="6"/>
  <c r="C154" i="6" s="1"/>
  <c r="B158" i="6"/>
  <c r="C158" i="6" s="1"/>
  <c r="B162" i="6"/>
  <c r="C162" i="6" s="1"/>
  <c r="B166" i="6"/>
  <c r="C166" i="6" s="1"/>
  <c r="B170" i="6"/>
  <c r="C170" i="6" s="1"/>
  <c r="B174" i="6"/>
  <c r="C174" i="6" s="1"/>
  <c r="B178" i="6"/>
  <c r="C178" i="6" s="1"/>
  <c r="B182" i="6"/>
  <c r="C182" i="6" s="1"/>
  <c r="B186" i="6"/>
  <c r="C186" i="6" s="1"/>
  <c r="B190" i="6"/>
  <c r="C190" i="6" s="1"/>
  <c r="B194" i="6"/>
  <c r="C194" i="6" s="1"/>
  <c r="B198" i="6"/>
  <c r="C198" i="6" s="1"/>
  <c r="B202" i="6"/>
  <c r="C202" i="6" s="1"/>
  <c r="B206" i="6"/>
  <c r="C206" i="6" s="1"/>
  <c r="B210" i="6"/>
  <c r="C210" i="6" s="1"/>
  <c r="B214" i="6"/>
  <c r="C214" i="6" s="1"/>
  <c r="B218" i="6"/>
  <c r="C218" i="6" s="1"/>
  <c r="B222" i="6"/>
  <c r="C222" i="6" s="1"/>
  <c r="B226" i="6"/>
  <c r="C226" i="6" s="1"/>
  <c r="B230" i="6"/>
  <c r="C230" i="6" s="1"/>
  <c r="B234" i="6"/>
  <c r="C234" i="6" s="1"/>
  <c r="B238" i="6"/>
  <c r="C238" i="6" s="1"/>
  <c r="B242" i="6"/>
  <c r="C242" i="6" s="1"/>
  <c r="B246" i="6"/>
  <c r="C246" i="6" s="1"/>
  <c r="B250" i="6"/>
  <c r="C250" i="6" s="1"/>
  <c r="B254" i="6"/>
  <c r="C254" i="6" s="1"/>
  <c r="B258" i="6"/>
  <c r="C258" i="6" s="1"/>
  <c r="B262" i="6"/>
  <c r="C262" i="6" s="1"/>
  <c r="B266" i="6"/>
  <c r="C266" i="6" s="1"/>
  <c r="B270" i="6"/>
  <c r="C270" i="6" s="1"/>
  <c r="B274" i="6"/>
  <c r="C274" i="6" s="1"/>
  <c r="B278" i="6"/>
  <c r="C278" i="6" s="1"/>
  <c r="B282" i="6"/>
  <c r="C282" i="6" s="1"/>
  <c r="B286" i="6"/>
  <c r="C286" i="6" s="1"/>
  <c r="B290" i="6"/>
  <c r="C290" i="6" s="1"/>
  <c r="B294" i="6"/>
  <c r="C294" i="6" s="1"/>
  <c r="B298" i="6"/>
  <c r="B302" i="6"/>
  <c r="B306" i="6"/>
  <c r="B310" i="6"/>
  <c r="B314" i="6"/>
  <c r="B318" i="6"/>
  <c r="B322" i="6"/>
  <c r="B326" i="6"/>
  <c r="B330" i="6"/>
  <c r="B334" i="6"/>
  <c r="B338" i="6"/>
  <c r="B342" i="6"/>
  <c r="B346" i="6"/>
  <c r="B350" i="6"/>
  <c r="B354" i="6"/>
  <c r="B358" i="6"/>
  <c r="B362" i="6"/>
  <c r="B366" i="6"/>
  <c r="B370" i="6"/>
  <c r="B374" i="6"/>
  <c r="B378" i="6"/>
  <c r="B386" i="6"/>
  <c r="B390" i="6"/>
  <c r="B394" i="6"/>
  <c r="B402" i="6"/>
  <c r="B406" i="6"/>
  <c r="B410" i="6"/>
  <c r="B418" i="6"/>
  <c r="B422" i="6"/>
  <c r="B426" i="6"/>
  <c r="B434" i="6"/>
  <c r="B438" i="6"/>
  <c r="B442" i="6"/>
  <c r="B450" i="6"/>
  <c r="B454" i="6"/>
  <c r="B458" i="6"/>
  <c r="B466" i="6"/>
  <c r="B470" i="6"/>
  <c r="B474" i="6"/>
  <c r="B482" i="6"/>
  <c r="B486" i="6"/>
  <c r="B490" i="6"/>
  <c r="B498" i="6"/>
  <c r="B502" i="6"/>
  <c r="B506" i="6"/>
  <c r="B514" i="6"/>
  <c r="B518" i="6"/>
  <c r="B522" i="6"/>
  <c r="B530" i="6"/>
  <c r="B534" i="6"/>
  <c r="B538" i="6"/>
  <c r="B546" i="6"/>
  <c r="B550" i="6"/>
  <c r="B554" i="6"/>
  <c r="B566" i="6"/>
  <c r="B570" i="6"/>
  <c r="B582" i="6"/>
  <c r="B590" i="6"/>
  <c r="B606" i="6"/>
  <c r="B614" i="6"/>
  <c r="B638" i="6"/>
  <c r="B646" i="6"/>
  <c r="B670" i="6"/>
  <c r="B678" i="6"/>
  <c r="B702" i="6"/>
  <c r="B710" i="6"/>
  <c r="B734" i="6"/>
  <c r="B742" i="6"/>
  <c r="B774" i="6"/>
  <c r="B790" i="6"/>
  <c r="B822" i="6"/>
  <c r="B830" i="6"/>
  <c r="B862" i="6"/>
  <c r="B870" i="6"/>
  <c r="B918" i="6"/>
  <c r="B926" i="6"/>
  <c r="B974" i="6"/>
  <c r="B22" i="6"/>
  <c r="C22" i="6" s="1"/>
  <c r="B113" i="6"/>
  <c r="C113" i="6" s="1"/>
  <c r="C989" i="6"/>
  <c r="B9" i="6"/>
  <c r="C9" i="6" s="1"/>
  <c r="A9" i="3"/>
  <c r="A13" i="3"/>
  <c r="C13" i="6"/>
  <c r="C15" i="6"/>
  <c r="C14" i="6"/>
  <c r="G1001" i="7" l="1"/>
  <c r="G987" i="7"/>
  <c r="G983" i="7"/>
  <c r="G979" i="7"/>
  <c r="G967" i="7"/>
  <c r="G963" i="7"/>
  <c r="G959" i="7"/>
  <c r="G955" i="7"/>
  <c r="G951" i="7"/>
  <c r="G947" i="7"/>
  <c r="G937" i="7"/>
  <c r="G933" i="7"/>
  <c r="G923" i="7"/>
  <c r="G919" i="7"/>
  <c r="G915" i="7"/>
  <c r="G903" i="7"/>
  <c r="G899" i="7"/>
  <c r="G895" i="7"/>
  <c r="G865" i="7"/>
  <c r="G859" i="7"/>
  <c r="G835" i="7"/>
  <c r="G827" i="7"/>
  <c r="G821" i="7"/>
  <c r="G795" i="7"/>
  <c r="G789" i="7"/>
  <c r="G765" i="7"/>
  <c r="G759" i="7"/>
  <c r="G735" i="7"/>
  <c r="G711" i="7"/>
  <c r="G707" i="7"/>
  <c r="G681" i="7"/>
  <c r="G677" i="7"/>
  <c r="G671" i="7"/>
  <c r="G643" i="7"/>
  <c r="G637" i="7"/>
  <c r="G575" i="7"/>
  <c r="G569" i="7"/>
  <c r="G557" i="7"/>
  <c r="G549" i="7"/>
  <c r="G545" i="7"/>
  <c r="G541" i="7"/>
  <c r="G529" i="7"/>
  <c r="G525" i="7"/>
  <c r="G521" i="7"/>
  <c r="G515" i="7"/>
  <c r="G509" i="7"/>
  <c r="G491" i="7"/>
  <c r="G483" i="7"/>
  <c r="G477" i="7"/>
  <c r="G451" i="7"/>
  <c r="G443" i="7"/>
  <c r="G425" i="7"/>
  <c r="G419" i="7"/>
  <c r="G415" i="7"/>
  <c r="G409" i="7"/>
  <c r="G405" i="7"/>
  <c r="G397" i="7"/>
  <c r="G377" i="7"/>
  <c r="G333" i="7"/>
  <c r="G321" i="7"/>
  <c r="G317" i="7"/>
  <c r="G305" i="7"/>
  <c r="G301" i="7"/>
  <c r="G295" i="7"/>
  <c r="G267" i="7"/>
  <c r="G239" i="7"/>
  <c r="G233" i="7"/>
  <c r="G219" i="7"/>
  <c r="G207" i="7"/>
  <c r="G195" i="7"/>
  <c r="G169" i="7"/>
  <c r="G157" i="7"/>
  <c r="G145" i="7"/>
  <c r="G137" i="7"/>
  <c r="G125" i="7"/>
  <c r="G117" i="7"/>
  <c r="G109" i="7"/>
  <c r="G99" i="7"/>
  <c r="G85" i="7"/>
  <c r="G75" i="7"/>
  <c r="G69" i="7"/>
  <c r="G55" i="7"/>
  <c r="G49" i="7"/>
  <c r="G1005" i="7"/>
  <c r="G941" i="7"/>
  <c r="G927" i="7"/>
  <c r="G887" i="7"/>
  <c r="G881" i="7"/>
  <c r="G871" i="7"/>
  <c r="G851" i="7"/>
  <c r="G841" i="7"/>
  <c r="G809" i="7"/>
  <c r="G803" i="7"/>
  <c r="G793" i="7"/>
  <c r="G771" i="7"/>
  <c r="G763" i="7"/>
  <c r="G741" i="7"/>
  <c r="G733" i="7"/>
  <c r="G721" i="7"/>
  <c r="G705" i="7"/>
  <c r="G699" i="7"/>
  <c r="G695" i="7"/>
  <c r="G691" i="7"/>
  <c r="G667" i="7"/>
  <c r="G663" i="7"/>
  <c r="G659" i="7"/>
  <c r="G647" i="7"/>
  <c r="G641" i="7"/>
  <c r="G611" i="7"/>
  <c r="G595" i="7"/>
  <c r="G573" i="7"/>
  <c r="G561" i="7"/>
  <c r="G505" i="7"/>
  <c r="G489" i="7"/>
  <c r="G467" i="7"/>
  <c r="G459" i="7"/>
  <c r="G449" i="7"/>
  <c r="G423" i="7"/>
  <c r="G403" i="7"/>
  <c r="G361" i="7"/>
  <c r="G351" i="7"/>
  <c r="G337" i="7"/>
  <c r="G291" i="7"/>
  <c r="G287" i="7"/>
  <c r="G283" i="7"/>
  <c r="G277" i="7"/>
  <c r="G271" i="7"/>
  <c r="G265" i="7"/>
  <c r="G251" i="7"/>
  <c r="G229" i="7"/>
  <c r="G223" i="7"/>
  <c r="G217" i="7"/>
  <c r="G203" i="7"/>
  <c r="G193" i="7"/>
  <c r="G177" i="7"/>
  <c r="G165" i="7"/>
  <c r="G143" i="7"/>
  <c r="G123" i="7"/>
  <c r="G115" i="7"/>
  <c r="G107" i="7"/>
  <c r="G95" i="7"/>
  <c r="G83" i="7"/>
  <c r="G63" i="7"/>
  <c r="C886" i="10"/>
  <c r="G893" i="7"/>
  <c r="C882" i="10"/>
  <c r="G889" i="7"/>
  <c r="C876" i="10"/>
  <c r="G883" i="7"/>
  <c r="C870" i="10"/>
  <c r="G877" i="7"/>
  <c r="C862" i="10"/>
  <c r="G869" i="7"/>
  <c r="C846" i="10"/>
  <c r="G853" i="7"/>
  <c r="C830" i="10"/>
  <c r="G837" i="7"/>
  <c r="C824" i="10"/>
  <c r="G831" i="7"/>
  <c r="C818" i="10"/>
  <c r="G825" i="7"/>
  <c r="C812" i="10"/>
  <c r="G819" i="7"/>
  <c r="C798" i="10"/>
  <c r="G805" i="7"/>
  <c r="C792" i="10"/>
  <c r="G799" i="7"/>
  <c r="C780" i="10"/>
  <c r="G787" i="7"/>
  <c r="C770" i="10"/>
  <c r="G777" i="7"/>
  <c r="C760" i="10"/>
  <c r="G767" i="7"/>
  <c r="C754" i="10"/>
  <c r="G761" i="7"/>
  <c r="C750" i="10"/>
  <c r="G757" i="7"/>
  <c r="C746" i="10"/>
  <c r="G753" i="7"/>
  <c r="C736" i="10"/>
  <c r="G743" i="7"/>
  <c r="C732" i="10"/>
  <c r="G739" i="7"/>
  <c r="C724" i="10"/>
  <c r="G731" i="7"/>
  <c r="C720" i="10"/>
  <c r="G727" i="7"/>
  <c r="C716" i="10"/>
  <c r="G723" i="7"/>
  <c r="C696" i="10"/>
  <c r="G703" i="7"/>
  <c r="C678" i="10"/>
  <c r="G685" i="7"/>
  <c r="C662" i="10"/>
  <c r="G669" i="7"/>
  <c r="C642" i="10"/>
  <c r="G649" i="7"/>
  <c r="C638" i="10"/>
  <c r="G645" i="7"/>
  <c r="C628" i="10"/>
  <c r="G635" i="7"/>
  <c r="C618" i="10"/>
  <c r="G625" i="7"/>
  <c r="C576" i="10"/>
  <c r="G583" i="7"/>
  <c r="C558" i="10"/>
  <c r="G565" i="7"/>
  <c r="C548" i="10"/>
  <c r="G555" i="7"/>
  <c r="C528" i="10"/>
  <c r="G535" i="7"/>
  <c r="C524" i="10"/>
  <c r="G531" i="7"/>
  <c r="C510" i="10"/>
  <c r="G517" i="7"/>
  <c r="C506" i="10"/>
  <c r="G513" i="7"/>
  <c r="C500" i="10"/>
  <c r="G507" i="7"/>
  <c r="C494" i="10"/>
  <c r="G501" i="7"/>
  <c r="C480" i="10"/>
  <c r="G487" i="7"/>
  <c r="C474" i="10"/>
  <c r="G481" i="7"/>
  <c r="C462" i="10"/>
  <c r="G469" i="7"/>
  <c r="C454" i="10"/>
  <c r="G461" i="7"/>
  <c r="C440" i="10"/>
  <c r="G447" i="7"/>
  <c r="C434" i="10"/>
  <c r="G441" i="7"/>
  <c r="C430" i="10"/>
  <c r="G437" i="7"/>
  <c r="C420" i="10"/>
  <c r="G427" i="7"/>
  <c r="C392" i="10"/>
  <c r="G399" i="7"/>
  <c r="C388" i="10"/>
  <c r="G395" i="7"/>
  <c r="C356" i="10"/>
  <c r="G363" i="7"/>
  <c r="C340" i="10"/>
  <c r="G347" i="7"/>
  <c r="C334" i="10"/>
  <c r="G341" i="7"/>
  <c r="C320" i="10"/>
  <c r="G327" i="7"/>
  <c r="C286" i="10"/>
  <c r="G293" i="7"/>
  <c r="C266" i="10"/>
  <c r="G273" i="7"/>
  <c r="C262" i="10"/>
  <c r="G269" i="7"/>
  <c r="C256" i="10"/>
  <c r="G263" i="7"/>
  <c r="C250" i="10"/>
  <c r="G257" i="7"/>
  <c r="C246" i="10"/>
  <c r="G253" i="7"/>
  <c r="C234" i="10"/>
  <c r="G241" i="7"/>
  <c r="C230" i="10"/>
  <c r="G237" i="7"/>
  <c r="C224" i="10"/>
  <c r="G231" i="7"/>
  <c r="C218" i="10"/>
  <c r="G225" i="7"/>
  <c r="C214" i="10"/>
  <c r="G221" i="7"/>
  <c r="C206" i="10"/>
  <c r="G213" i="7"/>
  <c r="C198" i="10"/>
  <c r="G205" i="7"/>
  <c r="C190" i="10"/>
  <c r="G197" i="7"/>
  <c r="C182" i="10"/>
  <c r="G189" i="7"/>
  <c r="C168" i="10"/>
  <c r="G175" i="7"/>
  <c r="C160" i="10"/>
  <c r="G167" i="7"/>
  <c r="C152" i="10"/>
  <c r="G159" i="7"/>
  <c r="C142" i="10"/>
  <c r="G149" i="7"/>
  <c r="C134" i="10"/>
  <c r="G141" i="7"/>
  <c r="C128" i="10"/>
  <c r="G135" i="7"/>
  <c r="C120" i="10"/>
  <c r="G127" i="7"/>
  <c r="C112" i="10"/>
  <c r="G119" i="7"/>
  <c r="C98" i="10"/>
  <c r="G105" i="7"/>
  <c r="C90" i="10"/>
  <c r="G97" i="7"/>
  <c r="C82" i="10"/>
  <c r="G89" i="7"/>
  <c r="C72" i="10"/>
  <c r="G79" i="7"/>
  <c r="C66" i="10"/>
  <c r="G73" i="7"/>
  <c r="C58" i="10"/>
  <c r="G65" i="7"/>
  <c r="C50" i="10"/>
  <c r="G57" i="7"/>
  <c r="C44" i="10"/>
  <c r="G51" i="7"/>
  <c r="C10" i="10"/>
  <c r="G17" i="7"/>
  <c r="G997" i="7"/>
  <c r="G929" i="7"/>
  <c r="G891" i="7"/>
  <c r="G885" i="7"/>
  <c r="G873" i="7"/>
  <c r="G867" i="7"/>
  <c r="G861" i="7"/>
  <c r="G855" i="7"/>
  <c r="G829" i="7"/>
  <c r="G813" i="7"/>
  <c r="G807" i="7"/>
  <c r="G797" i="7"/>
  <c r="G791" i="7"/>
  <c r="G773" i="7"/>
  <c r="G755" i="7"/>
  <c r="G749" i="7"/>
  <c r="G737" i="7"/>
  <c r="G729" i="7"/>
  <c r="G701" i="7"/>
  <c r="G697" i="7"/>
  <c r="G693" i="7"/>
  <c r="G689" i="7"/>
  <c r="G673" i="7"/>
  <c r="G665" i="7"/>
  <c r="G661" i="7"/>
  <c r="G657" i="7"/>
  <c r="G639" i="7"/>
  <c r="G633" i="7"/>
  <c r="G603" i="7"/>
  <c r="G551" i="7"/>
  <c r="G537" i="7"/>
  <c r="G511" i="7"/>
  <c r="G503" i="7"/>
  <c r="G485" i="7"/>
  <c r="G471" i="7"/>
  <c r="G463" i="7"/>
  <c r="G445" i="7"/>
  <c r="G439" i="7"/>
  <c r="G433" i="7"/>
  <c r="G393" i="7"/>
  <c r="G387" i="7"/>
  <c r="G373" i="7"/>
  <c r="G297" i="7"/>
  <c r="G289" i="7"/>
  <c r="G285" i="7"/>
  <c r="G259" i="7"/>
  <c r="G235" i="7"/>
  <c r="G209" i="7"/>
  <c r="G199" i="7"/>
  <c r="G187" i="7"/>
  <c r="G171" i="7"/>
  <c r="G161" i="7"/>
  <c r="G147" i="7"/>
  <c r="G129" i="7"/>
  <c r="G113" i="7"/>
  <c r="G101" i="7"/>
  <c r="G77" i="7"/>
  <c r="G59" i="7"/>
  <c r="G33" i="7"/>
  <c r="G216" i="7"/>
  <c r="G210" i="7"/>
  <c r="G206" i="7"/>
  <c r="G194" i="7"/>
  <c r="G190" i="7"/>
  <c r="G186" i="7"/>
  <c r="G178" i="7"/>
  <c r="G174" i="7"/>
  <c r="G162" i="7"/>
  <c r="G158" i="7"/>
  <c r="G148" i="7"/>
  <c r="G128" i="7"/>
  <c r="G108" i="7"/>
  <c r="G104" i="7"/>
  <c r="G98" i="7"/>
  <c r="G94" i="7"/>
  <c r="G84" i="7"/>
  <c r="G64" i="7"/>
  <c r="G42" i="7"/>
  <c r="G34" i="7"/>
  <c r="G28" i="7"/>
  <c r="G20" i="7"/>
  <c r="G14" i="7"/>
  <c r="G214" i="7"/>
  <c r="G184" i="7"/>
  <c r="G152" i="7"/>
  <c r="G140" i="7"/>
  <c r="G136" i="7"/>
  <c r="G132" i="7"/>
  <c r="G116" i="7"/>
  <c r="G112" i="7"/>
  <c r="G88" i="7"/>
  <c r="G76" i="7"/>
  <c r="G72" i="7"/>
  <c r="G68" i="7"/>
  <c r="G52" i="7"/>
  <c r="G48" i="7"/>
  <c r="G40" i="7"/>
  <c r="G26" i="7"/>
  <c r="G18" i="7"/>
  <c r="G12" i="7"/>
  <c r="G218" i="7"/>
  <c r="G208" i="7"/>
  <c r="G204" i="7"/>
  <c r="G192" i="7"/>
  <c r="G188" i="7"/>
  <c r="G182" i="7"/>
  <c r="G176" i="7"/>
  <c r="G172" i="7"/>
  <c r="G160" i="7"/>
  <c r="G156" i="7"/>
  <c r="G150" i="7"/>
  <c r="G130" i="7"/>
  <c r="G126" i="7"/>
  <c r="G110" i="7"/>
  <c r="G106" i="7"/>
  <c r="G96" i="7"/>
  <c r="G92" i="7"/>
  <c r="G86" i="7"/>
  <c r="G66" i="7"/>
  <c r="G62" i="7"/>
  <c r="G46" i="7"/>
  <c r="G38" i="7"/>
  <c r="G32" i="7"/>
  <c r="G24" i="7"/>
  <c r="G10" i="7"/>
  <c r="G1003" i="7"/>
  <c r="G999" i="7"/>
  <c r="G995" i="7"/>
  <c r="G989" i="7"/>
  <c r="G876" i="7"/>
  <c r="G848" i="7"/>
  <c r="G828" i="7"/>
  <c r="G824" i="7"/>
  <c r="G820" i="7"/>
  <c r="G816" i="7"/>
  <c r="G810" i="7"/>
  <c r="G806" i="7"/>
  <c r="G794" i="7"/>
  <c r="G790" i="7"/>
  <c r="G786" i="7"/>
  <c r="G780" i="7"/>
  <c r="G631" i="7"/>
  <c r="G627" i="7"/>
  <c r="G617" i="7"/>
  <c r="G613" i="7"/>
  <c r="G607" i="7"/>
  <c r="G601" i="7"/>
  <c r="G597" i="7"/>
  <c r="G593" i="7"/>
  <c r="G577" i="7"/>
  <c r="G506" i="7"/>
  <c r="G502" i="7"/>
  <c r="G496" i="7"/>
  <c r="G472" i="7"/>
  <c r="G468" i="7"/>
  <c r="G462" i="7"/>
  <c r="G458" i="7"/>
  <c r="G381" i="7"/>
  <c r="G365" i="7"/>
  <c r="G359" i="7"/>
  <c r="G353" i="7"/>
  <c r="G349" i="7"/>
  <c r="G345" i="7"/>
  <c r="G335" i="7"/>
  <c r="G331" i="7"/>
  <c r="G323" i="7"/>
  <c r="G993" i="7"/>
  <c r="G888" i="7"/>
  <c r="G884" i="7"/>
  <c r="G880" i="7"/>
  <c r="G874" i="7"/>
  <c r="G870" i="7"/>
  <c r="G860" i="7"/>
  <c r="G856" i="7"/>
  <c r="G852" i="7"/>
  <c r="G846" i="7"/>
  <c r="G840" i="7"/>
  <c r="G836" i="7"/>
  <c r="G832" i="7"/>
  <c r="G814" i="7"/>
  <c r="G778" i="7"/>
  <c r="G774" i="7"/>
  <c r="G764" i="7"/>
  <c r="G621" i="7"/>
  <c r="G605" i="7"/>
  <c r="G585" i="7"/>
  <c r="G581" i="7"/>
  <c r="G571" i="7"/>
  <c r="G567" i="7"/>
  <c r="G494" i="7"/>
  <c r="G484" i="7"/>
  <c r="G480" i="7"/>
  <c r="G476" i="7"/>
  <c r="G456" i="7"/>
  <c r="G450" i="7"/>
  <c r="G389" i="7"/>
  <c r="G385" i="7"/>
  <c r="G379" i="7"/>
  <c r="G375" i="7"/>
  <c r="G357" i="7"/>
  <c r="G329" i="7"/>
  <c r="G282" i="7"/>
  <c r="B401" i="3"/>
  <c r="B813" i="3"/>
  <c r="C16" i="6"/>
  <c r="B465" i="3"/>
  <c r="B112" i="3"/>
  <c r="C112" i="3" s="1"/>
  <c r="G112" i="3" s="1"/>
  <c r="B620" i="3"/>
  <c r="B55" i="3"/>
  <c r="B884" i="3"/>
  <c r="B812" i="3"/>
  <c r="B693" i="3"/>
  <c r="B96" i="3"/>
  <c r="B93" i="3"/>
  <c r="B577" i="3"/>
  <c r="B240" i="3"/>
  <c r="B760" i="3"/>
  <c r="B870" i="3"/>
  <c r="B713" i="3"/>
  <c r="B468" i="3"/>
  <c r="B275" i="3"/>
  <c r="B141" i="3"/>
  <c r="B369" i="3"/>
  <c r="B481" i="3"/>
  <c r="B593" i="3"/>
  <c r="B16" i="3"/>
  <c r="B128" i="3"/>
  <c r="B256" i="3"/>
  <c r="B424" i="3"/>
  <c r="B644" i="3"/>
  <c r="B860" i="3"/>
  <c r="B235" i="3"/>
  <c r="B835" i="3"/>
  <c r="B289" i="3"/>
  <c r="B737" i="3"/>
  <c r="B356" i="3"/>
  <c r="B651" i="3"/>
  <c r="B488" i="3"/>
  <c r="B27" i="6"/>
  <c r="C27" i="6" s="1"/>
  <c r="B209" i="3"/>
  <c r="B385" i="3"/>
  <c r="B529" i="3"/>
  <c r="B629" i="3"/>
  <c r="B32" i="3"/>
  <c r="B144" i="3"/>
  <c r="B292" i="3"/>
  <c r="B448" i="3"/>
  <c r="B668" i="3"/>
  <c r="B932" i="3"/>
  <c r="B363" i="3"/>
  <c r="B622" i="3"/>
  <c r="B789" i="3"/>
  <c r="B773" i="3"/>
  <c r="B497" i="3"/>
  <c r="B449" i="3"/>
  <c r="B407" i="3"/>
  <c r="B319" i="3"/>
  <c r="B224" i="3"/>
  <c r="B208" i="3"/>
  <c r="C208" i="3" s="1"/>
  <c r="G208" i="3" s="1"/>
  <c r="B321" i="3"/>
  <c r="B109" i="3"/>
  <c r="B99" i="3"/>
  <c r="B80" i="3"/>
  <c r="C80" i="3" s="1"/>
  <c r="G80" i="3" s="1"/>
  <c r="B45" i="3"/>
  <c r="B560" i="6"/>
  <c r="B432" i="6"/>
  <c r="B816" i="6"/>
  <c r="B1004" i="6"/>
  <c r="B988" i="6"/>
  <c r="B972" i="6"/>
  <c r="B956" i="6"/>
  <c r="B940" i="6"/>
  <c r="B924" i="6"/>
  <c r="B908" i="6"/>
  <c r="B876" i="6"/>
  <c r="B860" i="6"/>
  <c r="B844" i="6"/>
  <c r="B828" i="6"/>
  <c r="B784" i="6"/>
  <c r="B768" i="6"/>
  <c r="B756" i="6"/>
  <c r="B740" i="6"/>
  <c r="B724" i="6"/>
  <c r="B708" i="6"/>
  <c r="B696" i="6"/>
  <c r="B680" i="6"/>
  <c r="B664" i="6"/>
  <c r="B648" i="6"/>
  <c r="B612" i="6"/>
  <c r="B600" i="6"/>
  <c r="B584" i="6"/>
  <c r="B568" i="6"/>
  <c r="B552" i="6"/>
  <c r="B536" i="6"/>
  <c r="B520" i="6"/>
  <c r="B484" i="6"/>
  <c r="B468" i="6"/>
  <c r="B448" i="6"/>
  <c r="B436" i="6"/>
  <c r="B420" i="6"/>
  <c r="B408" i="6"/>
  <c r="B396" i="6"/>
  <c r="B384" i="6"/>
  <c r="B356" i="6"/>
  <c r="B344" i="6"/>
  <c r="B332" i="6"/>
  <c r="B316" i="6"/>
  <c r="B308" i="6"/>
  <c r="B292" i="6"/>
  <c r="C292" i="6" s="1"/>
  <c r="B236" i="6"/>
  <c r="C236" i="6" s="1"/>
  <c r="B232" i="6"/>
  <c r="C232" i="6" s="1"/>
  <c r="B228" i="6"/>
  <c r="C228" i="6" s="1"/>
  <c r="B220" i="6"/>
  <c r="C220" i="6" s="1"/>
  <c r="B216" i="6"/>
  <c r="C216" i="6" s="1"/>
  <c r="B212" i="6"/>
  <c r="C212" i="6" s="1"/>
  <c r="B208" i="6"/>
  <c r="C208" i="6" s="1"/>
  <c r="B196" i="6"/>
  <c r="C196" i="6" s="1"/>
  <c r="B192" i="6"/>
  <c r="C192" i="6" s="1"/>
  <c r="B188" i="6"/>
  <c r="C188" i="6" s="1"/>
  <c r="B184" i="6"/>
  <c r="C184" i="6" s="1"/>
  <c r="B180" i="6"/>
  <c r="C180" i="6" s="1"/>
  <c r="B172" i="6"/>
  <c r="C172" i="6" s="1"/>
  <c r="B168" i="6"/>
  <c r="C168" i="6" s="1"/>
  <c r="B164" i="6"/>
  <c r="C164" i="6" s="1"/>
  <c r="B156" i="6"/>
  <c r="C156" i="6" s="1"/>
  <c r="B152" i="6"/>
  <c r="C152" i="6" s="1"/>
  <c r="B148" i="6"/>
  <c r="C148" i="6" s="1"/>
  <c r="B144" i="6"/>
  <c r="C144" i="6" s="1"/>
  <c r="B140" i="6"/>
  <c r="C140" i="6" s="1"/>
  <c r="B136" i="6"/>
  <c r="C136" i="6" s="1"/>
  <c r="B132" i="6"/>
  <c r="C132" i="6" s="1"/>
  <c r="B128" i="6"/>
  <c r="C128" i="6" s="1"/>
  <c r="B124" i="6"/>
  <c r="C124" i="6" s="1"/>
  <c r="B120" i="6"/>
  <c r="C120" i="6" s="1"/>
  <c r="B116" i="6"/>
  <c r="C116" i="6" s="1"/>
  <c r="B108" i="6"/>
  <c r="C108" i="6" s="1"/>
  <c r="B104" i="6"/>
  <c r="C104" i="6" s="1"/>
  <c r="B100" i="6"/>
  <c r="C100" i="6" s="1"/>
  <c r="B92" i="6"/>
  <c r="C92" i="6" s="1"/>
  <c r="B88" i="6"/>
  <c r="C88" i="6" s="1"/>
  <c r="B84" i="6"/>
  <c r="C84" i="6" s="1"/>
  <c r="B80" i="6"/>
  <c r="C80" i="6" s="1"/>
  <c r="B76" i="6"/>
  <c r="C76" i="6" s="1"/>
  <c r="B68" i="6"/>
  <c r="C68" i="6" s="1"/>
  <c r="B64" i="6"/>
  <c r="C64" i="6" s="1"/>
  <c r="B60" i="6"/>
  <c r="C60" i="6" s="1"/>
  <c r="B56" i="6"/>
  <c r="C56" i="6" s="1"/>
  <c r="B52" i="6"/>
  <c r="C52" i="6" s="1"/>
  <c r="B48" i="6"/>
  <c r="C48" i="6" s="1"/>
  <c r="B44" i="6"/>
  <c r="C44" i="6" s="1"/>
  <c r="B40" i="6"/>
  <c r="C40" i="6" s="1"/>
  <c r="B36" i="6"/>
  <c r="C36" i="6" s="1"/>
  <c r="B32" i="6"/>
  <c r="C32" i="6" s="1"/>
  <c r="B28" i="6"/>
  <c r="C28" i="6" s="1"/>
  <c r="B1000" i="6"/>
  <c r="B968" i="6"/>
  <c r="B952" i="6"/>
  <c r="B936" i="6"/>
  <c r="B920" i="6"/>
  <c r="B904" i="6"/>
  <c r="B888" i="6"/>
  <c r="B856" i="6"/>
  <c r="B836" i="6"/>
  <c r="B824" i="6"/>
  <c r="B812" i="6"/>
  <c r="B796" i="6"/>
  <c r="B780" i="6"/>
  <c r="B764" i="6"/>
  <c r="B748" i="6"/>
  <c r="B732" i="6"/>
  <c r="B716" i="6"/>
  <c r="B700" i="6"/>
  <c r="B684" i="6"/>
  <c r="B668" i="6"/>
  <c r="B652" i="6"/>
  <c r="B636" i="6"/>
  <c r="B620" i="6"/>
  <c r="B604" i="6"/>
  <c r="B588" i="6"/>
  <c r="B572" i="6"/>
  <c r="B556" i="6"/>
  <c r="B540" i="6"/>
  <c r="B524" i="6"/>
  <c r="B508" i="6"/>
  <c r="B492" i="6"/>
  <c r="B476" i="6"/>
  <c r="B460" i="6"/>
  <c r="B444" i="6"/>
  <c r="B428" i="6"/>
  <c r="B412" i="6"/>
  <c r="B400" i="6"/>
  <c r="B388" i="6"/>
  <c r="B376" i="6"/>
  <c r="B360" i="6"/>
  <c r="B348" i="6"/>
  <c r="B340" i="6"/>
  <c r="B328" i="6"/>
  <c r="B312" i="6"/>
  <c r="B300" i="6"/>
  <c r="B280" i="6"/>
  <c r="C280" i="6" s="1"/>
  <c r="B272" i="6"/>
  <c r="C272" i="6" s="1"/>
  <c r="B264" i="6"/>
  <c r="C264" i="6" s="1"/>
  <c r="B252" i="6"/>
  <c r="C252" i="6" s="1"/>
  <c r="B248" i="6"/>
  <c r="C248" i="6" s="1"/>
  <c r="B204" i="6"/>
  <c r="C204" i="6" s="1"/>
  <c r="B935" i="6"/>
  <c r="B919" i="6"/>
  <c r="B823" i="6"/>
  <c r="B996" i="6"/>
  <c r="B980" i="6"/>
  <c r="B964" i="6"/>
  <c r="B948" i="6"/>
  <c r="B932" i="6"/>
  <c r="B916" i="6"/>
  <c r="B900" i="6"/>
  <c r="B884" i="6"/>
  <c r="B872" i="6"/>
  <c r="B852" i="6"/>
  <c r="B840" i="6"/>
  <c r="B804" i="6"/>
  <c r="B788" i="6"/>
  <c r="B772" i="6"/>
  <c r="B720" i="6"/>
  <c r="B704" i="6"/>
  <c r="B692" i="6"/>
  <c r="B656" i="6"/>
  <c r="B644" i="6"/>
  <c r="B632" i="6"/>
  <c r="B592" i="6"/>
  <c r="B580" i="6"/>
  <c r="B528" i="6"/>
  <c r="B512" i="6"/>
  <c r="B500" i="6"/>
  <c r="B464" i="6"/>
  <c r="B452" i="6"/>
  <c r="B404" i="6"/>
  <c r="B392" i="6"/>
  <c r="B380" i="6"/>
  <c r="B372" i="6"/>
  <c r="B364" i="6"/>
  <c r="B336" i="6"/>
  <c r="B324" i="6"/>
  <c r="B296" i="6"/>
  <c r="B284" i="6"/>
  <c r="C284" i="6" s="1"/>
  <c r="B276" i="6"/>
  <c r="C276" i="6" s="1"/>
  <c r="B268" i="6"/>
  <c r="C268" i="6" s="1"/>
  <c r="B260" i="6"/>
  <c r="C260" i="6" s="1"/>
  <c r="B256" i="6"/>
  <c r="C256" i="6" s="1"/>
  <c r="B244" i="6"/>
  <c r="C244" i="6" s="1"/>
  <c r="B200" i="6"/>
  <c r="C200" i="6" s="1"/>
  <c r="B800" i="6"/>
  <c r="B672" i="6"/>
  <c r="B544" i="6"/>
  <c r="B416" i="6"/>
  <c r="B288" i="6"/>
  <c r="C288" i="6" s="1"/>
  <c r="B887" i="6"/>
  <c r="B984" i="6"/>
  <c r="B807" i="6"/>
  <c r="B551" i="6"/>
  <c r="B752" i="6"/>
  <c r="B1002" i="6"/>
  <c r="B990" i="6"/>
  <c r="B986" i="6"/>
  <c r="B970" i="6"/>
  <c r="B958" i="6"/>
  <c r="B954" i="6"/>
  <c r="B950" i="6"/>
  <c r="B946" i="6"/>
  <c r="B942" i="6"/>
  <c r="B938" i="6"/>
  <c r="B934" i="6"/>
  <c r="B930" i="6"/>
  <c r="B922" i="6"/>
  <c r="B914" i="6"/>
  <c r="B910" i="6"/>
  <c r="B906" i="6"/>
  <c r="B902" i="6"/>
  <c r="B898" i="6"/>
  <c r="B894" i="6"/>
  <c r="B890" i="6"/>
  <c r="B886" i="6"/>
  <c r="B882" i="6"/>
  <c r="B878" i="6"/>
  <c r="B874" i="6"/>
  <c r="B866" i="6"/>
  <c r="B858" i="6"/>
  <c r="B854" i="6"/>
  <c r="B850" i="6"/>
  <c r="B846" i="6"/>
  <c r="B842" i="6"/>
  <c r="B838" i="6"/>
  <c r="B834" i="6"/>
  <c r="B826" i="6"/>
  <c r="B818" i="6"/>
  <c r="B814" i="6"/>
  <c r="B810" i="6"/>
  <c r="B806" i="6"/>
  <c r="B802" i="6"/>
  <c r="B798" i="6"/>
  <c r="B794" i="6"/>
  <c r="B786" i="6"/>
  <c r="B782" i="6"/>
  <c r="B778" i="6"/>
  <c r="B770" i="6"/>
  <c r="B766" i="6"/>
  <c r="B762" i="6"/>
  <c r="B758" i="6"/>
  <c r="B754" i="6"/>
  <c r="B750" i="6"/>
  <c r="B746" i="6"/>
  <c r="B738" i="6"/>
  <c r="B730" i="6"/>
  <c r="B726" i="6"/>
  <c r="B722" i="6"/>
  <c r="B718" i="6"/>
  <c r="B714" i="6"/>
  <c r="B706" i="6"/>
  <c r="B698" i="6"/>
  <c r="B694" i="6"/>
  <c r="B690" i="6"/>
  <c r="B686" i="6"/>
  <c r="B682" i="6"/>
  <c r="B674" i="6"/>
  <c r="B666" i="6"/>
  <c r="B662" i="6"/>
  <c r="B658" i="6"/>
  <c r="B654" i="6"/>
  <c r="B650" i="6"/>
  <c r="B642" i="6"/>
  <c r="B634" i="6"/>
  <c r="B630" i="6"/>
  <c r="B626" i="6"/>
  <c r="B622" i="6"/>
  <c r="B618" i="6"/>
  <c r="B610" i="6"/>
  <c r="B602" i="6"/>
  <c r="B598" i="6"/>
  <c r="B594" i="6"/>
  <c r="B586" i="6"/>
  <c r="B578" i="6"/>
  <c r="B574" i="6"/>
  <c r="B562" i="6"/>
  <c r="B558" i="6"/>
  <c r="B542" i="6"/>
  <c r="B526" i="6"/>
  <c r="B510" i="6"/>
  <c r="B494" i="6"/>
  <c r="B478" i="6"/>
  <c r="B462" i="6"/>
  <c r="B446" i="6"/>
  <c r="B430" i="6"/>
  <c r="B414" i="6"/>
  <c r="B398" i="6"/>
  <c r="B382" i="6"/>
  <c r="B1008" i="6"/>
  <c r="B992" i="6"/>
  <c r="B976" i="6"/>
  <c r="B960" i="6"/>
  <c r="B944" i="6"/>
  <c r="B928" i="6"/>
  <c r="B912" i="6"/>
  <c r="B880" i="6"/>
  <c r="B864" i="6"/>
  <c r="B848" i="6"/>
  <c r="B832" i="6"/>
  <c r="B820" i="6"/>
  <c r="B808" i="6"/>
  <c r="B792" i="6"/>
  <c r="B776" i="6"/>
  <c r="B760" i="6"/>
  <c r="B744" i="6"/>
  <c r="B728" i="6"/>
  <c r="B712" i="6"/>
  <c r="B676" i="6"/>
  <c r="B660" i="6"/>
  <c r="B640" i="6"/>
  <c r="B628" i="6"/>
  <c r="B616" i="6"/>
  <c r="B596" i="6"/>
  <c r="B576" i="6"/>
  <c r="B564" i="6"/>
  <c r="B548" i="6"/>
  <c r="B532" i="6"/>
  <c r="B516" i="6"/>
  <c r="B504" i="6"/>
  <c r="B488" i="6"/>
  <c r="B472" i="6"/>
  <c r="B456" i="6"/>
  <c r="B440" i="6"/>
  <c r="B424" i="6"/>
  <c r="B320" i="6"/>
  <c r="B999" i="6"/>
  <c r="B983" i="6"/>
  <c r="B967" i="6"/>
  <c r="B951" i="6"/>
  <c r="B871" i="6"/>
  <c r="B743" i="6"/>
  <c r="B679" i="6"/>
  <c r="B615" i="6"/>
  <c r="B487" i="6"/>
  <c r="B423" i="6"/>
  <c r="B359" i="6"/>
  <c r="B295" i="6"/>
  <c r="C295" i="6" s="1"/>
  <c r="B231" i="6"/>
  <c r="C231" i="6" s="1"/>
  <c r="B167" i="6"/>
  <c r="C167" i="6" s="1"/>
  <c r="B892" i="6"/>
  <c r="B624" i="6"/>
  <c r="B496" i="6"/>
  <c r="B368" i="6"/>
  <c r="B240" i="6"/>
  <c r="C240" i="6" s="1"/>
  <c r="B112" i="6"/>
  <c r="C112" i="6" s="1"/>
  <c r="B72" i="6"/>
  <c r="C72" i="6" s="1"/>
  <c r="B896" i="6"/>
  <c r="B903" i="6"/>
  <c r="B791" i="6"/>
  <c r="B727" i="6"/>
  <c r="B663" i="6"/>
  <c r="B599" i="6"/>
  <c r="B535" i="6"/>
  <c r="B471" i="6"/>
  <c r="B407" i="6"/>
  <c r="B343" i="6"/>
  <c r="B279" i="6"/>
  <c r="C279" i="6" s="1"/>
  <c r="B215" i="6"/>
  <c r="C215" i="6" s="1"/>
  <c r="B151" i="6"/>
  <c r="C151" i="6" s="1"/>
  <c r="B87" i="6"/>
  <c r="C87" i="6" s="1"/>
  <c r="B868" i="6"/>
  <c r="B736" i="6"/>
  <c r="B608" i="6"/>
  <c r="B480" i="6"/>
  <c r="B352" i="6"/>
  <c r="B224" i="6"/>
  <c r="C224" i="6" s="1"/>
  <c r="B96" i="6"/>
  <c r="C96" i="6" s="1"/>
  <c r="C11" i="6"/>
  <c r="B161" i="3"/>
  <c r="C161" i="3" s="1"/>
  <c r="G161" i="3" s="1"/>
  <c r="B353" i="3"/>
  <c r="B417" i="3"/>
  <c r="B545" i="3"/>
  <c r="B613" i="3"/>
  <c r="B753" i="3"/>
  <c r="B64" i="3"/>
  <c r="B160" i="3"/>
  <c r="B272" i="3"/>
  <c r="C272" i="3" s="1"/>
  <c r="G272" i="3" s="1"/>
  <c r="B404" i="3"/>
  <c r="B600" i="3"/>
  <c r="B712" i="3"/>
  <c r="B908" i="3"/>
  <c r="B191" i="3"/>
  <c r="B551" i="3"/>
  <c r="B877" i="3"/>
  <c r="B384" i="3"/>
  <c r="B316" i="3"/>
  <c r="B257" i="3"/>
  <c r="B193" i="3"/>
  <c r="B1005" i="6"/>
  <c r="B1001" i="6"/>
  <c r="B997" i="6"/>
  <c r="B993" i="6"/>
  <c r="B989" i="6"/>
  <c r="B985" i="6"/>
  <c r="B981" i="6"/>
  <c r="B977" i="6"/>
  <c r="B973" i="6"/>
  <c r="B969" i="6"/>
  <c r="B965" i="6"/>
  <c r="B961" i="6"/>
  <c r="B957" i="6"/>
  <c r="B953" i="6"/>
  <c r="B949" i="6"/>
  <c r="B945" i="6"/>
  <c r="B941" i="6"/>
  <c r="B937" i="6"/>
  <c r="B933" i="6"/>
  <c r="B929" i="6"/>
  <c r="B925" i="6"/>
  <c r="B921" i="6"/>
  <c r="B917" i="6"/>
  <c r="B913" i="6"/>
  <c r="B909" i="6"/>
  <c r="B905" i="6"/>
  <c r="B901" i="6"/>
  <c r="B897" i="6"/>
  <c r="B893" i="6"/>
  <c r="B889" i="6"/>
  <c r="B885" i="6"/>
  <c r="B881" i="6"/>
  <c r="B877" i="6"/>
  <c r="B873" i="6"/>
  <c r="B869" i="6"/>
  <c r="B865" i="6"/>
  <c r="B861" i="6"/>
  <c r="B857" i="6"/>
  <c r="B853" i="6"/>
  <c r="B849" i="6"/>
  <c r="B845" i="6"/>
  <c r="B841" i="6"/>
  <c r="B837" i="6"/>
  <c r="B833" i="6"/>
  <c r="B829" i="6"/>
  <c r="B825" i="6"/>
  <c r="B821" i="6"/>
  <c r="B817" i="6"/>
  <c r="B813" i="6"/>
  <c r="B809" i="6"/>
  <c r="B805" i="6"/>
  <c r="B801" i="6"/>
  <c r="B797" i="6"/>
  <c r="B793" i="6"/>
  <c r="B789" i="6"/>
  <c r="B785" i="6"/>
  <c r="B781" i="6"/>
  <c r="B777" i="6"/>
  <c r="B773" i="6"/>
  <c r="B769" i="6"/>
  <c r="B765" i="6"/>
  <c r="B761" i="6"/>
  <c r="B757" i="6"/>
  <c r="B753" i="6"/>
  <c r="B749" i="6"/>
  <c r="B745" i="6"/>
  <c r="B741" i="6"/>
  <c r="B737" i="6"/>
  <c r="B733" i="6"/>
  <c r="B729" i="6"/>
  <c r="B725" i="6"/>
  <c r="B721" i="6"/>
  <c r="B717" i="6"/>
  <c r="B713" i="6"/>
  <c r="B709" i="6"/>
  <c r="B705" i="6"/>
  <c r="B701" i="6"/>
  <c r="B697" i="6"/>
  <c r="B693" i="6"/>
  <c r="B689" i="6"/>
  <c r="B685" i="6"/>
  <c r="B681" i="6"/>
  <c r="B677" i="6"/>
  <c r="B673" i="6"/>
  <c r="B669" i="6"/>
  <c r="B665" i="6"/>
  <c r="B661" i="6"/>
  <c r="B657" i="6"/>
  <c r="B653" i="6"/>
  <c r="B649" i="6"/>
  <c r="B645" i="6"/>
  <c r="B641" i="6"/>
  <c r="B637" i="6"/>
  <c r="B633" i="6"/>
  <c r="B629" i="6"/>
  <c r="B625" i="6"/>
  <c r="B621" i="6"/>
  <c r="B617" i="6"/>
  <c r="B613" i="6"/>
  <c r="B609" i="6"/>
  <c r="B605" i="6"/>
  <c r="B601" i="6"/>
  <c r="B597" i="6"/>
  <c r="B593" i="6"/>
  <c r="B589" i="6"/>
  <c r="B585" i="6"/>
  <c r="B581" i="6"/>
  <c r="B577" i="6"/>
  <c r="B573" i="6"/>
  <c r="B569" i="6"/>
  <c r="B565" i="6"/>
  <c r="B561" i="6"/>
  <c r="B557" i="6"/>
  <c r="B553" i="6"/>
  <c r="B549" i="6"/>
  <c r="B545" i="6"/>
  <c r="B541" i="6"/>
  <c r="B537" i="6"/>
  <c r="B533" i="6"/>
  <c r="B529" i="6"/>
  <c r="B525" i="6"/>
  <c r="B521" i="6"/>
  <c r="B517" i="6"/>
  <c r="B513" i="6"/>
  <c r="B509" i="6"/>
  <c r="B505" i="6"/>
  <c r="B501" i="6"/>
  <c r="B497" i="6"/>
  <c r="B493" i="6"/>
  <c r="B489" i="6"/>
  <c r="B485" i="6"/>
  <c r="B481" i="6"/>
  <c r="B477" i="6"/>
  <c r="B473" i="6"/>
  <c r="B469" i="6"/>
  <c r="B465" i="6"/>
  <c r="B461" i="6"/>
  <c r="B457" i="6"/>
  <c r="B453" i="6"/>
  <c r="B449" i="6"/>
  <c r="B445" i="6"/>
  <c r="B441" i="6"/>
  <c r="B437" i="6"/>
  <c r="B433" i="6"/>
  <c r="B429" i="6"/>
  <c r="B425" i="6"/>
  <c r="B421" i="6"/>
  <c r="B417" i="6"/>
  <c r="B413" i="6"/>
  <c r="B409" i="6"/>
  <c r="B405" i="6"/>
  <c r="B401" i="6"/>
  <c r="B397" i="6"/>
  <c r="B393" i="6"/>
  <c r="B389" i="6"/>
  <c r="B385" i="6"/>
  <c r="B381" i="6"/>
  <c r="B377" i="6"/>
  <c r="B373" i="6"/>
  <c r="B369" i="6"/>
  <c r="B365" i="6"/>
  <c r="B361" i="6"/>
  <c r="B357" i="6"/>
  <c r="B353" i="6"/>
  <c r="B349" i="6"/>
  <c r="B345" i="6"/>
  <c r="B341" i="6"/>
  <c r="B337" i="6"/>
  <c r="B333" i="6"/>
  <c r="B329" i="6"/>
  <c r="B325" i="6"/>
  <c r="B321" i="6"/>
  <c r="B317" i="6"/>
  <c r="B313" i="6"/>
  <c r="B309" i="6"/>
  <c r="B305" i="6"/>
  <c r="B301" i="6"/>
  <c r="B297" i="6"/>
  <c r="B293" i="6"/>
  <c r="C293" i="6" s="1"/>
  <c r="B289" i="6"/>
  <c r="C289" i="6" s="1"/>
  <c r="B285" i="6"/>
  <c r="C285" i="6" s="1"/>
  <c r="B281" i="6"/>
  <c r="C281" i="6" s="1"/>
  <c r="B277" i="6"/>
  <c r="C277" i="6" s="1"/>
  <c r="B273" i="6"/>
  <c r="C273" i="6" s="1"/>
  <c r="B269" i="6"/>
  <c r="C269" i="6" s="1"/>
  <c r="B265" i="6"/>
  <c r="C265" i="6" s="1"/>
  <c r="B261" i="6"/>
  <c r="C261" i="6" s="1"/>
  <c r="B257" i="6"/>
  <c r="C257" i="6" s="1"/>
  <c r="B253" i="6"/>
  <c r="C253" i="6" s="1"/>
  <c r="B249" i="6"/>
  <c r="C249" i="6" s="1"/>
  <c r="B245" i="6"/>
  <c r="C245" i="6" s="1"/>
  <c r="B241" i="6"/>
  <c r="C241" i="6" s="1"/>
  <c r="B237" i="6"/>
  <c r="C237" i="6" s="1"/>
  <c r="B233" i="6"/>
  <c r="C233" i="6" s="1"/>
  <c r="B229" i="6"/>
  <c r="C229" i="6" s="1"/>
  <c r="B225" i="6"/>
  <c r="C225" i="6" s="1"/>
  <c r="B221" i="6"/>
  <c r="C221" i="6" s="1"/>
  <c r="B217" i="6"/>
  <c r="C217" i="6" s="1"/>
  <c r="B213" i="6"/>
  <c r="C213" i="6" s="1"/>
  <c r="B209" i="6"/>
  <c r="C209" i="6" s="1"/>
  <c r="B205" i="6"/>
  <c r="C205" i="6" s="1"/>
  <c r="B201" i="6"/>
  <c r="C201" i="6" s="1"/>
  <c r="B197" i="6"/>
  <c r="C197" i="6" s="1"/>
  <c r="B193" i="6"/>
  <c r="C193" i="6" s="1"/>
  <c r="B189" i="6"/>
  <c r="C189" i="6" s="1"/>
  <c r="B185" i="6"/>
  <c r="C185" i="6" s="1"/>
  <c r="B181" i="6"/>
  <c r="C181" i="6" s="1"/>
  <c r="B177" i="6"/>
  <c r="C177" i="6" s="1"/>
  <c r="B173" i="6"/>
  <c r="C173" i="6" s="1"/>
  <c r="B169" i="6"/>
  <c r="C169" i="6" s="1"/>
  <c r="B165" i="6"/>
  <c r="C165" i="6" s="1"/>
  <c r="B161" i="6"/>
  <c r="C161" i="6" s="1"/>
  <c r="B157" i="6"/>
  <c r="C157" i="6" s="1"/>
  <c r="B153" i="6"/>
  <c r="C153" i="6" s="1"/>
  <c r="B149" i="6"/>
  <c r="C149" i="6" s="1"/>
  <c r="B145" i="6"/>
  <c r="C145" i="6" s="1"/>
  <c r="B141" i="6"/>
  <c r="C141" i="6" s="1"/>
  <c r="B137" i="6"/>
  <c r="C137" i="6" s="1"/>
  <c r="B133" i="6"/>
  <c r="C133" i="6" s="1"/>
  <c r="B129" i="6"/>
  <c r="C129" i="6" s="1"/>
  <c r="B125" i="6"/>
  <c r="C125" i="6" s="1"/>
  <c r="B121" i="6"/>
  <c r="C121" i="6" s="1"/>
  <c r="B117" i="6"/>
  <c r="C117" i="6" s="1"/>
  <c r="B109" i="6"/>
  <c r="C109" i="6" s="1"/>
  <c r="B105" i="6"/>
  <c r="C105" i="6" s="1"/>
  <c r="B101" i="6"/>
  <c r="C101" i="6" s="1"/>
  <c r="B97" i="6"/>
  <c r="C97" i="6" s="1"/>
  <c r="B93" i="6"/>
  <c r="C93" i="6" s="1"/>
  <c r="B89" i="6"/>
  <c r="C89" i="6" s="1"/>
  <c r="B85" i="6"/>
  <c r="C85" i="6" s="1"/>
  <c r="B81" i="6"/>
  <c r="C81" i="6" s="1"/>
  <c r="B77" i="6"/>
  <c r="C77" i="6" s="1"/>
  <c r="B73" i="6"/>
  <c r="C73" i="6" s="1"/>
  <c r="B69" i="6"/>
  <c r="C69" i="6" s="1"/>
  <c r="B65" i="6"/>
  <c r="C65" i="6" s="1"/>
  <c r="B61" i="6"/>
  <c r="C61" i="6" s="1"/>
  <c r="B57" i="6"/>
  <c r="C57" i="6" s="1"/>
  <c r="B53" i="6"/>
  <c r="C53" i="6" s="1"/>
  <c r="B49" i="6"/>
  <c r="C49" i="6" s="1"/>
  <c r="B45" i="6"/>
  <c r="C45" i="6" s="1"/>
  <c r="B41" i="6"/>
  <c r="C41" i="6" s="1"/>
  <c r="B37" i="6"/>
  <c r="C37" i="6" s="1"/>
  <c r="B33" i="6"/>
  <c r="C33" i="6" s="1"/>
  <c r="B29" i="6"/>
  <c r="C29" i="6" s="1"/>
  <c r="B25" i="6"/>
  <c r="C25" i="6" s="1"/>
  <c r="B17" i="6"/>
  <c r="C17" i="6" s="1"/>
  <c r="B24" i="6"/>
  <c r="C24" i="6" s="1"/>
  <c r="B20" i="6"/>
  <c r="C20" i="6" s="1"/>
  <c r="C12" i="6"/>
  <c r="B305" i="3"/>
  <c r="E1000" i="3"/>
  <c r="C1000" i="3"/>
  <c r="G1000" i="3" s="1"/>
  <c r="C981" i="3"/>
  <c r="G981" i="3" s="1"/>
  <c r="E981" i="3"/>
  <c r="E961" i="3"/>
  <c r="C961" i="3"/>
  <c r="G961" i="3" s="1"/>
  <c r="E945" i="3"/>
  <c r="C945" i="3"/>
  <c r="G945" i="3" s="1"/>
  <c r="E929" i="3"/>
  <c r="C929" i="3"/>
  <c r="G929" i="3" s="1"/>
  <c r="C918" i="3"/>
  <c r="G918" i="3" s="1"/>
  <c r="E918" i="3"/>
  <c r="C902" i="3"/>
  <c r="G902" i="3" s="1"/>
  <c r="E902" i="3"/>
  <c r="F887" i="3"/>
  <c r="E887" i="3"/>
  <c r="C887" i="3"/>
  <c r="G887" i="3" s="1"/>
  <c r="E871" i="3"/>
  <c r="C871" i="3"/>
  <c r="G871" i="3" s="1"/>
  <c r="B848" i="3"/>
  <c r="C848" i="3"/>
  <c r="G848" i="3" s="1"/>
  <c r="E848" i="3"/>
  <c r="C832" i="3"/>
  <c r="G832" i="3" s="1"/>
  <c r="E832" i="3"/>
  <c r="C816" i="3"/>
  <c r="G816" i="3" s="1"/>
  <c r="E816" i="3"/>
  <c r="C800" i="3"/>
  <c r="G800" i="3" s="1"/>
  <c r="E800" i="3"/>
  <c r="B785" i="3"/>
  <c r="E785" i="3"/>
  <c r="C785" i="3"/>
  <c r="G785" i="3" s="1"/>
  <c r="F777" i="3"/>
  <c r="E777" i="3"/>
  <c r="C777" i="3"/>
  <c r="G777" i="3" s="1"/>
  <c r="C758" i="3"/>
  <c r="G758" i="3" s="1"/>
  <c r="E758" i="3"/>
  <c r="E747" i="3"/>
  <c r="C747" i="3"/>
  <c r="G747" i="3" s="1"/>
  <c r="E731" i="3"/>
  <c r="C731" i="3"/>
  <c r="G731" i="3" s="1"/>
  <c r="F715" i="3"/>
  <c r="C715" i="3"/>
  <c r="G715" i="3" s="1"/>
  <c r="E715" i="3"/>
  <c r="C700" i="3"/>
  <c r="G700" i="3" s="1"/>
  <c r="E700" i="3"/>
  <c r="C685" i="3"/>
  <c r="G685" i="3" s="1"/>
  <c r="E685" i="3"/>
  <c r="C670" i="3"/>
  <c r="G670" i="3" s="1"/>
  <c r="E670" i="3"/>
  <c r="C654" i="3"/>
  <c r="G654" i="3" s="1"/>
  <c r="E654" i="3"/>
  <c r="C638" i="3"/>
  <c r="G638" i="3" s="1"/>
  <c r="E638" i="3"/>
  <c r="C623" i="3"/>
  <c r="G623" i="3" s="1"/>
  <c r="E623" i="3"/>
  <c r="C607" i="3"/>
  <c r="G607" i="3" s="1"/>
  <c r="E607" i="3"/>
  <c r="C592" i="3"/>
  <c r="G592" i="3" s="1"/>
  <c r="E592" i="3"/>
  <c r="C580" i="3"/>
  <c r="G580" i="3" s="1"/>
  <c r="E580" i="3"/>
  <c r="B564" i="3"/>
  <c r="C564" i="3"/>
  <c r="G564" i="3" s="1"/>
  <c r="E564" i="3"/>
  <c r="C556" i="3"/>
  <c r="G556" i="3" s="1"/>
  <c r="E556" i="3"/>
  <c r="C544" i="3"/>
  <c r="G544" i="3" s="1"/>
  <c r="E544" i="3"/>
  <c r="C528" i="3"/>
  <c r="G528" i="3" s="1"/>
  <c r="E528" i="3"/>
  <c r="F509" i="3"/>
  <c r="C509" i="3"/>
  <c r="G509" i="3" s="1"/>
  <c r="E509" i="3"/>
  <c r="C501" i="3"/>
  <c r="G501" i="3" s="1"/>
  <c r="E501" i="3"/>
  <c r="C486" i="3"/>
  <c r="G486" i="3" s="1"/>
  <c r="E486" i="3"/>
  <c r="C471" i="3"/>
  <c r="G471" i="3" s="1"/>
  <c r="E471" i="3"/>
  <c r="C456" i="3"/>
  <c r="G456" i="3" s="1"/>
  <c r="E456" i="3"/>
  <c r="C441" i="3"/>
  <c r="G441" i="3" s="1"/>
  <c r="E441" i="3"/>
  <c r="E426" i="3"/>
  <c r="C426" i="3"/>
  <c r="G426" i="3" s="1"/>
  <c r="C415" i="3"/>
  <c r="G415" i="3" s="1"/>
  <c r="E415" i="3"/>
  <c r="B400" i="3"/>
  <c r="E400" i="3"/>
  <c r="C400" i="3"/>
  <c r="G400" i="3" s="1"/>
  <c r="B388" i="3"/>
  <c r="E388" i="3"/>
  <c r="C388" i="3"/>
  <c r="G388" i="3" s="1"/>
  <c r="B372" i="3"/>
  <c r="E372" i="3"/>
  <c r="C372" i="3"/>
  <c r="G372" i="3" s="1"/>
  <c r="E364" i="3"/>
  <c r="C364" i="3"/>
  <c r="G364" i="3" s="1"/>
  <c r="B352" i="3"/>
  <c r="E352" i="3"/>
  <c r="C352" i="3"/>
  <c r="G352" i="3" s="1"/>
  <c r="E340" i="3"/>
  <c r="C340" i="3"/>
  <c r="G340" i="3" s="1"/>
  <c r="B317" i="3"/>
  <c r="C317" i="3"/>
  <c r="G317" i="3" s="1"/>
  <c r="E317" i="3"/>
  <c r="B223" i="3"/>
  <c r="C223" i="3" s="1"/>
  <c r="G223" i="3" s="1"/>
  <c r="B136" i="3"/>
  <c r="C136" i="3" s="1"/>
  <c r="G136" i="3" s="1"/>
  <c r="B121" i="3"/>
  <c r="C121" i="3" s="1"/>
  <c r="G121" i="3" s="1"/>
  <c r="B88" i="3"/>
  <c r="C88" i="3" s="1"/>
  <c r="G88" i="3" s="1"/>
  <c r="B42" i="3"/>
  <c r="C42" i="3" s="1"/>
  <c r="G42" i="3" s="1"/>
  <c r="C1004" i="3"/>
  <c r="G1004" i="3" s="1"/>
  <c r="E1004" i="3"/>
  <c r="E988" i="3"/>
  <c r="C988" i="3"/>
  <c r="G988" i="3" s="1"/>
  <c r="C973" i="3"/>
  <c r="G973" i="3" s="1"/>
  <c r="E973" i="3"/>
  <c r="E965" i="3"/>
  <c r="C965" i="3"/>
  <c r="G965" i="3" s="1"/>
  <c r="E949" i="3"/>
  <c r="C949" i="3"/>
  <c r="G949" i="3" s="1"/>
  <c r="F937" i="3"/>
  <c r="E937" i="3"/>
  <c r="C937" i="3"/>
  <c r="G937" i="3" s="1"/>
  <c r="E925" i="3"/>
  <c r="C925" i="3"/>
  <c r="G925" i="3" s="1"/>
  <c r="C910" i="3"/>
  <c r="G910" i="3" s="1"/>
  <c r="E910" i="3"/>
  <c r="C894" i="3"/>
  <c r="G894" i="3" s="1"/>
  <c r="E894" i="3"/>
  <c r="E875" i="3"/>
  <c r="C875" i="3"/>
  <c r="G875" i="3" s="1"/>
  <c r="E859" i="3"/>
  <c r="C859" i="3"/>
  <c r="G859" i="3" s="1"/>
  <c r="B852" i="3"/>
  <c r="C852" i="3"/>
  <c r="G852" i="3" s="1"/>
  <c r="E852" i="3"/>
  <c r="C840" i="3"/>
  <c r="G840" i="3" s="1"/>
  <c r="E840" i="3"/>
  <c r="B824" i="3"/>
  <c r="C824" i="3"/>
  <c r="G824" i="3" s="1"/>
  <c r="E824" i="3"/>
  <c r="C808" i="3"/>
  <c r="G808" i="3" s="1"/>
  <c r="E808" i="3"/>
  <c r="B796" i="3"/>
  <c r="C796" i="3"/>
  <c r="G796" i="3" s="1"/>
  <c r="E796" i="3"/>
  <c r="B781" i="3"/>
  <c r="E781" i="3"/>
  <c r="C781" i="3"/>
  <c r="G781" i="3" s="1"/>
  <c r="E769" i="3"/>
  <c r="C769" i="3"/>
  <c r="G769" i="3" s="1"/>
  <c r="C750" i="3"/>
  <c r="G750" i="3" s="1"/>
  <c r="E750" i="3"/>
  <c r="F739" i="3"/>
  <c r="E739" i="3"/>
  <c r="C739" i="3"/>
  <c r="G739" i="3" s="1"/>
  <c r="C723" i="3"/>
  <c r="G723" i="3" s="1"/>
  <c r="E723" i="3"/>
  <c r="C703" i="3"/>
  <c r="G703" i="3" s="1"/>
  <c r="E703" i="3"/>
  <c r="C689" i="3"/>
  <c r="G689" i="3" s="1"/>
  <c r="E689" i="3"/>
  <c r="C674" i="3"/>
  <c r="G674" i="3" s="1"/>
  <c r="E674" i="3"/>
  <c r="C662" i="3"/>
  <c r="G662" i="3" s="1"/>
  <c r="E662" i="3"/>
  <c r="C646" i="3"/>
  <c r="G646" i="3" s="1"/>
  <c r="E646" i="3"/>
  <c r="C635" i="3"/>
  <c r="G635" i="3" s="1"/>
  <c r="E635" i="3"/>
  <c r="C615" i="3"/>
  <c r="G615" i="3" s="1"/>
  <c r="E615" i="3"/>
  <c r="C599" i="3"/>
  <c r="G599" i="3" s="1"/>
  <c r="E599" i="3"/>
  <c r="C584" i="3"/>
  <c r="G584" i="3" s="1"/>
  <c r="E584" i="3"/>
  <c r="B568" i="3"/>
  <c r="C568" i="3"/>
  <c r="G568" i="3" s="1"/>
  <c r="E568" i="3"/>
  <c r="C536" i="3"/>
  <c r="G536" i="3" s="1"/>
  <c r="E536" i="3"/>
  <c r="C517" i="3"/>
  <c r="G517" i="3" s="1"/>
  <c r="E517" i="3"/>
  <c r="C479" i="3"/>
  <c r="G479" i="3" s="1"/>
  <c r="E479" i="3"/>
  <c r="C464" i="3"/>
  <c r="G464" i="3" s="1"/>
  <c r="E464" i="3"/>
  <c r="C448" i="3"/>
  <c r="G448" i="3" s="1"/>
  <c r="E448" i="3"/>
  <c r="F433" i="3"/>
  <c r="C433" i="3"/>
  <c r="G433" i="3" s="1"/>
  <c r="E433" i="3"/>
  <c r="B419" i="3"/>
  <c r="C419" i="3"/>
  <c r="G419" i="3" s="1"/>
  <c r="E419" i="3"/>
  <c r="C403" i="3"/>
  <c r="G403" i="3" s="1"/>
  <c r="E403" i="3"/>
  <c r="E380" i="3"/>
  <c r="C380" i="3"/>
  <c r="G380" i="3" s="1"/>
  <c r="B333" i="3"/>
  <c r="C333" i="3"/>
  <c r="G333" i="3" s="1"/>
  <c r="E333" i="3"/>
  <c r="C325" i="3"/>
  <c r="G325" i="3" s="1"/>
  <c r="E325" i="3"/>
  <c r="C309" i="3"/>
  <c r="G309" i="3" s="1"/>
  <c r="E309" i="3"/>
  <c r="C298" i="3"/>
  <c r="G298" i="3" s="1"/>
  <c r="E298" i="3"/>
  <c r="B284" i="3"/>
  <c r="C284" i="3" s="1"/>
  <c r="G284" i="3" s="1"/>
  <c r="B269" i="3"/>
  <c r="C269" i="3" s="1"/>
  <c r="G269" i="3" s="1"/>
  <c r="B253" i="3"/>
  <c r="C253" i="3" s="1"/>
  <c r="G253" i="3" s="1"/>
  <c r="F241" i="3"/>
  <c r="B211" i="3"/>
  <c r="C211" i="3" s="1"/>
  <c r="G211" i="3" s="1"/>
  <c r="B165" i="3"/>
  <c r="C165" i="3" s="1"/>
  <c r="G165" i="3" s="1"/>
  <c r="B132" i="3"/>
  <c r="C132" i="3" s="1"/>
  <c r="G132" i="3" s="1"/>
  <c r="B117" i="3"/>
  <c r="C117" i="3" s="1"/>
  <c r="G117" i="3" s="1"/>
  <c r="B92" i="3"/>
  <c r="C92" i="3" s="1"/>
  <c r="G92" i="3" s="1"/>
  <c r="B84" i="3"/>
  <c r="C84" i="3" s="1"/>
  <c r="G84" i="3" s="1"/>
  <c r="B73" i="3"/>
  <c r="C73" i="3" s="1"/>
  <c r="G73" i="3" s="1"/>
  <c r="B177" i="3"/>
  <c r="C177" i="3" s="1"/>
  <c r="G177" i="3" s="1"/>
  <c r="B556" i="3"/>
  <c r="B832" i="3"/>
  <c r="B607" i="3"/>
  <c r="C1007" i="3"/>
  <c r="G1007" i="3" s="1"/>
  <c r="E1007" i="3"/>
  <c r="C1003" i="3"/>
  <c r="G1003" i="3" s="1"/>
  <c r="E1003" i="3"/>
  <c r="C999" i="3"/>
  <c r="G999" i="3" s="1"/>
  <c r="E999" i="3"/>
  <c r="C995" i="3"/>
  <c r="G995" i="3" s="1"/>
  <c r="E995" i="3"/>
  <c r="C991" i="3"/>
  <c r="G991" i="3" s="1"/>
  <c r="E991" i="3"/>
  <c r="C987" i="3"/>
  <c r="G987" i="3" s="1"/>
  <c r="E987" i="3"/>
  <c r="B984" i="3"/>
  <c r="E984" i="3"/>
  <c r="C984" i="3"/>
  <c r="G984" i="3" s="1"/>
  <c r="B980" i="3"/>
  <c r="C980" i="3"/>
  <c r="G980" i="3" s="1"/>
  <c r="E980" i="3"/>
  <c r="E976" i="3"/>
  <c r="C976" i="3"/>
  <c r="G976" i="3" s="1"/>
  <c r="E972" i="3"/>
  <c r="C972" i="3"/>
  <c r="G972" i="3" s="1"/>
  <c r="C968" i="3"/>
  <c r="G968" i="3" s="1"/>
  <c r="E968" i="3"/>
  <c r="B964" i="3"/>
  <c r="C964" i="3"/>
  <c r="G964" i="3" s="1"/>
  <c r="E964" i="3"/>
  <c r="C960" i="3"/>
  <c r="G960" i="3" s="1"/>
  <c r="E960" i="3"/>
  <c r="B956" i="3"/>
  <c r="C956" i="3"/>
  <c r="G956" i="3" s="1"/>
  <c r="E956" i="3"/>
  <c r="C952" i="3"/>
  <c r="G952" i="3" s="1"/>
  <c r="E952" i="3"/>
  <c r="B948" i="3"/>
  <c r="C948" i="3"/>
  <c r="G948" i="3" s="1"/>
  <c r="E948" i="3"/>
  <c r="C944" i="3"/>
  <c r="G944" i="3" s="1"/>
  <c r="E944" i="3"/>
  <c r="C940" i="3"/>
  <c r="G940" i="3" s="1"/>
  <c r="E940" i="3"/>
  <c r="C936" i="3"/>
  <c r="G936" i="3" s="1"/>
  <c r="E936" i="3"/>
  <c r="C932" i="3"/>
  <c r="G932" i="3" s="1"/>
  <c r="E932" i="3"/>
  <c r="C928" i="3"/>
  <c r="G928" i="3" s="1"/>
  <c r="E928" i="3"/>
  <c r="B924" i="3"/>
  <c r="C924" i="3"/>
  <c r="G924" i="3" s="1"/>
  <c r="E924" i="3"/>
  <c r="E921" i="3"/>
  <c r="C921" i="3"/>
  <c r="G921" i="3" s="1"/>
  <c r="E917" i="3"/>
  <c r="C917" i="3"/>
  <c r="G917" i="3" s="1"/>
  <c r="E913" i="3"/>
  <c r="C913" i="3"/>
  <c r="G913" i="3" s="1"/>
  <c r="E909" i="3"/>
  <c r="C909" i="3"/>
  <c r="G909" i="3" s="1"/>
  <c r="F905" i="3"/>
  <c r="E905" i="3"/>
  <c r="C905" i="3"/>
  <c r="G905" i="3" s="1"/>
  <c r="E901" i="3"/>
  <c r="C901" i="3"/>
  <c r="G901" i="3" s="1"/>
  <c r="E897" i="3"/>
  <c r="C897" i="3"/>
  <c r="G897" i="3" s="1"/>
  <c r="E893" i="3"/>
  <c r="C893" i="3"/>
  <c r="G893" i="3" s="1"/>
  <c r="C886" i="3"/>
  <c r="G886" i="3" s="1"/>
  <c r="E886" i="3"/>
  <c r="C882" i="3"/>
  <c r="G882" i="3" s="1"/>
  <c r="E882" i="3"/>
  <c r="C878" i="3"/>
  <c r="G878" i="3" s="1"/>
  <c r="E878" i="3"/>
  <c r="C874" i="3"/>
  <c r="G874" i="3" s="1"/>
  <c r="E874" i="3"/>
  <c r="C870" i="3"/>
  <c r="G870" i="3" s="1"/>
  <c r="E870" i="3"/>
  <c r="C866" i="3"/>
  <c r="G866" i="3" s="1"/>
  <c r="E866" i="3"/>
  <c r="C862" i="3"/>
  <c r="G862" i="3" s="1"/>
  <c r="E862" i="3"/>
  <c r="C858" i="3"/>
  <c r="G858" i="3" s="1"/>
  <c r="E858" i="3"/>
  <c r="F855" i="3"/>
  <c r="E855" i="3"/>
  <c r="C855" i="3"/>
  <c r="G855" i="3" s="1"/>
  <c r="E851" i="3"/>
  <c r="C851" i="3"/>
  <c r="G851" i="3" s="1"/>
  <c r="E847" i="3"/>
  <c r="C847" i="3"/>
  <c r="G847" i="3" s="1"/>
  <c r="E843" i="3"/>
  <c r="C843" i="3"/>
  <c r="G843" i="3" s="1"/>
  <c r="B839" i="3"/>
  <c r="E839" i="3"/>
  <c r="C839" i="3"/>
  <c r="G839" i="3" s="1"/>
  <c r="E835" i="3"/>
  <c r="C835" i="3"/>
  <c r="G835" i="3" s="1"/>
  <c r="E831" i="3"/>
  <c r="C831" i="3"/>
  <c r="G831" i="3" s="1"/>
  <c r="E827" i="3"/>
  <c r="C827" i="3"/>
  <c r="G827" i="3" s="1"/>
  <c r="F823" i="3"/>
  <c r="E823" i="3"/>
  <c r="C823" i="3"/>
  <c r="G823" i="3" s="1"/>
  <c r="E819" i="3"/>
  <c r="C819" i="3"/>
  <c r="G819" i="3" s="1"/>
  <c r="E815" i="3"/>
  <c r="C815" i="3"/>
  <c r="G815" i="3" s="1"/>
  <c r="E811" i="3"/>
  <c r="C811" i="3"/>
  <c r="G811" i="3" s="1"/>
  <c r="E807" i="3"/>
  <c r="C807" i="3"/>
  <c r="G807" i="3" s="1"/>
  <c r="E803" i="3"/>
  <c r="C803" i="3"/>
  <c r="G803" i="3" s="1"/>
  <c r="E799" i="3"/>
  <c r="C799" i="3"/>
  <c r="G799" i="3" s="1"/>
  <c r="E795" i="3"/>
  <c r="C795" i="3"/>
  <c r="G795" i="3" s="1"/>
  <c r="C792" i="3"/>
  <c r="G792" i="3" s="1"/>
  <c r="E792" i="3"/>
  <c r="C788" i="3"/>
  <c r="G788" i="3" s="1"/>
  <c r="E788" i="3"/>
  <c r="C784" i="3"/>
  <c r="G784" i="3" s="1"/>
  <c r="E784" i="3"/>
  <c r="C780" i="3"/>
  <c r="G780" i="3" s="1"/>
  <c r="E780" i="3"/>
  <c r="C776" i="3"/>
  <c r="G776" i="3" s="1"/>
  <c r="E776" i="3"/>
  <c r="C772" i="3"/>
  <c r="G772" i="3" s="1"/>
  <c r="E772" i="3"/>
  <c r="C768" i="3"/>
  <c r="G768" i="3" s="1"/>
  <c r="E768" i="3"/>
  <c r="E765" i="3"/>
  <c r="C765" i="3"/>
  <c r="G765" i="3" s="1"/>
  <c r="E761" i="3"/>
  <c r="C761" i="3"/>
  <c r="G761" i="3" s="1"/>
  <c r="E757" i="3"/>
  <c r="C757" i="3"/>
  <c r="G757" i="3" s="1"/>
  <c r="E753" i="3"/>
  <c r="C753" i="3"/>
  <c r="G753" i="3" s="1"/>
  <c r="E749" i="3"/>
  <c r="C749" i="3"/>
  <c r="G749" i="3" s="1"/>
  <c r="C746" i="3"/>
  <c r="G746" i="3" s="1"/>
  <c r="E746" i="3"/>
  <c r="C742" i="3"/>
  <c r="G742" i="3" s="1"/>
  <c r="E742" i="3"/>
  <c r="C738" i="3"/>
  <c r="G738" i="3" s="1"/>
  <c r="E738" i="3"/>
  <c r="C734" i="3"/>
  <c r="G734" i="3" s="1"/>
  <c r="E734" i="3"/>
  <c r="C730" i="3"/>
  <c r="G730" i="3" s="1"/>
  <c r="E730" i="3"/>
  <c r="C726" i="3"/>
  <c r="G726" i="3" s="1"/>
  <c r="E726" i="3"/>
  <c r="C722" i="3"/>
  <c r="G722" i="3" s="1"/>
  <c r="E722" i="3"/>
  <c r="C718" i="3"/>
  <c r="G718" i="3" s="1"/>
  <c r="E718" i="3"/>
  <c r="C714" i="3"/>
  <c r="G714" i="3" s="1"/>
  <c r="E714" i="3"/>
  <c r="C710" i="3"/>
  <c r="G710" i="3" s="1"/>
  <c r="E710" i="3"/>
  <c r="C706" i="3"/>
  <c r="G706" i="3" s="1"/>
  <c r="E706" i="3"/>
  <c r="C702" i="3"/>
  <c r="G702" i="3" s="1"/>
  <c r="E702" i="3"/>
  <c r="C699" i="3"/>
  <c r="G699" i="3" s="1"/>
  <c r="E699" i="3"/>
  <c r="C695" i="3"/>
  <c r="G695" i="3" s="1"/>
  <c r="E695" i="3"/>
  <c r="C691" i="3"/>
  <c r="G691" i="3" s="1"/>
  <c r="E691" i="3"/>
  <c r="C688" i="3"/>
  <c r="G688" i="3" s="1"/>
  <c r="E688" i="3"/>
  <c r="C684" i="3"/>
  <c r="G684" i="3" s="1"/>
  <c r="E684" i="3"/>
  <c r="F681" i="3"/>
  <c r="C681" i="3"/>
  <c r="G681" i="3" s="1"/>
  <c r="E681" i="3"/>
  <c r="F677" i="3"/>
  <c r="C677" i="3"/>
  <c r="G677" i="3" s="1"/>
  <c r="E677" i="3"/>
  <c r="B673" i="3"/>
  <c r="C673" i="3"/>
  <c r="G673" i="3" s="1"/>
  <c r="E673" i="3"/>
  <c r="B669" i="3"/>
  <c r="C669" i="3"/>
  <c r="G669" i="3" s="1"/>
  <c r="E669" i="3"/>
  <c r="B665" i="3"/>
  <c r="C665" i="3"/>
  <c r="G665" i="3" s="1"/>
  <c r="E665" i="3"/>
  <c r="C661" i="3"/>
  <c r="G661" i="3" s="1"/>
  <c r="E661" i="3"/>
  <c r="F657" i="3"/>
  <c r="C657" i="3"/>
  <c r="G657" i="3" s="1"/>
  <c r="E657" i="3"/>
  <c r="B653" i="3"/>
  <c r="C653" i="3"/>
  <c r="G653" i="3" s="1"/>
  <c r="E653" i="3"/>
  <c r="F649" i="3"/>
  <c r="C649" i="3"/>
  <c r="G649" i="3" s="1"/>
  <c r="E649" i="3"/>
  <c r="C645" i="3"/>
  <c r="G645" i="3" s="1"/>
  <c r="E645" i="3"/>
  <c r="B641" i="3"/>
  <c r="C641" i="3"/>
  <c r="G641" i="3" s="1"/>
  <c r="E641" i="3"/>
  <c r="C634" i="3"/>
  <c r="G634" i="3" s="1"/>
  <c r="E634" i="3"/>
  <c r="C630" i="3"/>
  <c r="G630" i="3" s="1"/>
  <c r="E630" i="3"/>
  <c r="C626" i="3"/>
  <c r="G626" i="3" s="1"/>
  <c r="E626" i="3"/>
  <c r="C622" i="3"/>
  <c r="G622" i="3" s="1"/>
  <c r="E622" i="3"/>
  <c r="C618" i="3"/>
  <c r="G618" i="3" s="1"/>
  <c r="E618" i="3"/>
  <c r="C614" i="3"/>
  <c r="G614" i="3" s="1"/>
  <c r="E614" i="3"/>
  <c r="C610" i="3"/>
  <c r="G610" i="3" s="1"/>
  <c r="E610" i="3"/>
  <c r="C606" i="3"/>
  <c r="G606" i="3" s="1"/>
  <c r="E606" i="3"/>
  <c r="C602" i="3"/>
  <c r="G602" i="3" s="1"/>
  <c r="E602" i="3"/>
  <c r="C598" i="3"/>
  <c r="G598" i="3" s="1"/>
  <c r="E598" i="3"/>
  <c r="C594" i="3"/>
  <c r="G594" i="3" s="1"/>
  <c r="E594" i="3"/>
  <c r="C591" i="3"/>
  <c r="G591" i="3" s="1"/>
  <c r="E591" i="3"/>
  <c r="C587" i="3"/>
  <c r="G587" i="3" s="1"/>
  <c r="E587" i="3"/>
  <c r="B583" i="3"/>
  <c r="C583" i="3"/>
  <c r="G583" i="3" s="1"/>
  <c r="E583" i="3"/>
  <c r="F579" i="3"/>
  <c r="C579" i="3"/>
  <c r="G579" i="3" s="1"/>
  <c r="E579" i="3"/>
  <c r="C575" i="3"/>
  <c r="G575" i="3" s="1"/>
  <c r="E575" i="3"/>
  <c r="C571" i="3"/>
  <c r="G571" i="3" s="1"/>
  <c r="E571" i="3"/>
  <c r="C567" i="3"/>
  <c r="G567" i="3" s="1"/>
  <c r="E567" i="3"/>
  <c r="C563" i="3"/>
  <c r="G563" i="3" s="1"/>
  <c r="E563" i="3"/>
  <c r="C559" i="3"/>
  <c r="G559" i="3" s="1"/>
  <c r="E559" i="3"/>
  <c r="B553" i="3"/>
  <c r="C553" i="3"/>
  <c r="G553" i="3" s="1"/>
  <c r="E553" i="3"/>
  <c r="C547" i="3"/>
  <c r="G547" i="3" s="1"/>
  <c r="E547" i="3"/>
  <c r="B543" i="3"/>
  <c r="C543" i="3"/>
  <c r="G543" i="3" s="1"/>
  <c r="E543" i="3"/>
  <c r="C539" i="3"/>
  <c r="G539" i="3" s="1"/>
  <c r="E539" i="3"/>
  <c r="C535" i="3"/>
  <c r="G535" i="3" s="1"/>
  <c r="E535" i="3"/>
  <c r="B531" i="3"/>
  <c r="C531" i="3"/>
  <c r="G531" i="3" s="1"/>
  <c r="E531" i="3"/>
  <c r="C527" i="3"/>
  <c r="G527" i="3" s="1"/>
  <c r="E527" i="3"/>
  <c r="C523" i="3"/>
  <c r="G523" i="3" s="1"/>
  <c r="E523" i="3"/>
  <c r="C520" i="3"/>
  <c r="G520" i="3" s="1"/>
  <c r="E520" i="3"/>
  <c r="C516" i="3"/>
  <c r="G516" i="3" s="1"/>
  <c r="E516" i="3"/>
  <c r="C512" i="3"/>
  <c r="G512" i="3" s="1"/>
  <c r="E512" i="3"/>
  <c r="B508" i="3"/>
  <c r="C508" i="3"/>
  <c r="G508" i="3" s="1"/>
  <c r="E508" i="3"/>
  <c r="B504" i="3"/>
  <c r="C504" i="3"/>
  <c r="G504" i="3" s="1"/>
  <c r="E504" i="3"/>
  <c r="B500" i="3"/>
  <c r="C500" i="3"/>
  <c r="G500" i="3" s="1"/>
  <c r="E500" i="3"/>
  <c r="C496" i="3"/>
  <c r="G496" i="3" s="1"/>
  <c r="E496" i="3"/>
  <c r="C492" i="3"/>
  <c r="G492" i="3" s="1"/>
  <c r="E492" i="3"/>
  <c r="C489" i="3"/>
  <c r="G489" i="3" s="1"/>
  <c r="E489" i="3"/>
  <c r="F485" i="3"/>
  <c r="C485" i="3"/>
  <c r="G485" i="3" s="1"/>
  <c r="E485" i="3"/>
  <c r="C482" i="3"/>
  <c r="G482" i="3" s="1"/>
  <c r="E482" i="3"/>
  <c r="C478" i="3"/>
  <c r="G478" i="3" s="1"/>
  <c r="E478" i="3"/>
  <c r="C474" i="3"/>
  <c r="G474" i="3" s="1"/>
  <c r="E474" i="3"/>
  <c r="C470" i="3"/>
  <c r="G470" i="3" s="1"/>
  <c r="E470" i="3"/>
  <c r="C466" i="3"/>
  <c r="G466" i="3" s="1"/>
  <c r="E466" i="3"/>
  <c r="C463" i="3"/>
  <c r="G463" i="3" s="1"/>
  <c r="E463" i="3"/>
  <c r="C459" i="3"/>
  <c r="G459" i="3" s="1"/>
  <c r="E459" i="3"/>
  <c r="C455" i="3"/>
  <c r="G455" i="3" s="1"/>
  <c r="E455" i="3"/>
  <c r="F451" i="3"/>
  <c r="C451" i="3"/>
  <c r="G451" i="3" s="1"/>
  <c r="E451" i="3"/>
  <c r="C447" i="3"/>
  <c r="G447" i="3" s="1"/>
  <c r="E447" i="3"/>
  <c r="C444" i="3"/>
  <c r="G444" i="3" s="1"/>
  <c r="E444" i="3"/>
  <c r="C440" i="3"/>
  <c r="G440" i="3" s="1"/>
  <c r="E440" i="3"/>
  <c r="C436" i="3"/>
  <c r="G436" i="3" s="1"/>
  <c r="E436" i="3"/>
  <c r="C432" i="3"/>
  <c r="G432" i="3" s="1"/>
  <c r="E432" i="3"/>
  <c r="E428" i="3"/>
  <c r="C428" i="3"/>
  <c r="G428" i="3" s="1"/>
  <c r="B425" i="3"/>
  <c r="C425" i="3"/>
  <c r="G425" i="3" s="1"/>
  <c r="E425" i="3"/>
  <c r="E418" i="3"/>
  <c r="C418" i="3"/>
  <c r="G418" i="3" s="1"/>
  <c r="E414" i="3"/>
  <c r="C414" i="3"/>
  <c r="G414" i="3" s="1"/>
  <c r="E410" i="3"/>
  <c r="C410" i="3"/>
  <c r="G410" i="3" s="1"/>
  <c r="E406" i="3"/>
  <c r="C406" i="3"/>
  <c r="G406" i="3" s="1"/>
  <c r="E402" i="3"/>
  <c r="C402" i="3"/>
  <c r="G402" i="3" s="1"/>
  <c r="B399" i="3"/>
  <c r="C399" i="3"/>
  <c r="G399" i="3" s="1"/>
  <c r="E399" i="3"/>
  <c r="C395" i="3"/>
  <c r="G395" i="3" s="1"/>
  <c r="E395" i="3"/>
  <c r="C391" i="3"/>
  <c r="G391" i="3" s="1"/>
  <c r="E391" i="3"/>
  <c r="F387" i="3"/>
  <c r="C387" i="3"/>
  <c r="G387" i="3" s="1"/>
  <c r="E387" i="3"/>
  <c r="B383" i="3"/>
  <c r="C383" i="3"/>
  <c r="G383" i="3" s="1"/>
  <c r="E383" i="3"/>
  <c r="C379" i="3"/>
  <c r="G379" i="3" s="1"/>
  <c r="E379" i="3"/>
  <c r="C375" i="3"/>
  <c r="G375" i="3" s="1"/>
  <c r="E375" i="3"/>
  <c r="C371" i="3"/>
  <c r="G371" i="3" s="1"/>
  <c r="E371" i="3"/>
  <c r="C367" i="3"/>
  <c r="G367" i="3" s="1"/>
  <c r="E367" i="3"/>
  <c r="C361" i="3"/>
  <c r="G361" i="3" s="1"/>
  <c r="E361" i="3"/>
  <c r="C355" i="3"/>
  <c r="G355" i="3" s="1"/>
  <c r="E355" i="3"/>
  <c r="C351" i="3"/>
  <c r="G351" i="3" s="1"/>
  <c r="E351" i="3"/>
  <c r="C347" i="3"/>
  <c r="G347" i="3" s="1"/>
  <c r="E347" i="3"/>
  <c r="C343" i="3"/>
  <c r="G343" i="3" s="1"/>
  <c r="E343" i="3"/>
  <c r="C339" i="3"/>
  <c r="G339" i="3" s="1"/>
  <c r="E339" i="3"/>
  <c r="E336" i="3"/>
  <c r="C336" i="3"/>
  <c r="G336" i="3" s="1"/>
  <c r="E332" i="3"/>
  <c r="C332" i="3"/>
  <c r="G332" i="3" s="1"/>
  <c r="E328" i="3"/>
  <c r="C328" i="3"/>
  <c r="G328" i="3" s="1"/>
  <c r="E324" i="3"/>
  <c r="C324" i="3"/>
  <c r="G324" i="3" s="1"/>
  <c r="E320" i="3"/>
  <c r="C320" i="3"/>
  <c r="G320" i="3" s="1"/>
  <c r="E316" i="3"/>
  <c r="C316" i="3"/>
  <c r="G316" i="3" s="1"/>
  <c r="E312" i="3"/>
  <c r="C312" i="3"/>
  <c r="G312" i="3" s="1"/>
  <c r="E308" i="3"/>
  <c r="C308" i="3"/>
  <c r="G308" i="3" s="1"/>
  <c r="C305" i="3"/>
  <c r="G305" i="3" s="1"/>
  <c r="E305" i="3"/>
  <c r="C301" i="3"/>
  <c r="G301" i="3" s="1"/>
  <c r="E301" i="3"/>
  <c r="C294" i="3"/>
  <c r="G294" i="3" s="1"/>
  <c r="E294" i="3"/>
  <c r="C275" i="3"/>
  <c r="G275" i="3" s="1"/>
  <c r="C256" i="3"/>
  <c r="G256" i="3" s="1"/>
  <c r="C240" i="3"/>
  <c r="G240" i="3" s="1"/>
  <c r="F195" i="3"/>
  <c r="C191" i="3"/>
  <c r="G191" i="3" s="1"/>
  <c r="C176" i="3"/>
  <c r="G176" i="3" s="1"/>
  <c r="B172" i="3"/>
  <c r="C172" i="3" s="1"/>
  <c r="G172" i="3" s="1"/>
  <c r="B168" i="3"/>
  <c r="C168" i="3" s="1"/>
  <c r="G168" i="3" s="1"/>
  <c r="B153" i="3"/>
  <c r="C153" i="3" s="1"/>
  <c r="G153" i="3" s="1"/>
  <c r="B149" i="3"/>
  <c r="C149" i="3" s="1"/>
  <c r="G149" i="3" s="1"/>
  <c r="C128" i="3"/>
  <c r="G128" i="3" s="1"/>
  <c r="B124" i="3"/>
  <c r="C124" i="3" s="1"/>
  <c r="G124" i="3" s="1"/>
  <c r="B120" i="3"/>
  <c r="C120" i="3" s="1"/>
  <c r="G120" i="3" s="1"/>
  <c r="C109" i="3"/>
  <c r="G109" i="3" s="1"/>
  <c r="C99" i="3"/>
  <c r="G99" i="3" s="1"/>
  <c r="B87" i="3"/>
  <c r="C87" i="3" s="1"/>
  <c r="G87" i="3" s="1"/>
  <c r="B76" i="3"/>
  <c r="C76" i="3" s="1"/>
  <c r="G76" i="3" s="1"/>
  <c r="B72" i="3"/>
  <c r="C72" i="3" s="1"/>
  <c r="G72" i="3" s="1"/>
  <c r="C61" i="3"/>
  <c r="G61" i="3" s="1"/>
  <c r="B57" i="3"/>
  <c r="C57" i="3" s="1"/>
  <c r="G57" i="3" s="1"/>
  <c r="B53" i="3"/>
  <c r="C53" i="3"/>
  <c r="G53" i="3" s="1"/>
  <c r="C45" i="3"/>
  <c r="G45" i="3" s="1"/>
  <c r="E996" i="3"/>
  <c r="C996" i="3"/>
  <c r="G996" i="3" s="1"/>
  <c r="C977" i="3"/>
  <c r="G977" i="3" s="1"/>
  <c r="E977" i="3"/>
  <c r="E957" i="3"/>
  <c r="C957" i="3"/>
  <c r="G957" i="3" s="1"/>
  <c r="E941" i="3"/>
  <c r="C941" i="3"/>
  <c r="G941" i="3" s="1"/>
  <c r="E933" i="3"/>
  <c r="C933" i="3"/>
  <c r="G933" i="3" s="1"/>
  <c r="C914" i="3"/>
  <c r="G914" i="3" s="1"/>
  <c r="E914" i="3"/>
  <c r="C898" i="3"/>
  <c r="G898" i="3" s="1"/>
  <c r="E898" i="3"/>
  <c r="E883" i="3"/>
  <c r="C883" i="3"/>
  <c r="G883" i="3" s="1"/>
  <c r="E867" i="3"/>
  <c r="C867" i="3"/>
  <c r="G867" i="3" s="1"/>
  <c r="B844" i="3"/>
  <c r="C844" i="3"/>
  <c r="G844" i="3" s="1"/>
  <c r="E844" i="3"/>
  <c r="B828" i="3"/>
  <c r="C828" i="3"/>
  <c r="G828" i="3" s="1"/>
  <c r="E828" i="3"/>
  <c r="C812" i="3"/>
  <c r="G812" i="3" s="1"/>
  <c r="E812" i="3"/>
  <c r="E793" i="3"/>
  <c r="C793" i="3"/>
  <c r="G793" i="3" s="1"/>
  <c r="E773" i="3"/>
  <c r="C773" i="3"/>
  <c r="G773" i="3" s="1"/>
  <c r="C762" i="3"/>
  <c r="G762" i="3" s="1"/>
  <c r="E762" i="3"/>
  <c r="E743" i="3"/>
  <c r="C743" i="3"/>
  <c r="G743" i="3" s="1"/>
  <c r="C727" i="3"/>
  <c r="G727" i="3" s="1"/>
  <c r="E727" i="3"/>
  <c r="C711" i="3"/>
  <c r="G711" i="3" s="1"/>
  <c r="E711" i="3"/>
  <c r="C696" i="3"/>
  <c r="G696" i="3" s="1"/>
  <c r="E696" i="3"/>
  <c r="C682" i="3"/>
  <c r="G682" i="3" s="1"/>
  <c r="E682" i="3"/>
  <c r="C666" i="3"/>
  <c r="G666" i="3" s="1"/>
  <c r="E666" i="3"/>
  <c r="C650" i="3"/>
  <c r="G650" i="3" s="1"/>
  <c r="E650" i="3"/>
  <c r="C627" i="3"/>
  <c r="G627" i="3" s="1"/>
  <c r="E627" i="3"/>
  <c r="F611" i="3"/>
  <c r="C611" i="3"/>
  <c r="G611" i="3" s="1"/>
  <c r="E611" i="3"/>
  <c r="C595" i="3"/>
  <c r="G595" i="3" s="1"/>
  <c r="E595" i="3"/>
  <c r="C576" i="3"/>
  <c r="G576" i="3" s="1"/>
  <c r="E576" i="3"/>
  <c r="B540" i="3"/>
  <c r="C540" i="3"/>
  <c r="G540" i="3" s="1"/>
  <c r="E540" i="3"/>
  <c r="B524" i="3"/>
  <c r="C524" i="3"/>
  <c r="G524" i="3" s="1"/>
  <c r="E524" i="3"/>
  <c r="C513" i="3"/>
  <c r="G513" i="3" s="1"/>
  <c r="E513" i="3"/>
  <c r="F497" i="3"/>
  <c r="C497" i="3"/>
  <c r="G497" i="3" s="1"/>
  <c r="E497" i="3"/>
  <c r="C483" i="3"/>
  <c r="G483" i="3" s="1"/>
  <c r="E483" i="3"/>
  <c r="C467" i="3"/>
  <c r="G467" i="3" s="1"/>
  <c r="E467" i="3"/>
  <c r="C452" i="3"/>
  <c r="G452" i="3" s="1"/>
  <c r="E452" i="3"/>
  <c r="C437" i="3"/>
  <c r="G437" i="3" s="1"/>
  <c r="E437" i="3"/>
  <c r="E422" i="3"/>
  <c r="C422" i="3"/>
  <c r="G422" i="3" s="1"/>
  <c r="C407" i="3"/>
  <c r="G407" i="3" s="1"/>
  <c r="E407" i="3"/>
  <c r="B392" i="3"/>
  <c r="E392" i="3"/>
  <c r="C392" i="3"/>
  <c r="G392" i="3" s="1"/>
  <c r="B376" i="3"/>
  <c r="E376" i="3"/>
  <c r="C376" i="3"/>
  <c r="G376" i="3" s="1"/>
  <c r="E368" i="3"/>
  <c r="C368" i="3"/>
  <c r="G368" i="3" s="1"/>
  <c r="E358" i="3"/>
  <c r="C358" i="3"/>
  <c r="G358" i="3" s="1"/>
  <c r="E344" i="3"/>
  <c r="C344" i="3"/>
  <c r="G344" i="3" s="1"/>
  <c r="F329" i="3"/>
  <c r="C329" i="3"/>
  <c r="G329" i="3" s="1"/>
  <c r="E329" i="3"/>
  <c r="C295" i="3"/>
  <c r="G295" i="3" s="1"/>
  <c r="E295" i="3"/>
  <c r="F265" i="3"/>
  <c r="B249" i="3"/>
  <c r="C249" i="3" s="1"/>
  <c r="G249" i="3" s="1"/>
  <c r="B237" i="3"/>
  <c r="C237" i="3" s="1"/>
  <c r="G237" i="3" s="1"/>
  <c r="B169" i="3"/>
  <c r="C169" i="3" s="1"/>
  <c r="G169" i="3" s="1"/>
  <c r="B241" i="3"/>
  <c r="C241" i="3" s="1"/>
  <c r="G241" i="3" s="1"/>
  <c r="B433" i="3"/>
  <c r="B125" i="3"/>
  <c r="C125" i="3" s="1"/>
  <c r="G125" i="3" s="1"/>
  <c r="B513" i="3"/>
  <c r="B645" i="3"/>
  <c r="B580" i="3"/>
  <c r="B960" i="3"/>
  <c r="B459" i="3"/>
  <c r="B150" i="3"/>
  <c r="C150" i="3" s="1"/>
  <c r="G150" i="3" s="1"/>
  <c r="E1006" i="3"/>
  <c r="C1006" i="3"/>
  <c r="G1006" i="3" s="1"/>
  <c r="E1002" i="3"/>
  <c r="C1002" i="3"/>
  <c r="G1002" i="3" s="1"/>
  <c r="C998" i="3"/>
  <c r="G998" i="3" s="1"/>
  <c r="E998" i="3"/>
  <c r="E994" i="3"/>
  <c r="C994" i="3"/>
  <c r="G994" i="3" s="1"/>
  <c r="C990" i="3"/>
  <c r="G990" i="3" s="1"/>
  <c r="E990" i="3"/>
  <c r="C986" i="3"/>
  <c r="G986" i="3" s="1"/>
  <c r="E986" i="3"/>
  <c r="F983" i="3"/>
  <c r="C983" i="3"/>
  <c r="G983" i="3" s="1"/>
  <c r="E983" i="3"/>
  <c r="C979" i="3"/>
  <c r="G979" i="3" s="1"/>
  <c r="E979" i="3"/>
  <c r="C975" i="3"/>
  <c r="G975" i="3" s="1"/>
  <c r="E975" i="3"/>
  <c r="C971" i="3"/>
  <c r="G971" i="3" s="1"/>
  <c r="E971" i="3"/>
  <c r="E967" i="3"/>
  <c r="C967" i="3"/>
  <c r="G967" i="3" s="1"/>
  <c r="E963" i="3"/>
  <c r="C963" i="3"/>
  <c r="G963" i="3" s="1"/>
  <c r="E959" i="3"/>
  <c r="C959" i="3"/>
  <c r="G959" i="3" s="1"/>
  <c r="E955" i="3"/>
  <c r="C955" i="3"/>
  <c r="G955" i="3" s="1"/>
  <c r="F951" i="3"/>
  <c r="E951" i="3"/>
  <c r="C951" i="3"/>
  <c r="G951" i="3" s="1"/>
  <c r="E947" i="3"/>
  <c r="C947" i="3"/>
  <c r="G947" i="3" s="1"/>
  <c r="E943" i="3"/>
  <c r="C943" i="3"/>
  <c r="G943" i="3" s="1"/>
  <c r="E939" i="3"/>
  <c r="C939" i="3"/>
  <c r="G939" i="3" s="1"/>
  <c r="E935" i="3"/>
  <c r="C935" i="3"/>
  <c r="G935" i="3" s="1"/>
  <c r="E931" i="3"/>
  <c r="C931" i="3"/>
  <c r="G931" i="3" s="1"/>
  <c r="E927" i="3"/>
  <c r="C927" i="3"/>
  <c r="G927" i="3" s="1"/>
  <c r="E923" i="3"/>
  <c r="C923" i="3"/>
  <c r="G923" i="3" s="1"/>
  <c r="C920" i="3"/>
  <c r="G920" i="3" s="1"/>
  <c r="E920" i="3"/>
  <c r="C916" i="3"/>
  <c r="G916" i="3" s="1"/>
  <c r="E916" i="3"/>
  <c r="C912" i="3"/>
  <c r="G912" i="3" s="1"/>
  <c r="E912" i="3"/>
  <c r="C908" i="3"/>
  <c r="G908" i="3" s="1"/>
  <c r="E908" i="3"/>
  <c r="C904" i="3"/>
  <c r="G904" i="3" s="1"/>
  <c r="E904" i="3"/>
  <c r="C900" i="3"/>
  <c r="G900" i="3" s="1"/>
  <c r="E900" i="3"/>
  <c r="C896" i="3"/>
  <c r="G896" i="3" s="1"/>
  <c r="E896" i="3"/>
  <c r="C892" i="3"/>
  <c r="G892" i="3" s="1"/>
  <c r="E892" i="3"/>
  <c r="E889" i="3"/>
  <c r="C889" i="3"/>
  <c r="G889" i="3" s="1"/>
  <c r="E885" i="3"/>
  <c r="C885" i="3"/>
  <c r="G885" i="3" s="1"/>
  <c r="E881" i="3"/>
  <c r="C881" i="3"/>
  <c r="G881" i="3" s="1"/>
  <c r="E877" i="3"/>
  <c r="C877" i="3"/>
  <c r="G877" i="3" s="1"/>
  <c r="F873" i="3"/>
  <c r="E873" i="3"/>
  <c r="C873" i="3"/>
  <c r="G873" i="3" s="1"/>
  <c r="E869" i="3"/>
  <c r="C869" i="3"/>
  <c r="G869" i="3" s="1"/>
  <c r="E865" i="3"/>
  <c r="C865" i="3"/>
  <c r="G865" i="3" s="1"/>
  <c r="E861" i="3"/>
  <c r="C861" i="3"/>
  <c r="G861" i="3" s="1"/>
  <c r="C854" i="3"/>
  <c r="G854" i="3" s="1"/>
  <c r="E854" i="3"/>
  <c r="C850" i="3"/>
  <c r="G850" i="3" s="1"/>
  <c r="E850" i="3"/>
  <c r="C846" i="3"/>
  <c r="G846" i="3" s="1"/>
  <c r="E846" i="3"/>
  <c r="C842" i="3"/>
  <c r="G842" i="3" s="1"/>
  <c r="E842" i="3"/>
  <c r="C838" i="3"/>
  <c r="G838" i="3" s="1"/>
  <c r="E838" i="3"/>
  <c r="C834" i="3"/>
  <c r="G834" i="3" s="1"/>
  <c r="E834" i="3"/>
  <c r="C830" i="3"/>
  <c r="G830" i="3" s="1"/>
  <c r="E830" i="3"/>
  <c r="C826" i="3"/>
  <c r="G826" i="3" s="1"/>
  <c r="E826" i="3"/>
  <c r="C822" i="3"/>
  <c r="G822" i="3" s="1"/>
  <c r="E822" i="3"/>
  <c r="C818" i="3"/>
  <c r="G818" i="3" s="1"/>
  <c r="E818" i="3"/>
  <c r="C814" i="3"/>
  <c r="G814" i="3" s="1"/>
  <c r="E814" i="3"/>
  <c r="C810" i="3"/>
  <c r="G810" i="3" s="1"/>
  <c r="E810" i="3"/>
  <c r="C806" i="3"/>
  <c r="G806" i="3" s="1"/>
  <c r="E806" i="3"/>
  <c r="C802" i="3"/>
  <c r="G802" i="3" s="1"/>
  <c r="E802" i="3"/>
  <c r="C798" i="3"/>
  <c r="G798" i="3" s="1"/>
  <c r="E798" i="3"/>
  <c r="C794" i="3"/>
  <c r="G794" i="3" s="1"/>
  <c r="E794" i="3"/>
  <c r="F791" i="3"/>
  <c r="E791" i="3"/>
  <c r="C791" i="3"/>
  <c r="G791" i="3" s="1"/>
  <c r="E787" i="3"/>
  <c r="C787" i="3"/>
  <c r="G787" i="3" s="1"/>
  <c r="E783" i="3"/>
  <c r="C783" i="3"/>
  <c r="G783" i="3" s="1"/>
  <c r="E779" i="3"/>
  <c r="C779" i="3"/>
  <c r="G779" i="3" s="1"/>
  <c r="E775" i="3"/>
  <c r="C775" i="3"/>
  <c r="G775" i="3" s="1"/>
  <c r="E771" i="3"/>
  <c r="C771" i="3"/>
  <c r="G771" i="3" s="1"/>
  <c r="E767" i="3"/>
  <c r="C767" i="3"/>
  <c r="G767" i="3" s="1"/>
  <c r="C764" i="3"/>
  <c r="G764" i="3" s="1"/>
  <c r="E764" i="3"/>
  <c r="C760" i="3"/>
  <c r="G760" i="3" s="1"/>
  <c r="E760" i="3"/>
  <c r="C756" i="3"/>
  <c r="G756" i="3" s="1"/>
  <c r="E756" i="3"/>
  <c r="C752" i="3"/>
  <c r="G752" i="3" s="1"/>
  <c r="E752" i="3"/>
  <c r="C748" i="3"/>
  <c r="G748" i="3" s="1"/>
  <c r="E748" i="3"/>
  <c r="F745" i="3"/>
  <c r="E745" i="3"/>
  <c r="C745" i="3"/>
  <c r="G745" i="3" s="1"/>
  <c r="B741" i="3"/>
  <c r="E741" i="3"/>
  <c r="C741" i="3"/>
  <c r="G741" i="3" s="1"/>
  <c r="E737" i="3"/>
  <c r="C737" i="3"/>
  <c r="G737" i="3" s="1"/>
  <c r="F733" i="3"/>
  <c r="E733" i="3"/>
  <c r="C733" i="3"/>
  <c r="G733" i="3" s="1"/>
  <c r="B729" i="3"/>
  <c r="E729" i="3"/>
  <c r="C729" i="3"/>
  <c r="G729" i="3" s="1"/>
  <c r="B725" i="3"/>
  <c r="C725" i="3"/>
  <c r="G725" i="3" s="1"/>
  <c r="E725" i="3"/>
  <c r="F721" i="3"/>
  <c r="C721" i="3"/>
  <c r="G721" i="3" s="1"/>
  <c r="E721" i="3"/>
  <c r="C717" i="3"/>
  <c r="G717" i="3" s="1"/>
  <c r="E717" i="3"/>
  <c r="C713" i="3"/>
  <c r="G713" i="3" s="1"/>
  <c r="E713" i="3"/>
  <c r="F709" i="3"/>
  <c r="C709" i="3"/>
  <c r="G709" i="3" s="1"/>
  <c r="E709" i="3"/>
  <c r="C705" i="3"/>
  <c r="G705" i="3" s="1"/>
  <c r="E705" i="3"/>
  <c r="C698" i="3"/>
  <c r="G698" i="3" s="1"/>
  <c r="E698" i="3"/>
  <c r="C694" i="3"/>
  <c r="G694" i="3" s="1"/>
  <c r="E694" i="3"/>
  <c r="C690" i="3"/>
  <c r="G690" i="3" s="1"/>
  <c r="E690" i="3"/>
  <c r="C687" i="3"/>
  <c r="G687" i="3" s="1"/>
  <c r="E687" i="3"/>
  <c r="B680" i="3"/>
  <c r="C680" i="3"/>
  <c r="G680" i="3" s="1"/>
  <c r="E680" i="3"/>
  <c r="C676" i="3"/>
  <c r="G676" i="3" s="1"/>
  <c r="E676" i="3"/>
  <c r="C672" i="3"/>
  <c r="G672" i="3" s="1"/>
  <c r="E672" i="3"/>
  <c r="C668" i="3"/>
  <c r="G668" i="3" s="1"/>
  <c r="E668" i="3"/>
  <c r="B664" i="3"/>
  <c r="C664" i="3"/>
  <c r="G664" i="3" s="1"/>
  <c r="E664" i="3"/>
  <c r="C660" i="3"/>
  <c r="G660" i="3" s="1"/>
  <c r="E660" i="3"/>
  <c r="B656" i="3"/>
  <c r="C656" i="3"/>
  <c r="G656" i="3" s="1"/>
  <c r="E656" i="3"/>
  <c r="C652" i="3"/>
  <c r="G652" i="3" s="1"/>
  <c r="E652" i="3"/>
  <c r="C648" i="3"/>
  <c r="G648" i="3" s="1"/>
  <c r="E648" i="3"/>
  <c r="C644" i="3"/>
  <c r="G644" i="3" s="1"/>
  <c r="E644" i="3"/>
  <c r="C640" i="3"/>
  <c r="G640" i="3" s="1"/>
  <c r="E640" i="3"/>
  <c r="B637" i="3"/>
  <c r="C637" i="3"/>
  <c r="G637" i="3" s="1"/>
  <c r="E637" i="3"/>
  <c r="C633" i="3"/>
  <c r="G633" i="3" s="1"/>
  <c r="E633" i="3"/>
  <c r="C629" i="3"/>
  <c r="G629" i="3" s="1"/>
  <c r="E629" i="3"/>
  <c r="F625" i="3"/>
  <c r="C625" i="3"/>
  <c r="G625" i="3" s="1"/>
  <c r="E625" i="3"/>
  <c r="B621" i="3"/>
  <c r="C621" i="3"/>
  <c r="G621" i="3" s="1"/>
  <c r="E621" i="3"/>
  <c r="F617" i="3"/>
  <c r="C617" i="3"/>
  <c r="G617" i="3" s="1"/>
  <c r="E617" i="3"/>
  <c r="F613" i="3"/>
  <c r="C613" i="3"/>
  <c r="G613" i="3" s="1"/>
  <c r="E613" i="3"/>
  <c r="B609" i="3"/>
  <c r="C609" i="3"/>
  <c r="G609" i="3" s="1"/>
  <c r="E609" i="3"/>
  <c r="C605" i="3"/>
  <c r="G605" i="3" s="1"/>
  <c r="E605" i="3"/>
  <c r="B601" i="3"/>
  <c r="C601" i="3"/>
  <c r="G601" i="3" s="1"/>
  <c r="E601" i="3"/>
  <c r="C597" i="3"/>
  <c r="G597" i="3" s="1"/>
  <c r="E597" i="3"/>
  <c r="C590" i="3"/>
  <c r="G590" i="3" s="1"/>
  <c r="E590" i="3"/>
  <c r="C586" i="3"/>
  <c r="G586" i="3" s="1"/>
  <c r="E586" i="3"/>
  <c r="C582" i="3"/>
  <c r="G582" i="3" s="1"/>
  <c r="E582" i="3"/>
  <c r="C578" i="3"/>
  <c r="G578" i="3" s="1"/>
  <c r="E578" i="3"/>
  <c r="C574" i="3"/>
  <c r="G574" i="3" s="1"/>
  <c r="E574" i="3"/>
  <c r="C570" i="3"/>
  <c r="G570" i="3" s="1"/>
  <c r="E570" i="3"/>
  <c r="C566" i="3"/>
  <c r="G566" i="3" s="1"/>
  <c r="E566" i="3"/>
  <c r="C562" i="3"/>
  <c r="G562" i="3" s="1"/>
  <c r="E562" i="3"/>
  <c r="C558" i="3"/>
  <c r="G558" i="3" s="1"/>
  <c r="E558" i="3"/>
  <c r="C555" i="3"/>
  <c r="G555" i="3" s="1"/>
  <c r="E555" i="3"/>
  <c r="C552" i="3"/>
  <c r="G552" i="3" s="1"/>
  <c r="E552" i="3"/>
  <c r="C549" i="3"/>
  <c r="G549" i="3" s="1"/>
  <c r="E549" i="3"/>
  <c r="C546" i="3"/>
  <c r="G546" i="3" s="1"/>
  <c r="E546" i="3"/>
  <c r="C542" i="3"/>
  <c r="G542" i="3" s="1"/>
  <c r="E542" i="3"/>
  <c r="C538" i="3"/>
  <c r="G538" i="3" s="1"/>
  <c r="E538" i="3"/>
  <c r="C534" i="3"/>
  <c r="G534" i="3" s="1"/>
  <c r="E534" i="3"/>
  <c r="C530" i="3"/>
  <c r="G530" i="3" s="1"/>
  <c r="E530" i="3"/>
  <c r="C526" i="3"/>
  <c r="G526" i="3" s="1"/>
  <c r="E526" i="3"/>
  <c r="C522" i="3"/>
  <c r="G522" i="3" s="1"/>
  <c r="E522" i="3"/>
  <c r="C519" i="3"/>
  <c r="G519" i="3" s="1"/>
  <c r="E519" i="3"/>
  <c r="F515" i="3"/>
  <c r="C515" i="3"/>
  <c r="G515" i="3" s="1"/>
  <c r="E515" i="3"/>
  <c r="C511" i="3"/>
  <c r="G511" i="3" s="1"/>
  <c r="E511" i="3"/>
  <c r="C507" i="3"/>
  <c r="G507" i="3" s="1"/>
  <c r="E507" i="3"/>
  <c r="C503" i="3"/>
  <c r="G503" i="3" s="1"/>
  <c r="E503" i="3"/>
  <c r="C499" i="3"/>
  <c r="G499" i="3" s="1"/>
  <c r="E499" i="3"/>
  <c r="C495" i="3"/>
  <c r="G495" i="3" s="1"/>
  <c r="E495" i="3"/>
  <c r="F491" i="3"/>
  <c r="C491" i="3"/>
  <c r="G491" i="3" s="1"/>
  <c r="E491" i="3"/>
  <c r="C488" i="3"/>
  <c r="G488" i="3" s="1"/>
  <c r="E488" i="3"/>
  <c r="B484" i="3"/>
  <c r="C484" i="3"/>
  <c r="G484" i="3" s="1"/>
  <c r="E484" i="3"/>
  <c r="C481" i="3"/>
  <c r="G481" i="3" s="1"/>
  <c r="E481" i="3"/>
  <c r="B477" i="3"/>
  <c r="C477" i="3"/>
  <c r="G477" i="3" s="1"/>
  <c r="E477" i="3"/>
  <c r="B473" i="3"/>
  <c r="C473" i="3"/>
  <c r="G473" i="3" s="1"/>
  <c r="E473" i="3"/>
  <c r="B469" i="3"/>
  <c r="C469" i="3"/>
  <c r="G469" i="3" s="1"/>
  <c r="E469" i="3"/>
  <c r="C462" i="3"/>
  <c r="G462" i="3" s="1"/>
  <c r="E462" i="3"/>
  <c r="C458" i="3"/>
  <c r="G458" i="3" s="1"/>
  <c r="E458" i="3"/>
  <c r="C454" i="3"/>
  <c r="G454" i="3" s="1"/>
  <c r="E454" i="3"/>
  <c r="C450" i="3"/>
  <c r="G450" i="3" s="1"/>
  <c r="E450" i="3"/>
  <c r="C446" i="3"/>
  <c r="G446" i="3" s="1"/>
  <c r="E446" i="3"/>
  <c r="C443" i="3"/>
  <c r="G443" i="3" s="1"/>
  <c r="E443" i="3"/>
  <c r="C439" i="3"/>
  <c r="G439" i="3" s="1"/>
  <c r="E439" i="3"/>
  <c r="C435" i="3"/>
  <c r="G435" i="3" s="1"/>
  <c r="E435" i="3"/>
  <c r="B431" i="3"/>
  <c r="E431" i="3"/>
  <c r="C431" i="3"/>
  <c r="G431" i="3" s="1"/>
  <c r="E424" i="3"/>
  <c r="C424" i="3"/>
  <c r="G424" i="3" s="1"/>
  <c r="C421" i="3"/>
  <c r="G421" i="3" s="1"/>
  <c r="E421" i="3"/>
  <c r="C417" i="3"/>
  <c r="G417" i="3" s="1"/>
  <c r="E417" i="3"/>
  <c r="C413" i="3"/>
  <c r="G413" i="3" s="1"/>
  <c r="E413" i="3"/>
  <c r="C409" i="3"/>
  <c r="G409" i="3" s="1"/>
  <c r="E409" i="3"/>
  <c r="C405" i="3"/>
  <c r="G405" i="3" s="1"/>
  <c r="E405" i="3"/>
  <c r="E398" i="3"/>
  <c r="C398" i="3"/>
  <c r="G398" i="3" s="1"/>
  <c r="E394" i="3"/>
  <c r="C394" i="3"/>
  <c r="G394" i="3" s="1"/>
  <c r="E390" i="3"/>
  <c r="C390" i="3"/>
  <c r="G390" i="3" s="1"/>
  <c r="E386" i="3"/>
  <c r="C386" i="3"/>
  <c r="G386" i="3" s="1"/>
  <c r="E382" i="3"/>
  <c r="C382" i="3"/>
  <c r="G382" i="3" s="1"/>
  <c r="E378" i="3"/>
  <c r="C378" i="3"/>
  <c r="G378" i="3" s="1"/>
  <c r="E374" i="3"/>
  <c r="C374" i="3"/>
  <c r="G374" i="3" s="1"/>
  <c r="E370" i="3"/>
  <c r="C370" i="3"/>
  <c r="G370" i="3" s="1"/>
  <c r="E366" i="3"/>
  <c r="C366" i="3"/>
  <c r="G366" i="3" s="1"/>
  <c r="C363" i="3"/>
  <c r="G363" i="3" s="1"/>
  <c r="E363" i="3"/>
  <c r="E360" i="3"/>
  <c r="C360" i="3"/>
  <c r="G360" i="3" s="1"/>
  <c r="C357" i="3"/>
  <c r="G357" i="3" s="1"/>
  <c r="E357" i="3"/>
  <c r="E354" i="3"/>
  <c r="C354" i="3"/>
  <c r="G354" i="3" s="1"/>
  <c r="E350" i="3"/>
  <c r="C350" i="3"/>
  <c r="G350" i="3" s="1"/>
  <c r="E346" i="3"/>
  <c r="C346" i="3"/>
  <c r="G346" i="3" s="1"/>
  <c r="E342" i="3"/>
  <c r="C342" i="3"/>
  <c r="G342" i="3" s="1"/>
  <c r="E338" i="3"/>
  <c r="C338" i="3"/>
  <c r="G338" i="3" s="1"/>
  <c r="C335" i="3"/>
  <c r="G335" i="3" s="1"/>
  <c r="E335" i="3"/>
  <c r="C331" i="3"/>
  <c r="G331" i="3" s="1"/>
  <c r="E331" i="3"/>
  <c r="C327" i="3"/>
  <c r="G327" i="3" s="1"/>
  <c r="E327" i="3"/>
  <c r="F323" i="3"/>
  <c r="C323" i="3"/>
  <c r="G323" i="3" s="1"/>
  <c r="E323" i="3"/>
  <c r="C319" i="3"/>
  <c r="G319" i="3" s="1"/>
  <c r="E319" i="3"/>
  <c r="C315" i="3"/>
  <c r="G315" i="3" s="1"/>
  <c r="E315" i="3"/>
  <c r="C311" i="3"/>
  <c r="G311" i="3" s="1"/>
  <c r="E311" i="3"/>
  <c r="C307" i="3"/>
  <c r="G307" i="3" s="1"/>
  <c r="E307" i="3"/>
  <c r="C304" i="3"/>
  <c r="G304" i="3" s="1"/>
  <c r="E304" i="3"/>
  <c r="C300" i="3"/>
  <c r="G300" i="3" s="1"/>
  <c r="E300" i="3"/>
  <c r="C297" i="3"/>
  <c r="G297" i="3" s="1"/>
  <c r="E297" i="3"/>
  <c r="F259" i="3"/>
  <c r="C235" i="3"/>
  <c r="G235" i="3" s="1"/>
  <c r="C225" i="3"/>
  <c r="G225" i="3" s="1"/>
  <c r="F209" i="3"/>
  <c r="C209" i="3"/>
  <c r="G209" i="3" s="1"/>
  <c r="B205" i="3"/>
  <c r="C205" i="3" s="1"/>
  <c r="G205" i="3" s="1"/>
  <c r="B175" i="3"/>
  <c r="C175" i="3" s="1"/>
  <c r="G175" i="3" s="1"/>
  <c r="C160" i="3"/>
  <c r="G160" i="3" s="1"/>
  <c r="C141" i="3"/>
  <c r="G141" i="3" s="1"/>
  <c r="C64" i="3"/>
  <c r="G64" i="3" s="1"/>
  <c r="C48" i="3"/>
  <c r="G48" i="3" s="1"/>
  <c r="C32" i="3"/>
  <c r="G32" i="3" s="1"/>
  <c r="C16" i="3"/>
  <c r="G16" i="3" s="1"/>
  <c r="E1008" i="3"/>
  <c r="C1008" i="3"/>
  <c r="G1008" i="3" s="1"/>
  <c r="E992" i="3"/>
  <c r="C992" i="3"/>
  <c r="G992" i="3" s="1"/>
  <c r="C985" i="3"/>
  <c r="G985" i="3" s="1"/>
  <c r="E985" i="3"/>
  <c r="F969" i="3"/>
  <c r="E969" i="3"/>
  <c r="C969" i="3"/>
  <c r="G969" i="3" s="1"/>
  <c r="F953" i="3"/>
  <c r="E953" i="3"/>
  <c r="C953" i="3"/>
  <c r="G953" i="3" s="1"/>
  <c r="C906" i="3"/>
  <c r="G906" i="3" s="1"/>
  <c r="E906" i="3"/>
  <c r="C890" i="3"/>
  <c r="G890" i="3" s="1"/>
  <c r="E890" i="3"/>
  <c r="E879" i="3"/>
  <c r="C879" i="3"/>
  <c r="G879" i="3" s="1"/>
  <c r="E863" i="3"/>
  <c r="C863" i="3"/>
  <c r="G863" i="3" s="1"/>
  <c r="C856" i="3"/>
  <c r="G856" i="3" s="1"/>
  <c r="E856" i="3"/>
  <c r="C836" i="3"/>
  <c r="G836" i="3" s="1"/>
  <c r="E836" i="3"/>
  <c r="C820" i="3"/>
  <c r="G820" i="3" s="1"/>
  <c r="E820" i="3"/>
  <c r="B804" i="3"/>
  <c r="C804" i="3"/>
  <c r="G804" i="3" s="1"/>
  <c r="E804" i="3"/>
  <c r="E789" i="3"/>
  <c r="C789" i="3"/>
  <c r="G789" i="3" s="1"/>
  <c r="C754" i="3"/>
  <c r="G754" i="3" s="1"/>
  <c r="E754" i="3"/>
  <c r="E735" i="3"/>
  <c r="C735" i="3"/>
  <c r="G735" i="3" s="1"/>
  <c r="C719" i="3"/>
  <c r="G719" i="3" s="1"/>
  <c r="E719" i="3"/>
  <c r="C707" i="3"/>
  <c r="G707" i="3" s="1"/>
  <c r="E707" i="3"/>
  <c r="C692" i="3"/>
  <c r="G692" i="3" s="1"/>
  <c r="E692" i="3"/>
  <c r="C678" i="3"/>
  <c r="G678" i="3" s="1"/>
  <c r="E678" i="3"/>
  <c r="C658" i="3"/>
  <c r="G658" i="3" s="1"/>
  <c r="E658" i="3"/>
  <c r="C642" i="3"/>
  <c r="G642" i="3" s="1"/>
  <c r="E642" i="3"/>
  <c r="C631" i="3"/>
  <c r="G631" i="3" s="1"/>
  <c r="E631" i="3"/>
  <c r="B619" i="3"/>
  <c r="C619" i="3"/>
  <c r="G619" i="3" s="1"/>
  <c r="E619" i="3"/>
  <c r="C603" i="3"/>
  <c r="G603" i="3" s="1"/>
  <c r="E603" i="3"/>
  <c r="C588" i="3"/>
  <c r="G588" i="3" s="1"/>
  <c r="E588" i="3"/>
  <c r="B572" i="3"/>
  <c r="C572" i="3"/>
  <c r="G572" i="3" s="1"/>
  <c r="E572" i="3"/>
  <c r="C560" i="3"/>
  <c r="G560" i="3" s="1"/>
  <c r="E560" i="3"/>
  <c r="C550" i="3"/>
  <c r="G550" i="3" s="1"/>
  <c r="E550" i="3"/>
  <c r="B532" i="3"/>
  <c r="C532" i="3"/>
  <c r="G532" i="3" s="1"/>
  <c r="E532" i="3"/>
  <c r="B521" i="3"/>
  <c r="C521" i="3"/>
  <c r="G521" i="3" s="1"/>
  <c r="E521" i="3"/>
  <c r="C505" i="3"/>
  <c r="G505" i="3" s="1"/>
  <c r="E505" i="3"/>
  <c r="B493" i="3"/>
  <c r="C493" i="3"/>
  <c r="G493" i="3" s="1"/>
  <c r="E493" i="3"/>
  <c r="C475" i="3"/>
  <c r="G475" i="3" s="1"/>
  <c r="E475" i="3"/>
  <c r="C460" i="3"/>
  <c r="G460" i="3" s="1"/>
  <c r="E460" i="3"/>
  <c r="C445" i="3"/>
  <c r="G445" i="3" s="1"/>
  <c r="E445" i="3"/>
  <c r="E429" i="3"/>
  <c r="C429" i="3"/>
  <c r="G429" i="3" s="1"/>
  <c r="C411" i="3"/>
  <c r="G411" i="3" s="1"/>
  <c r="E411" i="3"/>
  <c r="E396" i="3"/>
  <c r="C396" i="3"/>
  <c r="G396" i="3" s="1"/>
  <c r="E384" i="3"/>
  <c r="C384" i="3"/>
  <c r="G384" i="3" s="1"/>
  <c r="B348" i="3"/>
  <c r="E348" i="3"/>
  <c r="C348" i="3"/>
  <c r="G348" i="3" s="1"/>
  <c r="C337" i="3"/>
  <c r="G337" i="3" s="1"/>
  <c r="E337" i="3"/>
  <c r="C321" i="3"/>
  <c r="G321" i="3" s="1"/>
  <c r="E321" i="3"/>
  <c r="B313" i="3"/>
  <c r="C313" i="3"/>
  <c r="G313" i="3" s="1"/>
  <c r="E313" i="3"/>
  <c r="C302" i="3"/>
  <c r="G302" i="3" s="1"/>
  <c r="E302" i="3"/>
  <c r="B288" i="3"/>
  <c r="C288" i="3" s="1"/>
  <c r="G288" i="3" s="1"/>
  <c r="C257" i="3"/>
  <c r="G257" i="3" s="1"/>
  <c r="B158" i="3"/>
  <c r="C158" i="3" s="1"/>
  <c r="G158" i="3" s="1"/>
  <c r="B129" i="3"/>
  <c r="C129" i="3" s="1"/>
  <c r="G129" i="3" s="1"/>
  <c r="C96" i="3"/>
  <c r="G96" i="3" s="1"/>
  <c r="B81" i="3"/>
  <c r="C81" i="3" s="1"/>
  <c r="G81" i="3" s="1"/>
  <c r="B69" i="3"/>
  <c r="C69" i="3" s="1"/>
  <c r="G69" i="3" s="1"/>
  <c r="B77" i="3"/>
  <c r="C77" i="3" s="1"/>
  <c r="G77" i="3" s="1"/>
  <c r="B273" i="3"/>
  <c r="C273" i="3" s="1"/>
  <c r="G273" i="3" s="1"/>
  <c r="B337" i="3"/>
  <c r="B661" i="3"/>
  <c r="B192" i="3"/>
  <c r="C192" i="3" s="1"/>
  <c r="G192" i="3" s="1"/>
  <c r="B516" i="3"/>
  <c r="B688" i="3"/>
  <c r="B788" i="3"/>
  <c r="B988" i="3"/>
  <c r="B143" i="3"/>
  <c r="C143" i="3" s="1"/>
  <c r="G143" i="3" s="1"/>
  <c r="B691" i="3"/>
  <c r="C1005" i="3"/>
  <c r="G1005" i="3" s="1"/>
  <c r="E1005" i="3"/>
  <c r="F1001" i="3"/>
  <c r="C1001" i="3"/>
  <c r="G1001" i="3" s="1"/>
  <c r="E1001" i="3"/>
  <c r="C997" i="3"/>
  <c r="G997" i="3" s="1"/>
  <c r="E997" i="3"/>
  <c r="C993" i="3"/>
  <c r="G993" i="3" s="1"/>
  <c r="E993" i="3"/>
  <c r="C989" i="3"/>
  <c r="G989" i="3" s="1"/>
  <c r="E989" i="3"/>
  <c r="F985" i="3"/>
  <c r="E982" i="3"/>
  <c r="C982" i="3"/>
  <c r="G982" i="3" s="1"/>
  <c r="E978" i="3"/>
  <c r="C978" i="3"/>
  <c r="G978" i="3" s="1"/>
  <c r="C974" i="3"/>
  <c r="G974" i="3" s="1"/>
  <c r="E974" i="3"/>
  <c r="E970" i="3"/>
  <c r="C970" i="3"/>
  <c r="G970" i="3" s="1"/>
  <c r="C966" i="3"/>
  <c r="G966" i="3" s="1"/>
  <c r="E966" i="3"/>
  <c r="C962" i="3"/>
  <c r="G962" i="3" s="1"/>
  <c r="E962" i="3"/>
  <c r="C958" i="3"/>
  <c r="G958" i="3" s="1"/>
  <c r="E958" i="3"/>
  <c r="C954" i="3"/>
  <c r="G954" i="3" s="1"/>
  <c r="E954" i="3"/>
  <c r="C950" i="3"/>
  <c r="G950" i="3" s="1"/>
  <c r="E950" i="3"/>
  <c r="C946" i="3"/>
  <c r="G946" i="3" s="1"/>
  <c r="E946" i="3"/>
  <c r="C942" i="3"/>
  <c r="G942" i="3" s="1"/>
  <c r="E942" i="3"/>
  <c r="C938" i="3"/>
  <c r="G938" i="3" s="1"/>
  <c r="E938" i="3"/>
  <c r="C934" i="3"/>
  <c r="G934" i="3" s="1"/>
  <c r="E934" i="3"/>
  <c r="C930" i="3"/>
  <c r="G930" i="3" s="1"/>
  <c r="E930" i="3"/>
  <c r="C926" i="3"/>
  <c r="G926" i="3" s="1"/>
  <c r="E926" i="3"/>
  <c r="C922" i="3"/>
  <c r="G922" i="3" s="1"/>
  <c r="E922" i="3"/>
  <c r="F919" i="3"/>
  <c r="E919" i="3"/>
  <c r="C919" i="3"/>
  <c r="G919" i="3" s="1"/>
  <c r="E915" i="3"/>
  <c r="C915" i="3"/>
  <c r="G915" i="3" s="1"/>
  <c r="E911" i="3"/>
  <c r="C911" i="3"/>
  <c r="G911" i="3" s="1"/>
  <c r="E907" i="3"/>
  <c r="C907" i="3"/>
  <c r="G907" i="3" s="1"/>
  <c r="E903" i="3"/>
  <c r="C903" i="3"/>
  <c r="G903" i="3" s="1"/>
  <c r="E899" i="3"/>
  <c r="C899" i="3"/>
  <c r="G899" i="3" s="1"/>
  <c r="E895" i="3"/>
  <c r="C895" i="3"/>
  <c r="G895" i="3" s="1"/>
  <c r="E891" i="3"/>
  <c r="C891" i="3"/>
  <c r="G891" i="3" s="1"/>
  <c r="C888" i="3"/>
  <c r="G888" i="3" s="1"/>
  <c r="E888" i="3"/>
  <c r="C884" i="3"/>
  <c r="G884" i="3" s="1"/>
  <c r="E884" i="3"/>
  <c r="C880" i="3"/>
  <c r="G880" i="3" s="1"/>
  <c r="E880" i="3"/>
  <c r="C876" i="3"/>
  <c r="G876" i="3" s="1"/>
  <c r="E876" i="3"/>
  <c r="C872" i="3"/>
  <c r="G872" i="3" s="1"/>
  <c r="E872" i="3"/>
  <c r="C868" i="3"/>
  <c r="G868" i="3" s="1"/>
  <c r="E868" i="3"/>
  <c r="C864" i="3"/>
  <c r="G864" i="3" s="1"/>
  <c r="E864" i="3"/>
  <c r="C860" i="3"/>
  <c r="G860" i="3" s="1"/>
  <c r="E860" i="3"/>
  <c r="E857" i="3"/>
  <c r="C857" i="3"/>
  <c r="G857" i="3" s="1"/>
  <c r="E853" i="3"/>
  <c r="C853" i="3"/>
  <c r="G853" i="3" s="1"/>
  <c r="E849" i="3"/>
  <c r="C849" i="3"/>
  <c r="G849" i="3" s="1"/>
  <c r="E845" i="3"/>
  <c r="C845" i="3"/>
  <c r="G845" i="3" s="1"/>
  <c r="F841" i="3"/>
  <c r="E841" i="3"/>
  <c r="C841" i="3"/>
  <c r="G841" i="3" s="1"/>
  <c r="E837" i="3"/>
  <c r="C837" i="3"/>
  <c r="G837" i="3" s="1"/>
  <c r="E833" i="3"/>
  <c r="C833" i="3"/>
  <c r="G833" i="3" s="1"/>
  <c r="E829" i="3"/>
  <c r="C829" i="3"/>
  <c r="G829" i="3" s="1"/>
  <c r="F825" i="3"/>
  <c r="E825" i="3"/>
  <c r="C825" i="3"/>
  <c r="G825" i="3" s="1"/>
  <c r="B821" i="3"/>
  <c r="E821" i="3"/>
  <c r="C821" i="3"/>
  <c r="G821" i="3" s="1"/>
  <c r="B817" i="3"/>
  <c r="E817" i="3"/>
  <c r="C817" i="3"/>
  <c r="G817" i="3" s="1"/>
  <c r="E813" i="3"/>
  <c r="C813" i="3"/>
  <c r="G813" i="3" s="1"/>
  <c r="F809" i="3"/>
  <c r="E809" i="3"/>
  <c r="C809" i="3"/>
  <c r="G809" i="3" s="1"/>
  <c r="B805" i="3"/>
  <c r="E805" i="3"/>
  <c r="C805" i="3"/>
  <c r="G805" i="3" s="1"/>
  <c r="E801" i="3"/>
  <c r="C801" i="3"/>
  <c r="G801" i="3" s="1"/>
  <c r="E797" i="3"/>
  <c r="C797" i="3"/>
  <c r="G797" i="3" s="1"/>
  <c r="F793" i="3"/>
  <c r="C790" i="3"/>
  <c r="G790" i="3" s="1"/>
  <c r="E790" i="3"/>
  <c r="C786" i="3"/>
  <c r="G786" i="3" s="1"/>
  <c r="E786" i="3"/>
  <c r="B782" i="3"/>
  <c r="C782" i="3"/>
  <c r="G782" i="3" s="1"/>
  <c r="E782" i="3"/>
  <c r="C778" i="3"/>
  <c r="G778" i="3" s="1"/>
  <c r="E778" i="3"/>
  <c r="B774" i="3"/>
  <c r="C774" i="3"/>
  <c r="G774" i="3" s="1"/>
  <c r="E774" i="3"/>
  <c r="C770" i="3"/>
  <c r="G770" i="3" s="1"/>
  <c r="E770" i="3"/>
  <c r="C766" i="3"/>
  <c r="G766" i="3" s="1"/>
  <c r="E766" i="3"/>
  <c r="E763" i="3"/>
  <c r="C763" i="3"/>
  <c r="G763" i="3" s="1"/>
  <c r="E759" i="3"/>
  <c r="C759" i="3"/>
  <c r="G759" i="3" s="1"/>
  <c r="E755" i="3"/>
  <c r="C755" i="3"/>
  <c r="G755" i="3" s="1"/>
  <c r="E751" i="3"/>
  <c r="C751" i="3"/>
  <c r="G751" i="3" s="1"/>
  <c r="F747" i="3"/>
  <c r="B744" i="3"/>
  <c r="C744" i="3"/>
  <c r="G744" i="3" s="1"/>
  <c r="E744" i="3"/>
  <c r="C740" i="3"/>
  <c r="G740" i="3" s="1"/>
  <c r="E740" i="3"/>
  <c r="B736" i="3"/>
  <c r="C736" i="3"/>
  <c r="G736" i="3" s="1"/>
  <c r="E736" i="3"/>
  <c r="C732" i="3"/>
  <c r="G732" i="3" s="1"/>
  <c r="E732" i="3"/>
  <c r="C728" i="3"/>
  <c r="G728" i="3" s="1"/>
  <c r="E728" i="3"/>
  <c r="C724" i="3"/>
  <c r="G724" i="3" s="1"/>
  <c r="E724" i="3"/>
  <c r="B720" i="3"/>
  <c r="C720" i="3"/>
  <c r="G720" i="3" s="1"/>
  <c r="E720" i="3"/>
  <c r="C716" i="3"/>
  <c r="G716" i="3" s="1"/>
  <c r="E716" i="3"/>
  <c r="C712" i="3"/>
  <c r="G712" i="3" s="1"/>
  <c r="E712" i="3"/>
  <c r="C708" i="3"/>
  <c r="G708" i="3" s="1"/>
  <c r="E708" i="3"/>
  <c r="B704" i="3"/>
  <c r="C704" i="3"/>
  <c r="G704" i="3" s="1"/>
  <c r="E704" i="3"/>
  <c r="B701" i="3"/>
  <c r="C701" i="3"/>
  <c r="G701" i="3" s="1"/>
  <c r="E701" i="3"/>
  <c r="C697" i="3"/>
  <c r="G697" i="3" s="1"/>
  <c r="E697" i="3"/>
  <c r="C693" i="3"/>
  <c r="G693" i="3" s="1"/>
  <c r="E693" i="3"/>
  <c r="F689" i="3"/>
  <c r="C686" i="3"/>
  <c r="G686" i="3" s="1"/>
  <c r="E686" i="3"/>
  <c r="B683" i="3"/>
  <c r="C683" i="3"/>
  <c r="G683" i="3" s="1"/>
  <c r="E683" i="3"/>
  <c r="C679" i="3"/>
  <c r="G679" i="3" s="1"/>
  <c r="E679" i="3"/>
  <c r="F675" i="3"/>
  <c r="C675" i="3"/>
  <c r="G675" i="3" s="1"/>
  <c r="E675" i="3"/>
  <c r="C671" i="3"/>
  <c r="G671" i="3" s="1"/>
  <c r="E671" i="3"/>
  <c r="C667" i="3"/>
  <c r="G667" i="3" s="1"/>
  <c r="E667" i="3"/>
  <c r="C663" i="3"/>
  <c r="G663" i="3" s="1"/>
  <c r="E663" i="3"/>
  <c r="C659" i="3"/>
  <c r="G659" i="3" s="1"/>
  <c r="E659" i="3"/>
  <c r="C655" i="3"/>
  <c r="G655" i="3" s="1"/>
  <c r="E655" i="3"/>
  <c r="C651" i="3"/>
  <c r="G651" i="3" s="1"/>
  <c r="E651" i="3"/>
  <c r="C647" i="3"/>
  <c r="G647" i="3" s="1"/>
  <c r="E647" i="3"/>
  <c r="F643" i="3"/>
  <c r="C643" i="3"/>
  <c r="G643" i="3" s="1"/>
  <c r="E643" i="3"/>
  <c r="C639" i="3"/>
  <c r="G639" i="3" s="1"/>
  <c r="E639" i="3"/>
  <c r="C636" i="3"/>
  <c r="G636" i="3" s="1"/>
  <c r="E636" i="3"/>
  <c r="C632" i="3"/>
  <c r="G632" i="3" s="1"/>
  <c r="E632" i="3"/>
  <c r="C628" i="3"/>
  <c r="G628" i="3" s="1"/>
  <c r="E628" i="3"/>
  <c r="C624" i="3"/>
  <c r="G624" i="3" s="1"/>
  <c r="E624" i="3"/>
  <c r="C620" i="3"/>
  <c r="G620" i="3" s="1"/>
  <c r="E620" i="3"/>
  <c r="B616" i="3"/>
  <c r="C616" i="3"/>
  <c r="G616" i="3" s="1"/>
  <c r="E616" i="3"/>
  <c r="B612" i="3"/>
  <c r="C612" i="3"/>
  <c r="G612" i="3" s="1"/>
  <c r="E612" i="3"/>
  <c r="C608" i="3"/>
  <c r="G608" i="3" s="1"/>
  <c r="E608" i="3"/>
  <c r="C604" i="3"/>
  <c r="G604" i="3" s="1"/>
  <c r="E604" i="3"/>
  <c r="C600" i="3"/>
  <c r="G600" i="3" s="1"/>
  <c r="E600" i="3"/>
  <c r="C596" i="3"/>
  <c r="G596" i="3" s="1"/>
  <c r="E596" i="3"/>
  <c r="C593" i="3"/>
  <c r="G593" i="3" s="1"/>
  <c r="E593" i="3"/>
  <c r="C589" i="3"/>
  <c r="G589" i="3" s="1"/>
  <c r="E589" i="3"/>
  <c r="F585" i="3"/>
  <c r="C585" i="3"/>
  <c r="G585" i="3" s="1"/>
  <c r="E585" i="3"/>
  <c r="C581" i="3"/>
  <c r="G581" i="3" s="1"/>
  <c r="E581" i="3"/>
  <c r="C577" i="3"/>
  <c r="G577" i="3" s="1"/>
  <c r="E577" i="3"/>
  <c r="F573" i="3"/>
  <c r="C573" i="3"/>
  <c r="G573" i="3" s="1"/>
  <c r="E573" i="3"/>
  <c r="C569" i="3"/>
  <c r="G569" i="3" s="1"/>
  <c r="E569" i="3"/>
  <c r="C565" i="3"/>
  <c r="G565" i="3" s="1"/>
  <c r="E565" i="3"/>
  <c r="F561" i="3"/>
  <c r="C561" i="3"/>
  <c r="G561" i="3" s="1"/>
  <c r="E561" i="3"/>
  <c r="C557" i="3"/>
  <c r="G557" i="3" s="1"/>
  <c r="E557" i="3"/>
  <c r="C554" i="3"/>
  <c r="G554" i="3" s="1"/>
  <c r="E554" i="3"/>
  <c r="C551" i="3"/>
  <c r="G551" i="3" s="1"/>
  <c r="E551" i="3"/>
  <c r="C548" i="3"/>
  <c r="G548" i="3" s="1"/>
  <c r="E548" i="3"/>
  <c r="C545" i="3"/>
  <c r="G545" i="3" s="1"/>
  <c r="E545" i="3"/>
  <c r="C541" i="3"/>
  <c r="G541" i="3" s="1"/>
  <c r="E541" i="3"/>
  <c r="C537" i="3"/>
  <c r="G537" i="3" s="1"/>
  <c r="E537" i="3"/>
  <c r="C533" i="3"/>
  <c r="G533" i="3" s="1"/>
  <c r="E533" i="3"/>
  <c r="F529" i="3"/>
  <c r="C529" i="3"/>
  <c r="G529" i="3" s="1"/>
  <c r="E529" i="3"/>
  <c r="B525" i="3"/>
  <c r="C525" i="3"/>
  <c r="G525" i="3" s="1"/>
  <c r="E525" i="3"/>
  <c r="F521" i="3"/>
  <c r="C518" i="3"/>
  <c r="G518" i="3" s="1"/>
  <c r="E518" i="3"/>
  <c r="C514" i="3"/>
  <c r="G514" i="3" s="1"/>
  <c r="E514" i="3"/>
  <c r="C510" i="3"/>
  <c r="G510" i="3" s="1"/>
  <c r="E510" i="3"/>
  <c r="C506" i="3"/>
  <c r="G506" i="3" s="1"/>
  <c r="E506" i="3"/>
  <c r="C502" i="3"/>
  <c r="G502" i="3" s="1"/>
  <c r="E502" i="3"/>
  <c r="C498" i="3"/>
  <c r="G498" i="3" s="1"/>
  <c r="E498" i="3"/>
  <c r="C494" i="3"/>
  <c r="G494" i="3" s="1"/>
  <c r="E494" i="3"/>
  <c r="C490" i="3"/>
  <c r="G490" i="3" s="1"/>
  <c r="E490" i="3"/>
  <c r="C487" i="3"/>
  <c r="G487" i="3" s="1"/>
  <c r="E487" i="3"/>
  <c r="F483" i="3"/>
  <c r="B480" i="3"/>
  <c r="C480" i="3"/>
  <c r="G480" i="3" s="1"/>
  <c r="E480" i="3"/>
  <c r="C476" i="3"/>
  <c r="G476" i="3" s="1"/>
  <c r="E476" i="3"/>
  <c r="C472" i="3"/>
  <c r="G472" i="3" s="1"/>
  <c r="E472" i="3"/>
  <c r="C468" i="3"/>
  <c r="G468" i="3" s="1"/>
  <c r="E468" i="3"/>
  <c r="C465" i="3"/>
  <c r="G465" i="3" s="1"/>
  <c r="E465" i="3"/>
  <c r="B461" i="3"/>
  <c r="C461" i="3"/>
  <c r="G461" i="3" s="1"/>
  <c r="E461" i="3"/>
  <c r="F457" i="3"/>
  <c r="C457" i="3"/>
  <c r="G457" i="3" s="1"/>
  <c r="E457" i="3"/>
  <c r="C453" i="3"/>
  <c r="G453" i="3" s="1"/>
  <c r="E453" i="3"/>
  <c r="C449" i="3"/>
  <c r="G449" i="3" s="1"/>
  <c r="E449" i="3"/>
  <c r="F445" i="3"/>
  <c r="C442" i="3"/>
  <c r="G442" i="3" s="1"/>
  <c r="E442" i="3"/>
  <c r="C438" i="3"/>
  <c r="G438" i="3" s="1"/>
  <c r="E438" i="3"/>
  <c r="C434" i="3"/>
  <c r="G434" i="3" s="1"/>
  <c r="E434" i="3"/>
  <c r="E430" i="3"/>
  <c r="C430" i="3"/>
  <c r="G430" i="3" s="1"/>
  <c r="C427" i="3"/>
  <c r="G427" i="3" s="1"/>
  <c r="E427" i="3"/>
  <c r="C423" i="3"/>
  <c r="G423" i="3" s="1"/>
  <c r="E423" i="3"/>
  <c r="E420" i="3"/>
  <c r="C420" i="3"/>
  <c r="G420" i="3" s="1"/>
  <c r="E416" i="3"/>
  <c r="C416" i="3"/>
  <c r="G416" i="3" s="1"/>
  <c r="E412" i="3"/>
  <c r="C412" i="3"/>
  <c r="G412" i="3" s="1"/>
  <c r="E408" i="3"/>
  <c r="C408" i="3"/>
  <c r="G408" i="3" s="1"/>
  <c r="E404" i="3"/>
  <c r="C404" i="3"/>
  <c r="G404" i="3" s="1"/>
  <c r="C401" i="3"/>
  <c r="G401" i="3" s="1"/>
  <c r="E401" i="3"/>
  <c r="C397" i="3"/>
  <c r="G397" i="3" s="1"/>
  <c r="E397" i="3"/>
  <c r="F393" i="3"/>
  <c r="C393" i="3"/>
  <c r="G393" i="3" s="1"/>
  <c r="E393" i="3"/>
  <c r="C389" i="3"/>
  <c r="G389" i="3" s="1"/>
  <c r="E389" i="3"/>
  <c r="C385" i="3"/>
  <c r="G385" i="3" s="1"/>
  <c r="E385" i="3"/>
  <c r="F381" i="3"/>
  <c r="C381" i="3"/>
  <c r="G381" i="3" s="1"/>
  <c r="E381" i="3"/>
  <c r="B377" i="3"/>
  <c r="C377" i="3"/>
  <c r="G377" i="3" s="1"/>
  <c r="E377" i="3"/>
  <c r="B373" i="3"/>
  <c r="C373" i="3"/>
  <c r="G373" i="3" s="1"/>
  <c r="E373" i="3"/>
  <c r="F369" i="3"/>
  <c r="C369" i="3"/>
  <c r="G369" i="3" s="1"/>
  <c r="E369" i="3"/>
  <c r="B365" i="3"/>
  <c r="C365" i="3"/>
  <c r="G365" i="3" s="1"/>
  <c r="E365" i="3"/>
  <c r="E362" i="3"/>
  <c r="C362" i="3"/>
  <c r="G362" i="3" s="1"/>
  <c r="C359" i="3"/>
  <c r="G359" i="3" s="1"/>
  <c r="E359" i="3"/>
  <c r="E356" i="3"/>
  <c r="C356" i="3"/>
  <c r="G356" i="3" s="1"/>
  <c r="C353" i="3"/>
  <c r="G353" i="3" s="1"/>
  <c r="E353" i="3"/>
  <c r="B349" i="3"/>
  <c r="C349" i="3"/>
  <c r="G349" i="3" s="1"/>
  <c r="E349" i="3"/>
  <c r="B345" i="3"/>
  <c r="C345" i="3"/>
  <c r="G345" i="3" s="1"/>
  <c r="E345" i="3"/>
  <c r="B341" i="3"/>
  <c r="C341" i="3"/>
  <c r="G341" i="3" s="1"/>
  <c r="E341" i="3"/>
  <c r="F337" i="3"/>
  <c r="E334" i="3"/>
  <c r="C334" i="3"/>
  <c r="G334" i="3" s="1"/>
  <c r="E330" i="3"/>
  <c r="C330" i="3"/>
  <c r="G330" i="3" s="1"/>
  <c r="E326" i="3"/>
  <c r="C326" i="3"/>
  <c r="G326" i="3" s="1"/>
  <c r="E322" i="3"/>
  <c r="C322" i="3"/>
  <c r="G322" i="3" s="1"/>
  <c r="E318" i="3"/>
  <c r="C318" i="3"/>
  <c r="G318" i="3" s="1"/>
  <c r="E314" i="3"/>
  <c r="C314" i="3"/>
  <c r="G314" i="3" s="1"/>
  <c r="E310" i="3"/>
  <c r="C310" i="3"/>
  <c r="G310" i="3" s="1"/>
  <c r="C306" i="3"/>
  <c r="G306" i="3" s="1"/>
  <c r="E306" i="3"/>
  <c r="C303" i="3"/>
  <c r="G303" i="3" s="1"/>
  <c r="E303" i="3"/>
  <c r="B299" i="3"/>
  <c r="C299" i="3"/>
  <c r="G299" i="3" s="1"/>
  <c r="E299" i="3"/>
  <c r="C296" i="3"/>
  <c r="G296" i="3" s="1"/>
  <c r="E296" i="3"/>
  <c r="C292" i="3"/>
  <c r="G292" i="3" s="1"/>
  <c r="C289" i="3"/>
  <c r="G289" i="3" s="1"/>
  <c r="B285" i="3"/>
  <c r="C285" i="3" s="1"/>
  <c r="G285" i="3" s="1"/>
  <c r="B281" i="3"/>
  <c r="C281" i="3" s="1"/>
  <c r="G281" i="3" s="1"/>
  <c r="B277" i="3"/>
  <c r="C277" i="3" s="1"/>
  <c r="G277" i="3" s="1"/>
  <c r="F273" i="3"/>
  <c r="B262" i="3"/>
  <c r="C262" i="3" s="1"/>
  <c r="G262" i="3" s="1"/>
  <c r="F227" i="3"/>
  <c r="C224" i="3"/>
  <c r="G224" i="3" s="1"/>
  <c r="B220" i="3"/>
  <c r="C220" i="3" s="1"/>
  <c r="G220" i="3" s="1"/>
  <c r="B216" i="3"/>
  <c r="C216" i="3" s="1"/>
  <c r="G216" i="3" s="1"/>
  <c r="B212" i="3"/>
  <c r="C212" i="3" s="1"/>
  <c r="G212" i="3" s="1"/>
  <c r="B204" i="3"/>
  <c r="C204" i="3" s="1"/>
  <c r="G204" i="3" s="1"/>
  <c r="B201" i="3"/>
  <c r="C201" i="3" s="1"/>
  <c r="G201" i="3" s="1"/>
  <c r="C193" i="3"/>
  <c r="G193" i="3" s="1"/>
  <c r="F177" i="3"/>
  <c r="C144" i="3"/>
  <c r="G144" i="3" s="1"/>
  <c r="C93" i="3"/>
  <c r="G93" i="3" s="1"/>
  <c r="C55" i="3"/>
  <c r="G55" i="3" s="1"/>
  <c r="F51" i="3"/>
  <c r="B43" i="3"/>
  <c r="C43" i="3" s="1"/>
  <c r="G43" i="3" s="1"/>
  <c r="B35" i="3"/>
  <c r="C35" i="3" s="1"/>
  <c r="G35" i="3" s="1"/>
  <c r="B23" i="3"/>
  <c r="C23" i="3" s="1"/>
  <c r="G23" i="3" s="1"/>
  <c r="F10" i="3"/>
  <c r="B378" i="3"/>
  <c r="D11" i="3"/>
  <c r="E11" i="3" s="1"/>
  <c r="D15" i="3"/>
  <c r="E15" i="3" s="1"/>
  <c r="D19" i="3"/>
  <c r="E19" i="3" s="1"/>
  <c r="D23" i="3"/>
  <c r="E23" i="3" s="1"/>
  <c r="D27" i="3"/>
  <c r="E27" i="3" s="1"/>
  <c r="D31" i="3"/>
  <c r="E31" i="3" s="1"/>
  <c r="D35" i="3"/>
  <c r="E35" i="3" s="1"/>
  <c r="D39" i="3"/>
  <c r="E39" i="3" s="1"/>
  <c r="D43" i="3"/>
  <c r="E43" i="3" s="1"/>
  <c r="D47" i="3"/>
  <c r="E47" i="3" s="1"/>
  <c r="D51" i="3"/>
  <c r="E51" i="3" s="1"/>
  <c r="D55" i="3"/>
  <c r="E55" i="3" s="1"/>
  <c r="D59" i="3"/>
  <c r="E59" i="3" s="1"/>
  <c r="D63" i="3"/>
  <c r="E63" i="3" s="1"/>
  <c r="D67" i="3"/>
  <c r="E67" i="3" s="1"/>
  <c r="D71" i="3"/>
  <c r="E71" i="3" s="1"/>
  <c r="D75" i="3"/>
  <c r="E75" i="3" s="1"/>
  <c r="D79" i="3"/>
  <c r="E79" i="3" s="1"/>
  <c r="D83" i="3"/>
  <c r="E83" i="3" s="1"/>
  <c r="D87" i="3"/>
  <c r="E87" i="3" s="1"/>
  <c r="D91" i="3"/>
  <c r="E91" i="3" s="1"/>
  <c r="D95" i="3"/>
  <c r="E95" i="3" s="1"/>
  <c r="D99" i="3"/>
  <c r="E99" i="3" s="1"/>
  <c r="D103" i="3"/>
  <c r="E103" i="3" s="1"/>
  <c r="D107" i="3"/>
  <c r="E107" i="3" s="1"/>
  <c r="D111" i="3"/>
  <c r="E111" i="3" s="1"/>
  <c r="D115" i="3"/>
  <c r="E115" i="3" s="1"/>
  <c r="D119" i="3"/>
  <c r="E119" i="3" s="1"/>
  <c r="D123" i="3"/>
  <c r="E123" i="3" s="1"/>
  <c r="D127" i="3"/>
  <c r="E127" i="3" s="1"/>
  <c r="D131" i="3"/>
  <c r="E131" i="3" s="1"/>
  <c r="D135" i="3"/>
  <c r="E135" i="3" s="1"/>
  <c r="D139" i="3"/>
  <c r="E139" i="3" s="1"/>
  <c r="D143" i="3"/>
  <c r="E143" i="3" s="1"/>
  <c r="D147" i="3"/>
  <c r="E147" i="3" s="1"/>
  <c r="D151" i="3"/>
  <c r="E151" i="3" s="1"/>
  <c r="D155" i="3"/>
  <c r="E155" i="3" s="1"/>
  <c r="D159" i="3"/>
  <c r="E159" i="3" s="1"/>
  <c r="D163" i="3"/>
  <c r="E163" i="3" s="1"/>
  <c r="D167" i="3"/>
  <c r="E167" i="3" s="1"/>
  <c r="D171" i="3"/>
  <c r="E171" i="3" s="1"/>
  <c r="D175" i="3"/>
  <c r="E175" i="3" s="1"/>
  <c r="D179" i="3"/>
  <c r="E179" i="3" s="1"/>
  <c r="D183" i="3"/>
  <c r="E183" i="3" s="1"/>
  <c r="D187" i="3"/>
  <c r="E187" i="3" s="1"/>
  <c r="D191" i="3"/>
  <c r="E191" i="3" s="1"/>
  <c r="D195" i="3"/>
  <c r="E195" i="3" s="1"/>
  <c r="D199" i="3"/>
  <c r="E199" i="3" s="1"/>
  <c r="D203" i="3"/>
  <c r="E203" i="3" s="1"/>
  <c r="D207" i="3"/>
  <c r="E207" i="3" s="1"/>
  <c r="D211" i="3"/>
  <c r="E211" i="3" s="1"/>
  <c r="D215" i="3"/>
  <c r="E215" i="3" s="1"/>
  <c r="D219" i="3"/>
  <c r="E219" i="3" s="1"/>
  <c r="D223" i="3"/>
  <c r="E223" i="3" s="1"/>
  <c r="D227" i="3"/>
  <c r="E227" i="3" s="1"/>
  <c r="D231" i="3"/>
  <c r="E231" i="3" s="1"/>
  <c r="D235" i="3"/>
  <c r="E235" i="3" s="1"/>
  <c r="D239" i="3"/>
  <c r="E239" i="3" s="1"/>
  <c r="D243" i="3"/>
  <c r="E243" i="3" s="1"/>
  <c r="D247" i="3"/>
  <c r="E247" i="3" s="1"/>
  <c r="D251" i="3"/>
  <c r="E251" i="3" s="1"/>
  <c r="D255" i="3"/>
  <c r="E255" i="3" s="1"/>
  <c r="D259" i="3"/>
  <c r="E259" i="3" s="1"/>
  <c r="D263" i="3"/>
  <c r="E263" i="3" s="1"/>
  <c r="D267" i="3"/>
  <c r="E267" i="3" s="1"/>
  <c r="D271" i="3"/>
  <c r="E271" i="3" s="1"/>
  <c r="D275" i="3"/>
  <c r="E275" i="3" s="1"/>
  <c r="D279" i="3"/>
  <c r="E279" i="3" s="1"/>
  <c r="D283" i="3"/>
  <c r="E283" i="3" s="1"/>
  <c r="D287" i="3"/>
  <c r="E287" i="3" s="1"/>
  <c r="D291" i="3"/>
  <c r="E291" i="3" s="1"/>
  <c r="D295" i="3"/>
  <c r="D299" i="3"/>
  <c r="D303" i="3"/>
  <c r="D307" i="3"/>
  <c r="D311" i="3"/>
  <c r="D315" i="3"/>
  <c r="D319" i="3"/>
  <c r="D323" i="3"/>
  <c r="D327" i="3"/>
  <c r="D331" i="3"/>
  <c r="D335" i="3"/>
  <c r="D339" i="3"/>
  <c r="D343" i="3"/>
  <c r="D347" i="3"/>
  <c r="D10" i="3"/>
  <c r="E10" i="3" s="1"/>
  <c r="D14" i="3"/>
  <c r="E14" i="3" s="1"/>
  <c r="D18" i="3"/>
  <c r="E18" i="3" s="1"/>
  <c r="D22" i="3"/>
  <c r="E22" i="3" s="1"/>
  <c r="D26" i="3"/>
  <c r="E26" i="3" s="1"/>
  <c r="D30" i="3"/>
  <c r="E30" i="3" s="1"/>
  <c r="D34" i="3"/>
  <c r="E34" i="3" s="1"/>
  <c r="D38" i="3"/>
  <c r="E38" i="3" s="1"/>
  <c r="D42" i="3"/>
  <c r="E42" i="3" s="1"/>
  <c r="D46" i="3"/>
  <c r="E46" i="3" s="1"/>
  <c r="D50" i="3"/>
  <c r="E50" i="3" s="1"/>
  <c r="D54" i="3"/>
  <c r="E54" i="3" s="1"/>
  <c r="D58" i="3"/>
  <c r="E58" i="3" s="1"/>
  <c r="D62" i="3"/>
  <c r="E62" i="3" s="1"/>
  <c r="D66" i="3"/>
  <c r="E66" i="3" s="1"/>
  <c r="D70" i="3"/>
  <c r="E70" i="3" s="1"/>
  <c r="D74" i="3"/>
  <c r="E74" i="3" s="1"/>
  <c r="D78" i="3"/>
  <c r="E78" i="3" s="1"/>
  <c r="D82" i="3"/>
  <c r="E82" i="3" s="1"/>
  <c r="D86" i="3"/>
  <c r="E86" i="3" s="1"/>
  <c r="D90" i="3"/>
  <c r="E90" i="3" s="1"/>
  <c r="D94" i="3"/>
  <c r="E94" i="3" s="1"/>
  <c r="D98" i="3"/>
  <c r="E98" i="3" s="1"/>
  <c r="D102" i="3"/>
  <c r="E102" i="3" s="1"/>
  <c r="D106" i="3"/>
  <c r="E106" i="3" s="1"/>
  <c r="D110" i="3"/>
  <c r="E110" i="3" s="1"/>
  <c r="D114" i="3"/>
  <c r="E114" i="3" s="1"/>
  <c r="D118" i="3"/>
  <c r="E118" i="3" s="1"/>
  <c r="D122" i="3"/>
  <c r="E122" i="3" s="1"/>
  <c r="D126" i="3"/>
  <c r="E126" i="3" s="1"/>
  <c r="D130" i="3"/>
  <c r="E130" i="3" s="1"/>
  <c r="D134" i="3"/>
  <c r="E134" i="3" s="1"/>
  <c r="D138" i="3"/>
  <c r="E138" i="3" s="1"/>
  <c r="D142" i="3"/>
  <c r="E142" i="3" s="1"/>
  <c r="D146" i="3"/>
  <c r="E146" i="3" s="1"/>
  <c r="D150" i="3"/>
  <c r="E150" i="3" s="1"/>
  <c r="D154" i="3"/>
  <c r="E154" i="3" s="1"/>
  <c r="D158" i="3"/>
  <c r="E158" i="3" s="1"/>
  <c r="D162" i="3"/>
  <c r="E162" i="3" s="1"/>
  <c r="D166" i="3"/>
  <c r="E166" i="3" s="1"/>
  <c r="D170" i="3"/>
  <c r="E170" i="3" s="1"/>
  <c r="D174" i="3"/>
  <c r="E174" i="3" s="1"/>
  <c r="D178" i="3"/>
  <c r="E178" i="3" s="1"/>
  <c r="D182" i="3"/>
  <c r="E182" i="3" s="1"/>
  <c r="D186" i="3"/>
  <c r="E186" i="3" s="1"/>
  <c r="D190" i="3"/>
  <c r="E190" i="3" s="1"/>
  <c r="D194" i="3"/>
  <c r="E194" i="3" s="1"/>
  <c r="D198" i="3"/>
  <c r="E198" i="3" s="1"/>
  <c r="D202" i="3"/>
  <c r="E202" i="3" s="1"/>
  <c r="D206" i="3"/>
  <c r="E206" i="3" s="1"/>
  <c r="D210" i="3"/>
  <c r="E210" i="3" s="1"/>
  <c r="D214" i="3"/>
  <c r="E214" i="3" s="1"/>
  <c r="D218" i="3"/>
  <c r="E218" i="3" s="1"/>
  <c r="D222" i="3"/>
  <c r="E222" i="3" s="1"/>
  <c r="D226" i="3"/>
  <c r="E226" i="3" s="1"/>
  <c r="D230" i="3"/>
  <c r="E230" i="3" s="1"/>
  <c r="D234" i="3"/>
  <c r="E234" i="3" s="1"/>
  <c r="D238" i="3"/>
  <c r="E238" i="3" s="1"/>
  <c r="D242" i="3"/>
  <c r="E242" i="3" s="1"/>
  <c r="D246" i="3"/>
  <c r="E246" i="3" s="1"/>
  <c r="D250" i="3"/>
  <c r="E250" i="3" s="1"/>
  <c r="D254" i="3"/>
  <c r="E254" i="3" s="1"/>
  <c r="D258" i="3"/>
  <c r="E258" i="3" s="1"/>
  <c r="D262" i="3"/>
  <c r="E262" i="3" s="1"/>
  <c r="D266" i="3"/>
  <c r="E266" i="3" s="1"/>
  <c r="D270" i="3"/>
  <c r="E270" i="3" s="1"/>
  <c r="D274" i="3"/>
  <c r="E274" i="3" s="1"/>
  <c r="D278" i="3"/>
  <c r="E278" i="3" s="1"/>
  <c r="D282" i="3"/>
  <c r="E282" i="3" s="1"/>
  <c r="D286" i="3"/>
  <c r="E286" i="3" s="1"/>
  <c r="D290" i="3"/>
  <c r="E290" i="3" s="1"/>
  <c r="D294" i="3"/>
  <c r="D298" i="3"/>
  <c r="D302" i="3"/>
  <c r="D306" i="3"/>
  <c r="D310" i="3"/>
  <c r="D314" i="3"/>
  <c r="D318" i="3"/>
  <c r="D322" i="3"/>
  <c r="D326" i="3"/>
  <c r="D330" i="3"/>
  <c r="D334" i="3"/>
  <c r="D338" i="3"/>
  <c r="D342" i="3"/>
  <c r="D346" i="3"/>
  <c r="D12" i="3"/>
  <c r="E12" i="3" s="1"/>
  <c r="D16" i="3"/>
  <c r="E16" i="3" s="1"/>
  <c r="D20" i="3"/>
  <c r="E20" i="3" s="1"/>
  <c r="D24" i="3"/>
  <c r="E24" i="3" s="1"/>
  <c r="D28" i="3"/>
  <c r="E28" i="3" s="1"/>
  <c r="D32" i="3"/>
  <c r="E32" i="3" s="1"/>
  <c r="D36" i="3"/>
  <c r="E36" i="3" s="1"/>
  <c r="D40" i="3"/>
  <c r="E40" i="3" s="1"/>
  <c r="D44" i="3"/>
  <c r="E44" i="3" s="1"/>
  <c r="D48" i="3"/>
  <c r="E48" i="3" s="1"/>
  <c r="D52" i="3"/>
  <c r="E52" i="3" s="1"/>
  <c r="D56" i="3"/>
  <c r="E56" i="3" s="1"/>
  <c r="D60" i="3"/>
  <c r="E60" i="3" s="1"/>
  <c r="D64" i="3"/>
  <c r="E64" i="3" s="1"/>
  <c r="D68" i="3"/>
  <c r="E68" i="3" s="1"/>
  <c r="D72" i="3"/>
  <c r="E72" i="3" s="1"/>
  <c r="D76" i="3"/>
  <c r="E76" i="3" s="1"/>
  <c r="D80" i="3"/>
  <c r="E80" i="3" s="1"/>
  <c r="D84" i="3"/>
  <c r="E84" i="3" s="1"/>
  <c r="D88" i="3"/>
  <c r="E88" i="3" s="1"/>
  <c r="D92" i="3"/>
  <c r="E92" i="3" s="1"/>
  <c r="D96" i="3"/>
  <c r="E96" i="3" s="1"/>
  <c r="D100" i="3"/>
  <c r="E100" i="3" s="1"/>
  <c r="D104" i="3"/>
  <c r="E104" i="3" s="1"/>
  <c r="D108" i="3"/>
  <c r="E108" i="3" s="1"/>
  <c r="D112" i="3"/>
  <c r="E112" i="3" s="1"/>
  <c r="D116" i="3"/>
  <c r="E116" i="3" s="1"/>
  <c r="D120" i="3"/>
  <c r="E120" i="3" s="1"/>
  <c r="D124" i="3"/>
  <c r="E124" i="3" s="1"/>
  <c r="D128" i="3"/>
  <c r="E128" i="3" s="1"/>
  <c r="D132" i="3"/>
  <c r="E132" i="3" s="1"/>
  <c r="D136" i="3"/>
  <c r="E136" i="3" s="1"/>
  <c r="D140" i="3"/>
  <c r="E140" i="3" s="1"/>
  <c r="D144" i="3"/>
  <c r="E144" i="3" s="1"/>
  <c r="D148" i="3"/>
  <c r="E148" i="3" s="1"/>
  <c r="D152" i="3"/>
  <c r="E152" i="3" s="1"/>
  <c r="D156" i="3"/>
  <c r="E156" i="3" s="1"/>
  <c r="D160" i="3"/>
  <c r="E160" i="3" s="1"/>
  <c r="D164" i="3"/>
  <c r="E164" i="3" s="1"/>
  <c r="D168" i="3"/>
  <c r="E168" i="3" s="1"/>
  <c r="D172" i="3"/>
  <c r="E172" i="3" s="1"/>
  <c r="D176" i="3"/>
  <c r="E176" i="3" s="1"/>
  <c r="D180" i="3"/>
  <c r="E180" i="3" s="1"/>
  <c r="D184" i="3"/>
  <c r="E184" i="3" s="1"/>
  <c r="D188" i="3"/>
  <c r="E188" i="3" s="1"/>
  <c r="D192" i="3"/>
  <c r="E192" i="3" s="1"/>
  <c r="D196" i="3"/>
  <c r="E196" i="3" s="1"/>
  <c r="D200" i="3"/>
  <c r="E200" i="3" s="1"/>
  <c r="D204" i="3"/>
  <c r="E204" i="3" s="1"/>
  <c r="D208" i="3"/>
  <c r="E208" i="3" s="1"/>
  <c r="D212" i="3"/>
  <c r="E212" i="3" s="1"/>
  <c r="D216" i="3"/>
  <c r="E216" i="3" s="1"/>
  <c r="D220" i="3"/>
  <c r="E220" i="3" s="1"/>
  <c r="D224" i="3"/>
  <c r="E224" i="3" s="1"/>
  <c r="D228" i="3"/>
  <c r="E228" i="3" s="1"/>
  <c r="D232" i="3"/>
  <c r="E232" i="3" s="1"/>
  <c r="D236" i="3"/>
  <c r="E236" i="3" s="1"/>
  <c r="D240" i="3"/>
  <c r="E240" i="3" s="1"/>
  <c r="D244" i="3"/>
  <c r="E244" i="3" s="1"/>
  <c r="D248" i="3"/>
  <c r="E248" i="3" s="1"/>
  <c r="D252" i="3"/>
  <c r="E252" i="3" s="1"/>
  <c r="D256" i="3"/>
  <c r="E256" i="3" s="1"/>
  <c r="D260" i="3"/>
  <c r="E260" i="3" s="1"/>
  <c r="D264" i="3"/>
  <c r="E264" i="3" s="1"/>
  <c r="D268" i="3"/>
  <c r="E268" i="3" s="1"/>
  <c r="D272" i="3"/>
  <c r="E272" i="3" s="1"/>
  <c r="D276" i="3"/>
  <c r="E276" i="3" s="1"/>
  <c r="D280" i="3"/>
  <c r="E280" i="3" s="1"/>
  <c r="D284" i="3"/>
  <c r="E284" i="3" s="1"/>
  <c r="D288" i="3"/>
  <c r="E288" i="3" s="1"/>
  <c r="D292" i="3"/>
  <c r="E292" i="3" s="1"/>
  <c r="D296" i="3"/>
  <c r="D300" i="3"/>
  <c r="D304" i="3"/>
  <c r="D308" i="3"/>
  <c r="D312" i="3"/>
  <c r="D316" i="3"/>
  <c r="D320" i="3"/>
  <c r="D324" i="3"/>
  <c r="D328" i="3"/>
  <c r="D332" i="3"/>
  <c r="D336" i="3"/>
  <c r="D340" i="3"/>
  <c r="D344" i="3"/>
  <c r="D17" i="3"/>
  <c r="E17" i="3" s="1"/>
  <c r="D33" i="3"/>
  <c r="E33" i="3" s="1"/>
  <c r="D49" i="3"/>
  <c r="E49" i="3" s="1"/>
  <c r="D65" i="3"/>
  <c r="E65" i="3" s="1"/>
  <c r="D81" i="3"/>
  <c r="E81" i="3" s="1"/>
  <c r="D97" i="3"/>
  <c r="E97" i="3" s="1"/>
  <c r="D113" i="3"/>
  <c r="E113" i="3" s="1"/>
  <c r="D129" i="3"/>
  <c r="E129" i="3" s="1"/>
  <c r="D145" i="3"/>
  <c r="E145" i="3" s="1"/>
  <c r="D161" i="3"/>
  <c r="E161" i="3" s="1"/>
  <c r="D177" i="3"/>
  <c r="E177" i="3" s="1"/>
  <c r="D193" i="3"/>
  <c r="E193" i="3" s="1"/>
  <c r="D209" i="3"/>
  <c r="E209" i="3" s="1"/>
  <c r="D225" i="3"/>
  <c r="E225" i="3" s="1"/>
  <c r="D241" i="3"/>
  <c r="E241" i="3" s="1"/>
  <c r="D257" i="3"/>
  <c r="E257" i="3" s="1"/>
  <c r="D273" i="3"/>
  <c r="E273" i="3" s="1"/>
  <c r="D289" i="3"/>
  <c r="E289" i="3" s="1"/>
  <c r="D305" i="3"/>
  <c r="D321" i="3"/>
  <c r="D337" i="3"/>
  <c r="D349" i="3"/>
  <c r="D353" i="3"/>
  <c r="D357" i="3"/>
  <c r="D361" i="3"/>
  <c r="D365" i="3"/>
  <c r="D369" i="3"/>
  <c r="D373" i="3"/>
  <c r="D377" i="3"/>
  <c r="D381" i="3"/>
  <c r="D385" i="3"/>
  <c r="D389" i="3"/>
  <c r="D393" i="3"/>
  <c r="D397" i="3"/>
  <c r="D401" i="3"/>
  <c r="D405" i="3"/>
  <c r="D409" i="3"/>
  <c r="D413" i="3"/>
  <c r="D417" i="3"/>
  <c r="D421" i="3"/>
  <c r="D425" i="3"/>
  <c r="D429" i="3"/>
  <c r="D433" i="3"/>
  <c r="D437" i="3"/>
  <c r="D441" i="3"/>
  <c r="D445" i="3"/>
  <c r="D449" i="3"/>
  <c r="D453" i="3"/>
  <c r="D457" i="3"/>
  <c r="D461" i="3"/>
  <c r="D465" i="3"/>
  <c r="D469" i="3"/>
  <c r="D473" i="3"/>
  <c r="D477" i="3"/>
  <c r="D481" i="3"/>
  <c r="D485" i="3"/>
  <c r="D489" i="3"/>
  <c r="D493" i="3"/>
  <c r="D497" i="3"/>
  <c r="D501" i="3"/>
  <c r="D505" i="3"/>
  <c r="D509" i="3"/>
  <c r="D513" i="3"/>
  <c r="D517" i="3"/>
  <c r="D521" i="3"/>
  <c r="D525" i="3"/>
  <c r="D529" i="3"/>
  <c r="D533" i="3"/>
  <c r="D537" i="3"/>
  <c r="D541" i="3"/>
  <c r="D545" i="3"/>
  <c r="D549" i="3"/>
  <c r="D553" i="3"/>
  <c r="D557" i="3"/>
  <c r="D561" i="3"/>
  <c r="D565" i="3"/>
  <c r="D569" i="3"/>
  <c r="D573" i="3"/>
  <c r="D577" i="3"/>
  <c r="D581" i="3"/>
  <c r="D21" i="3"/>
  <c r="E21" i="3" s="1"/>
  <c r="D37" i="3"/>
  <c r="E37" i="3" s="1"/>
  <c r="D53" i="3"/>
  <c r="E53" i="3" s="1"/>
  <c r="D69" i="3"/>
  <c r="E69" i="3" s="1"/>
  <c r="D85" i="3"/>
  <c r="E85" i="3" s="1"/>
  <c r="D101" i="3"/>
  <c r="E101" i="3" s="1"/>
  <c r="D117" i="3"/>
  <c r="E117" i="3" s="1"/>
  <c r="D133" i="3"/>
  <c r="E133" i="3" s="1"/>
  <c r="D149" i="3"/>
  <c r="E149" i="3" s="1"/>
  <c r="D165" i="3"/>
  <c r="E165" i="3" s="1"/>
  <c r="D181" i="3"/>
  <c r="E181" i="3" s="1"/>
  <c r="D197" i="3"/>
  <c r="E197" i="3" s="1"/>
  <c r="D213" i="3"/>
  <c r="E213" i="3" s="1"/>
  <c r="D229" i="3"/>
  <c r="E229" i="3" s="1"/>
  <c r="D245" i="3"/>
  <c r="E245" i="3" s="1"/>
  <c r="D261" i="3"/>
  <c r="E261" i="3" s="1"/>
  <c r="D277" i="3"/>
  <c r="E277" i="3" s="1"/>
  <c r="D293" i="3"/>
  <c r="E293" i="3" s="1"/>
  <c r="D309" i="3"/>
  <c r="D325" i="3"/>
  <c r="D341" i="3"/>
  <c r="D348" i="3"/>
  <c r="D352" i="3"/>
  <c r="D356" i="3"/>
  <c r="D360" i="3"/>
  <c r="D364" i="3"/>
  <c r="D368" i="3"/>
  <c r="D372" i="3"/>
  <c r="D376" i="3"/>
  <c r="D380" i="3"/>
  <c r="D384" i="3"/>
  <c r="D388" i="3"/>
  <c r="D392" i="3"/>
  <c r="D396" i="3"/>
  <c r="D400" i="3"/>
  <c r="D404" i="3"/>
  <c r="D408" i="3"/>
  <c r="D412" i="3"/>
  <c r="D416" i="3"/>
  <c r="D420" i="3"/>
  <c r="D424" i="3"/>
  <c r="D428" i="3"/>
  <c r="D432" i="3"/>
  <c r="D436" i="3"/>
  <c r="D440" i="3"/>
  <c r="D444" i="3"/>
  <c r="D448" i="3"/>
  <c r="D452" i="3"/>
  <c r="D456" i="3"/>
  <c r="D460" i="3"/>
  <c r="D464" i="3"/>
  <c r="D468" i="3"/>
  <c r="D472" i="3"/>
  <c r="D476" i="3"/>
  <c r="D480" i="3"/>
  <c r="D484" i="3"/>
  <c r="D488" i="3"/>
  <c r="D492" i="3"/>
  <c r="D496" i="3"/>
  <c r="D500" i="3"/>
  <c r="D504" i="3"/>
  <c r="D508" i="3"/>
  <c r="D512" i="3"/>
  <c r="D516" i="3"/>
  <c r="D520" i="3"/>
  <c r="D524" i="3"/>
  <c r="D528" i="3"/>
  <c r="D532" i="3"/>
  <c r="D536" i="3"/>
  <c r="D540" i="3"/>
  <c r="D544" i="3"/>
  <c r="D548" i="3"/>
  <c r="D552" i="3"/>
  <c r="D556" i="3"/>
  <c r="D560" i="3"/>
  <c r="D564" i="3"/>
  <c r="D568" i="3"/>
  <c r="D572" i="3"/>
  <c r="D576" i="3"/>
  <c r="D580" i="3"/>
  <c r="D584" i="3"/>
  <c r="D13" i="3"/>
  <c r="E13" i="3" s="1"/>
  <c r="D29" i="3"/>
  <c r="E29" i="3" s="1"/>
  <c r="D45" i="3"/>
  <c r="E45" i="3" s="1"/>
  <c r="D61" i="3"/>
  <c r="E61" i="3" s="1"/>
  <c r="D77" i="3"/>
  <c r="E77" i="3" s="1"/>
  <c r="D93" i="3"/>
  <c r="E93" i="3" s="1"/>
  <c r="D109" i="3"/>
  <c r="E109" i="3" s="1"/>
  <c r="D125" i="3"/>
  <c r="E125" i="3" s="1"/>
  <c r="D141" i="3"/>
  <c r="E141" i="3" s="1"/>
  <c r="D157" i="3"/>
  <c r="E157" i="3" s="1"/>
  <c r="D173" i="3"/>
  <c r="E173" i="3" s="1"/>
  <c r="D189" i="3"/>
  <c r="E189" i="3" s="1"/>
  <c r="D205" i="3"/>
  <c r="E205" i="3" s="1"/>
  <c r="D221" i="3"/>
  <c r="E221" i="3" s="1"/>
  <c r="D237" i="3"/>
  <c r="E237" i="3" s="1"/>
  <c r="D253" i="3"/>
  <c r="E253" i="3" s="1"/>
  <c r="D269" i="3"/>
  <c r="E269" i="3" s="1"/>
  <c r="D285" i="3"/>
  <c r="E285" i="3" s="1"/>
  <c r="D301" i="3"/>
  <c r="D317" i="3"/>
  <c r="D333" i="3"/>
  <c r="D350" i="3"/>
  <c r="D354" i="3"/>
  <c r="D358" i="3"/>
  <c r="D362" i="3"/>
  <c r="D366" i="3"/>
  <c r="D370" i="3"/>
  <c r="D374" i="3"/>
  <c r="D378" i="3"/>
  <c r="D382" i="3"/>
  <c r="D386" i="3"/>
  <c r="D390" i="3"/>
  <c r="D394" i="3"/>
  <c r="D398" i="3"/>
  <c r="D402" i="3"/>
  <c r="D406" i="3"/>
  <c r="D410" i="3"/>
  <c r="D414" i="3"/>
  <c r="D418" i="3"/>
  <c r="D422" i="3"/>
  <c r="D426" i="3"/>
  <c r="D430" i="3"/>
  <c r="D434" i="3"/>
  <c r="D438" i="3"/>
  <c r="D442" i="3"/>
  <c r="D446" i="3"/>
  <c r="D450" i="3"/>
  <c r="D454" i="3"/>
  <c r="D458" i="3"/>
  <c r="D462" i="3"/>
  <c r="D466" i="3"/>
  <c r="D470" i="3"/>
  <c r="D474" i="3"/>
  <c r="D478" i="3"/>
  <c r="D482" i="3"/>
  <c r="D486" i="3"/>
  <c r="D490" i="3"/>
  <c r="D494" i="3"/>
  <c r="D498" i="3"/>
  <c r="D502" i="3"/>
  <c r="D506" i="3"/>
  <c r="D510" i="3"/>
  <c r="D514" i="3"/>
  <c r="D518" i="3"/>
  <c r="D522" i="3"/>
  <c r="D526" i="3"/>
  <c r="D530" i="3"/>
  <c r="D534" i="3"/>
  <c r="D538" i="3"/>
  <c r="D542" i="3"/>
  <c r="D546" i="3"/>
  <c r="D550" i="3"/>
  <c r="D554" i="3"/>
  <c r="D558" i="3"/>
  <c r="D562" i="3"/>
  <c r="D566" i="3"/>
  <c r="D570" i="3"/>
  <c r="D574" i="3"/>
  <c r="D578" i="3"/>
  <c r="D582" i="3"/>
  <c r="D586" i="3"/>
  <c r="D590" i="3"/>
  <c r="D594" i="3"/>
  <c r="D598" i="3"/>
  <c r="D602" i="3"/>
  <c r="D41" i="3"/>
  <c r="E41" i="3" s="1"/>
  <c r="D105" i="3"/>
  <c r="E105" i="3" s="1"/>
  <c r="D169" i="3"/>
  <c r="E169" i="3" s="1"/>
  <c r="D233" i="3"/>
  <c r="E233" i="3" s="1"/>
  <c r="D297" i="3"/>
  <c r="D351" i="3"/>
  <c r="D367" i="3"/>
  <c r="D383" i="3"/>
  <c r="D399" i="3"/>
  <c r="D415" i="3"/>
  <c r="D431" i="3"/>
  <c r="D447" i="3"/>
  <c r="D463" i="3"/>
  <c r="D479" i="3"/>
  <c r="D495" i="3"/>
  <c r="D511" i="3"/>
  <c r="D527" i="3"/>
  <c r="D543" i="3"/>
  <c r="D559" i="3"/>
  <c r="D575" i="3"/>
  <c r="D587" i="3"/>
  <c r="D597" i="3"/>
  <c r="D600" i="3"/>
  <c r="D603" i="3"/>
  <c r="D607" i="3"/>
  <c r="D611" i="3"/>
  <c r="D615" i="3"/>
  <c r="D619" i="3"/>
  <c r="D623" i="3"/>
  <c r="D627" i="3"/>
  <c r="D631" i="3"/>
  <c r="D635" i="3"/>
  <c r="D639" i="3"/>
  <c r="D643" i="3"/>
  <c r="D647" i="3"/>
  <c r="D651" i="3"/>
  <c r="D655" i="3"/>
  <c r="D659" i="3"/>
  <c r="D663" i="3"/>
  <c r="D667" i="3"/>
  <c r="D671" i="3"/>
  <c r="D675" i="3"/>
  <c r="D679" i="3"/>
  <c r="D683" i="3"/>
  <c r="D687" i="3"/>
  <c r="D691" i="3"/>
  <c r="D695" i="3"/>
  <c r="D699" i="3"/>
  <c r="D703" i="3"/>
  <c r="D707" i="3"/>
  <c r="D711" i="3"/>
  <c r="D715" i="3"/>
  <c r="D719" i="3"/>
  <c r="D723" i="3"/>
  <c r="D727" i="3"/>
  <c r="D731" i="3"/>
  <c r="D735" i="3"/>
  <c r="D739" i="3"/>
  <c r="D743" i="3"/>
  <c r="D747" i="3"/>
  <c r="D751" i="3"/>
  <c r="D755" i="3"/>
  <c r="D759" i="3"/>
  <c r="D763" i="3"/>
  <c r="D767" i="3"/>
  <c r="D771" i="3"/>
  <c r="D775" i="3"/>
  <c r="D779" i="3"/>
  <c r="D783" i="3"/>
  <c r="D787" i="3"/>
  <c r="D791" i="3"/>
  <c r="D795" i="3"/>
  <c r="D799" i="3"/>
  <c r="D803" i="3"/>
  <c r="D807" i="3"/>
  <c r="D811" i="3"/>
  <c r="D815" i="3"/>
  <c r="D819" i="3"/>
  <c r="D823" i="3"/>
  <c r="D827" i="3"/>
  <c r="D831" i="3"/>
  <c r="D835" i="3"/>
  <c r="D839" i="3"/>
  <c r="D843" i="3"/>
  <c r="D847" i="3"/>
  <c r="D57" i="3"/>
  <c r="E57" i="3" s="1"/>
  <c r="D121" i="3"/>
  <c r="E121" i="3" s="1"/>
  <c r="D185" i="3"/>
  <c r="E185" i="3" s="1"/>
  <c r="D249" i="3"/>
  <c r="E249" i="3" s="1"/>
  <c r="D313" i="3"/>
  <c r="D355" i="3"/>
  <c r="D371" i="3"/>
  <c r="D387" i="3"/>
  <c r="D403" i="3"/>
  <c r="D419" i="3"/>
  <c r="D435" i="3"/>
  <c r="D451" i="3"/>
  <c r="D467" i="3"/>
  <c r="D483" i="3"/>
  <c r="D499" i="3"/>
  <c r="D515" i="3"/>
  <c r="D531" i="3"/>
  <c r="D547" i="3"/>
  <c r="D563" i="3"/>
  <c r="D579" i="3"/>
  <c r="D593" i="3"/>
  <c r="D596" i="3"/>
  <c r="D599" i="3"/>
  <c r="D606" i="3"/>
  <c r="D610" i="3"/>
  <c r="D614" i="3"/>
  <c r="D618" i="3"/>
  <c r="D622" i="3"/>
  <c r="D626" i="3"/>
  <c r="D630" i="3"/>
  <c r="D634" i="3"/>
  <c r="D638" i="3"/>
  <c r="D642" i="3"/>
  <c r="D646" i="3"/>
  <c r="D650" i="3"/>
  <c r="D654" i="3"/>
  <c r="D658" i="3"/>
  <c r="D662" i="3"/>
  <c r="D666" i="3"/>
  <c r="D670" i="3"/>
  <c r="D674" i="3"/>
  <c r="D678" i="3"/>
  <c r="D682" i="3"/>
  <c r="D686" i="3"/>
  <c r="D690" i="3"/>
  <c r="D694" i="3"/>
  <c r="D698" i="3"/>
  <c r="D702" i="3"/>
  <c r="D706" i="3"/>
  <c r="D710" i="3"/>
  <c r="D714" i="3"/>
  <c r="D718" i="3"/>
  <c r="D722" i="3"/>
  <c r="D726" i="3"/>
  <c r="D730" i="3"/>
  <c r="D734" i="3"/>
  <c r="D738" i="3"/>
  <c r="D742" i="3"/>
  <c r="D746" i="3"/>
  <c r="D750" i="3"/>
  <c r="D754" i="3"/>
  <c r="D758" i="3"/>
  <c r="D762" i="3"/>
  <c r="D766" i="3"/>
  <c r="D770" i="3"/>
  <c r="D774" i="3"/>
  <c r="D778" i="3"/>
  <c r="D782" i="3"/>
  <c r="D786" i="3"/>
  <c r="D790" i="3"/>
  <c r="D794" i="3"/>
  <c r="D798" i="3"/>
  <c r="D802" i="3"/>
  <c r="D806" i="3"/>
  <c r="D810" i="3"/>
  <c r="D814" i="3"/>
  <c r="D818" i="3"/>
  <c r="D822" i="3"/>
  <c r="D826" i="3"/>
  <c r="D830" i="3"/>
  <c r="D834" i="3"/>
  <c r="D838" i="3"/>
  <c r="D842" i="3"/>
  <c r="D25" i="3"/>
  <c r="E25" i="3" s="1"/>
  <c r="D89" i="3"/>
  <c r="E89" i="3" s="1"/>
  <c r="D153" i="3"/>
  <c r="E153" i="3" s="1"/>
  <c r="D217" i="3"/>
  <c r="E217" i="3" s="1"/>
  <c r="D281" i="3"/>
  <c r="E281" i="3" s="1"/>
  <c r="D345" i="3"/>
  <c r="D363" i="3"/>
  <c r="D379" i="3"/>
  <c r="D395" i="3"/>
  <c r="D411" i="3"/>
  <c r="D427" i="3"/>
  <c r="D443" i="3"/>
  <c r="D459" i="3"/>
  <c r="D475" i="3"/>
  <c r="D491" i="3"/>
  <c r="D507" i="3"/>
  <c r="D523" i="3"/>
  <c r="D539" i="3"/>
  <c r="D555" i="3"/>
  <c r="D571" i="3"/>
  <c r="D585" i="3"/>
  <c r="D588" i="3"/>
  <c r="D591" i="3"/>
  <c r="D601" i="3"/>
  <c r="D604" i="3"/>
  <c r="D608" i="3"/>
  <c r="D612" i="3"/>
  <c r="D616" i="3"/>
  <c r="D620" i="3"/>
  <c r="D624" i="3"/>
  <c r="D628" i="3"/>
  <c r="D632" i="3"/>
  <c r="D636" i="3"/>
  <c r="D640" i="3"/>
  <c r="D644" i="3"/>
  <c r="D648" i="3"/>
  <c r="D652" i="3"/>
  <c r="D656" i="3"/>
  <c r="D660" i="3"/>
  <c r="D664" i="3"/>
  <c r="D668" i="3"/>
  <c r="D672" i="3"/>
  <c r="D676" i="3"/>
  <c r="D680" i="3"/>
  <c r="D684" i="3"/>
  <c r="D688" i="3"/>
  <c r="D692" i="3"/>
  <c r="D696" i="3"/>
  <c r="D700" i="3"/>
  <c r="D704" i="3"/>
  <c r="D708" i="3"/>
  <c r="D712" i="3"/>
  <c r="D716" i="3"/>
  <c r="D720" i="3"/>
  <c r="D724" i="3"/>
  <c r="D728" i="3"/>
  <c r="D732" i="3"/>
  <c r="D736" i="3"/>
  <c r="D740" i="3"/>
  <c r="D744" i="3"/>
  <c r="D748" i="3"/>
  <c r="D752" i="3"/>
  <c r="D756" i="3"/>
  <c r="D760" i="3"/>
  <c r="D764" i="3"/>
  <c r="D768" i="3"/>
  <c r="D772" i="3"/>
  <c r="D776" i="3"/>
  <c r="D780" i="3"/>
  <c r="D784" i="3"/>
  <c r="D788" i="3"/>
  <c r="D792" i="3"/>
  <c r="D796" i="3"/>
  <c r="D800" i="3"/>
  <c r="D804" i="3"/>
  <c r="D808" i="3"/>
  <c r="D812" i="3"/>
  <c r="D816" i="3"/>
  <c r="D820" i="3"/>
  <c r="D824" i="3"/>
  <c r="D828" i="3"/>
  <c r="D832" i="3"/>
  <c r="D836" i="3"/>
  <c r="D840" i="3"/>
  <c r="D844" i="3"/>
  <c r="D848" i="3"/>
  <c r="D852" i="3"/>
  <c r="D856" i="3"/>
  <c r="D860" i="3"/>
  <c r="D864" i="3"/>
  <c r="D868" i="3"/>
  <c r="D872" i="3"/>
  <c r="D876" i="3"/>
  <c r="D880" i="3"/>
  <c r="D884" i="3"/>
  <c r="D888" i="3"/>
  <c r="D892" i="3"/>
  <c r="D896" i="3"/>
  <c r="D900" i="3"/>
  <c r="D904" i="3"/>
  <c r="D908" i="3"/>
  <c r="D912" i="3"/>
  <c r="D916" i="3"/>
  <c r="D920" i="3"/>
  <c r="D924" i="3"/>
  <c r="D137" i="3"/>
  <c r="E137" i="3" s="1"/>
  <c r="D359" i="3"/>
  <c r="D423" i="3"/>
  <c r="D487" i="3"/>
  <c r="D551" i="3"/>
  <c r="D613" i="3"/>
  <c r="D629" i="3"/>
  <c r="D645" i="3"/>
  <c r="D661" i="3"/>
  <c r="D677" i="3"/>
  <c r="D693" i="3"/>
  <c r="D709" i="3"/>
  <c r="D725" i="3"/>
  <c r="D741" i="3"/>
  <c r="D757" i="3"/>
  <c r="D773" i="3"/>
  <c r="D789" i="3"/>
  <c r="D805" i="3"/>
  <c r="D821" i="3"/>
  <c r="D837" i="3"/>
  <c r="D849" i="3"/>
  <c r="D859" i="3"/>
  <c r="D862" i="3"/>
  <c r="D865" i="3"/>
  <c r="D875" i="3"/>
  <c r="D878" i="3"/>
  <c r="D881" i="3"/>
  <c r="D894" i="3"/>
  <c r="D910" i="3"/>
  <c r="D913" i="3"/>
  <c r="D923" i="3"/>
  <c r="D934" i="3"/>
  <c r="D938" i="3"/>
  <c r="D998" i="3"/>
  <c r="D973" i="3"/>
  <c r="D985" i="3"/>
  <c r="D989" i="3"/>
  <c r="D993" i="3"/>
  <c r="D391" i="3"/>
  <c r="D592" i="3"/>
  <c r="D685" i="3"/>
  <c r="D781" i="3"/>
  <c r="D883" i="3"/>
  <c r="D889" i="3"/>
  <c r="D918" i="3"/>
  <c r="D936" i="3"/>
  <c r="D956" i="3"/>
  <c r="D976" i="3"/>
  <c r="D980" i="3"/>
  <c r="D984" i="3"/>
  <c r="D996" i="3"/>
  <c r="D201" i="3"/>
  <c r="E201" i="3" s="1"/>
  <c r="D375" i="3"/>
  <c r="D439" i="3"/>
  <c r="D503" i="3"/>
  <c r="D567" i="3"/>
  <c r="D595" i="3"/>
  <c r="D617" i="3"/>
  <c r="D633" i="3"/>
  <c r="D649" i="3"/>
  <c r="D665" i="3"/>
  <c r="D681" i="3"/>
  <c r="D697" i="3"/>
  <c r="D713" i="3"/>
  <c r="D729" i="3"/>
  <c r="D745" i="3"/>
  <c r="D761" i="3"/>
  <c r="D777" i="3"/>
  <c r="D793" i="3"/>
  <c r="D809" i="3"/>
  <c r="D825" i="3"/>
  <c r="D841" i="3"/>
  <c r="D846" i="3"/>
  <c r="D855" i="3"/>
  <c r="D858" i="3"/>
  <c r="D861" i="3"/>
  <c r="D871" i="3"/>
  <c r="D874" i="3"/>
  <c r="D877" i="3"/>
  <c r="D887" i="3"/>
  <c r="D890" i="3"/>
  <c r="D893" i="3"/>
  <c r="D903" i="3"/>
  <c r="D906" i="3"/>
  <c r="D909" i="3"/>
  <c r="D919" i="3"/>
  <c r="D922" i="3"/>
  <c r="D925" i="3"/>
  <c r="D929" i="3"/>
  <c r="D933" i="3"/>
  <c r="D937" i="3"/>
  <c r="D941" i="3"/>
  <c r="D945" i="3"/>
  <c r="D949" i="3"/>
  <c r="D953" i="3"/>
  <c r="D957" i="3"/>
  <c r="D965" i="3"/>
  <c r="D969" i="3"/>
  <c r="D981" i="3"/>
  <c r="D997" i="3"/>
  <c r="D583" i="3"/>
  <c r="D637" i="3"/>
  <c r="D701" i="3"/>
  <c r="D717" i="3"/>
  <c r="D854" i="3"/>
  <c r="D870" i="3"/>
  <c r="D899" i="3"/>
  <c r="D921" i="3"/>
  <c r="D932" i="3"/>
  <c r="D952" i="3"/>
  <c r="D972" i="3"/>
  <c r="D1000" i="3"/>
  <c r="D73" i="3"/>
  <c r="E73" i="3" s="1"/>
  <c r="D329" i="3"/>
  <c r="D407" i="3"/>
  <c r="D471" i="3"/>
  <c r="D535" i="3"/>
  <c r="D589" i="3"/>
  <c r="D609" i="3"/>
  <c r="D625" i="3"/>
  <c r="D641" i="3"/>
  <c r="D657" i="3"/>
  <c r="D673" i="3"/>
  <c r="D689" i="3"/>
  <c r="D705" i="3"/>
  <c r="D721" i="3"/>
  <c r="D737" i="3"/>
  <c r="D753" i="3"/>
  <c r="D769" i="3"/>
  <c r="D785" i="3"/>
  <c r="D801" i="3"/>
  <c r="D817" i="3"/>
  <c r="D833" i="3"/>
  <c r="D850" i="3"/>
  <c r="D853" i="3"/>
  <c r="D863" i="3"/>
  <c r="D866" i="3"/>
  <c r="D869" i="3"/>
  <c r="D879" i="3"/>
  <c r="D882" i="3"/>
  <c r="D885" i="3"/>
  <c r="D895" i="3"/>
  <c r="D898" i="3"/>
  <c r="D901" i="3"/>
  <c r="D911" i="3"/>
  <c r="D914" i="3"/>
  <c r="D917" i="3"/>
  <c r="D927" i="3"/>
  <c r="D931" i="3"/>
  <c r="D935" i="3"/>
  <c r="D939" i="3"/>
  <c r="D943" i="3"/>
  <c r="D947" i="3"/>
  <c r="D951" i="3"/>
  <c r="D955" i="3"/>
  <c r="D959" i="3"/>
  <c r="D963" i="3"/>
  <c r="D967" i="3"/>
  <c r="D971" i="3"/>
  <c r="D975" i="3"/>
  <c r="D979" i="3"/>
  <c r="D983" i="3"/>
  <c r="D987" i="3"/>
  <c r="D991" i="3"/>
  <c r="D995" i="3"/>
  <c r="D999" i="3"/>
  <c r="D1003" i="3"/>
  <c r="D1007" i="3"/>
  <c r="D891" i="3"/>
  <c r="D897" i="3"/>
  <c r="D907" i="3"/>
  <c r="D926" i="3"/>
  <c r="D930" i="3"/>
  <c r="D942" i="3"/>
  <c r="D946" i="3"/>
  <c r="D950" i="3"/>
  <c r="D954" i="3"/>
  <c r="D958" i="3"/>
  <c r="D962" i="3"/>
  <c r="D966" i="3"/>
  <c r="D970" i="3"/>
  <c r="D974" i="3"/>
  <c r="D978" i="3"/>
  <c r="D982" i="3"/>
  <c r="D986" i="3"/>
  <c r="D990" i="3"/>
  <c r="D994" i="3"/>
  <c r="D1002" i="3"/>
  <c r="D1006" i="3"/>
  <c r="D961" i="3"/>
  <c r="D977" i="3"/>
  <c r="D1001" i="3"/>
  <c r="D1005" i="3"/>
  <c r="D265" i="3"/>
  <c r="E265" i="3" s="1"/>
  <c r="D455" i="3"/>
  <c r="D519" i="3"/>
  <c r="D605" i="3"/>
  <c r="D621" i="3"/>
  <c r="D653" i="3"/>
  <c r="D669" i="3"/>
  <c r="D733" i="3"/>
  <c r="D749" i="3"/>
  <c r="D765" i="3"/>
  <c r="D797" i="3"/>
  <c r="D813" i="3"/>
  <c r="D829" i="3"/>
  <c r="D845" i="3"/>
  <c r="D851" i="3"/>
  <c r="D857" i="3"/>
  <c r="D867" i="3"/>
  <c r="D873" i="3"/>
  <c r="D886" i="3"/>
  <c r="D902" i="3"/>
  <c r="D905" i="3"/>
  <c r="D915" i="3"/>
  <c r="D928" i="3"/>
  <c r="D940" i="3"/>
  <c r="D944" i="3"/>
  <c r="D948" i="3"/>
  <c r="D960" i="3"/>
  <c r="D964" i="3"/>
  <c r="D968" i="3"/>
  <c r="D988" i="3"/>
  <c r="D992" i="3"/>
  <c r="D1004" i="3"/>
  <c r="D1008" i="3"/>
  <c r="B963" i="6"/>
  <c r="B915" i="6"/>
  <c r="B867" i="6"/>
  <c r="B819" i="6"/>
  <c r="B771" i="6"/>
  <c r="B723" i="6"/>
  <c r="B707" i="6"/>
  <c r="B659" i="6"/>
  <c r="B611" i="6"/>
  <c r="B563" i="6"/>
  <c r="B531" i="6"/>
  <c r="B483" i="6"/>
  <c r="B435" i="6"/>
  <c r="B387" i="6"/>
  <c r="B339" i="6"/>
  <c r="B291" i="6"/>
  <c r="C291" i="6" s="1"/>
  <c r="B259" i="6"/>
  <c r="C259" i="6" s="1"/>
  <c r="B211" i="6"/>
  <c r="C211" i="6" s="1"/>
  <c r="B163" i="6"/>
  <c r="C163" i="6" s="1"/>
  <c r="B115" i="6"/>
  <c r="C115" i="6" s="1"/>
  <c r="B23" i="6"/>
  <c r="C23" i="6" s="1"/>
  <c r="B65" i="3"/>
  <c r="C65" i="3" s="1"/>
  <c r="G65" i="3" s="1"/>
  <c r="B113" i="3"/>
  <c r="C113" i="3" s="1"/>
  <c r="G113" i="3" s="1"/>
  <c r="B197" i="3"/>
  <c r="C197" i="3" s="1"/>
  <c r="G197" i="3" s="1"/>
  <c r="B245" i="3"/>
  <c r="C245" i="3" s="1"/>
  <c r="G245" i="3" s="1"/>
  <c r="B325" i="3"/>
  <c r="B421" i="3"/>
  <c r="B485" i="3"/>
  <c r="B533" i="3"/>
  <c r="B581" i="3"/>
  <c r="B633" i="3"/>
  <c r="B681" i="3"/>
  <c r="B757" i="3"/>
  <c r="B68" i="3"/>
  <c r="C68" i="3" s="1"/>
  <c r="G68" i="3" s="1"/>
  <c r="B148" i="3"/>
  <c r="C148" i="3" s="1"/>
  <c r="G148" i="3" s="1"/>
  <c r="B196" i="3"/>
  <c r="C196" i="3" s="1"/>
  <c r="G196" i="3" s="1"/>
  <c r="B244" i="3"/>
  <c r="C244" i="3" s="1"/>
  <c r="G244" i="3" s="1"/>
  <c r="B300" i="3"/>
  <c r="B368" i="3"/>
  <c r="B432" i="3"/>
  <c r="B520" i="3"/>
  <c r="B584" i="3"/>
  <c r="B652" i="3"/>
  <c r="B716" i="3"/>
  <c r="B816" i="3"/>
  <c r="B888" i="3"/>
  <c r="B1008" i="3"/>
  <c r="B107" i="3"/>
  <c r="C107" i="3" s="1"/>
  <c r="G107" i="3" s="1"/>
  <c r="B243" i="3"/>
  <c r="C243" i="3" s="1"/>
  <c r="G243" i="3" s="1"/>
  <c r="B371" i="3"/>
  <c r="B519" i="3"/>
  <c r="B659" i="3"/>
  <c r="B973" i="3"/>
  <c r="B1006" i="6"/>
  <c r="B1007" i="6"/>
  <c r="B994" i="6"/>
  <c r="B978" i="6"/>
  <c r="B962" i="6"/>
  <c r="B1003" i="6"/>
  <c r="B987" i="6"/>
  <c r="B971" i="6"/>
  <c r="B955" i="6"/>
  <c r="B939" i="6"/>
  <c r="B923" i="6"/>
  <c r="B907" i="6"/>
  <c r="B891" i="6"/>
  <c r="B875" i="6"/>
  <c r="B859" i="6"/>
  <c r="B843" i="6"/>
  <c r="B827" i="6"/>
  <c r="B811" i="6"/>
  <c r="B795" i="6"/>
  <c r="B779" i="6"/>
  <c r="B763" i="6"/>
  <c r="B747" i="6"/>
  <c r="B731" i="6"/>
  <c r="B715" i="6"/>
  <c r="B699" i="6"/>
  <c r="B683" i="6"/>
  <c r="B667" i="6"/>
  <c r="B651" i="6"/>
  <c r="B635" i="6"/>
  <c r="B619" i="6"/>
  <c r="B603" i="6"/>
  <c r="B587" i="6"/>
  <c r="B571" i="6"/>
  <c r="B555" i="6"/>
  <c r="B539" i="6"/>
  <c r="B523" i="6"/>
  <c r="B507" i="6"/>
  <c r="B491" i="6"/>
  <c r="B475" i="6"/>
  <c r="B459" i="6"/>
  <c r="B443" i="6"/>
  <c r="B427" i="6"/>
  <c r="B411" i="6"/>
  <c r="B395" i="6"/>
  <c r="B379" i="6"/>
  <c r="B363" i="6"/>
  <c r="B347" i="6"/>
  <c r="B331" i="6"/>
  <c r="B315" i="6"/>
  <c r="B299" i="6"/>
  <c r="B283" i="6"/>
  <c r="C283" i="6" s="1"/>
  <c r="B267" i="6"/>
  <c r="C267" i="6" s="1"/>
  <c r="B251" i="6"/>
  <c r="C251" i="6" s="1"/>
  <c r="B235" i="6"/>
  <c r="C235" i="6" s="1"/>
  <c r="B219" i="6"/>
  <c r="C219" i="6" s="1"/>
  <c r="B203" i="6"/>
  <c r="C203" i="6" s="1"/>
  <c r="B187" i="6"/>
  <c r="C187" i="6" s="1"/>
  <c r="B171" i="6"/>
  <c r="C171" i="6" s="1"/>
  <c r="B155" i="6"/>
  <c r="C155" i="6" s="1"/>
  <c r="B139" i="6"/>
  <c r="C139" i="6" s="1"/>
  <c r="B123" i="6"/>
  <c r="C123" i="6" s="1"/>
  <c r="B107" i="6"/>
  <c r="C107" i="6" s="1"/>
  <c r="B91" i="6"/>
  <c r="C91" i="6" s="1"/>
  <c r="B75" i="6"/>
  <c r="C75" i="6" s="1"/>
  <c r="B59" i="6"/>
  <c r="C59" i="6" s="1"/>
  <c r="B47" i="6"/>
  <c r="C47" i="6" s="1"/>
  <c r="B35" i="6"/>
  <c r="C35" i="6" s="1"/>
  <c r="B31" i="6"/>
  <c r="C31" i="6" s="1"/>
  <c r="B41" i="3"/>
  <c r="C41" i="3" s="1"/>
  <c r="G41" i="3" s="1"/>
  <c r="B89" i="3"/>
  <c r="C89" i="3" s="1"/>
  <c r="G89" i="3" s="1"/>
  <c r="B105" i="3"/>
  <c r="C105" i="3" s="1"/>
  <c r="G105" i="3" s="1"/>
  <c r="B137" i="3"/>
  <c r="C137" i="3" s="1"/>
  <c r="G137" i="3" s="1"/>
  <c r="B173" i="3"/>
  <c r="C173" i="3" s="1"/>
  <c r="G173" i="3" s="1"/>
  <c r="B189" i="3"/>
  <c r="C189" i="3" s="1"/>
  <c r="G189" i="3" s="1"/>
  <c r="B221" i="3"/>
  <c r="C221" i="3" s="1"/>
  <c r="G221" i="3" s="1"/>
  <c r="B301" i="3"/>
  <c r="B381" i="3"/>
  <c r="B397" i="3"/>
  <c r="B413" i="3"/>
  <c r="B429" i="3"/>
  <c r="B445" i="3"/>
  <c r="B509" i="3"/>
  <c r="B541" i="3"/>
  <c r="B557" i="3"/>
  <c r="B573" i="3"/>
  <c r="B589" i="3"/>
  <c r="B625" i="3"/>
  <c r="B657" i="3"/>
  <c r="B689" i="3"/>
  <c r="B709" i="3"/>
  <c r="B733" i="3"/>
  <c r="B749" i="3"/>
  <c r="B765" i="3"/>
  <c r="B809" i="3"/>
  <c r="B825" i="3"/>
  <c r="B28" i="3"/>
  <c r="C28" i="3" s="1"/>
  <c r="G28" i="3" s="1"/>
  <c r="B44" i="3"/>
  <c r="C44" i="3" s="1"/>
  <c r="G44" i="3" s="1"/>
  <c r="B60" i="3"/>
  <c r="C60" i="3" s="1"/>
  <c r="G60" i="3" s="1"/>
  <c r="B108" i="3"/>
  <c r="C108" i="3" s="1"/>
  <c r="G108" i="3" s="1"/>
  <c r="B140" i="3"/>
  <c r="C140" i="3" s="1"/>
  <c r="G140" i="3" s="1"/>
  <c r="B156" i="3"/>
  <c r="C156" i="3" s="1"/>
  <c r="G156" i="3" s="1"/>
  <c r="B188" i="3"/>
  <c r="C188" i="3" s="1"/>
  <c r="G188" i="3" s="1"/>
  <c r="B236" i="3"/>
  <c r="C236" i="3" s="1"/>
  <c r="G236" i="3" s="1"/>
  <c r="B252" i="3"/>
  <c r="C252" i="3" s="1"/>
  <c r="G252" i="3" s="1"/>
  <c r="B268" i="3"/>
  <c r="C268" i="3" s="1"/>
  <c r="G268" i="3" s="1"/>
  <c r="B308" i="3"/>
  <c r="B332" i="3"/>
  <c r="B420" i="3"/>
  <c r="B440" i="3"/>
  <c r="B464" i="3"/>
  <c r="B552" i="3"/>
  <c r="B596" i="3"/>
  <c r="B636" i="3"/>
  <c r="B684" i="3"/>
  <c r="B756" i="3"/>
  <c r="B780" i="3"/>
  <c r="B880" i="3"/>
  <c r="B900" i="3"/>
  <c r="B855" i="3"/>
  <c r="B131" i="3"/>
  <c r="C131" i="3" s="1"/>
  <c r="G131" i="3" s="1"/>
  <c r="B267" i="3"/>
  <c r="C267" i="3" s="1"/>
  <c r="G267" i="3" s="1"/>
  <c r="B307" i="3"/>
  <c r="B351" i="3"/>
  <c r="B447" i="3"/>
  <c r="B491" i="3"/>
  <c r="B595" i="3"/>
  <c r="B639" i="3"/>
  <c r="B771" i="3"/>
  <c r="B422" i="3"/>
  <c r="B98" i="3"/>
  <c r="C98" i="3" s="1"/>
  <c r="G98" i="3" s="1"/>
  <c r="B738" i="3"/>
  <c r="B638" i="3"/>
  <c r="F741" i="3"/>
  <c r="F619" i="3"/>
  <c r="F425" i="3"/>
  <c r="F419" i="3"/>
  <c r="F169" i="3"/>
  <c r="G994" i="7"/>
  <c r="G990" i="7"/>
  <c r="G973" i="7"/>
  <c r="G930" i="7"/>
  <c r="G926" i="7"/>
  <c r="G909" i="7"/>
  <c r="G866" i="7"/>
  <c r="G862" i="7"/>
  <c r="G845" i="7"/>
  <c r="G800" i="7"/>
  <c r="G736" i="7"/>
  <c r="G672" i="7"/>
  <c r="G608" i="7"/>
  <c r="G552" i="7"/>
  <c r="G457" i="7"/>
  <c r="G413" i="7"/>
  <c r="G369" i="7"/>
  <c r="G309" i="7"/>
  <c r="G245" i="7"/>
  <c r="G181" i="7"/>
  <c r="G41" i="7"/>
  <c r="G25" i="7"/>
  <c r="C1000" i="10"/>
  <c r="G1007" i="7"/>
  <c r="C936" i="10"/>
  <c r="G943" i="7"/>
  <c r="C932" i="10"/>
  <c r="G939" i="7"/>
  <c r="C872" i="10"/>
  <c r="G879" i="7"/>
  <c r="C868" i="10"/>
  <c r="G875" i="7"/>
  <c r="C823" i="10"/>
  <c r="G830" i="7"/>
  <c r="C808" i="10"/>
  <c r="G815" i="7"/>
  <c r="C804" i="10"/>
  <c r="G811" i="7"/>
  <c r="C763" i="10"/>
  <c r="G770" i="7"/>
  <c r="C759" i="10"/>
  <c r="G766" i="7"/>
  <c r="C744" i="10"/>
  <c r="G751" i="7"/>
  <c r="C740" i="10"/>
  <c r="G747" i="7"/>
  <c r="C699" i="10"/>
  <c r="G706" i="7"/>
  <c r="C695" i="10"/>
  <c r="G702" i="7"/>
  <c r="C680" i="10"/>
  <c r="G687" i="7"/>
  <c r="C676" i="10"/>
  <c r="G683" i="7"/>
  <c r="C635" i="10"/>
  <c r="G642" i="7"/>
  <c r="C631" i="10"/>
  <c r="G638" i="7"/>
  <c r="C616" i="10"/>
  <c r="G623" i="7"/>
  <c r="C612" i="10"/>
  <c r="G619" i="7"/>
  <c r="C571" i="10"/>
  <c r="G578" i="7"/>
  <c r="C567" i="10"/>
  <c r="G574" i="7"/>
  <c r="C556" i="10"/>
  <c r="G563" i="7"/>
  <c r="C552" i="10"/>
  <c r="G559" i="7"/>
  <c r="C523" i="10"/>
  <c r="G530" i="7"/>
  <c r="C512" i="10"/>
  <c r="G519" i="7"/>
  <c r="C483" i="10"/>
  <c r="G490" i="7"/>
  <c r="C479" i="10"/>
  <c r="G486" i="7"/>
  <c r="C468" i="10"/>
  <c r="G475" i="7"/>
  <c r="C439" i="10"/>
  <c r="G446" i="7"/>
  <c r="C437" i="10"/>
  <c r="G444" i="7"/>
  <c r="C428" i="10"/>
  <c r="G435" i="7"/>
  <c r="C424" i="10"/>
  <c r="G431" i="7"/>
  <c r="G404" i="7"/>
  <c r="C397" i="10"/>
  <c r="C395" i="10"/>
  <c r="G402" i="7"/>
  <c r="C393" i="10"/>
  <c r="G400" i="7"/>
  <c r="C384" i="10"/>
  <c r="G391" i="7"/>
  <c r="C355" i="10"/>
  <c r="G362" i="7"/>
  <c r="C353" i="10"/>
  <c r="G360" i="7"/>
  <c r="C351" i="10"/>
  <c r="G358" i="7"/>
  <c r="C349" i="10"/>
  <c r="G356" i="7"/>
  <c r="C336" i="10"/>
  <c r="G343" i="7"/>
  <c r="C332" i="10"/>
  <c r="G339" i="7"/>
  <c r="C291" i="10"/>
  <c r="G298" i="7"/>
  <c r="C289" i="10"/>
  <c r="G296" i="7"/>
  <c r="C287" i="10"/>
  <c r="G294" i="7"/>
  <c r="C285" i="10"/>
  <c r="G292" i="7"/>
  <c r="C272" i="10"/>
  <c r="G279" i="7"/>
  <c r="C268" i="10"/>
  <c r="G275" i="7"/>
  <c r="C227" i="10"/>
  <c r="G234" i="7"/>
  <c r="C225" i="10"/>
  <c r="G232" i="7"/>
  <c r="C223" i="10"/>
  <c r="G230" i="7"/>
  <c r="C221" i="10"/>
  <c r="G228" i="7"/>
  <c r="C208" i="10"/>
  <c r="G215" i="7"/>
  <c r="C204" i="10"/>
  <c r="G211" i="7"/>
  <c r="C163" i="10"/>
  <c r="G170" i="7"/>
  <c r="C161" i="10"/>
  <c r="G168" i="7"/>
  <c r="C159" i="10"/>
  <c r="G166" i="7"/>
  <c r="C157" i="10"/>
  <c r="G164" i="7"/>
  <c r="C148" i="10"/>
  <c r="G155" i="7"/>
  <c r="C144" i="10"/>
  <c r="G151" i="7"/>
  <c r="G124" i="7"/>
  <c r="C117" i="10"/>
  <c r="C115" i="10"/>
  <c r="G122" i="7"/>
  <c r="C113" i="10"/>
  <c r="G120" i="7"/>
  <c r="C104" i="10"/>
  <c r="G111" i="7"/>
  <c r="C75" i="10"/>
  <c r="G82" i="7"/>
  <c r="C73" i="10"/>
  <c r="G80" i="7"/>
  <c r="C71" i="10"/>
  <c r="G78" i="7"/>
  <c r="C60" i="10"/>
  <c r="G67" i="7"/>
  <c r="G977" i="7"/>
  <c r="G913" i="7"/>
  <c r="G849" i="7"/>
  <c r="G781" i="7"/>
  <c r="G717" i="7"/>
  <c r="G653" i="7"/>
  <c r="G589" i="7"/>
  <c r="G497" i="7"/>
  <c r="G464" i="7"/>
  <c r="G313" i="7"/>
  <c r="G249" i="7"/>
  <c r="G185" i="7"/>
  <c r="G45" i="7"/>
  <c r="G29" i="7"/>
  <c r="G13" i="7"/>
  <c r="B995" i="6"/>
  <c r="B947" i="6"/>
  <c r="B899" i="6"/>
  <c r="B851" i="6"/>
  <c r="B803" i="6"/>
  <c r="B755" i="6"/>
  <c r="B675" i="6"/>
  <c r="B627" i="6"/>
  <c r="B579" i="6"/>
  <c r="B499" i="6"/>
  <c r="B451" i="6"/>
  <c r="B403" i="6"/>
  <c r="B355" i="6"/>
  <c r="B307" i="6"/>
  <c r="B243" i="6"/>
  <c r="C243" i="6" s="1"/>
  <c r="B195" i="6"/>
  <c r="C195" i="6" s="1"/>
  <c r="B147" i="6"/>
  <c r="C147" i="6" s="1"/>
  <c r="B99" i="6"/>
  <c r="C99" i="6" s="1"/>
  <c r="B67" i="6"/>
  <c r="C67" i="6" s="1"/>
  <c r="B43" i="6"/>
  <c r="C43" i="6" s="1"/>
  <c r="B49" i="3"/>
  <c r="C49" i="3" s="1"/>
  <c r="G49" i="3" s="1"/>
  <c r="B145" i="3"/>
  <c r="C145" i="3" s="1"/>
  <c r="G145" i="3" s="1"/>
  <c r="B229" i="3"/>
  <c r="C229" i="3" s="1"/>
  <c r="G229" i="3" s="1"/>
  <c r="B293" i="3"/>
  <c r="C293" i="3" s="1"/>
  <c r="G293" i="3" s="1"/>
  <c r="B357" i="3"/>
  <c r="B405" i="3"/>
  <c r="B453" i="3"/>
  <c r="B517" i="3"/>
  <c r="B565" i="3"/>
  <c r="B617" i="3"/>
  <c r="B777" i="3"/>
  <c r="B36" i="3"/>
  <c r="C36" i="3" s="1"/>
  <c r="G36" i="3" s="1"/>
  <c r="B100" i="3"/>
  <c r="C100" i="3" s="1"/>
  <c r="G100" i="3" s="1"/>
  <c r="B164" i="3"/>
  <c r="C164" i="3" s="1"/>
  <c r="G164" i="3" s="1"/>
  <c r="B276" i="3"/>
  <c r="C276" i="3" s="1"/>
  <c r="G276" i="3" s="1"/>
  <c r="B340" i="3"/>
  <c r="B408" i="3"/>
  <c r="B472" i="3"/>
  <c r="B628" i="3"/>
  <c r="B696" i="3"/>
  <c r="B768" i="3"/>
  <c r="B864" i="3"/>
  <c r="B944" i="3"/>
  <c r="B203" i="3"/>
  <c r="C203" i="3" s="1"/>
  <c r="G203" i="3" s="1"/>
  <c r="B331" i="3"/>
  <c r="B471" i="3"/>
  <c r="B350" i="3"/>
  <c r="C968" i="10"/>
  <c r="G975" i="7"/>
  <c r="C964" i="10"/>
  <c r="G971" i="7"/>
  <c r="C904" i="10"/>
  <c r="G911" i="7"/>
  <c r="C900" i="10"/>
  <c r="G907" i="7"/>
  <c r="C840" i="10"/>
  <c r="G847" i="7"/>
  <c r="C836" i="10"/>
  <c r="G843" i="7"/>
  <c r="C795" i="10"/>
  <c r="G802" i="7"/>
  <c r="C791" i="10"/>
  <c r="G798" i="7"/>
  <c r="C776" i="10"/>
  <c r="G783" i="7"/>
  <c r="C772" i="10"/>
  <c r="G779" i="7"/>
  <c r="C731" i="10"/>
  <c r="G738" i="7"/>
  <c r="C727" i="10"/>
  <c r="G734" i="7"/>
  <c r="C712" i="10"/>
  <c r="G719" i="7"/>
  <c r="C708" i="10"/>
  <c r="G715" i="7"/>
  <c r="C667" i="10"/>
  <c r="G674" i="7"/>
  <c r="C663" i="10"/>
  <c r="G670" i="7"/>
  <c r="C648" i="10"/>
  <c r="G655" i="7"/>
  <c r="C644" i="10"/>
  <c r="G651" i="7"/>
  <c r="C603" i="10"/>
  <c r="G610" i="7"/>
  <c r="C599" i="10"/>
  <c r="G606" i="7"/>
  <c r="C584" i="10"/>
  <c r="G591" i="7"/>
  <c r="C580" i="10"/>
  <c r="G587" i="7"/>
  <c r="C547" i="10"/>
  <c r="G554" i="7"/>
  <c r="C543" i="10"/>
  <c r="G550" i="7"/>
  <c r="C532" i="10"/>
  <c r="G539" i="7"/>
  <c r="C503" i="10"/>
  <c r="G510" i="7"/>
  <c r="C492" i="10"/>
  <c r="G499" i="7"/>
  <c r="C488" i="10"/>
  <c r="G495" i="7"/>
  <c r="C459" i="10"/>
  <c r="G466" i="7"/>
  <c r="C448" i="10"/>
  <c r="G455" i="7"/>
  <c r="C419" i="10"/>
  <c r="G426" i="7"/>
  <c r="C417" i="10"/>
  <c r="G424" i="7"/>
  <c r="C415" i="10"/>
  <c r="G422" i="7"/>
  <c r="C404" i="10"/>
  <c r="G411" i="7"/>
  <c r="C375" i="10"/>
  <c r="G382" i="7"/>
  <c r="C373" i="10"/>
  <c r="G380" i="7"/>
  <c r="C364" i="10"/>
  <c r="G371" i="7"/>
  <c r="C360" i="10"/>
  <c r="G367" i="7"/>
  <c r="C323" i="10"/>
  <c r="G330" i="7"/>
  <c r="C321" i="10"/>
  <c r="G328" i="7"/>
  <c r="C319" i="10"/>
  <c r="G326" i="7"/>
  <c r="C317" i="10"/>
  <c r="G324" i="7"/>
  <c r="C304" i="10"/>
  <c r="G311" i="7"/>
  <c r="C300" i="10"/>
  <c r="G307" i="7"/>
  <c r="C259" i="10"/>
  <c r="G266" i="7"/>
  <c r="C257" i="10"/>
  <c r="G264" i="7"/>
  <c r="C255" i="10"/>
  <c r="G262" i="7"/>
  <c r="C253" i="10"/>
  <c r="G260" i="7"/>
  <c r="C240" i="10"/>
  <c r="G247" i="7"/>
  <c r="C236" i="10"/>
  <c r="G243" i="7"/>
  <c r="C195" i="10"/>
  <c r="G202" i="7"/>
  <c r="C193" i="10"/>
  <c r="G200" i="7"/>
  <c r="C191" i="10"/>
  <c r="G198" i="7"/>
  <c r="C189" i="10"/>
  <c r="G196" i="7"/>
  <c r="C176" i="10"/>
  <c r="G183" i="7"/>
  <c r="C172" i="10"/>
  <c r="G179" i="7"/>
  <c r="C139" i="10"/>
  <c r="G146" i="7"/>
  <c r="C137" i="10"/>
  <c r="G144" i="7"/>
  <c r="C135" i="10"/>
  <c r="G142" i="7"/>
  <c r="C124" i="10"/>
  <c r="G131" i="7"/>
  <c r="C95" i="10"/>
  <c r="G102" i="7"/>
  <c r="C93" i="10"/>
  <c r="G100" i="7"/>
  <c r="C84" i="10"/>
  <c r="G91" i="7"/>
  <c r="C80" i="10"/>
  <c r="G87" i="7"/>
  <c r="G60" i="7"/>
  <c r="C53" i="10"/>
  <c r="C51" i="10"/>
  <c r="G58" i="7"/>
  <c r="C49" i="10"/>
  <c r="G56" i="7"/>
  <c r="C40" i="10"/>
  <c r="G47" i="7"/>
  <c r="C36" i="10"/>
  <c r="G43" i="7"/>
  <c r="C32" i="10"/>
  <c r="G39" i="7"/>
  <c r="C28" i="10"/>
  <c r="G35" i="7"/>
  <c r="C24" i="10"/>
  <c r="G31" i="7"/>
  <c r="C20" i="10"/>
  <c r="G27" i="7"/>
  <c r="C16" i="10"/>
  <c r="G23" i="7"/>
  <c r="C12" i="10"/>
  <c r="G19" i="7"/>
  <c r="C8" i="10"/>
  <c r="G15" i="7"/>
  <c r="C4" i="10"/>
  <c r="G11" i="7"/>
  <c r="B12" i="3"/>
  <c r="C12" i="3" s="1"/>
  <c r="G12" i="3" s="1"/>
  <c r="B979" i="6"/>
  <c r="B931" i="6"/>
  <c r="B883" i="6"/>
  <c r="B835" i="6"/>
  <c r="B787" i="6"/>
  <c r="B739" i="6"/>
  <c r="B691" i="6"/>
  <c r="B643" i="6"/>
  <c r="B595" i="6"/>
  <c r="B547" i="6"/>
  <c r="B515" i="6"/>
  <c r="B467" i="6"/>
  <c r="B419" i="6"/>
  <c r="B371" i="6"/>
  <c r="B323" i="6"/>
  <c r="B275" i="6"/>
  <c r="C275" i="6" s="1"/>
  <c r="B227" i="6"/>
  <c r="C227" i="6" s="1"/>
  <c r="B179" i="6"/>
  <c r="C179" i="6" s="1"/>
  <c r="B131" i="6"/>
  <c r="C131" i="6" s="1"/>
  <c r="B83" i="6"/>
  <c r="C83" i="6" s="1"/>
  <c r="B51" i="6"/>
  <c r="C51" i="6" s="1"/>
  <c r="B17" i="3"/>
  <c r="C17" i="3" s="1"/>
  <c r="G17" i="3" s="1"/>
  <c r="B97" i="3"/>
  <c r="C97" i="3" s="1"/>
  <c r="G97" i="3" s="1"/>
  <c r="B181" i="3"/>
  <c r="C181" i="3" s="1"/>
  <c r="G181" i="3" s="1"/>
  <c r="B213" i="3"/>
  <c r="C213" i="3" s="1"/>
  <c r="G213" i="3" s="1"/>
  <c r="B261" i="3"/>
  <c r="C261" i="3" s="1"/>
  <c r="G261" i="3" s="1"/>
  <c r="B309" i="3"/>
  <c r="B389" i="3"/>
  <c r="B437" i="3"/>
  <c r="B501" i="3"/>
  <c r="B549" i="3"/>
  <c r="B597" i="3"/>
  <c r="B649" i="3"/>
  <c r="B697" i="3"/>
  <c r="B793" i="3"/>
  <c r="B20" i="3"/>
  <c r="C20" i="3" s="1"/>
  <c r="G20" i="3" s="1"/>
  <c r="B52" i="3"/>
  <c r="C52" i="3" s="1"/>
  <c r="G52" i="3" s="1"/>
  <c r="B116" i="3"/>
  <c r="C116" i="3" s="1"/>
  <c r="G116" i="3" s="1"/>
  <c r="B180" i="3"/>
  <c r="C180" i="3" s="1"/>
  <c r="G180" i="3" s="1"/>
  <c r="B228" i="3"/>
  <c r="C228" i="3" s="1"/>
  <c r="G228" i="3" s="1"/>
  <c r="B260" i="3"/>
  <c r="C260" i="3" s="1"/>
  <c r="G260" i="3" s="1"/>
  <c r="B320" i="3"/>
  <c r="B452" i="3"/>
  <c r="B604" i="3"/>
  <c r="B672" i="3"/>
  <c r="B792" i="3"/>
  <c r="B916" i="3"/>
  <c r="B67" i="3"/>
  <c r="C67" i="3" s="1"/>
  <c r="G67" i="3" s="1"/>
  <c r="B155" i="3"/>
  <c r="C155" i="3" s="1"/>
  <c r="G155" i="3" s="1"/>
  <c r="B287" i="3"/>
  <c r="C287" i="3" s="1"/>
  <c r="G287" i="3" s="1"/>
  <c r="B563" i="3"/>
  <c r="B719" i="3"/>
  <c r="B182" i="3"/>
  <c r="C182" i="3" s="1"/>
  <c r="G182" i="3" s="1"/>
  <c r="B998" i="6"/>
  <c r="B982" i="6"/>
  <c r="B966" i="6"/>
  <c r="B991" i="6"/>
  <c r="B975" i="6"/>
  <c r="B959" i="6"/>
  <c r="B943" i="6"/>
  <c r="B927" i="6"/>
  <c r="B911" i="6"/>
  <c r="B895" i="6"/>
  <c r="B879" i="6"/>
  <c r="B863" i="6"/>
  <c r="B847" i="6"/>
  <c r="B831" i="6"/>
  <c r="B815" i="6"/>
  <c r="B799" i="6"/>
  <c r="B783" i="6"/>
  <c r="B767" i="6"/>
  <c r="B751" i="6"/>
  <c r="B735" i="6"/>
  <c r="B719" i="6"/>
  <c r="B703" i="6"/>
  <c r="B687" i="6"/>
  <c r="B671" i="6"/>
  <c r="B655" i="6"/>
  <c r="B639" i="6"/>
  <c r="B623" i="6"/>
  <c r="B607" i="6"/>
  <c r="B591" i="6"/>
  <c r="B575" i="6"/>
  <c r="B559" i="6"/>
  <c r="B543" i="6"/>
  <c r="B527" i="6"/>
  <c r="B511" i="6"/>
  <c r="B495" i="6"/>
  <c r="B479" i="6"/>
  <c r="B463" i="6"/>
  <c r="B447" i="6"/>
  <c r="B431" i="6"/>
  <c r="B415" i="6"/>
  <c r="B399" i="6"/>
  <c r="B383" i="6"/>
  <c r="B367" i="6"/>
  <c r="B351" i="6"/>
  <c r="B335" i="6"/>
  <c r="B319" i="6"/>
  <c r="B303" i="6"/>
  <c r="B287" i="6"/>
  <c r="C287" i="6" s="1"/>
  <c r="B271" i="6"/>
  <c r="C271" i="6" s="1"/>
  <c r="B255" i="6"/>
  <c r="C255" i="6" s="1"/>
  <c r="B239" i="6"/>
  <c r="C239" i="6" s="1"/>
  <c r="B223" i="6"/>
  <c r="C223" i="6" s="1"/>
  <c r="B207" i="6"/>
  <c r="C207" i="6" s="1"/>
  <c r="B191" i="6"/>
  <c r="C191" i="6" s="1"/>
  <c r="B175" i="6"/>
  <c r="C175" i="6" s="1"/>
  <c r="B159" i="6"/>
  <c r="C159" i="6" s="1"/>
  <c r="B143" i="6"/>
  <c r="C143" i="6" s="1"/>
  <c r="B127" i="6"/>
  <c r="C127" i="6" s="1"/>
  <c r="B111" i="6"/>
  <c r="C111" i="6" s="1"/>
  <c r="B95" i="6"/>
  <c r="C95" i="6" s="1"/>
  <c r="B79" i="6"/>
  <c r="C79" i="6" s="1"/>
  <c r="B63" i="6"/>
  <c r="C63" i="6" s="1"/>
  <c r="B39" i="6"/>
  <c r="C39" i="6" s="1"/>
  <c r="B19" i="6"/>
  <c r="C19" i="6" s="1"/>
  <c r="B33" i="3"/>
  <c r="C33" i="3" s="1"/>
  <c r="G33" i="3" s="1"/>
  <c r="B85" i="3"/>
  <c r="C85" i="3" s="1"/>
  <c r="G85" i="3" s="1"/>
  <c r="B101" i="3"/>
  <c r="C101" i="3" s="1"/>
  <c r="G101" i="3" s="1"/>
  <c r="B133" i="3"/>
  <c r="C133" i="3" s="1"/>
  <c r="G133" i="3" s="1"/>
  <c r="B185" i="3"/>
  <c r="C185" i="3" s="1"/>
  <c r="G185" i="3" s="1"/>
  <c r="B217" i="3"/>
  <c r="C217" i="3" s="1"/>
  <c r="G217" i="3" s="1"/>
  <c r="B233" i="3"/>
  <c r="C233" i="3" s="1"/>
  <c r="G233" i="3" s="1"/>
  <c r="B265" i="3"/>
  <c r="C265" i="3" s="1"/>
  <c r="G265" i="3" s="1"/>
  <c r="B297" i="3"/>
  <c r="B329" i="3"/>
  <c r="B361" i="3"/>
  <c r="B393" i="3"/>
  <c r="B409" i="3"/>
  <c r="B441" i="3"/>
  <c r="B457" i="3"/>
  <c r="B489" i="3"/>
  <c r="B505" i="3"/>
  <c r="B537" i="3"/>
  <c r="B569" i="3"/>
  <c r="B585" i="3"/>
  <c r="B685" i="3"/>
  <c r="B745" i="3"/>
  <c r="B761" i="3"/>
  <c r="B24" i="3"/>
  <c r="C24" i="3" s="1"/>
  <c r="G24" i="3" s="1"/>
  <c r="B40" i="3"/>
  <c r="C40" i="3" s="1"/>
  <c r="G40" i="3" s="1"/>
  <c r="B56" i="3"/>
  <c r="C56" i="3" s="1"/>
  <c r="G56" i="3" s="1"/>
  <c r="B104" i="3"/>
  <c r="C104" i="3" s="1"/>
  <c r="G104" i="3" s="1"/>
  <c r="B152" i="3"/>
  <c r="C152" i="3" s="1"/>
  <c r="G152" i="3" s="1"/>
  <c r="B184" i="3"/>
  <c r="C184" i="3" s="1"/>
  <c r="G184" i="3" s="1"/>
  <c r="B200" i="3"/>
  <c r="C200" i="3" s="1"/>
  <c r="G200" i="3" s="1"/>
  <c r="B232" i="3"/>
  <c r="C232" i="3" s="1"/>
  <c r="G232" i="3" s="1"/>
  <c r="B248" i="3"/>
  <c r="C248" i="3" s="1"/>
  <c r="G248" i="3" s="1"/>
  <c r="B264" i="3"/>
  <c r="C264" i="3" s="1"/>
  <c r="G264" i="3" s="1"/>
  <c r="B304" i="3"/>
  <c r="B324" i="3"/>
  <c r="B416" i="3"/>
  <c r="B436" i="3"/>
  <c r="B456" i="3"/>
  <c r="B548" i="3"/>
  <c r="B588" i="3"/>
  <c r="B632" i="3"/>
  <c r="B700" i="3"/>
  <c r="B752" i="3"/>
  <c r="B772" i="3"/>
  <c r="B868" i="3"/>
  <c r="B896" i="3"/>
  <c r="B920" i="3"/>
  <c r="B75" i="3"/>
  <c r="C75" i="3" s="1"/>
  <c r="G75" i="3" s="1"/>
  <c r="B119" i="3"/>
  <c r="C119" i="3" s="1"/>
  <c r="G119" i="3" s="1"/>
  <c r="B167" i="3"/>
  <c r="C167" i="3" s="1"/>
  <c r="G167" i="3" s="1"/>
  <c r="B255" i="3"/>
  <c r="C255" i="3" s="1"/>
  <c r="G255" i="3" s="1"/>
  <c r="B339" i="3"/>
  <c r="B479" i="3"/>
  <c r="B627" i="3"/>
  <c r="B671" i="3"/>
  <c r="B731" i="3"/>
  <c r="B558" i="3"/>
  <c r="B474" i="3"/>
  <c r="B11" i="3"/>
  <c r="C11" i="3" s="1"/>
  <c r="G11" i="3" s="1"/>
  <c r="B37" i="3"/>
  <c r="C37" i="3" s="1"/>
  <c r="G37" i="3" s="1"/>
  <c r="B29" i="3"/>
  <c r="C29" i="3" s="1"/>
  <c r="G29" i="3" s="1"/>
  <c r="B25" i="3"/>
  <c r="C25" i="3" s="1"/>
  <c r="G25" i="3" s="1"/>
  <c r="B21" i="3"/>
  <c r="C21" i="3" s="1"/>
  <c r="G21" i="3" s="1"/>
  <c r="G796" i="7"/>
  <c r="G732" i="7"/>
  <c r="G668" i="7"/>
  <c r="G604" i="7"/>
  <c r="G508" i="7"/>
  <c r="G453" i="7"/>
  <c r="G37" i="7"/>
  <c r="G21" i="7"/>
  <c r="B470" i="3"/>
  <c r="B995" i="3"/>
  <c r="B658" i="3"/>
  <c r="B909" i="3"/>
  <c r="B654" i="3"/>
  <c r="B278" i="3"/>
  <c r="C278" i="3" s="1"/>
  <c r="G278" i="3" s="1"/>
  <c r="B66" i="3"/>
  <c r="C66" i="3" s="1"/>
  <c r="G66" i="3" s="1"/>
  <c r="B706" i="3"/>
  <c r="B370" i="3"/>
  <c r="B923" i="3"/>
  <c r="B747" i="3"/>
  <c r="B707" i="3"/>
  <c r="B675" i="3"/>
  <c r="B655" i="3"/>
  <c r="B635" i="3"/>
  <c r="B611" i="3"/>
  <c r="B591" i="3"/>
  <c r="B559" i="3"/>
  <c r="B535" i="3"/>
  <c r="B515" i="3"/>
  <c r="B487" i="3"/>
  <c r="B463" i="3"/>
  <c r="B435" i="3"/>
  <c r="B415" i="3"/>
  <c r="B387" i="3"/>
  <c r="B367" i="3"/>
  <c r="B347" i="3"/>
  <c r="B323" i="3"/>
  <c r="B303" i="3"/>
  <c r="B283" i="3"/>
  <c r="C283" i="3" s="1"/>
  <c r="G283" i="3" s="1"/>
  <c r="B259" i="3"/>
  <c r="C259" i="3" s="1"/>
  <c r="G259" i="3" s="1"/>
  <c r="B239" i="3"/>
  <c r="C239" i="3" s="1"/>
  <c r="G239" i="3" s="1"/>
  <c r="B219" i="3"/>
  <c r="C219" i="3" s="1"/>
  <c r="G219" i="3" s="1"/>
  <c r="B195" i="3"/>
  <c r="C195" i="3" s="1"/>
  <c r="G195" i="3" s="1"/>
  <c r="B171" i="3"/>
  <c r="C171" i="3" s="1"/>
  <c r="G171" i="3" s="1"/>
  <c r="B151" i="3"/>
  <c r="C151" i="3" s="1"/>
  <c r="G151" i="3" s="1"/>
  <c r="B123" i="3"/>
  <c r="C123" i="3" s="1"/>
  <c r="G123" i="3" s="1"/>
  <c r="B103" i="3"/>
  <c r="C103" i="3" s="1"/>
  <c r="G103" i="3" s="1"/>
  <c r="B83" i="3"/>
  <c r="C83" i="3" s="1"/>
  <c r="G83" i="3" s="1"/>
  <c r="B59" i="3"/>
  <c r="C59" i="3" s="1"/>
  <c r="G59" i="3" s="1"/>
  <c r="B39" i="3"/>
  <c r="C39" i="3" s="1"/>
  <c r="G39" i="3" s="1"/>
  <c r="B19" i="3"/>
  <c r="C19" i="3" s="1"/>
  <c r="G19" i="3" s="1"/>
  <c r="B746" i="3"/>
  <c r="B314" i="3"/>
  <c r="B854" i="3"/>
  <c r="B354" i="3"/>
  <c r="B845" i="3"/>
  <c r="B410" i="3"/>
  <c r="B126" i="3"/>
  <c r="C126" i="3" s="1"/>
  <c r="G126" i="3" s="1"/>
  <c r="B978" i="3"/>
  <c r="B478" i="3"/>
  <c r="B202" i="3"/>
  <c r="C202" i="3" s="1"/>
  <c r="G202" i="3" s="1"/>
  <c r="B815" i="3"/>
  <c r="B723" i="3"/>
  <c r="B687" i="3"/>
  <c r="B667" i="3"/>
  <c r="B643" i="3"/>
  <c r="B623" i="3"/>
  <c r="B603" i="3"/>
  <c r="B575" i="3"/>
  <c r="B547" i="3"/>
  <c r="B527" i="3"/>
  <c r="B495" i="3"/>
  <c r="B475" i="3"/>
  <c r="B455" i="3"/>
  <c r="B423" i="3"/>
  <c r="B403" i="3"/>
  <c r="B379" i="3"/>
  <c r="B355" i="3"/>
  <c r="B335" i="3"/>
  <c r="B315" i="3"/>
  <c r="B291" i="3"/>
  <c r="C291" i="3" s="1"/>
  <c r="G291" i="3" s="1"/>
  <c r="B271" i="3"/>
  <c r="C271" i="3" s="1"/>
  <c r="G271" i="3" s="1"/>
  <c r="B251" i="3"/>
  <c r="C251" i="3" s="1"/>
  <c r="G251" i="3" s="1"/>
  <c r="B227" i="3"/>
  <c r="C227" i="3" s="1"/>
  <c r="G227" i="3" s="1"/>
  <c r="B207" i="3"/>
  <c r="C207" i="3" s="1"/>
  <c r="G207" i="3" s="1"/>
  <c r="B183" i="3"/>
  <c r="C183" i="3" s="1"/>
  <c r="G183" i="3" s="1"/>
  <c r="B159" i="3"/>
  <c r="C159" i="3" s="1"/>
  <c r="G159" i="3" s="1"/>
  <c r="B135" i="3"/>
  <c r="C135" i="3" s="1"/>
  <c r="G135" i="3" s="1"/>
  <c r="B115" i="3"/>
  <c r="C115" i="3" s="1"/>
  <c r="G115" i="3" s="1"/>
  <c r="B91" i="3"/>
  <c r="C91" i="3" s="1"/>
  <c r="G91" i="3" s="1"/>
  <c r="B71" i="3"/>
  <c r="C71" i="3" s="1"/>
  <c r="G71" i="3" s="1"/>
  <c r="B51" i="3"/>
  <c r="C51" i="3" s="1"/>
  <c r="G51" i="3" s="1"/>
  <c r="B27" i="3"/>
  <c r="C27" i="3" s="1"/>
  <c r="G27" i="3" s="1"/>
  <c r="B859" i="3"/>
  <c r="B996" i="3"/>
  <c r="B976" i="3"/>
  <c r="B952" i="3"/>
  <c r="B928" i="3"/>
  <c r="B912" i="3"/>
  <c r="B892" i="3"/>
  <c r="B876" i="3"/>
  <c r="B856" i="3"/>
  <c r="B836" i="3"/>
  <c r="B820" i="3"/>
  <c r="B800" i="3"/>
  <c r="B784" i="3"/>
  <c r="B764" i="3"/>
  <c r="B748" i="3"/>
  <c r="B724" i="3"/>
  <c r="B708" i="3"/>
  <c r="B692" i="3"/>
  <c r="B676" i="3"/>
  <c r="B660" i="3"/>
  <c r="B640" i="3"/>
  <c r="B624" i="3"/>
  <c r="B608" i="3"/>
  <c r="B592" i="3"/>
  <c r="B576" i="3"/>
  <c r="B560" i="3"/>
  <c r="B544" i="3"/>
  <c r="B528" i="3"/>
  <c r="B512" i="3"/>
  <c r="B496" i="3"/>
  <c r="B476" i="3"/>
  <c r="B460" i="3"/>
  <c r="B444" i="3"/>
  <c r="B428" i="3"/>
  <c r="B412" i="3"/>
  <c r="B396" i="3"/>
  <c r="B380" i="3"/>
  <c r="B360" i="3"/>
  <c r="B344" i="3"/>
  <c r="B328" i="3"/>
  <c r="B312" i="3"/>
  <c r="B296" i="3"/>
  <c r="B280" i="3"/>
  <c r="C280" i="3" s="1"/>
  <c r="G280" i="3" s="1"/>
  <c r="J14" i="14"/>
  <c r="H14" i="14" s="1"/>
  <c r="C8" i="14"/>
  <c r="E5" i="6"/>
  <c r="I14" i="6" s="1"/>
  <c r="I77" i="6"/>
  <c r="I23" i="6"/>
  <c r="I43" i="6"/>
  <c r="I51" i="6"/>
  <c r="I59" i="6"/>
  <c r="I67" i="6"/>
  <c r="I75" i="6"/>
  <c r="I83" i="6"/>
  <c r="I57" i="6"/>
  <c r="I81" i="6"/>
  <c r="I16" i="6"/>
  <c r="I24" i="6"/>
  <c r="I32" i="6"/>
  <c r="I40" i="6"/>
  <c r="I48" i="6"/>
  <c r="I56" i="6"/>
  <c r="I64" i="6"/>
  <c r="I72" i="6"/>
  <c r="I80" i="6"/>
  <c r="I88" i="6"/>
  <c r="I25" i="6"/>
  <c r="I41" i="6"/>
  <c r="I65" i="6"/>
  <c r="I85" i="6"/>
  <c r="B998" i="3"/>
  <c r="B570" i="3"/>
  <c r="B234" i="3"/>
  <c r="C234" i="3" s="1"/>
  <c r="G234" i="3" s="1"/>
  <c r="B883" i="3"/>
  <c r="B542" i="3"/>
  <c r="B941" i="3"/>
  <c r="B922" i="3"/>
  <c r="B462" i="3"/>
  <c r="B210" i="3"/>
  <c r="C210" i="3" s="1"/>
  <c r="G210" i="3" s="1"/>
  <c r="B82" i="3"/>
  <c r="C82" i="3" s="1"/>
  <c r="G82" i="3" s="1"/>
  <c r="B878" i="3"/>
  <c r="B566" i="3"/>
  <c r="B310" i="3"/>
  <c r="B987" i="3"/>
  <c r="B795" i="3"/>
  <c r="B727" i="3"/>
  <c r="B703" i="3"/>
  <c r="B679" i="3"/>
  <c r="B663" i="3"/>
  <c r="B647" i="3"/>
  <c r="B631" i="3"/>
  <c r="B615" i="3"/>
  <c r="B599" i="3"/>
  <c r="B579" i="3"/>
  <c r="B555" i="3"/>
  <c r="B539" i="3"/>
  <c r="B523" i="3"/>
  <c r="B499" i="3"/>
  <c r="B483" i="3"/>
  <c r="B467" i="3"/>
  <c r="B451" i="3"/>
  <c r="B427" i="3"/>
  <c r="B411" i="3"/>
  <c r="B391" i="3"/>
  <c r="B375" i="3"/>
  <c r="B359" i="3"/>
  <c r="B343" i="3"/>
  <c r="B327" i="3"/>
  <c r="B311" i="3"/>
  <c r="B295" i="3"/>
  <c r="B279" i="3"/>
  <c r="C279" i="3" s="1"/>
  <c r="G279" i="3" s="1"/>
  <c r="B263" i="3"/>
  <c r="C263" i="3" s="1"/>
  <c r="G263" i="3" s="1"/>
  <c r="B247" i="3"/>
  <c r="C247" i="3" s="1"/>
  <c r="G247" i="3" s="1"/>
  <c r="B231" i="3"/>
  <c r="C231" i="3" s="1"/>
  <c r="G231" i="3" s="1"/>
  <c r="B215" i="3"/>
  <c r="C215" i="3" s="1"/>
  <c r="G215" i="3" s="1"/>
  <c r="B199" i="3"/>
  <c r="C199" i="3" s="1"/>
  <c r="G199" i="3" s="1"/>
  <c r="B179" i="3"/>
  <c r="C179" i="3" s="1"/>
  <c r="G179" i="3" s="1"/>
  <c r="B163" i="3"/>
  <c r="C163" i="3" s="1"/>
  <c r="G163" i="3" s="1"/>
  <c r="B147" i="3"/>
  <c r="C147" i="3" s="1"/>
  <c r="G147" i="3" s="1"/>
  <c r="B127" i="3"/>
  <c r="C127" i="3" s="1"/>
  <c r="G127" i="3" s="1"/>
  <c r="B111" i="3"/>
  <c r="C111" i="3" s="1"/>
  <c r="G111" i="3" s="1"/>
  <c r="B95" i="3"/>
  <c r="C95" i="3" s="1"/>
  <c r="G95" i="3" s="1"/>
  <c r="B79" i="3"/>
  <c r="C79" i="3" s="1"/>
  <c r="G79" i="3" s="1"/>
  <c r="B63" i="3"/>
  <c r="C63" i="3" s="1"/>
  <c r="G63" i="3" s="1"/>
  <c r="B47" i="3"/>
  <c r="C47" i="3" s="1"/>
  <c r="G47" i="3" s="1"/>
  <c r="B31" i="3"/>
  <c r="C31" i="3" s="1"/>
  <c r="G31" i="3" s="1"/>
  <c r="B15" i="3"/>
  <c r="C15" i="3" s="1"/>
  <c r="G15" i="3" s="1"/>
  <c r="B851" i="3"/>
  <c r="B992" i="3"/>
  <c r="B972" i="3"/>
  <c r="B902" i="3"/>
  <c r="B890" i="3"/>
  <c r="B879" i="3"/>
  <c r="B875" i="3"/>
  <c r="B801" i="3"/>
  <c r="B770" i="3"/>
  <c r="B763" i="3"/>
  <c r="B705" i="3"/>
  <c r="B694" i="3"/>
  <c r="B587" i="3"/>
  <c r="B550" i="3"/>
  <c r="B450" i="3"/>
  <c r="B443" i="3"/>
  <c r="B318" i="3"/>
  <c r="B270" i="3"/>
  <c r="C270" i="3" s="1"/>
  <c r="G270" i="3" s="1"/>
  <c r="B258" i="3"/>
  <c r="C258" i="3" s="1"/>
  <c r="G258" i="3" s="1"/>
  <c r="B187" i="3"/>
  <c r="C187" i="3" s="1"/>
  <c r="G187" i="3" s="1"/>
  <c r="B139" i="3"/>
  <c r="C139" i="3" s="1"/>
  <c r="G139" i="3" s="1"/>
  <c r="B886" i="3"/>
  <c r="B739" i="3"/>
  <c r="B755" i="3"/>
  <c r="B783" i="3"/>
  <c r="B803" i="3"/>
  <c r="B827" i="3"/>
  <c r="B887" i="3"/>
  <c r="B955" i="3"/>
  <c r="B118" i="3"/>
  <c r="C118" i="3" s="1"/>
  <c r="G118" i="3" s="1"/>
  <c r="B178" i="3"/>
  <c r="C178" i="3" s="1"/>
  <c r="G178" i="3" s="1"/>
  <c r="B242" i="3"/>
  <c r="C242" i="3" s="1"/>
  <c r="G242" i="3" s="1"/>
  <c r="B286" i="3"/>
  <c r="C286" i="3" s="1"/>
  <c r="G286" i="3" s="1"/>
  <c r="B338" i="3"/>
  <c r="B402" i="3"/>
  <c r="B446" i="3"/>
  <c r="B506" i="3"/>
  <c r="B594" i="3"/>
  <c r="B642" i="3"/>
  <c r="B726" i="3"/>
  <c r="B850" i="3"/>
  <c r="B942" i="3"/>
  <c r="B22" i="3"/>
  <c r="C22" i="3" s="1"/>
  <c r="G22" i="3" s="1"/>
  <c r="B58" i="3"/>
  <c r="C58" i="3" s="1"/>
  <c r="G58" i="3" s="1"/>
  <c r="B74" i="3"/>
  <c r="C74" i="3" s="1"/>
  <c r="G74" i="3" s="1"/>
  <c r="B90" i="3"/>
  <c r="C90" i="3" s="1"/>
  <c r="G90" i="3" s="1"/>
  <c r="B110" i="3"/>
  <c r="C110" i="3" s="1"/>
  <c r="G110" i="3" s="1"/>
  <c r="B134" i="3"/>
  <c r="C134" i="3" s="1"/>
  <c r="G134" i="3" s="1"/>
  <c r="B174" i="3"/>
  <c r="C174" i="3" s="1"/>
  <c r="G174" i="3" s="1"/>
  <c r="B238" i="3"/>
  <c r="C238" i="3" s="1"/>
  <c r="G238" i="3" s="1"/>
  <c r="B302" i="3"/>
  <c r="B382" i="3"/>
  <c r="B442" i="3"/>
  <c r="B526" i="3"/>
  <c r="B618" i="3"/>
  <c r="B682" i="3"/>
  <c r="B794" i="3"/>
  <c r="B970" i="3"/>
  <c r="B857" i="3"/>
  <c r="B889" i="3"/>
  <c r="B921" i="3"/>
  <c r="B953" i="3"/>
  <c r="B1001" i="3"/>
  <c r="B394" i="3"/>
  <c r="B522" i="3"/>
  <c r="B582" i="3"/>
  <c r="B730" i="3"/>
  <c r="B822" i="3"/>
  <c r="B898" i="3"/>
  <c r="B903" i="3"/>
  <c r="B951" i="3"/>
  <c r="B154" i="3"/>
  <c r="C154" i="3" s="1"/>
  <c r="G154" i="3" s="1"/>
  <c r="B214" i="3"/>
  <c r="C214" i="3" s="1"/>
  <c r="G214" i="3" s="1"/>
  <c r="B266" i="3"/>
  <c r="C266" i="3" s="1"/>
  <c r="G266" i="3" s="1"/>
  <c r="B342" i="3"/>
  <c r="B426" i="3"/>
  <c r="B502" i="3"/>
  <c r="B598" i="3"/>
  <c r="B662" i="3"/>
  <c r="B806" i="3"/>
  <c r="B918" i="3"/>
  <c r="B989" i="3"/>
  <c r="B966" i="3"/>
  <c r="B962" i="3"/>
  <c r="B947" i="3"/>
  <c r="B943" i="3"/>
  <c r="B834" i="3"/>
  <c r="B830" i="3"/>
  <c r="B811" i="3"/>
  <c r="B743" i="3"/>
  <c r="B767" i="3"/>
  <c r="B787" i="3"/>
  <c r="B807" i="3"/>
  <c r="B831" i="3"/>
  <c r="B895" i="3"/>
  <c r="B963" i="3"/>
  <c r="B146" i="3"/>
  <c r="C146" i="3" s="1"/>
  <c r="G146" i="3" s="1"/>
  <c r="B190" i="3"/>
  <c r="C190" i="3" s="1"/>
  <c r="G190" i="3" s="1"/>
  <c r="B254" i="3"/>
  <c r="C254" i="3" s="1"/>
  <c r="G254" i="3" s="1"/>
  <c r="B298" i="3"/>
  <c r="B346" i="3"/>
  <c r="B414" i="3"/>
  <c r="B466" i="3"/>
  <c r="B534" i="3"/>
  <c r="B602" i="3"/>
  <c r="B666" i="3"/>
  <c r="B762" i="3"/>
  <c r="B866" i="3"/>
  <c r="B950" i="3"/>
  <c r="B26" i="3"/>
  <c r="C26" i="3" s="1"/>
  <c r="G26" i="3" s="1"/>
  <c r="B62" i="3"/>
  <c r="C62" i="3" s="1"/>
  <c r="G62" i="3" s="1"/>
  <c r="B78" i="3"/>
  <c r="C78" i="3" s="1"/>
  <c r="G78" i="3" s="1"/>
  <c r="B94" i="3"/>
  <c r="C94" i="3" s="1"/>
  <c r="G94" i="3" s="1"/>
  <c r="B114" i="3"/>
  <c r="C114" i="3" s="1"/>
  <c r="G114" i="3" s="1"/>
  <c r="B138" i="3"/>
  <c r="C138" i="3" s="1"/>
  <c r="G138" i="3" s="1"/>
  <c r="B186" i="3"/>
  <c r="C186" i="3" s="1"/>
  <c r="G186" i="3" s="1"/>
  <c r="B250" i="3"/>
  <c r="C250" i="3" s="1"/>
  <c r="G250" i="3" s="1"/>
  <c r="B334" i="3"/>
  <c r="B398" i="3"/>
  <c r="B454" i="3"/>
  <c r="B546" i="3"/>
  <c r="B634" i="3"/>
  <c r="B722" i="3"/>
  <c r="B846" i="3"/>
  <c r="B841" i="3"/>
  <c r="B861" i="3"/>
  <c r="B905" i="3"/>
  <c r="B925" i="3"/>
  <c r="B969" i="3"/>
  <c r="B1005" i="3"/>
  <c r="B418" i="3"/>
  <c r="B538" i="3"/>
  <c r="B646" i="3"/>
  <c r="B750" i="3"/>
  <c r="B838" i="3"/>
  <c r="B914" i="3"/>
  <c r="B919" i="3"/>
  <c r="B967" i="3"/>
  <c r="B166" i="3"/>
  <c r="C166" i="3" s="1"/>
  <c r="G166" i="3" s="1"/>
  <c r="B222" i="3"/>
  <c r="C222" i="3" s="1"/>
  <c r="G222" i="3" s="1"/>
  <c r="B306" i="3"/>
  <c r="B366" i="3"/>
  <c r="B458" i="3"/>
  <c r="B554" i="3"/>
  <c r="B610" i="3"/>
  <c r="B734" i="3"/>
  <c r="B818" i="3"/>
  <c r="B982" i="3"/>
  <c r="B1004" i="3"/>
  <c r="B957" i="3"/>
  <c r="B915" i="3"/>
  <c r="B911" i="3"/>
  <c r="B837" i="3"/>
  <c r="B833" i="3"/>
  <c r="B802" i="3"/>
  <c r="B779" i="3"/>
  <c r="B702" i="3"/>
  <c r="B699" i="3"/>
  <c r="B735" i="3"/>
  <c r="B751" i="3"/>
  <c r="B775" i="3"/>
  <c r="B799" i="3"/>
  <c r="B819" i="3"/>
  <c r="B871" i="3"/>
  <c r="B935" i="3"/>
  <c r="B999" i="3"/>
  <c r="B170" i="3"/>
  <c r="C170" i="3" s="1"/>
  <c r="G170" i="3" s="1"/>
  <c r="B218" i="3"/>
  <c r="C218" i="3" s="1"/>
  <c r="G218" i="3" s="1"/>
  <c r="B274" i="3"/>
  <c r="C274" i="3" s="1"/>
  <c r="G274" i="3" s="1"/>
  <c r="B326" i="3"/>
  <c r="B386" i="3"/>
  <c r="B438" i="3"/>
  <c r="B494" i="3"/>
  <c r="B578" i="3"/>
  <c r="B630" i="3"/>
  <c r="B714" i="3"/>
  <c r="B810" i="3"/>
  <c r="B906" i="3"/>
  <c r="B994" i="3"/>
  <c r="B54" i="3"/>
  <c r="C54" i="3" s="1"/>
  <c r="G54" i="3" s="1"/>
  <c r="B70" i="3"/>
  <c r="C70" i="3" s="1"/>
  <c r="G70" i="3" s="1"/>
  <c r="B86" i="3"/>
  <c r="C86" i="3" s="1"/>
  <c r="G86" i="3" s="1"/>
  <c r="B106" i="3"/>
  <c r="C106" i="3" s="1"/>
  <c r="G106" i="3" s="1"/>
  <c r="B130" i="3"/>
  <c r="C130" i="3" s="1"/>
  <c r="G130" i="3" s="1"/>
  <c r="B162" i="3"/>
  <c r="C162" i="3" s="1"/>
  <c r="G162" i="3" s="1"/>
  <c r="B226" i="3"/>
  <c r="C226" i="3" s="1"/>
  <c r="G226" i="3" s="1"/>
  <c r="B290" i="3"/>
  <c r="C290" i="3" s="1"/>
  <c r="G290" i="3" s="1"/>
  <c r="B362" i="3"/>
  <c r="B430" i="3"/>
  <c r="B482" i="3"/>
  <c r="B606" i="3"/>
  <c r="B670" i="3"/>
  <c r="B778" i="3"/>
  <c r="B934" i="3"/>
  <c r="B853" i="3"/>
  <c r="B885" i="3"/>
  <c r="B917" i="3"/>
  <c r="B949" i="3"/>
  <c r="B985" i="3"/>
  <c r="B374" i="3"/>
  <c r="B514" i="3"/>
  <c r="B562" i="3"/>
  <c r="B674" i="3"/>
  <c r="B790" i="3"/>
  <c r="B882" i="3"/>
  <c r="B891" i="3"/>
  <c r="B931" i="3"/>
  <c r="B122" i="3"/>
  <c r="C122" i="3" s="1"/>
  <c r="G122" i="3" s="1"/>
  <c r="B206" i="3"/>
  <c r="C206" i="3" s="1"/>
  <c r="G206" i="3" s="1"/>
  <c r="B246" i="3"/>
  <c r="C246" i="3" s="1"/>
  <c r="G246" i="3" s="1"/>
  <c r="B330" i="3"/>
  <c r="B406" i="3"/>
  <c r="B490" i="3"/>
  <c r="B586" i="3"/>
  <c r="B650" i="3"/>
  <c r="B786" i="3"/>
  <c r="B990" i="3"/>
  <c r="B986" i="3"/>
  <c r="B979" i="3"/>
  <c r="B975" i="3"/>
  <c r="B940" i="3"/>
  <c r="B901" i="3"/>
  <c r="B893" i="3"/>
  <c r="B847" i="3"/>
  <c r="B769" i="3"/>
  <c r="B754" i="3"/>
  <c r="B732" i="3"/>
  <c r="B590" i="3"/>
  <c r="B574" i="3"/>
  <c r="B571" i="3"/>
  <c r="B510" i="3"/>
  <c r="B507" i="3"/>
  <c r="B492" i="3"/>
  <c r="B395" i="3"/>
  <c r="B364" i="3"/>
  <c r="B230" i="3"/>
  <c r="C230" i="3" s="1"/>
  <c r="G230" i="3" s="1"/>
  <c r="B194" i="3"/>
  <c r="C194" i="3" s="1"/>
  <c r="G194" i="3" s="1"/>
  <c r="B142" i="3"/>
  <c r="C142" i="3" s="1"/>
  <c r="G142" i="3" s="1"/>
  <c r="B50" i="3"/>
  <c r="C50" i="3" s="1"/>
  <c r="G50" i="3" s="1"/>
  <c r="B38" i="3"/>
  <c r="C38" i="3" s="1"/>
  <c r="G38" i="3" s="1"/>
  <c r="B34" i="3"/>
  <c r="C34" i="3" s="1"/>
  <c r="G34" i="3" s="1"/>
  <c r="B18" i="3"/>
  <c r="C18" i="3" s="1"/>
  <c r="G18" i="3" s="1"/>
  <c r="B721" i="3"/>
  <c r="B715" i="3"/>
  <c r="B873" i="3"/>
  <c r="B937" i="3"/>
  <c r="F977" i="3"/>
  <c r="F945" i="3"/>
  <c r="F913" i="3"/>
  <c r="B899" i="3"/>
  <c r="F895" i="3"/>
  <c r="F881" i="3"/>
  <c r="B867" i="3"/>
  <c r="F863" i="3"/>
  <c r="F849" i="3"/>
  <c r="F831" i="3"/>
  <c r="F817" i="3"/>
  <c r="F799" i="3"/>
  <c r="F785" i="3"/>
  <c r="F767" i="3"/>
  <c r="F749" i="3"/>
  <c r="F737" i="3"/>
  <c r="F685" i="3"/>
  <c r="F669" i="3"/>
  <c r="F665" i="3"/>
  <c r="F661" i="3"/>
  <c r="F635" i="3"/>
  <c r="F627" i="3"/>
  <c r="F541" i="3"/>
  <c r="F537" i="3"/>
  <c r="F533" i="3"/>
  <c r="F459" i="3"/>
  <c r="F389" i="3"/>
  <c r="F331" i="3"/>
  <c r="F315" i="3"/>
  <c r="F307" i="3"/>
  <c r="F267" i="3"/>
  <c r="F251" i="3"/>
  <c r="F243" i="3"/>
  <c r="F221" i="3"/>
  <c r="F217" i="3"/>
  <c r="F213" i="3"/>
  <c r="F133" i="3"/>
  <c r="F89" i="3"/>
  <c r="B983" i="3"/>
  <c r="B958" i="3"/>
  <c r="B954" i="3"/>
  <c r="B926" i="3"/>
  <c r="B894" i="3"/>
  <c r="B862" i="3"/>
  <c r="B826" i="3"/>
  <c r="B798" i="3"/>
  <c r="B766" i="3"/>
  <c r="F755" i="3"/>
  <c r="B742" i="3"/>
  <c r="F729" i="3"/>
  <c r="F725" i="3"/>
  <c r="B718" i="3"/>
  <c r="F699" i="3"/>
  <c r="F691" i="3"/>
  <c r="B678" i="3"/>
  <c r="F653" i="3"/>
  <c r="F645" i="3"/>
  <c r="F587" i="3"/>
  <c r="F477" i="3"/>
  <c r="F473" i="3"/>
  <c r="F469" i="3"/>
  <c r="F443" i="3"/>
  <c r="F435" i="3"/>
  <c r="F349" i="3"/>
  <c r="F345" i="3"/>
  <c r="F341" i="3"/>
  <c r="F285" i="3"/>
  <c r="F281" i="3"/>
  <c r="F277" i="3"/>
  <c r="F187" i="3"/>
  <c r="F179" i="3"/>
  <c r="F139" i="3"/>
  <c r="F993" i="3"/>
  <c r="F961" i="3"/>
  <c r="F929" i="3"/>
  <c r="F897" i="3"/>
  <c r="F879" i="3"/>
  <c r="F865" i="3"/>
  <c r="F847" i="3"/>
  <c r="F833" i="3"/>
  <c r="F815" i="3"/>
  <c r="F801" i="3"/>
  <c r="F783" i="3"/>
  <c r="F769" i="3"/>
  <c r="F717" i="3"/>
  <c r="F705" i="3"/>
  <c r="B690" i="3"/>
  <c r="F605" i="3"/>
  <c r="F601" i="3"/>
  <c r="F597" i="3"/>
  <c r="F571" i="3"/>
  <c r="F563" i="3"/>
  <c r="F517" i="3"/>
  <c r="F507" i="3"/>
  <c r="F499" i="3"/>
  <c r="B486" i="3"/>
  <c r="F453" i="3"/>
  <c r="F395" i="3"/>
  <c r="F325" i="3"/>
  <c r="F261" i="3"/>
  <c r="F197" i="3"/>
  <c r="F157" i="3"/>
  <c r="F153" i="3"/>
  <c r="F149" i="3"/>
  <c r="B102" i="3"/>
  <c r="C102" i="3" s="1"/>
  <c r="G102" i="3" s="1"/>
  <c r="F57" i="3"/>
  <c r="B157" i="3"/>
  <c r="C157" i="3" s="1"/>
  <c r="G157" i="3" s="1"/>
  <c r="B605" i="3"/>
  <c r="B717" i="3"/>
  <c r="B797" i="3"/>
  <c r="B829" i="3"/>
  <c r="B648" i="3"/>
  <c r="B728" i="3"/>
  <c r="B776" i="3"/>
  <c r="B808" i="3"/>
  <c r="B840" i="3"/>
  <c r="B872" i="3"/>
  <c r="B904" i="3"/>
  <c r="B936" i="3"/>
  <c r="B968" i="3"/>
  <c r="B1000" i="3"/>
  <c r="B843" i="3"/>
  <c r="B439" i="3"/>
  <c r="B503" i="3"/>
  <c r="B567" i="3"/>
  <c r="B695" i="3"/>
  <c r="B711" i="3"/>
  <c r="B759" i="3"/>
  <c r="B791" i="3"/>
  <c r="B823" i="3"/>
  <c r="B907" i="3"/>
  <c r="B939" i="3"/>
  <c r="B971" i="3"/>
  <c r="B1003" i="3"/>
  <c r="B358" i="3"/>
  <c r="B14" i="3"/>
  <c r="C14" i="3" s="1"/>
  <c r="G14" i="3" s="1"/>
  <c r="B30" i="3"/>
  <c r="C30" i="3" s="1"/>
  <c r="G30" i="3" s="1"/>
  <c r="B46" i="3"/>
  <c r="C46" i="3" s="1"/>
  <c r="G46" i="3" s="1"/>
  <c r="B758" i="3"/>
  <c r="B858" i="3"/>
  <c r="B869" i="3"/>
  <c r="B933" i="3"/>
  <c r="B322" i="3"/>
  <c r="B698" i="3"/>
  <c r="B930" i="3"/>
  <c r="B1007" i="3"/>
  <c r="B1006" i="3"/>
  <c r="B1002" i="3"/>
  <c r="F999" i="3"/>
  <c r="B974" i="3"/>
  <c r="F967" i="3"/>
  <c r="B946" i="3"/>
  <c r="B938" i="3"/>
  <c r="F935" i="3"/>
  <c r="B910" i="3"/>
  <c r="F903" i="3"/>
  <c r="B874" i="3"/>
  <c r="F871" i="3"/>
  <c r="B842" i="3"/>
  <c r="F839" i="3"/>
  <c r="B814" i="3"/>
  <c r="F807" i="3"/>
  <c r="F775" i="3"/>
  <c r="F761" i="3"/>
  <c r="F757" i="3"/>
  <c r="F753" i="3"/>
  <c r="F731" i="3"/>
  <c r="F723" i="3"/>
  <c r="F713" i="3"/>
  <c r="B710" i="3"/>
  <c r="F707" i="3"/>
  <c r="F697" i="3"/>
  <c r="F693" i="3"/>
  <c r="B686" i="3"/>
  <c r="F651" i="3"/>
  <c r="B614" i="3"/>
  <c r="F581" i="3"/>
  <c r="F523" i="3"/>
  <c r="F413" i="3"/>
  <c r="F409" i="3"/>
  <c r="F405" i="3"/>
  <c r="F379" i="3"/>
  <c r="F371" i="3"/>
  <c r="B294" i="3"/>
  <c r="F203" i="3"/>
  <c r="F123" i="3"/>
  <c r="F115" i="3"/>
  <c r="F667" i="3"/>
  <c r="F659" i="3"/>
  <c r="F633" i="3"/>
  <c r="F629" i="3"/>
  <c r="F603" i="3"/>
  <c r="F595" i="3"/>
  <c r="F569" i="3"/>
  <c r="F565" i="3"/>
  <c r="F539" i="3"/>
  <c r="F531" i="3"/>
  <c r="B518" i="3"/>
  <c r="F505" i="3"/>
  <c r="F501" i="3"/>
  <c r="F475" i="3"/>
  <c r="F467" i="3"/>
  <c r="F441" i="3"/>
  <c r="F437" i="3"/>
  <c r="F411" i="3"/>
  <c r="F403" i="3"/>
  <c r="B390" i="3"/>
  <c r="F377" i="3"/>
  <c r="F373" i="3"/>
  <c r="F347" i="3"/>
  <c r="F339" i="3"/>
  <c r="F313" i="3"/>
  <c r="F309" i="3"/>
  <c r="F283" i="3"/>
  <c r="F275" i="3"/>
  <c r="F249" i="3"/>
  <c r="F245" i="3"/>
  <c r="F219" i="3"/>
  <c r="F211" i="3"/>
  <c r="B198" i="3"/>
  <c r="C198" i="3" s="1"/>
  <c r="G198" i="3" s="1"/>
  <c r="F185" i="3"/>
  <c r="F181" i="3"/>
  <c r="F155" i="3"/>
  <c r="F147" i="3"/>
  <c r="F121" i="3"/>
  <c r="F117" i="3"/>
  <c r="F673" i="3"/>
  <c r="F621" i="3"/>
  <c r="F609" i="3"/>
  <c r="F557" i="3"/>
  <c r="F545" i="3"/>
  <c r="B530" i="3"/>
  <c r="F493" i="3"/>
  <c r="F481" i="3"/>
  <c r="F429" i="3"/>
  <c r="F417" i="3"/>
  <c r="F365" i="3"/>
  <c r="F353" i="3"/>
  <c r="F301" i="3"/>
  <c r="F289" i="3"/>
  <c r="B282" i="3"/>
  <c r="C282" i="3" s="1"/>
  <c r="G282" i="3" s="1"/>
  <c r="F237" i="3"/>
  <c r="F225" i="3"/>
  <c r="F173" i="3"/>
  <c r="F161" i="3"/>
  <c r="F109" i="3"/>
  <c r="F97" i="3"/>
  <c r="F75" i="3"/>
  <c r="F65" i="3"/>
  <c r="F641" i="3"/>
  <c r="B626" i="3"/>
  <c r="F589" i="3"/>
  <c r="F577" i="3"/>
  <c r="F525" i="3"/>
  <c r="F513" i="3"/>
  <c r="B498" i="3"/>
  <c r="F461" i="3"/>
  <c r="F449" i="3"/>
  <c r="B434" i="3"/>
  <c r="F397" i="3"/>
  <c r="F385" i="3"/>
  <c r="F333" i="3"/>
  <c r="F321" i="3"/>
  <c r="F317" i="3"/>
  <c r="F299" i="3"/>
  <c r="F293" i="3"/>
  <c r="F269" i="3"/>
  <c r="F257" i="3"/>
  <c r="F253" i="3"/>
  <c r="F235" i="3"/>
  <c r="F229" i="3"/>
  <c r="F205" i="3"/>
  <c r="F193" i="3"/>
  <c r="F189" i="3"/>
  <c r="F171" i="3"/>
  <c r="F165" i="3"/>
  <c r="F141" i="3"/>
  <c r="F129" i="3"/>
  <c r="F125" i="3"/>
  <c r="F107" i="3"/>
  <c r="F101" i="3"/>
  <c r="F91" i="3"/>
  <c r="F81" i="3"/>
  <c r="F73" i="3"/>
  <c r="F59" i="3"/>
  <c r="B9" i="3"/>
  <c r="C9" i="3" s="1"/>
  <c r="A45" i="10"/>
  <c r="D52" i="7"/>
  <c r="L52" i="7"/>
  <c r="M52" i="7" s="1"/>
  <c r="T52" i="7"/>
  <c r="U52" i="7" s="1"/>
  <c r="N52" i="7"/>
  <c r="O52" i="7" s="1"/>
  <c r="V52" i="7"/>
  <c r="W52" i="7" s="1"/>
  <c r="H52" i="7"/>
  <c r="I52" i="7" s="1"/>
  <c r="P52" i="7"/>
  <c r="Q52" i="7" s="1"/>
  <c r="X52" i="7"/>
  <c r="Y52" i="7" s="1"/>
  <c r="J52" i="7"/>
  <c r="K52" i="7" s="1"/>
  <c r="R52" i="7"/>
  <c r="S52" i="7" s="1"/>
  <c r="Z52" i="7"/>
  <c r="AA52" i="7" s="1"/>
  <c r="A49" i="10"/>
  <c r="D56" i="7"/>
  <c r="L56" i="7"/>
  <c r="M56" i="7" s="1"/>
  <c r="T56" i="7"/>
  <c r="U56" i="7" s="1"/>
  <c r="N56" i="7"/>
  <c r="O56" i="7" s="1"/>
  <c r="V56" i="7"/>
  <c r="W56" i="7" s="1"/>
  <c r="H56" i="7"/>
  <c r="I56" i="7" s="1"/>
  <c r="P56" i="7"/>
  <c r="Q56" i="7" s="1"/>
  <c r="X56" i="7"/>
  <c r="Y56" i="7" s="1"/>
  <c r="J56" i="7"/>
  <c r="K56" i="7" s="1"/>
  <c r="R56" i="7"/>
  <c r="S56" i="7" s="1"/>
  <c r="Z56" i="7"/>
  <c r="AA56" i="7" s="1"/>
  <c r="A53" i="10"/>
  <c r="D60" i="7"/>
  <c r="L60" i="7"/>
  <c r="M60" i="7" s="1"/>
  <c r="T60" i="7"/>
  <c r="U60" i="7" s="1"/>
  <c r="N60" i="7"/>
  <c r="O60" i="7" s="1"/>
  <c r="V60" i="7"/>
  <c r="W60" i="7" s="1"/>
  <c r="H60" i="7"/>
  <c r="I60" i="7" s="1"/>
  <c r="P60" i="7"/>
  <c r="Q60" i="7" s="1"/>
  <c r="X60" i="7"/>
  <c r="Y60" i="7" s="1"/>
  <c r="J60" i="7"/>
  <c r="K60" i="7" s="1"/>
  <c r="R60" i="7"/>
  <c r="S60" i="7" s="1"/>
  <c r="Z60" i="7"/>
  <c r="AA60" i="7" s="1"/>
  <c r="A57" i="10"/>
  <c r="D64" i="7"/>
  <c r="L64" i="7"/>
  <c r="M64" i="7" s="1"/>
  <c r="N64" i="7"/>
  <c r="O64" i="7" s="1"/>
  <c r="H64" i="7"/>
  <c r="I64" i="7" s="1"/>
  <c r="J64" i="7"/>
  <c r="K64" i="7" s="1"/>
  <c r="R64" i="7"/>
  <c r="S64" i="7" s="1"/>
  <c r="Z64" i="7"/>
  <c r="AA64" i="7" s="1"/>
  <c r="T64" i="7"/>
  <c r="U64" i="7" s="1"/>
  <c r="V64" i="7"/>
  <c r="W64" i="7" s="1"/>
  <c r="P64" i="7"/>
  <c r="Q64" i="7" s="1"/>
  <c r="X64" i="7"/>
  <c r="Y64" i="7" s="1"/>
  <c r="A61" i="10"/>
  <c r="D68" i="7"/>
  <c r="J68" i="7"/>
  <c r="K68" i="7" s="1"/>
  <c r="R68" i="7"/>
  <c r="S68" i="7" s="1"/>
  <c r="Z68" i="7"/>
  <c r="AA68" i="7" s="1"/>
  <c r="L68" i="7"/>
  <c r="M68" i="7" s="1"/>
  <c r="T68" i="7"/>
  <c r="U68" i="7" s="1"/>
  <c r="N68" i="7"/>
  <c r="O68" i="7" s="1"/>
  <c r="V68" i="7"/>
  <c r="W68" i="7" s="1"/>
  <c r="H68" i="7"/>
  <c r="I68" i="7" s="1"/>
  <c r="P68" i="7"/>
  <c r="Q68" i="7" s="1"/>
  <c r="X68" i="7"/>
  <c r="Y68" i="7" s="1"/>
  <c r="A65" i="10"/>
  <c r="D72" i="7"/>
  <c r="J72" i="7"/>
  <c r="K72" i="7" s="1"/>
  <c r="R72" i="7"/>
  <c r="S72" i="7" s="1"/>
  <c r="Z72" i="7"/>
  <c r="AA72" i="7" s="1"/>
  <c r="L72" i="7"/>
  <c r="M72" i="7" s="1"/>
  <c r="T72" i="7"/>
  <c r="U72" i="7" s="1"/>
  <c r="N72" i="7"/>
  <c r="O72" i="7" s="1"/>
  <c r="V72" i="7"/>
  <c r="W72" i="7" s="1"/>
  <c r="H72" i="7"/>
  <c r="I72" i="7" s="1"/>
  <c r="P72" i="7"/>
  <c r="Q72" i="7" s="1"/>
  <c r="X72" i="7"/>
  <c r="Y72" i="7" s="1"/>
  <c r="A69" i="10"/>
  <c r="D76" i="7"/>
  <c r="J76" i="7"/>
  <c r="K76" i="7" s="1"/>
  <c r="R76" i="7"/>
  <c r="S76" i="7" s="1"/>
  <c r="Z76" i="7"/>
  <c r="AA76" i="7" s="1"/>
  <c r="L76" i="7"/>
  <c r="M76" i="7" s="1"/>
  <c r="T76" i="7"/>
  <c r="U76" i="7" s="1"/>
  <c r="N76" i="7"/>
  <c r="O76" i="7" s="1"/>
  <c r="V76" i="7"/>
  <c r="W76" i="7" s="1"/>
  <c r="H76" i="7"/>
  <c r="I76" i="7" s="1"/>
  <c r="P76" i="7"/>
  <c r="Q76" i="7" s="1"/>
  <c r="X76" i="7"/>
  <c r="Y76" i="7" s="1"/>
  <c r="A73" i="10"/>
  <c r="D80" i="7"/>
  <c r="J80" i="7"/>
  <c r="K80" i="7" s="1"/>
  <c r="R80" i="7"/>
  <c r="S80" i="7" s="1"/>
  <c r="Z80" i="7"/>
  <c r="AA80" i="7" s="1"/>
  <c r="L80" i="7"/>
  <c r="M80" i="7" s="1"/>
  <c r="T80" i="7"/>
  <c r="U80" i="7" s="1"/>
  <c r="N80" i="7"/>
  <c r="O80" i="7" s="1"/>
  <c r="V80" i="7"/>
  <c r="W80" i="7" s="1"/>
  <c r="H80" i="7"/>
  <c r="I80" i="7" s="1"/>
  <c r="P80" i="7"/>
  <c r="Q80" i="7" s="1"/>
  <c r="X80" i="7"/>
  <c r="Y80" i="7" s="1"/>
  <c r="A77" i="10"/>
  <c r="D84" i="7"/>
  <c r="J84" i="7"/>
  <c r="K84" i="7" s="1"/>
  <c r="R84" i="7"/>
  <c r="S84" i="7" s="1"/>
  <c r="Z84" i="7"/>
  <c r="AA84" i="7" s="1"/>
  <c r="L84" i="7"/>
  <c r="M84" i="7" s="1"/>
  <c r="T84" i="7"/>
  <c r="U84" i="7" s="1"/>
  <c r="N84" i="7"/>
  <c r="O84" i="7" s="1"/>
  <c r="V84" i="7"/>
  <c r="W84" i="7" s="1"/>
  <c r="H84" i="7"/>
  <c r="I84" i="7" s="1"/>
  <c r="P84" i="7"/>
  <c r="Q84" i="7" s="1"/>
  <c r="X84" i="7"/>
  <c r="Y84" i="7" s="1"/>
  <c r="A81" i="10"/>
  <c r="D88" i="7"/>
  <c r="J88" i="7"/>
  <c r="K88" i="7" s="1"/>
  <c r="R88" i="7"/>
  <c r="S88" i="7" s="1"/>
  <c r="Z88" i="7"/>
  <c r="AA88" i="7" s="1"/>
  <c r="L88" i="7"/>
  <c r="M88" i="7" s="1"/>
  <c r="T88" i="7"/>
  <c r="U88" i="7" s="1"/>
  <c r="N88" i="7"/>
  <c r="O88" i="7" s="1"/>
  <c r="V88" i="7"/>
  <c r="W88" i="7" s="1"/>
  <c r="H88" i="7"/>
  <c r="I88" i="7" s="1"/>
  <c r="P88" i="7"/>
  <c r="Q88" i="7" s="1"/>
  <c r="X88" i="7"/>
  <c r="Y88" i="7" s="1"/>
  <c r="A85" i="10"/>
  <c r="D92" i="7"/>
  <c r="J92" i="7"/>
  <c r="K92" i="7" s="1"/>
  <c r="R92" i="7"/>
  <c r="S92" i="7" s="1"/>
  <c r="Z92" i="7"/>
  <c r="AA92" i="7" s="1"/>
  <c r="L92" i="7"/>
  <c r="M92" i="7" s="1"/>
  <c r="T92" i="7"/>
  <c r="U92" i="7" s="1"/>
  <c r="N92" i="7"/>
  <c r="O92" i="7" s="1"/>
  <c r="V92" i="7"/>
  <c r="W92" i="7" s="1"/>
  <c r="H92" i="7"/>
  <c r="I92" i="7" s="1"/>
  <c r="P92" i="7"/>
  <c r="Q92" i="7" s="1"/>
  <c r="X92" i="7"/>
  <c r="Y92" i="7" s="1"/>
  <c r="A89" i="10"/>
  <c r="D96" i="7"/>
  <c r="J96" i="7"/>
  <c r="K96" i="7" s="1"/>
  <c r="R96" i="7"/>
  <c r="S96" i="7" s="1"/>
  <c r="Z96" i="7"/>
  <c r="AA96" i="7" s="1"/>
  <c r="L96" i="7"/>
  <c r="M96" i="7" s="1"/>
  <c r="T96" i="7"/>
  <c r="U96" i="7" s="1"/>
  <c r="N96" i="7"/>
  <c r="O96" i="7" s="1"/>
  <c r="V96" i="7"/>
  <c r="W96" i="7" s="1"/>
  <c r="H96" i="7"/>
  <c r="I96" i="7" s="1"/>
  <c r="P96" i="7"/>
  <c r="Q96" i="7" s="1"/>
  <c r="X96" i="7"/>
  <c r="Y96" i="7" s="1"/>
  <c r="A93" i="10"/>
  <c r="D100" i="7"/>
  <c r="J100" i="7"/>
  <c r="K100" i="7" s="1"/>
  <c r="R100" i="7"/>
  <c r="S100" i="7" s="1"/>
  <c r="Z100" i="7"/>
  <c r="AA100" i="7" s="1"/>
  <c r="L100" i="7"/>
  <c r="M100" i="7" s="1"/>
  <c r="T100" i="7"/>
  <c r="U100" i="7" s="1"/>
  <c r="N100" i="7"/>
  <c r="O100" i="7" s="1"/>
  <c r="V100" i="7"/>
  <c r="W100" i="7" s="1"/>
  <c r="H100" i="7"/>
  <c r="I100" i="7" s="1"/>
  <c r="P100" i="7"/>
  <c r="Q100" i="7" s="1"/>
  <c r="X100" i="7"/>
  <c r="Y100" i="7" s="1"/>
  <c r="A97" i="10"/>
  <c r="D104" i="7"/>
  <c r="J104" i="7"/>
  <c r="K104" i="7" s="1"/>
  <c r="R104" i="7"/>
  <c r="S104" i="7" s="1"/>
  <c r="Z104" i="7"/>
  <c r="AA104" i="7" s="1"/>
  <c r="L104" i="7"/>
  <c r="M104" i="7" s="1"/>
  <c r="T104" i="7"/>
  <c r="U104" i="7" s="1"/>
  <c r="N104" i="7"/>
  <c r="O104" i="7" s="1"/>
  <c r="V104" i="7"/>
  <c r="W104" i="7" s="1"/>
  <c r="H104" i="7"/>
  <c r="I104" i="7" s="1"/>
  <c r="P104" i="7"/>
  <c r="Q104" i="7" s="1"/>
  <c r="X104" i="7"/>
  <c r="Y104" i="7" s="1"/>
  <c r="A101" i="10"/>
  <c r="D108" i="7"/>
  <c r="J108" i="7"/>
  <c r="K108" i="7" s="1"/>
  <c r="R108" i="7"/>
  <c r="S108" i="7" s="1"/>
  <c r="Z108" i="7"/>
  <c r="AA108" i="7" s="1"/>
  <c r="L108" i="7"/>
  <c r="M108" i="7" s="1"/>
  <c r="T108" i="7"/>
  <c r="U108" i="7" s="1"/>
  <c r="N108" i="7"/>
  <c r="O108" i="7" s="1"/>
  <c r="V108" i="7"/>
  <c r="W108" i="7" s="1"/>
  <c r="H108" i="7"/>
  <c r="I108" i="7" s="1"/>
  <c r="P108" i="7"/>
  <c r="Q108" i="7" s="1"/>
  <c r="X108" i="7"/>
  <c r="Y108" i="7" s="1"/>
  <c r="A105" i="10"/>
  <c r="D112" i="7"/>
  <c r="J112" i="7"/>
  <c r="K112" i="7" s="1"/>
  <c r="R112" i="7"/>
  <c r="S112" i="7" s="1"/>
  <c r="Z112" i="7"/>
  <c r="AA112" i="7" s="1"/>
  <c r="L112" i="7"/>
  <c r="M112" i="7" s="1"/>
  <c r="T112" i="7"/>
  <c r="U112" i="7" s="1"/>
  <c r="N112" i="7"/>
  <c r="O112" i="7" s="1"/>
  <c r="V112" i="7"/>
  <c r="W112" i="7" s="1"/>
  <c r="H112" i="7"/>
  <c r="I112" i="7" s="1"/>
  <c r="P112" i="7"/>
  <c r="Q112" i="7" s="1"/>
  <c r="X112" i="7"/>
  <c r="Y112" i="7" s="1"/>
  <c r="A109" i="10"/>
  <c r="D116" i="7"/>
  <c r="J116" i="7"/>
  <c r="K116" i="7" s="1"/>
  <c r="R116" i="7"/>
  <c r="S116" i="7" s="1"/>
  <c r="Z116" i="7"/>
  <c r="AA116" i="7" s="1"/>
  <c r="L116" i="7"/>
  <c r="M116" i="7" s="1"/>
  <c r="T116" i="7"/>
  <c r="U116" i="7" s="1"/>
  <c r="N116" i="7"/>
  <c r="O116" i="7" s="1"/>
  <c r="V116" i="7"/>
  <c r="W116" i="7" s="1"/>
  <c r="H116" i="7"/>
  <c r="I116" i="7" s="1"/>
  <c r="P116" i="7"/>
  <c r="Q116" i="7" s="1"/>
  <c r="X116" i="7"/>
  <c r="Y116" i="7" s="1"/>
  <c r="A113" i="10"/>
  <c r="D120" i="7"/>
  <c r="J120" i="7"/>
  <c r="K120" i="7" s="1"/>
  <c r="R120" i="7"/>
  <c r="S120" i="7" s="1"/>
  <c r="Z120" i="7"/>
  <c r="AA120" i="7" s="1"/>
  <c r="L120" i="7"/>
  <c r="M120" i="7" s="1"/>
  <c r="T120" i="7"/>
  <c r="U120" i="7" s="1"/>
  <c r="N120" i="7"/>
  <c r="O120" i="7" s="1"/>
  <c r="V120" i="7"/>
  <c r="W120" i="7" s="1"/>
  <c r="H120" i="7"/>
  <c r="I120" i="7" s="1"/>
  <c r="P120" i="7"/>
  <c r="Q120" i="7" s="1"/>
  <c r="X120" i="7"/>
  <c r="Y120" i="7" s="1"/>
  <c r="A117" i="10"/>
  <c r="D124" i="7"/>
  <c r="H124" i="7"/>
  <c r="I124" i="7" s="1"/>
  <c r="P124" i="7"/>
  <c r="Q124" i="7" s="1"/>
  <c r="X124" i="7"/>
  <c r="Y124" i="7" s="1"/>
  <c r="N124" i="7"/>
  <c r="O124" i="7" s="1"/>
  <c r="Z124" i="7"/>
  <c r="AA124" i="7" s="1"/>
  <c r="R124" i="7"/>
  <c r="S124" i="7" s="1"/>
  <c r="J124" i="7"/>
  <c r="K124" i="7" s="1"/>
  <c r="T124" i="7"/>
  <c r="U124" i="7" s="1"/>
  <c r="L124" i="7"/>
  <c r="M124" i="7" s="1"/>
  <c r="V124" i="7"/>
  <c r="W124" i="7" s="1"/>
  <c r="A121" i="10"/>
  <c r="D128" i="7"/>
  <c r="H128" i="7"/>
  <c r="I128" i="7" s="1"/>
  <c r="P128" i="7"/>
  <c r="Q128" i="7" s="1"/>
  <c r="X128" i="7"/>
  <c r="Y128" i="7" s="1"/>
  <c r="J128" i="7"/>
  <c r="K128" i="7" s="1"/>
  <c r="T128" i="7"/>
  <c r="U128" i="7" s="1"/>
  <c r="L128" i="7"/>
  <c r="M128" i="7" s="1"/>
  <c r="V128" i="7"/>
  <c r="W128" i="7" s="1"/>
  <c r="N128" i="7"/>
  <c r="O128" i="7" s="1"/>
  <c r="Z128" i="7"/>
  <c r="AA128" i="7" s="1"/>
  <c r="R128" i="7"/>
  <c r="S128" i="7" s="1"/>
  <c r="A125" i="10"/>
  <c r="D132" i="7"/>
  <c r="H132" i="7"/>
  <c r="I132" i="7" s="1"/>
  <c r="N132" i="7"/>
  <c r="O132" i="7" s="1"/>
  <c r="V132" i="7"/>
  <c r="W132" i="7" s="1"/>
  <c r="P132" i="7"/>
  <c r="Q132" i="7" s="1"/>
  <c r="X132" i="7"/>
  <c r="Y132" i="7" s="1"/>
  <c r="J132" i="7"/>
  <c r="K132" i="7" s="1"/>
  <c r="R132" i="7"/>
  <c r="S132" i="7" s="1"/>
  <c r="Z132" i="7"/>
  <c r="AA132" i="7" s="1"/>
  <c r="L132" i="7"/>
  <c r="M132" i="7" s="1"/>
  <c r="T132" i="7"/>
  <c r="U132" i="7" s="1"/>
  <c r="A129" i="10"/>
  <c r="D136" i="7"/>
  <c r="N136" i="7"/>
  <c r="O136" i="7" s="1"/>
  <c r="V136" i="7"/>
  <c r="W136" i="7" s="1"/>
  <c r="H136" i="7"/>
  <c r="I136" i="7" s="1"/>
  <c r="P136" i="7"/>
  <c r="Q136" i="7" s="1"/>
  <c r="X136" i="7"/>
  <c r="Y136" i="7" s="1"/>
  <c r="J136" i="7"/>
  <c r="K136" i="7" s="1"/>
  <c r="R136" i="7"/>
  <c r="S136" i="7" s="1"/>
  <c r="Z136" i="7"/>
  <c r="AA136" i="7" s="1"/>
  <c r="L136" i="7"/>
  <c r="M136" i="7" s="1"/>
  <c r="T136" i="7"/>
  <c r="U136" i="7" s="1"/>
  <c r="A133" i="10"/>
  <c r="D140" i="7"/>
  <c r="N140" i="7"/>
  <c r="O140" i="7" s="1"/>
  <c r="V140" i="7"/>
  <c r="W140" i="7" s="1"/>
  <c r="H140" i="7"/>
  <c r="I140" i="7" s="1"/>
  <c r="P140" i="7"/>
  <c r="Q140" i="7" s="1"/>
  <c r="X140" i="7"/>
  <c r="Y140" i="7" s="1"/>
  <c r="J140" i="7"/>
  <c r="K140" i="7" s="1"/>
  <c r="R140" i="7"/>
  <c r="S140" i="7" s="1"/>
  <c r="Z140" i="7"/>
  <c r="AA140" i="7" s="1"/>
  <c r="L140" i="7"/>
  <c r="M140" i="7" s="1"/>
  <c r="T140" i="7"/>
  <c r="U140" i="7" s="1"/>
  <c r="A137" i="10"/>
  <c r="D144" i="7"/>
  <c r="N144" i="7"/>
  <c r="O144" i="7" s="1"/>
  <c r="V144" i="7"/>
  <c r="W144" i="7" s="1"/>
  <c r="H144" i="7"/>
  <c r="I144" i="7" s="1"/>
  <c r="P144" i="7"/>
  <c r="Q144" i="7" s="1"/>
  <c r="X144" i="7"/>
  <c r="Y144" i="7" s="1"/>
  <c r="J144" i="7"/>
  <c r="K144" i="7" s="1"/>
  <c r="R144" i="7"/>
  <c r="S144" i="7" s="1"/>
  <c r="Z144" i="7"/>
  <c r="AA144" i="7" s="1"/>
  <c r="L144" i="7"/>
  <c r="M144" i="7" s="1"/>
  <c r="T144" i="7"/>
  <c r="U144" i="7" s="1"/>
  <c r="A141" i="10"/>
  <c r="D148" i="7"/>
  <c r="N148" i="7"/>
  <c r="O148" i="7" s="1"/>
  <c r="V148" i="7"/>
  <c r="W148" i="7" s="1"/>
  <c r="H148" i="7"/>
  <c r="I148" i="7" s="1"/>
  <c r="P148" i="7"/>
  <c r="Q148" i="7" s="1"/>
  <c r="X148" i="7"/>
  <c r="Y148" i="7" s="1"/>
  <c r="J148" i="7"/>
  <c r="K148" i="7" s="1"/>
  <c r="R148" i="7"/>
  <c r="S148" i="7" s="1"/>
  <c r="Z148" i="7"/>
  <c r="AA148" i="7" s="1"/>
  <c r="L148" i="7"/>
  <c r="M148" i="7" s="1"/>
  <c r="T148" i="7"/>
  <c r="U148" i="7" s="1"/>
  <c r="A145" i="10"/>
  <c r="D152" i="7"/>
  <c r="N152" i="7"/>
  <c r="O152" i="7" s="1"/>
  <c r="V152" i="7"/>
  <c r="W152" i="7" s="1"/>
  <c r="H152" i="7"/>
  <c r="I152" i="7" s="1"/>
  <c r="P152" i="7"/>
  <c r="Q152" i="7" s="1"/>
  <c r="X152" i="7"/>
  <c r="Y152" i="7" s="1"/>
  <c r="J152" i="7"/>
  <c r="K152" i="7" s="1"/>
  <c r="R152" i="7"/>
  <c r="S152" i="7" s="1"/>
  <c r="Z152" i="7"/>
  <c r="AA152" i="7" s="1"/>
  <c r="L152" i="7"/>
  <c r="M152" i="7" s="1"/>
  <c r="T152" i="7"/>
  <c r="U152" i="7" s="1"/>
  <c r="A149" i="10"/>
  <c r="D156" i="7"/>
  <c r="N156" i="7"/>
  <c r="O156" i="7" s="1"/>
  <c r="V156" i="7"/>
  <c r="W156" i="7" s="1"/>
  <c r="H156" i="7"/>
  <c r="I156" i="7" s="1"/>
  <c r="P156" i="7"/>
  <c r="Q156" i="7" s="1"/>
  <c r="X156" i="7"/>
  <c r="Y156" i="7" s="1"/>
  <c r="J156" i="7"/>
  <c r="K156" i="7" s="1"/>
  <c r="R156" i="7"/>
  <c r="S156" i="7" s="1"/>
  <c r="Z156" i="7"/>
  <c r="AA156" i="7" s="1"/>
  <c r="L156" i="7"/>
  <c r="M156" i="7" s="1"/>
  <c r="T156" i="7"/>
  <c r="U156" i="7" s="1"/>
  <c r="A153" i="10"/>
  <c r="D160" i="7"/>
  <c r="N160" i="7"/>
  <c r="O160" i="7" s="1"/>
  <c r="V160" i="7"/>
  <c r="W160" i="7" s="1"/>
  <c r="H160" i="7"/>
  <c r="I160" i="7" s="1"/>
  <c r="P160" i="7"/>
  <c r="Q160" i="7" s="1"/>
  <c r="X160" i="7"/>
  <c r="Y160" i="7" s="1"/>
  <c r="J160" i="7"/>
  <c r="K160" i="7" s="1"/>
  <c r="R160" i="7"/>
  <c r="S160" i="7" s="1"/>
  <c r="Z160" i="7"/>
  <c r="AA160" i="7" s="1"/>
  <c r="L160" i="7"/>
  <c r="M160" i="7" s="1"/>
  <c r="T160" i="7"/>
  <c r="U160" i="7" s="1"/>
  <c r="A157" i="10"/>
  <c r="D164" i="7"/>
  <c r="N164" i="7"/>
  <c r="O164" i="7" s="1"/>
  <c r="V164" i="7"/>
  <c r="W164" i="7" s="1"/>
  <c r="H164" i="7"/>
  <c r="I164" i="7" s="1"/>
  <c r="P164" i="7"/>
  <c r="Q164" i="7" s="1"/>
  <c r="X164" i="7"/>
  <c r="Y164" i="7" s="1"/>
  <c r="J164" i="7"/>
  <c r="K164" i="7" s="1"/>
  <c r="R164" i="7"/>
  <c r="S164" i="7" s="1"/>
  <c r="Z164" i="7"/>
  <c r="AA164" i="7" s="1"/>
  <c r="L164" i="7"/>
  <c r="M164" i="7" s="1"/>
  <c r="T164" i="7"/>
  <c r="U164" i="7" s="1"/>
  <c r="A161" i="10"/>
  <c r="D168" i="7"/>
  <c r="N168" i="7"/>
  <c r="O168" i="7" s="1"/>
  <c r="V168" i="7"/>
  <c r="W168" i="7" s="1"/>
  <c r="H168" i="7"/>
  <c r="I168" i="7" s="1"/>
  <c r="P168" i="7"/>
  <c r="Q168" i="7" s="1"/>
  <c r="X168" i="7"/>
  <c r="Y168" i="7" s="1"/>
  <c r="J168" i="7"/>
  <c r="K168" i="7" s="1"/>
  <c r="R168" i="7"/>
  <c r="S168" i="7" s="1"/>
  <c r="Z168" i="7"/>
  <c r="AA168" i="7" s="1"/>
  <c r="L168" i="7"/>
  <c r="M168" i="7" s="1"/>
  <c r="T168" i="7"/>
  <c r="U168" i="7" s="1"/>
  <c r="A165" i="10"/>
  <c r="D172" i="7"/>
  <c r="N172" i="7"/>
  <c r="O172" i="7" s="1"/>
  <c r="V172" i="7"/>
  <c r="W172" i="7" s="1"/>
  <c r="H172" i="7"/>
  <c r="I172" i="7" s="1"/>
  <c r="P172" i="7"/>
  <c r="Q172" i="7" s="1"/>
  <c r="X172" i="7"/>
  <c r="Y172" i="7" s="1"/>
  <c r="J172" i="7"/>
  <c r="K172" i="7" s="1"/>
  <c r="R172" i="7"/>
  <c r="S172" i="7" s="1"/>
  <c r="Z172" i="7"/>
  <c r="AA172" i="7" s="1"/>
  <c r="L172" i="7"/>
  <c r="M172" i="7" s="1"/>
  <c r="T172" i="7"/>
  <c r="U172" i="7" s="1"/>
  <c r="A169" i="10"/>
  <c r="D176" i="7"/>
  <c r="N176" i="7"/>
  <c r="O176" i="7" s="1"/>
  <c r="V176" i="7"/>
  <c r="W176" i="7" s="1"/>
  <c r="H176" i="7"/>
  <c r="I176" i="7" s="1"/>
  <c r="P176" i="7"/>
  <c r="Q176" i="7" s="1"/>
  <c r="X176" i="7"/>
  <c r="Y176" i="7" s="1"/>
  <c r="J176" i="7"/>
  <c r="K176" i="7" s="1"/>
  <c r="R176" i="7"/>
  <c r="S176" i="7" s="1"/>
  <c r="Z176" i="7"/>
  <c r="AA176" i="7" s="1"/>
  <c r="L176" i="7"/>
  <c r="M176" i="7" s="1"/>
  <c r="T176" i="7"/>
  <c r="U176" i="7" s="1"/>
  <c r="A173" i="10"/>
  <c r="D180" i="7"/>
  <c r="N180" i="7"/>
  <c r="O180" i="7" s="1"/>
  <c r="V180" i="7"/>
  <c r="W180" i="7" s="1"/>
  <c r="H180" i="7"/>
  <c r="I180" i="7" s="1"/>
  <c r="P180" i="7"/>
  <c r="Q180" i="7" s="1"/>
  <c r="X180" i="7"/>
  <c r="Y180" i="7" s="1"/>
  <c r="J180" i="7"/>
  <c r="K180" i="7" s="1"/>
  <c r="R180" i="7"/>
  <c r="S180" i="7" s="1"/>
  <c r="Z180" i="7"/>
  <c r="AA180" i="7" s="1"/>
  <c r="L180" i="7"/>
  <c r="M180" i="7" s="1"/>
  <c r="T180" i="7"/>
  <c r="U180" i="7" s="1"/>
  <c r="A177" i="10"/>
  <c r="D184" i="7"/>
  <c r="N184" i="7"/>
  <c r="O184" i="7" s="1"/>
  <c r="V184" i="7"/>
  <c r="W184" i="7" s="1"/>
  <c r="H184" i="7"/>
  <c r="I184" i="7" s="1"/>
  <c r="P184" i="7"/>
  <c r="Q184" i="7" s="1"/>
  <c r="X184" i="7"/>
  <c r="Y184" i="7" s="1"/>
  <c r="J184" i="7"/>
  <c r="K184" i="7" s="1"/>
  <c r="R184" i="7"/>
  <c r="S184" i="7" s="1"/>
  <c r="Z184" i="7"/>
  <c r="AA184" i="7" s="1"/>
  <c r="L184" i="7"/>
  <c r="M184" i="7" s="1"/>
  <c r="T184" i="7"/>
  <c r="U184" i="7" s="1"/>
  <c r="A181" i="10"/>
  <c r="D188" i="7"/>
  <c r="N188" i="7"/>
  <c r="O188" i="7" s="1"/>
  <c r="V188" i="7"/>
  <c r="W188" i="7" s="1"/>
  <c r="H188" i="7"/>
  <c r="I188" i="7" s="1"/>
  <c r="P188" i="7"/>
  <c r="Q188" i="7" s="1"/>
  <c r="X188" i="7"/>
  <c r="Y188" i="7" s="1"/>
  <c r="J188" i="7"/>
  <c r="K188" i="7" s="1"/>
  <c r="R188" i="7"/>
  <c r="S188" i="7" s="1"/>
  <c r="Z188" i="7"/>
  <c r="AA188" i="7" s="1"/>
  <c r="L188" i="7"/>
  <c r="M188" i="7" s="1"/>
  <c r="T188" i="7"/>
  <c r="U188" i="7" s="1"/>
  <c r="A185" i="10"/>
  <c r="D192" i="7"/>
  <c r="L192" i="7"/>
  <c r="M192" i="7" s="1"/>
  <c r="T192" i="7"/>
  <c r="U192" i="7" s="1"/>
  <c r="H192" i="7"/>
  <c r="I192" i="7" s="1"/>
  <c r="R192" i="7"/>
  <c r="S192" i="7" s="1"/>
  <c r="J192" i="7"/>
  <c r="K192" i="7" s="1"/>
  <c r="V192" i="7"/>
  <c r="W192" i="7" s="1"/>
  <c r="N192" i="7"/>
  <c r="O192" i="7" s="1"/>
  <c r="X192" i="7"/>
  <c r="Y192" i="7" s="1"/>
  <c r="P192" i="7"/>
  <c r="Q192" i="7" s="1"/>
  <c r="Z192" i="7"/>
  <c r="AA192" i="7" s="1"/>
  <c r="A189" i="10"/>
  <c r="D196" i="7"/>
  <c r="L196" i="7"/>
  <c r="M196" i="7" s="1"/>
  <c r="T196" i="7"/>
  <c r="U196" i="7" s="1"/>
  <c r="N196" i="7"/>
  <c r="O196" i="7" s="1"/>
  <c r="X196" i="7"/>
  <c r="Y196" i="7" s="1"/>
  <c r="P196" i="7"/>
  <c r="Q196" i="7" s="1"/>
  <c r="Z196" i="7"/>
  <c r="AA196" i="7" s="1"/>
  <c r="H196" i="7"/>
  <c r="I196" i="7" s="1"/>
  <c r="R196" i="7"/>
  <c r="S196" i="7" s="1"/>
  <c r="J196" i="7"/>
  <c r="K196" i="7" s="1"/>
  <c r="V196" i="7"/>
  <c r="W196" i="7" s="1"/>
  <c r="A193" i="10"/>
  <c r="D200" i="7"/>
  <c r="L200" i="7"/>
  <c r="M200" i="7" s="1"/>
  <c r="T200" i="7"/>
  <c r="U200" i="7" s="1"/>
  <c r="H200" i="7"/>
  <c r="I200" i="7" s="1"/>
  <c r="R200" i="7"/>
  <c r="S200" i="7" s="1"/>
  <c r="J200" i="7"/>
  <c r="K200" i="7" s="1"/>
  <c r="V200" i="7"/>
  <c r="W200" i="7" s="1"/>
  <c r="N200" i="7"/>
  <c r="O200" i="7" s="1"/>
  <c r="X200" i="7"/>
  <c r="Y200" i="7" s="1"/>
  <c r="P200" i="7"/>
  <c r="Q200" i="7" s="1"/>
  <c r="Z200" i="7"/>
  <c r="AA200" i="7" s="1"/>
  <c r="A197" i="10"/>
  <c r="D204" i="7"/>
  <c r="H204" i="7"/>
  <c r="I204" i="7" s="1"/>
  <c r="P204" i="7"/>
  <c r="Q204" i="7" s="1"/>
  <c r="X204" i="7"/>
  <c r="Y204" i="7" s="1"/>
  <c r="J204" i="7"/>
  <c r="K204" i="7" s="1"/>
  <c r="R204" i="7"/>
  <c r="S204" i="7" s="1"/>
  <c r="Z204" i="7"/>
  <c r="AA204" i="7" s="1"/>
  <c r="L204" i="7"/>
  <c r="M204" i="7" s="1"/>
  <c r="T204" i="7"/>
  <c r="U204" i="7" s="1"/>
  <c r="N204" i="7"/>
  <c r="O204" i="7" s="1"/>
  <c r="V204" i="7"/>
  <c r="W204" i="7" s="1"/>
  <c r="A201" i="10"/>
  <c r="D208" i="7"/>
  <c r="H208" i="7"/>
  <c r="I208" i="7" s="1"/>
  <c r="P208" i="7"/>
  <c r="Q208" i="7" s="1"/>
  <c r="X208" i="7"/>
  <c r="Y208" i="7" s="1"/>
  <c r="J208" i="7"/>
  <c r="K208" i="7" s="1"/>
  <c r="R208" i="7"/>
  <c r="S208" i="7" s="1"/>
  <c r="Z208" i="7"/>
  <c r="AA208" i="7" s="1"/>
  <c r="L208" i="7"/>
  <c r="M208" i="7" s="1"/>
  <c r="T208" i="7"/>
  <c r="U208" i="7" s="1"/>
  <c r="N208" i="7"/>
  <c r="O208" i="7" s="1"/>
  <c r="V208" i="7"/>
  <c r="W208" i="7" s="1"/>
  <c r="A205" i="10"/>
  <c r="D212" i="7"/>
  <c r="H212" i="7"/>
  <c r="I212" i="7" s="1"/>
  <c r="P212" i="7"/>
  <c r="Q212" i="7" s="1"/>
  <c r="X212" i="7"/>
  <c r="Y212" i="7" s="1"/>
  <c r="J212" i="7"/>
  <c r="K212" i="7" s="1"/>
  <c r="R212" i="7"/>
  <c r="S212" i="7" s="1"/>
  <c r="Z212" i="7"/>
  <c r="AA212" i="7" s="1"/>
  <c r="L212" i="7"/>
  <c r="M212" i="7" s="1"/>
  <c r="T212" i="7"/>
  <c r="U212" i="7" s="1"/>
  <c r="N212" i="7"/>
  <c r="O212" i="7" s="1"/>
  <c r="V212" i="7"/>
  <c r="W212" i="7" s="1"/>
  <c r="A209" i="10"/>
  <c r="D216" i="7"/>
  <c r="H216" i="7"/>
  <c r="I216" i="7" s="1"/>
  <c r="P216" i="7"/>
  <c r="Q216" i="7" s="1"/>
  <c r="X216" i="7"/>
  <c r="Y216" i="7" s="1"/>
  <c r="J216" i="7"/>
  <c r="K216" i="7" s="1"/>
  <c r="R216" i="7"/>
  <c r="S216" i="7" s="1"/>
  <c r="Z216" i="7"/>
  <c r="AA216" i="7" s="1"/>
  <c r="L216" i="7"/>
  <c r="M216" i="7" s="1"/>
  <c r="T216" i="7"/>
  <c r="U216" i="7" s="1"/>
  <c r="N216" i="7"/>
  <c r="O216" i="7" s="1"/>
  <c r="V216" i="7"/>
  <c r="W216" i="7" s="1"/>
  <c r="A213" i="10"/>
  <c r="D220" i="7"/>
  <c r="H220" i="7"/>
  <c r="I220" i="7" s="1"/>
  <c r="P220" i="7"/>
  <c r="Q220" i="7" s="1"/>
  <c r="X220" i="7"/>
  <c r="Y220" i="7" s="1"/>
  <c r="J220" i="7"/>
  <c r="K220" i="7" s="1"/>
  <c r="R220" i="7"/>
  <c r="S220" i="7" s="1"/>
  <c r="Z220" i="7"/>
  <c r="AA220" i="7" s="1"/>
  <c r="L220" i="7"/>
  <c r="M220" i="7" s="1"/>
  <c r="T220" i="7"/>
  <c r="U220" i="7" s="1"/>
  <c r="N220" i="7"/>
  <c r="O220" i="7" s="1"/>
  <c r="V220" i="7"/>
  <c r="W220" i="7" s="1"/>
  <c r="A217" i="10"/>
  <c r="D224" i="7"/>
  <c r="H224" i="7"/>
  <c r="I224" i="7" s="1"/>
  <c r="P224" i="7"/>
  <c r="Q224" i="7" s="1"/>
  <c r="X224" i="7"/>
  <c r="Y224" i="7" s="1"/>
  <c r="J224" i="7"/>
  <c r="K224" i="7" s="1"/>
  <c r="R224" i="7"/>
  <c r="S224" i="7" s="1"/>
  <c r="Z224" i="7"/>
  <c r="AA224" i="7" s="1"/>
  <c r="L224" i="7"/>
  <c r="M224" i="7" s="1"/>
  <c r="T224" i="7"/>
  <c r="U224" i="7" s="1"/>
  <c r="N224" i="7"/>
  <c r="O224" i="7" s="1"/>
  <c r="V224" i="7"/>
  <c r="W224" i="7" s="1"/>
  <c r="A221" i="10"/>
  <c r="D228" i="7"/>
  <c r="H228" i="7"/>
  <c r="I228" i="7" s="1"/>
  <c r="P228" i="7"/>
  <c r="Q228" i="7" s="1"/>
  <c r="X228" i="7"/>
  <c r="Y228" i="7" s="1"/>
  <c r="J228" i="7"/>
  <c r="K228" i="7" s="1"/>
  <c r="R228" i="7"/>
  <c r="S228" i="7" s="1"/>
  <c r="Z228" i="7"/>
  <c r="AA228" i="7" s="1"/>
  <c r="L228" i="7"/>
  <c r="M228" i="7" s="1"/>
  <c r="T228" i="7"/>
  <c r="U228" i="7" s="1"/>
  <c r="N228" i="7"/>
  <c r="O228" i="7" s="1"/>
  <c r="V228" i="7"/>
  <c r="W228" i="7" s="1"/>
  <c r="A225" i="10"/>
  <c r="D232" i="7"/>
  <c r="H232" i="7"/>
  <c r="I232" i="7" s="1"/>
  <c r="P232" i="7"/>
  <c r="Q232" i="7" s="1"/>
  <c r="X232" i="7"/>
  <c r="Y232" i="7" s="1"/>
  <c r="J232" i="7"/>
  <c r="K232" i="7" s="1"/>
  <c r="R232" i="7"/>
  <c r="S232" i="7" s="1"/>
  <c r="Z232" i="7"/>
  <c r="AA232" i="7" s="1"/>
  <c r="L232" i="7"/>
  <c r="M232" i="7" s="1"/>
  <c r="T232" i="7"/>
  <c r="U232" i="7" s="1"/>
  <c r="N232" i="7"/>
  <c r="O232" i="7" s="1"/>
  <c r="V232" i="7"/>
  <c r="W232" i="7" s="1"/>
  <c r="A229" i="10"/>
  <c r="D236" i="7"/>
  <c r="H236" i="7"/>
  <c r="I236" i="7" s="1"/>
  <c r="P236" i="7"/>
  <c r="Q236" i="7" s="1"/>
  <c r="X236" i="7"/>
  <c r="Y236" i="7" s="1"/>
  <c r="J236" i="7"/>
  <c r="K236" i="7" s="1"/>
  <c r="R236" i="7"/>
  <c r="S236" i="7" s="1"/>
  <c r="Z236" i="7"/>
  <c r="AA236" i="7" s="1"/>
  <c r="L236" i="7"/>
  <c r="M236" i="7" s="1"/>
  <c r="T236" i="7"/>
  <c r="U236" i="7" s="1"/>
  <c r="N236" i="7"/>
  <c r="O236" i="7" s="1"/>
  <c r="V236" i="7"/>
  <c r="W236" i="7" s="1"/>
  <c r="A233" i="10"/>
  <c r="D240" i="7"/>
  <c r="H240" i="7"/>
  <c r="I240" i="7" s="1"/>
  <c r="P240" i="7"/>
  <c r="Q240" i="7" s="1"/>
  <c r="X240" i="7"/>
  <c r="Y240" i="7" s="1"/>
  <c r="J240" i="7"/>
  <c r="K240" i="7" s="1"/>
  <c r="R240" i="7"/>
  <c r="S240" i="7" s="1"/>
  <c r="Z240" i="7"/>
  <c r="AA240" i="7" s="1"/>
  <c r="L240" i="7"/>
  <c r="M240" i="7" s="1"/>
  <c r="T240" i="7"/>
  <c r="U240" i="7" s="1"/>
  <c r="N240" i="7"/>
  <c r="O240" i="7" s="1"/>
  <c r="V240" i="7"/>
  <c r="W240" i="7" s="1"/>
  <c r="A237" i="10"/>
  <c r="D244" i="7"/>
  <c r="H244" i="7"/>
  <c r="I244" i="7" s="1"/>
  <c r="P244" i="7"/>
  <c r="Q244" i="7" s="1"/>
  <c r="X244" i="7"/>
  <c r="Y244" i="7" s="1"/>
  <c r="J244" i="7"/>
  <c r="K244" i="7" s="1"/>
  <c r="R244" i="7"/>
  <c r="S244" i="7" s="1"/>
  <c r="Z244" i="7"/>
  <c r="AA244" i="7" s="1"/>
  <c r="L244" i="7"/>
  <c r="M244" i="7" s="1"/>
  <c r="T244" i="7"/>
  <c r="U244" i="7" s="1"/>
  <c r="N244" i="7"/>
  <c r="O244" i="7" s="1"/>
  <c r="V244" i="7"/>
  <c r="W244" i="7" s="1"/>
  <c r="A241" i="10"/>
  <c r="D248" i="7"/>
  <c r="H248" i="7"/>
  <c r="I248" i="7" s="1"/>
  <c r="P248" i="7"/>
  <c r="Q248" i="7" s="1"/>
  <c r="X248" i="7"/>
  <c r="Y248" i="7" s="1"/>
  <c r="J248" i="7"/>
  <c r="K248" i="7" s="1"/>
  <c r="R248" i="7"/>
  <c r="S248" i="7" s="1"/>
  <c r="Z248" i="7"/>
  <c r="AA248" i="7" s="1"/>
  <c r="L248" i="7"/>
  <c r="M248" i="7" s="1"/>
  <c r="T248" i="7"/>
  <c r="U248" i="7" s="1"/>
  <c r="N248" i="7"/>
  <c r="O248" i="7" s="1"/>
  <c r="V248" i="7"/>
  <c r="W248" i="7" s="1"/>
  <c r="A245" i="10"/>
  <c r="D252" i="7"/>
  <c r="H252" i="7"/>
  <c r="I252" i="7" s="1"/>
  <c r="P252" i="7"/>
  <c r="Q252" i="7" s="1"/>
  <c r="X252" i="7"/>
  <c r="Y252" i="7" s="1"/>
  <c r="J252" i="7"/>
  <c r="K252" i="7" s="1"/>
  <c r="R252" i="7"/>
  <c r="S252" i="7" s="1"/>
  <c r="Z252" i="7"/>
  <c r="AA252" i="7" s="1"/>
  <c r="L252" i="7"/>
  <c r="M252" i="7" s="1"/>
  <c r="T252" i="7"/>
  <c r="U252" i="7" s="1"/>
  <c r="N252" i="7"/>
  <c r="O252" i="7" s="1"/>
  <c r="V252" i="7"/>
  <c r="W252" i="7" s="1"/>
  <c r="A249" i="10"/>
  <c r="D256" i="7"/>
  <c r="H256" i="7"/>
  <c r="I256" i="7" s="1"/>
  <c r="P256" i="7"/>
  <c r="Q256" i="7" s="1"/>
  <c r="X256" i="7"/>
  <c r="Y256" i="7" s="1"/>
  <c r="J256" i="7"/>
  <c r="K256" i="7" s="1"/>
  <c r="R256" i="7"/>
  <c r="S256" i="7" s="1"/>
  <c r="Z256" i="7"/>
  <c r="AA256" i="7" s="1"/>
  <c r="L256" i="7"/>
  <c r="M256" i="7" s="1"/>
  <c r="T256" i="7"/>
  <c r="U256" i="7" s="1"/>
  <c r="N256" i="7"/>
  <c r="O256" i="7" s="1"/>
  <c r="V256" i="7"/>
  <c r="W256" i="7" s="1"/>
  <c r="A253" i="10"/>
  <c r="D260" i="7"/>
  <c r="H260" i="7"/>
  <c r="I260" i="7" s="1"/>
  <c r="P260" i="7"/>
  <c r="Q260" i="7" s="1"/>
  <c r="X260" i="7"/>
  <c r="Y260" i="7" s="1"/>
  <c r="J260" i="7"/>
  <c r="K260" i="7" s="1"/>
  <c r="R260" i="7"/>
  <c r="S260" i="7" s="1"/>
  <c r="Z260" i="7"/>
  <c r="AA260" i="7" s="1"/>
  <c r="L260" i="7"/>
  <c r="M260" i="7" s="1"/>
  <c r="T260" i="7"/>
  <c r="U260" i="7" s="1"/>
  <c r="N260" i="7"/>
  <c r="O260" i="7" s="1"/>
  <c r="V260" i="7"/>
  <c r="W260" i="7" s="1"/>
  <c r="A257" i="10"/>
  <c r="D264" i="7"/>
  <c r="N264" i="7"/>
  <c r="O264" i="7" s="1"/>
  <c r="V264" i="7"/>
  <c r="W264" i="7" s="1"/>
  <c r="L264" i="7"/>
  <c r="M264" i="7" s="1"/>
  <c r="X264" i="7"/>
  <c r="Y264" i="7" s="1"/>
  <c r="P264" i="7"/>
  <c r="Q264" i="7" s="1"/>
  <c r="Z264" i="7"/>
  <c r="AA264" i="7" s="1"/>
  <c r="H264" i="7"/>
  <c r="I264" i="7" s="1"/>
  <c r="R264" i="7"/>
  <c r="S264" i="7" s="1"/>
  <c r="J264" i="7"/>
  <c r="K264" i="7" s="1"/>
  <c r="T264" i="7"/>
  <c r="U264" i="7" s="1"/>
  <c r="A261" i="10"/>
  <c r="D268" i="7"/>
  <c r="N268" i="7"/>
  <c r="O268" i="7" s="1"/>
  <c r="V268" i="7"/>
  <c r="W268" i="7" s="1"/>
  <c r="H268" i="7"/>
  <c r="I268" i="7" s="1"/>
  <c r="R268" i="7"/>
  <c r="S268" i="7" s="1"/>
  <c r="J268" i="7"/>
  <c r="K268" i="7" s="1"/>
  <c r="T268" i="7"/>
  <c r="U268" i="7" s="1"/>
  <c r="L268" i="7"/>
  <c r="M268" i="7" s="1"/>
  <c r="X268" i="7"/>
  <c r="Y268" i="7" s="1"/>
  <c r="P268" i="7"/>
  <c r="Q268" i="7" s="1"/>
  <c r="Z268" i="7"/>
  <c r="AA268" i="7" s="1"/>
  <c r="A265" i="10"/>
  <c r="D272" i="7"/>
  <c r="H272" i="7"/>
  <c r="I272" i="7" s="1"/>
  <c r="P272" i="7"/>
  <c r="Q272" i="7" s="1"/>
  <c r="X272" i="7"/>
  <c r="Y272" i="7" s="1"/>
  <c r="J272" i="7"/>
  <c r="K272" i="7" s="1"/>
  <c r="R272" i="7"/>
  <c r="S272" i="7" s="1"/>
  <c r="Z272" i="7"/>
  <c r="AA272" i="7" s="1"/>
  <c r="L272" i="7"/>
  <c r="M272" i="7" s="1"/>
  <c r="T272" i="7"/>
  <c r="U272" i="7" s="1"/>
  <c r="N272" i="7"/>
  <c r="O272" i="7" s="1"/>
  <c r="V272" i="7"/>
  <c r="W272" i="7" s="1"/>
  <c r="A269" i="10"/>
  <c r="D276" i="7"/>
  <c r="H276" i="7"/>
  <c r="I276" i="7" s="1"/>
  <c r="P276" i="7"/>
  <c r="Q276" i="7" s="1"/>
  <c r="X276" i="7"/>
  <c r="Y276" i="7" s="1"/>
  <c r="J276" i="7"/>
  <c r="K276" i="7" s="1"/>
  <c r="R276" i="7"/>
  <c r="S276" i="7" s="1"/>
  <c r="Z276" i="7"/>
  <c r="AA276" i="7" s="1"/>
  <c r="L276" i="7"/>
  <c r="M276" i="7" s="1"/>
  <c r="T276" i="7"/>
  <c r="U276" i="7" s="1"/>
  <c r="N276" i="7"/>
  <c r="O276" i="7" s="1"/>
  <c r="V276" i="7"/>
  <c r="W276" i="7" s="1"/>
  <c r="A273" i="10"/>
  <c r="D280" i="7"/>
  <c r="H280" i="7"/>
  <c r="I280" i="7" s="1"/>
  <c r="P280" i="7"/>
  <c r="Q280" i="7" s="1"/>
  <c r="X280" i="7"/>
  <c r="Y280" i="7" s="1"/>
  <c r="J280" i="7"/>
  <c r="K280" i="7" s="1"/>
  <c r="R280" i="7"/>
  <c r="S280" i="7" s="1"/>
  <c r="Z280" i="7"/>
  <c r="AA280" i="7" s="1"/>
  <c r="L280" i="7"/>
  <c r="M280" i="7" s="1"/>
  <c r="T280" i="7"/>
  <c r="U280" i="7" s="1"/>
  <c r="N280" i="7"/>
  <c r="O280" i="7" s="1"/>
  <c r="V280" i="7"/>
  <c r="W280" i="7" s="1"/>
  <c r="A277" i="10"/>
  <c r="D284" i="7"/>
  <c r="H284" i="7"/>
  <c r="I284" i="7" s="1"/>
  <c r="P284" i="7"/>
  <c r="Q284" i="7" s="1"/>
  <c r="X284" i="7"/>
  <c r="Y284" i="7" s="1"/>
  <c r="J284" i="7"/>
  <c r="K284" i="7" s="1"/>
  <c r="R284" i="7"/>
  <c r="S284" i="7" s="1"/>
  <c r="Z284" i="7"/>
  <c r="AA284" i="7" s="1"/>
  <c r="L284" i="7"/>
  <c r="M284" i="7" s="1"/>
  <c r="T284" i="7"/>
  <c r="U284" i="7" s="1"/>
  <c r="N284" i="7"/>
  <c r="O284" i="7" s="1"/>
  <c r="V284" i="7"/>
  <c r="W284" i="7" s="1"/>
  <c r="A281" i="10"/>
  <c r="D288" i="7"/>
  <c r="H288" i="7"/>
  <c r="I288" i="7" s="1"/>
  <c r="P288" i="7"/>
  <c r="Q288" i="7" s="1"/>
  <c r="X288" i="7"/>
  <c r="Y288" i="7" s="1"/>
  <c r="J288" i="7"/>
  <c r="K288" i="7" s="1"/>
  <c r="R288" i="7"/>
  <c r="S288" i="7" s="1"/>
  <c r="Z288" i="7"/>
  <c r="AA288" i="7" s="1"/>
  <c r="L288" i="7"/>
  <c r="M288" i="7" s="1"/>
  <c r="T288" i="7"/>
  <c r="U288" i="7" s="1"/>
  <c r="N288" i="7"/>
  <c r="O288" i="7" s="1"/>
  <c r="V288" i="7"/>
  <c r="W288" i="7" s="1"/>
  <c r="A285" i="10"/>
  <c r="D292" i="7"/>
  <c r="H292" i="7"/>
  <c r="I292" i="7" s="1"/>
  <c r="P292" i="7"/>
  <c r="Q292" i="7" s="1"/>
  <c r="X292" i="7"/>
  <c r="Y292" i="7" s="1"/>
  <c r="J292" i="7"/>
  <c r="K292" i="7" s="1"/>
  <c r="R292" i="7"/>
  <c r="S292" i="7" s="1"/>
  <c r="Z292" i="7"/>
  <c r="AA292" i="7" s="1"/>
  <c r="L292" i="7"/>
  <c r="M292" i="7" s="1"/>
  <c r="T292" i="7"/>
  <c r="U292" i="7" s="1"/>
  <c r="N292" i="7"/>
  <c r="O292" i="7" s="1"/>
  <c r="V292" i="7"/>
  <c r="W292" i="7" s="1"/>
  <c r="A289" i="10"/>
  <c r="D296" i="7"/>
  <c r="E296" i="7" s="1"/>
  <c r="F296" i="7" s="1"/>
  <c r="H296" i="7"/>
  <c r="I296" i="7" s="1"/>
  <c r="P296" i="7"/>
  <c r="Q296" i="7" s="1"/>
  <c r="X296" i="7"/>
  <c r="Y296" i="7" s="1"/>
  <c r="J296" i="7"/>
  <c r="K296" i="7" s="1"/>
  <c r="R296" i="7"/>
  <c r="S296" i="7" s="1"/>
  <c r="Z296" i="7"/>
  <c r="AA296" i="7" s="1"/>
  <c r="L296" i="7"/>
  <c r="M296" i="7" s="1"/>
  <c r="T296" i="7"/>
  <c r="U296" i="7" s="1"/>
  <c r="N296" i="7"/>
  <c r="O296" i="7" s="1"/>
  <c r="V296" i="7"/>
  <c r="W296" i="7" s="1"/>
  <c r="A293" i="10"/>
  <c r="D300" i="7"/>
  <c r="E300" i="7" s="1"/>
  <c r="F300" i="7" s="1"/>
  <c r="H300" i="7"/>
  <c r="I300" i="7" s="1"/>
  <c r="P300" i="7"/>
  <c r="Q300" i="7" s="1"/>
  <c r="X300" i="7"/>
  <c r="Y300" i="7" s="1"/>
  <c r="J300" i="7"/>
  <c r="K300" i="7" s="1"/>
  <c r="R300" i="7"/>
  <c r="S300" i="7" s="1"/>
  <c r="Z300" i="7"/>
  <c r="AA300" i="7" s="1"/>
  <c r="L300" i="7"/>
  <c r="M300" i="7" s="1"/>
  <c r="T300" i="7"/>
  <c r="U300" i="7" s="1"/>
  <c r="N300" i="7"/>
  <c r="O300" i="7" s="1"/>
  <c r="V300" i="7"/>
  <c r="W300" i="7" s="1"/>
  <c r="A297" i="10"/>
  <c r="D304" i="7"/>
  <c r="E304" i="7" s="1"/>
  <c r="F304" i="7" s="1"/>
  <c r="H304" i="7"/>
  <c r="I304" i="7" s="1"/>
  <c r="P304" i="7"/>
  <c r="Q304" i="7" s="1"/>
  <c r="X304" i="7"/>
  <c r="Y304" i="7" s="1"/>
  <c r="J304" i="7"/>
  <c r="K304" i="7" s="1"/>
  <c r="R304" i="7"/>
  <c r="S304" i="7" s="1"/>
  <c r="Z304" i="7"/>
  <c r="AA304" i="7" s="1"/>
  <c r="L304" i="7"/>
  <c r="M304" i="7" s="1"/>
  <c r="T304" i="7"/>
  <c r="U304" i="7" s="1"/>
  <c r="N304" i="7"/>
  <c r="O304" i="7" s="1"/>
  <c r="V304" i="7"/>
  <c r="W304" i="7" s="1"/>
  <c r="A301" i="10"/>
  <c r="D308" i="7"/>
  <c r="E308" i="7" s="1"/>
  <c r="F308" i="7" s="1"/>
  <c r="H308" i="7"/>
  <c r="I308" i="7" s="1"/>
  <c r="P308" i="7"/>
  <c r="Q308" i="7" s="1"/>
  <c r="X308" i="7"/>
  <c r="Y308" i="7" s="1"/>
  <c r="J308" i="7"/>
  <c r="K308" i="7" s="1"/>
  <c r="R308" i="7"/>
  <c r="S308" i="7" s="1"/>
  <c r="Z308" i="7"/>
  <c r="AA308" i="7" s="1"/>
  <c r="L308" i="7"/>
  <c r="M308" i="7" s="1"/>
  <c r="T308" i="7"/>
  <c r="U308" i="7" s="1"/>
  <c r="N308" i="7"/>
  <c r="O308" i="7" s="1"/>
  <c r="V308" i="7"/>
  <c r="W308" i="7" s="1"/>
  <c r="A305" i="10"/>
  <c r="D312" i="7"/>
  <c r="E312" i="7" s="1"/>
  <c r="F312" i="7" s="1"/>
  <c r="H312" i="7"/>
  <c r="I312" i="7" s="1"/>
  <c r="P312" i="7"/>
  <c r="Q312" i="7" s="1"/>
  <c r="X312" i="7"/>
  <c r="Y312" i="7" s="1"/>
  <c r="J312" i="7"/>
  <c r="K312" i="7" s="1"/>
  <c r="R312" i="7"/>
  <c r="S312" i="7" s="1"/>
  <c r="Z312" i="7"/>
  <c r="AA312" i="7" s="1"/>
  <c r="L312" i="7"/>
  <c r="M312" i="7" s="1"/>
  <c r="T312" i="7"/>
  <c r="U312" i="7" s="1"/>
  <c r="N312" i="7"/>
  <c r="O312" i="7" s="1"/>
  <c r="V312" i="7"/>
  <c r="W312" i="7" s="1"/>
  <c r="A309" i="10"/>
  <c r="D316" i="7"/>
  <c r="E316" i="7" s="1"/>
  <c r="F316" i="7" s="1"/>
  <c r="H316" i="7"/>
  <c r="I316" i="7" s="1"/>
  <c r="P316" i="7"/>
  <c r="Q316" i="7" s="1"/>
  <c r="X316" i="7"/>
  <c r="Y316" i="7" s="1"/>
  <c r="J316" i="7"/>
  <c r="K316" i="7" s="1"/>
  <c r="R316" i="7"/>
  <c r="S316" i="7" s="1"/>
  <c r="Z316" i="7"/>
  <c r="AA316" i="7" s="1"/>
  <c r="L316" i="7"/>
  <c r="M316" i="7" s="1"/>
  <c r="T316" i="7"/>
  <c r="U316" i="7" s="1"/>
  <c r="N316" i="7"/>
  <c r="O316" i="7" s="1"/>
  <c r="V316" i="7"/>
  <c r="W316" i="7" s="1"/>
  <c r="A313" i="10"/>
  <c r="D320" i="7"/>
  <c r="E320" i="7" s="1"/>
  <c r="F320" i="7" s="1"/>
  <c r="H320" i="7"/>
  <c r="I320" i="7" s="1"/>
  <c r="P320" i="7"/>
  <c r="Q320" i="7" s="1"/>
  <c r="X320" i="7"/>
  <c r="Y320" i="7" s="1"/>
  <c r="J320" i="7"/>
  <c r="K320" i="7" s="1"/>
  <c r="R320" i="7"/>
  <c r="S320" i="7" s="1"/>
  <c r="Z320" i="7"/>
  <c r="AA320" i="7" s="1"/>
  <c r="L320" i="7"/>
  <c r="M320" i="7" s="1"/>
  <c r="T320" i="7"/>
  <c r="U320" i="7" s="1"/>
  <c r="N320" i="7"/>
  <c r="O320" i="7" s="1"/>
  <c r="V320" i="7"/>
  <c r="W320" i="7" s="1"/>
  <c r="A317" i="10"/>
  <c r="D324" i="7"/>
  <c r="E324" i="7" s="1"/>
  <c r="F324" i="7" s="1"/>
  <c r="H324" i="7"/>
  <c r="I324" i="7" s="1"/>
  <c r="P324" i="7"/>
  <c r="Q324" i="7" s="1"/>
  <c r="X324" i="7"/>
  <c r="Y324" i="7" s="1"/>
  <c r="J324" i="7"/>
  <c r="K324" i="7" s="1"/>
  <c r="R324" i="7"/>
  <c r="S324" i="7" s="1"/>
  <c r="Z324" i="7"/>
  <c r="AA324" i="7" s="1"/>
  <c r="L324" i="7"/>
  <c r="M324" i="7" s="1"/>
  <c r="T324" i="7"/>
  <c r="U324" i="7" s="1"/>
  <c r="N324" i="7"/>
  <c r="O324" i="7" s="1"/>
  <c r="V324" i="7"/>
  <c r="W324" i="7" s="1"/>
  <c r="A321" i="10"/>
  <c r="D328" i="7"/>
  <c r="E328" i="7" s="1"/>
  <c r="F328" i="7" s="1"/>
  <c r="H328" i="7"/>
  <c r="I328" i="7" s="1"/>
  <c r="P328" i="7"/>
  <c r="Q328" i="7" s="1"/>
  <c r="X328" i="7"/>
  <c r="Y328" i="7" s="1"/>
  <c r="J328" i="7"/>
  <c r="K328" i="7" s="1"/>
  <c r="R328" i="7"/>
  <c r="S328" i="7" s="1"/>
  <c r="Z328" i="7"/>
  <c r="AA328" i="7" s="1"/>
  <c r="L328" i="7"/>
  <c r="M328" i="7" s="1"/>
  <c r="T328" i="7"/>
  <c r="U328" i="7" s="1"/>
  <c r="N328" i="7"/>
  <c r="O328" i="7" s="1"/>
  <c r="V328" i="7"/>
  <c r="W328" i="7" s="1"/>
  <c r="A325" i="10"/>
  <c r="D332" i="7"/>
  <c r="E332" i="7" s="1"/>
  <c r="F332" i="7" s="1"/>
  <c r="H332" i="7"/>
  <c r="I332" i="7" s="1"/>
  <c r="P332" i="7"/>
  <c r="Q332" i="7" s="1"/>
  <c r="J332" i="7"/>
  <c r="K332" i="7" s="1"/>
  <c r="N332" i="7"/>
  <c r="O332" i="7" s="1"/>
  <c r="V332" i="7"/>
  <c r="W332" i="7" s="1"/>
  <c r="L332" i="7"/>
  <c r="M332" i="7" s="1"/>
  <c r="Z332" i="7"/>
  <c r="AA332" i="7" s="1"/>
  <c r="R332" i="7"/>
  <c r="S332" i="7" s="1"/>
  <c r="T332" i="7"/>
  <c r="U332" i="7" s="1"/>
  <c r="X332" i="7"/>
  <c r="Y332" i="7" s="1"/>
  <c r="A329" i="10"/>
  <c r="D336" i="7"/>
  <c r="E336" i="7" s="1"/>
  <c r="F336" i="7" s="1"/>
  <c r="N336" i="7"/>
  <c r="O336" i="7" s="1"/>
  <c r="V336" i="7"/>
  <c r="W336" i="7" s="1"/>
  <c r="J336" i="7"/>
  <c r="K336" i="7" s="1"/>
  <c r="T336" i="7"/>
  <c r="U336" i="7" s="1"/>
  <c r="L336" i="7"/>
  <c r="M336" i="7" s="1"/>
  <c r="X336" i="7"/>
  <c r="Y336" i="7" s="1"/>
  <c r="P336" i="7"/>
  <c r="Q336" i="7" s="1"/>
  <c r="Z336" i="7"/>
  <c r="AA336" i="7" s="1"/>
  <c r="H336" i="7"/>
  <c r="I336" i="7" s="1"/>
  <c r="R336" i="7"/>
  <c r="S336" i="7" s="1"/>
  <c r="A333" i="10"/>
  <c r="D340" i="7"/>
  <c r="E340" i="7" s="1"/>
  <c r="F340" i="7" s="1"/>
  <c r="N340" i="7"/>
  <c r="O340" i="7" s="1"/>
  <c r="V340" i="7"/>
  <c r="W340" i="7" s="1"/>
  <c r="H340" i="7"/>
  <c r="I340" i="7" s="1"/>
  <c r="P340" i="7"/>
  <c r="Q340" i="7" s="1"/>
  <c r="X340" i="7"/>
  <c r="Y340" i="7" s="1"/>
  <c r="J340" i="7"/>
  <c r="K340" i="7" s="1"/>
  <c r="R340" i="7"/>
  <c r="S340" i="7" s="1"/>
  <c r="Z340" i="7"/>
  <c r="AA340" i="7" s="1"/>
  <c r="L340" i="7"/>
  <c r="M340" i="7" s="1"/>
  <c r="T340" i="7"/>
  <c r="U340" i="7" s="1"/>
  <c r="A337" i="10"/>
  <c r="D344" i="7"/>
  <c r="E344" i="7" s="1"/>
  <c r="F344" i="7" s="1"/>
  <c r="N344" i="7"/>
  <c r="O344" i="7" s="1"/>
  <c r="V344" i="7"/>
  <c r="W344" i="7" s="1"/>
  <c r="H344" i="7"/>
  <c r="I344" i="7" s="1"/>
  <c r="P344" i="7"/>
  <c r="Q344" i="7" s="1"/>
  <c r="X344" i="7"/>
  <c r="Y344" i="7" s="1"/>
  <c r="J344" i="7"/>
  <c r="K344" i="7" s="1"/>
  <c r="R344" i="7"/>
  <c r="S344" i="7" s="1"/>
  <c r="Z344" i="7"/>
  <c r="AA344" i="7" s="1"/>
  <c r="L344" i="7"/>
  <c r="M344" i="7" s="1"/>
  <c r="T344" i="7"/>
  <c r="U344" i="7" s="1"/>
  <c r="A341" i="10"/>
  <c r="D348" i="7"/>
  <c r="E348" i="7" s="1"/>
  <c r="F348" i="7" s="1"/>
  <c r="N348" i="7"/>
  <c r="O348" i="7" s="1"/>
  <c r="V348" i="7"/>
  <c r="W348" i="7" s="1"/>
  <c r="H348" i="7"/>
  <c r="I348" i="7" s="1"/>
  <c r="P348" i="7"/>
  <c r="Q348" i="7" s="1"/>
  <c r="X348" i="7"/>
  <c r="Y348" i="7" s="1"/>
  <c r="J348" i="7"/>
  <c r="K348" i="7" s="1"/>
  <c r="R348" i="7"/>
  <c r="S348" i="7" s="1"/>
  <c r="Z348" i="7"/>
  <c r="AA348" i="7" s="1"/>
  <c r="L348" i="7"/>
  <c r="M348" i="7" s="1"/>
  <c r="T348" i="7"/>
  <c r="U348" i="7" s="1"/>
  <c r="A345" i="10"/>
  <c r="D352" i="7"/>
  <c r="E352" i="7" s="1"/>
  <c r="F352" i="7" s="1"/>
  <c r="N352" i="7"/>
  <c r="O352" i="7" s="1"/>
  <c r="V352" i="7"/>
  <c r="W352" i="7" s="1"/>
  <c r="H352" i="7"/>
  <c r="I352" i="7" s="1"/>
  <c r="P352" i="7"/>
  <c r="Q352" i="7" s="1"/>
  <c r="X352" i="7"/>
  <c r="Y352" i="7" s="1"/>
  <c r="J352" i="7"/>
  <c r="K352" i="7" s="1"/>
  <c r="R352" i="7"/>
  <c r="S352" i="7" s="1"/>
  <c r="Z352" i="7"/>
  <c r="AA352" i="7" s="1"/>
  <c r="L352" i="7"/>
  <c r="M352" i="7" s="1"/>
  <c r="T352" i="7"/>
  <c r="U352" i="7" s="1"/>
  <c r="A349" i="10"/>
  <c r="D356" i="7"/>
  <c r="E356" i="7" s="1"/>
  <c r="F356" i="7" s="1"/>
  <c r="N356" i="7"/>
  <c r="O356" i="7" s="1"/>
  <c r="V356" i="7"/>
  <c r="W356" i="7" s="1"/>
  <c r="H356" i="7"/>
  <c r="I356" i="7" s="1"/>
  <c r="P356" i="7"/>
  <c r="Q356" i="7" s="1"/>
  <c r="X356" i="7"/>
  <c r="Y356" i="7" s="1"/>
  <c r="J356" i="7"/>
  <c r="K356" i="7" s="1"/>
  <c r="R356" i="7"/>
  <c r="S356" i="7" s="1"/>
  <c r="Z356" i="7"/>
  <c r="AA356" i="7" s="1"/>
  <c r="L356" i="7"/>
  <c r="M356" i="7" s="1"/>
  <c r="T356" i="7"/>
  <c r="U356" i="7" s="1"/>
  <c r="A353" i="10"/>
  <c r="D360" i="7"/>
  <c r="E360" i="7" s="1"/>
  <c r="F360" i="7" s="1"/>
  <c r="N360" i="7"/>
  <c r="O360" i="7" s="1"/>
  <c r="V360" i="7"/>
  <c r="W360" i="7" s="1"/>
  <c r="H360" i="7"/>
  <c r="I360" i="7" s="1"/>
  <c r="P360" i="7"/>
  <c r="Q360" i="7" s="1"/>
  <c r="X360" i="7"/>
  <c r="Y360" i="7" s="1"/>
  <c r="J360" i="7"/>
  <c r="K360" i="7" s="1"/>
  <c r="R360" i="7"/>
  <c r="S360" i="7" s="1"/>
  <c r="Z360" i="7"/>
  <c r="AA360" i="7" s="1"/>
  <c r="L360" i="7"/>
  <c r="M360" i="7" s="1"/>
  <c r="T360" i="7"/>
  <c r="U360" i="7" s="1"/>
  <c r="A357" i="10"/>
  <c r="D364" i="7"/>
  <c r="E364" i="7" s="1"/>
  <c r="F364" i="7" s="1"/>
  <c r="N364" i="7"/>
  <c r="O364" i="7" s="1"/>
  <c r="V364" i="7"/>
  <c r="W364" i="7" s="1"/>
  <c r="H364" i="7"/>
  <c r="I364" i="7" s="1"/>
  <c r="P364" i="7"/>
  <c r="Q364" i="7" s="1"/>
  <c r="X364" i="7"/>
  <c r="Y364" i="7" s="1"/>
  <c r="J364" i="7"/>
  <c r="K364" i="7" s="1"/>
  <c r="R364" i="7"/>
  <c r="S364" i="7" s="1"/>
  <c r="Z364" i="7"/>
  <c r="AA364" i="7" s="1"/>
  <c r="L364" i="7"/>
  <c r="M364" i="7" s="1"/>
  <c r="T364" i="7"/>
  <c r="U364" i="7" s="1"/>
  <c r="A361" i="10"/>
  <c r="D368" i="7"/>
  <c r="E368" i="7" s="1"/>
  <c r="F368" i="7" s="1"/>
  <c r="N368" i="7"/>
  <c r="O368" i="7" s="1"/>
  <c r="V368" i="7"/>
  <c r="W368" i="7" s="1"/>
  <c r="H368" i="7"/>
  <c r="I368" i="7" s="1"/>
  <c r="P368" i="7"/>
  <c r="Q368" i="7" s="1"/>
  <c r="X368" i="7"/>
  <c r="Y368" i="7" s="1"/>
  <c r="J368" i="7"/>
  <c r="K368" i="7" s="1"/>
  <c r="R368" i="7"/>
  <c r="S368" i="7" s="1"/>
  <c r="Z368" i="7"/>
  <c r="AA368" i="7" s="1"/>
  <c r="L368" i="7"/>
  <c r="M368" i="7" s="1"/>
  <c r="T368" i="7"/>
  <c r="U368" i="7" s="1"/>
  <c r="A365" i="10"/>
  <c r="D372" i="7"/>
  <c r="E372" i="7" s="1"/>
  <c r="F372" i="7" s="1"/>
  <c r="N372" i="7"/>
  <c r="O372" i="7" s="1"/>
  <c r="V372" i="7"/>
  <c r="W372" i="7" s="1"/>
  <c r="H372" i="7"/>
  <c r="I372" i="7" s="1"/>
  <c r="P372" i="7"/>
  <c r="Q372" i="7" s="1"/>
  <c r="X372" i="7"/>
  <c r="Y372" i="7" s="1"/>
  <c r="J372" i="7"/>
  <c r="K372" i="7" s="1"/>
  <c r="R372" i="7"/>
  <c r="S372" i="7" s="1"/>
  <c r="Z372" i="7"/>
  <c r="AA372" i="7" s="1"/>
  <c r="L372" i="7"/>
  <c r="M372" i="7" s="1"/>
  <c r="T372" i="7"/>
  <c r="U372" i="7" s="1"/>
  <c r="A369" i="10"/>
  <c r="D376" i="7"/>
  <c r="E376" i="7" s="1"/>
  <c r="F376" i="7" s="1"/>
  <c r="N376" i="7"/>
  <c r="O376" i="7" s="1"/>
  <c r="V376" i="7"/>
  <c r="W376" i="7" s="1"/>
  <c r="H376" i="7"/>
  <c r="I376" i="7" s="1"/>
  <c r="P376" i="7"/>
  <c r="Q376" i="7" s="1"/>
  <c r="X376" i="7"/>
  <c r="Y376" i="7" s="1"/>
  <c r="J376" i="7"/>
  <c r="K376" i="7" s="1"/>
  <c r="R376" i="7"/>
  <c r="S376" i="7" s="1"/>
  <c r="Z376" i="7"/>
  <c r="AA376" i="7" s="1"/>
  <c r="L376" i="7"/>
  <c r="M376" i="7" s="1"/>
  <c r="T376" i="7"/>
  <c r="U376" i="7" s="1"/>
  <c r="A373" i="10"/>
  <c r="D380" i="7"/>
  <c r="E380" i="7" s="1"/>
  <c r="F380" i="7" s="1"/>
  <c r="N380" i="7"/>
  <c r="O380" i="7" s="1"/>
  <c r="V380" i="7"/>
  <c r="W380" i="7" s="1"/>
  <c r="H380" i="7"/>
  <c r="I380" i="7" s="1"/>
  <c r="P380" i="7"/>
  <c r="Q380" i="7" s="1"/>
  <c r="X380" i="7"/>
  <c r="Y380" i="7" s="1"/>
  <c r="J380" i="7"/>
  <c r="K380" i="7" s="1"/>
  <c r="R380" i="7"/>
  <c r="S380" i="7" s="1"/>
  <c r="Z380" i="7"/>
  <c r="AA380" i="7" s="1"/>
  <c r="L380" i="7"/>
  <c r="M380" i="7" s="1"/>
  <c r="T380" i="7"/>
  <c r="U380" i="7" s="1"/>
  <c r="A377" i="10"/>
  <c r="D384" i="7"/>
  <c r="E384" i="7" s="1"/>
  <c r="F384" i="7" s="1"/>
  <c r="N384" i="7"/>
  <c r="O384" i="7" s="1"/>
  <c r="V384" i="7"/>
  <c r="W384" i="7" s="1"/>
  <c r="H384" i="7"/>
  <c r="I384" i="7" s="1"/>
  <c r="P384" i="7"/>
  <c r="Q384" i="7" s="1"/>
  <c r="X384" i="7"/>
  <c r="Y384" i="7" s="1"/>
  <c r="J384" i="7"/>
  <c r="K384" i="7" s="1"/>
  <c r="R384" i="7"/>
  <c r="S384" i="7" s="1"/>
  <c r="Z384" i="7"/>
  <c r="AA384" i="7" s="1"/>
  <c r="L384" i="7"/>
  <c r="M384" i="7" s="1"/>
  <c r="T384" i="7"/>
  <c r="U384" i="7" s="1"/>
  <c r="A381" i="10"/>
  <c r="D388" i="7"/>
  <c r="E388" i="7" s="1"/>
  <c r="F388" i="7" s="1"/>
  <c r="N388" i="7"/>
  <c r="O388" i="7" s="1"/>
  <c r="V388" i="7"/>
  <c r="W388" i="7" s="1"/>
  <c r="H388" i="7"/>
  <c r="I388" i="7" s="1"/>
  <c r="P388" i="7"/>
  <c r="Q388" i="7" s="1"/>
  <c r="X388" i="7"/>
  <c r="Y388" i="7" s="1"/>
  <c r="J388" i="7"/>
  <c r="K388" i="7" s="1"/>
  <c r="R388" i="7"/>
  <c r="S388" i="7" s="1"/>
  <c r="Z388" i="7"/>
  <c r="AA388" i="7" s="1"/>
  <c r="L388" i="7"/>
  <c r="M388" i="7" s="1"/>
  <c r="T388" i="7"/>
  <c r="U388" i="7" s="1"/>
  <c r="A385" i="10"/>
  <c r="D392" i="7"/>
  <c r="E392" i="7" s="1"/>
  <c r="F392" i="7" s="1"/>
  <c r="N392" i="7"/>
  <c r="O392" i="7" s="1"/>
  <c r="V392" i="7"/>
  <c r="W392" i="7" s="1"/>
  <c r="H392" i="7"/>
  <c r="I392" i="7" s="1"/>
  <c r="P392" i="7"/>
  <c r="Q392" i="7" s="1"/>
  <c r="X392" i="7"/>
  <c r="Y392" i="7" s="1"/>
  <c r="J392" i="7"/>
  <c r="K392" i="7" s="1"/>
  <c r="R392" i="7"/>
  <c r="S392" i="7" s="1"/>
  <c r="Z392" i="7"/>
  <c r="AA392" i="7" s="1"/>
  <c r="L392" i="7"/>
  <c r="M392" i="7" s="1"/>
  <c r="T392" i="7"/>
  <c r="U392" i="7" s="1"/>
  <c r="A389" i="10"/>
  <c r="D396" i="7"/>
  <c r="E396" i="7" s="1"/>
  <c r="F396" i="7" s="1"/>
  <c r="N396" i="7"/>
  <c r="O396" i="7" s="1"/>
  <c r="V396" i="7"/>
  <c r="W396" i="7" s="1"/>
  <c r="H396" i="7"/>
  <c r="I396" i="7" s="1"/>
  <c r="P396" i="7"/>
  <c r="Q396" i="7" s="1"/>
  <c r="X396" i="7"/>
  <c r="Y396" i="7" s="1"/>
  <c r="J396" i="7"/>
  <c r="K396" i="7" s="1"/>
  <c r="R396" i="7"/>
  <c r="S396" i="7" s="1"/>
  <c r="Z396" i="7"/>
  <c r="AA396" i="7" s="1"/>
  <c r="L396" i="7"/>
  <c r="M396" i="7" s="1"/>
  <c r="T396" i="7"/>
  <c r="U396" i="7" s="1"/>
  <c r="A393" i="10"/>
  <c r="D400" i="7"/>
  <c r="E400" i="7" s="1"/>
  <c r="F400" i="7" s="1"/>
  <c r="N400" i="7"/>
  <c r="O400" i="7" s="1"/>
  <c r="V400" i="7"/>
  <c r="W400" i="7" s="1"/>
  <c r="H400" i="7"/>
  <c r="I400" i="7" s="1"/>
  <c r="P400" i="7"/>
  <c r="Q400" i="7" s="1"/>
  <c r="X400" i="7"/>
  <c r="Y400" i="7" s="1"/>
  <c r="J400" i="7"/>
  <c r="K400" i="7" s="1"/>
  <c r="R400" i="7"/>
  <c r="S400" i="7" s="1"/>
  <c r="Z400" i="7"/>
  <c r="AA400" i="7" s="1"/>
  <c r="L400" i="7"/>
  <c r="M400" i="7" s="1"/>
  <c r="T400" i="7"/>
  <c r="U400" i="7" s="1"/>
  <c r="A397" i="10"/>
  <c r="D404" i="7"/>
  <c r="E404" i="7" s="1"/>
  <c r="F404" i="7" s="1"/>
  <c r="N404" i="7"/>
  <c r="O404" i="7" s="1"/>
  <c r="V404" i="7"/>
  <c r="W404" i="7" s="1"/>
  <c r="H404" i="7"/>
  <c r="I404" i="7" s="1"/>
  <c r="P404" i="7"/>
  <c r="Q404" i="7" s="1"/>
  <c r="X404" i="7"/>
  <c r="Y404" i="7" s="1"/>
  <c r="J404" i="7"/>
  <c r="K404" i="7" s="1"/>
  <c r="R404" i="7"/>
  <c r="S404" i="7" s="1"/>
  <c r="Z404" i="7"/>
  <c r="AA404" i="7" s="1"/>
  <c r="L404" i="7"/>
  <c r="M404" i="7" s="1"/>
  <c r="T404" i="7"/>
  <c r="U404" i="7" s="1"/>
  <c r="A401" i="10"/>
  <c r="D408" i="7"/>
  <c r="E408" i="7" s="1"/>
  <c r="F408" i="7" s="1"/>
  <c r="N408" i="7"/>
  <c r="O408" i="7" s="1"/>
  <c r="V408" i="7"/>
  <c r="W408" i="7" s="1"/>
  <c r="H408" i="7"/>
  <c r="I408" i="7" s="1"/>
  <c r="P408" i="7"/>
  <c r="Q408" i="7" s="1"/>
  <c r="X408" i="7"/>
  <c r="Y408" i="7" s="1"/>
  <c r="J408" i="7"/>
  <c r="K408" i="7" s="1"/>
  <c r="R408" i="7"/>
  <c r="S408" i="7" s="1"/>
  <c r="Z408" i="7"/>
  <c r="AA408" i="7" s="1"/>
  <c r="L408" i="7"/>
  <c r="M408" i="7" s="1"/>
  <c r="T408" i="7"/>
  <c r="U408" i="7" s="1"/>
  <c r="A405" i="10"/>
  <c r="D412" i="7"/>
  <c r="E412" i="7" s="1"/>
  <c r="F412" i="7" s="1"/>
  <c r="N412" i="7"/>
  <c r="O412" i="7" s="1"/>
  <c r="V412" i="7"/>
  <c r="W412" i="7" s="1"/>
  <c r="H412" i="7"/>
  <c r="I412" i="7" s="1"/>
  <c r="P412" i="7"/>
  <c r="Q412" i="7" s="1"/>
  <c r="X412" i="7"/>
  <c r="Y412" i="7" s="1"/>
  <c r="J412" i="7"/>
  <c r="K412" i="7" s="1"/>
  <c r="R412" i="7"/>
  <c r="S412" i="7" s="1"/>
  <c r="Z412" i="7"/>
  <c r="AA412" i="7" s="1"/>
  <c r="L412" i="7"/>
  <c r="M412" i="7" s="1"/>
  <c r="T412" i="7"/>
  <c r="U412" i="7" s="1"/>
  <c r="A409" i="10"/>
  <c r="D416" i="7"/>
  <c r="E416" i="7" s="1"/>
  <c r="F416" i="7" s="1"/>
  <c r="N416" i="7"/>
  <c r="O416" i="7" s="1"/>
  <c r="V416" i="7"/>
  <c r="W416" i="7" s="1"/>
  <c r="H416" i="7"/>
  <c r="I416" i="7" s="1"/>
  <c r="P416" i="7"/>
  <c r="Q416" i="7" s="1"/>
  <c r="X416" i="7"/>
  <c r="Y416" i="7" s="1"/>
  <c r="J416" i="7"/>
  <c r="K416" i="7" s="1"/>
  <c r="R416" i="7"/>
  <c r="S416" i="7" s="1"/>
  <c r="Z416" i="7"/>
  <c r="AA416" i="7" s="1"/>
  <c r="L416" i="7"/>
  <c r="M416" i="7" s="1"/>
  <c r="T416" i="7"/>
  <c r="U416" i="7" s="1"/>
  <c r="A413" i="10"/>
  <c r="D420" i="7"/>
  <c r="E420" i="7" s="1"/>
  <c r="F420" i="7" s="1"/>
  <c r="N420" i="7"/>
  <c r="O420" i="7" s="1"/>
  <c r="V420" i="7"/>
  <c r="W420" i="7" s="1"/>
  <c r="H420" i="7"/>
  <c r="I420" i="7" s="1"/>
  <c r="P420" i="7"/>
  <c r="Q420" i="7" s="1"/>
  <c r="X420" i="7"/>
  <c r="Y420" i="7" s="1"/>
  <c r="J420" i="7"/>
  <c r="K420" i="7" s="1"/>
  <c r="R420" i="7"/>
  <c r="S420" i="7" s="1"/>
  <c r="Z420" i="7"/>
  <c r="AA420" i="7" s="1"/>
  <c r="L420" i="7"/>
  <c r="M420" i="7" s="1"/>
  <c r="T420" i="7"/>
  <c r="U420" i="7" s="1"/>
  <c r="A417" i="10"/>
  <c r="D424" i="7"/>
  <c r="E424" i="7" s="1"/>
  <c r="F424" i="7" s="1"/>
  <c r="N424" i="7"/>
  <c r="O424" i="7" s="1"/>
  <c r="V424" i="7"/>
  <c r="W424" i="7" s="1"/>
  <c r="H424" i="7"/>
  <c r="I424" i="7" s="1"/>
  <c r="P424" i="7"/>
  <c r="Q424" i="7" s="1"/>
  <c r="X424" i="7"/>
  <c r="Y424" i="7" s="1"/>
  <c r="J424" i="7"/>
  <c r="K424" i="7" s="1"/>
  <c r="R424" i="7"/>
  <c r="S424" i="7" s="1"/>
  <c r="Z424" i="7"/>
  <c r="AA424" i="7" s="1"/>
  <c r="L424" i="7"/>
  <c r="M424" i="7" s="1"/>
  <c r="T424" i="7"/>
  <c r="U424" i="7" s="1"/>
  <c r="A421" i="10"/>
  <c r="D428" i="7"/>
  <c r="E428" i="7" s="1"/>
  <c r="F428" i="7" s="1"/>
  <c r="N428" i="7"/>
  <c r="O428" i="7" s="1"/>
  <c r="V428" i="7"/>
  <c r="W428" i="7" s="1"/>
  <c r="H428" i="7"/>
  <c r="I428" i="7" s="1"/>
  <c r="P428" i="7"/>
  <c r="Q428" i="7" s="1"/>
  <c r="X428" i="7"/>
  <c r="Y428" i="7" s="1"/>
  <c r="J428" i="7"/>
  <c r="K428" i="7" s="1"/>
  <c r="R428" i="7"/>
  <c r="S428" i="7" s="1"/>
  <c r="Z428" i="7"/>
  <c r="AA428" i="7" s="1"/>
  <c r="L428" i="7"/>
  <c r="M428" i="7" s="1"/>
  <c r="T428" i="7"/>
  <c r="U428" i="7" s="1"/>
  <c r="A425" i="10"/>
  <c r="D432" i="7"/>
  <c r="E432" i="7" s="1"/>
  <c r="F432" i="7" s="1"/>
  <c r="N432" i="7"/>
  <c r="O432" i="7" s="1"/>
  <c r="V432" i="7"/>
  <c r="W432" i="7" s="1"/>
  <c r="H432" i="7"/>
  <c r="I432" i="7" s="1"/>
  <c r="P432" i="7"/>
  <c r="Q432" i="7" s="1"/>
  <c r="X432" i="7"/>
  <c r="Y432" i="7" s="1"/>
  <c r="J432" i="7"/>
  <c r="K432" i="7" s="1"/>
  <c r="R432" i="7"/>
  <c r="S432" i="7" s="1"/>
  <c r="Z432" i="7"/>
  <c r="AA432" i="7" s="1"/>
  <c r="L432" i="7"/>
  <c r="M432" i="7" s="1"/>
  <c r="T432" i="7"/>
  <c r="U432" i="7" s="1"/>
  <c r="A429" i="10"/>
  <c r="D436" i="7"/>
  <c r="E436" i="7" s="1"/>
  <c r="F436" i="7" s="1"/>
  <c r="N436" i="7"/>
  <c r="O436" i="7" s="1"/>
  <c r="V436" i="7"/>
  <c r="W436" i="7" s="1"/>
  <c r="H436" i="7"/>
  <c r="I436" i="7" s="1"/>
  <c r="P436" i="7"/>
  <c r="Q436" i="7" s="1"/>
  <c r="X436" i="7"/>
  <c r="Y436" i="7" s="1"/>
  <c r="J436" i="7"/>
  <c r="K436" i="7" s="1"/>
  <c r="R436" i="7"/>
  <c r="S436" i="7" s="1"/>
  <c r="Z436" i="7"/>
  <c r="AA436" i="7" s="1"/>
  <c r="L436" i="7"/>
  <c r="M436" i="7" s="1"/>
  <c r="T436" i="7"/>
  <c r="U436" i="7" s="1"/>
  <c r="A433" i="10"/>
  <c r="D440" i="7"/>
  <c r="E440" i="7" s="1"/>
  <c r="F440" i="7" s="1"/>
  <c r="N440" i="7"/>
  <c r="O440" i="7" s="1"/>
  <c r="V440" i="7"/>
  <c r="W440" i="7" s="1"/>
  <c r="H440" i="7"/>
  <c r="I440" i="7" s="1"/>
  <c r="P440" i="7"/>
  <c r="Q440" i="7" s="1"/>
  <c r="X440" i="7"/>
  <c r="Y440" i="7" s="1"/>
  <c r="J440" i="7"/>
  <c r="K440" i="7" s="1"/>
  <c r="R440" i="7"/>
  <c r="S440" i="7" s="1"/>
  <c r="Z440" i="7"/>
  <c r="AA440" i="7" s="1"/>
  <c r="L440" i="7"/>
  <c r="M440" i="7" s="1"/>
  <c r="T440" i="7"/>
  <c r="U440" i="7" s="1"/>
  <c r="A437" i="10"/>
  <c r="D444" i="7"/>
  <c r="E444" i="7" s="1"/>
  <c r="F444" i="7" s="1"/>
  <c r="N444" i="7"/>
  <c r="O444" i="7" s="1"/>
  <c r="V444" i="7"/>
  <c r="W444" i="7" s="1"/>
  <c r="H444" i="7"/>
  <c r="I444" i="7" s="1"/>
  <c r="P444" i="7"/>
  <c r="Q444" i="7" s="1"/>
  <c r="X444" i="7"/>
  <c r="Y444" i="7" s="1"/>
  <c r="J444" i="7"/>
  <c r="K444" i="7" s="1"/>
  <c r="R444" i="7"/>
  <c r="S444" i="7" s="1"/>
  <c r="Z444" i="7"/>
  <c r="AA444" i="7" s="1"/>
  <c r="L444" i="7"/>
  <c r="M444" i="7" s="1"/>
  <c r="T444" i="7"/>
  <c r="U444" i="7" s="1"/>
  <c r="A441" i="10"/>
  <c r="D448" i="7"/>
  <c r="E448" i="7" s="1"/>
  <c r="F448" i="7" s="1"/>
  <c r="N448" i="7"/>
  <c r="O448" i="7" s="1"/>
  <c r="V448" i="7"/>
  <c r="W448" i="7" s="1"/>
  <c r="H448" i="7"/>
  <c r="I448" i="7" s="1"/>
  <c r="P448" i="7"/>
  <c r="Q448" i="7" s="1"/>
  <c r="X448" i="7"/>
  <c r="Y448" i="7" s="1"/>
  <c r="J448" i="7"/>
  <c r="K448" i="7" s="1"/>
  <c r="R448" i="7"/>
  <c r="S448" i="7" s="1"/>
  <c r="Z448" i="7"/>
  <c r="AA448" i="7" s="1"/>
  <c r="L448" i="7"/>
  <c r="M448" i="7" s="1"/>
  <c r="T448" i="7"/>
  <c r="U448" i="7" s="1"/>
  <c r="A445" i="10"/>
  <c r="D452" i="7"/>
  <c r="E452" i="7" s="1"/>
  <c r="F452" i="7" s="1"/>
  <c r="N452" i="7"/>
  <c r="O452" i="7" s="1"/>
  <c r="V452" i="7"/>
  <c r="W452" i="7" s="1"/>
  <c r="H452" i="7"/>
  <c r="I452" i="7" s="1"/>
  <c r="P452" i="7"/>
  <c r="Q452" i="7" s="1"/>
  <c r="X452" i="7"/>
  <c r="Y452" i="7" s="1"/>
  <c r="J452" i="7"/>
  <c r="K452" i="7" s="1"/>
  <c r="R452" i="7"/>
  <c r="S452" i="7" s="1"/>
  <c r="Z452" i="7"/>
  <c r="AA452" i="7" s="1"/>
  <c r="L452" i="7"/>
  <c r="M452" i="7" s="1"/>
  <c r="T452" i="7"/>
  <c r="U452" i="7" s="1"/>
  <c r="A449" i="10"/>
  <c r="D456" i="7"/>
  <c r="E456" i="7" s="1"/>
  <c r="F456" i="7" s="1"/>
  <c r="N456" i="7"/>
  <c r="O456" i="7" s="1"/>
  <c r="V456" i="7"/>
  <c r="W456" i="7" s="1"/>
  <c r="H456" i="7"/>
  <c r="I456" i="7" s="1"/>
  <c r="P456" i="7"/>
  <c r="Q456" i="7" s="1"/>
  <c r="X456" i="7"/>
  <c r="Y456" i="7" s="1"/>
  <c r="J456" i="7"/>
  <c r="K456" i="7" s="1"/>
  <c r="R456" i="7"/>
  <c r="S456" i="7" s="1"/>
  <c r="Z456" i="7"/>
  <c r="AA456" i="7" s="1"/>
  <c r="L456" i="7"/>
  <c r="M456" i="7" s="1"/>
  <c r="T456" i="7"/>
  <c r="U456" i="7" s="1"/>
  <c r="A453" i="10"/>
  <c r="D460" i="7"/>
  <c r="E460" i="7" s="1"/>
  <c r="F460" i="7" s="1"/>
  <c r="N460" i="7"/>
  <c r="O460" i="7" s="1"/>
  <c r="V460" i="7"/>
  <c r="W460" i="7" s="1"/>
  <c r="H460" i="7"/>
  <c r="I460" i="7" s="1"/>
  <c r="P460" i="7"/>
  <c r="Q460" i="7" s="1"/>
  <c r="X460" i="7"/>
  <c r="Y460" i="7" s="1"/>
  <c r="J460" i="7"/>
  <c r="K460" i="7" s="1"/>
  <c r="R460" i="7"/>
  <c r="S460" i="7" s="1"/>
  <c r="Z460" i="7"/>
  <c r="AA460" i="7" s="1"/>
  <c r="L460" i="7"/>
  <c r="M460" i="7" s="1"/>
  <c r="T460" i="7"/>
  <c r="U460" i="7" s="1"/>
  <c r="A457" i="10"/>
  <c r="D464" i="7"/>
  <c r="E464" i="7" s="1"/>
  <c r="F464" i="7" s="1"/>
  <c r="N464" i="7"/>
  <c r="O464" i="7" s="1"/>
  <c r="V464" i="7"/>
  <c r="W464" i="7" s="1"/>
  <c r="H464" i="7"/>
  <c r="I464" i="7" s="1"/>
  <c r="P464" i="7"/>
  <c r="Q464" i="7" s="1"/>
  <c r="X464" i="7"/>
  <c r="Y464" i="7" s="1"/>
  <c r="L464" i="7"/>
  <c r="M464" i="7" s="1"/>
  <c r="T464" i="7"/>
  <c r="U464" i="7" s="1"/>
  <c r="J464" i="7"/>
  <c r="K464" i="7" s="1"/>
  <c r="R464" i="7"/>
  <c r="S464" i="7" s="1"/>
  <c r="Z464" i="7"/>
  <c r="AA464" i="7" s="1"/>
  <c r="A461" i="10"/>
  <c r="D468" i="7"/>
  <c r="E468" i="7" s="1"/>
  <c r="F468" i="7" s="1"/>
  <c r="N468" i="7"/>
  <c r="O468" i="7" s="1"/>
  <c r="V468" i="7"/>
  <c r="W468" i="7" s="1"/>
  <c r="H468" i="7"/>
  <c r="I468" i="7" s="1"/>
  <c r="P468" i="7"/>
  <c r="Q468" i="7" s="1"/>
  <c r="X468" i="7"/>
  <c r="Y468" i="7" s="1"/>
  <c r="L468" i="7"/>
  <c r="M468" i="7" s="1"/>
  <c r="T468" i="7"/>
  <c r="U468" i="7" s="1"/>
  <c r="R468" i="7"/>
  <c r="S468" i="7" s="1"/>
  <c r="Z468" i="7"/>
  <c r="AA468" i="7" s="1"/>
  <c r="J468" i="7"/>
  <c r="K468" i="7" s="1"/>
  <c r="A465" i="10"/>
  <c r="D472" i="7"/>
  <c r="E472" i="7" s="1"/>
  <c r="F472" i="7" s="1"/>
  <c r="N472" i="7"/>
  <c r="O472" i="7" s="1"/>
  <c r="V472" i="7"/>
  <c r="W472" i="7" s="1"/>
  <c r="H472" i="7"/>
  <c r="I472" i="7" s="1"/>
  <c r="P472" i="7"/>
  <c r="Q472" i="7" s="1"/>
  <c r="X472" i="7"/>
  <c r="Y472" i="7" s="1"/>
  <c r="J472" i="7"/>
  <c r="K472" i="7" s="1"/>
  <c r="R472" i="7"/>
  <c r="S472" i="7" s="1"/>
  <c r="Z472" i="7"/>
  <c r="AA472" i="7" s="1"/>
  <c r="L472" i="7"/>
  <c r="M472" i="7" s="1"/>
  <c r="T472" i="7"/>
  <c r="U472" i="7" s="1"/>
  <c r="A469" i="10"/>
  <c r="D476" i="7"/>
  <c r="E476" i="7" s="1"/>
  <c r="F476" i="7" s="1"/>
  <c r="N476" i="7"/>
  <c r="O476" i="7" s="1"/>
  <c r="V476" i="7"/>
  <c r="W476" i="7" s="1"/>
  <c r="H476" i="7"/>
  <c r="I476" i="7" s="1"/>
  <c r="P476" i="7"/>
  <c r="Q476" i="7" s="1"/>
  <c r="X476" i="7"/>
  <c r="Y476" i="7" s="1"/>
  <c r="J476" i="7"/>
  <c r="K476" i="7" s="1"/>
  <c r="R476" i="7"/>
  <c r="S476" i="7" s="1"/>
  <c r="Z476" i="7"/>
  <c r="AA476" i="7" s="1"/>
  <c r="L476" i="7"/>
  <c r="M476" i="7" s="1"/>
  <c r="T476" i="7"/>
  <c r="U476" i="7" s="1"/>
  <c r="A473" i="10"/>
  <c r="D480" i="7"/>
  <c r="E480" i="7" s="1"/>
  <c r="F480" i="7" s="1"/>
  <c r="N480" i="7"/>
  <c r="O480" i="7" s="1"/>
  <c r="V480" i="7"/>
  <c r="W480" i="7" s="1"/>
  <c r="H480" i="7"/>
  <c r="I480" i="7" s="1"/>
  <c r="P480" i="7"/>
  <c r="Q480" i="7" s="1"/>
  <c r="X480" i="7"/>
  <c r="Y480" i="7" s="1"/>
  <c r="J480" i="7"/>
  <c r="K480" i="7" s="1"/>
  <c r="R480" i="7"/>
  <c r="S480" i="7" s="1"/>
  <c r="Z480" i="7"/>
  <c r="AA480" i="7" s="1"/>
  <c r="L480" i="7"/>
  <c r="M480" i="7" s="1"/>
  <c r="T480" i="7"/>
  <c r="U480" i="7" s="1"/>
  <c r="A477" i="10"/>
  <c r="D484" i="7"/>
  <c r="E484" i="7" s="1"/>
  <c r="F484" i="7" s="1"/>
  <c r="N484" i="7"/>
  <c r="O484" i="7" s="1"/>
  <c r="V484" i="7"/>
  <c r="W484" i="7" s="1"/>
  <c r="H484" i="7"/>
  <c r="I484" i="7" s="1"/>
  <c r="P484" i="7"/>
  <c r="Q484" i="7" s="1"/>
  <c r="X484" i="7"/>
  <c r="Y484" i="7" s="1"/>
  <c r="J484" i="7"/>
  <c r="K484" i="7" s="1"/>
  <c r="R484" i="7"/>
  <c r="S484" i="7" s="1"/>
  <c r="Z484" i="7"/>
  <c r="AA484" i="7" s="1"/>
  <c r="L484" i="7"/>
  <c r="M484" i="7" s="1"/>
  <c r="T484" i="7"/>
  <c r="U484" i="7" s="1"/>
  <c r="A481" i="10"/>
  <c r="D488" i="7"/>
  <c r="E488" i="7" s="1"/>
  <c r="F488" i="7" s="1"/>
  <c r="N488" i="7"/>
  <c r="O488" i="7" s="1"/>
  <c r="V488" i="7"/>
  <c r="W488" i="7" s="1"/>
  <c r="H488" i="7"/>
  <c r="I488" i="7" s="1"/>
  <c r="P488" i="7"/>
  <c r="Q488" i="7" s="1"/>
  <c r="X488" i="7"/>
  <c r="Y488" i="7" s="1"/>
  <c r="J488" i="7"/>
  <c r="K488" i="7" s="1"/>
  <c r="R488" i="7"/>
  <c r="S488" i="7" s="1"/>
  <c r="Z488" i="7"/>
  <c r="AA488" i="7" s="1"/>
  <c r="L488" i="7"/>
  <c r="M488" i="7" s="1"/>
  <c r="T488" i="7"/>
  <c r="U488" i="7" s="1"/>
  <c r="A485" i="10"/>
  <c r="D492" i="7"/>
  <c r="E492" i="7" s="1"/>
  <c r="F492" i="7" s="1"/>
  <c r="N492" i="7"/>
  <c r="O492" i="7" s="1"/>
  <c r="V492" i="7"/>
  <c r="W492" i="7" s="1"/>
  <c r="H492" i="7"/>
  <c r="I492" i="7" s="1"/>
  <c r="P492" i="7"/>
  <c r="Q492" i="7" s="1"/>
  <c r="X492" i="7"/>
  <c r="Y492" i="7" s="1"/>
  <c r="J492" i="7"/>
  <c r="K492" i="7" s="1"/>
  <c r="R492" i="7"/>
  <c r="S492" i="7" s="1"/>
  <c r="Z492" i="7"/>
  <c r="AA492" i="7" s="1"/>
  <c r="L492" i="7"/>
  <c r="M492" i="7" s="1"/>
  <c r="T492" i="7"/>
  <c r="U492" i="7" s="1"/>
  <c r="A489" i="10"/>
  <c r="D496" i="7"/>
  <c r="E496" i="7" s="1"/>
  <c r="F496" i="7" s="1"/>
  <c r="N496" i="7"/>
  <c r="O496" i="7" s="1"/>
  <c r="V496" i="7"/>
  <c r="W496" i="7" s="1"/>
  <c r="H496" i="7"/>
  <c r="I496" i="7" s="1"/>
  <c r="P496" i="7"/>
  <c r="Q496" i="7" s="1"/>
  <c r="X496" i="7"/>
  <c r="Y496" i="7" s="1"/>
  <c r="J496" i="7"/>
  <c r="K496" i="7" s="1"/>
  <c r="R496" i="7"/>
  <c r="S496" i="7" s="1"/>
  <c r="Z496" i="7"/>
  <c r="AA496" i="7" s="1"/>
  <c r="L496" i="7"/>
  <c r="M496" i="7" s="1"/>
  <c r="T496" i="7"/>
  <c r="U496" i="7" s="1"/>
  <c r="A493" i="10"/>
  <c r="D500" i="7"/>
  <c r="E500" i="7" s="1"/>
  <c r="F500" i="7" s="1"/>
  <c r="N500" i="7"/>
  <c r="O500" i="7" s="1"/>
  <c r="V500" i="7"/>
  <c r="W500" i="7" s="1"/>
  <c r="H500" i="7"/>
  <c r="I500" i="7" s="1"/>
  <c r="P500" i="7"/>
  <c r="Q500" i="7" s="1"/>
  <c r="X500" i="7"/>
  <c r="Y500" i="7" s="1"/>
  <c r="J500" i="7"/>
  <c r="K500" i="7" s="1"/>
  <c r="R500" i="7"/>
  <c r="S500" i="7" s="1"/>
  <c r="Z500" i="7"/>
  <c r="AA500" i="7" s="1"/>
  <c r="L500" i="7"/>
  <c r="M500" i="7" s="1"/>
  <c r="T500" i="7"/>
  <c r="U500" i="7" s="1"/>
  <c r="A497" i="10"/>
  <c r="D504" i="7"/>
  <c r="E504" i="7" s="1"/>
  <c r="F504" i="7" s="1"/>
  <c r="N504" i="7"/>
  <c r="O504" i="7" s="1"/>
  <c r="V504" i="7"/>
  <c r="W504" i="7" s="1"/>
  <c r="H504" i="7"/>
  <c r="I504" i="7" s="1"/>
  <c r="P504" i="7"/>
  <c r="Q504" i="7" s="1"/>
  <c r="X504" i="7"/>
  <c r="Y504" i="7" s="1"/>
  <c r="J504" i="7"/>
  <c r="K504" i="7" s="1"/>
  <c r="R504" i="7"/>
  <c r="S504" i="7" s="1"/>
  <c r="Z504" i="7"/>
  <c r="AA504" i="7" s="1"/>
  <c r="L504" i="7"/>
  <c r="M504" i="7" s="1"/>
  <c r="T504" i="7"/>
  <c r="U504" i="7" s="1"/>
  <c r="A501" i="10"/>
  <c r="D508" i="7"/>
  <c r="E508" i="7" s="1"/>
  <c r="F508" i="7" s="1"/>
  <c r="N508" i="7"/>
  <c r="O508" i="7" s="1"/>
  <c r="V508" i="7"/>
  <c r="W508" i="7" s="1"/>
  <c r="H508" i="7"/>
  <c r="I508" i="7" s="1"/>
  <c r="P508" i="7"/>
  <c r="Q508" i="7" s="1"/>
  <c r="X508" i="7"/>
  <c r="Y508" i="7" s="1"/>
  <c r="J508" i="7"/>
  <c r="K508" i="7" s="1"/>
  <c r="R508" i="7"/>
  <c r="S508" i="7" s="1"/>
  <c r="Z508" i="7"/>
  <c r="AA508" i="7" s="1"/>
  <c r="L508" i="7"/>
  <c r="M508" i="7" s="1"/>
  <c r="T508" i="7"/>
  <c r="U508" i="7" s="1"/>
  <c r="A505" i="10"/>
  <c r="D512" i="7"/>
  <c r="E512" i="7" s="1"/>
  <c r="F512" i="7" s="1"/>
  <c r="N512" i="7"/>
  <c r="O512" i="7" s="1"/>
  <c r="V512" i="7"/>
  <c r="W512" i="7" s="1"/>
  <c r="H512" i="7"/>
  <c r="I512" i="7" s="1"/>
  <c r="P512" i="7"/>
  <c r="Q512" i="7" s="1"/>
  <c r="X512" i="7"/>
  <c r="Y512" i="7" s="1"/>
  <c r="J512" i="7"/>
  <c r="K512" i="7" s="1"/>
  <c r="R512" i="7"/>
  <c r="S512" i="7" s="1"/>
  <c r="Z512" i="7"/>
  <c r="AA512" i="7" s="1"/>
  <c r="L512" i="7"/>
  <c r="M512" i="7" s="1"/>
  <c r="T512" i="7"/>
  <c r="U512" i="7" s="1"/>
  <c r="A509" i="10"/>
  <c r="D516" i="7"/>
  <c r="E516" i="7" s="1"/>
  <c r="F516" i="7" s="1"/>
  <c r="N516" i="7"/>
  <c r="O516" i="7" s="1"/>
  <c r="V516" i="7"/>
  <c r="W516" i="7" s="1"/>
  <c r="H516" i="7"/>
  <c r="I516" i="7" s="1"/>
  <c r="P516" i="7"/>
  <c r="Q516" i="7" s="1"/>
  <c r="X516" i="7"/>
  <c r="Y516" i="7" s="1"/>
  <c r="J516" i="7"/>
  <c r="K516" i="7" s="1"/>
  <c r="R516" i="7"/>
  <c r="S516" i="7" s="1"/>
  <c r="Z516" i="7"/>
  <c r="AA516" i="7" s="1"/>
  <c r="L516" i="7"/>
  <c r="M516" i="7" s="1"/>
  <c r="T516" i="7"/>
  <c r="U516" i="7" s="1"/>
  <c r="A513" i="10"/>
  <c r="D520" i="7"/>
  <c r="E520" i="7" s="1"/>
  <c r="F520" i="7" s="1"/>
  <c r="N520" i="7"/>
  <c r="O520" i="7" s="1"/>
  <c r="V520" i="7"/>
  <c r="W520" i="7" s="1"/>
  <c r="H520" i="7"/>
  <c r="I520" i="7" s="1"/>
  <c r="P520" i="7"/>
  <c r="Q520" i="7" s="1"/>
  <c r="X520" i="7"/>
  <c r="Y520" i="7" s="1"/>
  <c r="J520" i="7"/>
  <c r="K520" i="7" s="1"/>
  <c r="R520" i="7"/>
  <c r="S520" i="7" s="1"/>
  <c r="Z520" i="7"/>
  <c r="AA520" i="7" s="1"/>
  <c r="L520" i="7"/>
  <c r="M520" i="7" s="1"/>
  <c r="T520" i="7"/>
  <c r="U520" i="7" s="1"/>
  <c r="A517" i="10"/>
  <c r="D524" i="7"/>
  <c r="E524" i="7" s="1"/>
  <c r="F524" i="7" s="1"/>
  <c r="N524" i="7"/>
  <c r="O524" i="7" s="1"/>
  <c r="V524" i="7"/>
  <c r="W524" i="7" s="1"/>
  <c r="H524" i="7"/>
  <c r="I524" i="7" s="1"/>
  <c r="P524" i="7"/>
  <c r="Q524" i="7" s="1"/>
  <c r="X524" i="7"/>
  <c r="Y524" i="7" s="1"/>
  <c r="J524" i="7"/>
  <c r="K524" i="7" s="1"/>
  <c r="R524" i="7"/>
  <c r="S524" i="7" s="1"/>
  <c r="Z524" i="7"/>
  <c r="AA524" i="7" s="1"/>
  <c r="L524" i="7"/>
  <c r="M524" i="7" s="1"/>
  <c r="T524" i="7"/>
  <c r="U524" i="7" s="1"/>
  <c r="A521" i="10"/>
  <c r="D528" i="7"/>
  <c r="E528" i="7" s="1"/>
  <c r="F528" i="7" s="1"/>
  <c r="N528" i="7"/>
  <c r="O528" i="7" s="1"/>
  <c r="V528" i="7"/>
  <c r="W528" i="7" s="1"/>
  <c r="H528" i="7"/>
  <c r="I528" i="7" s="1"/>
  <c r="P528" i="7"/>
  <c r="Q528" i="7" s="1"/>
  <c r="X528" i="7"/>
  <c r="Y528" i="7" s="1"/>
  <c r="J528" i="7"/>
  <c r="K528" i="7" s="1"/>
  <c r="R528" i="7"/>
  <c r="S528" i="7" s="1"/>
  <c r="Z528" i="7"/>
  <c r="AA528" i="7" s="1"/>
  <c r="L528" i="7"/>
  <c r="M528" i="7" s="1"/>
  <c r="T528" i="7"/>
  <c r="U528" i="7" s="1"/>
  <c r="A525" i="10"/>
  <c r="D532" i="7"/>
  <c r="E532" i="7" s="1"/>
  <c r="F532" i="7" s="1"/>
  <c r="N532" i="7"/>
  <c r="O532" i="7" s="1"/>
  <c r="V532" i="7"/>
  <c r="W532" i="7" s="1"/>
  <c r="H532" i="7"/>
  <c r="I532" i="7" s="1"/>
  <c r="P532" i="7"/>
  <c r="Q532" i="7" s="1"/>
  <c r="X532" i="7"/>
  <c r="Y532" i="7" s="1"/>
  <c r="J532" i="7"/>
  <c r="K532" i="7" s="1"/>
  <c r="R532" i="7"/>
  <c r="S532" i="7" s="1"/>
  <c r="Z532" i="7"/>
  <c r="AA532" i="7" s="1"/>
  <c r="L532" i="7"/>
  <c r="M532" i="7" s="1"/>
  <c r="T532" i="7"/>
  <c r="U532" i="7" s="1"/>
  <c r="A529" i="10"/>
  <c r="D536" i="7"/>
  <c r="E536" i="7" s="1"/>
  <c r="F536" i="7" s="1"/>
  <c r="N536" i="7"/>
  <c r="O536" i="7" s="1"/>
  <c r="V536" i="7"/>
  <c r="W536" i="7" s="1"/>
  <c r="H536" i="7"/>
  <c r="I536" i="7" s="1"/>
  <c r="P536" i="7"/>
  <c r="Q536" i="7" s="1"/>
  <c r="X536" i="7"/>
  <c r="Y536" i="7" s="1"/>
  <c r="J536" i="7"/>
  <c r="K536" i="7" s="1"/>
  <c r="R536" i="7"/>
  <c r="S536" i="7" s="1"/>
  <c r="Z536" i="7"/>
  <c r="AA536" i="7" s="1"/>
  <c r="L536" i="7"/>
  <c r="M536" i="7" s="1"/>
  <c r="T536" i="7"/>
  <c r="U536" i="7" s="1"/>
  <c r="A533" i="10"/>
  <c r="D540" i="7"/>
  <c r="E540" i="7" s="1"/>
  <c r="F540" i="7" s="1"/>
  <c r="N540" i="7"/>
  <c r="O540" i="7" s="1"/>
  <c r="V540" i="7"/>
  <c r="W540" i="7" s="1"/>
  <c r="H540" i="7"/>
  <c r="I540" i="7" s="1"/>
  <c r="P540" i="7"/>
  <c r="Q540" i="7" s="1"/>
  <c r="X540" i="7"/>
  <c r="Y540" i="7" s="1"/>
  <c r="J540" i="7"/>
  <c r="K540" i="7" s="1"/>
  <c r="R540" i="7"/>
  <c r="S540" i="7" s="1"/>
  <c r="Z540" i="7"/>
  <c r="AA540" i="7" s="1"/>
  <c r="L540" i="7"/>
  <c r="M540" i="7" s="1"/>
  <c r="T540" i="7"/>
  <c r="U540" i="7" s="1"/>
  <c r="A537" i="10"/>
  <c r="D544" i="7"/>
  <c r="E544" i="7" s="1"/>
  <c r="F544" i="7" s="1"/>
  <c r="N544" i="7"/>
  <c r="O544" i="7" s="1"/>
  <c r="V544" i="7"/>
  <c r="W544" i="7" s="1"/>
  <c r="H544" i="7"/>
  <c r="I544" i="7" s="1"/>
  <c r="P544" i="7"/>
  <c r="Q544" i="7" s="1"/>
  <c r="X544" i="7"/>
  <c r="Y544" i="7" s="1"/>
  <c r="J544" i="7"/>
  <c r="K544" i="7" s="1"/>
  <c r="R544" i="7"/>
  <c r="S544" i="7" s="1"/>
  <c r="Z544" i="7"/>
  <c r="AA544" i="7" s="1"/>
  <c r="L544" i="7"/>
  <c r="M544" i="7" s="1"/>
  <c r="T544" i="7"/>
  <c r="U544" i="7" s="1"/>
  <c r="A541" i="10"/>
  <c r="D548" i="7"/>
  <c r="E548" i="7" s="1"/>
  <c r="F548" i="7" s="1"/>
  <c r="N548" i="7"/>
  <c r="O548" i="7" s="1"/>
  <c r="V548" i="7"/>
  <c r="W548" i="7" s="1"/>
  <c r="H548" i="7"/>
  <c r="I548" i="7" s="1"/>
  <c r="P548" i="7"/>
  <c r="Q548" i="7" s="1"/>
  <c r="X548" i="7"/>
  <c r="Y548" i="7" s="1"/>
  <c r="J548" i="7"/>
  <c r="K548" i="7" s="1"/>
  <c r="R548" i="7"/>
  <c r="S548" i="7" s="1"/>
  <c r="Z548" i="7"/>
  <c r="AA548" i="7" s="1"/>
  <c r="L548" i="7"/>
  <c r="M548" i="7" s="1"/>
  <c r="T548" i="7"/>
  <c r="U548" i="7" s="1"/>
  <c r="A545" i="10"/>
  <c r="D552" i="7"/>
  <c r="E552" i="7" s="1"/>
  <c r="F552" i="7" s="1"/>
  <c r="N552" i="7"/>
  <c r="O552" i="7" s="1"/>
  <c r="V552" i="7"/>
  <c r="W552" i="7" s="1"/>
  <c r="H552" i="7"/>
  <c r="I552" i="7" s="1"/>
  <c r="P552" i="7"/>
  <c r="Q552" i="7" s="1"/>
  <c r="X552" i="7"/>
  <c r="Y552" i="7" s="1"/>
  <c r="J552" i="7"/>
  <c r="K552" i="7" s="1"/>
  <c r="R552" i="7"/>
  <c r="S552" i="7" s="1"/>
  <c r="Z552" i="7"/>
  <c r="AA552" i="7" s="1"/>
  <c r="L552" i="7"/>
  <c r="M552" i="7" s="1"/>
  <c r="T552" i="7"/>
  <c r="U552" i="7" s="1"/>
  <c r="A549" i="10"/>
  <c r="D556" i="7"/>
  <c r="E556" i="7" s="1"/>
  <c r="F556" i="7" s="1"/>
  <c r="N556" i="7"/>
  <c r="O556" i="7" s="1"/>
  <c r="V556" i="7"/>
  <c r="W556" i="7" s="1"/>
  <c r="H556" i="7"/>
  <c r="I556" i="7" s="1"/>
  <c r="P556" i="7"/>
  <c r="Q556" i="7" s="1"/>
  <c r="X556" i="7"/>
  <c r="Y556" i="7" s="1"/>
  <c r="J556" i="7"/>
  <c r="K556" i="7" s="1"/>
  <c r="R556" i="7"/>
  <c r="S556" i="7" s="1"/>
  <c r="Z556" i="7"/>
  <c r="AA556" i="7" s="1"/>
  <c r="L556" i="7"/>
  <c r="M556" i="7" s="1"/>
  <c r="T556" i="7"/>
  <c r="U556" i="7" s="1"/>
  <c r="A553" i="10"/>
  <c r="D560" i="7"/>
  <c r="E560" i="7" s="1"/>
  <c r="F560" i="7" s="1"/>
  <c r="N560" i="7"/>
  <c r="O560" i="7" s="1"/>
  <c r="V560" i="7"/>
  <c r="W560" i="7" s="1"/>
  <c r="H560" i="7"/>
  <c r="I560" i="7" s="1"/>
  <c r="P560" i="7"/>
  <c r="Q560" i="7" s="1"/>
  <c r="X560" i="7"/>
  <c r="Y560" i="7" s="1"/>
  <c r="J560" i="7"/>
  <c r="K560" i="7" s="1"/>
  <c r="R560" i="7"/>
  <c r="S560" i="7" s="1"/>
  <c r="Z560" i="7"/>
  <c r="AA560" i="7" s="1"/>
  <c r="L560" i="7"/>
  <c r="M560" i="7" s="1"/>
  <c r="T560" i="7"/>
  <c r="U560" i="7" s="1"/>
  <c r="A557" i="10"/>
  <c r="D564" i="7"/>
  <c r="E564" i="7" s="1"/>
  <c r="F564" i="7" s="1"/>
  <c r="N564" i="7"/>
  <c r="O564" i="7" s="1"/>
  <c r="V564" i="7"/>
  <c r="W564" i="7" s="1"/>
  <c r="H564" i="7"/>
  <c r="I564" i="7" s="1"/>
  <c r="P564" i="7"/>
  <c r="Q564" i="7" s="1"/>
  <c r="X564" i="7"/>
  <c r="Y564" i="7" s="1"/>
  <c r="J564" i="7"/>
  <c r="K564" i="7" s="1"/>
  <c r="R564" i="7"/>
  <c r="S564" i="7" s="1"/>
  <c r="Z564" i="7"/>
  <c r="AA564" i="7" s="1"/>
  <c r="L564" i="7"/>
  <c r="M564" i="7" s="1"/>
  <c r="T564" i="7"/>
  <c r="U564" i="7" s="1"/>
  <c r="A561" i="10"/>
  <c r="D568" i="7"/>
  <c r="E568" i="7" s="1"/>
  <c r="F568" i="7" s="1"/>
  <c r="N568" i="7"/>
  <c r="O568" i="7" s="1"/>
  <c r="V568" i="7"/>
  <c r="W568" i="7" s="1"/>
  <c r="H568" i="7"/>
  <c r="I568" i="7" s="1"/>
  <c r="P568" i="7"/>
  <c r="Q568" i="7" s="1"/>
  <c r="X568" i="7"/>
  <c r="Y568" i="7" s="1"/>
  <c r="J568" i="7"/>
  <c r="K568" i="7" s="1"/>
  <c r="R568" i="7"/>
  <c r="S568" i="7" s="1"/>
  <c r="Z568" i="7"/>
  <c r="AA568" i="7" s="1"/>
  <c r="L568" i="7"/>
  <c r="M568" i="7" s="1"/>
  <c r="T568" i="7"/>
  <c r="U568" i="7" s="1"/>
  <c r="A565" i="10"/>
  <c r="D572" i="7"/>
  <c r="E572" i="7" s="1"/>
  <c r="F572" i="7" s="1"/>
  <c r="N572" i="7"/>
  <c r="O572" i="7" s="1"/>
  <c r="V572" i="7"/>
  <c r="W572" i="7" s="1"/>
  <c r="H572" i="7"/>
  <c r="I572" i="7" s="1"/>
  <c r="P572" i="7"/>
  <c r="Q572" i="7" s="1"/>
  <c r="X572" i="7"/>
  <c r="Y572" i="7" s="1"/>
  <c r="J572" i="7"/>
  <c r="K572" i="7" s="1"/>
  <c r="R572" i="7"/>
  <c r="S572" i="7" s="1"/>
  <c r="Z572" i="7"/>
  <c r="AA572" i="7" s="1"/>
  <c r="L572" i="7"/>
  <c r="M572" i="7" s="1"/>
  <c r="T572" i="7"/>
  <c r="U572" i="7" s="1"/>
  <c r="A569" i="10"/>
  <c r="D576" i="7"/>
  <c r="E576" i="7" s="1"/>
  <c r="F576" i="7" s="1"/>
  <c r="N576" i="7"/>
  <c r="O576" i="7" s="1"/>
  <c r="V576" i="7"/>
  <c r="W576" i="7" s="1"/>
  <c r="H576" i="7"/>
  <c r="I576" i="7" s="1"/>
  <c r="P576" i="7"/>
  <c r="Q576" i="7" s="1"/>
  <c r="X576" i="7"/>
  <c r="Y576" i="7" s="1"/>
  <c r="J576" i="7"/>
  <c r="K576" i="7" s="1"/>
  <c r="R576" i="7"/>
  <c r="S576" i="7" s="1"/>
  <c r="Z576" i="7"/>
  <c r="AA576" i="7" s="1"/>
  <c r="L576" i="7"/>
  <c r="M576" i="7" s="1"/>
  <c r="T576" i="7"/>
  <c r="U576" i="7" s="1"/>
  <c r="A573" i="10"/>
  <c r="D580" i="7"/>
  <c r="E580" i="7" s="1"/>
  <c r="F580" i="7" s="1"/>
  <c r="N580" i="7"/>
  <c r="O580" i="7" s="1"/>
  <c r="V580" i="7"/>
  <c r="W580" i="7" s="1"/>
  <c r="H580" i="7"/>
  <c r="I580" i="7" s="1"/>
  <c r="P580" i="7"/>
  <c r="Q580" i="7" s="1"/>
  <c r="X580" i="7"/>
  <c r="Y580" i="7" s="1"/>
  <c r="J580" i="7"/>
  <c r="K580" i="7" s="1"/>
  <c r="R580" i="7"/>
  <c r="S580" i="7" s="1"/>
  <c r="Z580" i="7"/>
  <c r="AA580" i="7" s="1"/>
  <c r="L580" i="7"/>
  <c r="M580" i="7" s="1"/>
  <c r="T580" i="7"/>
  <c r="U580" i="7" s="1"/>
  <c r="A577" i="10"/>
  <c r="D584" i="7"/>
  <c r="E584" i="7" s="1"/>
  <c r="F584" i="7" s="1"/>
  <c r="N584" i="7"/>
  <c r="O584" i="7" s="1"/>
  <c r="V584" i="7"/>
  <c r="W584" i="7" s="1"/>
  <c r="H584" i="7"/>
  <c r="I584" i="7" s="1"/>
  <c r="P584" i="7"/>
  <c r="Q584" i="7" s="1"/>
  <c r="X584" i="7"/>
  <c r="Y584" i="7" s="1"/>
  <c r="J584" i="7"/>
  <c r="K584" i="7" s="1"/>
  <c r="R584" i="7"/>
  <c r="S584" i="7" s="1"/>
  <c r="Z584" i="7"/>
  <c r="AA584" i="7" s="1"/>
  <c r="L584" i="7"/>
  <c r="M584" i="7" s="1"/>
  <c r="T584" i="7"/>
  <c r="U584" i="7" s="1"/>
  <c r="A581" i="10"/>
  <c r="D588" i="7"/>
  <c r="E588" i="7" s="1"/>
  <c r="F588" i="7" s="1"/>
  <c r="N588" i="7"/>
  <c r="O588" i="7" s="1"/>
  <c r="V588" i="7"/>
  <c r="W588" i="7" s="1"/>
  <c r="H588" i="7"/>
  <c r="I588" i="7" s="1"/>
  <c r="P588" i="7"/>
  <c r="Q588" i="7" s="1"/>
  <c r="X588" i="7"/>
  <c r="Y588" i="7" s="1"/>
  <c r="J588" i="7"/>
  <c r="K588" i="7" s="1"/>
  <c r="R588" i="7"/>
  <c r="S588" i="7" s="1"/>
  <c r="Z588" i="7"/>
  <c r="AA588" i="7" s="1"/>
  <c r="L588" i="7"/>
  <c r="M588" i="7" s="1"/>
  <c r="T588" i="7"/>
  <c r="U588" i="7" s="1"/>
  <c r="A585" i="10"/>
  <c r="D592" i="7"/>
  <c r="E592" i="7" s="1"/>
  <c r="F592" i="7" s="1"/>
  <c r="N592" i="7"/>
  <c r="O592" i="7" s="1"/>
  <c r="V592" i="7"/>
  <c r="W592" i="7" s="1"/>
  <c r="H592" i="7"/>
  <c r="I592" i="7" s="1"/>
  <c r="P592" i="7"/>
  <c r="Q592" i="7" s="1"/>
  <c r="X592" i="7"/>
  <c r="Y592" i="7" s="1"/>
  <c r="J592" i="7"/>
  <c r="K592" i="7" s="1"/>
  <c r="R592" i="7"/>
  <c r="S592" i="7" s="1"/>
  <c r="Z592" i="7"/>
  <c r="AA592" i="7" s="1"/>
  <c r="L592" i="7"/>
  <c r="M592" i="7" s="1"/>
  <c r="T592" i="7"/>
  <c r="U592" i="7" s="1"/>
  <c r="A589" i="10"/>
  <c r="D596" i="7"/>
  <c r="E596" i="7" s="1"/>
  <c r="F596" i="7" s="1"/>
  <c r="N596" i="7"/>
  <c r="O596" i="7" s="1"/>
  <c r="V596" i="7"/>
  <c r="W596" i="7" s="1"/>
  <c r="H596" i="7"/>
  <c r="I596" i="7" s="1"/>
  <c r="P596" i="7"/>
  <c r="Q596" i="7" s="1"/>
  <c r="X596" i="7"/>
  <c r="Y596" i="7" s="1"/>
  <c r="J596" i="7"/>
  <c r="K596" i="7" s="1"/>
  <c r="R596" i="7"/>
  <c r="S596" i="7" s="1"/>
  <c r="Z596" i="7"/>
  <c r="AA596" i="7" s="1"/>
  <c r="L596" i="7"/>
  <c r="M596" i="7" s="1"/>
  <c r="T596" i="7"/>
  <c r="U596" i="7" s="1"/>
  <c r="A593" i="10"/>
  <c r="D600" i="7"/>
  <c r="E600" i="7" s="1"/>
  <c r="F600" i="7" s="1"/>
  <c r="N600" i="7"/>
  <c r="O600" i="7" s="1"/>
  <c r="V600" i="7"/>
  <c r="W600" i="7" s="1"/>
  <c r="H600" i="7"/>
  <c r="I600" i="7" s="1"/>
  <c r="P600" i="7"/>
  <c r="Q600" i="7" s="1"/>
  <c r="X600" i="7"/>
  <c r="Y600" i="7" s="1"/>
  <c r="J600" i="7"/>
  <c r="K600" i="7" s="1"/>
  <c r="R600" i="7"/>
  <c r="S600" i="7" s="1"/>
  <c r="Z600" i="7"/>
  <c r="AA600" i="7" s="1"/>
  <c r="L600" i="7"/>
  <c r="M600" i="7" s="1"/>
  <c r="T600" i="7"/>
  <c r="U600" i="7" s="1"/>
  <c r="A597" i="10"/>
  <c r="D604" i="7"/>
  <c r="E604" i="7" s="1"/>
  <c r="F604" i="7" s="1"/>
  <c r="H604" i="7"/>
  <c r="I604" i="7" s="1"/>
  <c r="J604" i="7"/>
  <c r="K604" i="7" s="1"/>
  <c r="L604" i="7"/>
  <c r="M604" i="7" s="1"/>
  <c r="P604" i="7"/>
  <c r="Q604" i="7" s="1"/>
  <c r="X604" i="7"/>
  <c r="Y604" i="7" s="1"/>
  <c r="R604" i="7"/>
  <c r="S604" i="7" s="1"/>
  <c r="Z604" i="7"/>
  <c r="AA604" i="7" s="1"/>
  <c r="T604" i="7"/>
  <c r="U604" i="7" s="1"/>
  <c r="N604" i="7"/>
  <c r="O604" i="7" s="1"/>
  <c r="V604" i="7"/>
  <c r="W604" i="7" s="1"/>
  <c r="A601" i="10"/>
  <c r="D608" i="7"/>
  <c r="E608" i="7" s="1"/>
  <c r="F608" i="7" s="1"/>
  <c r="H608" i="7"/>
  <c r="I608" i="7" s="1"/>
  <c r="P608" i="7"/>
  <c r="Q608" i="7" s="1"/>
  <c r="X608" i="7"/>
  <c r="Y608" i="7" s="1"/>
  <c r="J608" i="7"/>
  <c r="K608" i="7" s="1"/>
  <c r="R608" i="7"/>
  <c r="S608" i="7" s="1"/>
  <c r="Z608" i="7"/>
  <c r="AA608" i="7" s="1"/>
  <c r="L608" i="7"/>
  <c r="M608" i="7" s="1"/>
  <c r="T608" i="7"/>
  <c r="U608" i="7" s="1"/>
  <c r="N608" i="7"/>
  <c r="O608" i="7" s="1"/>
  <c r="V608" i="7"/>
  <c r="W608" i="7" s="1"/>
  <c r="A605" i="10"/>
  <c r="D612" i="7"/>
  <c r="E612" i="7" s="1"/>
  <c r="F612" i="7" s="1"/>
  <c r="H612" i="7"/>
  <c r="I612" i="7" s="1"/>
  <c r="P612" i="7"/>
  <c r="Q612" i="7" s="1"/>
  <c r="X612" i="7"/>
  <c r="Y612" i="7" s="1"/>
  <c r="J612" i="7"/>
  <c r="K612" i="7" s="1"/>
  <c r="R612" i="7"/>
  <c r="S612" i="7" s="1"/>
  <c r="Z612" i="7"/>
  <c r="AA612" i="7" s="1"/>
  <c r="L612" i="7"/>
  <c r="M612" i="7" s="1"/>
  <c r="T612" i="7"/>
  <c r="U612" i="7" s="1"/>
  <c r="N612" i="7"/>
  <c r="O612" i="7" s="1"/>
  <c r="V612" i="7"/>
  <c r="W612" i="7" s="1"/>
  <c r="A609" i="10"/>
  <c r="D616" i="7"/>
  <c r="E616" i="7" s="1"/>
  <c r="F616" i="7" s="1"/>
  <c r="H616" i="7"/>
  <c r="I616" i="7" s="1"/>
  <c r="P616" i="7"/>
  <c r="Q616" i="7" s="1"/>
  <c r="X616" i="7"/>
  <c r="Y616" i="7" s="1"/>
  <c r="J616" i="7"/>
  <c r="K616" i="7" s="1"/>
  <c r="R616" i="7"/>
  <c r="S616" i="7" s="1"/>
  <c r="Z616" i="7"/>
  <c r="AA616" i="7" s="1"/>
  <c r="L616" i="7"/>
  <c r="M616" i="7" s="1"/>
  <c r="T616" i="7"/>
  <c r="U616" i="7" s="1"/>
  <c r="N616" i="7"/>
  <c r="O616" i="7" s="1"/>
  <c r="V616" i="7"/>
  <c r="W616" i="7" s="1"/>
  <c r="A613" i="10"/>
  <c r="D620" i="7"/>
  <c r="E620" i="7" s="1"/>
  <c r="F620" i="7" s="1"/>
  <c r="H620" i="7"/>
  <c r="I620" i="7" s="1"/>
  <c r="P620" i="7"/>
  <c r="Q620" i="7" s="1"/>
  <c r="X620" i="7"/>
  <c r="Y620" i="7" s="1"/>
  <c r="J620" i="7"/>
  <c r="K620" i="7" s="1"/>
  <c r="R620" i="7"/>
  <c r="S620" i="7" s="1"/>
  <c r="Z620" i="7"/>
  <c r="AA620" i="7" s="1"/>
  <c r="L620" i="7"/>
  <c r="M620" i="7" s="1"/>
  <c r="T620" i="7"/>
  <c r="U620" i="7" s="1"/>
  <c r="N620" i="7"/>
  <c r="O620" i="7" s="1"/>
  <c r="V620" i="7"/>
  <c r="W620" i="7" s="1"/>
  <c r="A617" i="10"/>
  <c r="D624" i="7"/>
  <c r="E624" i="7" s="1"/>
  <c r="F624" i="7" s="1"/>
  <c r="H624" i="7"/>
  <c r="I624" i="7" s="1"/>
  <c r="P624" i="7"/>
  <c r="Q624" i="7" s="1"/>
  <c r="X624" i="7"/>
  <c r="Y624" i="7" s="1"/>
  <c r="J624" i="7"/>
  <c r="K624" i="7" s="1"/>
  <c r="R624" i="7"/>
  <c r="S624" i="7" s="1"/>
  <c r="Z624" i="7"/>
  <c r="AA624" i="7" s="1"/>
  <c r="L624" i="7"/>
  <c r="M624" i="7" s="1"/>
  <c r="T624" i="7"/>
  <c r="U624" i="7" s="1"/>
  <c r="N624" i="7"/>
  <c r="O624" i="7" s="1"/>
  <c r="V624" i="7"/>
  <c r="W624" i="7" s="1"/>
  <c r="A621" i="10"/>
  <c r="D628" i="7"/>
  <c r="E628" i="7" s="1"/>
  <c r="F628" i="7" s="1"/>
  <c r="H628" i="7"/>
  <c r="I628" i="7" s="1"/>
  <c r="P628" i="7"/>
  <c r="Q628" i="7" s="1"/>
  <c r="X628" i="7"/>
  <c r="Y628" i="7" s="1"/>
  <c r="J628" i="7"/>
  <c r="K628" i="7" s="1"/>
  <c r="R628" i="7"/>
  <c r="S628" i="7" s="1"/>
  <c r="Z628" i="7"/>
  <c r="AA628" i="7" s="1"/>
  <c r="L628" i="7"/>
  <c r="M628" i="7" s="1"/>
  <c r="T628" i="7"/>
  <c r="U628" i="7" s="1"/>
  <c r="N628" i="7"/>
  <c r="O628" i="7" s="1"/>
  <c r="V628" i="7"/>
  <c r="W628" i="7" s="1"/>
  <c r="A625" i="10"/>
  <c r="D632" i="7"/>
  <c r="E632" i="7" s="1"/>
  <c r="F632" i="7" s="1"/>
  <c r="H632" i="7"/>
  <c r="I632" i="7" s="1"/>
  <c r="P632" i="7"/>
  <c r="Q632" i="7" s="1"/>
  <c r="X632" i="7"/>
  <c r="Y632" i="7" s="1"/>
  <c r="J632" i="7"/>
  <c r="K632" i="7" s="1"/>
  <c r="R632" i="7"/>
  <c r="S632" i="7" s="1"/>
  <c r="Z632" i="7"/>
  <c r="AA632" i="7" s="1"/>
  <c r="L632" i="7"/>
  <c r="M632" i="7" s="1"/>
  <c r="T632" i="7"/>
  <c r="U632" i="7" s="1"/>
  <c r="N632" i="7"/>
  <c r="O632" i="7" s="1"/>
  <c r="V632" i="7"/>
  <c r="W632" i="7" s="1"/>
  <c r="A629" i="10"/>
  <c r="D636" i="7"/>
  <c r="E636" i="7" s="1"/>
  <c r="F636" i="7" s="1"/>
  <c r="H636" i="7"/>
  <c r="I636" i="7" s="1"/>
  <c r="P636" i="7"/>
  <c r="Q636" i="7" s="1"/>
  <c r="X636" i="7"/>
  <c r="Y636" i="7" s="1"/>
  <c r="J636" i="7"/>
  <c r="K636" i="7" s="1"/>
  <c r="R636" i="7"/>
  <c r="S636" i="7" s="1"/>
  <c r="Z636" i="7"/>
  <c r="AA636" i="7" s="1"/>
  <c r="L636" i="7"/>
  <c r="M636" i="7" s="1"/>
  <c r="T636" i="7"/>
  <c r="U636" i="7" s="1"/>
  <c r="N636" i="7"/>
  <c r="O636" i="7" s="1"/>
  <c r="V636" i="7"/>
  <c r="W636" i="7" s="1"/>
  <c r="A633" i="10"/>
  <c r="D640" i="7"/>
  <c r="E640" i="7" s="1"/>
  <c r="F640" i="7" s="1"/>
  <c r="H640" i="7"/>
  <c r="I640" i="7" s="1"/>
  <c r="P640" i="7"/>
  <c r="Q640" i="7" s="1"/>
  <c r="X640" i="7"/>
  <c r="Y640" i="7" s="1"/>
  <c r="J640" i="7"/>
  <c r="K640" i="7" s="1"/>
  <c r="R640" i="7"/>
  <c r="S640" i="7" s="1"/>
  <c r="Z640" i="7"/>
  <c r="AA640" i="7" s="1"/>
  <c r="L640" i="7"/>
  <c r="M640" i="7" s="1"/>
  <c r="T640" i="7"/>
  <c r="U640" i="7" s="1"/>
  <c r="N640" i="7"/>
  <c r="O640" i="7" s="1"/>
  <c r="V640" i="7"/>
  <c r="W640" i="7" s="1"/>
  <c r="A637" i="10"/>
  <c r="D644" i="7"/>
  <c r="E644" i="7" s="1"/>
  <c r="F644" i="7" s="1"/>
  <c r="H644" i="7"/>
  <c r="I644" i="7" s="1"/>
  <c r="P644" i="7"/>
  <c r="Q644" i="7" s="1"/>
  <c r="X644" i="7"/>
  <c r="Y644" i="7" s="1"/>
  <c r="J644" i="7"/>
  <c r="K644" i="7" s="1"/>
  <c r="R644" i="7"/>
  <c r="S644" i="7" s="1"/>
  <c r="Z644" i="7"/>
  <c r="AA644" i="7" s="1"/>
  <c r="L644" i="7"/>
  <c r="M644" i="7" s="1"/>
  <c r="T644" i="7"/>
  <c r="U644" i="7" s="1"/>
  <c r="N644" i="7"/>
  <c r="O644" i="7" s="1"/>
  <c r="V644" i="7"/>
  <c r="W644" i="7" s="1"/>
  <c r="A641" i="10"/>
  <c r="D648" i="7"/>
  <c r="E648" i="7" s="1"/>
  <c r="F648" i="7" s="1"/>
  <c r="N648" i="7"/>
  <c r="O648" i="7" s="1"/>
  <c r="V648" i="7"/>
  <c r="W648" i="7" s="1"/>
  <c r="H648" i="7"/>
  <c r="I648" i="7" s="1"/>
  <c r="P648" i="7"/>
  <c r="Q648" i="7" s="1"/>
  <c r="X648" i="7"/>
  <c r="Y648" i="7" s="1"/>
  <c r="J648" i="7"/>
  <c r="K648" i="7" s="1"/>
  <c r="R648" i="7"/>
  <c r="S648" i="7" s="1"/>
  <c r="Z648" i="7"/>
  <c r="AA648" i="7" s="1"/>
  <c r="L648" i="7"/>
  <c r="M648" i="7" s="1"/>
  <c r="T648" i="7"/>
  <c r="U648" i="7" s="1"/>
  <c r="A645" i="10"/>
  <c r="D652" i="7"/>
  <c r="E652" i="7" s="1"/>
  <c r="F652" i="7" s="1"/>
  <c r="L652" i="7"/>
  <c r="M652" i="7" s="1"/>
  <c r="T652" i="7"/>
  <c r="U652" i="7" s="1"/>
  <c r="N652" i="7"/>
  <c r="O652" i="7" s="1"/>
  <c r="V652" i="7"/>
  <c r="W652" i="7" s="1"/>
  <c r="H652" i="7"/>
  <c r="I652" i="7" s="1"/>
  <c r="P652" i="7"/>
  <c r="Q652" i="7" s="1"/>
  <c r="X652" i="7"/>
  <c r="Y652" i="7" s="1"/>
  <c r="J652" i="7"/>
  <c r="K652" i="7" s="1"/>
  <c r="R652" i="7"/>
  <c r="S652" i="7" s="1"/>
  <c r="Z652" i="7"/>
  <c r="AA652" i="7" s="1"/>
  <c r="A649" i="10"/>
  <c r="D656" i="7"/>
  <c r="E656" i="7" s="1"/>
  <c r="F656" i="7" s="1"/>
  <c r="L656" i="7"/>
  <c r="M656" i="7" s="1"/>
  <c r="T656" i="7"/>
  <c r="U656" i="7" s="1"/>
  <c r="N656" i="7"/>
  <c r="O656" i="7" s="1"/>
  <c r="V656" i="7"/>
  <c r="W656" i="7" s="1"/>
  <c r="H656" i="7"/>
  <c r="I656" i="7" s="1"/>
  <c r="P656" i="7"/>
  <c r="Q656" i="7" s="1"/>
  <c r="X656" i="7"/>
  <c r="Y656" i="7" s="1"/>
  <c r="J656" i="7"/>
  <c r="K656" i="7" s="1"/>
  <c r="R656" i="7"/>
  <c r="S656" i="7" s="1"/>
  <c r="Z656" i="7"/>
  <c r="AA656" i="7" s="1"/>
  <c r="A653" i="10"/>
  <c r="D660" i="7"/>
  <c r="E660" i="7" s="1"/>
  <c r="F660" i="7" s="1"/>
  <c r="L660" i="7"/>
  <c r="M660" i="7" s="1"/>
  <c r="T660" i="7"/>
  <c r="U660" i="7" s="1"/>
  <c r="N660" i="7"/>
  <c r="O660" i="7" s="1"/>
  <c r="V660" i="7"/>
  <c r="W660" i="7" s="1"/>
  <c r="H660" i="7"/>
  <c r="I660" i="7" s="1"/>
  <c r="P660" i="7"/>
  <c r="Q660" i="7" s="1"/>
  <c r="X660" i="7"/>
  <c r="Y660" i="7" s="1"/>
  <c r="J660" i="7"/>
  <c r="K660" i="7" s="1"/>
  <c r="R660" i="7"/>
  <c r="S660" i="7" s="1"/>
  <c r="Z660" i="7"/>
  <c r="AA660" i="7" s="1"/>
  <c r="A657" i="10"/>
  <c r="D664" i="7"/>
  <c r="E664" i="7" s="1"/>
  <c r="F664" i="7" s="1"/>
  <c r="L664" i="7"/>
  <c r="M664" i="7" s="1"/>
  <c r="T664" i="7"/>
  <c r="U664" i="7" s="1"/>
  <c r="N664" i="7"/>
  <c r="O664" i="7" s="1"/>
  <c r="V664" i="7"/>
  <c r="W664" i="7" s="1"/>
  <c r="H664" i="7"/>
  <c r="I664" i="7" s="1"/>
  <c r="P664" i="7"/>
  <c r="Q664" i="7" s="1"/>
  <c r="X664" i="7"/>
  <c r="Y664" i="7" s="1"/>
  <c r="J664" i="7"/>
  <c r="K664" i="7" s="1"/>
  <c r="R664" i="7"/>
  <c r="S664" i="7" s="1"/>
  <c r="Z664" i="7"/>
  <c r="AA664" i="7" s="1"/>
  <c r="A661" i="10"/>
  <c r="D668" i="7"/>
  <c r="E668" i="7" s="1"/>
  <c r="F668" i="7" s="1"/>
  <c r="L668" i="7"/>
  <c r="M668" i="7" s="1"/>
  <c r="T668" i="7"/>
  <c r="U668" i="7" s="1"/>
  <c r="N668" i="7"/>
  <c r="O668" i="7" s="1"/>
  <c r="V668" i="7"/>
  <c r="W668" i="7" s="1"/>
  <c r="H668" i="7"/>
  <c r="I668" i="7" s="1"/>
  <c r="P668" i="7"/>
  <c r="Q668" i="7" s="1"/>
  <c r="X668" i="7"/>
  <c r="Y668" i="7" s="1"/>
  <c r="J668" i="7"/>
  <c r="K668" i="7" s="1"/>
  <c r="R668" i="7"/>
  <c r="S668" i="7" s="1"/>
  <c r="Z668" i="7"/>
  <c r="AA668" i="7" s="1"/>
  <c r="A665" i="10"/>
  <c r="D672" i="7"/>
  <c r="E672" i="7" s="1"/>
  <c r="F672" i="7" s="1"/>
  <c r="L672" i="7"/>
  <c r="M672" i="7" s="1"/>
  <c r="T672" i="7"/>
  <c r="U672" i="7" s="1"/>
  <c r="N672" i="7"/>
  <c r="O672" i="7" s="1"/>
  <c r="V672" i="7"/>
  <c r="W672" i="7" s="1"/>
  <c r="H672" i="7"/>
  <c r="I672" i="7" s="1"/>
  <c r="P672" i="7"/>
  <c r="Q672" i="7" s="1"/>
  <c r="X672" i="7"/>
  <c r="Y672" i="7" s="1"/>
  <c r="J672" i="7"/>
  <c r="K672" i="7" s="1"/>
  <c r="R672" i="7"/>
  <c r="S672" i="7" s="1"/>
  <c r="Z672" i="7"/>
  <c r="AA672" i="7" s="1"/>
  <c r="A669" i="10"/>
  <c r="D676" i="7"/>
  <c r="E676" i="7" s="1"/>
  <c r="F676" i="7" s="1"/>
  <c r="L676" i="7"/>
  <c r="M676" i="7" s="1"/>
  <c r="T676" i="7"/>
  <c r="U676" i="7" s="1"/>
  <c r="N676" i="7"/>
  <c r="O676" i="7" s="1"/>
  <c r="V676" i="7"/>
  <c r="W676" i="7" s="1"/>
  <c r="H676" i="7"/>
  <c r="I676" i="7" s="1"/>
  <c r="P676" i="7"/>
  <c r="Q676" i="7" s="1"/>
  <c r="X676" i="7"/>
  <c r="Y676" i="7" s="1"/>
  <c r="J676" i="7"/>
  <c r="K676" i="7" s="1"/>
  <c r="R676" i="7"/>
  <c r="S676" i="7" s="1"/>
  <c r="Z676" i="7"/>
  <c r="AA676" i="7" s="1"/>
  <c r="A673" i="10"/>
  <c r="D680" i="7"/>
  <c r="E680" i="7" s="1"/>
  <c r="F680" i="7" s="1"/>
  <c r="L680" i="7"/>
  <c r="M680" i="7" s="1"/>
  <c r="T680" i="7"/>
  <c r="U680" i="7" s="1"/>
  <c r="N680" i="7"/>
  <c r="O680" i="7" s="1"/>
  <c r="V680" i="7"/>
  <c r="W680" i="7" s="1"/>
  <c r="H680" i="7"/>
  <c r="I680" i="7" s="1"/>
  <c r="P680" i="7"/>
  <c r="Q680" i="7" s="1"/>
  <c r="X680" i="7"/>
  <c r="Y680" i="7" s="1"/>
  <c r="J680" i="7"/>
  <c r="K680" i="7" s="1"/>
  <c r="R680" i="7"/>
  <c r="S680" i="7" s="1"/>
  <c r="Z680" i="7"/>
  <c r="AA680" i="7" s="1"/>
  <c r="A677" i="10"/>
  <c r="D684" i="7"/>
  <c r="E684" i="7" s="1"/>
  <c r="F684" i="7" s="1"/>
  <c r="L684" i="7"/>
  <c r="M684" i="7" s="1"/>
  <c r="T684" i="7"/>
  <c r="U684" i="7" s="1"/>
  <c r="N684" i="7"/>
  <c r="O684" i="7" s="1"/>
  <c r="V684" i="7"/>
  <c r="W684" i="7" s="1"/>
  <c r="H684" i="7"/>
  <c r="I684" i="7" s="1"/>
  <c r="P684" i="7"/>
  <c r="Q684" i="7" s="1"/>
  <c r="X684" i="7"/>
  <c r="Y684" i="7" s="1"/>
  <c r="J684" i="7"/>
  <c r="K684" i="7" s="1"/>
  <c r="R684" i="7"/>
  <c r="S684" i="7" s="1"/>
  <c r="Z684" i="7"/>
  <c r="AA684" i="7" s="1"/>
  <c r="A681" i="10"/>
  <c r="D688" i="7"/>
  <c r="E688" i="7" s="1"/>
  <c r="F688" i="7" s="1"/>
  <c r="L688" i="7"/>
  <c r="M688" i="7" s="1"/>
  <c r="T688" i="7"/>
  <c r="U688" i="7" s="1"/>
  <c r="N688" i="7"/>
  <c r="O688" i="7" s="1"/>
  <c r="V688" i="7"/>
  <c r="W688" i="7" s="1"/>
  <c r="H688" i="7"/>
  <c r="I688" i="7" s="1"/>
  <c r="P688" i="7"/>
  <c r="Q688" i="7" s="1"/>
  <c r="X688" i="7"/>
  <c r="Y688" i="7" s="1"/>
  <c r="J688" i="7"/>
  <c r="K688" i="7" s="1"/>
  <c r="R688" i="7"/>
  <c r="S688" i="7" s="1"/>
  <c r="Z688" i="7"/>
  <c r="AA688" i="7" s="1"/>
  <c r="A685" i="10"/>
  <c r="D692" i="7"/>
  <c r="E692" i="7" s="1"/>
  <c r="F692" i="7" s="1"/>
  <c r="L692" i="7"/>
  <c r="M692" i="7" s="1"/>
  <c r="T692" i="7"/>
  <c r="U692" i="7" s="1"/>
  <c r="N692" i="7"/>
  <c r="O692" i="7" s="1"/>
  <c r="V692" i="7"/>
  <c r="W692" i="7" s="1"/>
  <c r="H692" i="7"/>
  <c r="I692" i="7" s="1"/>
  <c r="P692" i="7"/>
  <c r="Q692" i="7" s="1"/>
  <c r="X692" i="7"/>
  <c r="Y692" i="7" s="1"/>
  <c r="J692" i="7"/>
  <c r="K692" i="7" s="1"/>
  <c r="R692" i="7"/>
  <c r="S692" i="7" s="1"/>
  <c r="Z692" i="7"/>
  <c r="AA692" i="7" s="1"/>
  <c r="A689" i="10"/>
  <c r="D696" i="7"/>
  <c r="E696" i="7" s="1"/>
  <c r="F696" i="7" s="1"/>
  <c r="L696" i="7"/>
  <c r="M696" i="7" s="1"/>
  <c r="T696" i="7"/>
  <c r="U696" i="7" s="1"/>
  <c r="N696" i="7"/>
  <c r="O696" i="7" s="1"/>
  <c r="V696" i="7"/>
  <c r="W696" i="7" s="1"/>
  <c r="H696" i="7"/>
  <c r="I696" i="7" s="1"/>
  <c r="P696" i="7"/>
  <c r="Q696" i="7" s="1"/>
  <c r="X696" i="7"/>
  <c r="Y696" i="7" s="1"/>
  <c r="J696" i="7"/>
  <c r="K696" i="7" s="1"/>
  <c r="R696" i="7"/>
  <c r="S696" i="7" s="1"/>
  <c r="Z696" i="7"/>
  <c r="AA696" i="7" s="1"/>
  <c r="A693" i="10"/>
  <c r="D700" i="7"/>
  <c r="E700" i="7" s="1"/>
  <c r="F700" i="7" s="1"/>
  <c r="L700" i="7"/>
  <c r="M700" i="7" s="1"/>
  <c r="T700" i="7"/>
  <c r="U700" i="7" s="1"/>
  <c r="N700" i="7"/>
  <c r="O700" i="7" s="1"/>
  <c r="V700" i="7"/>
  <c r="W700" i="7" s="1"/>
  <c r="H700" i="7"/>
  <c r="I700" i="7" s="1"/>
  <c r="P700" i="7"/>
  <c r="Q700" i="7" s="1"/>
  <c r="X700" i="7"/>
  <c r="Y700" i="7" s="1"/>
  <c r="J700" i="7"/>
  <c r="K700" i="7" s="1"/>
  <c r="R700" i="7"/>
  <c r="S700" i="7" s="1"/>
  <c r="Z700" i="7"/>
  <c r="AA700" i="7" s="1"/>
  <c r="A697" i="10"/>
  <c r="D704" i="7"/>
  <c r="E704" i="7" s="1"/>
  <c r="F704" i="7" s="1"/>
  <c r="L704" i="7"/>
  <c r="M704" i="7" s="1"/>
  <c r="T704" i="7"/>
  <c r="U704" i="7" s="1"/>
  <c r="N704" i="7"/>
  <c r="O704" i="7" s="1"/>
  <c r="V704" i="7"/>
  <c r="W704" i="7" s="1"/>
  <c r="H704" i="7"/>
  <c r="I704" i="7" s="1"/>
  <c r="P704" i="7"/>
  <c r="Q704" i="7" s="1"/>
  <c r="X704" i="7"/>
  <c r="Y704" i="7" s="1"/>
  <c r="J704" i="7"/>
  <c r="K704" i="7" s="1"/>
  <c r="R704" i="7"/>
  <c r="S704" i="7" s="1"/>
  <c r="Z704" i="7"/>
  <c r="AA704" i="7" s="1"/>
  <c r="A701" i="10"/>
  <c r="D708" i="7"/>
  <c r="E708" i="7" s="1"/>
  <c r="F708" i="7" s="1"/>
  <c r="L708" i="7"/>
  <c r="M708" i="7" s="1"/>
  <c r="T708" i="7"/>
  <c r="U708" i="7" s="1"/>
  <c r="N708" i="7"/>
  <c r="O708" i="7" s="1"/>
  <c r="V708" i="7"/>
  <c r="W708" i="7" s="1"/>
  <c r="H708" i="7"/>
  <c r="I708" i="7" s="1"/>
  <c r="P708" i="7"/>
  <c r="Q708" i="7" s="1"/>
  <c r="X708" i="7"/>
  <c r="Y708" i="7" s="1"/>
  <c r="J708" i="7"/>
  <c r="K708" i="7" s="1"/>
  <c r="R708" i="7"/>
  <c r="S708" i="7" s="1"/>
  <c r="Z708" i="7"/>
  <c r="AA708" i="7" s="1"/>
  <c r="A705" i="10"/>
  <c r="D712" i="7"/>
  <c r="E712" i="7" s="1"/>
  <c r="F712" i="7" s="1"/>
  <c r="L712" i="7"/>
  <c r="M712" i="7" s="1"/>
  <c r="T712" i="7"/>
  <c r="U712" i="7" s="1"/>
  <c r="N712" i="7"/>
  <c r="O712" i="7" s="1"/>
  <c r="V712" i="7"/>
  <c r="W712" i="7" s="1"/>
  <c r="H712" i="7"/>
  <c r="I712" i="7" s="1"/>
  <c r="P712" i="7"/>
  <c r="Q712" i="7" s="1"/>
  <c r="X712" i="7"/>
  <c r="Y712" i="7" s="1"/>
  <c r="J712" i="7"/>
  <c r="K712" i="7" s="1"/>
  <c r="R712" i="7"/>
  <c r="S712" i="7" s="1"/>
  <c r="Z712" i="7"/>
  <c r="AA712" i="7" s="1"/>
  <c r="A709" i="10"/>
  <c r="D716" i="7"/>
  <c r="E716" i="7" s="1"/>
  <c r="F716" i="7" s="1"/>
  <c r="L716" i="7"/>
  <c r="M716" i="7" s="1"/>
  <c r="T716" i="7"/>
  <c r="U716" i="7" s="1"/>
  <c r="N716" i="7"/>
  <c r="O716" i="7" s="1"/>
  <c r="V716" i="7"/>
  <c r="W716" i="7" s="1"/>
  <c r="H716" i="7"/>
  <c r="I716" i="7" s="1"/>
  <c r="P716" i="7"/>
  <c r="Q716" i="7" s="1"/>
  <c r="X716" i="7"/>
  <c r="Y716" i="7" s="1"/>
  <c r="J716" i="7"/>
  <c r="K716" i="7" s="1"/>
  <c r="R716" i="7"/>
  <c r="S716" i="7" s="1"/>
  <c r="Z716" i="7"/>
  <c r="AA716" i="7" s="1"/>
  <c r="D721" i="7"/>
  <c r="E721" i="7" s="1"/>
  <c r="F721" i="7" s="1"/>
  <c r="H721" i="7"/>
  <c r="I721" i="7" s="1"/>
  <c r="P721" i="7"/>
  <c r="Q721" i="7" s="1"/>
  <c r="X721" i="7"/>
  <c r="Y721" i="7" s="1"/>
  <c r="J721" i="7"/>
  <c r="K721" i="7" s="1"/>
  <c r="R721" i="7"/>
  <c r="S721" i="7" s="1"/>
  <c r="Z721" i="7"/>
  <c r="AA721" i="7" s="1"/>
  <c r="L721" i="7"/>
  <c r="M721" i="7" s="1"/>
  <c r="T721" i="7"/>
  <c r="U721" i="7" s="1"/>
  <c r="N721" i="7"/>
  <c r="O721" i="7" s="1"/>
  <c r="V721" i="7"/>
  <c r="W721" i="7" s="1"/>
  <c r="A717" i="10"/>
  <c r="D724" i="7"/>
  <c r="E724" i="7" s="1"/>
  <c r="F724" i="7" s="1"/>
  <c r="L724" i="7"/>
  <c r="M724" i="7" s="1"/>
  <c r="T724" i="7"/>
  <c r="U724" i="7" s="1"/>
  <c r="N724" i="7"/>
  <c r="O724" i="7" s="1"/>
  <c r="V724" i="7"/>
  <c r="W724" i="7" s="1"/>
  <c r="H724" i="7"/>
  <c r="I724" i="7" s="1"/>
  <c r="P724" i="7"/>
  <c r="Q724" i="7" s="1"/>
  <c r="X724" i="7"/>
  <c r="Y724" i="7" s="1"/>
  <c r="J724" i="7"/>
  <c r="K724" i="7" s="1"/>
  <c r="R724" i="7"/>
  <c r="S724" i="7" s="1"/>
  <c r="Z724" i="7"/>
  <c r="AA724" i="7" s="1"/>
  <c r="D729" i="7"/>
  <c r="E729" i="7" s="1"/>
  <c r="F729" i="7" s="1"/>
  <c r="H729" i="7"/>
  <c r="I729" i="7" s="1"/>
  <c r="P729" i="7"/>
  <c r="Q729" i="7" s="1"/>
  <c r="X729" i="7"/>
  <c r="Y729" i="7" s="1"/>
  <c r="J729" i="7"/>
  <c r="K729" i="7" s="1"/>
  <c r="R729" i="7"/>
  <c r="S729" i="7" s="1"/>
  <c r="Z729" i="7"/>
  <c r="AA729" i="7" s="1"/>
  <c r="L729" i="7"/>
  <c r="M729" i="7" s="1"/>
  <c r="T729" i="7"/>
  <c r="U729" i="7" s="1"/>
  <c r="N729" i="7"/>
  <c r="O729" i="7" s="1"/>
  <c r="V729" i="7"/>
  <c r="W729" i="7" s="1"/>
  <c r="A725" i="10"/>
  <c r="D732" i="7"/>
  <c r="E732" i="7" s="1"/>
  <c r="F732" i="7" s="1"/>
  <c r="L732" i="7"/>
  <c r="M732" i="7" s="1"/>
  <c r="T732" i="7"/>
  <c r="U732" i="7" s="1"/>
  <c r="N732" i="7"/>
  <c r="O732" i="7" s="1"/>
  <c r="V732" i="7"/>
  <c r="W732" i="7" s="1"/>
  <c r="H732" i="7"/>
  <c r="I732" i="7" s="1"/>
  <c r="P732" i="7"/>
  <c r="Q732" i="7" s="1"/>
  <c r="X732" i="7"/>
  <c r="Y732" i="7" s="1"/>
  <c r="J732" i="7"/>
  <c r="K732" i="7" s="1"/>
  <c r="R732" i="7"/>
  <c r="S732" i="7" s="1"/>
  <c r="Z732" i="7"/>
  <c r="AA732" i="7" s="1"/>
  <c r="D737" i="7"/>
  <c r="E737" i="7" s="1"/>
  <c r="F737" i="7" s="1"/>
  <c r="H737" i="7"/>
  <c r="I737" i="7" s="1"/>
  <c r="P737" i="7"/>
  <c r="Q737" i="7" s="1"/>
  <c r="X737" i="7"/>
  <c r="Y737" i="7" s="1"/>
  <c r="J737" i="7"/>
  <c r="K737" i="7" s="1"/>
  <c r="R737" i="7"/>
  <c r="S737" i="7" s="1"/>
  <c r="Z737" i="7"/>
  <c r="AA737" i="7" s="1"/>
  <c r="L737" i="7"/>
  <c r="M737" i="7" s="1"/>
  <c r="T737" i="7"/>
  <c r="U737" i="7" s="1"/>
  <c r="N737" i="7"/>
  <c r="O737" i="7" s="1"/>
  <c r="V737" i="7"/>
  <c r="W737" i="7" s="1"/>
  <c r="A733" i="10"/>
  <c r="D740" i="7"/>
  <c r="E740" i="7" s="1"/>
  <c r="F740" i="7" s="1"/>
  <c r="L740" i="7"/>
  <c r="M740" i="7" s="1"/>
  <c r="N740" i="7"/>
  <c r="O740" i="7" s="1"/>
  <c r="H740" i="7"/>
  <c r="I740" i="7" s="1"/>
  <c r="P740" i="7"/>
  <c r="Q740" i="7" s="1"/>
  <c r="R740" i="7"/>
  <c r="S740" i="7" s="1"/>
  <c r="Z740" i="7"/>
  <c r="AA740" i="7" s="1"/>
  <c r="T740" i="7"/>
  <c r="U740" i="7" s="1"/>
  <c r="V740" i="7"/>
  <c r="W740" i="7" s="1"/>
  <c r="J740" i="7"/>
  <c r="K740" i="7" s="1"/>
  <c r="X740" i="7"/>
  <c r="Y740" i="7" s="1"/>
  <c r="D745" i="7"/>
  <c r="E745" i="7" s="1"/>
  <c r="F745" i="7" s="1"/>
  <c r="N745" i="7"/>
  <c r="O745" i="7" s="1"/>
  <c r="V745" i="7"/>
  <c r="W745" i="7" s="1"/>
  <c r="H745" i="7"/>
  <c r="I745" i="7" s="1"/>
  <c r="P745" i="7"/>
  <c r="Q745" i="7" s="1"/>
  <c r="X745" i="7"/>
  <c r="Y745" i="7" s="1"/>
  <c r="J745" i="7"/>
  <c r="K745" i="7" s="1"/>
  <c r="R745" i="7"/>
  <c r="S745" i="7" s="1"/>
  <c r="Z745" i="7"/>
  <c r="AA745" i="7" s="1"/>
  <c r="L745" i="7"/>
  <c r="M745" i="7" s="1"/>
  <c r="T745" i="7"/>
  <c r="U745" i="7" s="1"/>
  <c r="A741" i="10"/>
  <c r="D748" i="7"/>
  <c r="E748" i="7" s="1"/>
  <c r="F748" i="7" s="1"/>
  <c r="J748" i="7"/>
  <c r="K748" i="7" s="1"/>
  <c r="R748" i="7"/>
  <c r="S748" i="7" s="1"/>
  <c r="Z748" i="7"/>
  <c r="AA748" i="7" s="1"/>
  <c r="L748" i="7"/>
  <c r="M748" i="7" s="1"/>
  <c r="T748" i="7"/>
  <c r="U748" i="7" s="1"/>
  <c r="N748" i="7"/>
  <c r="O748" i="7" s="1"/>
  <c r="V748" i="7"/>
  <c r="W748" i="7" s="1"/>
  <c r="H748" i="7"/>
  <c r="I748" i="7" s="1"/>
  <c r="P748" i="7"/>
  <c r="Q748" i="7" s="1"/>
  <c r="X748" i="7"/>
  <c r="Y748" i="7" s="1"/>
  <c r="D753" i="7"/>
  <c r="E753" i="7" s="1"/>
  <c r="F753" i="7" s="1"/>
  <c r="N753" i="7"/>
  <c r="O753" i="7" s="1"/>
  <c r="V753" i="7"/>
  <c r="W753" i="7" s="1"/>
  <c r="H753" i="7"/>
  <c r="I753" i="7" s="1"/>
  <c r="P753" i="7"/>
  <c r="Q753" i="7" s="1"/>
  <c r="X753" i="7"/>
  <c r="Y753" i="7" s="1"/>
  <c r="J753" i="7"/>
  <c r="K753" i="7" s="1"/>
  <c r="R753" i="7"/>
  <c r="S753" i="7" s="1"/>
  <c r="Z753" i="7"/>
  <c r="AA753" i="7" s="1"/>
  <c r="L753" i="7"/>
  <c r="M753" i="7" s="1"/>
  <c r="T753" i="7"/>
  <c r="U753" i="7" s="1"/>
  <c r="A749" i="10"/>
  <c r="D756" i="7"/>
  <c r="E756" i="7" s="1"/>
  <c r="F756" i="7" s="1"/>
  <c r="J756" i="7"/>
  <c r="K756" i="7" s="1"/>
  <c r="R756" i="7"/>
  <c r="S756" i="7" s="1"/>
  <c r="Z756" i="7"/>
  <c r="AA756" i="7" s="1"/>
  <c r="L756" i="7"/>
  <c r="M756" i="7" s="1"/>
  <c r="T756" i="7"/>
  <c r="U756" i="7" s="1"/>
  <c r="N756" i="7"/>
  <c r="O756" i="7" s="1"/>
  <c r="V756" i="7"/>
  <c r="W756" i="7" s="1"/>
  <c r="H756" i="7"/>
  <c r="I756" i="7" s="1"/>
  <c r="P756" i="7"/>
  <c r="Q756" i="7" s="1"/>
  <c r="X756" i="7"/>
  <c r="Y756" i="7" s="1"/>
  <c r="D761" i="7"/>
  <c r="E761" i="7" s="1"/>
  <c r="F761" i="7" s="1"/>
  <c r="N761" i="7"/>
  <c r="O761" i="7" s="1"/>
  <c r="V761" i="7"/>
  <c r="W761" i="7" s="1"/>
  <c r="H761" i="7"/>
  <c r="I761" i="7" s="1"/>
  <c r="P761" i="7"/>
  <c r="Q761" i="7" s="1"/>
  <c r="X761" i="7"/>
  <c r="Y761" i="7" s="1"/>
  <c r="J761" i="7"/>
  <c r="K761" i="7" s="1"/>
  <c r="R761" i="7"/>
  <c r="S761" i="7" s="1"/>
  <c r="Z761" i="7"/>
  <c r="AA761" i="7" s="1"/>
  <c r="L761" i="7"/>
  <c r="M761" i="7" s="1"/>
  <c r="T761" i="7"/>
  <c r="U761" i="7" s="1"/>
  <c r="A757" i="10"/>
  <c r="D764" i="7"/>
  <c r="E764" i="7" s="1"/>
  <c r="F764" i="7" s="1"/>
  <c r="J764" i="7"/>
  <c r="K764" i="7" s="1"/>
  <c r="R764" i="7"/>
  <c r="S764" i="7" s="1"/>
  <c r="Z764" i="7"/>
  <c r="AA764" i="7" s="1"/>
  <c r="L764" i="7"/>
  <c r="M764" i="7" s="1"/>
  <c r="T764" i="7"/>
  <c r="U764" i="7" s="1"/>
  <c r="N764" i="7"/>
  <c r="O764" i="7" s="1"/>
  <c r="V764" i="7"/>
  <c r="W764" i="7" s="1"/>
  <c r="H764" i="7"/>
  <c r="I764" i="7" s="1"/>
  <c r="P764" i="7"/>
  <c r="Q764" i="7" s="1"/>
  <c r="X764" i="7"/>
  <c r="Y764" i="7" s="1"/>
  <c r="D769" i="7"/>
  <c r="E769" i="7" s="1"/>
  <c r="F769" i="7" s="1"/>
  <c r="N769" i="7"/>
  <c r="O769" i="7" s="1"/>
  <c r="V769" i="7"/>
  <c r="W769" i="7" s="1"/>
  <c r="H769" i="7"/>
  <c r="I769" i="7" s="1"/>
  <c r="P769" i="7"/>
  <c r="Q769" i="7" s="1"/>
  <c r="X769" i="7"/>
  <c r="Y769" i="7" s="1"/>
  <c r="J769" i="7"/>
  <c r="K769" i="7" s="1"/>
  <c r="R769" i="7"/>
  <c r="S769" i="7" s="1"/>
  <c r="Z769" i="7"/>
  <c r="AA769" i="7" s="1"/>
  <c r="L769" i="7"/>
  <c r="M769" i="7" s="1"/>
  <c r="T769" i="7"/>
  <c r="U769" i="7" s="1"/>
  <c r="A765" i="10"/>
  <c r="D772" i="7"/>
  <c r="E772" i="7" s="1"/>
  <c r="F772" i="7" s="1"/>
  <c r="J772" i="7"/>
  <c r="K772" i="7" s="1"/>
  <c r="R772" i="7"/>
  <c r="S772" i="7" s="1"/>
  <c r="Z772" i="7"/>
  <c r="AA772" i="7" s="1"/>
  <c r="L772" i="7"/>
  <c r="M772" i="7" s="1"/>
  <c r="T772" i="7"/>
  <c r="U772" i="7" s="1"/>
  <c r="N772" i="7"/>
  <c r="O772" i="7" s="1"/>
  <c r="V772" i="7"/>
  <c r="W772" i="7" s="1"/>
  <c r="H772" i="7"/>
  <c r="I772" i="7" s="1"/>
  <c r="P772" i="7"/>
  <c r="Q772" i="7" s="1"/>
  <c r="X772" i="7"/>
  <c r="Y772" i="7" s="1"/>
  <c r="D777" i="7"/>
  <c r="E777" i="7" s="1"/>
  <c r="F777" i="7" s="1"/>
  <c r="N777" i="7"/>
  <c r="O777" i="7" s="1"/>
  <c r="V777" i="7"/>
  <c r="W777" i="7" s="1"/>
  <c r="H777" i="7"/>
  <c r="I777" i="7" s="1"/>
  <c r="P777" i="7"/>
  <c r="Q777" i="7" s="1"/>
  <c r="X777" i="7"/>
  <c r="Y777" i="7" s="1"/>
  <c r="J777" i="7"/>
  <c r="K777" i="7" s="1"/>
  <c r="R777" i="7"/>
  <c r="S777" i="7" s="1"/>
  <c r="Z777" i="7"/>
  <c r="AA777" i="7" s="1"/>
  <c r="L777" i="7"/>
  <c r="M777" i="7" s="1"/>
  <c r="T777" i="7"/>
  <c r="U777" i="7" s="1"/>
  <c r="A773" i="10"/>
  <c r="D780" i="7"/>
  <c r="E780" i="7" s="1"/>
  <c r="F780" i="7" s="1"/>
  <c r="J780" i="7"/>
  <c r="K780" i="7" s="1"/>
  <c r="R780" i="7"/>
  <c r="S780" i="7" s="1"/>
  <c r="Z780" i="7"/>
  <c r="AA780" i="7" s="1"/>
  <c r="L780" i="7"/>
  <c r="M780" i="7" s="1"/>
  <c r="T780" i="7"/>
  <c r="U780" i="7" s="1"/>
  <c r="N780" i="7"/>
  <c r="O780" i="7" s="1"/>
  <c r="V780" i="7"/>
  <c r="W780" i="7" s="1"/>
  <c r="H780" i="7"/>
  <c r="I780" i="7" s="1"/>
  <c r="P780" i="7"/>
  <c r="Q780" i="7" s="1"/>
  <c r="X780" i="7"/>
  <c r="Y780" i="7" s="1"/>
  <c r="D785" i="7"/>
  <c r="E785" i="7" s="1"/>
  <c r="F785" i="7" s="1"/>
  <c r="N785" i="7"/>
  <c r="O785" i="7" s="1"/>
  <c r="V785" i="7"/>
  <c r="W785" i="7" s="1"/>
  <c r="H785" i="7"/>
  <c r="I785" i="7" s="1"/>
  <c r="P785" i="7"/>
  <c r="Q785" i="7" s="1"/>
  <c r="X785" i="7"/>
  <c r="Y785" i="7" s="1"/>
  <c r="J785" i="7"/>
  <c r="K785" i="7" s="1"/>
  <c r="R785" i="7"/>
  <c r="S785" i="7" s="1"/>
  <c r="Z785" i="7"/>
  <c r="AA785" i="7" s="1"/>
  <c r="L785" i="7"/>
  <c r="M785" i="7" s="1"/>
  <c r="T785" i="7"/>
  <c r="U785" i="7" s="1"/>
  <c r="A781" i="10"/>
  <c r="D788" i="7"/>
  <c r="E788" i="7" s="1"/>
  <c r="F788" i="7" s="1"/>
  <c r="J788" i="7"/>
  <c r="K788" i="7" s="1"/>
  <c r="R788" i="7"/>
  <c r="S788" i="7" s="1"/>
  <c r="Z788" i="7"/>
  <c r="AA788" i="7" s="1"/>
  <c r="L788" i="7"/>
  <c r="M788" i="7" s="1"/>
  <c r="T788" i="7"/>
  <c r="U788" i="7" s="1"/>
  <c r="N788" i="7"/>
  <c r="O788" i="7" s="1"/>
  <c r="V788" i="7"/>
  <c r="W788" i="7" s="1"/>
  <c r="H788" i="7"/>
  <c r="I788" i="7" s="1"/>
  <c r="P788" i="7"/>
  <c r="Q788" i="7" s="1"/>
  <c r="X788" i="7"/>
  <c r="Y788" i="7" s="1"/>
  <c r="D796" i="7"/>
  <c r="E796" i="7" s="1"/>
  <c r="F796" i="7" s="1"/>
  <c r="J796" i="7"/>
  <c r="K796" i="7" s="1"/>
  <c r="R796" i="7"/>
  <c r="S796" i="7" s="1"/>
  <c r="Z796" i="7"/>
  <c r="AA796" i="7" s="1"/>
  <c r="L796" i="7"/>
  <c r="M796" i="7" s="1"/>
  <c r="T796" i="7"/>
  <c r="U796" i="7" s="1"/>
  <c r="N796" i="7"/>
  <c r="O796" i="7" s="1"/>
  <c r="V796" i="7"/>
  <c r="W796" i="7" s="1"/>
  <c r="H796" i="7"/>
  <c r="I796" i="7" s="1"/>
  <c r="P796" i="7"/>
  <c r="Q796" i="7" s="1"/>
  <c r="X796" i="7"/>
  <c r="Y796" i="7" s="1"/>
  <c r="D800" i="7"/>
  <c r="E800" i="7" s="1"/>
  <c r="F800" i="7" s="1"/>
  <c r="J800" i="7"/>
  <c r="K800" i="7" s="1"/>
  <c r="R800" i="7"/>
  <c r="S800" i="7" s="1"/>
  <c r="Z800" i="7"/>
  <c r="AA800" i="7" s="1"/>
  <c r="L800" i="7"/>
  <c r="M800" i="7" s="1"/>
  <c r="T800" i="7"/>
  <c r="U800" i="7" s="1"/>
  <c r="N800" i="7"/>
  <c r="O800" i="7" s="1"/>
  <c r="V800" i="7"/>
  <c r="W800" i="7" s="1"/>
  <c r="H800" i="7"/>
  <c r="I800" i="7" s="1"/>
  <c r="P800" i="7"/>
  <c r="Q800" i="7" s="1"/>
  <c r="X800" i="7"/>
  <c r="Y800" i="7" s="1"/>
  <c r="D804" i="7"/>
  <c r="E804" i="7" s="1"/>
  <c r="F804" i="7" s="1"/>
  <c r="J804" i="7"/>
  <c r="K804" i="7" s="1"/>
  <c r="R804" i="7"/>
  <c r="S804" i="7" s="1"/>
  <c r="Z804" i="7"/>
  <c r="AA804" i="7" s="1"/>
  <c r="L804" i="7"/>
  <c r="M804" i="7" s="1"/>
  <c r="T804" i="7"/>
  <c r="U804" i="7" s="1"/>
  <c r="N804" i="7"/>
  <c r="O804" i="7" s="1"/>
  <c r="V804" i="7"/>
  <c r="W804" i="7" s="1"/>
  <c r="H804" i="7"/>
  <c r="I804" i="7" s="1"/>
  <c r="P804" i="7"/>
  <c r="Q804" i="7" s="1"/>
  <c r="X804" i="7"/>
  <c r="Y804" i="7" s="1"/>
  <c r="D808" i="7"/>
  <c r="E808" i="7" s="1"/>
  <c r="F808" i="7" s="1"/>
  <c r="J808" i="7"/>
  <c r="K808" i="7" s="1"/>
  <c r="R808" i="7"/>
  <c r="S808" i="7" s="1"/>
  <c r="Z808" i="7"/>
  <c r="AA808" i="7" s="1"/>
  <c r="L808" i="7"/>
  <c r="M808" i="7" s="1"/>
  <c r="T808" i="7"/>
  <c r="U808" i="7" s="1"/>
  <c r="N808" i="7"/>
  <c r="O808" i="7" s="1"/>
  <c r="V808" i="7"/>
  <c r="W808" i="7" s="1"/>
  <c r="H808" i="7"/>
  <c r="I808" i="7" s="1"/>
  <c r="P808" i="7"/>
  <c r="Q808" i="7" s="1"/>
  <c r="X808" i="7"/>
  <c r="Y808" i="7" s="1"/>
  <c r="D812" i="7"/>
  <c r="E812" i="7" s="1"/>
  <c r="F812" i="7" s="1"/>
  <c r="J812" i="7"/>
  <c r="K812" i="7" s="1"/>
  <c r="R812" i="7"/>
  <c r="S812" i="7" s="1"/>
  <c r="Z812" i="7"/>
  <c r="AA812" i="7" s="1"/>
  <c r="L812" i="7"/>
  <c r="M812" i="7" s="1"/>
  <c r="T812" i="7"/>
  <c r="U812" i="7" s="1"/>
  <c r="N812" i="7"/>
  <c r="O812" i="7" s="1"/>
  <c r="V812" i="7"/>
  <c r="W812" i="7" s="1"/>
  <c r="H812" i="7"/>
  <c r="I812" i="7" s="1"/>
  <c r="P812" i="7"/>
  <c r="Q812" i="7" s="1"/>
  <c r="X812" i="7"/>
  <c r="Y812" i="7" s="1"/>
  <c r="D816" i="7"/>
  <c r="E816" i="7" s="1"/>
  <c r="F816" i="7" s="1"/>
  <c r="J816" i="7"/>
  <c r="K816" i="7" s="1"/>
  <c r="R816" i="7"/>
  <c r="S816" i="7" s="1"/>
  <c r="Z816" i="7"/>
  <c r="AA816" i="7" s="1"/>
  <c r="L816" i="7"/>
  <c r="M816" i="7" s="1"/>
  <c r="T816" i="7"/>
  <c r="U816" i="7" s="1"/>
  <c r="N816" i="7"/>
  <c r="O816" i="7" s="1"/>
  <c r="V816" i="7"/>
  <c r="W816" i="7" s="1"/>
  <c r="H816" i="7"/>
  <c r="I816" i="7" s="1"/>
  <c r="P816" i="7"/>
  <c r="Q816" i="7" s="1"/>
  <c r="X816" i="7"/>
  <c r="Y816" i="7" s="1"/>
  <c r="D820" i="7"/>
  <c r="E820" i="7" s="1"/>
  <c r="F820" i="7" s="1"/>
  <c r="J820" i="7"/>
  <c r="K820" i="7" s="1"/>
  <c r="R820" i="7"/>
  <c r="S820" i="7" s="1"/>
  <c r="Z820" i="7"/>
  <c r="AA820" i="7" s="1"/>
  <c r="L820" i="7"/>
  <c r="M820" i="7" s="1"/>
  <c r="T820" i="7"/>
  <c r="U820" i="7" s="1"/>
  <c r="N820" i="7"/>
  <c r="O820" i="7" s="1"/>
  <c r="V820" i="7"/>
  <c r="W820" i="7" s="1"/>
  <c r="H820" i="7"/>
  <c r="I820" i="7" s="1"/>
  <c r="P820" i="7"/>
  <c r="Q820" i="7" s="1"/>
  <c r="X820" i="7"/>
  <c r="Y820" i="7" s="1"/>
  <c r="D824" i="7"/>
  <c r="E824" i="7" s="1"/>
  <c r="F824" i="7" s="1"/>
  <c r="J824" i="7"/>
  <c r="K824" i="7" s="1"/>
  <c r="R824" i="7"/>
  <c r="S824" i="7" s="1"/>
  <c r="Z824" i="7"/>
  <c r="AA824" i="7" s="1"/>
  <c r="L824" i="7"/>
  <c r="M824" i="7" s="1"/>
  <c r="T824" i="7"/>
  <c r="U824" i="7" s="1"/>
  <c r="N824" i="7"/>
  <c r="O824" i="7" s="1"/>
  <c r="V824" i="7"/>
  <c r="W824" i="7" s="1"/>
  <c r="H824" i="7"/>
  <c r="I824" i="7" s="1"/>
  <c r="P824" i="7"/>
  <c r="Q824" i="7" s="1"/>
  <c r="X824" i="7"/>
  <c r="Y824" i="7" s="1"/>
  <c r="D828" i="7"/>
  <c r="E828" i="7" s="1"/>
  <c r="F828" i="7" s="1"/>
  <c r="J828" i="7"/>
  <c r="K828" i="7" s="1"/>
  <c r="R828" i="7"/>
  <c r="S828" i="7" s="1"/>
  <c r="Z828" i="7"/>
  <c r="AA828" i="7" s="1"/>
  <c r="L828" i="7"/>
  <c r="M828" i="7" s="1"/>
  <c r="T828" i="7"/>
  <c r="U828" i="7" s="1"/>
  <c r="N828" i="7"/>
  <c r="O828" i="7" s="1"/>
  <c r="V828" i="7"/>
  <c r="W828" i="7" s="1"/>
  <c r="H828" i="7"/>
  <c r="I828" i="7" s="1"/>
  <c r="P828" i="7"/>
  <c r="Q828" i="7" s="1"/>
  <c r="X828" i="7"/>
  <c r="Y828" i="7" s="1"/>
  <c r="D832" i="7"/>
  <c r="E832" i="7" s="1"/>
  <c r="F832" i="7" s="1"/>
  <c r="J832" i="7"/>
  <c r="K832" i="7" s="1"/>
  <c r="R832" i="7"/>
  <c r="S832" i="7" s="1"/>
  <c r="Z832" i="7"/>
  <c r="AA832" i="7" s="1"/>
  <c r="L832" i="7"/>
  <c r="M832" i="7" s="1"/>
  <c r="T832" i="7"/>
  <c r="U832" i="7" s="1"/>
  <c r="N832" i="7"/>
  <c r="O832" i="7" s="1"/>
  <c r="V832" i="7"/>
  <c r="W832" i="7" s="1"/>
  <c r="H832" i="7"/>
  <c r="I832" i="7" s="1"/>
  <c r="P832" i="7"/>
  <c r="Q832" i="7" s="1"/>
  <c r="X832" i="7"/>
  <c r="Y832" i="7" s="1"/>
  <c r="D836" i="7"/>
  <c r="E836" i="7" s="1"/>
  <c r="F836" i="7" s="1"/>
  <c r="J836" i="7"/>
  <c r="K836" i="7" s="1"/>
  <c r="R836" i="7"/>
  <c r="S836" i="7" s="1"/>
  <c r="Z836" i="7"/>
  <c r="AA836" i="7" s="1"/>
  <c r="L836" i="7"/>
  <c r="M836" i="7" s="1"/>
  <c r="T836" i="7"/>
  <c r="U836" i="7" s="1"/>
  <c r="N836" i="7"/>
  <c r="O836" i="7" s="1"/>
  <c r="V836" i="7"/>
  <c r="W836" i="7" s="1"/>
  <c r="H836" i="7"/>
  <c r="I836" i="7" s="1"/>
  <c r="P836" i="7"/>
  <c r="Q836" i="7" s="1"/>
  <c r="X836" i="7"/>
  <c r="Y836" i="7" s="1"/>
  <c r="D840" i="7"/>
  <c r="E840" i="7" s="1"/>
  <c r="F840" i="7" s="1"/>
  <c r="J840" i="7"/>
  <c r="K840" i="7" s="1"/>
  <c r="R840" i="7"/>
  <c r="S840" i="7" s="1"/>
  <c r="Z840" i="7"/>
  <c r="AA840" i="7" s="1"/>
  <c r="L840" i="7"/>
  <c r="M840" i="7" s="1"/>
  <c r="T840" i="7"/>
  <c r="U840" i="7" s="1"/>
  <c r="N840" i="7"/>
  <c r="O840" i="7" s="1"/>
  <c r="V840" i="7"/>
  <c r="W840" i="7" s="1"/>
  <c r="H840" i="7"/>
  <c r="I840" i="7" s="1"/>
  <c r="P840" i="7"/>
  <c r="Q840" i="7" s="1"/>
  <c r="X840" i="7"/>
  <c r="Y840" i="7" s="1"/>
  <c r="D844" i="7"/>
  <c r="E844" i="7" s="1"/>
  <c r="F844" i="7" s="1"/>
  <c r="J844" i="7"/>
  <c r="K844" i="7" s="1"/>
  <c r="R844" i="7"/>
  <c r="S844" i="7" s="1"/>
  <c r="Z844" i="7"/>
  <c r="AA844" i="7" s="1"/>
  <c r="L844" i="7"/>
  <c r="M844" i="7" s="1"/>
  <c r="T844" i="7"/>
  <c r="U844" i="7" s="1"/>
  <c r="N844" i="7"/>
  <c r="O844" i="7" s="1"/>
  <c r="V844" i="7"/>
  <c r="W844" i="7" s="1"/>
  <c r="H844" i="7"/>
  <c r="I844" i="7" s="1"/>
  <c r="P844" i="7"/>
  <c r="Q844" i="7" s="1"/>
  <c r="X844" i="7"/>
  <c r="Y844" i="7" s="1"/>
  <c r="D848" i="7"/>
  <c r="E848" i="7" s="1"/>
  <c r="F848" i="7" s="1"/>
  <c r="J848" i="7"/>
  <c r="K848" i="7" s="1"/>
  <c r="R848" i="7"/>
  <c r="S848" i="7" s="1"/>
  <c r="Z848" i="7"/>
  <c r="AA848" i="7" s="1"/>
  <c r="L848" i="7"/>
  <c r="M848" i="7" s="1"/>
  <c r="T848" i="7"/>
  <c r="U848" i="7" s="1"/>
  <c r="N848" i="7"/>
  <c r="O848" i="7" s="1"/>
  <c r="V848" i="7"/>
  <c r="W848" i="7" s="1"/>
  <c r="H848" i="7"/>
  <c r="I848" i="7" s="1"/>
  <c r="P848" i="7"/>
  <c r="Q848" i="7" s="1"/>
  <c r="X848" i="7"/>
  <c r="Y848" i="7" s="1"/>
  <c r="D852" i="7"/>
  <c r="E852" i="7" s="1"/>
  <c r="F852" i="7" s="1"/>
  <c r="J852" i="7"/>
  <c r="K852" i="7" s="1"/>
  <c r="R852" i="7"/>
  <c r="S852" i="7" s="1"/>
  <c r="Z852" i="7"/>
  <c r="AA852" i="7" s="1"/>
  <c r="L852" i="7"/>
  <c r="M852" i="7" s="1"/>
  <c r="T852" i="7"/>
  <c r="U852" i="7" s="1"/>
  <c r="N852" i="7"/>
  <c r="O852" i="7" s="1"/>
  <c r="V852" i="7"/>
  <c r="W852" i="7" s="1"/>
  <c r="H852" i="7"/>
  <c r="I852" i="7" s="1"/>
  <c r="P852" i="7"/>
  <c r="Q852" i="7" s="1"/>
  <c r="X852" i="7"/>
  <c r="Y852" i="7" s="1"/>
  <c r="D856" i="7"/>
  <c r="E856" i="7" s="1"/>
  <c r="F856" i="7" s="1"/>
  <c r="J856" i="7"/>
  <c r="K856" i="7" s="1"/>
  <c r="R856" i="7"/>
  <c r="S856" i="7" s="1"/>
  <c r="Z856" i="7"/>
  <c r="AA856" i="7" s="1"/>
  <c r="L856" i="7"/>
  <c r="M856" i="7" s="1"/>
  <c r="T856" i="7"/>
  <c r="U856" i="7" s="1"/>
  <c r="N856" i="7"/>
  <c r="O856" i="7" s="1"/>
  <c r="V856" i="7"/>
  <c r="W856" i="7" s="1"/>
  <c r="H856" i="7"/>
  <c r="I856" i="7" s="1"/>
  <c r="P856" i="7"/>
  <c r="Q856" i="7" s="1"/>
  <c r="X856" i="7"/>
  <c r="Y856" i="7" s="1"/>
  <c r="D860" i="7"/>
  <c r="E860" i="7" s="1"/>
  <c r="F860" i="7" s="1"/>
  <c r="J860" i="7"/>
  <c r="K860" i="7" s="1"/>
  <c r="R860" i="7"/>
  <c r="S860" i="7" s="1"/>
  <c r="Z860" i="7"/>
  <c r="AA860" i="7" s="1"/>
  <c r="L860" i="7"/>
  <c r="M860" i="7" s="1"/>
  <c r="T860" i="7"/>
  <c r="U860" i="7" s="1"/>
  <c r="N860" i="7"/>
  <c r="O860" i="7" s="1"/>
  <c r="V860" i="7"/>
  <c r="W860" i="7" s="1"/>
  <c r="H860" i="7"/>
  <c r="I860" i="7" s="1"/>
  <c r="P860" i="7"/>
  <c r="Q860" i="7" s="1"/>
  <c r="X860" i="7"/>
  <c r="Y860" i="7" s="1"/>
  <c r="D864" i="7"/>
  <c r="E864" i="7" s="1"/>
  <c r="F864" i="7" s="1"/>
  <c r="J864" i="7"/>
  <c r="K864" i="7" s="1"/>
  <c r="R864" i="7"/>
  <c r="S864" i="7" s="1"/>
  <c r="Z864" i="7"/>
  <c r="AA864" i="7" s="1"/>
  <c r="L864" i="7"/>
  <c r="M864" i="7" s="1"/>
  <c r="T864" i="7"/>
  <c r="U864" i="7" s="1"/>
  <c r="N864" i="7"/>
  <c r="O864" i="7" s="1"/>
  <c r="V864" i="7"/>
  <c r="W864" i="7" s="1"/>
  <c r="H864" i="7"/>
  <c r="I864" i="7" s="1"/>
  <c r="P864" i="7"/>
  <c r="Q864" i="7" s="1"/>
  <c r="X864" i="7"/>
  <c r="Y864" i="7" s="1"/>
  <c r="D868" i="7"/>
  <c r="E868" i="7" s="1"/>
  <c r="F868" i="7" s="1"/>
  <c r="J868" i="7"/>
  <c r="K868" i="7" s="1"/>
  <c r="R868" i="7"/>
  <c r="S868" i="7" s="1"/>
  <c r="Z868" i="7"/>
  <c r="AA868" i="7" s="1"/>
  <c r="L868" i="7"/>
  <c r="M868" i="7" s="1"/>
  <c r="T868" i="7"/>
  <c r="U868" i="7" s="1"/>
  <c r="N868" i="7"/>
  <c r="O868" i="7" s="1"/>
  <c r="V868" i="7"/>
  <c r="W868" i="7" s="1"/>
  <c r="H868" i="7"/>
  <c r="I868" i="7" s="1"/>
  <c r="P868" i="7"/>
  <c r="Q868" i="7" s="1"/>
  <c r="X868" i="7"/>
  <c r="Y868" i="7" s="1"/>
  <c r="D872" i="7"/>
  <c r="E872" i="7" s="1"/>
  <c r="F872" i="7" s="1"/>
  <c r="J872" i="7"/>
  <c r="K872" i="7" s="1"/>
  <c r="R872" i="7"/>
  <c r="S872" i="7" s="1"/>
  <c r="Z872" i="7"/>
  <c r="AA872" i="7" s="1"/>
  <c r="L872" i="7"/>
  <c r="M872" i="7" s="1"/>
  <c r="T872" i="7"/>
  <c r="U872" i="7" s="1"/>
  <c r="N872" i="7"/>
  <c r="O872" i="7" s="1"/>
  <c r="V872" i="7"/>
  <c r="W872" i="7" s="1"/>
  <c r="H872" i="7"/>
  <c r="I872" i="7" s="1"/>
  <c r="P872" i="7"/>
  <c r="Q872" i="7" s="1"/>
  <c r="X872" i="7"/>
  <c r="Y872" i="7" s="1"/>
  <c r="D876" i="7"/>
  <c r="E876" i="7" s="1"/>
  <c r="F876" i="7" s="1"/>
  <c r="J876" i="7"/>
  <c r="K876" i="7" s="1"/>
  <c r="R876" i="7"/>
  <c r="S876" i="7" s="1"/>
  <c r="Z876" i="7"/>
  <c r="AA876" i="7" s="1"/>
  <c r="L876" i="7"/>
  <c r="M876" i="7" s="1"/>
  <c r="T876" i="7"/>
  <c r="U876" i="7" s="1"/>
  <c r="N876" i="7"/>
  <c r="O876" i="7" s="1"/>
  <c r="V876" i="7"/>
  <c r="W876" i="7" s="1"/>
  <c r="H876" i="7"/>
  <c r="I876" i="7" s="1"/>
  <c r="P876" i="7"/>
  <c r="Q876" i="7" s="1"/>
  <c r="X876" i="7"/>
  <c r="Y876" i="7" s="1"/>
  <c r="D880" i="7"/>
  <c r="E880" i="7" s="1"/>
  <c r="F880" i="7" s="1"/>
  <c r="H880" i="7"/>
  <c r="I880" i="7" s="1"/>
  <c r="P880" i="7"/>
  <c r="Q880" i="7" s="1"/>
  <c r="X880" i="7"/>
  <c r="Y880" i="7" s="1"/>
  <c r="J880" i="7"/>
  <c r="K880" i="7" s="1"/>
  <c r="R880" i="7"/>
  <c r="S880" i="7" s="1"/>
  <c r="Z880" i="7"/>
  <c r="AA880" i="7" s="1"/>
  <c r="L880" i="7"/>
  <c r="M880" i="7" s="1"/>
  <c r="T880" i="7"/>
  <c r="U880" i="7" s="1"/>
  <c r="N880" i="7"/>
  <c r="O880" i="7" s="1"/>
  <c r="V880" i="7"/>
  <c r="W880" i="7" s="1"/>
  <c r="D884" i="7"/>
  <c r="E884" i="7" s="1"/>
  <c r="F884" i="7" s="1"/>
  <c r="H884" i="7"/>
  <c r="I884" i="7" s="1"/>
  <c r="P884" i="7"/>
  <c r="Q884" i="7" s="1"/>
  <c r="X884" i="7"/>
  <c r="Y884" i="7" s="1"/>
  <c r="J884" i="7"/>
  <c r="K884" i="7" s="1"/>
  <c r="R884" i="7"/>
  <c r="S884" i="7" s="1"/>
  <c r="Z884" i="7"/>
  <c r="AA884" i="7" s="1"/>
  <c r="L884" i="7"/>
  <c r="M884" i="7" s="1"/>
  <c r="T884" i="7"/>
  <c r="U884" i="7" s="1"/>
  <c r="N884" i="7"/>
  <c r="O884" i="7" s="1"/>
  <c r="V884" i="7"/>
  <c r="W884" i="7" s="1"/>
  <c r="D888" i="7"/>
  <c r="E888" i="7" s="1"/>
  <c r="F888" i="7" s="1"/>
  <c r="H888" i="7"/>
  <c r="I888" i="7" s="1"/>
  <c r="P888" i="7"/>
  <c r="Q888" i="7" s="1"/>
  <c r="X888" i="7"/>
  <c r="Y888" i="7" s="1"/>
  <c r="J888" i="7"/>
  <c r="K888" i="7" s="1"/>
  <c r="R888" i="7"/>
  <c r="S888" i="7" s="1"/>
  <c r="Z888" i="7"/>
  <c r="AA888" i="7" s="1"/>
  <c r="L888" i="7"/>
  <c r="M888" i="7" s="1"/>
  <c r="T888" i="7"/>
  <c r="U888" i="7" s="1"/>
  <c r="N888" i="7"/>
  <c r="O888" i="7" s="1"/>
  <c r="V888" i="7"/>
  <c r="W888" i="7" s="1"/>
  <c r="D892" i="7"/>
  <c r="E892" i="7" s="1"/>
  <c r="F892" i="7" s="1"/>
  <c r="H892" i="7"/>
  <c r="I892" i="7" s="1"/>
  <c r="P892" i="7"/>
  <c r="Q892" i="7" s="1"/>
  <c r="X892" i="7"/>
  <c r="Y892" i="7" s="1"/>
  <c r="J892" i="7"/>
  <c r="K892" i="7" s="1"/>
  <c r="R892" i="7"/>
  <c r="S892" i="7" s="1"/>
  <c r="Z892" i="7"/>
  <c r="AA892" i="7" s="1"/>
  <c r="L892" i="7"/>
  <c r="M892" i="7" s="1"/>
  <c r="T892" i="7"/>
  <c r="U892" i="7" s="1"/>
  <c r="N892" i="7"/>
  <c r="O892" i="7" s="1"/>
  <c r="V892" i="7"/>
  <c r="W892" i="7" s="1"/>
  <c r="D896" i="7"/>
  <c r="E896" i="7" s="1"/>
  <c r="F896" i="7" s="1"/>
  <c r="H896" i="7"/>
  <c r="I896" i="7" s="1"/>
  <c r="P896" i="7"/>
  <c r="Q896" i="7" s="1"/>
  <c r="X896" i="7"/>
  <c r="Y896" i="7" s="1"/>
  <c r="J896" i="7"/>
  <c r="K896" i="7" s="1"/>
  <c r="R896" i="7"/>
  <c r="S896" i="7" s="1"/>
  <c r="Z896" i="7"/>
  <c r="AA896" i="7" s="1"/>
  <c r="L896" i="7"/>
  <c r="M896" i="7" s="1"/>
  <c r="T896" i="7"/>
  <c r="U896" i="7" s="1"/>
  <c r="N896" i="7"/>
  <c r="O896" i="7" s="1"/>
  <c r="V896" i="7"/>
  <c r="W896" i="7" s="1"/>
  <c r="D900" i="7"/>
  <c r="E900" i="7" s="1"/>
  <c r="F900" i="7" s="1"/>
  <c r="H900" i="7"/>
  <c r="I900" i="7" s="1"/>
  <c r="P900" i="7"/>
  <c r="Q900" i="7" s="1"/>
  <c r="X900" i="7"/>
  <c r="Y900" i="7" s="1"/>
  <c r="J900" i="7"/>
  <c r="K900" i="7" s="1"/>
  <c r="R900" i="7"/>
  <c r="S900" i="7" s="1"/>
  <c r="Z900" i="7"/>
  <c r="AA900" i="7" s="1"/>
  <c r="L900" i="7"/>
  <c r="M900" i="7" s="1"/>
  <c r="T900" i="7"/>
  <c r="U900" i="7" s="1"/>
  <c r="N900" i="7"/>
  <c r="O900" i="7" s="1"/>
  <c r="V900" i="7"/>
  <c r="W900" i="7" s="1"/>
  <c r="D904" i="7"/>
  <c r="E904" i="7" s="1"/>
  <c r="F904" i="7" s="1"/>
  <c r="H904" i="7"/>
  <c r="I904" i="7" s="1"/>
  <c r="P904" i="7"/>
  <c r="Q904" i="7" s="1"/>
  <c r="X904" i="7"/>
  <c r="Y904" i="7" s="1"/>
  <c r="J904" i="7"/>
  <c r="K904" i="7" s="1"/>
  <c r="R904" i="7"/>
  <c r="S904" i="7" s="1"/>
  <c r="Z904" i="7"/>
  <c r="AA904" i="7" s="1"/>
  <c r="L904" i="7"/>
  <c r="M904" i="7" s="1"/>
  <c r="T904" i="7"/>
  <c r="U904" i="7" s="1"/>
  <c r="N904" i="7"/>
  <c r="O904" i="7" s="1"/>
  <c r="V904" i="7"/>
  <c r="W904" i="7" s="1"/>
  <c r="D908" i="7"/>
  <c r="E908" i="7" s="1"/>
  <c r="F908" i="7" s="1"/>
  <c r="H908" i="7"/>
  <c r="I908" i="7" s="1"/>
  <c r="P908" i="7"/>
  <c r="Q908" i="7" s="1"/>
  <c r="X908" i="7"/>
  <c r="Y908" i="7" s="1"/>
  <c r="J908" i="7"/>
  <c r="K908" i="7" s="1"/>
  <c r="R908" i="7"/>
  <c r="S908" i="7" s="1"/>
  <c r="Z908" i="7"/>
  <c r="AA908" i="7" s="1"/>
  <c r="L908" i="7"/>
  <c r="M908" i="7" s="1"/>
  <c r="T908" i="7"/>
  <c r="U908" i="7" s="1"/>
  <c r="N908" i="7"/>
  <c r="O908" i="7" s="1"/>
  <c r="V908" i="7"/>
  <c r="W908" i="7" s="1"/>
  <c r="D912" i="7"/>
  <c r="E912" i="7" s="1"/>
  <c r="F912" i="7" s="1"/>
  <c r="H912" i="7"/>
  <c r="I912" i="7" s="1"/>
  <c r="P912" i="7"/>
  <c r="Q912" i="7" s="1"/>
  <c r="X912" i="7"/>
  <c r="Y912" i="7" s="1"/>
  <c r="J912" i="7"/>
  <c r="K912" i="7" s="1"/>
  <c r="R912" i="7"/>
  <c r="S912" i="7" s="1"/>
  <c r="Z912" i="7"/>
  <c r="AA912" i="7" s="1"/>
  <c r="L912" i="7"/>
  <c r="M912" i="7" s="1"/>
  <c r="T912" i="7"/>
  <c r="U912" i="7" s="1"/>
  <c r="N912" i="7"/>
  <c r="O912" i="7" s="1"/>
  <c r="V912" i="7"/>
  <c r="W912" i="7" s="1"/>
  <c r="D916" i="7"/>
  <c r="E916" i="7" s="1"/>
  <c r="F916" i="7" s="1"/>
  <c r="H916" i="7"/>
  <c r="I916" i="7" s="1"/>
  <c r="P916" i="7"/>
  <c r="Q916" i="7" s="1"/>
  <c r="X916" i="7"/>
  <c r="Y916" i="7" s="1"/>
  <c r="J916" i="7"/>
  <c r="K916" i="7" s="1"/>
  <c r="R916" i="7"/>
  <c r="S916" i="7" s="1"/>
  <c r="Z916" i="7"/>
  <c r="AA916" i="7" s="1"/>
  <c r="L916" i="7"/>
  <c r="M916" i="7" s="1"/>
  <c r="T916" i="7"/>
  <c r="U916" i="7" s="1"/>
  <c r="N916" i="7"/>
  <c r="O916" i="7" s="1"/>
  <c r="V916" i="7"/>
  <c r="W916" i="7" s="1"/>
  <c r="D920" i="7"/>
  <c r="E920" i="7" s="1"/>
  <c r="F920" i="7" s="1"/>
  <c r="H920" i="7"/>
  <c r="I920" i="7" s="1"/>
  <c r="P920" i="7"/>
  <c r="Q920" i="7" s="1"/>
  <c r="X920" i="7"/>
  <c r="Y920" i="7" s="1"/>
  <c r="J920" i="7"/>
  <c r="K920" i="7" s="1"/>
  <c r="R920" i="7"/>
  <c r="S920" i="7" s="1"/>
  <c r="Z920" i="7"/>
  <c r="AA920" i="7" s="1"/>
  <c r="L920" i="7"/>
  <c r="M920" i="7" s="1"/>
  <c r="T920" i="7"/>
  <c r="U920" i="7" s="1"/>
  <c r="N920" i="7"/>
  <c r="O920" i="7" s="1"/>
  <c r="V920" i="7"/>
  <c r="W920" i="7" s="1"/>
  <c r="D924" i="7"/>
  <c r="E924" i="7" s="1"/>
  <c r="F924" i="7" s="1"/>
  <c r="H924" i="7"/>
  <c r="I924" i="7" s="1"/>
  <c r="P924" i="7"/>
  <c r="Q924" i="7" s="1"/>
  <c r="X924" i="7"/>
  <c r="Y924" i="7" s="1"/>
  <c r="J924" i="7"/>
  <c r="K924" i="7" s="1"/>
  <c r="R924" i="7"/>
  <c r="S924" i="7" s="1"/>
  <c r="Z924" i="7"/>
  <c r="AA924" i="7" s="1"/>
  <c r="L924" i="7"/>
  <c r="M924" i="7" s="1"/>
  <c r="T924" i="7"/>
  <c r="U924" i="7" s="1"/>
  <c r="N924" i="7"/>
  <c r="O924" i="7" s="1"/>
  <c r="V924" i="7"/>
  <c r="W924" i="7" s="1"/>
  <c r="D928" i="7"/>
  <c r="E928" i="7" s="1"/>
  <c r="F928" i="7" s="1"/>
  <c r="H928" i="7"/>
  <c r="I928" i="7" s="1"/>
  <c r="P928" i="7"/>
  <c r="Q928" i="7" s="1"/>
  <c r="X928" i="7"/>
  <c r="Y928" i="7" s="1"/>
  <c r="J928" i="7"/>
  <c r="K928" i="7" s="1"/>
  <c r="R928" i="7"/>
  <c r="S928" i="7" s="1"/>
  <c r="Z928" i="7"/>
  <c r="AA928" i="7" s="1"/>
  <c r="L928" i="7"/>
  <c r="M928" i="7" s="1"/>
  <c r="T928" i="7"/>
  <c r="U928" i="7" s="1"/>
  <c r="N928" i="7"/>
  <c r="O928" i="7" s="1"/>
  <c r="V928" i="7"/>
  <c r="W928" i="7" s="1"/>
  <c r="D932" i="7"/>
  <c r="E932" i="7" s="1"/>
  <c r="F932" i="7" s="1"/>
  <c r="H932" i="7"/>
  <c r="I932" i="7" s="1"/>
  <c r="P932" i="7"/>
  <c r="Q932" i="7" s="1"/>
  <c r="X932" i="7"/>
  <c r="Y932" i="7" s="1"/>
  <c r="J932" i="7"/>
  <c r="K932" i="7" s="1"/>
  <c r="R932" i="7"/>
  <c r="S932" i="7" s="1"/>
  <c r="Z932" i="7"/>
  <c r="AA932" i="7" s="1"/>
  <c r="L932" i="7"/>
  <c r="M932" i="7" s="1"/>
  <c r="T932" i="7"/>
  <c r="U932" i="7" s="1"/>
  <c r="N932" i="7"/>
  <c r="O932" i="7" s="1"/>
  <c r="V932" i="7"/>
  <c r="W932" i="7" s="1"/>
  <c r="D936" i="7"/>
  <c r="E936" i="7" s="1"/>
  <c r="F936" i="7" s="1"/>
  <c r="H936" i="7"/>
  <c r="I936" i="7" s="1"/>
  <c r="P936" i="7"/>
  <c r="Q936" i="7" s="1"/>
  <c r="X936" i="7"/>
  <c r="Y936" i="7" s="1"/>
  <c r="J936" i="7"/>
  <c r="K936" i="7" s="1"/>
  <c r="R936" i="7"/>
  <c r="S936" i="7" s="1"/>
  <c r="Z936" i="7"/>
  <c r="AA936" i="7" s="1"/>
  <c r="L936" i="7"/>
  <c r="M936" i="7" s="1"/>
  <c r="T936" i="7"/>
  <c r="U936" i="7" s="1"/>
  <c r="N936" i="7"/>
  <c r="O936" i="7" s="1"/>
  <c r="V936" i="7"/>
  <c r="W936" i="7" s="1"/>
  <c r="D940" i="7"/>
  <c r="E940" i="7" s="1"/>
  <c r="F940" i="7" s="1"/>
  <c r="H940" i="7"/>
  <c r="I940" i="7" s="1"/>
  <c r="P940" i="7"/>
  <c r="Q940" i="7" s="1"/>
  <c r="X940" i="7"/>
  <c r="Y940" i="7" s="1"/>
  <c r="J940" i="7"/>
  <c r="K940" i="7" s="1"/>
  <c r="R940" i="7"/>
  <c r="S940" i="7" s="1"/>
  <c r="Z940" i="7"/>
  <c r="AA940" i="7" s="1"/>
  <c r="L940" i="7"/>
  <c r="M940" i="7" s="1"/>
  <c r="T940" i="7"/>
  <c r="U940" i="7" s="1"/>
  <c r="N940" i="7"/>
  <c r="O940" i="7" s="1"/>
  <c r="V940" i="7"/>
  <c r="W940" i="7" s="1"/>
  <c r="D944" i="7"/>
  <c r="E944" i="7" s="1"/>
  <c r="F944" i="7" s="1"/>
  <c r="H944" i="7"/>
  <c r="I944" i="7" s="1"/>
  <c r="P944" i="7"/>
  <c r="Q944" i="7" s="1"/>
  <c r="X944" i="7"/>
  <c r="Y944" i="7" s="1"/>
  <c r="J944" i="7"/>
  <c r="K944" i="7" s="1"/>
  <c r="R944" i="7"/>
  <c r="S944" i="7" s="1"/>
  <c r="Z944" i="7"/>
  <c r="AA944" i="7" s="1"/>
  <c r="L944" i="7"/>
  <c r="M944" i="7" s="1"/>
  <c r="T944" i="7"/>
  <c r="U944" i="7" s="1"/>
  <c r="N944" i="7"/>
  <c r="O944" i="7" s="1"/>
  <c r="V944" i="7"/>
  <c r="W944" i="7" s="1"/>
  <c r="D948" i="7"/>
  <c r="E948" i="7" s="1"/>
  <c r="F948" i="7" s="1"/>
  <c r="H948" i="7"/>
  <c r="I948" i="7" s="1"/>
  <c r="P948" i="7"/>
  <c r="Q948" i="7" s="1"/>
  <c r="X948" i="7"/>
  <c r="Y948" i="7" s="1"/>
  <c r="J948" i="7"/>
  <c r="K948" i="7" s="1"/>
  <c r="R948" i="7"/>
  <c r="S948" i="7" s="1"/>
  <c r="Z948" i="7"/>
  <c r="AA948" i="7" s="1"/>
  <c r="L948" i="7"/>
  <c r="M948" i="7" s="1"/>
  <c r="T948" i="7"/>
  <c r="U948" i="7" s="1"/>
  <c r="N948" i="7"/>
  <c r="O948" i="7" s="1"/>
  <c r="V948" i="7"/>
  <c r="W948" i="7" s="1"/>
  <c r="D952" i="7"/>
  <c r="E952" i="7" s="1"/>
  <c r="F952" i="7" s="1"/>
  <c r="H952" i="7"/>
  <c r="I952" i="7" s="1"/>
  <c r="P952" i="7"/>
  <c r="Q952" i="7" s="1"/>
  <c r="X952" i="7"/>
  <c r="Y952" i="7" s="1"/>
  <c r="J952" i="7"/>
  <c r="K952" i="7" s="1"/>
  <c r="R952" i="7"/>
  <c r="S952" i="7" s="1"/>
  <c r="Z952" i="7"/>
  <c r="AA952" i="7" s="1"/>
  <c r="L952" i="7"/>
  <c r="M952" i="7" s="1"/>
  <c r="T952" i="7"/>
  <c r="U952" i="7" s="1"/>
  <c r="N952" i="7"/>
  <c r="O952" i="7" s="1"/>
  <c r="V952" i="7"/>
  <c r="W952" i="7" s="1"/>
  <c r="D956" i="7"/>
  <c r="E956" i="7" s="1"/>
  <c r="F956" i="7" s="1"/>
  <c r="H956" i="7"/>
  <c r="I956" i="7" s="1"/>
  <c r="P956" i="7"/>
  <c r="Q956" i="7" s="1"/>
  <c r="X956" i="7"/>
  <c r="Y956" i="7" s="1"/>
  <c r="J956" i="7"/>
  <c r="K956" i="7" s="1"/>
  <c r="R956" i="7"/>
  <c r="S956" i="7" s="1"/>
  <c r="Z956" i="7"/>
  <c r="AA956" i="7" s="1"/>
  <c r="L956" i="7"/>
  <c r="M956" i="7" s="1"/>
  <c r="T956" i="7"/>
  <c r="U956" i="7" s="1"/>
  <c r="N956" i="7"/>
  <c r="O956" i="7" s="1"/>
  <c r="V956" i="7"/>
  <c r="W956" i="7" s="1"/>
  <c r="D960" i="7"/>
  <c r="E960" i="7" s="1"/>
  <c r="F960" i="7" s="1"/>
  <c r="H960" i="7"/>
  <c r="I960" i="7" s="1"/>
  <c r="P960" i="7"/>
  <c r="Q960" i="7" s="1"/>
  <c r="X960" i="7"/>
  <c r="Y960" i="7" s="1"/>
  <c r="J960" i="7"/>
  <c r="K960" i="7" s="1"/>
  <c r="R960" i="7"/>
  <c r="S960" i="7" s="1"/>
  <c r="Z960" i="7"/>
  <c r="AA960" i="7" s="1"/>
  <c r="L960" i="7"/>
  <c r="M960" i="7" s="1"/>
  <c r="T960" i="7"/>
  <c r="U960" i="7" s="1"/>
  <c r="N960" i="7"/>
  <c r="O960" i="7" s="1"/>
  <c r="V960" i="7"/>
  <c r="W960" i="7" s="1"/>
  <c r="A957" i="10"/>
  <c r="D964" i="7"/>
  <c r="E964" i="7" s="1"/>
  <c r="F964" i="7" s="1"/>
  <c r="H964" i="7"/>
  <c r="I964" i="7" s="1"/>
  <c r="P964" i="7"/>
  <c r="Q964" i="7" s="1"/>
  <c r="X964" i="7"/>
  <c r="Y964" i="7" s="1"/>
  <c r="J964" i="7"/>
  <c r="K964" i="7" s="1"/>
  <c r="R964" i="7"/>
  <c r="S964" i="7" s="1"/>
  <c r="Z964" i="7"/>
  <c r="AA964" i="7" s="1"/>
  <c r="L964" i="7"/>
  <c r="M964" i="7" s="1"/>
  <c r="T964" i="7"/>
  <c r="U964" i="7" s="1"/>
  <c r="N964" i="7"/>
  <c r="O964" i="7" s="1"/>
  <c r="V964" i="7"/>
  <c r="W964" i="7" s="1"/>
  <c r="A961" i="10"/>
  <c r="D968" i="7"/>
  <c r="E968" i="7" s="1"/>
  <c r="F968" i="7" s="1"/>
  <c r="H968" i="7"/>
  <c r="I968" i="7" s="1"/>
  <c r="P968" i="7"/>
  <c r="Q968" i="7" s="1"/>
  <c r="X968" i="7"/>
  <c r="Y968" i="7" s="1"/>
  <c r="J968" i="7"/>
  <c r="K968" i="7" s="1"/>
  <c r="R968" i="7"/>
  <c r="S968" i="7" s="1"/>
  <c r="Z968" i="7"/>
  <c r="AA968" i="7" s="1"/>
  <c r="L968" i="7"/>
  <c r="M968" i="7" s="1"/>
  <c r="T968" i="7"/>
  <c r="U968" i="7" s="1"/>
  <c r="N968" i="7"/>
  <c r="O968" i="7" s="1"/>
  <c r="V968" i="7"/>
  <c r="W968" i="7" s="1"/>
  <c r="A965" i="10"/>
  <c r="D972" i="7"/>
  <c r="E972" i="7" s="1"/>
  <c r="F972" i="7" s="1"/>
  <c r="H972" i="7"/>
  <c r="I972" i="7" s="1"/>
  <c r="P972" i="7"/>
  <c r="Q972" i="7" s="1"/>
  <c r="X972" i="7"/>
  <c r="Y972" i="7" s="1"/>
  <c r="J972" i="7"/>
  <c r="K972" i="7" s="1"/>
  <c r="R972" i="7"/>
  <c r="S972" i="7" s="1"/>
  <c r="Z972" i="7"/>
  <c r="AA972" i="7" s="1"/>
  <c r="L972" i="7"/>
  <c r="M972" i="7" s="1"/>
  <c r="T972" i="7"/>
  <c r="U972" i="7" s="1"/>
  <c r="N972" i="7"/>
  <c r="O972" i="7" s="1"/>
  <c r="V972" i="7"/>
  <c r="W972" i="7" s="1"/>
  <c r="A969" i="10"/>
  <c r="D976" i="7"/>
  <c r="E976" i="7" s="1"/>
  <c r="F976" i="7" s="1"/>
  <c r="H976" i="7"/>
  <c r="I976" i="7" s="1"/>
  <c r="P976" i="7"/>
  <c r="Q976" i="7" s="1"/>
  <c r="X976" i="7"/>
  <c r="Y976" i="7" s="1"/>
  <c r="J976" i="7"/>
  <c r="K976" i="7" s="1"/>
  <c r="R976" i="7"/>
  <c r="S976" i="7" s="1"/>
  <c r="Z976" i="7"/>
  <c r="AA976" i="7" s="1"/>
  <c r="L976" i="7"/>
  <c r="M976" i="7" s="1"/>
  <c r="T976" i="7"/>
  <c r="U976" i="7" s="1"/>
  <c r="N976" i="7"/>
  <c r="O976" i="7" s="1"/>
  <c r="V976" i="7"/>
  <c r="W976" i="7" s="1"/>
  <c r="A973" i="10"/>
  <c r="D980" i="7"/>
  <c r="E980" i="7" s="1"/>
  <c r="F980" i="7" s="1"/>
  <c r="H980" i="7"/>
  <c r="I980" i="7" s="1"/>
  <c r="P980" i="7"/>
  <c r="Q980" i="7" s="1"/>
  <c r="X980" i="7"/>
  <c r="Y980" i="7" s="1"/>
  <c r="J980" i="7"/>
  <c r="K980" i="7" s="1"/>
  <c r="R980" i="7"/>
  <c r="S980" i="7" s="1"/>
  <c r="Z980" i="7"/>
  <c r="AA980" i="7" s="1"/>
  <c r="L980" i="7"/>
  <c r="M980" i="7" s="1"/>
  <c r="T980" i="7"/>
  <c r="U980" i="7" s="1"/>
  <c r="N980" i="7"/>
  <c r="O980" i="7" s="1"/>
  <c r="V980" i="7"/>
  <c r="W980" i="7" s="1"/>
  <c r="A977" i="10"/>
  <c r="D984" i="7"/>
  <c r="E984" i="7" s="1"/>
  <c r="F984" i="7" s="1"/>
  <c r="H984" i="7"/>
  <c r="I984" i="7" s="1"/>
  <c r="P984" i="7"/>
  <c r="Q984" i="7" s="1"/>
  <c r="X984" i="7"/>
  <c r="Y984" i="7" s="1"/>
  <c r="J984" i="7"/>
  <c r="K984" i="7" s="1"/>
  <c r="R984" i="7"/>
  <c r="S984" i="7" s="1"/>
  <c r="Z984" i="7"/>
  <c r="AA984" i="7" s="1"/>
  <c r="L984" i="7"/>
  <c r="M984" i="7" s="1"/>
  <c r="T984" i="7"/>
  <c r="U984" i="7" s="1"/>
  <c r="N984" i="7"/>
  <c r="O984" i="7" s="1"/>
  <c r="V984" i="7"/>
  <c r="W984" i="7" s="1"/>
  <c r="A981" i="10"/>
  <c r="D988" i="7"/>
  <c r="E988" i="7" s="1"/>
  <c r="F988" i="7" s="1"/>
  <c r="H988" i="7"/>
  <c r="I988" i="7" s="1"/>
  <c r="P988" i="7"/>
  <c r="Q988" i="7" s="1"/>
  <c r="X988" i="7"/>
  <c r="Y988" i="7" s="1"/>
  <c r="J988" i="7"/>
  <c r="K988" i="7" s="1"/>
  <c r="R988" i="7"/>
  <c r="S988" i="7" s="1"/>
  <c r="Z988" i="7"/>
  <c r="AA988" i="7" s="1"/>
  <c r="L988" i="7"/>
  <c r="M988" i="7" s="1"/>
  <c r="T988" i="7"/>
  <c r="U988" i="7" s="1"/>
  <c r="N988" i="7"/>
  <c r="O988" i="7" s="1"/>
  <c r="V988" i="7"/>
  <c r="W988" i="7" s="1"/>
  <c r="A985" i="10"/>
  <c r="D992" i="7"/>
  <c r="E992" i="7" s="1"/>
  <c r="F992" i="7" s="1"/>
  <c r="H992" i="7"/>
  <c r="I992" i="7" s="1"/>
  <c r="P992" i="7"/>
  <c r="Q992" i="7" s="1"/>
  <c r="X992" i="7"/>
  <c r="Y992" i="7" s="1"/>
  <c r="J992" i="7"/>
  <c r="K992" i="7" s="1"/>
  <c r="R992" i="7"/>
  <c r="S992" i="7" s="1"/>
  <c r="Z992" i="7"/>
  <c r="AA992" i="7" s="1"/>
  <c r="L992" i="7"/>
  <c r="M992" i="7" s="1"/>
  <c r="T992" i="7"/>
  <c r="U992" i="7" s="1"/>
  <c r="N992" i="7"/>
  <c r="O992" i="7" s="1"/>
  <c r="V992" i="7"/>
  <c r="W992" i="7" s="1"/>
  <c r="A989" i="10"/>
  <c r="D996" i="7"/>
  <c r="E996" i="7" s="1"/>
  <c r="F996" i="7" s="1"/>
  <c r="H996" i="7"/>
  <c r="I996" i="7" s="1"/>
  <c r="P996" i="7"/>
  <c r="Q996" i="7" s="1"/>
  <c r="X996" i="7"/>
  <c r="Y996" i="7" s="1"/>
  <c r="J996" i="7"/>
  <c r="K996" i="7" s="1"/>
  <c r="R996" i="7"/>
  <c r="S996" i="7" s="1"/>
  <c r="Z996" i="7"/>
  <c r="AA996" i="7" s="1"/>
  <c r="L996" i="7"/>
  <c r="M996" i="7" s="1"/>
  <c r="T996" i="7"/>
  <c r="U996" i="7" s="1"/>
  <c r="N996" i="7"/>
  <c r="O996" i="7" s="1"/>
  <c r="V996" i="7"/>
  <c r="W996" i="7" s="1"/>
  <c r="A993" i="10"/>
  <c r="D1000" i="7"/>
  <c r="E1000" i="7" s="1"/>
  <c r="F1000" i="7" s="1"/>
  <c r="H1000" i="7"/>
  <c r="I1000" i="7" s="1"/>
  <c r="P1000" i="7"/>
  <c r="Q1000" i="7" s="1"/>
  <c r="X1000" i="7"/>
  <c r="Y1000" i="7" s="1"/>
  <c r="J1000" i="7"/>
  <c r="K1000" i="7" s="1"/>
  <c r="R1000" i="7"/>
  <c r="S1000" i="7" s="1"/>
  <c r="Z1000" i="7"/>
  <c r="AA1000" i="7" s="1"/>
  <c r="L1000" i="7"/>
  <c r="M1000" i="7" s="1"/>
  <c r="T1000" i="7"/>
  <c r="U1000" i="7" s="1"/>
  <c r="N1000" i="7"/>
  <c r="O1000" i="7" s="1"/>
  <c r="V1000" i="7"/>
  <c r="W1000" i="7" s="1"/>
  <c r="A997" i="10"/>
  <c r="D1004" i="7"/>
  <c r="E1004" i="7" s="1"/>
  <c r="F1004" i="7" s="1"/>
  <c r="H1004" i="7"/>
  <c r="I1004" i="7" s="1"/>
  <c r="P1004" i="7"/>
  <c r="Q1004" i="7" s="1"/>
  <c r="X1004" i="7"/>
  <c r="Y1004" i="7" s="1"/>
  <c r="J1004" i="7"/>
  <c r="K1004" i="7" s="1"/>
  <c r="R1004" i="7"/>
  <c r="S1004" i="7" s="1"/>
  <c r="Z1004" i="7"/>
  <c r="AA1004" i="7" s="1"/>
  <c r="L1004" i="7"/>
  <c r="M1004" i="7" s="1"/>
  <c r="T1004" i="7"/>
  <c r="U1004" i="7" s="1"/>
  <c r="N1004" i="7"/>
  <c r="O1004" i="7" s="1"/>
  <c r="V1004" i="7"/>
  <c r="W1004" i="7" s="1"/>
  <c r="A1001" i="10"/>
  <c r="D1008" i="7"/>
  <c r="E1008" i="7" s="1"/>
  <c r="F1008" i="7" s="1"/>
  <c r="H1008" i="7"/>
  <c r="I1008" i="7" s="1"/>
  <c r="P1008" i="7"/>
  <c r="Q1008" i="7" s="1"/>
  <c r="X1008" i="7"/>
  <c r="Y1008" i="7" s="1"/>
  <c r="J1008" i="7"/>
  <c r="K1008" i="7" s="1"/>
  <c r="R1008" i="7"/>
  <c r="S1008" i="7" s="1"/>
  <c r="Z1008" i="7"/>
  <c r="AA1008" i="7" s="1"/>
  <c r="L1008" i="7"/>
  <c r="M1008" i="7" s="1"/>
  <c r="T1008" i="7"/>
  <c r="U1008" i="7" s="1"/>
  <c r="N1008" i="7"/>
  <c r="O1008" i="7" s="1"/>
  <c r="V1008" i="7"/>
  <c r="W1008" i="7" s="1"/>
  <c r="B849" i="3"/>
  <c r="B865" i="3"/>
  <c r="B881" i="3"/>
  <c r="B897" i="3"/>
  <c r="B913" i="3"/>
  <c r="B929" i="3"/>
  <c r="B945" i="3"/>
  <c r="B961" i="3"/>
  <c r="B977" i="3"/>
  <c r="B993" i="3"/>
  <c r="A46" i="10"/>
  <c r="D53" i="7"/>
  <c r="H53" i="7"/>
  <c r="I53" i="7" s="1"/>
  <c r="P53" i="7"/>
  <c r="Q53" i="7" s="1"/>
  <c r="X53" i="7"/>
  <c r="Y53" i="7" s="1"/>
  <c r="J53" i="7"/>
  <c r="K53" i="7" s="1"/>
  <c r="R53" i="7"/>
  <c r="S53" i="7" s="1"/>
  <c r="Z53" i="7"/>
  <c r="AA53" i="7" s="1"/>
  <c r="L53" i="7"/>
  <c r="M53" i="7" s="1"/>
  <c r="T53" i="7"/>
  <c r="U53" i="7" s="1"/>
  <c r="N53" i="7"/>
  <c r="O53" i="7" s="1"/>
  <c r="V53" i="7"/>
  <c r="W53" i="7" s="1"/>
  <c r="A50" i="10"/>
  <c r="D57" i="7"/>
  <c r="H57" i="7"/>
  <c r="I57" i="7" s="1"/>
  <c r="P57" i="7"/>
  <c r="Q57" i="7" s="1"/>
  <c r="X57" i="7"/>
  <c r="Y57" i="7" s="1"/>
  <c r="J57" i="7"/>
  <c r="K57" i="7" s="1"/>
  <c r="R57" i="7"/>
  <c r="S57" i="7" s="1"/>
  <c r="Z57" i="7"/>
  <c r="AA57" i="7" s="1"/>
  <c r="L57" i="7"/>
  <c r="M57" i="7" s="1"/>
  <c r="T57" i="7"/>
  <c r="U57" i="7" s="1"/>
  <c r="N57" i="7"/>
  <c r="O57" i="7" s="1"/>
  <c r="V57" i="7"/>
  <c r="W57" i="7" s="1"/>
  <c r="A54" i="10"/>
  <c r="D61" i="7"/>
  <c r="H61" i="7"/>
  <c r="I61" i="7" s="1"/>
  <c r="P61" i="7"/>
  <c r="Q61" i="7" s="1"/>
  <c r="X61" i="7"/>
  <c r="Y61" i="7" s="1"/>
  <c r="J61" i="7"/>
  <c r="K61" i="7" s="1"/>
  <c r="R61" i="7"/>
  <c r="S61" i="7" s="1"/>
  <c r="Z61" i="7"/>
  <c r="AA61" i="7" s="1"/>
  <c r="L61" i="7"/>
  <c r="M61" i="7" s="1"/>
  <c r="T61" i="7"/>
  <c r="U61" i="7" s="1"/>
  <c r="N61" i="7"/>
  <c r="O61" i="7" s="1"/>
  <c r="V61" i="7"/>
  <c r="W61" i="7" s="1"/>
  <c r="A58" i="10"/>
  <c r="D65" i="7"/>
  <c r="N65" i="7"/>
  <c r="O65" i="7" s="1"/>
  <c r="V65" i="7"/>
  <c r="W65" i="7" s="1"/>
  <c r="H65" i="7"/>
  <c r="I65" i="7" s="1"/>
  <c r="P65" i="7"/>
  <c r="Q65" i="7" s="1"/>
  <c r="X65" i="7"/>
  <c r="Y65" i="7" s="1"/>
  <c r="J65" i="7"/>
  <c r="K65" i="7" s="1"/>
  <c r="R65" i="7"/>
  <c r="S65" i="7" s="1"/>
  <c r="Z65" i="7"/>
  <c r="AA65" i="7" s="1"/>
  <c r="L65" i="7"/>
  <c r="M65" i="7" s="1"/>
  <c r="T65" i="7"/>
  <c r="U65" i="7" s="1"/>
  <c r="A62" i="10"/>
  <c r="D69" i="7"/>
  <c r="N69" i="7"/>
  <c r="O69" i="7" s="1"/>
  <c r="V69" i="7"/>
  <c r="W69" i="7" s="1"/>
  <c r="H69" i="7"/>
  <c r="I69" i="7" s="1"/>
  <c r="P69" i="7"/>
  <c r="Q69" i="7" s="1"/>
  <c r="X69" i="7"/>
  <c r="Y69" i="7" s="1"/>
  <c r="J69" i="7"/>
  <c r="K69" i="7" s="1"/>
  <c r="R69" i="7"/>
  <c r="S69" i="7" s="1"/>
  <c r="Z69" i="7"/>
  <c r="AA69" i="7" s="1"/>
  <c r="L69" i="7"/>
  <c r="M69" i="7" s="1"/>
  <c r="T69" i="7"/>
  <c r="U69" i="7" s="1"/>
  <c r="A66" i="10"/>
  <c r="D73" i="7"/>
  <c r="N73" i="7"/>
  <c r="O73" i="7" s="1"/>
  <c r="V73" i="7"/>
  <c r="W73" i="7" s="1"/>
  <c r="H73" i="7"/>
  <c r="I73" i="7" s="1"/>
  <c r="P73" i="7"/>
  <c r="Q73" i="7" s="1"/>
  <c r="X73" i="7"/>
  <c r="Y73" i="7" s="1"/>
  <c r="J73" i="7"/>
  <c r="K73" i="7" s="1"/>
  <c r="R73" i="7"/>
  <c r="S73" i="7" s="1"/>
  <c r="Z73" i="7"/>
  <c r="AA73" i="7" s="1"/>
  <c r="L73" i="7"/>
  <c r="M73" i="7" s="1"/>
  <c r="T73" i="7"/>
  <c r="U73" i="7" s="1"/>
  <c r="A70" i="10"/>
  <c r="D77" i="7"/>
  <c r="N77" i="7"/>
  <c r="O77" i="7" s="1"/>
  <c r="V77" i="7"/>
  <c r="W77" i="7" s="1"/>
  <c r="H77" i="7"/>
  <c r="I77" i="7" s="1"/>
  <c r="P77" i="7"/>
  <c r="Q77" i="7" s="1"/>
  <c r="X77" i="7"/>
  <c r="Y77" i="7" s="1"/>
  <c r="J77" i="7"/>
  <c r="K77" i="7" s="1"/>
  <c r="R77" i="7"/>
  <c r="S77" i="7" s="1"/>
  <c r="Z77" i="7"/>
  <c r="AA77" i="7" s="1"/>
  <c r="L77" i="7"/>
  <c r="M77" i="7" s="1"/>
  <c r="T77" i="7"/>
  <c r="U77" i="7" s="1"/>
  <c r="A74" i="10"/>
  <c r="D81" i="7"/>
  <c r="N81" i="7"/>
  <c r="O81" i="7" s="1"/>
  <c r="V81" i="7"/>
  <c r="W81" i="7" s="1"/>
  <c r="H81" i="7"/>
  <c r="I81" i="7" s="1"/>
  <c r="P81" i="7"/>
  <c r="Q81" i="7" s="1"/>
  <c r="X81" i="7"/>
  <c r="Y81" i="7" s="1"/>
  <c r="J81" i="7"/>
  <c r="K81" i="7" s="1"/>
  <c r="R81" i="7"/>
  <c r="S81" i="7" s="1"/>
  <c r="Z81" i="7"/>
  <c r="AA81" i="7" s="1"/>
  <c r="L81" i="7"/>
  <c r="M81" i="7" s="1"/>
  <c r="T81" i="7"/>
  <c r="U81" i="7" s="1"/>
  <c r="A78" i="10"/>
  <c r="D85" i="7"/>
  <c r="N85" i="7"/>
  <c r="O85" i="7" s="1"/>
  <c r="V85" i="7"/>
  <c r="W85" i="7" s="1"/>
  <c r="H85" i="7"/>
  <c r="I85" i="7" s="1"/>
  <c r="P85" i="7"/>
  <c r="Q85" i="7" s="1"/>
  <c r="X85" i="7"/>
  <c r="Y85" i="7" s="1"/>
  <c r="J85" i="7"/>
  <c r="K85" i="7" s="1"/>
  <c r="R85" i="7"/>
  <c r="S85" i="7" s="1"/>
  <c r="Z85" i="7"/>
  <c r="AA85" i="7" s="1"/>
  <c r="L85" i="7"/>
  <c r="M85" i="7" s="1"/>
  <c r="T85" i="7"/>
  <c r="U85" i="7" s="1"/>
  <c r="A82" i="10"/>
  <c r="D89" i="7"/>
  <c r="N89" i="7"/>
  <c r="O89" i="7" s="1"/>
  <c r="V89" i="7"/>
  <c r="W89" i="7" s="1"/>
  <c r="H89" i="7"/>
  <c r="I89" i="7" s="1"/>
  <c r="P89" i="7"/>
  <c r="Q89" i="7" s="1"/>
  <c r="X89" i="7"/>
  <c r="Y89" i="7" s="1"/>
  <c r="J89" i="7"/>
  <c r="K89" i="7" s="1"/>
  <c r="R89" i="7"/>
  <c r="S89" i="7" s="1"/>
  <c r="Z89" i="7"/>
  <c r="AA89" i="7" s="1"/>
  <c r="L89" i="7"/>
  <c r="M89" i="7" s="1"/>
  <c r="T89" i="7"/>
  <c r="U89" i="7" s="1"/>
  <c r="A86" i="10"/>
  <c r="D93" i="7"/>
  <c r="N93" i="7"/>
  <c r="O93" i="7" s="1"/>
  <c r="V93" i="7"/>
  <c r="W93" i="7" s="1"/>
  <c r="H93" i="7"/>
  <c r="I93" i="7" s="1"/>
  <c r="P93" i="7"/>
  <c r="Q93" i="7" s="1"/>
  <c r="X93" i="7"/>
  <c r="Y93" i="7" s="1"/>
  <c r="J93" i="7"/>
  <c r="K93" i="7" s="1"/>
  <c r="R93" i="7"/>
  <c r="S93" i="7" s="1"/>
  <c r="Z93" i="7"/>
  <c r="AA93" i="7" s="1"/>
  <c r="L93" i="7"/>
  <c r="M93" i="7" s="1"/>
  <c r="T93" i="7"/>
  <c r="U93" i="7" s="1"/>
  <c r="A90" i="10"/>
  <c r="D97" i="7"/>
  <c r="N97" i="7"/>
  <c r="O97" i="7" s="1"/>
  <c r="V97" i="7"/>
  <c r="W97" i="7" s="1"/>
  <c r="H97" i="7"/>
  <c r="I97" i="7" s="1"/>
  <c r="P97" i="7"/>
  <c r="Q97" i="7" s="1"/>
  <c r="X97" i="7"/>
  <c r="Y97" i="7" s="1"/>
  <c r="J97" i="7"/>
  <c r="K97" i="7" s="1"/>
  <c r="R97" i="7"/>
  <c r="S97" i="7" s="1"/>
  <c r="Z97" i="7"/>
  <c r="AA97" i="7" s="1"/>
  <c r="L97" i="7"/>
  <c r="M97" i="7" s="1"/>
  <c r="T97" i="7"/>
  <c r="U97" i="7" s="1"/>
  <c r="A94" i="10"/>
  <c r="D101" i="7"/>
  <c r="N101" i="7"/>
  <c r="O101" i="7" s="1"/>
  <c r="V101" i="7"/>
  <c r="W101" i="7" s="1"/>
  <c r="H101" i="7"/>
  <c r="I101" i="7" s="1"/>
  <c r="P101" i="7"/>
  <c r="Q101" i="7" s="1"/>
  <c r="X101" i="7"/>
  <c r="Y101" i="7" s="1"/>
  <c r="J101" i="7"/>
  <c r="K101" i="7" s="1"/>
  <c r="R101" i="7"/>
  <c r="S101" i="7" s="1"/>
  <c r="Z101" i="7"/>
  <c r="AA101" i="7" s="1"/>
  <c r="L101" i="7"/>
  <c r="M101" i="7" s="1"/>
  <c r="T101" i="7"/>
  <c r="U101" i="7" s="1"/>
  <c r="A98" i="10"/>
  <c r="D105" i="7"/>
  <c r="N105" i="7"/>
  <c r="O105" i="7" s="1"/>
  <c r="V105" i="7"/>
  <c r="W105" i="7" s="1"/>
  <c r="H105" i="7"/>
  <c r="I105" i="7" s="1"/>
  <c r="P105" i="7"/>
  <c r="Q105" i="7" s="1"/>
  <c r="X105" i="7"/>
  <c r="Y105" i="7" s="1"/>
  <c r="J105" i="7"/>
  <c r="K105" i="7" s="1"/>
  <c r="R105" i="7"/>
  <c r="S105" i="7" s="1"/>
  <c r="Z105" i="7"/>
  <c r="AA105" i="7" s="1"/>
  <c r="L105" i="7"/>
  <c r="M105" i="7" s="1"/>
  <c r="T105" i="7"/>
  <c r="U105" i="7" s="1"/>
  <c r="A102" i="10"/>
  <c r="D109" i="7"/>
  <c r="N109" i="7"/>
  <c r="O109" i="7" s="1"/>
  <c r="V109" i="7"/>
  <c r="W109" i="7" s="1"/>
  <c r="H109" i="7"/>
  <c r="I109" i="7" s="1"/>
  <c r="P109" i="7"/>
  <c r="Q109" i="7" s="1"/>
  <c r="X109" i="7"/>
  <c r="Y109" i="7" s="1"/>
  <c r="J109" i="7"/>
  <c r="K109" i="7" s="1"/>
  <c r="R109" i="7"/>
  <c r="S109" i="7" s="1"/>
  <c r="Z109" i="7"/>
  <c r="AA109" i="7" s="1"/>
  <c r="L109" i="7"/>
  <c r="M109" i="7" s="1"/>
  <c r="T109" i="7"/>
  <c r="U109" i="7" s="1"/>
  <c r="A106" i="10"/>
  <c r="D113" i="7"/>
  <c r="N113" i="7"/>
  <c r="O113" i="7" s="1"/>
  <c r="V113" i="7"/>
  <c r="W113" i="7" s="1"/>
  <c r="H113" i="7"/>
  <c r="I113" i="7" s="1"/>
  <c r="P113" i="7"/>
  <c r="Q113" i="7" s="1"/>
  <c r="X113" i="7"/>
  <c r="Y113" i="7" s="1"/>
  <c r="J113" i="7"/>
  <c r="K113" i="7" s="1"/>
  <c r="R113" i="7"/>
  <c r="S113" i="7" s="1"/>
  <c r="Z113" i="7"/>
  <c r="AA113" i="7" s="1"/>
  <c r="L113" i="7"/>
  <c r="M113" i="7" s="1"/>
  <c r="T113" i="7"/>
  <c r="U113" i="7" s="1"/>
  <c r="A110" i="10"/>
  <c r="D117" i="7"/>
  <c r="N117" i="7"/>
  <c r="O117" i="7" s="1"/>
  <c r="V117" i="7"/>
  <c r="W117" i="7" s="1"/>
  <c r="H117" i="7"/>
  <c r="I117" i="7" s="1"/>
  <c r="P117" i="7"/>
  <c r="Q117" i="7" s="1"/>
  <c r="X117" i="7"/>
  <c r="Y117" i="7" s="1"/>
  <c r="J117" i="7"/>
  <c r="K117" i="7" s="1"/>
  <c r="R117" i="7"/>
  <c r="S117" i="7" s="1"/>
  <c r="Z117" i="7"/>
  <c r="AA117" i="7" s="1"/>
  <c r="L117" i="7"/>
  <c r="M117" i="7" s="1"/>
  <c r="T117" i="7"/>
  <c r="U117" i="7" s="1"/>
  <c r="A114" i="10"/>
  <c r="D121" i="7"/>
  <c r="L121" i="7"/>
  <c r="M121" i="7" s="1"/>
  <c r="T121" i="7"/>
  <c r="U121" i="7" s="1"/>
  <c r="J121" i="7"/>
  <c r="K121" i="7" s="1"/>
  <c r="V121" i="7"/>
  <c r="W121" i="7" s="1"/>
  <c r="N121" i="7"/>
  <c r="O121" i="7" s="1"/>
  <c r="X121" i="7"/>
  <c r="Y121" i="7" s="1"/>
  <c r="P121" i="7"/>
  <c r="Q121" i="7" s="1"/>
  <c r="Z121" i="7"/>
  <c r="AA121" i="7" s="1"/>
  <c r="H121" i="7"/>
  <c r="I121" i="7" s="1"/>
  <c r="R121" i="7"/>
  <c r="S121" i="7" s="1"/>
  <c r="A118" i="10"/>
  <c r="D125" i="7"/>
  <c r="L125" i="7"/>
  <c r="M125" i="7" s="1"/>
  <c r="T125" i="7"/>
  <c r="U125" i="7" s="1"/>
  <c r="P125" i="7"/>
  <c r="Q125" i="7" s="1"/>
  <c r="Z125" i="7"/>
  <c r="AA125" i="7" s="1"/>
  <c r="H125" i="7"/>
  <c r="I125" i="7" s="1"/>
  <c r="R125" i="7"/>
  <c r="S125" i="7" s="1"/>
  <c r="J125" i="7"/>
  <c r="K125" i="7" s="1"/>
  <c r="V125" i="7"/>
  <c r="W125" i="7" s="1"/>
  <c r="N125" i="7"/>
  <c r="O125" i="7" s="1"/>
  <c r="X125" i="7"/>
  <c r="Y125" i="7" s="1"/>
  <c r="A122" i="10"/>
  <c r="D129" i="7"/>
  <c r="L129" i="7"/>
  <c r="M129" i="7" s="1"/>
  <c r="T129" i="7"/>
  <c r="U129" i="7" s="1"/>
  <c r="J129" i="7"/>
  <c r="K129" i="7" s="1"/>
  <c r="V129" i="7"/>
  <c r="W129" i="7" s="1"/>
  <c r="N129" i="7"/>
  <c r="O129" i="7" s="1"/>
  <c r="X129" i="7"/>
  <c r="Y129" i="7" s="1"/>
  <c r="P129" i="7"/>
  <c r="Q129" i="7" s="1"/>
  <c r="Z129" i="7"/>
  <c r="AA129" i="7" s="1"/>
  <c r="H129" i="7"/>
  <c r="I129" i="7" s="1"/>
  <c r="R129" i="7"/>
  <c r="S129" i="7" s="1"/>
  <c r="A126" i="10"/>
  <c r="D133" i="7"/>
  <c r="J133" i="7"/>
  <c r="K133" i="7" s="1"/>
  <c r="R133" i="7"/>
  <c r="S133" i="7" s="1"/>
  <c r="Z133" i="7"/>
  <c r="AA133" i="7" s="1"/>
  <c r="L133" i="7"/>
  <c r="M133" i="7" s="1"/>
  <c r="T133" i="7"/>
  <c r="U133" i="7" s="1"/>
  <c r="N133" i="7"/>
  <c r="O133" i="7" s="1"/>
  <c r="V133" i="7"/>
  <c r="W133" i="7" s="1"/>
  <c r="H133" i="7"/>
  <c r="I133" i="7" s="1"/>
  <c r="P133" i="7"/>
  <c r="Q133" i="7" s="1"/>
  <c r="X133" i="7"/>
  <c r="Y133" i="7" s="1"/>
  <c r="A130" i="10"/>
  <c r="D137" i="7"/>
  <c r="J137" i="7"/>
  <c r="K137" i="7" s="1"/>
  <c r="R137" i="7"/>
  <c r="S137" i="7" s="1"/>
  <c r="Z137" i="7"/>
  <c r="AA137" i="7" s="1"/>
  <c r="L137" i="7"/>
  <c r="M137" i="7" s="1"/>
  <c r="T137" i="7"/>
  <c r="U137" i="7" s="1"/>
  <c r="N137" i="7"/>
  <c r="O137" i="7" s="1"/>
  <c r="V137" i="7"/>
  <c r="W137" i="7" s="1"/>
  <c r="H137" i="7"/>
  <c r="I137" i="7" s="1"/>
  <c r="P137" i="7"/>
  <c r="Q137" i="7" s="1"/>
  <c r="X137" i="7"/>
  <c r="Y137" i="7" s="1"/>
  <c r="A134" i="10"/>
  <c r="D141" i="7"/>
  <c r="J141" i="7"/>
  <c r="K141" i="7" s="1"/>
  <c r="R141" i="7"/>
  <c r="S141" i="7" s="1"/>
  <c r="Z141" i="7"/>
  <c r="AA141" i="7" s="1"/>
  <c r="L141" i="7"/>
  <c r="M141" i="7" s="1"/>
  <c r="T141" i="7"/>
  <c r="U141" i="7" s="1"/>
  <c r="N141" i="7"/>
  <c r="O141" i="7" s="1"/>
  <c r="V141" i="7"/>
  <c r="W141" i="7" s="1"/>
  <c r="H141" i="7"/>
  <c r="I141" i="7" s="1"/>
  <c r="P141" i="7"/>
  <c r="Q141" i="7" s="1"/>
  <c r="X141" i="7"/>
  <c r="Y141" i="7" s="1"/>
  <c r="A138" i="10"/>
  <c r="D145" i="7"/>
  <c r="J145" i="7"/>
  <c r="K145" i="7" s="1"/>
  <c r="R145" i="7"/>
  <c r="S145" i="7" s="1"/>
  <c r="Z145" i="7"/>
  <c r="AA145" i="7" s="1"/>
  <c r="L145" i="7"/>
  <c r="M145" i="7" s="1"/>
  <c r="T145" i="7"/>
  <c r="U145" i="7" s="1"/>
  <c r="N145" i="7"/>
  <c r="O145" i="7" s="1"/>
  <c r="V145" i="7"/>
  <c r="W145" i="7" s="1"/>
  <c r="H145" i="7"/>
  <c r="I145" i="7" s="1"/>
  <c r="P145" i="7"/>
  <c r="Q145" i="7" s="1"/>
  <c r="X145" i="7"/>
  <c r="Y145" i="7" s="1"/>
  <c r="A142" i="10"/>
  <c r="D149" i="7"/>
  <c r="J149" i="7"/>
  <c r="K149" i="7" s="1"/>
  <c r="R149" i="7"/>
  <c r="S149" i="7" s="1"/>
  <c r="Z149" i="7"/>
  <c r="AA149" i="7" s="1"/>
  <c r="L149" i="7"/>
  <c r="M149" i="7" s="1"/>
  <c r="T149" i="7"/>
  <c r="U149" i="7" s="1"/>
  <c r="N149" i="7"/>
  <c r="O149" i="7" s="1"/>
  <c r="V149" i="7"/>
  <c r="W149" i="7" s="1"/>
  <c r="H149" i="7"/>
  <c r="I149" i="7" s="1"/>
  <c r="P149" i="7"/>
  <c r="Q149" i="7" s="1"/>
  <c r="X149" i="7"/>
  <c r="Y149" i="7" s="1"/>
  <c r="A146" i="10"/>
  <c r="D153" i="7"/>
  <c r="J153" i="7"/>
  <c r="K153" i="7" s="1"/>
  <c r="R153" i="7"/>
  <c r="S153" i="7" s="1"/>
  <c r="Z153" i="7"/>
  <c r="AA153" i="7" s="1"/>
  <c r="L153" i="7"/>
  <c r="M153" i="7" s="1"/>
  <c r="T153" i="7"/>
  <c r="U153" i="7" s="1"/>
  <c r="N153" i="7"/>
  <c r="O153" i="7" s="1"/>
  <c r="V153" i="7"/>
  <c r="W153" i="7" s="1"/>
  <c r="H153" i="7"/>
  <c r="I153" i="7" s="1"/>
  <c r="P153" i="7"/>
  <c r="Q153" i="7" s="1"/>
  <c r="X153" i="7"/>
  <c r="Y153" i="7" s="1"/>
  <c r="A150" i="10"/>
  <c r="D157" i="7"/>
  <c r="J157" i="7"/>
  <c r="K157" i="7" s="1"/>
  <c r="R157" i="7"/>
  <c r="S157" i="7" s="1"/>
  <c r="Z157" i="7"/>
  <c r="AA157" i="7" s="1"/>
  <c r="L157" i="7"/>
  <c r="M157" i="7" s="1"/>
  <c r="T157" i="7"/>
  <c r="U157" i="7" s="1"/>
  <c r="N157" i="7"/>
  <c r="O157" i="7" s="1"/>
  <c r="V157" i="7"/>
  <c r="W157" i="7" s="1"/>
  <c r="H157" i="7"/>
  <c r="I157" i="7" s="1"/>
  <c r="P157" i="7"/>
  <c r="Q157" i="7" s="1"/>
  <c r="X157" i="7"/>
  <c r="Y157" i="7" s="1"/>
  <c r="A154" i="10"/>
  <c r="D161" i="7"/>
  <c r="J161" i="7"/>
  <c r="K161" i="7" s="1"/>
  <c r="R161" i="7"/>
  <c r="S161" i="7" s="1"/>
  <c r="Z161" i="7"/>
  <c r="AA161" i="7" s="1"/>
  <c r="L161" i="7"/>
  <c r="M161" i="7" s="1"/>
  <c r="T161" i="7"/>
  <c r="U161" i="7" s="1"/>
  <c r="N161" i="7"/>
  <c r="O161" i="7" s="1"/>
  <c r="V161" i="7"/>
  <c r="W161" i="7" s="1"/>
  <c r="H161" i="7"/>
  <c r="I161" i="7" s="1"/>
  <c r="P161" i="7"/>
  <c r="Q161" i="7" s="1"/>
  <c r="X161" i="7"/>
  <c r="Y161" i="7" s="1"/>
  <c r="A158" i="10"/>
  <c r="D165" i="7"/>
  <c r="J165" i="7"/>
  <c r="K165" i="7" s="1"/>
  <c r="R165" i="7"/>
  <c r="S165" i="7" s="1"/>
  <c r="Z165" i="7"/>
  <c r="AA165" i="7" s="1"/>
  <c r="L165" i="7"/>
  <c r="M165" i="7" s="1"/>
  <c r="T165" i="7"/>
  <c r="U165" i="7" s="1"/>
  <c r="N165" i="7"/>
  <c r="O165" i="7" s="1"/>
  <c r="V165" i="7"/>
  <c r="W165" i="7" s="1"/>
  <c r="H165" i="7"/>
  <c r="I165" i="7" s="1"/>
  <c r="P165" i="7"/>
  <c r="Q165" i="7" s="1"/>
  <c r="X165" i="7"/>
  <c r="Y165" i="7" s="1"/>
  <c r="A162" i="10"/>
  <c r="D169" i="7"/>
  <c r="J169" i="7"/>
  <c r="K169" i="7" s="1"/>
  <c r="R169" i="7"/>
  <c r="S169" i="7" s="1"/>
  <c r="Z169" i="7"/>
  <c r="AA169" i="7" s="1"/>
  <c r="L169" i="7"/>
  <c r="M169" i="7" s="1"/>
  <c r="T169" i="7"/>
  <c r="U169" i="7" s="1"/>
  <c r="N169" i="7"/>
  <c r="O169" i="7" s="1"/>
  <c r="V169" i="7"/>
  <c r="W169" i="7" s="1"/>
  <c r="H169" i="7"/>
  <c r="I169" i="7" s="1"/>
  <c r="P169" i="7"/>
  <c r="Q169" i="7" s="1"/>
  <c r="X169" i="7"/>
  <c r="Y169" i="7" s="1"/>
  <c r="A166" i="10"/>
  <c r="D173" i="7"/>
  <c r="J173" i="7"/>
  <c r="K173" i="7" s="1"/>
  <c r="R173" i="7"/>
  <c r="S173" i="7" s="1"/>
  <c r="Z173" i="7"/>
  <c r="AA173" i="7" s="1"/>
  <c r="L173" i="7"/>
  <c r="M173" i="7" s="1"/>
  <c r="T173" i="7"/>
  <c r="U173" i="7" s="1"/>
  <c r="N173" i="7"/>
  <c r="O173" i="7" s="1"/>
  <c r="V173" i="7"/>
  <c r="W173" i="7" s="1"/>
  <c r="H173" i="7"/>
  <c r="I173" i="7" s="1"/>
  <c r="P173" i="7"/>
  <c r="Q173" i="7" s="1"/>
  <c r="X173" i="7"/>
  <c r="Y173" i="7" s="1"/>
  <c r="A170" i="10"/>
  <c r="D177" i="7"/>
  <c r="J177" i="7"/>
  <c r="K177" i="7" s="1"/>
  <c r="R177" i="7"/>
  <c r="S177" i="7" s="1"/>
  <c r="Z177" i="7"/>
  <c r="AA177" i="7" s="1"/>
  <c r="L177" i="7"/>
  <c r="M177" i="7" s="1"/>
  <c r="T177" i="7"/>
  <c r="U177" i="7" s="1"/>
  <c r="N177" i="7"/>
  <c r="O177" i="7" s="1"/>
  <c r="V177" i="7"/>
  <c r="W177" i="7" s="1"/>
  <c r="H177" i="7"/>
  <c r="I177" i="7" s="1"/>
  <c r="P177" i="7"/>
  <c r="Q177" i="7" s="1"/>
  <c r="X177" i="7"/>
  <c r="Y177" i="7" s="1"/>
  <c r="A174" i="10"/>
  <c r="D181" i="7"/>
  <c r="J181" i="7"/>
  <c r="K181" i="7" s="1"/>
  <c r="R181" i="7"/>
  <c r="S181" i="7" s="1"/>
  <c r="Z181" i="7"/>
  <c r="AA181" i="7" s="1"/>
  <c r="L181" i="7"/>
  <c r="M181" i="7" s="1"/>
  <c r="T181" i="7"/>
  <c r="U181" i="7" s="1"/>
  <c r="N181" i="7"/>
  <c r="O181" i="7" s="1"/>
  <c r="V181" i="7"/>
  <c r="W181" i="7" s="1"/>
  <c r="H181" i="7"/>
  <c r="I181" i="7" s="1"/>
  <c r="P181" i="7"/>
  <c r="Q181" i="7" s="1"/>
  <c r="X181" i="7"/>
  <c r="Y181" i="7" s="1"/>
  <c r="A178" i="10"/>
  <c r="D185" i="7"/>
  <c r="J185" i="7"/>
  <c r="K185" i="7" s="1"/>
  <c r="R185" i="7"/>
  <c r="S185" i="7" s="1"/>
  <c r="Z185" i="7"/>
  <c r="AA185" i="7" s="1"/>
  <c r="L185" i="7"/>
  <c r="M185" i="7" s="1"/>
  <c r="T185" i="7"/>
  <c r="U185" i="7" s="1"/>
  <c r="N185" i="7"/>
  <c r="O185" i="7" s="1"/>
  <c r="V185" i="7"/>
  <c r="W185" i="7" s="1"/>
  <c r="H185" i="7"/>
  <c r="I185" i="7" s="1"/>
  <c r="P185" i="7"/>
  <c r="Q185" i="7" s="1"/>
  <c r="X185" i="7"/>
  <c r="Y185" i="7" s="1"/>
  <c r="A182" i="10"/>
  <c r="D189" i="7"/>
  <c r="J189" i="7"/>
  <c r="K189" i="7" s="1"/>
  <c r="R189" i="7"/>
  <c r="S189" i="7" s="1"/>
  <c r="Z189" i="7"/>
  <c r="AA189" i="7" s="1"/>
  <c r="L189" i="7"/>
  <c r="M189" i="7" s="1"/>
  <c r="T189" i="7"/>
  <c r="U189" i="7" s="1"/>
  <c r="N189" i="7"/>
  <c r="O189" i="7" s="1"/>
  <c r="V189" i="7"/>
  <c r="W189" i="7" s="1"/>
  <c r="H189" i="7"/>
  <c r="I189" i="7" s="1"/>
  <c r="P189" i="7"/>
  <c r="Q189" i="7" s="1"/>
  <c r="X189" i="7"/>
  <c r="Y189" i="7" s="1"/>
  <c r="A186" i="10"/>
  <c r="D193" i="7"/>
  <c r="H193" i="7"/>
  <c r="I193" i="7" s="1"/>
  <c r="P193" i="7"/>
  <c r="Q193" i="7" s="1"/>
  <c r="X193" i="7"/>
  <c r="Y193" i="7" s="1"/>
  <c r="J193" i="7"/>
  <c r="K193" i="7" s="1"/>
  <c r="T193" i="7"/>
  <c r="U193" i="7" s="1"/>
  <c r="L193" i="7"/>
  <c r="M193" i="7" s="1"/>
  <c r="V193" i="7"/>
  <c r="W193" i="7" s="1"/>
  <c r="N193" i="7"/>
  <c r="O193" i="7" s="1"/>
  <c r="Z193" i="7"/>
  <c r="AA193" i="7" s="1"/>
  <c r="R193" i="7"/>
  <c r="S193" i="7" s="1"/>
  <c r="A190" i="10"/>
  <c r="D197" i="7"/>
  <c r="H197" i="7"/>
  <c r="I197" i="7" s="1"/>
  <c r="P197" i="7"/>
  <c r="Q197" i="7" s="1"/>
  <c r="X197" i="7"/>
  <c r="Y197" i="7" s="1"/>
  <c r="N197" i="7"/>
  <c r="O197" i="7" s="1"/>
  <c r="Z197" i="7"/>
  <c r="AA197" i="7" s="1"/>
  <c r="R197" i="7"/>
  <c r="S197" i="7" s="1"/>
  <c r="J197" i="7"/>
  <c r="K197" i="7" s="1"/>
  <c r="T197" i="7"/>
  <c r="U197" i="7" s="1"/>
  <c r="L197" i="7"/>
  <c r="M197" i="7" s="1"/>
  <c r="V197" i="7"/>
  <c r="W197" i="7" s="1"/>
  <c r="A194" i="10"/>
  <c r="D201" i="7"/>
  <c r="H201" i="7"/>
  <c r="I201" i="7" s="1"/>
  <c r="P201" i="7"/>
  <c r="Q201" i="7" s="1"/>
  <c r="J201" i="7"/>
  <c r="K201" i="7" s="1"/>
  <c r="T201" i="7"/>
  <c r="U201" i="7" s="1"/>
  <c r="L201" i="7"/>
  <c r="M201" i="7" s="1"/>
  <c r="V201" i="7"/>
  <c r="W201" i="7" s="1"/>
  <c r="N201" i="7"/>
  <c r="O201" i="7" s="1"/>
  <c r="X201" i="7"/>
  <c r="Y201" i="7" s="1"/>
  <c r="R201" i="7"/>
  <c r="S201" i="7" s="1"/>
  <c r="Z201" i="7"/>
  <c r="AA201" i="7" s="1"/>
  <c r="A198" i="10"/>
  <c r="D205" i="7"/>
  <c r="L205" i="7"/>
  <c r="M205" i="7" s="1"/>
  <c r="T205" i="7"/>
  <c r="U205" i="7" s="1"/>
  <c r="N205" i="7"/>
  <c r="O205" i="7" s="1"/>
  <c r="V205" i="7"/>
  <c r="W205" i="7" s="1"/>
  <c r="H205" i="7"/>
  <c r="I205" i="7" s="1"/>
  <c r="P205" i="7"/>
  <c r="Q205" i="7" s="1"/>
  <c r="X205" i="7"/>
  <c r="Y205" i="7" s="1"/>
  <c r="J205" i="7"/>
  <c r="K205" i="7" s="1"/>
  <c r="R205" i="7"/>
  <c r="S205" i="7" s="1"/>
  <c r="Z205" i="7"/>
  <c r="AA205" i="7" s="1"/>
  <c r="A202" i="10"/>
  <c r="D209" i="7"/>
  <c r="L209" i="7"/>
  <c r="M209" i="7" s="1"/>
  <c r="T209" i="7"/>
  <c r="U209" i="7" s="1"/>
  <c r="N209" i="7"/>
  <c r="O209" i="7" s="1"/>
  <c r="V209" i="7"/>
  <c r="W209" i="7" s="1"/>
  <c r="H209" i="7"/>
  <c r="I209" i="7" s="1"/>
  <c r="P209" i="7"/>
  <c r="Q209" i="7" s="1"/>
  <c r="X209" i="7"/>
  <c r="Y209" i="7" s="1"/>
  <c r="J209" i="7"/>
  <c r="K209" i="7" s="1"/>
  <c r="R209" i="7"/>
  <c r="S209" i="7" s="1"/>
  <c r="Z209" i="7"/>
  <c r="AA209" i="7" s="1"/>
  <c r="A206" i="10"/>
  <c r="D213" i="7"/>
  <c r="L213" i="7"/>
  <c r="M213" i="7" s="1"/>
  <c r="T213" i="7"/>
  <c r="U213" i="7" s="1"/>
  <c r="N213" i="7"/>
  <c r="O213" i="7" s="1"/>
  <c r="V213" i="7"/>
  <c r="W213" i="7" s="1"/>
  <c r="H213" i="7"/>
  <c r="I213" i="7" s="1"/>
  <c r="P213" i="7"/>
  <c r="Q213" i="7" s="1"/>
  <c r="X213" i="7"/>
  <c r="Y213" i="7" s="1"/>
  <c r="J213" i="7"/>
  <c r="K213" i="7" s="1"/>
  <c r="R213" i="7"/>
  <c r="S213" i="7" s="1"/>
  <c r="Z213" i="7"/>
  <c r="AA213" i="7" s="1"/>
  <c r="A210" i="10"/>
  <c r="D217" i="7"/>
  <c r="L217" i="7"/>
  <c r="M217" i="7" s="1"/>
  <c r="T217" i="7"/>
  <c r="U217" i="7" s="1"/>
  <c r="N217" i="7"/>
  <c r="O217" i="7" s="1"/>
  <c r="V217" i="7"/>
  <c r="W217" i="7" s="1"/>
  <c r="H217" i="7"/>
  <c r="I217" i="7" s="1"/>
  <c r="P217" i="7"/>
  <c r="Q217" i="7" s="1"/>
  <c r="X217" i="7"/>
  <c r="Y217" i="7" s="1"/>
  <c r="J217" i="7"/>
  <c r="K217" i="7" s="1"/>
  <c r="R217" i="7"/>
  <c r="S217" i="7" s="1"/>
  <c r="Z217" i="7"/>
  <c r="AA217" i="7" s="1"/>
  <c r="A214" i="10"/>
  <c r="D221" i="7"/>
  <c r="L221" i="7"/>
  <c r="M221" i="7" s="1"/>
  <c r="T221" i="7"/>
  <c r="U221" i="7" s="1"/>
  <c r="N221" i="7"/>
  <c r="O221" i="7" s="1"/>
  <c r="V221" i="7"/>
  <c r="W221" i="7" s="1"/>
  <c r="H221" i="7"/>
  <c r="I221" i="7" s="1"/>
  <c r="P221" i="7"/>
  <c r="Q221" i="7" s="1"/>
  <c r="X221" i="7"/>
  <c r="Y221" i="7" s="1"/>
  <c r="J221" i="7"/>
  <c r="K221" i="7" s="1"/>
  <c r="R221" i="7"/>
  <c r="S221" i="7" s="1"/>
  <c r="Z221" i="7"/>
  <c r="AA221" i="7" s="1"/>
  <c r="A218" i="10"/>
  <c r="D225" i="7"/>
  <c r="L225" i="7"/>
  <c r="M225" i="7" s="1"/>
  <c r="T225" i="7"/>
  <c r="U225" i="7" s="1"/>
  <c r="N225" i="7"/>
  <c r="O225" i="7" s="1"/>
  <c r="V225" i="7"/>
  <c r="W225" i="7" s="1"/>
  <c r="H225" i="7"/>
  <c r="I225" i="7" s="1"/>
  <c r="P225" i="7"/>
  <c r="Q225" i="7" s="1"/>
  <c r="X225" i="7"/>
  <c r="Y225" i="7" s="1"/>
  <c r="J225" i="7"/>
  <c r="K225" i="7" s="1"/>
  <c r="R225" i="7"/>
  <c r="S225" i="7" s="1"/>
  <c r="Z225" i="7"/>
  <c r="AA225" i="7" s="1"/>
  <c r="A222" i="10"/>
  <c r="D229" i="7"/>
  <c r="L229" i="7"/>
  <c r="M229" i="7" s="1"/>
  <c r="T229" i="7"/>
  <c r="U229" i="7" s="1"/>
  <c r="N229" i="7"/>
  <c r="O229" i="7" s="1"/>
  <c r="V229" i="7"/>
  <c r="W229" i="7" s="1"/>
  <c r="H229" i="7"/>
  <c r="I229" i="7" s="1"/>
  <c r="P229" i="7"/>
  <c r="Q229" i="7" s="1"/>
  <c r="X229" i="7"/>
  <c r="Y229" i="7" s="1"/>
  <c r="J229" i="7"/>
  <c r="K229" i="7" s="1"/>
  <c r="R229" i="7"/>
  <c r="S229" i="7" s="1"/>
  <c r="Z229" i="7"/>
  <c r="AA229" i="7" s="1"/>
  <c r="A226" i="10"/>
  <c r="D233" i="7"/>
  <c r="L233" i="7"/>
  <c r="M233" i="7" s="1"/>
  <c r="T233" i="7"/>
  <c r="U233" i="7" s="1"/>
  <c r="N233" i="7"/>
  <c r="O233" i="7" s="1"/>
  <c r="V233" i="7"/>
  <c r="W233" i="7" s="1"/>
  <c r="H233" i="7"/>
  <c r="I233" i="7" s="1"/>
  <c r="P233" i="7"/>
  <c r="Q233" i="7" s="1"/>
  <c r="X233" i="7"/>
  <c r="Y233" i="7" s="1"/>
  <c r="J233" i="7"/>
  <c r="K233" i="7" s="1"/>
  <c r="R233" i="7"/>
  <c r="S233" i="7" s="1"/>
  <c r="Z233" i="7"/>
  <c r="AA233" i="7" s="1"/>
  <c r="A230" i="10"/>
  <c r="D237" i="7"/>
  <c r="L237" i="7"/>
  <c r="M237" i="7" s="1"/>
  <c r="T237" i="7"/>
  <c r="U237" i="7" s="1"/>
  <c r="N237" i="7"/>
  <c r="O237" i="7" s="1"/>
  <c r="V237" i="7"/>
  <c r="W237" i="7" s="1"/>
  <c r="H237" i="7"/>
  <c r="I237" i="7" s="1"/>
  <c r="P237" i="7"/>
  <c r="Q237" i="7" s="1"/>
  <c r="X237" i="7"/>
  <c r="Y237" i="7" s="1"/>
  <c r="J237" i="7"/>
  <c r="K237" i="7" s="1"/>
  <c r="R237" i="7"/>
  <c r="S237" i="7" s="1"/>
  <c r="Z237" i="7"/>
  <c r="AA237" i="7" s="1"/>
  <c r="A234" i="10"/>
  <c r="D241" i="7"/>
  <c r="L241" i="7"/>
  <c r="M241" i="7" s="1"/>
  <c r="T241" i="7"/>
  <c r="U241" i="7" s="1"/>
  <c r="N241" i="7"/>
  <c r="O241" i="7" s="1"/>
  <c r="V241" i="7"/>
  <c r="W241" i="7" s="1"/>
  <c r="H241" i="7"/>
  <c r="I241" i="7" s="1"/>
  <c r="P241" i="7"/>
  <c r="Q241" i="7" s="1"/>
  <c r="X241" i="7"/>
  <c r="Y241" i="7" s="1"/>
  <c r="J241" i="7"/>
  <c r="K241" i="7" s="1"/>
  <c r="R241" i="7"/>
  <c r="S241" i="7" s="1"/>
  <c r="Z241" i="7"/>
  <c r="AA241" i="7" s="1"/>
  <c r="A238" i="10"/>
  <c r="D245" i="7"/>
  <c r="L245" i="7"/>
  <c r="M245" i="7" s="1"/>
  <c r="T245" i="7"/>
  <c r="U245" i="7" s="1"/>
  <c r="N245" i="7"/>
  <c r="O245" i="7" s="1"/>
  <c r="V245" i="7"/>
  <c r="W245" i="7" s="1"/>
  <c r="H245" i="7"/>
  <c r="I245" i="7" s="1"/>
  <c r="P245" i="7"/>
  <c r="Q245" i="7" s="1"/>
  <c r="X245" i="7"/>
  <c r="Y245" i="7" s="1"/>
  <c r="J245" i="7"/>
  <c r="K245" i="7" s="1"/>
  <c r="R245" i="7"/>
  <c r="S245" i="7" s="1"/>
  <c r="Z245" i="7"/>
  <c r="AA245" i="7" s="1"/>
  <c r="A242" i="10"/>
  <c r="D249" i="7"/>
  <c r="L249" i="7"/>
  <c r="M249" i="7" s="1"/>
  <c r="T249" i="7"/>
  <c r="U249" i="7" s="1"/>
  <c r="N249" i="7"/>
  <c r="O249" i="7" s="1"/>
  <c r="V249" i="7"/>
  <c r="W249" i="7" s="1"/>
  <c r="H249" i="7"/>
  <c r="I249" i="7" s="1"/>
  <c r="P249" i="7"/>
  <c r="Q249" i="7" s="1"/>
  <c r="X249" i="7"/>
  <c r="Y249" i="7" s="1"/>
  <c r="J249" i="7"/>
  <c r="K249" i="7" s="1"/>
  <c r="R249" i="7"/>
  <c r="S249" i="7" s="1"/>
  <c r="Z249" i="7"/>
  <c r="AA249" i="7" s="1"/>
  <c r="A246" i="10"/>
  <c r="D253" i="7"/>
  <c r="L253" i="7"/>
  <c r="M253" i="7" s="1"/>
  <c r="T253" i="7"/>
  <c r="U253" i="7" s="1"/>
  <c r="N253" i="7"/>
  <c r="O253" i="7" s="1"/>
  <c r="V253" i="7"/>
  <c r="W253" i="7" s="1"/>
  <c r="H253" i="7"/>
  <c r="I253" i="7" s="1"/>
  <c r="P253" i="7"/>
  <c r="Q253" i="7" s="1"/>
  <c r="X253" i="7"/>
  <c r="Y253" i="7" s="1"/>
  <c r="J253" i="7"/>
  <c r="K253" i="7" s="1"/>
  <c r="R253" i="7"/>
  <c r="S253" i="7" s="1"/>
  <c r="Z253" i="7"/>
  <c r="AA253" i="7" s="1"/>
  <c r="A250" i="10"/>
  <c r="D257" i="7"/>
  <c r="L257" i="7"/>
  <c r="M257" i="7" s="1"/>
  <c r="T257" i="7"/>
  <c r="U257" i="7" s="1"/>
  <c r="N257" i="7"/>
  <c r="O257" i="7" s="1"/>
  <c r="V257" i="7"/>
  <c r="W257" i="7" s="1"/>
  <c r="H257" i="7"/>
  <c r="I257" i="7" s="1"/>
  <c r="P257" i="7"/>
  <c r="Q257" i="7" s="1"/>
  <c r="X257" i="7"/>
  <c r="Y257" i="7" s="1"/>
  <c r="J257" i="7"/>
  <c r="K257" i="7" s="1"/>
  <c r="R257" i="7"/>
  <c r="S257" i="7" s="1"/>
  <c r="Z257" i="7"/>
  <c r="AA257" i="7" s="1"/>
  <c r="A254" i="10"/>
  <c r="D261" i="7"/>
  <c r="L261" i="7"/>
  <c r="M261" i="7" s="1"/>
  <c r="T261" i="7"/>
  <c r="U261" i="7" s="1"/>
  <c r="N261" i="7"/>
  <c r="O261" i="7" s="1"/>
  <c r="V261" i="7"/>
  <c r="W261" i="7" s="1"/>
  <c r="H261" i="7"/>
  <c r="I261" i="7" s="1"/>
  <c r="P261" i="7"/>
  <c r="Q261" i="7" s="1"/>
  <c r="X261" i="7"/>
  <c r="Y261" i="7" s="1"/>
  <c r="J261" i="7"/>
  <c r="K261" i="7" s="1"/>
  <c r="R261" i="7"/>
  <c r="S261" i="7" s="1"/>
  <c r="Z261" i="7"/>
  <c r="AA261" i="7" s="1"/>
  <c r="A258" i="10"/>
  <c r="D265" i="7"/>
  <c r="J265" i="7"/>
  <c r="K265" i="7" s="1"/>
  <c r="R265" i="7"/>
  <c r="S265" i="7" s="1"/>
  <c r="Z265" i="7"/>
  <c r="AA265" i="7" s="1"/>
  <c r="N265" i="7"/>
  <c r="O265" i="7" s="1"/>
  <c r="X265" i="7"/>
  <c r="Y265" i="7" s="1"/>
  <c r="P265" i="7"/>
  <c r="Q265" i="7" s="1"/>
  <c r="H265" i="7"/>
  <c r="I265" i="7" s="1"/>
  <c r="T265" i="7"/>
  <c r="U265" i="7" s="1"/>
  <c r="L265" i="7"/>
  <c r="M265" i="7" s="1"/>
  <c r="V265" i="7"/>
  <c r="W265" i="7" s="1"/>
  <c r="A262" i="10"/>
  <c r="D269" i="7"/>
  <c r="J269" i="7"/>
  <c r="K269" i="7" s="1"/>
  <c r="R269" i="7"/>
  <c r="S269" i="7" s="1"/>
  <c r="H269" i="7"/>
  <c r="I269" i="7" s="1"/>
  <c r="T269" i="7"/>
  <c r="U269" i="7" s="1"/>
  <c r="L269" i="7"/>
  <c r="M269" i="7" s="1"/>
  <c r="V269" i="7"/>
  <c r="W269" i="7" s="1"/>
  <c r="N269" i="7"/>
  <c r="O269" i="7" s="1"/>
  <c r="X269" i="7"/>
  <c r="Y269" i="7" s="1"/>
  <c r="P269" i="7"/>
  <c r="Q269" i="7" s="1"/>
  <c r="Z269" i="7"/>
  <c r="AA269" i="7" s="1"/>
  <c r="A266" i="10"/>
  <c r="D273" i="7"/>
  <c r="L273" i="7"/>
  <c r="M273" i="7" s="1"/>
  <c r="T273" i="7"/>
  <c r="U273" i="7" s="1"/>
  <c r="N273" i="7"/>
  <c r="O273" i="7" s="1"/>
  <c r="V273" i="7"/>
  <c r="W273" i="7" s="1"/>
  <c r="H273" i="7"/>
  <c r="I273" i="7" s="1"/>
  <c r="P273" i="7"/>
  <c r="Q273" i="7" s="1"/>
  <c r="X273" i="7"/>
  <c r="Y273" i="7" s="1"/>
  <c r="J273" i="7"/>
  <c r="K273" i="7" s="1"/>
  <c r="R273" i="7"/>
  <c r="S273" i="7" s="1"/>
  <c r="Z273" i="7"/>
  <c r="AA273" i="7" s="1"/>
  <c r="A270" i="10"/>
  <c r="D277" i="7"/>
  <c r="L277" i="7"/>
  <c r="M277" i="7" s="1"/>
  <c r="T277" i="7"/>
  <c r="U277" i="7" s="1"/>
  <c r="N277" i="7"/>
  <c r="O277" i="7" s="1"/>
  <c r="V277" i="7"/>
  <c r="W277" i="7" s="1"/>
  <c r="H277" i="7"/>
  <c r="I277" i="7" s="1"/>
  <c r="P277" i="7"/>
  <c r="Q277" i="7" s="1"/>
  <c r="X277" i="7"/>
  <c r="Y277" i="7" s="1"/>
  <c r="J277" i="7"/>
  <c r="K277" i="7" s="1"/>
  <c r="R277" i="7"/>
  <c r="S277" i="7" s="1"/>
  <c r="Z277" i="7"/>
  <c r="AA277" i="7" s="1"/>
  <c r="A274" i="10"/>
  <c r="D281" i="7"/>
  <c r="L281" i="7"/>
  <c r="M281" i="7" s="1"/>
  <c r="T281" i="7"/>
  <c r="U281" i="7" s="1"/>
  <c r="N281" i="7"/>
  <c r="O281" i="7" s="1"/>
  <c r="V281" i="7"/>
  <c r="W281" i="7" s="1"/>
  <c r="H281" i="7"/>
  <c r="I281" i="7" s="1"/>
  <c r="P281" i="7"/>
  <c r="Q281" i="7" s="1"/>
  <c r="X281" i="7"/>
  <c r="Y281" i="7" s="1"/>
  <c r="J281" i="7"/>
  <c r="K281" i="7" s="1"/>
  <c r="R281" i="7"/>
  <c r="S281" i="7" s="1"/>
  <c r="Z281" i="7"/>
  <c r="AA281" i="7" s="1"/>
  <c r="A278" i="10"/>
  <c r="D285" i="7"/>
  <c r="L285" i="7"/>
  <c r="M285" i="7" s="1"/>
  <c r="T285" i="7"/>
  <c r="U285" i="7" s="1"/>
  <c r="N285" i="7"/>
  <c r="O285" i="7" s="1"/>
  <c r="V285" i="7"/>
  <c r="W285" i="7" s="1"/>
  <c r="H285" i="7"/>
  <c r="I285" i="7" s="1"/>
  <c r="P285" i="7"/>
  <c r="Q285" i="7" s="1"/>
  <c r="X285" i="7"/>
  <c r="Y285" i="7" s="1"/>
  <c r="J285" i="7"/>
  <c r="K285" i="7" s="1"/>
  <c r="R285" i="7"/>
  <c r="S285" i="7" s="1"/>
  <c r="Z285" i="7"/>
  <c r="AA285" i="7" s="1"/>
  <c r="A282" i="10"/>
  <c r="D289" i="7"/>
  <c r="L289" i="7"/>
  <c r="M289" i="7" s="1"/>
  <c r="T289" i="7"/>
  <c r="U289" i="7" s="1"/>
  <c r="N289" i="7"/>
  <c r="O289" i="7" s="1"/>
  <c r="V289" i="7"/>
  <c r="W289" i="7" s="1"/>
  <c r="H289" i="7"/>
  <c r="I289" i="7" s="1"/>
  <c r="P289" i="7"/>
  <c r="Q289" i="7" s="1"/>
  <c r="X289" i="7"/>
  <c r="Y289" i="7" s="1"/>
  <c r="J289" i="7"/>
  <c r="K289" i="7" s="1"/>
  <c r="R289" i="7"/>
  <c r="S289" i="7" s="1"/>
  <c r="Z289" i="7"/>
  <c r="AA289" i="7" s="1"/>
  <c r="A286" i="10"/>
  <c r="D293" i="7"/>
  <c r="L293" i="7"/>
  <c r="M293" i="7" s="1"/>
  <c r="T293" i="7"/>
  <c r="U293" i="7" s="1"/>
  <c r="N293" i="7"/>
  <c r="O293" i="7" s="1"/>
  <c r="V293" i="7"/>
  <c r="W293" i="7" s="1"/>
  <c r="H293" i="7"/>
  <c r="I293" i="7" s="1"/>
  <c r="P293" i="7"/>
  <c r="Q293" i="7" s="1"/>
  <c r="X293" i="7"/>
  <c r="Y293" i="7" s="1"/>
  <c r="J293" i="7"/>
  <c r="K293" i="7" s="1"/>
  <c r="R293" i="7"/>
  <c r="S293" i="7" s="1"/>
  <c r="Z293" i="7"/>
  <c r="AA293" i="7" s="1"/>
  <c r="A290" i="10"/>
  <c r="D297" i="7"/>
  <c r="E297" i="7" s="1"/>
  <c r="F297" i="7" s="1"/>
  <c r="L297" i="7"/>
  <c r="M297" i="7" s="1"/>
  <c r="T297" i="7"/>
  <c r="U297" i="7" s="1"/>
  <c r="N297" i="7"/>
  <c r="O297" i="7" s="1"/>
  <c r="V297" i="7"/>
  <c r="W297" i="7" s="1"/>
  <c r="H297" i="7"/>
  <c r="I297" i="7" s="1"/>
  <c r="P297" i="7"/>
  <c r="Q297" i="7" s="1"/>
  <c r="X297" i="7"/>
  <c r="Y297" i="7" s="1"/>
  <c r="J297" i="7"/>
  <c r="K297" i="7" s="1"/>
  <c r="R297" i="7"/>
  <c r="S297" i="7" s="1"/>
  <c r="Z297" i="7"/>
  <c r="AA297" i="7" s="1"/>
  <c r="A294" i="10"/>
  <c r="D301" i="7"/>
  <c r="E301" i="7" s="1"/>
  <c r="F301" i="7" s="1"/>
  <c r="L301" i="7"/>
  <c r="M301" i="7" s="1"/>
  <c r="T301" i="7"/>
  <c r="U301" i="7" s="1"/>
  <c r="N301" i="7"/>
  <c r="O301" i="7" s="1"/>
  <c r="V301" i="7"/>
  <c r="W301" i="7" s="1"/>
  <c r="H301" i="7"/>
  <c r="I301" i="7" s="1"/>
  <c r="P301" i="7"/>
  <c r="Q301" i="7" s="1"/>
  <c r="X301" i="7"/>
  <c r="Y301" i="7" s="1"/>
  <c r="J301" i="7"/>
  <c r="K301" i="7" s="1"/>
  <c r="R301" i="7"/>
  <c r="S301" i="7" s="1"/>
  <c r="Z301" i="7"/>
  <c r="AA301" i="7" s="1"/>
  <c r="A298" i="10"/>
  <c r="D305" i="7"/>
  <c r="E305" i="7" s="1"/>
  <c r="F305" i="7" s="1"/>
  <c r="L305" i="7"/>
  <c r="M305" i="7" s="1"/>
  <c r="T305" i="7"/>
  <c r="U305" i="7" s="1"/>
  <c r="N305" i="7"/>
  <c r="O305" i="7" s="1"/>
  <c r="V305" i="7"/>
  <c r="W305" i="7" s="1"/>
  <c r="H305" i="7"/>
  <c r="I305" i="7" s="1"/>
  <c r="P305" i="7"/>
  <c r="Q305" i="7" s="1"/>
  <c r="X305" i="7"/>
  <c r="Y305" i="7" s="1"/>
  <c r="J305" i="7"/>
  <c r="K305" i="7" s="1"/>
  <c r="R305" i="7"/>
  <c r="S305" i="7" s="1"/>
  <c r="Z305" i="7"/>
  <c r="AA305" i="7" s="1"/>
  <c r="A302" i="10"/>
  <c r="D309" i="7"/>
  <c r="E309" i="7" s="1"/>
  <c r="F309" i="7" s="1"/>
  <c r="L309" i="7"/>
  <c r="M309" i="7" s="1"/>
  <c r="T309" i="7"/>
  <c r="U309" i="7" s="1"/>
  <c r="N309" i="7"/>
  <c r="O309" i="7" s="1"/>
  <c r="V309" i="7"/>
  <c r="W309" i="7" s="1"/>
  <c r="H309" i="7"/>
  <c r="I309" i="7" s="1"/>
  <c r="P309" i="7"/>
  <c r="Q309" i="7" s="1"/>
  <c r="X309" i="7"/>
  <c r="Y309" i="7" s="1"/>
  <c r="J309" i="7"/>
  <c r="K309" i="7" s="1"/>
  <c r="R309" i="7"/>
  <c r="S309" i="7" s="1"/>
  <c r="Z309" i="7"/>
  <c r="AA309" i="7" s="1"/>
  <c r="A306" i="10"/>
  <c r="D313" i="7"/>
  <c r="E313" i="7" s="1"/>
  <c r="F313" i="7" s="1"/>
  <c r="L313" i="7"/>
  <c r="M313" i="7" s="1"/>
  <c r="T313" i="7"/>
  <c r="U313" i="7" s="1"/>
  <c r="N313" i="7"/>
  <c r="O313" i="7" s="1"/>
  <c r="V313" i="7"/>
  <c r="W313" i="7" s="1"/>
  <c r="H313" i="7"/>
  <c r="I313" i="7" s="1"/>
  <c r="P313" i="7"/>
  <c r="Q313" i="7" s="1"/>
  <c r="X313" i="7"/>
  <c r="Y313" i="7" s="1"/>
  <c r="J313" i="7"/>
  <c r="K313" i="7" s="1"/>
  <c r="R313" i="7"/>
  <c r="S313" i="7" s="1"/>
  <c r="Z313" i="7"/>
  <c r="AA313" i="7" s="1"/>
  <c r="A310" i="10"/>
  <c r="D317" i="7"/>
  <c r="E317" i="7" s="1"/>
  <c r="F317" i="7" s="1"/>
  <c r="L317" i="7"/>
  <c r="M317" i="7" s="1"/>
  <c r="T317" i="7"/>
  <c r="U317" i="7" s="1"/>
  <c r="N317" i="7"/>
  <c r="O317" i="7" s="1"/>
  <c r="V317" i="7"/>
  <c r="W317" i="7" s="1"/>
  <c r="H317" i="7"/>
  <c r="I317" i="7" s="1"/>
  <c r="P317" i="7"/>
  <c r="Q317" i="7" s="1"/>
  <c r="X317" i="7"/>
  <c r="Y317" i="7" s="1"/>
  <c r="J317" i="7"/>
  <c r="K317" i="7" s="1"/>
  <c r="R317" i="7"/>
  <c r="S317" i="7" s="1"/>
  <c r="Z317" i="7"/>
  <c r="AA317" i="7" s="1"/>
  <c r="A314" i="10"/>
  <c r="D321" i="7"/>
  <c r="E321" i="7" s="1"/>
  <c r="F321" i="7" s="1"/>
  <c r="L321" i="7"/>
  <c r="M321" i="7" s="1"/>
  <c r="T321" i="7"/>
  <c r="U321" i="7" s="1"/>
  <c r="N321" i="7"/>
  <c r="O321" i="7" s="1"/>
  <c r="V321" i="7"/>
  <c r="W321" i="7" s="1"/>
  <c r="H321" i="7"/>
  <c r="I321" i="7" s="1"/>
  <c r="P321" i="7"/>
  <c r="Q321" i="7" s="1"/>
  <c r="X321" i="7"/>
  <c r="Y321" i="7" s="1"/>
  <c r="J321" i="7"/>
  <c r="K321" i="7" s="1"/>
  <c r="R321" i="7"/>
  <c r="S321" i="7" s="1"/>
  <c r="Z321" i="7"/>
  <c r="AA321" i="7" s="1"/>
  <c r="A318" i="10"/>
  <c r="D325" i="7"/>
  <c r="E325" i="7" s="1"/>
  <c r="F325" i="7" s="1"/>
  <c r="L325" i="7"/>
  <c r="M325" i="7" s="1"/>
  <c r="T325" i="7"/>
  <c r="U325" i="7" s="1"/>
  <c r="N325" i="7"/>
  <c r="O325" i="7" s="1"/>
  <c r="V325" i="7"/>
  <c r="W325" i="7" s="1"/>
  <c r="H325" i="7"/>
  <c r="I325" i="7" s="1"/>
  <c r="P325" i="7"/>
  <c r="Q325" i="7" s="1"/>
  <c r="X325" i="7"/>
  <c r="Y325" i="7" s="1"/>
  <c r="J325" i="7"/>
  <c r="K325" i="7" s="1"/>
  <c r="R325" i="7"/>
  <c r="S325" i="7" s="1"/>
  <c r="Z325" i="7"/>
  <c r="AA325" i="7" s="1"/>
  <c r="A322" i="10"/>
  <c r="D329" i="7"/>
  <c r="E329" i="7" s="1"/>
  <c r="F329" i="7" s="1"/>
  <c r="L329" i="7"/>
  <c r="M329" i="7" s="1"/>
  <c r="T329" i="7"/>
  <c r="U329" i="7" s="1"/>
  <c r="N329" i="7"/>
  <c r="O329" i="7" s="1"/>
  <c r="V329" i="7"/>
  <c r="W329" i="7" s="1"/>
  <c r="H329" i="7"/>
  <c r="I329" i="7" s="1"/>
  <c r="P329" i="7"/>
  <c r="Q329" i="7" s="1"/>
  <c r="X329" i="7"/>
  <c r="Y329" i="7" s="1"/>
  <c r="J329" i="7"/>
  <c r="K329" i="7" s="1"/>
  <c r="R329" i="7"/>
  <c r="S329" i="7" s="1"/>
  <c r="Z329" i="7"/>
  <c r="AA329" i="7" s="1"/>
  <c r="A326" i="10"/>
  <c r="D333" i="7"/>
  <c r="E333" i="7" s="1"/>
  <c r="F333" i="7" s="1"/>
  <c r="J333" i="7"/>
  <c r="K333" i="7" s="1"/>
  <c r="R333" i="7"/>
  <c r="S333" i="7" s="1"/>
  <c r="Z333" i="7"/>
  <c r="AA333" i="7" s="1"/>
  <c r="P333" i="7"/>
  <c r="Q333" i="7" s="1"/>
  <c r="H333" i="7"/>
  <c r="I333" i="7" s="1"/>
  <c r="T333" i="7"/>
  <c r="U333" i="7" s="1"/>
  <c r="L333" i="7"/>
  <c r="M333" i="7" s="1"/>
  <c r="V333" i="7"/>
  <c r="W333" i="7" s="1"/>
  <c r="N333" i="7"/>
  <c r="O333" i="7" s="1"/>
  <c r="X333" i="7"/>
  <c r="Y333" i="7" s="1"/>
  <c r="A330" i="10"/>
  <c r="D337" i="7"/>
  <c r="E337" i="7" s="1"/>
  <c r="F337" i="7" s="1"/>
  <c r="J337" i="7"/>
  <c r="K337" i="7" s="1"/>
  <c r="R337" i="7"/>
  <c r="S337" i="7" s="1"/>
  <c r="Z337" i="7"/>
  <c r="AA337" i="7" s="1"/>
  <c r="L337" i="7"/>
  <c r="M337" i="7" s="1"/>
  <c r="T337" i="7"/>
  <c r="U337" i="7" s="1"/>
  <c r="N337" i="7"/>
  <c r="O337" i="7" s="1"/>
  <c r="V337" i="7"/>
  <c r="W337" i="7" s="1"/>
  <c r="H337" i="7"/>
  <c r="I337" i="7" s="1"/>
  <c r="P337" i="7"/>
  <c r="Q337" i="7" s="1"/>
  <c r="X337" i="7"/>
  <c r="Y337" i="7" s="1"/>
  <c r="A334" i="10"/>
  <c r="D341" i="7"/>
  <c r="E341" i="7" s="1"/>
  <c r="F341" i="7" s="1"/>
  <c r="J341" i="7"/>
  <c r="K341" i="7" s="1"/>
  <c r="R341" i="7"/>
  <c r="S341" i="7" s="1"/>
  <c r="Z341" i="7"/>
  <c r="AA341" i="7" s="1"/>
  <c r="L341" i="7"/>
  <c r="M341" i="7" s="1"/>
  <c r="T341" i="7"/>
  <c r="U341" i="7" s="1"/>
  <c r="N341" i="7"/>
  <c r="O341" i="7" s="1"/>
  <c r="V341" i="7"/>
  <c r="W341" i="7" s="1"/>
  <c r="H341" i="7"/>
  <c r="I341" i="7" s="1"/>
  <c r="P341" i="7"/>
  <c r="Q341" i="7" s="1"/>
  <c r="X341" i="7"/>
  <c r="Y341" i="7" s="1"/>
  <c r="A338" i="10"/>
  <c r="D345" i="7"/>
  <c r="E345" i="7" s="1"/>
  <c r="F345" i="7" s="1"/>
  <c r="J345" i="7"/>
  <c r="K345" i="7" s="1"/>
  <c r="R345" i="7"/>
  <c r="S345" i="7" s="1"/>
  <c r="Z345" i="7"/>
  <c r="AA345" i="7" s="1"/>
  <c r="L345" i="7"/>
  <c r="M345" i="7" s="1"/>
  <c r="T345" i="7"/>
  <c r="U345" i="7" s="1"/>
  <c r="N345" i="7"/>
  <c r="O345" i="7" s="1"/>
  <c r="V345" i="7"/>
  <c r="W345" i="7" s="1"/>
  <c r="H345" i="7"/>
  <c r="I345" i="7" s="1"/>
  <c r="P345" i="7"/>
  <c r="Q345" i="7" s="1"/>
  <c r="X345" i="7"/>
  <c r="Y345" i="7" s="1"/>
  <c r="A342" i="10"/>
  <c r="D349" i="7"/>
  <c r="E349" i="7" s="1"/>
  <c r="F349" i="7" s="1"/>
  <c r="J349" i="7"/>
  <c r="K349" i="7" s="1"/>
  <c r="R349" i="7"/>
  <c r="S349" i="7" s="1"/>
  <c r="Z349" i="7"/>
  <c r="AA349" i="7" s="1"/>
  <c r="L349" i="7"/>
  <c r="M349" i="7" s="1"/>
  <c r="T349" i="7"/>
  <c r="U349" i="7" s="1"/>
  <c r="N349" i="7"/>
  <c r="O349" i="7" s="1"/>
  <c r="V349" i="7"/>
  <c r="W349" i="7" s="1"/>
  <c r="H349" i="7"/>
  <c r="I349" i="7" s="1"/>
  <c r="P349" i="7"/>
  <c r="Q349" i="7" s="1"/>
  <c r="X349" i="7"/>
  <c r="Y349" i="7" s="1"/>
  <c r="A346" i="10"/>
  <c r="D353" i="7"/>
  <c r="E353" i="7" s="1"/>
  <c r="F353" i="7" s="1"/>
  <c r="J353" i="7"/>
  <c r="K353" i="7" s="1"/>
  <c r="R353" i="7"/>
  <c r="S353" i="7" s="1"/>
  <c r="Z353" i="7"/>
  <c r="AA353" i="7" s="1"/>
  <c r="L353" i="7"/>
  <c r="M353" i="7" s="1"/>
  <c r="T353" i="7"/>
  <c r="U353" i="7" s="1"/>
  <c r="N353" i="7"/>
  <c r="O353" i="7" s="1"/>
  <c r="V353" i="7"/>
  <c r="W353" i="7" s="1"/>
  <c r="H353" i="7"/>
  <c r="I353" i="7" s="1"/>
  <c r="P353" i="7"/>
  <c r="Q353" i="7" s="1"/>
  <c r="X353" i="7"/>
  <c r="Y353" i="7" s="1"/>
  <c r="A350" i="10"/>
  <c r="D357" i="7"/>
  <c r="E357" i="7" s="1"/>
  <c r="F357" i="7" s="1"/>
  <c r="J357" i="7"/>
  <c r="K357" i="7" s="1"/>
  <c r="R357" i="7"/>
  <c r="S357" i="7" s="1"/>
  <c r="Z357" i="7"/>
  <c r="AA357" i="7" s="1"/>
  <c r="L357" i="7"/>
  <c r="M357" i="7" s="1"/>
  <c r="T357" i="7"/>
  <c r="U357" i="7" s="1"/>
  <c r="N357" i="7"/>
  <c r="O357" i="7" s="1"/>
  <c r="V357" i="7"/>
  <c r="W357" i="7" s="1"/>
  <c r="H357" i="7"/>
  <c r="I357" i="7" s="1"/>
  <c r="P357" i="7"/>
  <c r="Q357" i="7" s="1"/>
  <c r="X357" i="7"/>
  <c r="Y357" i="7" s="1"/>
  <c r="A354" i="10"/>
  <c r="D361" i="7"/>
  <c r="E361" i="7" s="1"/>
  <c r="F361" i="7" s="1"/>
  <c r="J361" i="7"/>
  <c r="K361" i="7" s="1"/>
  <c r="R361" i="7"/>
  <c r="S361" i="7" s="1"/>
  <c r="Z361" i="7"/>
  <c r="AA361" i="7" s="1"/>
  <c r="L361" i="7"/>
  <c r="M361" i="7" s="1"/>
  <c r="T361" i="7"/>
  <c r="U361" i="7" s="1"/>
  <c r="N361" i="7"/>
  <c r="O361" i="7" s="1"/>
  <c r="V361" i="7"/>
  <c r="W361" i="7" s="1"/>
  <c r="H361" i="7"/>
  <c r="I361" i="7" s="1"/>
  <c r="P361" i="7"/>
  <c r="Q361" i="7" s="1"/>
  <c r="X361" i="7"/>
  <c r="Y361" i="7" s="1"/>
  <c r="A358" i="10"/>
  <c r="D365" i="7"/>
  <c r="E365" i="7" s="1"/>
  <c r="F365" i="7" s="1"/>
  <c r="J365" i="7"/>
  <c r="K365" i="7" s="1"/>
  <c r="R365" i="7"/>
  <c r="S365" i="7" s="1"/>
  <c r="Z365" i="7"/>
  <c r="AA365" i="7" s="1"/>
  <c r="L365" i="7"/>
  <c r="M365" i="7" s="1"/>
  <c r="T365" i="7"/>
  <c r="U365" i="7" s="1"/>
  <c r="N365" i="7"/>
  <c r="O365" i="7" s="1"/>
  <c r="V365" i="7"/>
  <c r="W365" i="7" s="1"/>
  <c r="H365" i="7"/>
  <c r="I365" i="7" s="1"/>
  <c r="P365" i="7"/>
  <c r="Q365" i="7" s="1"/>
  <c r="X365" i="7"/>
  <c r="Y365" i="7" s="1"/>
  <c r="A362" i="10"/>
  <c r="D369" i="7"/>
  <c r="E369" i="7" s="1"/>
  <c r="F369" i="7" s="1"/>
  <c r="J369" i="7"/>
  <c r="K369" i="7" s="1"/>
  <c r="R369" i="7"/>
  <c r="S369" i="7" s="1"/>
  <c r="Z369" i="7"/>
  <c r="AA369" i="7" s="1"/>
  <c r="L369" i="7"/>
  <c r="M369" i="7" s="1"/>
  <c r="T369" i="7"/>
  <c r="U369" i="7" s="1"/>
  <c r="N369" i="7"/>
  <c r="O369" i="7" s="1"/>
  <c r="V369" i="7"/>
  <c r="W369" i="7" s="1"/>
  <c r="H369" i="7"/>
  <c r="I369" i="7" s="1"/>
  <c r="P369" i="7"/>
  <c r="Q369" i="7" s="1"/>
  <c r="X369" i="7"/>
  <c r="Y369" i="7" s="1"/>
  <c r="A366" i="10"/>
  <c r="D373" i="7"/>
  <c r="E373" i="7" s="1"/>
  <c r="F373" i="7" s="1"/>
  <c r="J373" i="7"/>
  <c r="K373" i="7" s="1"/>
  <c r="R373" i="7"/>
  <c r="S373" i="7" s="1"/>
  <c r="Z373" i="7"/>
  <c r="AA373" i="7" s="1"/>
  <c r="L373" i="7"/>
  <c r="M373" i="7" s="1"/>
  <c r="T373" i="7"/>
  <c r="U373" i="7" s="1"/>
  <c r="N373" i="7"/>
  <c r="O373" i="7" s="1"/>
  <c r="V373" i="7"/>
  <c r="W373" i="7" s="1"/>
  <c r="H373" i="7"/>
  <c r="I373" i="7" s="1"/>
  <c r="P373" i="7"/>
  <c r="Q373" i="7" s="1"/>
  <c r="X373" i="7"/>
  <c r="Y373" i="7" s="1"/>
  <c r="A370" i="10"/>
  <c r="D377" i="7"/>
  <c r="E377" i="7" s="1"/>
  <c r="F377" i="7" s="1"/>
  <c r="J377" i="7"/>
  <c r="K377" i="7" s="1"/>
  <c r="R377" i="7"/>
  <c r="S377" i="7" s="1"/>
  <c r="Z377" i="7"/>
  <c r="AA377" i="7" s="1"/>
  <c r="L377" i="7"/>
  <c r="M377" i="7" s="1"/>
  <c r="T377" i="7"/>
  <c r="U377" i="7" s="1"/>
  <c r="N377" i="7"/>
  <c r="O377" i="7" s="1"/>
  <c r="V377" i="7"/>
  <c r="W377" i="7" s="1"/>
  <c r="H377" i="7"/>
  <c r="I377" i="7" s="1"/>
  <c r="P377" i="7"/>
  <c r="Q377" i="7" s="1"/>
  <c r="X377" i="7"/>
  <c r="Y377" i="7" s="1"/>
  <c r="A374" i="10"/>
  <c r="D381" i="7"/>
  <c r="E381" i="7" s="1"/>
  <c r="F381" i="7" s="1"/>
  <c r="J381" i="7"/>
  <c r="K381" i="7" s="1"/>
  <c r="R381" i="7"/>
  <c r="S381" i="7" s="1"/>
  <c r="Z381" i="7"/>
  <c r="AA381" i="7" s="1"/>
  <c r="L381" i="7"/>
  <c r="M381" i="7" s="1"/>
  <c r="T381" i="7"/>
  <c r="U381" i="7" s="1"/>
  <c r="N381" i="7"/>
  <c r="O381" i="7" s="1"/>
  <c r="V381" i="7"/>
  <c r="W381" i="7" s="1"/>
  <c r="H381" i="7"/>
  <c r="I381" i="7" s="1"/>
  <c r="P381" i="7"/>
  <c r="Q381" i="7" s="1"/>
  <c r="X381" i="7"/>
  <c r="Y381" i="7" s="1"/>
  <c r="A378" i="10"/>
  <c r="D385" i="7"/>
  <c r="E385" i="7" s="1"/>
  <c r="F385" i="7" s="1"/>
  <c r="J385" i="7"/>
  <c r="K385" i="7" s="1"/>
  <c r="R385" i="7"/>
  <c r="S385" i="7" s="1"/>
  <c r="Z385" i="7"/>
  <c r="AA385" i="7" s="1"/>
  <c r="L385" i="7"/>
  <c r="M385" i="7" s="1"/>
  <c r="T385" i="7"/>
  <c r="U385" i="7" s="1"/>
  <c r="N385" i="7"/>
  <c r="O385" i="7" s="1"/>
  <c r="V385" i="7"/>
  <c r="W385" i="7" s="1"/>
  <c r="H385" i="7"/>
  <c r="I385" i="7" s="1"/>
  <c r="P385" i="7"/>
  <c r="Q385" i="7" s="1"/>
  <c r="X385" i="7"/>
  <c r="Y385" i="7" s="1"/>
  <c r="A382" i="10"/>
  <c r="D389" i="7"/>
  <c r="E389" i="7" s="1"/>
  <c r="F389" i="7" s="1"/>
  <c r="J389" i="7"/>
  <c r="K389" i="7" s="1"/>
  <c r="R389" i="7"/>
  <c r="S389" i="7" s="1"/>
  <c r="Z389" i="7"/>
  <c r="AA389" i="7" s="1"/>
  <c r="L389" i="7"/>
  <c r="M389" i="7" s="1"/>
  <c r="T389" i="7"/>
  <c r="U389" i="7" s="1"/>
  <c r="N389" i="7"/>
  <c r="O389" i="7" s="1"/>
  <c r="V389" i="7"/>
  <c r="W389" i="7" s="1"/>
  <c r="H389" i="7"/>
  <c r="I389" i="7" s="1"/>
  <c r="P389" i="7"/>
  <c r="Q389" i="7" s="1"/>
  <c r="X389" i="7"/>
  <c r="Y389" i="7" s="1"/>
  <c r="A386" i="10"/>
  <c r="D393" i="7"/>
  <c r="E393" i="7" s="1"/>
  <c r="F393" i="7" s="1"/>
  <c r="J393" i="7"/>
  <c r="K393" i="7" s="1"/>
  <c r="R393" i="7"/>
  <c r="S393" i="7" s="1"/>
  <c r="Z393" i="7"/>
  <c r="AA393" i="7" s="1"/>
  <c r="L393" i="7"/>
  <c r="M393" i="7" s="1"/>
  <c r="T393" i="7"/>
  <c r="U393" i="7" s="1"/>
  <c r="N393" i="7"/>
  <c r="O393" i="7" s="1"/>
  <c r="V393" i="7"/>
  <c r="W393" i="7" s="1"/>
  <c r="H393" i="7"/>
  <c r="I393" i="7" s="1"/>
  <c r="P393" i="7"/>
  <c r="Q393" i="7" s="1"/>
  <c r="X393" i="7"/>
  <c r="Y393" i="7" s="1"/>
  <c r="A390" i="10"/>
  <c r="D397" i="7"/>
  <c r="E397" i="7" s="1"/>
  <c r="F397" i="7" s="1"/>
  <c r="J397" i="7"/>
  <c r="K397" i="7" s="1"/>
  <c r="R397" i="7"/>
  <c r="S397" i="7" s="1"/>
  <c r="Z397" i="7"/>
  <c r="AA397" i="7" s="1"/>
  <c r="L397" i="7"/>
  <c r="M397" i="7" s="1"/>
  <c r="T397" i="7"/>
  <c r="U397" i="7" s="1"/>
  <c r="N397" i="7"/>
  <c r="O397" i="7" s="1"/>
  <c r="V397" i="7"/>
  <c r="W397" i="7" s="1"/>
  <c r="H397" i="7"/>
  <c r="I397" i="7" s="1"/>
  <c r="P397" i="7"/>
  <c r="Q397" i="7" s="1"/>
  <c r="X397" i="7"/>
  <c r="Y397" i="7" s="1"/>
  <c r="A394" i="10"/>
  <c r="D401" i="7"/>
  <c r="E401" i="7" s="1"/>
  <c r="F401" i="7" s="1"/>
  <c r="J401" i="7"/>
  <c r="K401" i="7" s="1"/>
  <c r="R401" i="7"/>
  <c r="S401" i="7" s="1"/>
  <c r="Z401" i="7"/>
  <c r="AA401" i="7" s="1"/>
  <c r="L401" i="7"/>
  <c r="M401" i="7" s="1"/>
  <c r="T401" i="7"/>
  <c r="U401" i="7" s="1"/>
  <c r="N401" i="7"/>
  <c r="O401" i="7" s="1"/>
  <c r="V401" i="7"/>
  <c r="W401" i="7" s="1"/>
  <c r="H401" i="7"/>
  <c r="I401" i="7" s="1"/>
  <c r="P401" i="7"/>
  <c r="Q401" i="7" s="1"/>
  <c r="X401" i="7"/>
  <c r="Y401" i="7" s="1"/>
  <c r="A398" i="10"/>
  <c r="D405" i="7"/>
  <c r="E405" i="7" s="1"/>
  <c r="F405" i="7" s="1"/>
  <c r="J405" i="7"/>
  <c r="K405" i="7" s="1"/>
  <c r="R405" i="7"/>
  <c r="S405" i="7" s="1"/>
  <c r="Z405" i="7"/>
  <c r="AA405" i="7" s="1"/>
  <c r="L405" i="7"/>
  <c r="M405" i="7" s="1"/>
  <c r="T405" i="7"/>
  <c r="U405" i="7" s="1"/>
  <c r="N405" i="7"/>
  <c r="O405" i="7" s="1"/>
  <c r="V405" i="7"/>
  <c r="W405" i="7" s="1"/>
  <c r="H405" i="7"/>
  <c r="I405" i="7" s="1"/>
  <c r="P405" i="7"/>
  <c r="Q405" i="7" s="1"/>
  <c r="X405" i="7"/>
  <c r="Y405" i="7" s="1"/>
  <c r="A402" i="10"/>
  <c r="D409" i="7"/>
  <c r="E409" i="7" s="1"/>
  <c r="F409" i="7" s="1"/>
  <c r="J409" i="7"/>
  <c r="K409" i="7" s="1"/>
  <c r="R409" i="7"/>
  <c r="S409" i="7" s="1"/>
  <c r="Z409" i="7"/>
  <c r="AA409" i="7" s="1"/>
  <c r="L409" i="7"/>
  <c r="M409" i="7" s="1"/>
  <c r="T409" i="7"/>
  <c r="U409" i="7" s="1"/>
  <c r="N409" i="7"/>
  <c r="O409" i="7" s="1"/>
  <c r="V409" i="7"/>
  <c r="W409" i="7" s="1"/>
  <c r="H409" i="7"/>
  <c r="I409" i="7" s="1"/>
  <c r="P409" i="7"/>
  <c r="Q409" i="7" s="1"/>
  <c r="X409" i="7"/>
  <c r="Y409" i="7" s="1"/>
  <c r="A406" i="10"/>
  <c r="D413" i="7"/>
  <c r="E413" i="7" s="1"/>
  <c r="F413" i="7" s="1"/>
  <c r="J413" i="7"/>
  <c r="K413" i="7" s="1"/>
  <c r="R413" i="7"/>
  <c r="S413" i="7" s="1"/>
  <c r="Z413" i="7"/>
  <c r="AA413" i="7" s="1"/>
  <c r="L413" i="7"/>
  <c r="M413" i="7" s="1"/>
  <c r="T413" i="7"/>
  <c r="U413" i="7" s="1"/>
  <c r="N413" i="7"/>
  <c r="O413" i="7" s="1"/>
  <c r="V413" i="7"/>
  <c r="W413" i="7" s="1"/>
  <c r="H413" i="7"/>
  <c r="I413" i="7" s="1"/>
  <c r="P413" i="7"/>
  <c r="Q413" i="7" s="1"/>
  <c r="X413" i="7"/>
  <c r="Y413" i="7" s="1"/>
  <c r="A410" i="10"/>
  <c r="D417" i="7"/>
  <c r="E417" i="7" s="1"/>
  <c r="F417" i="7" s="1"/>
  <c r="J417" i="7"/>
  <c r="K417" i="7" s="1"/>
  <c r="R417" i="7"/>
  <c r="S417" i="7" s="1"/>
  <c r="Z417" i="7"/>
  <c r="AA417" i="7" s="1"/>
  <c r="L417" i="7"/>
  <c r="M417" i="7" s="1"/>
  <c r="T417" i="7"/>
  <c r="U417" i="7" s="1"/>
  <c r="N417" i="7"/>
  <c r="O417" i="7" s="1"/>
  <c r="V417" i="7"/>
  <c r="W417" i="7" s="1"/>
  <c r="H417" i="7"/>
  <c r="I417" i="7" s="1"/>
  <c r="P417" i="7"/>
  <c r="Q417" i="7" s="1"/>
  <c r="X417" i="7"/>
  <c r="Y417" i="7" s="1"/>
  <c r="A414" i="10"/>
  <c r="D421" i="7"/>
  <c r="E421" i="7" s="1"/>
  <c r="F421" i="7" s="1"/>
  <c r="J421" i="7"/>
  <c r="K421" i="7" s="1"/>
  <c r="R421" i="7"/>
  <c r="S421" i="7" s="1"/>
  <c r="Z421" i="7"/>
  <c r="AA421" i="7" s="1"/>
  <c r="L421" i="7"/>
  <c r="M421" i="7" s="1"/>
  <c r="T421" i="7"/>
  <c r="U421" i="7" s="1"/>
  <c r="N421" i="7"/>
  <c r="O421" i="7" s="1"/>
  <c r="V421" i="7"/>
  <c r="W421" i="7" s="1"/>
  <c r="H421" i="7"/>
  <c r="I421" i="7" s="1"/>
  <c r="P421" i="7"/>
  <c r="Q421" i="7" s="1"/>
  <c r="X421" i="7"/>
  <c r="Y421" i="7" s="1"/>
  <c r="A418" i="10"/>
  <c r="D425" i="7"/>
  <c r="E425" i="7" s="1"/>
  <c r="F425" i="7" s="1"/>
  <c r="J425" i="7"/>
  <c r="K425" i="7" s="1"/>
  <c r="R425" i="7"/>
  <c r="S425" i="7" s="1"/>
  <c r="Z425" i="7"/>
  <c r="AA425" i="7" s="1"/>
  <c r="L425" i="7"/>
  <c r="M425" i="7" s="1"/>
  <c r="T425" i="7"/>
  <c r="U425" i="7" s="1"/>
  <c r="N425" i="7"/>
  <c r="O425" i="7" s="1"/>
  <c r="V425" i="7"/>
  <c r="W425" i="7" s="1"/>
  <c r="H425" i="7"/>
  <c r="I425" i="7" s="1"/>
  <c r="P425" i="7"/>
  <c r="Q425" i="7" s="1"/>
  <c r="X425" i="7"/>
  <c r="Y425" i="7" s="1"/>
  <c r="A422" i="10"/>
  <c r="D429" i="7"/>
  <c r="E429" i="7" s="1"/>
  <c r="F429" i="7" s="1"/>
  <c r="J429" i="7"/>
  <c r="K429" i="7" s="1"/>
  <c r="R429" i="7"/>
  <c r="S429" i="7" s="1"/>
  <c r="Z429" i="7"/>
  <c r="AA429" i="7" s="1"/>
  <c r="L429" i="7"/>
  <c r="M429" i="7" s="1"/>
  <c r="T429" i="7"/>
  <c r="U429" i="7" s="1"/>
  <c r="N429" i="7"/>
  <c r="O429" i="7" s="1"/>
  <c r="V429" i="7"/>
  <c r="W429" i="7" s="1"/>
  <c r="H429" i="7"/>
  <c r="I429" i="7" s="1"/>
  <c r="P429" i="7"/>
  <c r="Q429" i="7" s="1"/>
  <c r="X429" i="7"/>
  <c r="Y429" i="7" s="1"/>
  <c r="A426" i="10"/>
  <c r="D433" i="7"/>
  <c r="E433" i="7" s="1"/>
  <c r="F433" i="7" s="1"/>
  <c r="J433" i="7"/>
  <c r="K433" i="7" s="1"/>
  <c r="R433" i="7"/>
  <c r="S433" i="7" s="1"/>
  <c r="Z433" i="7"/>
  <c r="AA433" i="7" s="1"/>
  <c r="L433" i="7"/>
  <c r="M433" i="7" s="1"/>
  <c r="T433" i="7"/>
  <c r="U433" i="7" s="1"/>
  <c r="N433" i="7"/>
  <c r="O433" i="7" s="1"/>
  <c r="V433" i="7"/>
  <c r="W433" i="7" s="1"/>
  <c r="H433" i="7"/>
  <c r="I433" i="7" s="1"/>
  <c r="P433" i="7"/>
  <c r="Q433" i="7" s="1"/>
  <c r="X433" i="7"/>
  <c r="Y433" i="7" s="1"/>
  <c r="A430" i="10"/>
  <c r="D437" i="7"/>
  <c r="E437" i="7" s="1"/>
  <c r="F437" i="7" s="1"/>
  <c r="J437" i="7"/>
  <c r="K437" i="7" s="1"/>
  <c r="R437" i="7"/>
  <c r="S437" i="7" s="1"/>
  <c r="Z437" i="7"/>
  <c r="AA437" i="7" s="1"/>
  <c r="L437" i="7"/>
  <c r="M437" i="7" s="1"/>
  <c r="T437" i="7"/>
  <c r="U437" i="7" s="1"/>
  <c r="N437" i="7"/>
  <c r="O437" i="7" s="1"/>
  <c r="V437" i="7"/>
  <c r="W437" i="7" s="1"/>
  <c r="H437" i="7"/>
  <c r="I437" i="7" s="1"/>
  <c r="P437" i="7"/>
  <c r="Q437" i="7" s="1"/>
  <c r="X437" i="7"/>
  <c r="Y437" i="7" s="1"/>
  <c r="A434" i="10"/>
  <c r="D441" i="7"/>
  <c r="E441" i="7" s="1"/>
  <c r="F441" i="7" s="1"/>
  <c r="J441" i="7"/>
  <c r="K441" i="7" s="1"/>
  <c r="R441" i="7"/>
  <c r="S441" i="7" s="1"/>
  <c r="Z441" i="7"/>
  <c r="AA441" i="7" s="1"/>
  <c r="L441" i="7"/>
  <c r="M441" i="7" s="1"/>
  <c r="T441" i="7"/>
  <c r="U441" i="7" s="1"/>
  <c r="N441" i="7"/>
  <c r="O441" i="7" s="1"/>
  <c r="V441" i="7"/>
  <c r="W441" i="7" s="1"/>
  <c r="H441" i="7"/>
  <c r="I441" i="7" s="1"/>
  <c r="P441" i="7"/>
  <c r="Q441" i="7" s="1"/>
  <c r="X441" i="7"/>
  <c r="Y441" i="7" s="1"/>
  <c r="A438" i="10"/>
  <c r="D445" i="7"/>
  <c r="E445" i="7" s="1"/>
  <c r="F445" i="7" s="1"/>
  <c r="J445" i="7"/>
  <c r="K445" i="7" s="1"/>
  <c r="R445" i="7"/>
  <c r="S445" i="7" s="1"/>
  <c r="Z445" i="7"/>
  <c r="AA445" i="7" s="1"/>
  <c r="L445" i="7"/>
  <c r="M445" i="7" s="1"/>
  <c r="T445" i="7"/>
  <c r="U445" i="7" s="1"/>
  <c r="N445" i="7"/>
  <c r="O445" i="7" s="1"/>
  <c r="V445" i="7"/>
  <c r="W445" i="7" s="1"/>
  <c r="H445" i="7"/>
  <c r="I445" i="7" s="1"/>
  <c r="P445" i="7"/>
  <c r="Q445" i="7" s="1"/>
  <c r="X445" i="7"/>
  <c r="Y445" i="7" s="1"/>
  <c r="A442" i="10"/>
  <c r="D449" i="7"/>
  <c r="E449" i="7" s="1"/>
  <c r="F449" i="7" s="1"/>
  <c r="J449" i="7"/>
  <c r="K449" i="7" s="1"/>
  <c r="R449" i="7"/>
  <c r="S449" i="7" s="1"/>
  <c r="Z449" i="7"/>
  <c r="AA449" i="7" s="1"/>
  <c r="L449" i="7"/>
  <c r="M449" i="7" s="1"/>
  <c r="T449" i="7"/>
  <c r="U449" i="7" s="1"/>
  <c r="N449" i="7"/>
  <c r="O449" i="7" s="1"/>
  <c r="V449" i="7"/>
  <c r="W449" i="7" s="1"/>
  <c r="H449" i="7"/>
  <c r="I449" i="7" s="1"/>
  <c r="P449" i="7"/>
  <c r="Q449" i="7" s="1"/>
  <c r="X449" i="7"/>
  <c r="Y449" i="7" s="1"/>
  <c r="A446" i="10"/>
  <c r="D453" i="7"/>
  <c r="E453" i="7" s="1"/>
  <c r="F453" i="7" s="1"/>
  <c r="J453" i="7"/>
  <c r="K453" i="7" s="1"/>
  <c r="R453" i="7"/>
  <c r="S453" i="7" s="1"/>
  <c r="Z453" i="7"/>
  <c r="AA453" i="7" s="1"/>
  <c r="L453" i="7"/>
  <c r="M453" i="7" s="1"/>
  <c r="T453" i="7"/>
  <c r="U453" i="7" s="1"/>
  <c r="N453" i="7"/>
  <c r="O453" i="7" s="1"/>
  <c r="V453" i="7"/>
  <c r="W453" i="7" s="1"/>
  <c r="H453" i="7"/>
  <c r="I453" i="7" s="1"/>
  <c r="P453" i="7"/>
  <c r="Q453" i="7" s="1"/>
  <c r="X453" i="7"/>
  <c r="Y453" i="7" s="1"/>
  <c r="A450" i="10"/>
  <c r="D457" i="7"/>
  <c r="E457" i="7" s="1"/>
  <c r="F457" i="7" s="1"/>
  <c r="J457" i="7"/>
  <c r="K457" i="7" s="1"/>
  <c r="R457" i="7"/>
  <c r="S457" i="7" s="1"/>
  <c r="Z457" i="7"/>
  <c r="AA457" i="7" s="1"/>
  <c r="L457" i="7"/>
  <c r="M457" i="7" s="1"/>
  <c r="T457" i="7"/>
  <c r="U457" i="7" s="1"/>
  <c r="N457" i="7"/>
  <c r="O457" i="7" s="1"/>
  <c r="V457" i="7"/>
  <c r="W457" i="7" s="1"/>
  <c r="H457" i="7"/>
  <c r="I457" i="7" s="1"/>
  <c r="P457" i="7"/>
  <c r="Q457" i="7" s="1"/>
  <c r="X457" i="7"/>
  <c r="Y457" i="7" s="1"/>
  <c r="A454" i="10"/>
  <c r="D461" i="7"/>
  <c r="E461" i="7" s="1"/>
  <c r="F461" i="7" s="1"/>
  <c r="J461" i="7"/>
  <c r="K461" i="7" s="1"/>
  <c r="R461" i="7"/>
  <c r="S461" i="7" s="1"/>
  <c r="Z461" i="7"/>
  <c r="AA461" i="7" s="1"/>
  <c r="L461" i="7"/>
  <c r="M461" i="7" s="1"/>
  <c r="T461" i="7"/>
  <c r="U461" i="7" s="1"/>
  <c r="N461" i="7"/>
  <c r="O461" i="7" s="1"/>
  <c r="V461" i="7"/>
  <c r="W461" i="7" s="1"/>
  <c r="H461" i="7"/>
  <c r="I461" i="7" s="1"/>
  <c r="P461" i="7"/>
  <c r="Q461" i="7" s="1"/>
  <c r="X461" i="7"/>
  <c r="Y461" i="7" s="1"/>
  <c r="A458" i="10"/>
  <c r="D465" i="7"/>
  <c r="E465" i="7" s="1"/>
  <c r="F465" i="7" s="1"/>
  <c r="J465" i="7"/>
  <c r="K465" i="7" s="1"/>
  <c r="R465" i="7"/>
  <c r="S465" i="7" s="1"/>
  <c r="Z465" i="7"/>
  <c r="AA465" i="7" s="1"/>
  <c r="L465" i="7"/>
  <c r="M465" i="7" s="1"/>
  <c r="T465" i="7"/>
  <c r="U465" i="7" s="1"/>
  <c r="H465" i="7"/>
  <c r="I465" i="7" s="1"/>
  <c r="P465" i="7"/>
  <c r="Q465" i="7" s="1"/>
  <c r="X465" i="7"/>
  <c r="Y465" i="7" s="1"/>
  <c r="N465" i="7"/>
  <c r="O465" i="7" s="1"/>
  <c r="V465" i="7"/>
  <c r="W465" i="7" s="1"/>
  <c r="A462" i="10"/>
  <c r="D469" i="7"/>
  <c r="E469" i="7" s="1"/>
  <c r="F469" i="7" s="1"/>
  <c r="J469" i="7"/>
  <c r="K469" i="7" s="1"/>
  <c r="L469" i="7"/>
  <c r="M469" i="7" s="1"/>
  <c r="H469" i="7"/>
  <c r="I469" i="7" s="1"/>
  <c r="R469" i="7"/>
  <c r="S469" i="7" s="1"/>
  <c r="Z469" i="7"/>
  <c r="AA469" i="7" s="1"/>
  <c r="T469" i="7"/>
  <c r="U469" i="7" s="1"/>
  <c r="N469" i="7"/>
  <c r="O469" i="7" s="1"/>
  <c r="V469" i="7"/>
  <c r="W469" i="7" s="1"/>
  <c r="P469" i="7"/>
  <c r="Q469" i="7" s="1"/>
  <c r="X469" i="7"/>
  <c r="Y469" i="7" s="1"/>
  <c r="A466" i="10"/>
  <c r="D473" i="7"/>
  <c r="E473" i="7" s="1"/>
  <c r="F473" i="7" s="1"/>
  <c r="J473" i="7"/>
  <c r="K473" i="7" s="1"/>
  <c r="R473" i="7"/>
  <c r="S473" i="7" s="1"/>
  <c r="Z473" i="7"/>
  <c r="AA473" i="7" s="1"/>
  <c r="L473" i="7"/>
  <c r="M473" i="7" s="1"/>
  <c r="T473" i="7"/>
  <c r="U473" i="7" s="1"/>
  <c r="N473" i="7"/>
  <c r="O473" i="7" s="1"/>
  <c r="V473" i="7"/>
  <c r="W473" i="7" s="1"/>
  <c r="H473" i="7"/>
  <c r="I473" i="7" s="1"/>
  <c r="P473" i="7"/>
  <c r="Q473" i="7" s="1"/>
  <c r="X473" i="7"/>
  <c r="Y473" i="7" s="1"/>
  <c r="A470" i="10"/>
  <c r="D477" i="7"/>
  <c r="E477" i="7" s="1"/>
  <c r="F477" i="7" s="1"/>
  <c r="J477" i="7"/>
  <c r="K477" i="7" s="1"/>
  <c r="R477" i="7"/>
  <c r="S477" i="7" s="1"/>
  <c r="Z477" i="7"/>
  <c r="AA477" i="7" s="1"/>
  <c r="L477" i="7"/>
  <c r="M477" i="7" s="1"/>
  <c r="T477" i="7"/>
  <c r="U477" i="7" s="1"/>
  <c r="N477" i="7"/>
  <c r="O477" i="7" s="1"/>
  <c r="V477" i="7"/>
  <c r="W477" i="7" s="1"/>
  <c r="H477" i="7"/>
  <c r="I477" i="7" s="1"/>
  <c r="P477" i="7"/>
  <c r="Q477" i="7" s="1"/>
  <c r="X477" i="7"/>
  <c r="Y477" i="7" s="1"/>
  <c r="A474" i="10"/>
  <c r="D481" i="7"/>
  <c r="E481" i="7" s="1"/>
  <c r="F481" i="7" s="1"/>
  <c r="J481" i="7"/>
  <c r="K481" i="7" s="1"/>
  <c r="R481" i="7"/>
  <c r="S481" i="7" s="1"/>
  <c r="Z481" i="7"/>
  <c r="AA481" i="7" s="1"/>
  <c r="L481" i="7"/>
  <c r="M481" i="7" s="1"/>
  <c r="T481" i="7"/>
  <c r="U481" i="7" s="1"/>
  <c r="N481" i="7"/>
  <c r="O481" i="7" s="1"/>
  <c r="V481" i="7"/>
  <c r="W481" i="7" s="1"/>
  <c r="H481" i="7"/>
  <c r="I481" i="7" s="1"/>
  <c r="P481" i="7"/>
  <c r="Q481" i="7" s="1"/>
  <c r="X481" i="7"/>
  <c r="Y481" i="7" s="1"/>
  <c r="A478" i="10"/>
  <c r="D485" i="7"/>
  <c r="E485" i="7" s="1"/>
  <c r="F485" i="7" s="1"/>
  <c r="J485" i="7"/>
  <c r="K485" i="7" s="1"/>
  <c r="R485" i="7"/>
  <c r="S485" i="7" s="1"/>
  <c r="Z485" i="7"/>
  <c r="AA485" i="7" s="1"/>
  <c r="L485" i="7"/>
  <c r="M485" i="7" s="1"/>
  <c r="T485" i="7"/>
  <c r="U485" i="7" s="1"/>
  <c r="N485" i="7"/>
  <c r="O485" i="7" s="1"/>
  <c r="V485" i="7"/>
  <c r="W485" i="7" s="1"/>
  <c r="H485" i="7"/>
  <c r="I485" i="7" s="1"/>
  <c r="P485" i="7"/>
  <c r="Q485" i="7" s="1"/>
  <c r="X485" i="7"/>
  <c r="Y485" i="7" s="1"/>
  <c r="A482" i="10"/>
  <c r="D489" i="7"/>
  <c r="E489" i="7" s="1"/>
  <c r="F489" i="7" s="1"/>
  <c r="J489" i="7"/>
  <c r="K489" i="7" s="1"/>
  <c r="R489" i="7"/>
  <c r="S489" i="7" s="1"/>
  <c r="Z489" i="7"/>
  <c r="AA489" i="7" s="1"/>
  <c r="L489" i="7"/>
  <c r="M489" i="7" s="1"/>
  <c r="T489" i="7"/>
  <c r="U489" i="7" s="1"/>
  <c r="N489" i="7"/>
  <c r="O489" i="7" s="1"/>
  <c r="V489" i="7"/>
  <c r="W489" i="7" s="1"/>
  <c r="H489" i="7"/>
  <c r="I489" i="7" s="1"/>
  <c r="P489" i="7"/>
  <c r="Q489" i="7" s="1"/>
  <c r="X489" i="7"/>
  <c r="Y489" i="7" s="1"/>
  <c r="A486" i="10"/>
  <c r="D493" i="7"/>
  <c r="E493" i="7" s="1"/>
  <c r="F493" i="7" s="1"/>
  <c r="J493" i="7"/>
  <c r="K493" i="7" s="1"/>
  <c r="R493" i="7"/>
  <c r="S493" i="7" s="1"/>
  <c r="Z493" i="7"/>
  <c r="AA493" i="7" s="1"/>
  <c r="L493" i="7"/>
  <c r="M493" i="7" s="1"/>
  <c r="T493" i="7"/>
  <c r="U493" i="7" s="1"/>
  <c r="N493" i="7"/>
  <c r="O493" i="7" s="1"/>
  <c r="V493" i="7"/>
  <c r="W493" i="7" s="1"/>
  <c r="H493" i="7"/>
  <c r="I493" i="7" s="1"/>
  <c r="P493" i="7"/>
  <c r="Q493" i="7" s="1"/>
  <c r="X493" i="7"/>
  <c r="Y493" i="7" s="1"/>
  <c r="A490" i="10"/>
  <c r="D497" i="7"/>
  <c r="E497" i="7" s="1"/>
  <c r="F497" i="7" s="1"/>
  <c r="J497" i="7"/>
  <c r="K497" i="7" s="1"/>
  <c r="R497" i="7"/>
  <c r="S497" i="7" s="1"/>
  <c r="Z497" i="7"/>
  <c r="AA497" i="7" s="1"/>
  <c r="L497" i="7"/>
  <c r="M497" i="7" s="1"/>
  <c r="T497" i="7"/>
  <c r="U497" i="7" s="1"/>
  <c r="N497" i="7"/>
  <c r="O497" i="7" s="1"/>
  <c r="V497" i="7"/>
  <c r="W497" i="7" s="1"/>
  <c r="H497" i="7"/>
  <c r="I497" i="7" s="1"/>
  <c r="P497" i="7"/>
  <c r="Q497" i="7" s="1"/>
  <c r="X497" i="7"/>
  <c r="Y497" i="7" s="1"/>
  <c r="A494" i="10"/>
  <c r="D501" i="7"/>
  <c r="E501" i="7" s="1"/>
  <c r="F501" i="7" s="1"/>
  <c r="J501" i="7"/>
  <c r="K501" i="7" s="1"/>
  <c r="R501" i="7"/>
  <c r="S501" i="7" s="1"/>
  <c r="Z501" i="7"/>
  <c r="AA501" i="7" s="1"/>
  <c r="L501" i="7"/>
  <c r="M501" i="7" s="1"/>
  <c r="T501" i="7"/>
  <c r="U501" i="7" s="1"/>
  <c r="N501" i="7"/>
  <c r="O501" i="7" s="1"/>
  <c r="V501" i="7"/>
  <c r="W501" i="7" s="1"/>
  <c r="H501" i="7"/>
  <c r="I501" i="7" s="1"/>
  <c r="P501" i="7"/>
  <c r="Q501" i="7" s="1"/>
  <c r="X501" i="7"/>
  <c r="Y501" i="7" s="1"/>
  <c r="A498" i="10"/>
  <c r="D505" i="7"/>
  <c r="E505" i="7" s="1"/>
  <c r="F505" i="7" s="1"/>
  <c r="J505" i="7"/>
  <c r="K505" i="7" s="1"/>
  <c r="R505" i="7"/>
  <c r="S505" i="7" s="1"/>
  <c r="Z505" i="7"/>
  <c r="AA505" i="7" s="1"/>
  <c r="L505" i="7"/>
  <c r="M505" i="7" s="1"/>
  <c r="T505" i="7"/>
  <c r="U505" i="7" s="1"/>
  <c r="N505" i="7"/>
  <c r="O505" i="7" s="1"/>
  <c r="V505" i="7"/>
  <c r="W505" i="7" s="1"/>
  <c r="H505" i="7"/>
  <c r="I505" i="7" s="1"/>
  <c r="P505" i="7"/>
  <c r="Q505" i="7" s="1"/>
  <c r="X505" i="7"/>
  <c r="Y505" i="7" s="1"/>
  <c r="A502" i="10"/>
  <c r="D509" i="7"/>
  <c r="E509" i="7" s="1"/>
  <c r="F509" i="7" s="1"/>
  <c r="J509" i="7"/>
  <c r="K509" i="7" s="1"/>
  <c r="R509" i="7"/>
  <c r="S509" i="7" s="1"/>
  <c r="Z509" i="7"/>
  <c r="AA509" i="7" s="1"/>
  <c r="L509" i="7"/>
  <c r="M509" i="7" s="1"/>
  <c r="T509" i="7"/>
  <c r="U509" i="7" s="1"/>
  <c r="N509" i="7"/>
  <c r="O509" i="7" s="1"/>
  <c r="V509" i="7"/>
  <c r="W509" i="7" s="1"/>
  <c r="H509" i="7"/>
  <c r="I509" i="7" s="1"/>
  <c r="P509" i="7"/>
  <c r="Q509" i="7" s="1"/>
  <c r="X509" i="7"/>
  <c r="Y509" i="7" s="1"/>
  <c r="A506" i="10"/>
  <c r="D513" i="7"/>
  <c r="E513" i="7" s="1"/>
  <c r="F513" i="7" s="1"/>
  <c r="J513" i="7"/>
  <c r="K513" i="7" s="1"/>
  <c r="R513" i="7"/>
  <c r="S513" i="7" s="1"/>
  <c r="Z513" i="7"/>
  <c r="AA513" i="7" s="1"/>
  <c r="L513" i="7"/>
  <c r="M513" i="7" s="1"/>
  <c r="T513" i="7"/>
  <c r="U513" i="7" s="1"/>
  <c r="N513" i="7"/>
  <c r="O513" i="7" s="1"/>
  <c r="V513" i="7"/>
  <c r="W513" i="7" s="1"/>
  <c r="H513" i="7"/>
  <c r="I513" i="7" s="1"/>
  <c r="P513" i="7"/>
  <c r="Q513" i="7" s="1"/>
  <c r="X513" i="7"/>
  <c r="Y513" i="7" s="1"/>
  <c r="A510" i="10"/>
  <c r="D517" i="7"/>
  <c r="E517" i="7" s="1"/>
  <c r="F517" i="7" s="1"/>
  <c r="J517" i="7"/>
  <c r="K517" i="7" s="1"/>
  <c r="R517" i="7"/>
  <c r="S517" i="7" s="1"/>
  <c r="Z517" i="7"/>
  <c r="AA517" i="7" s="1"/>
  <c r="L517" i="7"/>
  <c r="M517" i="7" s="1"/>
  <c r="T517" i="7"/>
  <c r="U517" i="7" s="1"/>
  <c r="N517" i="7"/>
  <c r="O517" i="7" s="1"/>
  <c r="V517" i="7"/>
  <c r="W517" i="7" s="1"/>
  <c r="H517" i="7"/>
  <c r="I517" i="7" s="1"/>
  <c r="P517" i="7"/>
  <c r="Q517" i="7" s="1"/>
  <c r="X517" i="7"/>
  <c r="Y517" i="7" s="1"/>
  <c r="A514" i="10"/>
  <c r="D521" i="7"/>
  <c r="E521" i="7" s="1"/>
  <c r="F521" i="7" s="1"/>
  <c r="J521" i="7"/>
  <c r="K521" i="7" s="1"/>
  <c r="R521" i="7"/>
  <c r="S521" i="7" s="1"/>
  <c r="Z521" i="7"/>
  <c r="AA521" i="7" s="1"/>
  <c r="L521" i="7"/>
  <c r="M521" i="7" s="1"/>
  <c r="T521" i="7"/>
  <c r="U521" i="7" s="1"/>
  <c r="N521" i="7"/>
  <c r="O521" i="7" s="1"/>
  <c r="V521" i="7"/>
  <c r="W521" i="7" s="1"/>
  <c r="H521" i="7"/>
  <c r="I521" i="7" s="1"/>
  <c r="P521" i="7"/>
  <c r="Q521" i="7" s="1"/>
  <c r="X521" i="7"/>
  <c r="Y521" i="7" s="1"/>
  <c r="A518" i="10"/>
  <c r="D525" i="7"/>
  <c r="E525" i="7" s="1"/>
  <c r="F525" i="7" s="1"/>
  <c r="J525" i="7"/>
  <c r="K525" i="7" s="1"/>
  <c r="R525" i="7"/>
  <c r="S525" i="7" s="1"/>
  <c r="Z525" i="7"/>
  <c r="AA525" i="7" s="1"/>
  <c r="L525" i="7"/>
  <c r="M525" i="7" s="1"/>
  <c r="T525" i="7"/>
  <c r="U525" i="7" s="1"/>
  <c r="N525" i="7"/>
  <c r="O525" i="7" s="1"/>
  <c r="V525" i="7"/>
  <c r="W525" i="7" s="1"/>
  <c r="H525" i="7"/>
  <c r="I525" i="7" s="1"/>
  <c r="P525" i="7"/>
  <c r="Q525" i="7" s="1"/>
  <c r="X525" i="7"/>
  <c r="Y525" i="7" s="1"/>
  <c r="A522" i="10"/>
  <c r="D529" i="7"/>
  <c r="E529" i="7" s="1"/>
  <c r="F529" i="7" s="1"/>
  <c r="J529" i="7"/>
  <c r="K529" i="7" s="1"/>
  <c r="R529" i="7"/>
  <c r="S529" i="7" s="1"/>
  <c r="Z529" i="7"/>
  <c r="AA529" i="7" s="1"/>
  <c r="L529" i="7"/>
  <c r="M529" i="7" s="1"/>
  <c r="T529" i="7"/>
  <c r="U529" i="7" s="1"/>
  <c r="N529" i="7"/>
  <c r="O529" i="7" s="1"/>
  <c r="V529" i="7"/>
  <c r="W529" i="7" s="1"/>
  <c r="H529" i="7"/>
  <c r="I529" i="7" s="1"/>
  <c r="P529" i="7"/>
  <c r="Q529" i="7" s="1"/>
  <c r="X529" i="7"/>
  <c r="Y529" i="7" s="1"/>
  <c r="A526" i="10"/>
  <c r="D533" i="7"/>
  <c r="E533" i="7" s="1"/>
  <c r="F533" i="7" s="1"/>
  <c r="J533" i="7"/>
  <c r="K533" i="7" s="1"/>
  <c r="R533" i="7"/>
  <c r="S533" i="7" s="1"/>
  <c r="Z533" i="7"/>
  <c r="AA533" i="7" s="1"/>
  <c r="L533" i="7"/>
  <c r="M533" i="7" s="1"/>
  <c r="T533" i="7"/>
  <c r="U533" i="7" s="1"/>
  <c r="N533" i="7"/>
  <c r="O533" i="7" s="1"/>
  <c r="V533" i="7"/>
  <c r="W533" i="7" s="1"/>
  <c r="H533" i="7"/>
  <c r="I533" i="7" s="1"/>
  <c r="P533" i="7"/>
  <c r="Q533" i="7" s="1"/>
  <c r="X533" i="7"/>
  <c r="Y533" i="7" s="1"/>
  <c r="A530" i="10"/>
  <c r="D537" i="7"/>
  <c r="E537" i="7" s="1"/>
  <c r="F537" i="7" s="1"/>
  <c r="J537" i="7"/>
  <c r="K537" i="7" s="1"/>
  <c r="R537" i="7"/>
  <c r="S537" i="7" s="1"/>
  <c r="Z537" i="7"/>
  <c r="AA537" i="7" s="1"/>
  <c r="L537" i="7"/>
  <c r="M537" i="7" s="1"/>
  <c r="T537" i="7"/>
  <c r="U537" i="7" s="1"/>
  <c r="N537" i="7"/>
  <c r="O537" i="7" s="1"/>
  <c r="V537" i="7"/>
  <c r="W537" i="7" s="1"/>
  <c r="H537" i="7"/>
  <c r="I537" i="7" s="1"/>
  <c r="P537" i="7"/>
  <c r="Q537" i="7" s="1"/>
  <c r="X537" i="7"/>
  <c r="Y537" i="7" s="1"/>
  <c r="A534" i="10"/>
  <c r="D541" i="7"/>
  <c r="E541" i="7" s="1"/>
  <c r="F541" i="7" s="1"/>
  <c r="J541" i="7"/>
  <c r="K541" i="7" s="1"/>
  <c r="R541" i="7"/>
  <c r="S541" i="7" s="1"/>
  <c r="Z541" i="7"/>
  <c r="AA541" i="7" s="1"/>
  <c r="L541" i="7"/>
  <c r="M541" i="7" s="1"/>
  <c r="T541" i="7"/>
  <c r="U541" i="7" s="1"/>
  <c r="N541" i="7"/>
  <c r="O541" i="7" s="1"/>
  <c r="V541" i="7"/>
  <c r="W541" i="7" s="1"/>
  <c r="H541" i="7"/>
  <c r="I541" i="7" s="1"/>
  <c r="P541" i="7"/>
  <c r="Q541" i="7" s="1"/>
  <c r="X541" i="7"/>
  <c r="Y541" i="7" s="1"/>
  <c r="A538" i="10"/>
  <c r="D545" i="7"/>
  <c r="E545" i="7" s="1"/>
  <c r="F545" i="7" s="1"/>
  <c r="J545" i="7"/>
  <c r="K545" i="7" s="1"/>
  <c r="R545" i="7"/>
  <c r="S545" i="7" s="1"/>
  <c r="Z545" i="7"/>
  <c r="AA545" i="7" s="1"/>
  <c r="L545" i="7"/>
  <c r="M545" i="7" s="1"/>
  <c r="T545" i="7"/>
  <c r="U545" i="7" s="1"/>
  <c r="N545" i="7"/>
  <c r="O545" i="7" s="1"/>
  <c r="V545" i="7"/>
  <c r="W545" i="7" s="1"/>
  <c r="H545" i="7"/>
  <c r="I545" i="7" s="1"/>
  <c r="P545" i="7"/>
  <c r="Q545" i="7" s="1"/>
  <c r="X545" i="7"/>
  <c r="Y545" i="7" s="1"/>
  <c r="A542" i="10"/>
  <c r="D549" i="7"/>
  <c r="E549" i="7" s="1"/>
  <c r="F549" i="7" s="1"/>
  <c r="J549" i="7"/>
  <c r="K549" i="7" s="1"/>
  <c r="R549" i="7"/>
  <c r="S549" i="7" s="1"/>
  <c r="Z549" i="7"/>
  <c r="AA549" i="7" s="1"/>
  <c r="L549" i="7"/>
  <c r="M549" i="7" s="1"/>
  <c r="T549" i="7"/>
  <c r="U549" i="7" s="1"/>
  <c r="N549" i="7"/>
  <c r="O549" i="7" s="1"/>
  <c r="V549" i="7"/>
  <c r="W549" i="7" s="1"/>
  <c r="H549" i="7"/>
  <c r="I549" i="7" s="1"/>
  <c r="P549" i="7"/>
  <c r="Q549" i="7" s="1"/>
  <c r="X549" i="7"/>
  <c r="Y549" i="7" s="1"/>
  <c r="A546" i="10"/>
  <c r="D553" i="7"/>
  <c r="E553" i="7" s="1"/>
  <c r="F553" i="7" s="1"/>
  <c r="J553" i="7"/>
  <c r="K553" i="7" s="1"/>
  <c r="R553" i="7"/>
  <c r="S553" i="7" s="1"/>
  <c r="Z553" i="7"/>
  <c r="AA553" i="7" s="1"/>
  <c r="L553" i="7"/>
  <c r="M553" i="7" s="1"/>
  <c r="T553" i="7"/>
  <c r="U553" i="7" s="1"/>
  <c r="N553" i="7"/>
  <c r="O553" i="7" s="1"/>
  <c r="V553" i="7"/>
  <c r="W553" i="7" s="1"/>
  <c r="H553" i="7"/>
  <c r="I553" i="7" s="1"/>
  <c r="P553" i="7"/>
  <c r="Q553" i="7" s="1"/>
  <c r="X553" i="7"/>
  <c r="Y553" i="7" s="1"/>
  <c r="A550" i="10"/>
  <c r="D557" i="7"/>
  <c r="E557" i="7" s="1"/>
  <c r="F557" i="7" s="1"/>
  <c r="J557" i="7"/>
  <c r="K557" i="7" s="1"/>
  <c r="R557" i="7"/>
  <c r="S557" i="7" s="1"/>
  <c r="Z557" i="7"/>
  <c r="AA557" i="7" s="1"/>
  <c r="L557" i="7"/>
  <c r="M557" i="7" s="1"/>
  <c r="T557" i="7"/>
  <c r="U557" i="7" s="1"/>
  <c r="N557" i="7"/>
  <c r="O557" i="7" s="1"/>
  <c r="V557" i="7"/>
  <c r="W557" i="7" s="1"/>
  <c r="H557" i="7"/>
  <c r="I557" i="7" s="1"/>
  <c r="P557" i="7"/>
  <c r="Q557" i="7" s="1"/>
  <c r="X557" i="7"/>
  <c r="Y557" i="7" s="1"/>
  <c r="A554" i="10"/>
  <c r="D561" i="7"/>
  <c r="E561" i="7" s="1"/>
  <c r="F561" i="7" s="1"/>
  <c r="J561" i="7"/>
  <c r="K561" i="7" s="1"/>
  <c r="R561" i="7"/>
  <c r="S561" i="7" s="1"/>
  <c r="Z561" i="7"/>
  <c r="AA561" i="7" s="1"/>
  <c r="L561" i="7"/>
  <c r="M561" i="7" s="1"/>
  <c r="T561" i="7"/>
  <c r="U561" i="7" s="1"/>
  <c r="N561" i="7"/>
  <c r="O561" i="7" s="1"/>
  <c r="V561" i="7"/>
  <c r="W561" i="7" s="1"/>
  <c r="H561" i="7"/>
  <c r="I561" i="7" s="1"/>
  <c r="P561" i="7"/>
  <c r="Q561" i="7" s="1"/>
  <c r="X561" i="7"/>
  <c r="Y561" i="7" s="1"/>
  <c r="A558" i="10"/>
  <c r="D565" i="7"/>
  <c r="E565" i="7" s="1"/>
  <c r="F565" i="7" s="1"/>
  <c r="J565" i="7"/>
  <c r="K565" i="7" s="1"/>
  <c r="R565" i="7"/>
  <c r="S565" i="7" s="1"/>
  <c r="Z565" i="7"/>
  <c r="AA565" i="7" s="1"/>
  <c r="L565" i="7"/>
  <c r="M565" i="7" s="1"/>
  <c r="T565" i="7"/>
  <c r="U565" i="7" s="1"/>
  <c r="N565" i="7"/>
  <c r="O565" i="7" s="1"/>
  <c r="V565" i="7"/>
  <c r="W565" i="7" s="1"/>
  <c r="H565" i="7"/>
  <c r="I565" i="7" s="1"/>
  <c r="P565" i="7"/>
  <c r="Q565" i="7" s="1"/>
  <c r="X565" i="7"/>
  <c r="Y565" i="7" s="1"/>
  <c r="A562" i="10"/>
  <c r="D569" i="7"/>
  <c r="E569" i="7" s="1"/>
  <c r="F569" i="7" s="1"/>
  <c r="J569" i="7"/>
  <c r="K569" i="7" s="1"/>
  <c r="R569" i="7"/>
  <c r="S569" i="7" s="1"/>
  <c r="Z569" i="7"/>
  <c r="AA569" i="7" s="1"/>
  <c r="L569" i="7"/>
  <c r="M569" i="7" s="1"/>
  <c r="T569" i="7"/>
  <c r="U569" i="7" s="1"/>
  <c r="N569" i="7"/>
  <c r="O569" i="7" s="1"/>
  <c r="V569" i="7"/>
  <c r="W569" i="7" s="1"/>
  <c r="H569" i="7"/>
  <c r="I569" i="7" s="1"/>
  <c r="P569" i="7"/>
  <c r="Q569" i="7" s="1"/>
  <c r="X569" i="7"/>
  <c r="Y569" i="7" s="1"/>
  <c r="A566" i="10"/>
  <c r="D573" i="7"/>
  <c r="E573" i="7" s="1"/>
  <c r="F573" i="7" s="1"/>
  <c r="J573" i="7"/>
  <c r="K573" i="7" s="1"/>
  <c r="R573" i="7"/>
  <c r="S573" i="7" s="1"/>
  <c r="Z573" i="7"/>
  <c r="AA573" i="7" s="1"/>
  <c r="L573" i="7"/>
  <c r="M573" i="7" s="1"/>
  <c r="T573" i="7"/>
  <c r="U573" i="7" s="1"/>
  <c r="N573" i="7"/>
  <c r="O573" i="7" s="1"/>
  <c r="V573" i="7"/>
  <c r="W573" i="7" s="1"/>
  <c r="H573" i="7"/>
  <c r="I573" i="7" s="1"/>
  <c r="P573" i="7"/>
  <c r="Q573" i="7" s="1"/>
  <c r="X573" i="7"/>
  <c r="Y573" i="7" s="1"/>
  <c r="A570" i="10"/>
  <c r="D577" i="7"/>
  <c r="E577" i="7" s="1"/>
  <c r="F577" i="7" s="1"/>
  <c r="J577" i="7"/>
  <c r="K577" i="7" s="1"/>
  <c r="R577" i="7"/>
  <c r="S577" i="7" s="1"/>
  <c r="Z577" i="7"/>
  <c r="AA577" i="7" s="1"/>
  <c r="L577" i="7"/>
  <c r="M577" i="7" s="1"/>
  <c r="T577" i="7"/>
  <c r="U577" i="7" s="1"/>
  <c r="N577" i="7"/>
  <c r="O577" i="7" s="1"/>
  <c r="V577" i="7"/>
  <c r="W577" i="7" s="1"/>
  <c r="H577" i="7"/>
  <c r="I577" i="7" s="1"/>
  <c r="P577" i="7"/>
  <c r="Q577" i="7" s="1"/>
  <c r="X577" i="7"/>
  <c r="Y577" i="7" s="1"/>
  <c r="A574" i="10"/>
  <c r="D581" i="7"/>
  <c r="E581" i="7" s="1"/>
  <c r="F581" i="7" s="1"/>
  <c r="J581" i="7"/>
  <c r="K581" i="7" s="1"/>
  <c r="R581" i="7"/>
  <c r="S581" i="7" s="1"/>
  <c r="Z581" i="7"/>
  <c r="AA581" i="7" s="1"/>
  <c r="L581" i="7"/>
  <c r="M581" i="7" s="1"/>
  <c r="T581" i="7"/>
  <c r="U581" i="7" s="1"/>
  <c r="N581" i="7"/>
  <c r="O581" i="7" s="1"/>
  <c r="V581" i="7"/>
  <c r="W581" i="7" s="1"/>
  <c r="H581" i="7"/>
  <c r="I581" i="7" s="1"/>
  <c r="P581" i="7"/>
  <c r="Q581" i="7" s="1"/>
  <c r="X581" i="7"/>
  <c r="Y581" i="7" s="1"/>
  <c r="A578" i="10"/>
  <c r="D585" i="7"/>
  <c r="E585" i="7" s="1"/>
  <c r="F585" i="7" s="1"/>
  <c r="J585" i="7"/>
  <c r="K585" i="7" s="1"/>
  <c r="R585" i="7"/>
  <c r="S585" i="7" s="1"/>
  <c r="Z585" i="7"/>
  <c r="AA585" i="7" s="1"/>
  <c r="L585" i="7"/>
  <c r="M585" i="7" s="1"/>
  <c r="T585" i="7"/>
  <c r="U585" i="7" s="1"/>
  <c r="N585" i="7"/>
  <c r="O585" i="7" s="1"/>
  <c r="V585" i="7"/>
  <c r="W585" i="7" s="1"/>
  <c r="H585" i="7"/>
  <c r="I585" i="7" s="1"/>
  <c r="P585" i="7"/>
  <c r="Q585" i="7" s="1"/>
  <c r="X585" i="7"/>
  <c r="Y585" i="7" s="1"/>
  <c r="A582" i="10"/>
  <c r="D589" i="7"/>
  <c r="E589" i="7" s="1"/>
  <c r="F589" i="7" s="1"/>
  <c r="J589" i="7"/>
  <c r="K589" i="7" s="1"/>
  <c r="R589" i="7"/>
  <c r="S589" i="7" s="1"/>
  <c r="Z589" i="7"/>
  <c r="AA589" i="7" s="1"/>
  <c r="L589" i="7"/>
  <c r="M589" i="7" s="1"/>
  <c r="T589" i="7"/>
  <c r="U589" i="7" s="1"/>
  <c r="N589" i="7"/>
  <c r="O589" i="7" s="1"/>
  <c r="V589" i="7"/>
  <c r="W589" i="7" s="1"/>
  <c r="H589" i="7"/>
  <c r="I589" i="7" s="1"/>
  <c r="P589" i="7"/>
  <c r="Q589" i="7" s="1"/>
  <c r="X589" i="7"/>
  <c r="Y589" i="7" s="1"/>
  <c r="A586" i="10"/>
  <c r="D593" i="7"/>
  <c r="E593" i="7" s="1"/>
  <c r="F593" i="7" s="1"/>
  <c r="J593" i="7"/>
  <c r="K593" i="7" s="1"/>
  <c r="R593" i="7"/>
  <c r="S593" i="7" s="1"/>
  <c r="Z593" i="7"/>
  <c r="AA593" i="7" s="1"/>
  <c r="L593" i="7"/>
  <c r="M593" i="7" s="1"/>
  <c r="T593" i="7"/>
  <c r="U593" i="7" s="1"/>
  <c r="N593" i="7"/>
  <c r="O593" i="7" s="1"/>
  <c r="V593" i="7"/>
  <c r="W593" i="7" s="1"/>
  <c r="H593" i="7"/>
  <c r="I593" i="7" s="1"/>
  <c r="P593" i="7"/>
  <c r="Q593" i="7" s="1"/>
  <c r="X593" i="7"/>
  <c r="Y593" i="7" s="1"/>
  <c r="A590" i="10"/>
  <c r="D597" i="7"/>
  <c r="E597" i="7" s="1"/>
  <c r="F597" i="7" s="1"/>
  <c r="J597" i="7"/>
  <c r="K597" i="7" s="1"/>
  <c r="R597" i="7"/>
  <c r="S597" i="7" s="1"/>
  <c r="Z597" i="7"/>
  <c r="AA597" i="7" s="1"/>
  <c r="L597" i="7"/>
  <c r="M597" i="7" s="1"/>
  <c r="T597" i="7"/>
  <c r="U597" i="7" s="1"/>
  <c r="N597" i="7"/>
  <c r="O597" i="7" s="1"/>
  <c r="V597" i="7"/>
  <c r="W597" i="7" s="1"/>
  <c r="H597" i="7"/>
  <c r="I597" i="7" s="1"/>
  <c r="P597" i="7"/>
  <c r="Q597" i="7" s="1"/>
  <c r="X597" i="7"/>
  <c r="Y597" i="7" s="1"/>
  <c r="A594" i="10"/>
  <c r="D601" i="7"/>
  <c r="E601" i="7" s="1"/>
  <c r="F601" i="7" s="1"/>
  <c r="J601" i="7"/>
  <c r="K601" i="7" s="1"/>
  <c r="R601" i="7"/>
  <c r="S601" i="7" s="1"/>
  <c r="Z601" i="7"/>
  <c r="AA601" i="7" s="1"/>
  <c r="L601" i="7"/>
  <c r="M601" i="7" s="1"/>
  <c r="T601" i="7"/>
  <c r="U601" i="7" s="1"/>
  <c r="N601" i="7"/>
  <c r="O601" i="7" s="1"/>
  <c r="V601" i="7"/>
  <c r="W601" i="7" s="1"/>
  <c r="H601" i="7"/>
  <c r="I601" i="7" s="1"/>
  <c r="P601" i="7"/>
  <c r="Q601" i="7" s="1"/>
  <c r="X601" i="7"/>
  <c r="Y601" i="7" s="1"/>
  <c r="A598" i="10"/>
  <c r="D605" i="7"/>
  <c r="E605" i="7" s="1"/>
  <c r="F605" i="7" s="1"/>
  <c r="L605" i="7"/>
  <c r="M605" i="7" s="1"/>
  <c r="T605" i="7"/>
  <c r="U605" i="7" s="1"/>
  <c r="N605" i="7"/>
  <c r="O605" i="7" s="1"/>
  <c r="V605" i="7"/>
  <c r="W605" i="7" s="1"/>
  <c r="H605" i="7"/>
  <c r="I605" i="7" s="1"/>
  <c r="P605" i="7"/>
  <c r="Q605" i="7" s="1"/>
  <c r="X605" i="7"/>
  <c r="Y605" i="7" s="1"/>
  <c r="J605" i="7"/>
  <c r="K605" i="7" s="1"/>
  <c r="R605" i="7"/>
  <c r="S605" i="7" s="1"/>
  <c r="Z605" i="7"/>
  <c r="AA605" i="7" s="1"/>
  <c r="A602" i="10"/>
  <c r="D609" i="7"/>
  <c r="E609" i="7" s="1"/>
  <c r="F609" i="7" s="1"/>
  <c r="L609" i="7"/>
  <c r="M609" i="7" s="1"/>
  <c r="T609" i="7"/>
  <c r="U609" i="7" s="1"/>
  <c r="N609" i="7"/>
  <c r="O609" i="7" s="1"/>
  <c r="V609" i="7"/>
  <c r="W609" i="7" s="1"/>
  <c r="H609" i="7"/>
  <c r="I609" i="7" s="1"/>
  <c r="P609" i="7"/>
  <c r="Q609" i="7" s="1"/>
  <c r="X609" i="7"/>
  <c r="Y609" i="7" s="1"/>
  <c r="J609" i="7"/>
  <c r="K609" i="7" s="1"/>
  <c r="R609" i="7"/>
  <c r="S609" i="7" s="1"/>
  <c r="Z609" i="7"/>
  <c r="AA609" i="7" s="1"/>
  <c r="A606" i="10"/>
  <c r="D613" i="7"/>
  <c r="E613" i="7" s="1"/>
  <c r="F613" i="7" s="1"/>
  <c r="L613" i="7"/>
  <c r="M613" i="7" s="1"/>
  <c r="T613" i="7"/>
  <c r="U613" i="7" s="1"/>
  <c r="N613" i="7"/>
  <c r="O613" i="7" s="1"/>
  <c r="V613" i="7"/>
  <c r="W613" i="7" s="1"/>
  <c r="H613" i="7"/>
  <c r="I613" i="7" s="1"/>
  <c r="P613" i="7"/>
  <c r="Q613" i="7" s="1"/>
  <c r="X613" i="7"/>
  <c r="Y613" i="7" s="1"/>
  <c r="J613" i="7"/>
  <c r="K613" i="7" s="1"/>
  <c r="R613" i="7"/>
  <c r="S613" i="7" s="1"/>
  <c r="Z613" i="7"/>
  <c r="AA613" i="7" s="1"/>
  <c r="A610" i="10"/>
  <c r="D617" i="7"/>
  <c r="E617" i="7" s="1"/>
  <c r="F617" i="7" s="1"/>
  <c r="L617" i="7"/>
  <c r="M617" i="7" s="1"/>
  <c r="T617" i="7"/>
  <c r="U617" i="7" s="1"/>
  <c r="N617" i="7"/>
  <c r="O617" i="7" s="1"/>
  <c r="V617" i="7"/>
  <c r="W617" i="7" s="1"/>
  <c r="H617" i="7"/>
  <c r="I617" i="7" s="1"/>
  <c r="P617" i="7"/>
  <c r="Q617" i="7" s="1"/>
  <c r="X617" i="7"/>
  <c r="Y617" i="7" s="1"/>
  <c r="J617" i="7"/>
  <c r="K617" i="7" s="1"/>
  <c r="R617" i="7"/>
  <c r="S617" i="7" s="1"/>
  <c r="Z617" i="7"/>
  <c r="AA617" i="7" s="1"/>
  <c r="A614" i="10"/>
  <c r="D621" i="7"/>
  <c r="E621" i="7" s="1"/>
  <c r="F621" i="7" s="1"/>
  <c r="L621" i="7"/>
  <c r="M621" i="7" s="1"/>
  <c r="T621" i="7"/>
  <c r="U621" i="7" s="1"/>
  <c r="N621" i="7"/>
  <c r="O621" i="7" s="1"/>
  <c r="V621" i="7"/>
  <c r="W621" i="7" s="1"/>
  <c r="H621" i="7"/>
  <c r="I621" i="7" s="1"/>
  <c r="P621" i="7"/>
  <c r="Q621" i="7" s="1"/>
  <c r="X621" i="7"/>
  <c r="Y621" i="7" s="1"/>
  <c r="J621" i="7"/>
  <c r="K621" i="7" s="1"/>
  <c r="R621" i="7"/>
  <c r="S621" i="7" s="1"/>
  <c r="Z621" i="7"/>
  <c r="AA621" i="7" s="1"/>
  <c r="A618" i="10"/>
  <c r="D625" i="7"/>
  <c r="E625" i="7" s="1"/>
  <c r="F625" i="7" s="1"/>
  <c r="L625" i="7"/>
  <c r="M625" i="7" s="1"/>
  <c r="T625" i="7"/>
  <c r="U625" i="7" s="1"/>
  <c r="N625" i="7"/>
  <c r="O625" i="7" s="1"/>
  <c r="V625" i="7"/>
  <c r="W625" i="7" s="1"/>
  <c r="H625" i="7"/>
  <c r="I625" i="7" s="1"/>
  <c r="P625" i="7"/>
  <c r="Q625" i="7" s="1"/>
  <c r="X625" i="7"/>
  <c r="Y625" i="7" s="1"/>
  <c r="J625" i="7"/>
  <c r="K625" i="7" s="1"/>
  <c r="R625" i="7"/>
  <c r="S625" i="7" s="1"/>
  <c r="Z625" i="7"/>
  <c r="AA625" i="7" s="1"/>
  <c r="A622" i="10"/>
  <c r="D629" i="7"/>
  <c r="E629" i="7" s="1"/>
  <c r="F629" i="7" s="1"/>
  <c r="L629" i="7"/>
  <c r="M629" i="7" s="1"/>
  <c r="T629" i="7"/>
  <c r="U629" i="7" s="1"/>
  <c r="N629" i="7"/>
  <c r="O629" i="7" s="1"/>
  <c r="V629" i="7"/>
  <c r="W629" i="7" s="1"/>
  <c r="H629" i="7"/>
  <c r="I629" i="7" s="1"/>
  <c r="P629" i="7"/>
  <c r="Q629" i="7" s="1"/>
  <c r="X629" i="7"/>
  <c r="Y629" i="7" s="1"/>
  <c r="J629" i="7"/>
  <c r="K629" i="7" s="1"/>
  <c r="R629" i="7"/>
  <c r="S629" i="7" s="1"/>
  <c r="Z629" i="7"/>
  <c r="AA629" i="7" s="1"/>
  <c r="A626" i="10"/>
  <c r="D633" i="7"/>
  <c r="E633" i="7" s="1"/>
  <c r="F633" i="7" s="1"/>
  <c r="L633" i="7"/>
  <c r="M633" i="7" s="1"/>
  <c r="T633" i="7"/>
  <c r="U633" i="7" s="1"/>
  <c r="N633" i="7"/>
  <c r="O633" i="7" s="1"/>
  <c r="V633" i="7"/>
  <c r="W633" i="7" s="1"/>
  <c r="H633" i="7"/>
  <c r="I633" i="7" s="1"/>
  <c r="P633" i="7"/>
  <c r="Q633" i="7" s="1"/>
  <c r="X633" i="7"/>
  <c r="Y633" i="7" s="1"/>
  <c r="J633" i="7"/>
  <c r="K633" i="7" s="1"/>
  <c r="R633" i="7"/>
  <c r="S633" i="7" s="1"/>
  <c r="Z633" i="7"/>
  <c r="AA633" i="7" s="1"/>
  <c r="A630" i="10"/>
  <c r="D637" i="7"/>
  <c r="E637" i="7" s="1"/>
  <c r="F637" i="7" s="1"/>
  <c r="L637" i="7"/>
  <c r="M637" i="7" s="1"/>
  <c r="T637" i="7"/>
  <c r="U637" i="7" s="1"/>
  <c r="N637" i="7"/>
  <c r="O637" i="7" s="1"/>
  <c r="V637" i="7"/>
  <c r="W637" i="7" s="1"/>
  <c r="H637" i="7"/>
  <c r="I637" i="7" s="1"/>
  <c r="P637" i="7"/>
  <c r="Q637" i="7" s="1"/>
  <c r="X637" i="7"/>
  <c r="Y637" i="7" s="1"/>
  <c r="J637" i="7"/>
  <c r="K637" i="7" s="1"/>
  <c r="R637" i="7"/>
  <c r="S637" i="7" s="1"/>
  <c r="Z637" i="7"/>
  <c r="AA637" i="7" s="1"/>
  <c r="A634" i="10"/>
  <c r="D641" i="7"/>
  <c r="E641" i="7" s="1"/>
  <c r="F641" i="7" s="1"/>
  <c r="L641" i="7"/>
  <c r="M641" i="7" s="1"/>
  <c r="T641" i="7"/>
  <c r="U641" i="7" s="1"/>
  <c r="N641" i="7"/>
  <c r="O641" i="7" s="1"/>
  <c r="V641" i="7"/>
  <c r="W641" i="7" s="1"/>
  <c r="H641" i="7"/>
  <c r="I641" i="7" s="1"/>
  <c r="P641" i="7"/>
  <c r="Q641" i="7" s="1"/>
  <c r="X641" i="7"/>
  <c r="Y641" i="7" s="1"/>
  <c r="J641" i="7"/>
  <c r="K641" i="7" s="1"/>
  <c r="R641" i="7"/>
  <c r="S641" i="7" s="1"/>
  <c r="Z641" i="7"/>
  <c r="AA641" i="7" s="1"/>
  <c r="A638" i="10"/>
  <c r="D645" i="7"/>
  <c r="E645" i="7" s="1"/>
  <c r="F645" i="7" s="1"/>
  <c r="L645" i="7"/>
  <c r="M645" i="7" s="1"/>
  <c r="T645" i="7"/>
  <c r="U645" i="7" s="1"/>
  <c r="N645" i="7"/>
  <c r="O645" i="7" s="1"/>
  <c r="V645" i="7"/>
  <c r="W645" i="7" s="1"/>
  <c r="H645" i="7"/>
  <c r="I645" i="7" s="1"/>
  <c r="P645" i="7"/>
  <c r="Q645" i="7" s="1"/>
  <c r="X645" i="7"/>
  <c r="Y645" i="7" s="1"/>
  <c r="J645" i="7"/>
  <c r="K645" i="7" s="1"/>
  <c r="R645" i="7"/>
  <c r="S645" i="7" s="1"/>
  <c r="Z645" i="7"/>
  <c r="AA645" i="7" s="1"/>
  <c r="A642" i="10"/>
  <c r="D649" i="7"/>
  <c r="E649" i="7" s="1"/>
  <c r="F649" i="7" s="1"/>
  <c r="J649" i="7"/>
  <c r="K649" i="7" s="1"/>
  <c r="R649" i="7"/>
  <c r="S649" i="7" s="1"/>
  <c r="Z649" i="7"/>
  <c r="AA649" i="7" s="1"/>
  <c r="L649" i="7"/>
  <c r="M649" i="7" s="1"/>
  <c r="T649" i="7"/>
  <c r="U649" i="7" s="1"/>
  <c r="N649" i="7"/>
  <c r="O649" i="7" s="1"/>
  <c r="V649" i="7"/>
  <c r="W649" i="7" s="1"/>
  <c r="H649" i="7"/>
  <c r="I649" i="7" s="1"/>
  <c r="P649" i="7"/>
  <c r="Q649" i="7" s="1"/>
  <c r="X649" i="7"/>
  <c r="Y649" i="7" s="1"/>
  <c r="A646" i="10"/>
  <c r="D653" i="7"/>
  <c r="E653" i="7" s="1"/>
  <c r="F653" i="7" s="1"/>
  <c r="H653" i="7"/>
  <c r="I653" i="7" s="1"/>
  <c r="P653" i="7"/>
  <c r="Q653" i="7" s="1"/>
  <c r="X653" i="7"/>
  <c r="Y653" i="7" s="1"/>
  <c r="J653" i="7"/>
  <c r="K653" i="7" s="1"/>
  <c r="R653" i="7"/>
  <c r="S653" i="7" s="1"/>
  <c r="Z653" i="7"/>
  <c r="AA653" i="7" s="1"/>
  <c r="L653" i="7"/>
  <c r="M653" i="7" s="1"/>
  <c r="T653" i="7"/>
  <c r="U653" i="7" s="1"/>
  <c r="N653" i="7"/>
  <c r="O653" i="7" s="1"/>
  <c r="V653" i="7"/>
  <c r="W653" i="7" s="1"/>
  <c r="A650" i="10"/>
  <c r="D657" i="7"/>
  <c r="E657" i="7" s="1"/>
  <c r="F657" i="7" s="1"/>
  <c r="H657" i="7"/>
  <c r="I657" i="7" s="1"/>
  <c r="P657" i="7"/>
  <c r="Q657" i="7" s="1"/>
  <c r="X657" i="7"/>
  <c r="Y657" i="7" s="1"/>
  <c r="J657" i="7"/>
  <c r="K657" i="7" s="1"/>
  <c r="R657" i="7"/>
  <c r="S657" i="7" s="1"/>
  <c r="Z657" i="7"/>
  <c r="AA657" i="7" s="1"/>
  <c r="L657" i="7"/>
  <c r="M657" i="7" s="1"/>
  <c r="T657" i="7"/>
  <c r="U657" i="7" s="1"/>
  <c r="N657" i="7"/>
  <c r="O657" i="7" s="1"/>
  <c r="V657" i="7"/>
  <c r="W657" i="7" s="1"/>
  <c r="A654" i="10"/>
  <c r="D661" i="7"/>
  <c r="E661" i="7" s="1"/>
  <c r="F661" i="7" s="1"/>
  <c r="H661" i="7"/>
  <c r="I661" i="7" s="1"/>
  <c r="P661" i="7"/>
  <c r="Q661" i="7" s="1"/>
  <c r="X661" i="7"/>
  <c r="Y661" i="7" s="1"/>
  <c r="J661" i="7"/>
  <c r="K661" i="7" s="1"/>
  <c r="R661" i="7"/>
  <c r="S661" i="7" s="1"/>
  <c r="Z661" i="7"/>
  <c r="AA661" i="7" s="1"/>
  <c r="L661" i="7"/>
  <c r="M661" i="7" s="1"/>
  <c r="T661" i="7"/>
  <c r="U661" i="7" s="1"/>
  <c r="N661" i="7"/>
  <c r="O661" i="7" s="1"/>
  <c r="V661" i="7"/>
  <c r="W661" i="7" s="1"/>
  <c r="A658" i="10"/>
  <c r="D665" i="7"/>
  <c r="E665" i="7" s="1"/>
  <c r="F665" i="7" s="1"/>
  <c r="H665" i="7"/>
  <c r="I665" i="7" s="1"/>
  <c r="P665" i="7"/>
  <c r="Q665" i="7" s="1"/>
  <c r="X665" i="7"/>
  <c r="Y665" i="7" s="1"/>
  <c r="J665" i="7"/>
  <c r="K665" i="7" s="1"/>
  <c r="R665" i="7"/>
  <c r="S665" i="7" s="1"/>
  <c r="Z665" i="7"/>
  <c r="AA665" i="7" s="1"/>
  <c r="L665" i="7"/>
  <c r="M665" i="7" s="1"/>
  <c r="T665" i="7"/>
  <c r="U665" i="7" s="1"/>
  <c r="N665" i="7"/>
  <c r="O665" i="7" s="1"/>
  <c r="V665" i="7"/>
  <c r="W665" i="7" s="1"/>
  <c r="A662" i="10"/>
  <c r="D669" i="7"/>
  <c r="E669" i="7" s="1"/>
  <c r="F669" i="7" s="1"/>
  <c r="H669" i="7"/>
  <c r="I669" i="7" s="1"/>
  <c r="P669" i="7"/>
  <c r="Q669" i="7" s="1"/>
  <c r="X669" i="7"/>
  <c r="Y669" i="7" s="1"/>
  <c r="J669" i="7"/>
  <c r="K669" i="7" s="1"/>
  <c r="R669" i="7"/>
  <c r="S669" i="7" s="1"/>
  <c r="Z669" i="7"/>
  <c r="AA669" i="7" s="1"/>
  <c r="L669" i="7"/>
  <c r="M669" i="7" s="1"/>
  <c r="T669" i="7"/>
  <c r="U669" i="7" s="1"/>
  <c r="N669" i="7"/>
  <c r="O669" i="7" s="1"/>
  <c r="V669" i="7"/>
  <c r="W669" i="7" s="1"/>
  <c r="A666" i="10"/>
  <c r="D673" i="7"/>
  <c r="E673" i="7" s="1"/>
  <c r="F673" i="7" s="1"/>
  <c r="H673" i="7"/>
  <c r="I673" i="7" s="1"/>
  <c r="P673" i="7"/>
  <c r="Q673" i="7" s="1"/>
  <c r="X673" i="7"/>
  <c r="Y673" i="7" s="1"/>
  <c r="J673" i="7"/>
  <c r="K673" i="7" s="1"/>
  <c r="R673" i="7"/>
  <c r="S673" i="7" s="1"/>
  <c r="Z673" i="7"/>
  <c r="AA673" i="7" s="1"/>
  <c r="L673" i="7"/>
  <c r="M673" i="7" s="1"/>
  <c r="T673" i="7"/>
  <c r="U673" i="7" s="1"/>
  <c r="N673" i="7"/>
  <c r="O673" i="7" s="1"/>
  <c r="V673" i="7"/>
  <c r="W673" i="7" s="1"/>
  <c r="A670" i="10"/>
  <c r="D677" i="7"/>
  <c r="E677" i="7" s="1"/>
  <c r="F677" i="7" s="1"/>
  <c r="H677" i="7"/>
  <c r="I677" i="7" s="1"/>
  <c r="P677" i="7"/>
  <c r="Q677" i="7" s="1"/>
  <c r="X677" i="7"/>
  <c r="Y677" i="7" s="1"/>
  <c r="J677" i="7"/>
  <c r="K677" i="7" s="1"/>
  <c r="R677" i="7"/>
  <c r="S677" i="7" s="1"/>
  <c r="Z677" i="7"/>
  <c r="AA677" i="7" s="1"/>
  <c r="L677" i="7"/>
  <c r="M677" i="7" s="1"/>
  <c r="T677" i="7"/>
  <c r="U677" i="7" s="1"/>
  <c r="N677" i="7"/>
  <c r="O677" i="7" s="1"/>
  <c r="V677" i="7"/>
  <c r="W677" i="7" s="1"/>
  <c r="A674" i="10"/>
  <c r="D681" i="7"/>
  <c r="E681" i="7" s="1"/>
  <c r="F681" i="7" s="1"/>
  <c r="H681" i="7"/>
  <c r="I681" i="7" s="1"/>
  <c r="P681" i="7"/>
  <c r="Q681" i="7" s="1"/>
  <c r="X681" i="7"/>
  <c r="Y681" i="7" s="1"/>
  <c r="J681" i="7"/>
  <c r="K681" i="7" s="1"/>
  <c r="R681" i="7"/>
  <c r="S681" i="7" s="1"/>
  <c r="Z681" i="7"/>
  <c r="AA681" i="7" s="1"/>
  <c r="L681" i="7"/>
  <c r="M681" i="7" s="1"/>
  <c r="T681" i="7"/>
  <c r="U681" i="7" s="1"/>
  <c r="N681" i="7"/>
  <c r="O681" i="7" s="1"/>
  <c r="V681" i="7"/>
  <c r="W681" i="7" s="1"/>
  <c r="A678" i="10"/>
  <c r="D685" i="7"/>
  <c r="E685" i="7" s="1"/>
  <c r="F685" i="7" s="1"/>
  <c r="H685" i="7"/>
  <c r="I685" i="7" s="1"/>
  <c r="P685" i="7"/>
  <c r="Q685" i="7" s="1"/>
  <c r="X685" i="7"/>
  <c r="Y685" i="7" s="1"/>
  <c r="J685" i="7"/>
  <c r="K685" i="7" s="1"/>
  <c r="R685" i="7"/>
  <c r="S685" i="7" s="1"/>
  <c r="Z685" i="7"/>
  <c r="AA685" i="7" s="1"/>
  <c r="L685" i="7"/>
  <c r="M685" i="7" s="1"/>
  <c r="T685" i="7"/>
  <c r="U685" i="7" s="1"/>
  <c r="N685" i="7"/>
  <c r="O685" i="7" s="1"/>
  <c r="V685" i="7"/>
  <c r="W685" i="7" s="1"/>
  <c r="A682" i="10"/>
  <c r="D689" i="7"/>
  <c r="E689" i="7" s="1"/>
  <c r="F689" i="7" s="1"/>
  <c r="H689" i="7"/>
  <c r="I689" i="7" s="1"/>
  <c r="P689" i="7"/>
  <c r="Q689" i="7" s="1"/>
  <c r="X689" i="7"/>
  <c r="Y689" i="7" s="1"/>
  <c r="J689" i="7"/>
  <c r="K689" i="7" s="1"/>
  <c r="R689" i="7"/>
  <c r="S689" i="7" s="1"/>
  <c r="Z689" i="7"/>
  <c r="AA689" i="7" s="1"/>
  <c r="L689" i="7"/>
  <c r="M689" i="7" s="1"/>
  <c r="T689" i="7"/>
  <c r="U689" i="7" s="1"/>
  <c r="N689" i="7"/>
  <c r="O689" i="7" s="1"/>
  <c r="V689" i="7"/>
  <c r="W689" i="7" s="1"/>
  <c r="A686" i="10"/>
  <c r="D693" i="7"/>
  <c r="E693" i="7" s="1"/>
  <c r="F693" i="7" s="1"/>
  <c r="H693" i="7"/>
  <c r="I693" i="7" s="1"/>
  <c r="P693" i="7"/>
  <c r="Q693" i="7" s="1"/>
  <c r="X693" i="7"/>
  <c r="Y693" i="7" s="1"/>
  <c r="J693" i="7"/>
  <c r="K693" i="7" s="1"/>
  <c r="R693" i="7"/>
  <c r="S693" i="7" s="1"/>
  <c r="Z693" i="7"/>
  <c r="AA693" i="7" s="1"/>
  <c r="L693" i="7"/>
  <c r="M693" i="7" s="1"/>
  <c r="T693" i="7"/>
  <c r="U693" i="7" s="1"/>
  <c r="N693" i="7"/>
  <c r="O693" i="7" s="1"/>
  <c r="V693" i="7"/>
  <c r="W693" i="7" s="1"/>
  <c r="A690" i="10"/>
  <c r="D697" i="7"/>
  <c r="E697" i="7" s="1"/>
  <c r="F697" i="7" s="1"/>
  <c r="H697" i="7"/>
  <c r="I697" i="7" s="1"/>
  <c r="P697" i="7"/>
  <c r="Q697" i="7" s="1"/>
  <c r="X697" i="7"/>
  <c r="Y697" i="7" s="1"/>
  <c r="J697" i="7"/>
  <c r="K697" i="7" s="1"/>
  <c r="R697" i="7"/>
  <c r="S697" i="7" s="1"/>
  <c r="Z697" i="7"/>
  <c r="AA697" i="7" s="1"/>
  <c r="L697" i="7"/>
  <c r="M697" i="7" s="1"/>
  <c r="T697" i="7"/>
  <c r="U697" i="7" s="1"/>
  <c r="N697" i="7"/>
  <c r="O697" i="7" s="1"/>
  <c r="V697" i="7"/>
  <c r="W697" i="7" s="1"/>
  <c r="A694" i="10"/>
  <c r="D701" i="7"/>
  <c r="E701" i="7" s="1"/>
  <c r="F701" i="7" s="1"/>
  <c r="H701" i="7"/>
  <c r="I701" i="7" s="1"/>
  <c r="P701" i="7"/>
  <c r="Q701" i="7" s="1"/>
  <c r="X701" i="7"/>
  <c r="Y701" i="7" s="1"/>
  <c r="J701" i="7"/>
  <c r="K701" i="7" s="1"/>
  <c r="R701" i="7"/>
  <c r="S701" i="7" s="1"/>
  <c r="Z701" i="7"/>
  <c r="AA701" i="7" s="1"/>
  <c r="L701" i="7"/>
  <c r="M701" i="7" s="1"/>
  <c r="T701" i="7"/>
  <c r="U701" i="7" s="1"/>
  <c r="N701" i="7"/>
  <c r="O701" i="7" s="1"/>
  <c r="V701" i="7"/>
  <c r="W701" i="7" s="1"/>
  <c r="A698" i="10"/>
  <c r="D705" i="7"/>
  <c r="E705" i="7" s="1"/>
  <c r="F705" i="7" s="1"/>
  <c r="H705" i="7"/>
  <c r="I705" i="7" s="1"/>
  <c r="P705" i="7"/>
  <c r="Q705" i="7" s="1"/>
  <c r="X705" i="7"/>
  <c r="Y705" i="7" s="1"/>
  <c r="J705" i="7"/>
  <c r="K705" i="7" s="1"/>
  <c r="R705" i="7"/>
  <c r="S705" i="7" s="1"/>
  <c r="Z705" i="7"/>
  <c r="AA705" i="7" s="1"/>
  <c r="L705" i="7"/>
  <c r="M705" i="7" s="1"/>
  <c r="T705" i="7"/>
  <c r="U705" i="7" s="1"/>
  <c r="N705" i="7"/>
  <c r="O705" i="7" s="1"/>
  <c r="V705" i="7"/>
  <c r="W705" i="7" s="1"/>
  <c r="A702" i="10"/>
  <c r="D709" i="7"/>
  <c r="E709" i="7" s="1"/>
  <c r="F709" i="7" s="1"/>
  <c r="H709" i="7"/>
  <c r="I709" i="7" s="1"/>
  <c r="P709" i="7"/>
  <c r="Q709" i="7" s="1"/>
  <c r="X709" i="7"/>
  <c r="Y709" i="7" s="1"/>
  <c r="J709" i="7"/>
  <c r="K709" i="7" s="1"/>
  <c r="R709" i="7"/>
  <c r="S709" i="7" s="1"/>
  <c r="Z709" i="7"/>
  <c r="AA709" i="7" s="1"/>
  <c r="L709" i="7"/>
  <c r="M709" i="7" s="1"/>
  <c r="T709" i="7"/>
  <c r="U709" i="7" s="1"/>
  <c r="N709" i="7"/>
  <c r="O709" i="7" s="1"/>
  <c r="V709" i="7"/>
  <c r="W709" i="7" s="1"/>
  <c r="A706" i="10"/>
  <c r="D713" i="7"/>
  <c r="E713" i="7" s="1"/>
  <c r="F713" i="7" s="1"/>
  <c r="H713" i="7"/>
  <c r="I713" i="7" s="1"/>
  <c r="P713" i="7"/>
  <c r="Q713" i="7" s="1"/>
  <c r="X713" i="7"/>
  <c r="Y713" i="7" s="1"/>
  <c r="J713" i="7"/>
  <c r="K713" i="7" s="1"/>
  <c r="R713" i="7"/>
  <c r="S713" i="7" s="1"/>
  <c r="Z713" i="7"/>
  <c r="AA713" i="7" s="1"/>
  <c r="L713" i="7"/>
  <c r="M713" i="7" s="1"/>
  <c r="T713" i="7"/>
  <c r="U713" i="7" s="1"/>
  <c r="N713" i="7"/>
  <c r="O713" i="7" s="1"/>
  <c r="V713" i="7"/>
  <c r="W713" i="7" s="1"/>
  <c r="D719" i="7"/>
  <c r="E719" i="7" s="1"/>
  <c r="F719" i="7" s="1"/>
  <c r="H719" i="7"/>
  <c r="I719" i="7" s="1"/>
  <c r="P719" i="7"/>
  <c r="Q719" i="7" s="1"/>
  <c r="X719" i="7"/>
  <c r="Y719" i="7" s="1"/>
  <c r="J719" i="7"/>
  <c r="K719" i="7" s="1"/>
  <c r="R719" i="7"/>
  <c r="S719" i="7" s="1"/>
  <c r="Z719" i="7"/>
  <c r="AA719" i="7" s="1"/>
  <c r="L719" i="7"/>
  <c r="M719" i="7" s="1"/>
  <c r="T719" i="7"/>
  <c r="U719" i="7" s="1"/>
  <c r="N719" i="7"/>
  <c r="O719" i="7" s="1"/>
  <c r="V719" i="7"/>
  <c r="W719" i="7" s="1"/>
  <c r="A715" i="10"/>
  <c r="D722" i="7"/>
  <c r="E722" i="7" s="1"/>
  <c r="F722" i="7" s="1"/>
  <c r="L722" i="7"/>
  <c r="M722" i="7" s="1"/>
  <c r="T722" i="7"/>
  <c r="U722" i="7" s="1"/>
  <c r="N722" i="7"/>
  <c r="O722" i="7" s="1"/>
  <c r="V722" i="7"/>
  <c r="W722" i="7" s="1"/>
  <c r="H722" i="7"/>
  <c r="I722" i="7" s="1"/>
  <c r="P722" i="7"/>
  <c r="Q722" i="7" s="1"/>
  <c r="X722" i="7"/>
  <c r="Y722" i="7" s="1"/>
  <c r="J722" i="7"/>
  <c r="K722" i="7" s="1"/>
  <c r="R722" i="7"/>
  <c r="S722" i="7" s="1"/>
  <c r="Z722" i="7"/>
  <c r="AA722" i="7" s="1"/>
  <c r="D727" i="7"/>
  <c r="E727" i="7" s="1"/>
  <c r="F727" i="7" s="1"/>
  <c r="H727" i="7"/>
  <c r="I727" i="7" s="1"/>
  <c r="P727" i="7"/>
  <c r="Q727" i="7" s="1"/>
  <c r="X727" i="7"/>
  <c r="Y727" i="7" s="1"/>
  <c r="J727" i="7"/>
  <c r="K727" i="7" s="1"/>
  <c r="R727" i="7"/>
  <c r="S727" i="7" s="1"/>
  <c r="Z727" i="7"/>
  <c r="AA727" i="7" s="1"/>
  <c r="L727" i="7"/>
  <c r="M727" i="7" s="1"/>
  <c r="T727" i="7"/>
  <c r="U727" i="7" s="1"/>
  <c r="N727" i="7"/>
  <c r="O727" i="7" s="1"/>
  <c r="V727" i="7"/>
  <c r="W727" i="7" s="1"/>
  <c r="A723" i="10"/>
  <c r="D730" i="7"/>
  <c r="E730" i="7" s="1"/>
  <c r="F730" i="7" s="1"/>
  <c r="L730" i="7"/>
  <c r="M730" i="7" s="1"/>
  <c r="T730" i="7"/>
  <c r="U730" i="7" s="1"/>
  <c r="N730" i="7"/>
  <c r="O730" i="7" s="1"/>
  <c r="V730" i="7"/>
  <c r="W730" i="7" s="1"/>
  <c r="H730" i="7"/>
  <c r="I730" i="7" s="1"/>
  <c r="P730" i="7"/>
  <c r="Q730" i="7" s="1"/>
  <c r="X730" i="7"/>
  <c r="Y730" i="7" s="1"/>
  <c r="J730" i="7"/>
  <c r="K730" i="7" s="1"/>
  <c r="R730" i="7"/>
  <c r="S730" i="7" s="1"/>
  <c r="Z730" i="7"/>
  <c r="AA730" i="7" s="1"/>
  <c r="D735" i="7"/>
  <c r="E735" i="7" s="1"/>
  <c r="F735" i="7" s="1"/>
  <c r="H735" i="7"/>
  <c r="I735" i="7" s="1"/>
  <c r="P735" i="7"/>
  <c r="Q735" i="7" s="1"/>
  <c r="X735" i="7"/>
  <c r="Y735" i="7" s="1"/>
  <c r="J735" i="7"/>
  <c r="K735" i="7" s="1"/>
  <c r="R735" i="7"/>
  <c r="S735" i="7" s="1"/>
  <c r="Z735" i="7"/>
  <c r="AA735" i="7" s="1"/>
  <c r="L735" i="7"/>
  <c r="M735" i="7" s="1"/>
  <c r="T735" i="7"/>
  <c r="U735" i="7" s="1"/>
  <c r="N735" i="7"/>
  <c r="O735" i="7" s="1"/>
  <c r="V735" i="7"/>
  <c r="W735" i="7" s="1"/>
  <c r="A731" i="10"/>
  <c r="D738" i="7"/>
  <c r="E738" i="7" s="1"/>
  <c r="F738" i="7" s="1"/>
  <c r="R738" i="7"/>
  <c r="S738" i="7" s="1"/>
  <c r="Z738" i="7"/>
  <c r="AA738" i="7" s="1"/>
  <c r="L738" i="7"/>
  <c r="M738" i="7" s="1"/>
  <c r="T738" i="7"/>
  <c r="U738" i="7" s="1"/>
  <c r="H738" i="7"/>
  <c r="I738" i="7" s="1"/>
  <c r="N738" i="7"/>
  <c r="O738" i="7" s="1"/>
  <c r="V738" i="7"/>
  <c r="W738" i="7" s="1"/>
  <c r="J738" i="7"/>
  <c r="K738" i="7" s="1"/>
  <c r="P738" i="7"/>
  <c r="Q738" i="7" s="1"/>
  <c r="X738" i="7"/>
  <c r="Y738" i="7" s="1"/>
  <c r="D743" i="7"/>
  <c r="E743" i="7" s="1"/>
  <c r="F743" i="7" s="1"/>
  <c r="N743" i="7"/>
  <c r="O743" i="7" s="1"/>
  <c r="V743" i="7"/>
  <c r="W743" i="7" s="1"/>
  <c r="H743" i="7"/>
  <c r="I743" i="7" s="1"/>
  <c r="P743" i="7"/>
  <c r="Q743" i="7" s="1"/>
  <c r="X743" i="7"/>
  <c r="Y743" i="7" s="1"/>
  <c r="J743" i="7"/>
  <c r="K743" i="7" s="1"/>
  <c r="R743" i="7"/>
  <c r="S743" i="7" s="1"/>
  <c r="Z743" i="7"/>
  <c r="AA743" i="7" s="1"/>
  <c r="L743" i="7"/>
  <c r="M743" i="7" s="1"/>
  <c r="T743" i="7"/>
  <c r="U743" i="7" s="1"/>
  <c r="A739" i="10"/>
  <c r="D746" i="7"/>
  <c r="E746" i="7" s="1"/>
  <c r="F746" i="7" s="1"/>
  <c r="J746" i="7"/>
  <c r="K746" i="7" s="1"/>
  <c r="R746" i="7"/>
  <c r="S746" i="7" s="1"/>
  <c r="Z746" i="7"/>
  <c r="AA746" i="7" s="1"/>
  <c r="L746" i="7"/>
  <c r="M746" i="7" s="1"/>
  <c r="T746" i="7"/>
  <c r="U746" i="7" s="1"/>
  <c r="N746" i="7"/>
  <c r="O746" i="7" s="1"/>
  <c r="V746" i="7"/>
  <c r="W746" i="7" s="1"/>
  <c r="H746" i="7"/>
  <c r="I746" i="7" s="1"/>
  <c r="P746" i="7"/>
  <c r="Q746" i="7" s="1"/>
  <c r="X746" i="7"/>
  <c r="Y746" i="7" s="1"/>
  <c r="D751" i="7"/>
  <c r="E751" i="7" s="1"/>
  <c r="F751" i="7" s="1"/>
  <c r="N751" i="7"/>
  <c r="O751" i="7" s="1"/>
  <c r="V751" i="7"/>
  <c r="W751" i="7" s="1"/>
  <c r="H751" i="7"/>
  <c r="I751" i="7" s="1"/>
  <c r="P751" i="7"/>
  <c r="Q751" i="7" s="1"/>
  <c r="X751" i="7"/>
  <c r="Y751" i="7" s="1"/>
  <c r="J751" i="7"/>
  <c r="K751" i="7" s="1"/>
  <c r="R751" i="7"/>
  <c r="S751" i="7" s="1"/>
  <c r="Z751" i="7"/>
  <c r="AA751" i="7" s="1"/>
  <c r="L751" i="7"/>
  <c r="M751" i="7" s="1"/>
  <c r="T751" i="7"/>
  <c r="U751" i="7" s="1"/>
  <c r="A747" i="10"/>
  <c r="D754" i="7"/>
  <c r="E754" i="7" s="1"/>
  <c r="F754" i="7" s="1"/>
  <c r="J754" i="7"/>
  <c r="K754" i="7" s="1"/>
  <c r="R754" i="7"/>
  <c r="S754" i="7" s="1"/>
  <c r="Z754" i="7"/>
  <c r="AA754" i="7" s="1"/>
  <c r="L754" i="7"/>
  <c r="M754" i="7" s="1"/>
  <c r="T754" i="7"/>
  <c r="U754" i="7" s="1"/>
  <c r="N754" i="7"/>
  <c r="O754" i="7" s="1"/>
  <c r="V754" i="7"/>
  <c r="W754" i="7" s="1"/>
  <c r="H754" i="7"/>
  <c r="I754" i="7" s="1"/>
  <c r="P754" i="7"/>
  <c r="Q754" i="7" s="1"/>
  <c r="X754" i="7"/>
  <c r="Y754" i="7" s="1"/>
  <c r="D759" i="7"/>
  <c r="E759" i="7" s="1"/>
  <c r="F759" i="7" s="1"/>
  <c r="N759" i="7"/>
  <c r="O759" i="7" s="1"/>
  <c r="V759" i="7"/>
  <c r="W759" i="7" s="1"/>
  <c r="H759" i="7"/>
  <c r="I759" i="7" s="1"/>
  <c r="P759" i="7"/>
  <c r="Q759" i="7" s="1"/>
  <c r="X759" i="7"/>
  <c r="Y759" i="7" s="1"/>
  <c r="J759" i="7"/>
  <c r="K759" i="7" s="1"/>
  <c r="R759" i="7"/>
  <c r="S759" i="7" s="1"/>
  <c r="Z759" i="7"/>
  <c r="AA759" i="7" s="1"/>
  <c r="L759" i="7"/>
  <c r="M759" i="7" s="1"/>
  <c r="T759" i="7"/>
  <c r="U759" i="7" s="1"/>
  <c r="A755" i="10"/>
  <c r="D762" i="7"/>
  <c r="E762" i="7" s="1"/>
  <c r="F762" i="7" s="1"/>
  <c r="J762" i="7"/>
  <c r="K762" i="7" s="1"/>
  <c r="R762" i="7"/>
  <c r="S762" i="7" s="1"/>
  <c r="Z762" i="7"/>
  <c r="AA762" i="7" s="1"/>
  <c r="L762" i="7"/>
  <c r="M762" i="7" s="1"/>
  <c r="T762" i="7"/>
  <c r="U762" i="7" s="1"/>
  <c r="N762" i="7"/>
  <c r="O762" i="7" s="1"/>
  <c r="V762" i="7"/>
  <c r="W762" i="7" s="1"/>
  <c r="H762" i="7"/>
  <c r="I762" i="7" s="1"/>
  <c r="P762" i="7"/>
  <c r="Q762" i="7" s="1"/>
  <c r="X762" i="7"/>
  <c r="Y762" i="7" s="1"/>
  <c r="D767" i="7"/>
  <c r="E767" i="7" s="1"/>
  <c r="F767" i="7" s="1"/>
  <c r="N767" i="7"/>
  <c r="O767" i="7" s="1"/>
  <c r="V767" i="7"/>
  <c r="W767" i="7" s="1"/>
  <c r="H767" i="7"/>
  <c r="I767" i="7" s="1"/>
  <c r="P767" i="7"/>
  <c r="Q767" i="7" s="1"/>
  <c r="X767" i="7"/>
  <c r="Y767" i="7" s="1"/>
  <c r="J767" i="7"/>
  <c r="K767" i="7" s="1"/>
  <c r="R767" i="7"/>
  <c r="S767" i="7" s="1"/>
  <c r="Z767" i="7"/>
  <c r="AA767" i="7" s="1"/>
  <c r="L767" i="7"/>
  <c r="M767" i="7" s="1"/>
  <c r="T767" i="7"/>
  <c r="U767" i="7" s="1"/>
  <c r="A763" i="10"/>
  <c r="D770" i="7"/>
  <c r="E770" i="7" s="1"/>
  <c r="F770" i="7" s="1"/>
  <c r="J770" i="7"/>
  <c r="K770" i="7" s="1"/>
  <c r="R770" i="7"/>
  <c r="S770" i="7" s="1"/>
  <c r="Z770" i="7"/>
  <c r="AA770" i="7" s="1"/>
  <c r="L770" i="7"/>
  <c r="M770" i="7" s="1"/>
  <c r="T770" i="7"/>
  <c r="U770" i="7" s="1"/>
  <c r="N770" i="7"/>
  <c r="O770" i="7" s="1"/>
  <c r="V770" i="7"/>
  <c r="W770" i="7" s="1"/>
  <c r="H770" i="7"/>
  <c r="I770" i="7" s="1"/>
  <c r="P770" i="7"/>
  <c r="Q770" i="7" s="1"/>
  <c r="X770" i="7"/>
  <c r="Y770" i="7" s="1"/>
  <c r="D775" i="7"/>
  <c r="E775" i="7" s="1"/>
  <c r="F775" i="7" s="1"/>
  <c r="N775" i="7"/>
  <c r="O775" i="7" s="1"/>
  <c r="V775" i="7"/>
  <c r="W775" i="7" s="1"/>
  <c r="H775" i="7"/>
  <c r="I775" i="7" s="1"/>
  <c r="P775" i="7"/>
  <c r="Q775" i="7" s="1"/>
  <c r="X775" i="7"/>
  <c r="Y775" i="7" s="1"/>
  <c r="J775" i="7"/>
  <c r="K775" i="7" s="1"/>
  <c r="R775" i="7"/>
  <c r="S775" i="7" s="1"/>
  <c r="Z775" i="7"/>
  <c r="AA775" i="7" s="1"/>
  <c r="L775" i="7"/>
  <c r="M775" i="7" s="1"/>
  <c r="T775" i="7"/>
  <c r="U775" i="7" s="1"/>
  <c r="A771" i="10"/>
  <c r="D778" i="7"/>
  <c r="E778" i="7" s="1"/>
  <c r="F778" i="7" s="1"/>
  <c r="J778" i="7"/>
  <c r="K778" i="7" s="1"/>
  <c r="R778" i="7"/>
  <c r="S778" i="7" s="1"/>
  <c r="Z778" i="7"/>
  <c r="AA778" i="7" s="1"/>
  <c r="L778" i="7"/>
  <c r="M778" i="7" s="1"/>
  <c r="T778" i="7"/>
  <c r="U778" i="7" s="1"/>
  <c r="N778" i="7"/>
  <c r="O778" i="7" s="1"/>
  <c r="V778" i="7"/>
  <c r="W778" i="7" s="1"/>
  <c r="H778" i="7"/>
  <c r="I778" i="7" s="1"/>
  <c r="P778" i="7"/>
  <c r="Q778" i="7" s="1"/>
  <c r="X778" i="7"/>
  <c r="Y778" i="7" s="1"/>
  <c r="D783" i="7"/>
  <c r="E783" i="7" s="1"/>
  <c r="F783" i="7" s="1"/>
  <c r="N783" i="7"/>
  <c r="O783" i="7" s="1"/>
  <c r="V783" i="7"/>
  <c r="W783" i="7" s="1"/>
  <c r="H783" i="7"/>
  <c r="I783" i="7" s="1"/>
  <c r="P783" i="7"/>
  <c r="Q783" i="7" s="1"/>
  <c r="X783" i="7"/>
  <c r="Y783" i="7" s="1"/>
  <c r="J783" i="7"/>
  <c r="K783" i="7" s="1"/>
  <c r="R783" i="7"/>
  <c r="S783" i="7" s="1"/>
  <c r="Z783" i="7"/>
  <c r="AA783" i="7" s="1"/>
  <c r="L783" i="7"/>
  <c r="M783" i="7" s="1"/>
  <c r="T783" i="7"/>
  <c r="U783" i="7" s="1"/>
  <c r="A779" i="10"/>
  <c r="D786" i="7"/>
  <c r="E786" i="7" s="1"/>
  <c r="F786" i="7" s="1"/>
  <c r="J786" i="7"/>
  <c r="K786" i="7" s="1"/>
  <c r="R786" i="7"/>
  <c r="S786" i="7" s="1"/>
  <c r="Z786" i="7"/>
  <c r="AA786" i="7" s="1"/>
  <c r="L786" i="7"/>
  <c r="M786" i="7" s="1"/>
  <c r="T786" i="7"/>
  <c r="U786" i="7" s="1"/>
  <c r="N786" i="7"/>
  <c r="O786" i="7" s="1"/>
  <c r="V786" i="7"/>
  <c r="W786" i="7" s="1"/>
  <c r="H786" i="7"/>
  <c r="I786" i="7" s="1"/>
  <c r="P786" i="7"/>
  <c r="Q786" i="7" s="1"/>
  <c r="X786" i="7"/>
  <c r="Y786" i="7" s="1"/>
  <c r="D791" i="7"/>
  <c r="E791" i="7" s="1"/>
  <c r="F791" i="7" s="1"/>
  <c r="N791" i="7"/>
  <c r="O791" i="7" s="1"/>
  <c r="V791" i="7"/>
  <c r="W791" i="7" s="1"/>
  <c r="H791" i="7"/>
  <c r="I791" i="7" s="1"/>
  <c r="P791" i="7"/>
  <c r="Q791" i="7" s="1"/>
  <c r="X791" i="7"/>
  <c r="Y791" i="7" s="1"/>
  <c r="J791" i="7"/>
  <c r="K791" i="7" s="1"/>
  <c r="R791" i="7"/>
  <c r="S791" i="7" s="1"/>
  <c r="Z791" i="7"/>
  <c r="AA791" i="7" s="1"/>
  <c r="L791" i="7"/>
  <c r="M791" i="7" s="1"/>
  <c r="T791" i="7"/>
  <c r="U791" i="7" s="1"/>
  <c r="D794" i="7"/>
  <c r="E794" i="7" s="1"/>
  <c r="F794" i="7" s="1"/>
  <c r="J794" i="7"/>
  <c r="K794" i="7" s="1"/>
  <c r="R794" i="7"/>
  <c r="S794" i="7" s="1"/>
  <c r="Z794" i="7"/>
  <c r="AA794" i="7" s="1"/>
  <c r="L794" i="7"/>
  <c r="M794" i="7" s="1"/>
  <c r="T794" i="7"/>
  <c r="U794" i="7" s="1"/>
  <c r="N794" i="7"/>
  <c r="O794" i="7" s="1"/>
  <c r="V794" i="7"/>
  <c r="W794" i="7" s="1"/>
  <c r="H794" i="7"/>
  <c r="I794" i="7" s="1"/>
  <c r="P794" i="7"/>
  <c r="Q794" i="7" s="1"/>
  <c r="X794" i="7"/>
  <c r="Y794" i="7" s="1"/>
  <c r="D797" i="7"/>
  <c r="E797" i="7" s="1"/>
  <c r="F797" i="7" s="1"/>
  <c r="N797" i="7"/>
  <c r="O797" i="7" s="1"/>
  <c r="V797" i="7"/>
  <c r="W797" i="7" s="1"/>
  <c r="H797" i="7"/>
  <c r="I797" i="7" s="1"/>
  <c r="P797" i="7"/>
  <c r="Q797" i="7" s="1"/>
  <c r="X797" i="7"/>
  <c r="Y797" i="7" s="1"/>
  <c r="J797" i="7"/>
  <c r="K797" i="7" s="1"/>
  <c r="R797" i="7"/>
  <c r="S797" i="7" s="1"/>
  <c r="Z797" i="7"/>
  <c r="AA797" i="7" s="1"/>
  <c r="L797" i="7"/>
  <c r="M797" i="7" s="1"/>
  <c r="T797" i="7"/>
  <c r="U797" i="7" s="1"/>
  <c r="D801" i="7"/>
  <c r="E801" i="7" s="1"/>
  <c r="F801" i="7" s="1"/>
  <c r="N801" i="7"/>
  <c r="O801" i="7" s="1"/>
  <c r="V801" i="7"/>
  <c r="W801" i="7" s="1"/>
  <c r="H801" i="7"/>
  <c r="I801" i="7" s="1"/>
  <c r="P801" i="7"/>
  <c r="Q801" i="7" s="1"/>
  <c r="X801" i="7"/>
  <c r="Y801" i="7" s="1"/>
  <c r="J801" i="7"/>
  <c r="K801" i="7" s="1"/>
  <c r="R801" i="7"/>
  <c r="S801" i="7" s="1"/>
  <c r="Z801" i="7"/>
  <c r="AA801" i="7" s="1"/>
  <c r="L801" i="7"/>
  <c r="M801" i="7" s="1"/>
  <c r="T801" i="7"/>
  <c r="U801" i="7" s="1"/>
  <c r="D805" i="7"/>
  <c r="E805" i="7" s="1"/>
  <c r="F805" i="7" s="1"/>
  <c r="N805" i="7"/>
  <c r="O805" i="7" s="1"/>
  <c r="V805" i="7"/>
  <c r="W805" i="7" s="1"/>
  <c r="H805" i="7"/>
  <c r="I805" i="7" s="1"/>
  <c r="P805" i="7"/>
  <c r="Q805" i="7" s="1"/>
  <c r="X805" i="7"/>
  <c r="Y805" i="7" s="1"/>
  <c r="J805" i="7"/>
  <c r="K805" i="7" s="1"/>
  <c r="R805" i="7"/>
  <c r="S805" i="7" s="1"/>
  <c r="Z805" i="7"/>
  <c r="AA805" i="7" s="1"/>
  <c r="L805" i="7"/>
  <c r="M805" i="7" s="1"/>
  <c r="T805" i="7"/>
  <c r="U805" i="7" s="1"/>
  <c r="D809" i="7"/>
  <c r="E809" i="7" s="1"/>
  <c r="F809" i="7" s="1"/>
  <c r="N809" i="7"/>
  <c r="O809" i="7" s="1"/>
  <c r="V809" i="7"/>
  <c r="W809" i="7" s="1"/>
  <c r="H809" i="7"/>
  <c r="I809" i="7" s="1"/>
  <c r="P809" i="7"/>
  <c r="Q809" i="7" s="1"/>
  <c r="X809" i="7"/>
  <c r="Y809" i="7" s="1"/>
  <c r="J809" i="7"/>
  <c r="K809" i="7" s="1"/>
  <c r="R809" i="7"/>
  <c r="S809" i="7" s="1"/>
  <c r="Z809" i="7"/>
  <c r="AA809" i="7" s="1"/>
  <c r="L809" i="7"/>
  <c r="M809" i="7" s="1"/>
  <c r="T809" i="7"/>
  <c r="U809" i="7" s="1"/>
  <c r="D813" i="7"/>
  <c r="E813" i="7" s="1"/>
  <c r="F813" i="7" s="1"/>
  <c r="N813" i="7"/>
  <c r="O813" i="7" s="1"/>
  <c r="V813" i="7"/>
  <c r="W813" i="7" s="1"/>
  <c r="H813" i="7"/>
  <c r="I813" i="7" s="1"/>
  <c r="P813" i="7"/>
  <c r="Q813" i="7" s="1"/>
  <c r="X813" i="7"/>
  <c r="Y813" i="7" s="1"/>
  <c r="J813" i="7"/>
  <c r="K813" i="7" s="1"/>
  <c r="R813" i="7"/>
  <c r="S813" i="7" s="1"/>
  <c r="Z813" i="7"/>
  <c r="AA813" i="7" s="1"/>
  <c r="L813" i="7"/>
  <c r="M813" i="7" s="1"/>
  <c r="T813" i="7"/>
  <c r="U813" i="7" s="1"/>
  <c r="D817" i="7"/>
  <c r="E817" i="7" s="1"/>
  <c r="F817" i="7" s="1"/>
  <c r="N817" i="7"/>
  <c r="O817" i="7" s="1"/>
  <c r="V817" i="7"/>
  <c r="W817" i="7" s="1"/>
  <c r="H817" i="7"/>
  <c r="I817" i="7" s="1"/>
  <c r="P817" i="7"/>
  <c r="Q817" i="7" s="1"/>
  <c r="X817" i="7"/>
  <c r="Y817" i="7" s="1"/>
  <c r="J817" i="7"/>
  <c r="K817" i="7" s="1"/>
  <c r="R817" i="7"/>
  <c r="S817" i="7" s="1"/>
  <c r="Z817" i="7"/>
  <c r="AA817" i="7" s="1"/>
  <c r="L817" i="7"/>
  <c r="M817" i="7" s="1"/>
  <c r="T817" i="7"/>
  <c r="U817" i="7" s="1"/>
  <c r="D821" i="7"/>
  <c r="E821" i="7" s="1"/>
  <c r="F821" i="7" s="1"/>
  <c r="N821" i="7"/>
  <c r="O821" i="7" s="1"/>
  <c r="V821" i="7"/>
  <c r="W821" i="7" s="1"/>
  <c r="H821" i="7"/>
  <c r="I821" i="7" s="1"/>
  <c r="P821" i="7"/>
  <c r="Q821" i="7" s="1"/>
  <c r="X821" i="7"/>
  <c r="Y821" i="7" s="1"/>
  <c r="J821" i="7"/>
  <c r="K821" i="7" s="1"/>
  <c r="R821" i="7"/>
  <c r="S821" i="7" s="1"/>
  <c r="Z821" i="7"/>
  <c r="AA821" i="7" s="1"/>
  <c r="L821" i="7"/>
  <c r="M821" i="7" s="1"/>
  <c r="T821" i="7"/>
  <c r="U821" i="7" s="1"/>
  <c r="D825" i="7"/>
  <c r="E825" i="7" s="1"/>
  <c r="F825" i="7" s="1"/>
  <c r="N825" i="7"/>
  <c r="O825" i="7" s="1"/>
  <c r="V825" i="7"/>
  <c r="W825" i="7" s="1"/>
  <c r="H825" i="7"/>
  <c r="I825" i="7" s="1"/>
  <c r="P825" i="7"/>
  <c r="Q825" i="7" s="1"/>
  <c r="X825" i="7"/>
  <c r="Y825" i="7" s="1"/>
  <c r="J825" i="7"/>
  <c r="K825" i="7" s="1"/>
  <c r="R825" i="7"/>
  <c r="S825" i="7" s="1"/>
  <c r="Z825" i="7"/>
  <c r="AA825" i="7" s="1"/>
  <c r="L825" i="7"/>
  <c r="M825" i="7" s="1"/>
  <c r="T825" i="7"/>
  <c r="U825" i="7" s="1"/>
  <c r="D829" i="7"/>
  <c r="E829" i="7" s="1"/>
  <c r="F829" i="7" s="1"/>
  <c r="N829" i="7"/>
  <c r="O829" i="7" s="1"/>
  <c r="V829" i="7"/>
  <c r="W829" i="7" s="1"/>
  <c r="H829" i="7"/>
  <c r="I829" i="7" s="1"/>
  <c r="P829" i="7"/>
  <c r="Q829" i="7" s="1"/>
  <c r="X829" i="7"/>
  <c r="Y829" i="7" s="1"/>
  <c r="J829" i="7"/>
  <c r="K829" i="7" s="1"/>
  <c r="R829" i="7"/>
  <c r="S829" i="7" s="1"/>
  <c r="Z829" i="7"/>
  <c r="AA829" i="7" s="1"/>
  <c r="L829" i="7"/>
  <c r="M829" i="7" s="1"/>
  <c r="T829" i="7"/>
  <c r="U829" i="7" s="1"/>
  <c r="D833" i="7"/>
  <c r="E833" i="7" s="1"/>
  <c r="F833" i="7" s="1"/>
  <c r="N833" i="7"/>
  <c r="O833" i="7" s="1"/>
  <c r="V833" i="7"/>
  <c r="W833" i="7" s="1"/>
  <c r="H833" i="7"/>
  <c r="I833" i="7" s="1"/>
  <c r="P833" i="7"/>
  <c r="Q833" i="7" s="1"/>
  <c r="X833" i="7"/>
  <c r="Y833" i="7" s="1"/>
  <c r="J833" i="7"/>
  <c r="K833" i="7" s="1"/>
  <c r="R833" i="7"/>
  <c r="S833" i="7" s="1"/>
  <c r="Z833" i="7"/>
  <c r="AA833" i="7" s="1"/>
  <c r="L833" i="7"/>
  <c r="M833" i="7" s="1"/>
  <c r="T833" i="7"/>
  <c r="U833" i="7" s="1"/>
  <c r="D837" i="7"/>
  <c r="E837" i="7" s="1"/>
  <c r="F837" i="7" s="1"/>
  <c r="N837" i="7"/>
  <c r="O837" i="7" s="1"/>
  <c r="V837" i="7"/>
  <c r="W837" i="7" s="1"/>
  <c r="H837" i="7"/>
  <c r="I837" i="7" s="1"/>
  <c r="P837" i="7"/>
  <c r="Q837" i="7" s="1"/>
  <c r="X837" i="7"/>
  <c r="Y837" i="7" s="1"/>
  <c r="J837" i="7"/>
  <c r="K837" i="7" s="1"/>
  <c r="R837" i="7"/>
  <c r="S837" i="7" s="1"/>
  <c r="Z837" i="7"/>
  <c r="AA837" i="7" s="1"/>
  <c r="L837" i="7"/>
  <c r="M837" i="7" s="1"/>
  <c r="T837" i="7"/>
  <c r="U837" i="7" s="1"/>
  <c r="D841" i="7"/>
  <c r="E841" i="7" s="1"/>
  <c r="F841" i="7" s="1"/>
  <c r="N841" i="7"/>
  <c r="O841" i="7" s="1"/>
  <c r="V841" i="7"/>
  <c r="W841" i="7" s="1"/>
  <c r="H841" i="7"/>
  <c r="I841" i="7" s="1"/>
  <c r="P841" i="7"/>
  <c r="Q841" i="7" s="1"/>
  <c r="X841" i="7"/>
  <c r="Y841" i="7" s="1"/>
  <c r="J841" i="7"/>
  <c r="K841" i="7" s="1"/>
  <c r="R841" i="7"/>
  <c r="S841" i="7" s="1"/>
  <c r="Z841" i="7"/>
  <c r="AA841" i="7" s="1"/>
  <c r="L841" i="7"/>
  <c r="M841" i="7" s="1"/>
  <c r="T841" i="7"/>
  <c r="U841" i="7" s="1"/>
  <c r="D845" i="7"/>
  <c r="E845" i="7" s="1"/>
  <c r="F845" i="7" s="1"/>
  <c r="N845" i="7"/>
  <c r="O845" i="7" s="1"/>
  <c r="V845" i="7"/>
  <c r="W845" i="7" s="1"/>
  <c r="H845" i="7"/>
  <c r="I845" i="7" s="1"/>
  <c r="P845" i="7"/>
  <c r="Q845" i="7" s="1"/>
  <c r="X845" i="7"/>
  <c r="Y845" i="7" s="1"/>
  <c r="J845" i="7"/>
  <c r="K845" i="7" s="1"/>
  <c r="R845" i="7"/>
  <c r="S845" i="7" s="1"/>
  <c r="Z845" i="7"/>
  <c r="AA845" i="7" s="1"/>
  <c r="L845" i="7"/>
  <c r="M845" i="7" s="1"/>
  <c r="T845" i="7"/>
  <c r="U845" i="7" s="1"/>
  <c r="D849" i="7"/>
  <c r="E849" i="7" s="1"/>
  <c r="F849" i="7" s="1"/>
  <c r="N849" i="7"/>
  <c r="O849" i="7" s="1"/>
  <c r="V849" i="7"/>
  <c r="W849" i="7" s="1"/>
  <c r="H849" i="7"/>
  <c r="I849" i="7" s="1"/>
  <c r="P849" i="7"/>
  <c r="Q849" i="7" s="1"/>
  <c r="X849" i="7"/>
  <c r="Y849" i="7" s="1"/>
  <c r="J849" i="7"/>
  <c r="K849" i="7" s="1"/>
  <c r="R849" i="7"/>
  <c r="S849" i="7" s="1"/>
  <c r="Z849" i="7"/>
  <c r="AA849" i="7" s="1"/>
  <c r="L849" i="7"/>
  <c r="M849" i="7" s="1"/>
  <c r="T849" i="7"/>
  <c r="U849" i="7" s="1"/>
  <c r="D853" i="7"/>
  <c r="E853" i="7" s="1"/>
  <c r="F853" i="7" s="1"/>
  <c r="N853" i="7"/>
  <c r="O853" i="7" s="1"/>
  <c r="V853" i="7"/>
  <c r="W853" i="7" s="1"/>
  <c r="H853" i="7"/>
  <c r="I853" i="7" s="1"/>
  <c r="P853" i="7"/>
  <c r="Q853" i="7" s="1"/>
  <c r="X853" i="7"/>
  <c r="Y853" i="7" s="1"/>
  <c r="J853" i="7"/>
  <c r="K853" i="7" s="1"/>
  <c r="R853" i="7"/>
  <c r="S853" i="7" s="1"/>
  <c r="Z853" i="7"/>
  <c r="AA853" i="7" s="1"/>
  <c r="L853" i="7"/>
  <c r="M853" i="7" s="1"/>
  <c r="T853" i="7"/>
  <c r="U853" i="7" s="1"/>
  <c r="D857" i="7"/>
  <c r="E857" i="7" s="1"/>
  <c r="F857" i="7" s="1"/>
  <c r="N857" i="7"/>
  <c r="O857" i="7" s="1"/>
  <c r="V857" i="7"/>
  <c r="W857" i="7" s="1"/>
  <c r="H857" i="7"/>
  <c r="I857" i="7" s="1"/>
  <c r="P857" i="7"/>
  <c r="Q857" i="7" s="1"/>
  <c r="X857" i="7"/>
  <c r="Y857" i="7" s="1"/>
  <c r="J857" i="7"/>
  <c r="K857" i="7" s="1"/>
  <c r="R857" i="7"/>
  <c r="S857" i="7" s="1"/>
  <c r="Z857" i="7"/>
  <c r="AA857" i="7" s="1"/>
  <c r="L857" i="7"/>
  <c r="M857" i="7" s="1"/>
  <c r="T857" i="7"/>
  <c r="U857" i="7" s="1"/>
  <c r="D861" i="7"/>
  <c r="E861" i="7" s="1"/>
  <c r="F861" i="7" s="1"/>
  <c r="N861" i="7"/>
  <c r="O861" i="7" s="1"/>
  <c r="V861" i="7"/>
  <c r="W861" i="7" s="1"/>
  <c r="H861" i="7"/>
  <c r="I861" i="7" s="1"/>
  <c r="P861" i="7"/>
  <c r="Q861" i="7" s="1"/>
  <c r="X861" i="7"/>
  <c r="Y861" i="7" s="1"/>
  <c r="J861" i="7"/>
  <c r="K861" i="7" s="1"/>
  <c r="R861" i="7"/>
  <c r="S861" i="7" s="1"/>
  <c r="Z861" i="7"/>
  <c r="AA861" i="7" s="1"/>
  <c r="L861" i="7"/>
  <c r="M861" i="7" s="1"/>
  <c r="T861" i="7"/>
  <c r="U861" i="7" s="1"/>
  <c r="D865" i="7"/>
  <c r="E865" i="7" s="1"/>
  <c r="F865" i="7" s="1"/>
  <c r="N865" i="7"/>
  <c r="O865" i="7" s="1"/>
  <c r="V865" i="7"/>
  <c r="W865" i="7" s="1"/>
  <c r="H865" i="7"/>
  <c r="I865" i="7" s="1"/>
  <c r="P865" i="7"/>
  <c r="Q865" i="7" s="1"/>
  <c r="X865" i="7"/>
  <c r="Y865" i="7" s="1"/>
  <c r="J865" i="7"/>
  <c r="K865" i="7" s="1"/>
  <c r="R865" i="7"/>
  <c r="S865" i="7" s="1"/>
  <c r="Z865" i="7"/>
  <c r="AA865" i="7" s="1"/>
  <c r="L865" i="7"/>
  <c r="M865" i="7" s="1"/>
  <c r="T865" i="7"/>
  <c r="U865" i="7" s="1"/>
  <c r="D869" i="7"/>
  <c r="E869" i="7" s="1"/>
  <c r="F869" i="7" s="1"/>
  <c r="N869" i="7"/>
  <c r="O869" i="7" s="1"/>
  <c r="V869" i="7"/>
  <c r="W869" i="7" s="1"/>
  <c r="H869" i="7"/>
  <c r="I869" i="7" s="1"/>
  <c r="P869" i="7"/>
  <c r="Q869" i="7" s="1"/>
  <c r="X869" i="7"/>
  <c r="Y869" i="7" s="1"/>
  <c r="J869" i="7"/>
  <c r="K869" i="7" s="1"/>
  <c r="R869" i="7"/>
  <c r="S869" i="7" s="1"/>
  <c r="Z869" i="7"/>
  <c r="AA869" i="7" s="1"/>
  <c r="L869" i="7"/>
  <c r="M869" i="7" s="1"/>
  <c r="T869" i="7"/>
  <c r="U869" i="7" s="1"/>
  <c r="D873" i="7"/>
  <c r="E873" i="7" s="1"/>
  <c r="F873" i="7" s="1"/>
  <c r="N873" i="7"/>
  <c r="O873" i="7" s="1"/>
  <c r="V873" i="7"/>
  <c r="W873" i="7" s="1"/>
  <c r="H873" i="7"/>
  <c r="I873" i="7" s="1"/>
  <c r="P873" i="7"/>
  <c r="Q873" i="7" s="1"/>
  <c r="X873" i="7"/>
  <c r="Y873" i="7" s="1"/>
  <c r="J873" i="7"/>
  <c r="K873" i="7" s="1"/>
  <c r="R873" i="7"/>
  <c r="S873" i="7" s="1"/>
  <c r="Z873" i="7"/>
  <c r="AA873" i="7" s="1"/>
  <c r="L873" i="7"/>
  <c r="M873" i="7" s="1"/>
  <c r="T873" i="7"/>
  <c r="U873" i="7" s="1"/>
  <c r="D877" i="7"/>
  <c r="E877" i="7" s="1"/>
  <c r="F877" i="7" s="1"/>
  <c r="H877" i="7"/>
  <c r="I877" i="7" s="1"/>
  <c r="L877" i="7"/>
  <c r="M877" i="7" s="1"/>
  <c r="T877" i="7"/>
  <c r="U877" i="7" s="1"/>
  <c r="N877" i="7"/>
  <c r="O877" i="7" s="1"/>
  <c r="V877" i="7"/>
  <c r="W877" i="7" s="1"/>
  <c r="P877" i="7"/>
  <c r="Q877" i="7" s="1"/>
  <c r="X877" i="7"/>
  <c r="Y877" i="7" s="1"/>
  <c r="J877" i="7"/>
  <c r="K877" i="7" s="1"/>
  <c r="R877" i="7"/>
  <c r="S877" i="7" s="1"/>
  <c r="Z877" i="7"/>
  <c r="AA877" i="7" s="1"/>
  <c r="D881" i="7"/>
  <c r="E881" i="7" s="1"/>
  <c r="F881" i="7" s="1"/>
  <c r="L881" i="7"/>
  <c r="M881" i="7" s="1"/>
  <c r="T881" i="7"/>
  <c r="U881" i="7" s="1"/>
  <c r="N881" i="7"/>
  <c r="O881" i="7" s="1"/>
  <c r="V881" i="7"/>
  <c r="W881" i="7" s="1"/>
  <c r="H881" i="7"/>
  <c r="I881" i="7" s="1"/>
  <c r="P881" i="7"/>
  <c r="Q881" i="7" s="1"/>
  <c r="X881" i="7"/>
  <c r="Y881" i="7" s="1"/>
  <c r="J881" i="7"/>
  <c r="K881" i="7" s="1"/>
  <c r="R881" i="7"/>
  <c r="S881" i="7" s="1"/>
  <c r="Z881" i="7"/>
  <c r="AA881" i="7" s="1"/>
  <c r="D885" i="7"/>
  <c r="E885" i="7" s="1"/>
  <c r="F885" i="7" s="1"/>
  <c r="L885" i="7"/>
  <c r="M885" i="7" s="1"/>
  <c r="T885" i="7"/>
  <c r="U885" i="7" s="1"/>
  <c r="N885" i="7"/>
  <c r="O885" i="7" s="1"/>
  <c r="V885" i="7"/>
  <c r="W885" i="7" s="1"/>
  <c r="H885" i="7"/>
  <c r="I885" i="7" s="1"/>
  <c r="P885" i="7"/>
  <c r="Q885" i="7" s="1"/>
  <c r="X885" i="7"/>
  <c r="Y885" i="7" s="1"/>
  <c r="J885" i="7"/>
  <c r="K885" i="7" s="1"/>
  <c r="R885" i="7"/>
  <c r="S885" i="7" s="1"/>
  <c r="Z885" i="7"/>
  <c r="AA885" i="7" s="1"/>
  <c r="D889" i="7"/>
  <c r="E889" i="7" s="1"/>
  <c r="F889" i="7" s="1"/>
  <c r="L889" i="7"/>
  <c r="M889" i="7" s="1"/>
  <c r="T889" i="7"/>
  <c r="U889" i="7" s="1"/>
  <c r="N889" i="7"/>
  <c r="O889" i="7" s="1"/>
  <c r="V889" i="7"/>
  <c r="W889" i="7" s="1"/>
  <c r="H889" i="7"/>
  <c r="I889" i="7" s="1"/>
  <c r="P889" i="7"/>
  <c r="Q889" i="7" s="1"/>
  <c r="X889" i="7"/>
  <c r="Y889" i="7" s="1"/>
  <c r="J889" i="7"/>
  <c r="K889" i="7" s="1"/>
  <c r="R889" i="7"/>
  <c r="S889" i="7" s="1"/>
  <c r="Z889" i="7"/>
  <c r="AA889" i="7" s="1"/>
  <c r="D893" i="7"/>
  <c r="E893" i="7" s="1"/>
  <c r="F893" i="7" s="1"/>
  <c r="L893" i="7"/>
  <c r="M893" i="7" s="1"/>
  <c r="T893" i="7"/>
  <c r="U893" i="7" s="1"/>
  <c r="N893" i="7"/>
  <c r="O893" i="7" s="1"/>
  <c r="V893" i="7"/>
  <c r="W893" i="7" s="1"/>
  <c r="H893" i="7"/>
  <c r="I893" i="7" s="1"/>
  <c r="P893" i="7"/>
  <c r="Q893" i="7" s="1"/>
  <c r="X893" i="7"/>
  <c r="Y893" i="7" s="1"/>
  <c r="J893" i="7"/>
  <c r="K893" i="7" s="1"/>
  <c r="R893" i="7"/>
  <c r="S893" i="7" s="1"/>
  <c r="Z893" i="7"/>
  <c r="AA893" i="7" s="1"/>
  <c r="D897" i="7"/>
  <c r="E897" i="7" s="1"/>
  <c r="F897" i="7" s="1"/>
  <c r="L897" i="7"/>
  <c r="M897" i="7" s="1"/>
  <c r="T897" i="7"/>
  <c r="U897" i="7" s="1"/>
  <c r="N897" i="7"/>
  <c r="O897" i="7" s="1"/>
  <c r="V897" i="7"/>
  <c r="W897" i="7" s="1"/>
  <c r="H897" i="7"/>
  <c r="I897" i="7" s="1"/>
  <c r="P897" i="7"/>
  <c r="Q897" i="7" s="1"/>
  <c r="X897" i="7"/>
  <c r="Y897" i="7" s="1"/>
  <c r="J897" i="7"/>
  <c r="K897" i="7" s="1"/>
  <c r="R897" i="7"/>
  <c r="S897" i="7" s="1"/>
  <c r="Z897" i="7"/>
  <c r="AA897" i="7" s="1"/>
  <c r="D901" i="7"/>
  <c r="E901" i="7" s="1"/>
  <c r="F901" i="7" s="1"/>
  <c r="L901" i="7"/>
  <c r="M901" i="7" s="1"/>
  <c r="T901" i="7"/>
  <c r="U901" i="7" s="1"/>
  <c r="N901" i="7"/>
  <c r="O901" i="7" s="1"/>
  <c r="V901" i="7"/>
  <c r="W901" i="7" s="1"/>
  <c r="H901" i="7"/>
  <c r="I901" i="7" s="1"/>
  <c r="P901" i="7"/>
  <c r="Q901" i="7" s="1"/>
  <c r="X901" i="7"/>
  <c r="Y901" i="7" s="1"/>
  <c r="J901" i="7"/>
  <c r="K901" i="7" s="1"/>
  <c r="R901" i="7"/>
  <c r="S901" i="7" s="1"/>
  <c r="Z901" i="7"/>
  <c r="AA901" i="7" s="1"/>
  <c r="D905" i="7"/>
  <c r="E905" i="7" s="1"/>
  <c r="F905" i="7" s="1"/>
  <c r="L905" i="7"/>
  <c r="M905" i="7" s="1"/>
  <c r="T905" i="7"/>
  <c r="U905" i="7" s="1"/>
  <c r="N905" i="7"/>
  <c r="O905" i="7" s="1"/>
  <c r="V905" i="7"/>
  <c r="W905" i="7" s="1"/>
  <c r="H905" i="7"/>
  <c r="I905" i="7" s="1"/>
  <c r="P905" i="7"/>
  <c r="Q905" i="7" s="1"/>
  <c r="X905" i="7"/>
  <c r="Y905" i="7" s="1"/>
  <c r="J905" i="7"/>
  <c r="K905" i="7" s="1"/>
  <c r="R905" i="7"/>
  <c r="S905" i="7" s="1"/>
  <c r="Z905" i="7"/>
  <c r="AA905" i="7" s="1"/>
  <c r="D909" i="7"/>
  <c r="E909" i="7" s="1"/>
  <c r="F909" i="7" s="1"/>
  <c r="L909" i="7"/>
  <c r="M909" i="7" s="1"/>
  <c r="T909" i="7"/>
  <c r="U909" i="7" s="1"/>
  <c r="N909" i="7"/>
  <c r="O909" i="7" s="1"/>
  <c r="V909" i="7"/>
  <c r="W909" i="7" s="1"/>
  <c r="H909" i="7"/>
  <c r="I909" i="7" s="1"/>
  <c r="P909" i="7"/>
  <c r="Q909" i="7" s="1"/>
  <c r="X909" i="7"/>
  <c r="Y909" i="7" s="1"/>
  <c r="J909" i="7"/>
  <c r="K909" i="7" s="1"/>
  <c r="R909" i="7"/>
  <c r="S909" i="7" s="1"/>
  <c r="Z909" i="7"/>
  <c r="AA909" i="7" s="1"/>
  <c r="D913" i="7"/>
  <c r="E913" i="7" s="1"/>
  <c r="F913" i="7" s="1"/>
  <c r="L913" i="7"/>
  <c r="M913" i="7" s="1"/>
  <c r="T913" i="7"/>
  <c r="U913" i="7" s="1"/>
  <c r="N913" i="7"/>
  <c r="O913" i="7" s="1"/>
  <c r="V913" i="7"/>
  <c r="W913" i="7" s="1"/>
  <c r="H913" i="7"/>
  <c r="I913" i="7" s="1"/>
  <c r="P913" i="7"/>
  <c r="Q913" i="7" s="1"/>
  <c r="X913" i="7"/>
  <c r="Y913" i="7" s="1"/>
  <c r="J913" i="7"/>
  <c r="K913" i="7" s="1"/>
  <c r="R913" i="7"/>
  <c r="S913" i="7" s="1"/>
  <c r="Z913" i="7"/>
  <c r="AA913" i="7" s="1"/>
  <c r="D917" i="7"/>
  <c r="E917" i="7" s="1"/>
  <c r="F917" i="7" s="1"/>
  <c r="L917" i="7"/>
  <c r="M917" i="7" s="1"/>
  <c r="T917" i="7"/>
  <c r="U917" i="7" s="1"/>
  <c r="N917" i="7"/>
  <c r="O917" i="7" s="1"/>
  <c r="V917" i="7"/>
  <c r="W917" i="7" s="1"/>
  <c r="H917" i="7"/>
  <c r="I917" i="7" s="1"/>
  <c r="P917" i="7"/>
  <c r="Q917" i="7" s="1"/>
  <c r="X917" i="7"/>
  <c r="Y917" i="7" s="1"/>
  <c r="J917" i="7"/>
  <c r="K917" i="7" s="1"/>
  <c r="R917" i="7"/>
  <c r="S917" i="7" s="1"/>
  <c r="Z917" i="7"/>
  <c r="AA917" i="7" s="1"/>
  <c r="D921" i="7"/>
  <c r="E921" i="7" s="1"/>
  <c r="F921" i="7" s="1"/>
  <c r="L921" i="7"/>
  <c r="M921" i="7" s="1"/>
  <c r="T921" i="7"/>
  <c r="U921" i="7" s="1"/>
  <c r="N921" i="7"/>
  <c r="O921" i="7" s="1"/>
  <c r="V921" i="7"/>
  <c r="W921" i="7" s="1"/>
  <c r="H921" i="7"/>
  <c r="I921" i="7" s="1"/>
  <c r="P921" i="7"/>
  <c r="Q921" i="7" s="1"/>
  <c r="X921" i="7"/>
  <c r="Y921" i="7" s="1"/>
  <c r="J921" i="7"/>
  <c r="K921" i="7" s="1"/>
  <c r="R921" i="7"/>
  <c r="S921" i="7" s="1"/>
  <c r="Z921" i="7"/>
  <c r="AA921" i="7" s="1"/>
  <c r="D925" i="7"/>
  <c r="E925" i="7" s="1"/>
  <c r="F925" i="7" s="1"/>
  <c r="L925" i="7"/>
  <c r="M925" i="7" s="1"/>
  <c r="T925" i="7"/>
  <c r="U925" i="7" s="1"/>
  <c r="N925" i="7"/>
  <c r="O925" i="7" s="1"/>
  <c r="V925" i="7"/>
  <c r="W925" i="7" s="1"/>
  <c r="H925" i="7"/>
  <c r="I925" i="7" s="1"/>
  <c r="P925" i="7"/>
  <c r="Q925" i="7" s="1"/>
  <c r="X925" i="7"/>
  <c r="Y925" i="7" s="1"/>
  <c r="J925" i="7"/>
  <c r="K925" i="7" s="1"/>
  <c r="R925" i="7"/>
  <c r="S925" i="7" s="1"/>
  <c r="Z925" i="7"/>
  <c r="AA925" i="7" s="1"/>
  <c r="D929" i="7"/>
  <c r="E929" i="7" s="1"/>
  <c r="F929" i="7" s="1"/>
  <c r="L929" i="7"/>
  <c r="M929" i="7" s="1"/>
  <c r="T929" i="7"/>
  <c r="U929" i="7" s="1"/>
  <c r="N929" i="7"/>
  <c r="O929" i="7" s="1"/>
  <c r="V929" i="7"/>
  <c r="W929" i="7" s="1"/>
  <c r="H929" i="7"/>
  <c r="I929" i="7" s="1"/>
  <c r="P929" i="7"/>
  <c r="Q929" i="7" s="1"/>
  <c r="X929" i="7"/>
  <c r="Y929" i="7" s="1"/>
  <c r="J929" i="7"/>
  <c r="K929" i="7" s="1"/>
  <c r="R929" i="7"/>
  <c r="S929" i="7" s="1"/>
  <c r="Z929" i="7"/>
  <c r="AA929" i="7" s="1"/>
  <c r="D933" i="7"/>
  <c r="E933" i="7" s="1"/>
  <c r="F933" i="7" s="1"/>
  <c r="L933" i="7"/>
  <c r="M933" i="7" s="1"/>
  <c r="T933" i="7"/>
  <c r="U933" i="7" s="1"/>
  <c r="N933" i="7"/>
  <c r="O933" i="7" s="1"/>
  <c r="V933" i="7"/>
  <c r="W933" i="7" s="1"/>
  <c r="H933" i="7"/>
  <c r="I933" i="7" s="1"/>
  <c r="P933" i="7"/>
  <c r="Q933" i="7" s="1"/>
  <c r="X933" i="7"/>
  <c r="Y933" i="7" s="1"/>
  <c r="J933" i="7"/>
  <c r="K933" i="7" s="1"/>
  <c r="R933" i="7"/>
  <c r="S933" i="7" s="1"/>
  <c r="Z933" i="7"/>
  <c r="AA933" i="7" s="1"/>
  <c r="D937" i="7"/>
  <c r="E937" i="7" s="1"/>
  <c r="F937" i="7" s="1"/>
  <c r="L937" i="7"/>
  <c r="M937" i="7" s="1"/>
  <c r="T937" i="7"/>
  <c r="U937" i="7" s="1"/>
  <c r="N937" i="7"/>
  <c r="O937" i="7" s="1"/>
  <c r="V937" i="7"/>
  <c r="W937" i="7" s="1"/>
  <c r="H937" i="7"/>
  <c r="I937" i="7" s="1"/>
  <c r="P937" i="7"/>
  <c r="Q937" i="7" s="1"/>
  <c r="X937" i="7"/>
  <c r="Y937" i="7" s="1"/>
  <c r="J937" i="7"/>
  <c r="K937" i="7" s="1"/>
  <c r="R937" i="7"/>
  <c r="S937" i="7" s="1"/>
  <c r="Z937" i="7"/>
  <c r="AA937" i="7" s="1"/>
  <c r="D941" i="7"/>
  <c r="E941" i="7" s="1"/>
  <c r="F941" i="7" s="1"/>
  <c r="L941" i="7"/>
  <c r="M941" i="7" s="1"/>
  <c r="T941" i="7"/>
  <c r="U941" i="7" s="1"/>
  <c r="N941" i="7"/>
  <c r="O941" i="7" s="1"/>
  <c r="V941" i="7"/>
  <c r="W941" i="7" s="1"/>
  <c r="H941" i="7"/>
  <c r="I941" i="7" s="1"/>
  <c r="P941" i="7"/>
  <c r="Q941" i="7" s="1"/>
  <c r="X941" i="7"/>
  <c r="Y941" i="7" s="1"/>
  <c r="J941" i="7"/>
  <c r="K941" i="7" s="1"/>
  <c r="R941" i="7"/>
  <c r="S941" i="7" s="1"/>
  <c r="Z941" i="7"/>
  <c r="AA941" i="7" s="1"/>
  <c r="D945" i="7"/>
  <c r="E945" i="7" s="1"/>
  <c r="F945" i="7" s="1"/>
  <c r="L945" i="7"/>
  <c r="M945" i="7" s="1"/>
  <c r="T945" i="7"/>
  <c r="U945" i="7" s="1"/>
  <c r="N945" i="7"/>
  <c r="O945" i="7" s="1"/>
  <c r="V945" i="7"/>
  <c r="W945" i="7" s="1"/>
  <c r="H945" i="7"/>
  <c r="I945" i="7" s="1"/>
  <c r="P945" i="7"/>
  <c r="Q945" i="7" s="1"/>
  <c r="X945" i="7"/>
  <c r="Y945" i="7" s="1"/>
  <c r="J945" i="7"/>
  <c r="K945" i="7" s="1"/>
  <c r="R945" i="7"/>
  <c r="S945" i="7" s="1"/>
  <c r="Z945" i="7"/>
  <c r="AA945" i="7" s="1"/>
  <c r="D949" i="7"/>
  <c r="E949" i="7" s="1"/>
  <c r="F949" i="7" s="1"/>
  <c r="L949" i="7"/>
  <c r="M949" i="7" s="1"/>
  <c r="T949" i="7"/>
  <c r="U949" i="7" s="1"/>
  <c r="N949" i="7"/>
  <c r="O949" i="7" s="1"/>
  <c r="V949" i="7"/>
  <c r="W949" i="7" s="1"/>
  <c r="H949" i="7"/>
  <c r="I949" i="7" s="1"/>
  <c r="P949" i="7"/>
  <c r="Q949" i="7" s="1"/>
  <c r="X949" i="7"/>
  <c r="Y949" i="7" s="1"/>
  <c r="J949" i="7"/>
  <c r="K949" i="7" s="1"/>
  <c r="R949" i="7"/>
  <c r="S949" i="7" s="1"/>
  <c r="Z949" i="7"/>
  <c r="AA949" i="7" s="1"/>
  <c r="D953" i="7"/>
  <c r="E953" i="7" s="1"/>
  <c r="F953" i="7" s="1"/>
  <c r="L953" i="7"/>
  <c r="M953" i="7" s="1"/>
  <c r="T953" i="7"/>
  <c r="U953" i="7" s="1"/>
  <c r="N953" i="7"/>
  <c r="O953" i="7" s="1"/>
  <c r="V953" i="7"/>
  <c r="W953" i="7" s="1"/>
  <c r="H953" i="7"/>
  <c r="I953" i="7" s="1"/>
  <c r="P953" i="7"/>
  <c r="Q953" i="7" s="1"/>
  <c r="X953" i="7"/>
  <c r="Y953" i="7" s="1"/>
  <c r="J953" i="7"/>
  <c r="K953" i="7" s="1"/>
  <c r="R953" i="7"/>
  <c r="S953" i="7" s="1"/>
  <c r="Z953" i="7"/>
  <c r="AA953" i="7" s="1"/>
  <c r="D957" i="7"/>
  <c r="E957" i="7" s="1"/>
  <c r="F957" i="7" s="1"/>
  <c r="L957" i="7"/>
  <c r="M957" i="7" s="1"/>
  <c r="T957" i="7"/>
  <c r="U957" i="7" s="1"/>
  <c r="N957" i="7"/>
  <c r="O957" i="7" s="1"/>
  <c r="V957" i="7"/>
  <c r="W957" i="7" s="1"/>
  <c r="H957" i="7"/>
  <c r="I957" i="7" s="1"/>
  <c r="P957" i="7"/>
  <c r="Q957" i="7" s="1"/>
  <c r="X957" i="7"/>
  <c r="Y957" i="7" s="1"/>
  <c r="J957" i="7"/>
  <c r="K957" i="7" s="1"/>
  <c r="R957" i="7"/>
  <c r="S957" i="7" s="1"/>
  <c r="Z957" i="7"/>
  <c r="AA957" i="7" s="1"/>
  <c r="D961" i="7"/>
  <c r="E961" i="7" s="1"/>
  <c r="F961" i="7" s="1"/>
  <c r="L961" i="7"/>
  <c r="M961" i="7" s="1"/>
  <c r="T961" i="7"/>
  <c r="U961" i="7" s="1"/>
  <c r="N961" i="7"/>
  <c r="O961" i="7" s="1"/>
  <c r="V961" i="7"/>
  <c r="W961" i="7" s="1"/>
  <c r="H961" i="7"/>
  <c r="I961" i="7" s="1"/>
  <c r="P961" i="7"/>
  <c r="Q961" i="7" s="1"/>
  <c r="X961" i="7"/>
  <c r="Y961" i="7" s="1"/>
  <c r="J961" i="7"/>
  <c r="K961" i="7" s="1"/>
  <c r="R961" i="7"/>
  <c r="S961" i="7" s="1"/>
  <c r="Z961" i="7"/>
  <c r="AA961" i="7" s="1"/>
  <c r="D965" i="7"/>
  <c r="E965" i="7" s="1"/>
  <c r="F965" i="7" s="1"/>
  <c r="L965" i="7"/>
  <c r="M965" i="7" s="1"/>
  <c r="T965" i="7"/>
  <c r="U965" i="7" s="1"/>
  <c r="N965" i="7"/>
  <c r="O965" i="7" s="1"/>
  <c r="V965" i="7"/>
  <c r="W965" i="7" s="1"/>
  <c r="H965" i="7"/>
  <c r="I965" i="7" s="1"/>
  <c r="P965" i="7"/>
  <c r="Q965" i="7" s="1"/>
  <c r="X965" i="7"/>
  <c r="Y965" i="7" s="1"/>
  <c r="J965" i="7"/>
  <c r="K965" i="7" s="1"/>
  <c r="R965" i="7"/>
  <c r="S965" i="7" s="1"/>
  <c r="Z965" i="7"/>
  <c r="AA965" i="7" s="1"/>
  <c r="D969" i="7"/>
  <c r="E969" i="7" s="1"/>
  <c r="F969" i="7" s="1"/>
  <c r="L969" i="7"/>
  <c r="M969" i="7" s="1"/>
  <c r="T969" i="7"/>
  <c r="U969" i="7" s="1"/>
  <c r="N969" i="7"/>
  <c r="O969" i="7" s="1"/>
  <c r="V969" i="7"/>
  <c r="W969" i="7" s="1"/>
  <c r="H969" i="7"/>
  <c r="I969" i="7" s="1"/>
  <c r="P969" i="7"/>
  <c r="Q969" i="7" s="1"/>
  <c r="X969" i="7"/>
  <c r="Y969" i="7" s="1"/>
  <c r="J969" i="7"/>
  <c r="K969" i="7" s="1"/>
  <c r="R969" i="7"/>
  <c r="S969" i="7" s="1"/>
  <c r="Z969" i="7"/>
  <c r="AA969" i="7" s="1"/>
  <c r="D973" i="7"/>
  <c r="E973" i="7" s="1"/>
  <c r="F973" i="7" s="1"/>
  <c r="L973" i="7"/>
  <c r="M973" i="7" s="1"/>
  <c r="T973" i="7"/>
  <c r="U973" i="7" s="1"/>
  <c r="N973" i="7"/>
  <c r="O973" i="7" s="1"/>
  <c r="V973" i="7"/>
  <c r="W973" i="7" s="1"/>
  <c r="H973" i="7"/>
  <c r="I973" i="7" s="1"/>
  <c r="P973" i="7"/>
  <c r="Q973" i="7" s="1"/>
  <c r="X973" i="7"/>
  <c r="Y973" i="7" s="1"/>
  <c r="J973" i="7"/>
  <c r="K973" i="7" s="1"/>
  <c r="R973" i="7"/>
  <c r="S973" i="7" s="1"/>
  <c r="Z973" i="7"/>
  <c r="AA973" i="7" s="1"/>
  <c r="D977" i="7"/>
  <c r="E977" i="7" s="1"/>
  <c r="F977" i="7" s="1"/>
  <c r="L977" i="7"/>
  <c r="M977" i="7" s="1"/>
  <c r="T977" i="7"/>
  <c r="U977" i="7" s="1"/>
  <c r="N977" i="7"/>
  <c r="O977" i="7" s="1"/>
  <c r="V977" i="7"/>
  <c r="W977" i="7" s="1"/>
  <c r="H977" i="7"/>
  <c r="I977" i="7" s="1"/>
  <c r="P977" i="7"/>
  <c r="Q977" i="7" s="1"/>
  <c r="X977" i="7"/>
  <c r="Y977" i="7" s="1"/>
  <c r="J977" i="7"/>
  <c r="K977" i="7" s="1"/>
  <c r="R977" i="7"/>
  <c r="S977" i="7" s="1"/>
  <c r="Z977" i="7"/>
  <c r="AA977" i="7" s="1"/>
  <c r="D981" i="7"/>
  <c r="E981" i="7" s="1"/>
  <c r="F981" i="7" s="1"/>
  <c r="L981" i="7"/>
  <c r="M981" i="7" s="1"/>
  <c r="T981" i="7"/>
  <c r="U981" i="7" s="1"/>
  <c r="N981" i="7"/>
  <c r="O981" i="7" s="1"/>
  <c r="V981" i="7"/>
  <c r="W981" i="7" s="1"/>
  <c r="H981" i="7"/>
  <c r="I981" i="7" s="1"/>
  <c r="P981" i="7"/>
  <c r="Q981" i="7" s="1"/>
  <c r="X981" i="7"/>
  <c r="Y981" i="7" s="1"/>
  <c r="J981" i="7"/>
  <c r="K981" i="7" s="1"/>
  <c r="R981" i="7"/>
  <c r="S981" i="7" s="1"/>
  <c r="Z981" i="7"/>
  <c r="AA981" i="7" s="1"/>
  <c r="D985" i="7"/>
  <c r="E985" i="7" s="1"/>
  <c r="F985" i="7" s="1"/>
  <c r="L985" i="7"/>
  <c r="M985" i="7" s="1"/>
  <c r="T985" i="7"/>
  <c r="U985" i="7" s="1"/>
  <c r="N985" i="7"/>
  <c r="O985" i="7" s="1"/>
  <c r="V985" i="7"/>
  <c r="W985" i="7" s="1"/>
  <c r="H985" i="7"/>
  <c r="I985" i="7" s="1"/>
  <c r="P985" i="7"/>
  <c r="Q985" i="7" s="1"/>
  <c r="X985" i="7"/>
  <c r="Y985" i="7" s="1"/>
  <c r="J985" i="7"/>
  <c r="K985" i="7" s="1"/>
  <c r="R985" i="7"/>
  <c r="S985" i="7" s="1"/>
  <c r="Z985" i="7"/>
  <c r="AA985" i="7" s="1"/>
  <c r="D989" i="7"/>
  <c r="E989" i="7" s="1"/>
  <c r="F989" i="7" s="1"/>
  <c r="L989" i="7"/>
  <c r="M989" i="7" s="1"/>
  <c r="T989" i="7"/>
  <c r="U989" i="7" s="1"/>
  <c r="N989" i="7"/>
  <c r="O989" i="7" s="1"/>
  <c r="V989" i="7"/>
  <c r="W989" i="7" s="1"/>
  <c r="H989" i="7"/>
  <c r="I989" i="7" s="1"/>
  <c r="P989" i="7"/>
  <c r="Q989" i="7" s="1"/>
  <c r="X989" i="7"/>
  <c r="Y989" i="7" s="1"/>
  <c r="J989" i="7"/>
  <c r="K989" i="7" s="1"/>
  <c r="R989" i="7"/>
  <c r="S989" i="7" s="1"/>
  <c r="Z989" i="7"/>
  <c r="AA989" i="7" s="1"/>
  <c r="D993" i="7"/>
  <c r="E993" i="7" s="1"/>
  <c r="F993" i="7" s="1"/>
  <c r="L993" i="7"/>
  <c r="M993" i="7" s="1"/>
  <c r="T993" i="7"/>
  <c r="U993" i="7" s="1"/>
  <c r="N993" i="7"/>
  <c r="O993" i="7" s="1"/>
  <c r="V993" i="7"/>
  <c r="W993" i="7" s="1"/>
  <c r="H993" i="7"/>
  <c r="I993" i="7" s="1"/>
  <c r="P993" i="7"/>
  <c r="Q993" i="7" s="1"/>
  <c r="X993" i="7"/>
  <c r="Y993" i="7" s="1"/>
  <c r="J993" i="7"/>
  <c r="K993" i="7" s="1"/>
  <c r="R993" i="7"/>
  <c r="S993" i="7" s="1"/>
  <c r="Z993" i="7"/>
  <c r="AA993" i="7" s="1"/>
  <c r="D997" i="7"/>
  <c r="E997" i="7" s="1"/>
  <c r="F997" i="7" s="1"/>
  <c r="L997" i="7"/>
  <c r="M997" i="7" s="1"/>
  <c r="T997" i="7"/>
  <c r="U997" i="7" s="1"/>
  <c r="N997" i="7"/>
  <c r="O997" i="7" s="1"/>
  <c r="V997" i="7"/>
  <c r="W997" i="7" s="1"/>
  <c r="H997" i="7"/>
  <c r="I997" i="7" s="1"/>
  <c r="P997" i="7"/>
  <c r="Q997" i="7" s="1"/>
  <c r="X997" i="7"/>
  <c r="Y997" i="7" s="1"/>
  <c r="J997" i="7"/>
  <c r="K997" i="7" s="1"/>
  <c r="R997" i="7"/>
  <c r="S997" i="7" s="1"/>
  <c r="Z997" i="7"/>
  <c r="AA997" i="7" s="1"/>
  <c r="D1001" i="7"/>
  <c r="E1001" i="7" s="1"/>
  <c r="F1001" i="7" s="1"/>
  <c r="L1001" i="7"/>
  <c r="M1001" i="7" s="1"/>
  <c r="T1001" i="7"/>
  <c r="U1001" i="7" s="1"/>
  <c r="N1001" i="7"/>
  <c r="O1001" i="7" s="1"/>
  <c r="V1001" i="7"/>
  <c r="W1001" i="7" s="1"/>
  <c r="H1001" i="7"/>
  <c r="I1001" i="7" s="1"/>
  <c r="P1001" i="7"/>
  <c r="Q1001" i="7" s="1"/>
  <c r="X1001" i="7"/>
  <c r="Y1001" i="7" s="1"/>
  <c r="J1001" i="7"/>
  <c r="K1001" i="7" s="1"/>
  <c r="R1001" i="7"/>
  <c r="S1001" i="7" s="1"/>
  <c r="Z1001" i="7"/>
  <c r="AA1001" i="7" s="1"/>
  <c r="D1005" i="7"/>
  <c r="E1005" i="7" s="1"/>
  <c r="F1005" i="7" s="1"/>
  <c r="L1005" i="7"/>
  <c r="M1005" i="7" s="1"/>
  <c r="T1005" i="7"/>
  <c r="U1005" i="7" s="1"/>
  <c r="N1005" i="7"/>
  <c r="O1005" i="7" s="1"/>
  <c r="V1005" i="7"/>
  <c r="W1005" i="7" s="1"/>
  <c r="H1005" i="7"/>
  <c r="I1005" i="7" s="1"/>
  <c r="P1005" i="7"/>
  <c r="Q1005" i="7" s="1"/>
  <c r="X1005" i="7"/>
  <c r="Y1005" i="7" s="1"/>
  <c r="J1005" i="7"/>
  <c r="K1005" i="7" s="1"/>
  <c r="R1005" i="7"/>
  <c r="S1005" i="7" s="1"/>
  <c r="Z1005" i="7"/>
  <c r="AA1005" i="7" s="1"/>
  <c r="B965" i="3"/>
  <c r="B981" i="3"/>
  <c r="B997" i="3"/>
  <c r="B959" i="3"/>
  <c r="B991" i="3"/>
  <c r="F1007" i="3"/>
  <c r="F991" i="3"/>
  <c r="F975" i="3"/>
  <c r="F959" i="3"/>
  <c r="F943" i="3"/>
  <c r="F927" i="3"/>
  <c r="F911" i="3"/>
  <c r="A43" i="10"/>
  <c r="D50" i="7"/>
  <c r="L50" i="7"/>
  <c r="M50" i="7" s="1"/>
  <c r="T50" i="7"/>
  <c r="U50" i="7" s="1"/>
  <c r="N50" i="7"/>
  <c r="O50" i="7" s="1"/>
  <c r="V50" i="7"/>
  <c r="W50" i="7" s="1"/>
  <c r="H50" i="7"/>
  <c r="I50" i="7" s="1"/>
  <c r="P50" i="7"/>
  <c r="Q50" i="7" s="1"/>
  <c r="X50" i="7"/>
  <c r="Y50" i="7" s="1"/>
  <c r="J50" i="7"/>
  <c r="K50" i="7" s="1"/>
  <c r="R50" i="7"/>
  <c r="S50" i="7" s="1"/>
  <c r="Z50" i="7"/>
  <c r="AA50" i="7" s="1"/>
  <c r="A47" i="10"/>
  <c r="D54" i="7"/>
  <c r="L54" i="7"/>
  <c r="M54" i="7" s="1"/>
  <c r="T54" i="7"/>
  <c r="U54" i="7" s="1"/>
  <c r="N54" i="7"/>
  <c r="O54" i="7" s="1"/>
  <c r="V54" i="7"/>
  <c r="W54" i="7" s="1"/>
  <c r="H54" i="7"/>
  <c r="I54" i="7" s="1"/>
  <c r="P54" i="7"/>
  <c r="Q54" i="7" s="1"/>
  <c r="X54" i="7"/>
  <c r="Y54" i="7" s="1"/>
  <c r="J54" i="7"/>
  <c r="K54" i="7" s="1"/>
  <c r="R54" i="7"/>
  <c r="S54" i="7" s="1"/>
  <c r="Z54" i="7"/>
  <c r="AA54" i="7" s="1"/>
  <c r="A51" i="10"/>
  <c r="D58" i="7"/>
  <c r="L58" i="7"/>
  <c r="M58" i="7" s="1"/>
  <c r="T58" i="7"/>
  <c r="U58" i="7" s="1"/>
  <c r="N58" i="7"/>
  <c r="O58" i="7" s="1"/>
  <c r="V58" i="7"/>
  <c r="W58" i="7" s="1"/>
  <c r="H58" i="7"/>
  <c r="I58" i="7" s="1"/>
  <c r="P58" i="7"/>
  <c r="Q58" i="7" s="1"/>
  <c r="X58" i="7"/>
  <c r="Y58" i="7" s="1"/>
  <c r="J58" i="7"/>
  <c r="K58" i="7" s="1"/>
  <c r="R58" i="7"/>
  <c r="S58" i="7" s="1"/>
  <c r="Z58" i="7"/>
  <c r="AA58" i="7" s="1"/>
  <c r="A55" i="10"/>
  <c r="D62" i="7"/>
  <c r="L62" i="7"/>
  <c r="M62" i="7" s="1"/>
  <c r="T62" i="7"/>
  <c r="U62" i="7" s="1"/>
  <c r="N62" i="7"/>
  <c r="O62" i="7" s="1"/>
  <c r="V62" i="7"/>
  <c r="W62" i="7" s="1"/>
  <c r="H62" i="7"/>
  <c r="I62" i="7" s="1"/>
  <c r="P62" i="7"/>
  <c r="Q62" i="7" s="1"/>
  <c r="X62" i="7"/>
  <c r="Y62" i="7" s="1"/>
  <c r="J62" i="7"/>
  <c r="K62" i="7" s="1"/>
  <c r="R62" i="7"/>
  <c r="S62" i="7" s="1"/>
  <c r="Z62" i="7"/>
  <c r="AA62" i="7" s="1"/>
  <c r="A59" i="10"/>
  <c r="D66" i="7"/>
  <c r="J66" i="7"/>
  <c r="K66" i="7" s="1"/>
  <c r="R66" i="7"/>
  <c r="S66" i="7" s="1"/>
  <c r="Z66" i="7"/>
  <c r="AA66" i="7" s="1"/>
  <c r="L66" i="7"/>
  <c r="M66" i="7" s="1"/>
  <c r="T66" i="7"/>
  <c r="U66" i="7" s="1"/>
  <c r="N66" i="7"/>
  <c r="O66" i="7" s="1"/>
  <c r="V66" i="7"/>
  <c r="W66" i="7" s="1"/>
  <c r="H66" i="7"/>
  <c r="I66" i="7" s="1"/>
  <c r="P66" i="7"/>
  <c r="Q66" i="7" s="1"/>
  <c r="X66" i="7"/>
  <c r="Y66" i="7" s="1"/>
  <c r="A63" i="10"/>
  <c r="D70" i="7"/>
  <c r="J70" i="7"/>
  <c r="K70" i="7" s="1"/>
  <c r="R70" i="7"/>
  <c r="S70" i="7" s="1"/>
  <c r="Z70" i="7"/>
  <c r="AA70" i="7" s="1"/>
  <c r="L70" i="7"/>
  <c r="M70" i="7" s="1"/>
  <c r="T70" i="7"/>
  <c r="U70" i="7" s="1"/>
  <c r="N70" i="7"/>
  <c r="O70" i="7" s="1"/>
  <c r="V70" i="7"/>
  <c r="W70" i="7" s="1"/>
  <c r="H70" i="7"/>
  <c r="I70" i="7" s="1"/>
  <c r="P70" i="7"/>
  <c r="Q70" i="7" s="1"/>
  <c r="X70" i="7"/>
  <c r="Y70" i="7" s="1"/>
  <c r="A67" i="10"/>
  <c r="D74" i="7"/>
  <c r="J74" i="7"/>
  <c r="K74" i="7" s="1"/>
  <c r="R74" i="7"/>
  <c r="S74" i="7" s="1"/>
  <c r="Z74" i="7"/>
  <c r="AA74" i="7" s="1"/>
  <c r="L74" i="7"/>
  <c r="M74" i="7" s="1"/>
  <c r="T74" i="7"/>
  <c r="U74" i="7" s="1"/>
  <c r="N74" i="7"/>
  <c r="O74" i="7" s="1"/>
  <c r="V74" i="7"/>
  <c r="W74" i="7" s="1"/>
  <c r="H74" i="7"/>
  <c r="I74" i="7" s="1"/>
  <c r="P74" i="7"/>
  <c r="Q74" i="7" s="1"/>
  <c r="X74" i="7"/>
  <c r="Y74" i="7" s="1"/>
  <c r="A71" i="10"/>
  <c r="D78" i="7"/>
  <c r="J78" i="7"/>
  <c r="K78" i="7" s="1"/>
  <c r="R78" i="7"/>
  <c r="S78" i="7" s="1"/>
  <c r="Z78" i="7"/>
  <c r="AA78" i="7" s="1"/>
  <c r="L78" i="7"/>
  <c r="M78" i="7" s="1"/>
  <c r="T78" i="7"/>
  <c r="U78" i="7" s="1"/>
  <c r="N78" i="7"/>
  <c r="O78" i="7" s="1"/>
  <c r="V78" i="7"/>
  <c r="W78" i="7" s="1"/>
  <c r="H78" i="7"/>
  <c r="I78" i="7" s="1"/>
  <c r="P78" i="7"/>
  <c r="Q78" i="7" s="1"/>
  <c r="X78" i="7"/>
  <c r="Y78" i="7" s="1"/>
  <c r="A75" i="10"/>
  <c r="D82" i="7"/>
  <c r="J82" i="7"/>
  <c r="K82" i="7" s="1"/>
  <c r="R82" i="7"/>
  <c r="S82" i="7" s="1"/>
  <c r="Z82" i="7"/>
  <c r="AA82" i="7" s="1"/>
  <c r="L82" i="7"/>
  <c r="M82" i="7" s="1"/>
  <c r="T82" i="7"/>
  <c r="U82" i="7" s="1"/>
  <c r="N82" i="7"/>
  <c r="O82" i="7" s="1"/>
  <c r="V82" i="7"/>
  <c r="W82" i="7" s="1"/>
  <c r="H82" i="7"/>
  <c r="I82" i="7" s="1"/>
  <c r="P82" i="7"/>
  <c r="Q82" i="7" s="1"/>
  <c r="X82" i="7"/>
  <c r="Y82" i="7" s="1"/>
  <c r="A79" i="10"/>
  <c r="D86" i="7"/>
  <c r="J86" i="7"/>
  <c r="K86" i="7" s="1"/>
  <c r="R86" i="7"/>
  <c r="S86" i="7" s="1"/>
  <c r="Z86" i="7"/>
  <c r="AA86" i="7" s="1"/>
  <c r="L86" i="7"/>
  <c r="M86" i="7" s="1"/>
  <c r="T86" i="7"/>
  <c r="U86" i="7" s="1"/>
  <c r="N86" i="7"/>
  <c r="O86" i="7" s="1"/>
  <c r="V86" i="7"/>
  <c r="W86" i="7" s="1"/>
  <c r="H86" i="7"/>
  <c r="I86" i="7" s="1"/>
  <c r="P86" i="7"/>
  <c r="Q86" i="7" s="1"/>
  <c r="X86" i="7"/>
  <c r="Y86" i="7" s="1"/>
  <c r="A83" i="10"/>
  <c r="D90" i="7"/>
  <c r="J90" i="7"/>
  <c r="K90" i="7" s="1"/>
  <c r="R90" i="7"/>
  <c r="S90" i="7" s="1"/>
  <c r="Z90" i="7"/>
  <c r="AA90" i="7" s="1"/>
  <c r="L90" i="7"/>
  <c r="M90" i="7" s="1"/>
  <c r="T90" i="7"/>
  <c r="U90" i="7" s="1"/>
  <c r="N90" i="7"/>
  <c r="O90" i="7" s="1"/>
  <c r="V90" i="7"/>
  <c r="W90" i="7" s="1"/>
  <c r="H90" i="7"/>
  <c r="I90" i="7" s="1"/>
  <c r="P90" i="7"/>
  <c r="Q90" i="7" s="1"/>
  <c r="X90" i="7"/>
  <c r="Y90" i="7" s="1"/>
  <c r="A87" i="10"/>
  <c r="D94" i="7"/>
  <c r="J94" i="7"/>
  <c r="K94" i="7" s="1"/>
  <c r="R94" i="7"/>
  <c r="S94" i="7" s="1"/>
  <c r="Z94" i="7"/>
  <c r="AA94" i="7" s="1"/>
  <c r="L94" i="7"/>
  <c r="M94" i="7" s="1"/>
  <c r="T94" i="7"/>
  <c r="U94" i="7" s="1"/>
  <c r="N94" i="7"/>
  <c r="O94" i="7" s="1"/>
  <c r="V94" i="7"/>
  <c r="W94" i="7" s="1"/>
  <c r="H94" i="7"/>
  <c r="I94" i="7" s="1"/>
  <c r="P94" i="7"/>
  <c r="Q94" i="7" s="1"/>
  <c r="X94" i="7"/>
  <c r="Y94" i="7" s="1"/>
  <c r="A91" i="10"/>
  <c r="D98" i="7"/>
  <c r="J98" i="7"/>
  <c r="K98" i="7" s="1"/>
  <c r="R98" i="7"/>
  <c r="S98" i="7" s="1"/>
  <c r="Z98" i="7"/>
  <c r="AA98" i="7" s="1"/>
  <c r="L98" i="7"/>
  <c r="M98" i="7" s="1"/>
  <c r="T98" i="7"/>
  <c r="U98" i="7" s="1"/>
  <c r="N98" i="7"/>
  <c r="O98" i="7" s="1"/>
  <c r="V98" i="7"/>
  <c r="W98" i="7" s="1"/>
  <c r="H98" i="7"/>
  <c r="I98" i="7" s="1"/>
  <c r="P98" i="7"/>
  <c r="Q98" i="7" s="1"/>
  <c r="X98" i="7"/>
  <c r="Y98" i="7" s="1"/>
  <c r="A95" i="10"/>
  <c r="D102" i="7"/>
  <c r="J102" i="7"/>
  <c r="K102" i="7" s="1"/>
  <c r="R102" i="7"/>
  <c r="S102" i="7" s="1"/>
  <c r="Z102" i="7"/>
  <c r="AA102" i="7" s="1"/>
  <c r="L102" i="7"/>
  <c r="M102" i="7" s="1"/>
  <c r="T102" i="7"/>
  <c r="U102" i="7" s="1"/>
  <c r="N102" i="7"/>
  <c r="O102" i="7" s="1"/>
  <c r="V102" i="7"/>
  <c r="W102" i="7" s="1"/>
  <c r="H102" i="7"/>
  <c r="I102" i="7" s="1"/>
  <c r="P102" i="7"/>
  <c r="Q102" i="7" s="1"/>
  <c r="X102" i="7"/>
  <c r="Y102" i="7" s="1"/>
  <c r="A99" i="10"/>
  <c r="D106" i="7"/>
  <c r="J106" i="7"/>
  <c r="K106" i="7" s="1"/>
  <c r="R106" i="7"/>
  <c r="S106" i="7" s="1"/>
  <c r="Z106" i="7"/>
  <c r="AA106" i="7" s="1"/>
  <c r="L106" i="7"/>
  <c r="M106" i="7" s="1"/>
  <c r="T106" i="7"/>
  <c r="U106" i="7" s="1"/>
  <c r="N106" i="7"/>
  <c r="O106" i="7" s="1"/>
  <c r="V106" i="7"/>
  <c r="W106" i="7" s="1"/>
  <c r="H106" i="7"/>
  <c r="I106" i="7" s="1"/>
  <c r="P106" i="7"/>
  <c r="Q106" i="7" s="1"/>
  <c r="X106" i="7"/>
  <c r="Y106" i="7" s="1"/>
  <c r="A103" i="10"/>
  <c r="D110" i="7"/>
  <c r="J110" i="7"/>
  <c r="K110" i="7" s="1"/>
  <c r="R110" i="7"/>
  <c r="S110" i="7" s="1"/>
  <c r="Z110" i="7"/>
  <c r="AA110" i="7" s="1"/>
  <c r="L110" i="7"/>
  <c r="M110" i="7" s="1"/>
  <c r="T110" i="7"/>
  <c r="U110" i="7" s="1"/>
  <c r="N110" i="7"/>
  <c r="O110" i="7" s="1"/>
  <c r="V110" i="7"/>
  <c r="W110" i="7" s="1"/>
  <c r="H110" i="7"/>
  <c r="I110" i="7" s="1"/>
  <c r="P110" i="7"/>
  <c r="Q110" i="7" s="1"/>
  <c r="X110" i="7"/>
  <c r="Y110" i="7" s="1"/>
  <c r="A107" i="10"/>
  <c r="D114" i="7"/>
  <c r="J114" i="7"/>
  <c r="K114" i="7" s="1"/>
  <c r="R114" i="7"/>
  <c r="S114" i="7" s="1"/>
  <c r="Z114" i="7"/>
  <c r="AA114" i="7" s="1"/>
  <c r="L114" i="7"/>
  <c r="M114" i="7" s="1"/>
  <c r="T114" i="7"/>
  <c r="U114" i="7" s="1"/>
  <c r="N114" i="7"/>
  <c r="O114" i="7" s="1"/>
  <c r="V114" i="7"/>
  <c r="W114" i="7" s="1"/>
  <c r="H114" i="7"/>
  <c r="I114" i="7" s="1"/>
  <c r="P114" i="7"/>
  <c r="Q114" i="7" s="1"/>
  <c r="X114" i="7"/>
  <c r="Y114" i="7" s="1"/>
  <c r="A111" i="10"/>
  <c r="D118" i="7"/>
  <c r="J118" i="7"/>
  <c r="K118" i="7" s="1"/>
  <c r="R118" i="7"/>
  <c r="S118" i="7" s="1"/>
  <c r="Z118" i="7"/>
  <c r="AA118" i="7" s="1"/>
  <c r="L118" i="7"/>
  <c r="M118" i="7" s="1"/>
  <c r="T118" i="7"/>
  <c r="U118" i="7" s="1"/>
  <c r="N118" i="7"/>
  <c r="O118" i="7" s="1"/>
  <c r="V118" i="7"/>
  <c r="W118" i="7" s="1"/>
  <c r="H118" i="7"/>
  <c r="I118" i="7" s="1"/>
  <c r="P118" i="7"/>
  <c r="Q118" i="7" s="1"/>
  <c r="X118" i="7"/>
  <c r="Y118" i="7" s="1"/>
  <c r="A115" i="10"/>
  <c r="D122" i="7"/>
  <c r="H122" i="7"/>
  <c r="I122" i="7" s="1"/>
  <c r="P122" i="7"/>
  <c r="Q122" i="7" s="1"/>
  <c r="X122" i="7"/>
  <c r="Y122" i="7" s="1"/>
  <c r="L122" i="7"/>
  <c r="M122" i="7" s="1"/>
  <c r="V122" i="7"/>
  <c r="W122" i="7" s="1"/>
  <c r="N122" i="7"/>
  <c r="O122" i="7" s="1"/>
  <c r="Z122" i="7"/>
  <c r="AA122" i="7" s="1"/>
  <c r="R122" i="7"/>
  <c r="S122" i="7" s="1"/>
  <c r="J122" i="7"/>
  <c r="K122" i="7" s="1"/>
  <c r="T122" i="7"/>
  <c r="U122" i="7" s="1"/>
  <c r="A119" i="10"/>
  <c r="D126" i="7"/>
  <c r="H126" i="7"/>
  <c r="I126" i="7" s="1"/>
  <c r="P126" i="7"/>
  <c r="Q126" i="7" s="1"/>
  <c r="X126" i="7"/>
  <c r="Y126" i="7" s="1"/>
  <c r="R126" i="7"/>
  <c r="S126" i="7" s="1"/>
  <c r="J126" i="7"/>
  <c r="K126" i="7" s="1"/>
  <c r="T126" i="7"/>
  <c r="U126" i="7" s="1"/>
  <c r="L126" i="7"/>
  <c r="M126" i="7" s="1"/>
  <c r="V126" i="7"/>
  <c r="W126" i="7" s="1"/>
  <c r="N126" i="7"/>
  <c r="O126" i="7" s="1"/>
  <c r="Z126" i="7"/>
  <c r="AA126" i="7" s="1"/>
  <c r="A123" i="10"/>
  <c r="D130" i="7"/>
  <c r="H130" i="7"/>
  <c r="I130" i="7" s="1"/>
  <c r="P130" i="7"/>
  <c r="Q130" i="7" s="1"/>
  <c r="X130" i="7"/>
  <c r="Y130" i="7" s="1"/>
  <c r="L130" i="7"/>
  <c r="M130" i="7" s="1"/>
  <c r="V130" i="7"/>
  <c r="W130" i="7" s="1"/>
  <c r="N130" i="7"/>
  <c r="O130" i="7" s="1"/>
  <c r="Z130" i="7"/>
  <c r="AA130" i="7" s="1"/>
  <c r="R130" i="7"/>
  <c r="S130" i="7" s="1"/>
  <c r="J130" i="7"/>
  <c r="K130" i="7" s="1"/>
  <c r="T130" i="7"/>
  <c r="U130" i="7" s="1"/>
  <c r="A127" i="10"/>
  <c r="D134" i="7"/>
  <c r="N134" i="7"/>
  <c r="O134" i="7" s="1"/>
  <c r="V134" i="7"/>
  <c r="W134" i="7" s="1"/>
  <c r="H134" i="7"/>
  <c r="I134" i="7" s="1"/>
  <c r="P134" i="7"/>
  <c r="Q134" i="7" s="1"/>
  <c r="X134" i="7"/>
  <c r="Y134" i="7" s="1"/>
  <c r="J134" i="7"/>
  <c r="K134" i="7" s="1"/>
  <c r="R134" i="7"/>
  <c r="S134" i="7" s="1"/>
  <c r="Z134" i="7"/>
  <c r="AA134" i="7" s="1"/>
  <c r="L134" i="7"/>
  <c r="M134" i="7" s="1"/>
  <c r="T134" i="7"/>
  <c r="U134" i="7" s="1"/>
  <c r="A131" i="10"/>
  <c r="D138" i="7"/>
  <c r="N138" i="7"/>
  <c r="O138" i="7" s="1"/>
  <c r="V138" i="7"/>
  <c r="W138" i="7" s="1"/>
  <c r="H138" i="7"/>
  <c r="I138" i="7" s="1"/>
  <c r="P138" i="7"/>
  <c r="Q138" i="7" s="1"/>
  <c r="X138" i="7"/>
  <c r="Y138" i="7" s="1"/>
  <c r="J138" i="7"/>
  <c r="K138" i="7" s="1"/>
  <c r="R138" i="7"/>
  <c r="S138" i="7" s="1"/>
  <c r="Z138" i="7"/>
  <c r="AA138" i="7" s="1"/>
  <c r="L138" i="7"/>
  <c r="M138" i="7" s="1"/>
  <c r="T138" i="7"/>
  <c r="U138" i="7" s="1"/>
  <c r="A135" i="10"/>
  <c r="D142" i="7"/>
  <c r="N142" i="7"/>
  <c r="O142" i="7" s="1"/>
  <c r="V142" i="7"/>
  <c r="W142" i="7" s="1"/>
  <c r="H142" i="7"/>
  <c r="I142" i="7" s="1"/>
  <c r="P142" i="7"/>
  <c r="Q142" i="7" s="1"/>
  <c r="X142" i="7"/>
  <c r="Y142" i="7" s="1"/>
  <c r="J142" i="7"/>
  <c r="K142" i="7" s="1"/>
  <c r="R142" i="7"/>
  <c r="S142" i="7" s="1"/>
  <c r="Z142" i="7"/>
  <c r="AA142" i="7" s="1"/>
  <c r="L142" i="7"/>
  <c r="M142" i="7" s="1"/>
  <c r="T142" i="7"/>
  <c r="U142" i="7" s="1"/>
  <c r="A139" i="10"/>
  <c r="D146" i="7"/>
  <c r="N146" i="7"/>
  <c r="O146" i="7" s="1"/>
  <c r="V146" i="7"/>
  <c r="W146" i="7" s="1"/>
  <c r="H146" i="7"/>
  <c r="I146" i="7" s="1"/>
  <c r="P146" i="7"/>
  <c r="Q146" i="7" s="1"/>
  <c r="X146" i="7"/>
  <c r="Y146" i="7" s="1"/>
  <c r="J146" i="7"/>
  <c r="K146" i="7" s="1"/>
  <c r="R146" i="7"/>
  <c r="S146" i="7" s="1"/>
  <c r="Z146" i="7"/>
  <c r="AA146" i="7" s="1"/>
  <c r="L146" i="7"/>
  <c r="M146" i="7" s="1"/>
  <c r="T146" i="7"/>
  <c r="U146" i="7" s="1"/>
  <c r="A143" i="10"/>
  <c r="D150" i="7"/>
  <c r="N150" i="7"/>
  <c r="O150" i="7" s="1"/>
  <c r="V150" i="7"/>
  <c r="W150" i="7" s="1"/>
  <c r="H150" i="7"/>
  <c r="I150" i="7" s="1"/>
  <c r="P150" i="7"/>
  <c r="Q150" i="7" s="1"/>
  <c r="X150" i="7"/>
  <c r="Y150" i="7" s="1"/>
  <c r="J150" i="7"/>
  <c r="K150" i="7" s="1"/>
  <c r="R150" i="7"/>
  <c r="S150" i="7" s="1"/>
  <c r="Z150" i="7"/>
  <c r="AA150" i="7" s="1"/>
  <c r="L150" i="7"/>
  <c r="M150" i="7" s="1"/>
  <c r="T150" i="7"/>
  <c r="U150" i="7" s="1"/>
  <c r="A147" i="10"/>
  <c r="D154" i="7"/>
  <c r="N154" i="7"/>
  <c r="O154" i="7" s="1"/>
  <c r="V154" i="7"/>
  <c r="W154" i="7" s="1"/>
  <c r="H154" i="7"/>
  <c r="I154" i="7" s="1"/>
  <c r="P154" i="7"/>
  <c r="Q154" i="7" s="1"/>
  <c r="X154" i="7"/>
  <c r="Y154" i="7" s="1"/>
  <c r="J154" i="7"/>
  <c r="K154" i="7" s="1"/>
  <c r="R154" i="7"/>
  <c r="S154" i="7" s="1"/>
  <c r="Z154" i="7"/>
  <c r="AA154" i="7" s="1"/>
  <c r="L154" i="7"/>
  <c r="M154" i="7" s="1"/>
  <c r="T154" i="7"/>
  <c r="U154" i="7" s="1"/>
  <c r="A151" i="10"/>
  <c r="D158" i="7"/>
  <c r="N158" i="7"/>
  <c r="O158" i="7" s="1"/>
  <c r="V158" i="7"/>
  <c r="W158" i="7" s="1"/>
  <c r="H158" i="7"/>
  <c r="I158" i="7" s="1"/>
  <c r="P158" i="7"/>
  <c r="Q158" i="7" s="1"/>
  <c r="X158" i="7"/>
  <c r="Y158" i="7" s="1"/>
  <c r="J158" i="7"/>
  <c r="K158" i="7" s="1"/>
  <c r="R158" i="7"/>
  <c r="S158" i="7" s="1"/>
  <c r="Z158" i="7"/>
  <c r="AA158" i="7" s="1"/>
  <c r="L158" i="7"/>
  <c r="M158" i="7" s="1"/>
  <c r="T158" i="7"/>
  <c r="U158" i="7" s="1"/>
  <c r="A155" i="10"/>
  <c r="D162" i="7"/>
  <c r="N162" i="7"/>
  <c r="O162" i="7" s="1"/>
  <c r="V162" i="7"/>
  <c r="W162" i="7" s="1"/>
  <c r="H162" i="7"/>
  <c r="I162" i="7" s="1"/>
  <c r="P162" i="7"/>
  <c r="Q162" i="7" s="1"/>
  <c r="X162" i="7"/>
  <c r="Y162" i="7" s="1"/>
  <c r="J162" i="7"/>
  <c r="K162" i="7" s="1"/>
  <c r="R162" i="7"/>
  <c r="S162" i="7" s="1"/>
  <c r="Z162" i="7"/>
  <c r="AA162" i="7" s="1"/>
  <c r="L162" i="7"/>
  <c r="M162" i="7" s="1"/>
  <c r="T162" i="7"/>
  <c r="U162" i="7" s="1"/>
  <c r="A159" i="10"/>
  <c r="D166" i="7"/>
  <c r="N166" i="7"/>
  <c r="O166" i="7" s="1"/>
  <c r="V166" i="7"/>
  <c r="W166" i="7" s="1"/>
  <c r="H166" i="7"/>
  <c r="I166" i="7" s="1"/>
  <c r="P166" i="7"/>
  <c r="Q166" i="7" s="1"/>
  <c r="X166" i="7"/>
  <c r="Y166" i="7" s="1"/>
  <c r="J166" i="7"/>
  <c r="K166" i="7" s="1"/>
  <c r="R166" i="7"/>
  <c r="S166" i="7" s="1"/>
  <c r="Z166" i="7"/>
  <c r="AA166" i="7" s="1"/>
  <c r="L166" i="7"/>
  <c r="M166" i="7" s="1"/>
  <c r="T166" i="7"/>
  <c r="U166" i="7" s="1"/>
  <c r="A163" i="10"/>
  <c r="D170" i="7"/>
  <c r="N170" i="7"/>
  <c r="O170" i="7" s="1"/>
  <c r="V170" i="7"/>
  <c r="W170" i="7" s="1"/>
  <c r="H170" i="7"/>
  <c r="I170" i="7" s="1"/>
  <c r="P170" i="7"/>
  <c r="Q170" i="7" s="1"/>
  <c r="X170" i="7"/>
  <c r="Y170" i="7" s="1"/>
  <c r="J170" i="7"/>
  <c r="K170" i="7" s="1"/>
  <c r="R170" i="7"/>
  <c r="S170" i="7" s="1"/>
  <c r="Z170" i="7"/>
  <c r="AA170" i="7" s="1"/>
  <c r="L170" i="7"/>
  <c r="M170" i="7" s="1"/>
  <c r="T170" i="7"/>
  <c r="U170" i="7" s="1"/>
  <c r="A167" i="10"/>
  <c r="D174" i="7"/>
  <c r="N174" i="7"/>
  <c r="O174" i="7" s="1"/>
  <c r="V174" i="7"/>
  <c r="W174" i="7" s="1"/>
  <c r="H174" i="7"/>
  <c r="I174" i="7" s="1"/>
  <c r="P174" i="7"/>
  <c r="Q174" i="7" s="1"/>
  <c r="X174" i="7"/>
  <c r="Y174" i="7" s="1"/>
  <c r="J174" i="7"/>
  <c r="K174" i="7" s="1"/>
  <c r="R174" i="7"/>
  <c r="S174" i="7" s="1"/>
  <c r="Z174" i="7"/>
  <c r="AA174" i="7" s="1"/>
  <c r="L174" i="7"/>
  <c r="M174" i="7" s="1"/>
  <c r="T174" i="7"/>
  <c r="U174" i="7" s="1"/>
  <c r="A171" i="10"/>
  <c r="D178" i="7"/>
  <c r="N178" i="7"/>
  <c r="O178" i="7" s="1"/>
  <c r="V178" i="7"/>
  <c r="W178" i="7" s="1"/>
  <c r="H178" i="7"/>
  <c r="I178" i="7" s="1"/>
  <c r="P178" i="7"/>
  <c r="Q178" i="7" s="1"/>
  <c r="X178" i="7"/>
  <c r="Y178" i="7" s="1"/>
  <c r="J178" i="7"/>
  <c r="K178" i="7" s="1"/>
  <c r="R178" i="7"/>
  <c r="S178" i="7" s="1"/>
  <c r="Z178" i="7"/>
  <c r="AA178" i="7" s="1"/>
  <c r="L178" i="7"/>
  <c r="M178" i="7" s="1"/>
  <c r="T178" i="7"/>
  <c r="U178" i="7" s="1"/>
  <c r="A175" i="10"/>
  <c r="D182" i="7"/>
  <c r="N182" i="7"/>
  <c r="O182" i="7" s="1"/>
  <c r="V182" i="7"/>
  <c r="W182" i="7" s="1"/>
  <c r="H182" i="7"/>
  <c r="I182" i="7" s="1"/>
  <c r="P182" i="7"/>
  <c r="Q182" i="7" s="1"/>
  <c r="X182" i="7"/>
  <c r="Y182" i="7" s="1"/>
  <c r="J182" i="7"/>
  <c r="K182" i="7" s="1"/>
  <c r="R182" i="7"/>
  <c r="S182" i="7" s="1"/>
  <c r="Z182" i="7"/>
  <c r="AA182" i="7" s="1"/>
  <c r="L182" i="7"/>
  <c r="M182" i="7" s="1"/>
  <c r="T182" i="7"/>
  <c r="U182" i="7" s="1"/>
  <c r="A179" i="10"/>
  <c r="D186" i="7"/>
  <c r="N186" i="7"/>
  <c r="O186" i="7" s="1"/>
  <c r="V186" i="7"/>
  <c r="W186" i="7" s="1"/>
  <c r="H186" i="7"/>
  <c r="I186" i="7" s="1"/>
  <c r="P186" i="7"/>
  <c r="Q186" i="7" s="1"/>
  <c r="X186" i="7"/>
  <c r="Y186" i="7" s="1"/>
  <c r="J186" i="7"/>
  <c r="K186" i="7" s="1"/>
  <c r="R186" i="7"/>
  <c r="S186" i="7" s="1"/>
  <c r="Z186" i="7"/>
  <c r="AA186" i="7" s="1"/>
  <c r="L186" i="7"/>
  <c r="M186" i="7" s="1"/>
  <c r="T186" i="7"/>
  <c r="U186" i="7" s="1"/>
  <c r="A183" i="10"/>
  <c r="D190" i="7"/>
  <c r="N190" i="7"/>
  <c r="O190" i="7" s="1"/>
  <c r="V190" i="7"/>
  <c r="W190" i="7" s="1"/>
  <c r="H190" i="7"/>
  <c r="I190" i="7" s="1"/>
  <c r="P190" i="7"/>
  <c r="Q190" i="7" s="1"/>
  <c r="X190" i="7"/>
  <c r="Y190" i="7" s="1"/>
  <c r="J190" i="7"/>
  <c r="K190" i="7" s="1"/>
  <c r="R190" i="7"/>
  <c r="S190" i="7" s="1"/>
  <c r="Z190" i="7"/>
  <c r="AA190" i="7" s="1"/>
  <c r="L190" i="7"/>
  <c r="M190" i="7" s="1"/>
  <c r="T190" i="7"/>
  <c r="U190" i="7" s="1"/>
  <c r="A187" i="10"/>
  <c r="D194" i="7"/>
  <c r="L194" i="7"/>
  <c r="M194" i="7" s="1"/>
  <c r="T194" i="7"/>
  <c r="U194" i="7" s="1"/>
  <c r="J194" i="7"/>
  <c r="K194" i="7" s="1"/>
  <c r="V194" i="7"/>
  <c r="W194" i="7" s="1"/>
  <c r="N194" i="7"/>
  <c r="O194" i="7" s="1"/>
  <c r="X194" i="7"/>
  <c r="Y194" i="7" s="1"/>
  <c r="P194" i="7"/>
  <c r="Q194" i="7" s="1"/>
  <c r="Z194" i="7"/>
  <c r="AA194" i="7" s="1"/>
  <c r="H194" i="7"/>
  <c r="I194" i="7" s="1"/>
  <c r="R194" i="7"/>
  <c r="S194" i="7" s="1"/>
  <c r="A191" i="10"/>
  <c r="D198" i="7"/>
  <c r="L198" i="7"/>
  <c r="M198" i="7" s="1"/>
  <c r="T198" i="7"/>
  <c r="U198" i="7" s="1"/>
  <c r="P198" i="7"/>
  <c r="Q198" i="7" s="1"/>
  <c r="Z198" i="7"/>
  <c r="AA198" i="7" s="1"/>
  <c r="H198" i="7"/>
  <c r="I198" i="7" s="1"/>
  <c r="R198" i="7"/>
  <c r="S198" i="7" s="1"/>
  <c r="J198" i="7"/>
  <c r="K198" i="7" s="1"/>
  <c r="V198" i="7"/>
  <c r="W198" i="7" s="1"/>
  <c r="N198" i="7"/>
  <c r="O198" i="7" s="1"/>
  <c r="X198" i="7"/>
  <c r="Y198" i="7" s="1"/>
  <c r="A195" i="10"/>
  <c r="D202" i="7"/>
  <c r="H202" i="7"/>
  <c r="I202" i="7" s="1"/>
  <c r="P202" i="7"/>
  <c r="Q202" i="7" s="1"/>
  <c r="X202" i="7"/>
  <c r="Y202" i="7" s="1"/>
  <c r="J202" i="7"/>
  <c r="K202" i="7" s="1"/>
  <c r="R202" i="7"/>
  <c r="S202" i="7" s="1"/>
  <c r="Z202" i="7"/>
  <c r="AA202" i="7" s="1"/>
  <c r="L202" i="7"/>
  <c r="M202" i="7" s="1"/>
  <c r="T202" i="7"/>
  <c r="U202" i="7" s="1"/>
  <c r="N202" i="7"/>
  <c r="O202" i="7" s="1"/>
  <c r="V202" i="7"/>
  <c r="W202" i="7" s="1"/>
  <c r="A199" i="10"/>
  <c r="D206" i="7"/>
  <c r="H206" i="7"/>
  <c r="I206" i="7" s="1"/>
  <c r="P206" i="7"/>
  <c r="Q206" i="7" s="1"/>
  <c r="X206" i="7"/>
  <c r="Y206" i="7" s="1"/>
  <c r="J206" i="7"/>
  <c r="K206" i="7" s="1"/>
  <c r="R206" i="7"/>
  <c r="S206" i="7" s="1"/>
  <c r="Z206" i="7"/>
  <c r="AA206" i="7" s="1"/>
  <c r="L206" i="7"/>
  <c r="M206" i="7" s="1"/>
  <c r="T206" i="7"/>
  <c r="U206" i="7" s="1"/>
  <c r="N206" i="7"/>
  <c r="O206" i="7" s="1"/>
  <c r="V206" i="7"/>
  <c r="W206" i="7" s="1"/>
  <c r="A203" i="10"/>
  <c r="D210" i="7"/>
  <c r="H210" i="7"/>
  <c r="I210" i="7" s="1"/>
  <c r="P210" i="7"/>
  <c r="Q210" i="7" s="1"/>
  <c r="X210" i="7"/>
  <c r="Y210" i="7" s="1"/>
  <c r="J210" i="7"/>
  <c r="K210" i="7" s="1"/>
  <c r="R210" i="7"/>
  <c r="S210" i="7" s="1"/>
  <c r="Z210" i="7"/>
  <c r="AA210" i="7" s="1"/>
  <c r="L210" i="7"/>
  <c r="M210" i="7" s="1"/>
  <c r="T210" i="7"/>
  <c r="U210" i="7" s="1"/>
  <c r="N210" i="7"/>
  <c r="O210" i="7" s="1"/>
  <c r="V210" i="7"/>
  <c r="W210" i="7" s="1"/>
  <c r="A207" i="10"/>
  <c r="D214" i="7"/>
  <c r="H214" i="7"/>
  <c r="I214" i="7" s="1"/>
  <c r="P214" i="7"/>
  <c r="Q214" i="7" s="1"/>
  <c r="X214" i="7"/>
  <c r="Y214" i="7" s="1"/>
  <c r="J214" i="7"/>
  <c r="K214" i="7" s="1"/>
  <c r="R214" i="7"/>
  <c r="S214" i="7" s="1"/>
  <c r="Z214" i="7"/>
  <c r="AA214" i="7" s="1"/>
  <c r="L214" i="7"/>
  <c r="M214" i="7" s="1"/>
  <c r="T214" i="7"/>
  <c r="U214" i="7" s="1"/>
  <c r="N214" i="7"/>
  <c r="O214" i="7" s="1"/>
  <c r="V214" i="7"/>
  <c r="W214" i="7" s="1"/>
  <c r="A211" i="10"/>
  <c r="D218" i="7"/>
  <c r="H218" i="7"/>
  <c r="I218" i="7" s="1"/>
  <c r="P218" i="7"/>
  <c r="Q218" i="7" s="1"/>
  <c r="X218" i="7"/>
  <c r="Y218" i="7" s="1"/>
  <c r="J218" i="7"/>
  <c r="K218" i="7" s="1"/>
  <c r="R218" i="7"/>
  <c r="S218" i="7" s="1"/>
  <c r="Z218" i="7"/>
  <c r="AA218" i="7" s="1"/>
  <c r="L218" i="7"/>
  <c r="M218" i="7" s="1"/>
  <c r="T218" i="7"/>
  <c r="U218" i="7" s="1"/>
  <c r="N218" i="7"/>
  <c r="O218" i="7" s="1"/>
  <c r="V218" i="7"/>
  <c r="W218" i="7" s="1"/>
  <c r="A215" i="10"/>
  <c r="D222" i="7"/>
  <c r="H222" i="7"/>
  <c r="I222" i="7" s="1"/>
  <c r="P222" i="7"/>
  <c r="Q222" i="7" s="1"/>
  <c r="X222" i="7"/>
  <c r="Y222" i="7" s="1"/>
  <c r="J222" i="7"/>
  <c r="K222" i="7" s="1"/>
  <c r="R222" i="7"/>
  <c r="S222" i="7" s="1"/>
  <c r="Z222" i="7"/>
  <c r="AA222" i="7" s="1"/>
  <c r="L222" i="7"/>
  <c r="M222" i="7" s="1"/>
  <c r="T222" i="7"/>
  <c r="U222" i="7" s="1"/>
  <c r="N222" i="7"/>
  <c r="O222" i="7" s="1"/>
  <c r="V222" i="7"/>
  <c r="W222" i="7" s="1"/>
  <c r="A219" i="10"/>
  <c r="D226" i="7"/>
  <c r="H226" i="7"/>
  <c r="I226" i="7" s="1"/>
  <c r="P226" i="7"/>
  <c r="Q226" i="7" s="1"/>
  <c r="X226" i="7"/>
  <c r="Y226" i="7" s="1"/>
  <c r="J226" i="7"/>
  <c r="K226" i="7" s="1"/>
  <c r="R226" i="7"/>
  <c r="S226" i="7" s="1"/>
  <c r="Z226" i="7"/>
  <c r="AA226" i="7" s="1"/>
  <c r="L226" i="7"/>
  <c r="M226" i="7" s="1"/>
  <c r="T226" i="7"/>
  <c r="U226" i="7" s="1"/>
  <c r="N226" i="7"/>
  <c r="O226" i="7" s="1"/>
  <c r="V226" i="7"/>
  <c r="W226" i="7" s="1"/>
  <c r="A223" i="10"/>
  <c r="D230" i="7"/>
  <c r="H230" i="7"/>
  <c r="I230" i="7" s="1"/>
  <c r="P230" i="7"/>
  <c r="Q230" i="7" s="1"/>
  <c r="X230" i="7"/>
  <c r="Y230" i="7" s="1"/>
  <c r="J230" i="7"/>
  <c r="K230" i="7" s="1"/>
  <c r="R230" i="7"/>
  <c r="S230" i="7" s="1"/>
  <c r="Z230" i="7"/>
  <c r="AA230" i="7" s="1"/>
  <c r="L230" i="7"/>
  <c r="M230" i="7" s="1"/>
  <c r="T230" i="7"/>
  <c r="U230" i="7" s="1"/>
  <c r="N230" i="7"/>
  <c r="O230" i="7" s="1"/>
  <c r="V230" i="7"/>
  <c r="W230" i="7" s="1"/>
  <c r="A227" i="10"/>
  <c r="D234" i="7"/>
  <c r="H234" i="7"/>
  <c r="I234" i="7" s="1"/>
  <c r="P234" i="7"/>
  <c r="Q234" i="7" s="1"/>
  <c r="X234" i="7"/>
  <c r="Y234" i="7" s="1"/>
  <c r="J234" i="7"/>
  <c r="K234" i="7" s="1"/>
  <c r="R234" i="7"/>
  <c r="S234" i="7" s="1"/>
  <c r="Z234" i="7"/>
  <c r="AA234" i="7" s="1"/>
  <c r="L234" i="7"/>
  <c r="M234" i="7" s="1"/>
  <c r="T234" i="7"/>
  <c r="U234" i="7" s="1"/>
  <c r="N234" i="7"/>
  <c r="O234" i="7" s="1"/>
  <c r="V234" i="7"/>
  <c r="W234" i="7" s="1"/>
  <c r="A231" i="10"/>
  <c r="D238" i="7"/>
  <c r="H238" i="7"/>
  <c r="I238" i="7" s="1"/>
  <c r="P238" i="7"/>
  <c r="Q238" i="7" s="1"/>
  <c r="X238" i="7"/>
  <c r="Y238" i="7" s="1"/>
  <c r="J238" i="7"/>
  <c r="K238" i="7" s="1"/>
  <c r="R238" i="7"/>
  <c r="S238" i="7" s="1"/>
  <c r="Z238" i="7"/>
  <c r="AA238" i="7" s="1"/>
  <c r="L238" i="7"/>
  <c r="M238" i="7" s="1"/>
  <c r="T238" i="7"/>
  <c r="U238" i="7" s="1"/>
  <c r="N238" i="7"/>
  <c r="O238" i="7" s="1"/>
  <c r="V238" i="7"/>
  <c r="W238" i="7" s="1"/>
  <c r="A235" i="10"/>
  <c r="D242" i="7"/>
  <c r="H242" i="7"/>
  <c r="I242" i="7" s="1"/>
  <c r="P242" i="7"/>
  <c r="Q242" i="7" s="1"/>
  <c r="X242" i="7"/>
  <c r="Y242" i="7" s="1"/>
  <c r="J242" i="7"/>
  <c r="K242" i="7" s="1"/>
  <c r="R242" i="7"/>
  <c r="S242" i="7" s="1"/>
  <c r="Z242" i="7"/>
  <c r="AA242" i="7" s="1"/>
  <c r="L242" i="7"/>
  <c r="M242" i="7" s="1"/>
  <c r="T242" i="7"/>
  <c r="U242" i="7" s="1"/>
  <c r="N242" i="7"/>
  <c r="O242" i="7" s="1"/>
  <c r="V242" i="7"/>
  <c r="W242" i="7" s="1"/>
  <c r="A239" i="10"/>
  <c r="D246" i="7"/>
  <c r="H246" i="7"/>
  <c r="I246" i="7" s="1"/>
  <c r="P246" i="7"/>
  <c r="Q246" i="7" s="1"/>
  <c r="X246" i="7"/>
  <c r="Y246" i="7" s="1"/>
  <c r="J246" i="7"/>
  <c r="K246" i="7" s="1"/>
  <c r="R246" i="7"/>
  <c r="S246" i="7" s="1"/>
  <c r="Z246" i="7"/>
  <c r="AA246" i="7" s="1"/>
  <c r="L246" i="7"/>
  <c r="M246" i="7" s="1"/>
  <c r="T246" i="7"/>
  <c r="U246" i="7" s="1"/>
  <c r="N246" i="7"/>
  <c r="O246" i="7" s="1"/>
  <c r="V246" i="7"/>
  <c r="W246" i="7" s="1"/>
  <c r="A243" i="10"/>
  <c r="D250" i="7"/>
  <c r="H250" i="7"/>
  <c r="I250" i="7" s="1"/>
  <c r="P250" i="7"/>
  <c r="Q250" i="7" s="1"/>
  <c r="X250" i="7"/>
  <c r="Y250" i="7" s="1"/>
  <c r="J250" i="7"/>
  <c r="K250" i="7" s="1"/>
  <c r="R250" i="7"/>
  <c r="S250" i="7" s="1"/>
  <c r="Z250" i="7"/>
  <c r="AA250" i="7" s="1"/>
  <c r="L250" i="7"/>
  <c r="M250" i="7" s="1"/>
  <c r="T250" i="7"/>
  <c r="U250" i="7" s="1"/>
  <c r="N250" i="7"/>
  <c r="O250" i="7" s="1"/>
  <c r="V250" i="7"/>
  <c r="W250" i="7" s="1"/>
  <c r="A247" i="10"/>
  <c r="D254" i="7"/>
  <c r="H254" i="7"/>
  <c r="I254" i="7" s="1"/>
  <c r="P254" i="7"/>
  <c r="Q254" i="7" s="1"/>
  <c r="X254" i="7"/>
  <c r="Y254" i="7" s="1"/>
  <c r="J254" i="7"/>
  <c r="K254" i="7" s="1"/>
  <c r="R254" i="7"/>
  <c r="S254" i="7" s="1"/>
  <c r="Z254" i="7"/>
  <c r="AA254" i="7" s="1"/>
  <c r="L254" i="7"/>
  <c r="M254" i="7" s="1"/>
  <c r="T254" i="7"/>
  <c r="U254" i="7" s="1"/>
  <c r="N254" i="7"/>
  <c r="O254" i="7" s="1"/>
  <c r="V254" i="7"/>
  <c r="W254" i="7" s="1"/>
  <c r="A251" i="10"/>
  <c r="D258" i="7"/>
  <c r="H258" i="7"/>
  <c r="I258" i="7" s="1"/>
  <c r="P258" i="7"/>
  <c r="Q258" i="7" s="1"/>
  <c r="X258" i="7"/>
  <c r="Y258" i="7" s="1"/>
  <c r="J258" i="7"/>
  <c r="K258" i="7" s="1"/>
  <c r="R258" i="7"/>
  <c r="S258" i="7" s="1"/>
  <c r="Z258" i="7"/>
  <c r="AA258" i="7" s="1"/>
  <c r="L258" i="7"/>
  <c r="M258" i="7" s="1"/>
  <c r="T258" i="7"/>
  <c r="U258" i="7" s="1"/>
  <c r="N258" i="7"/>
  <c r="O258" i="7" s="1"/>
  <c r="V258" i="7"/>
  <c r="W258" i="7" s="1"/>
  <c r="A255" i="10"/>
  <c r="D262" i="7"/>
  <c r="H262" i="7"/>
  <c r="I262" i="7" s="1"/>
  <c r="P262" i="7"/>
  <c r="Q262" i="7" s="1"/>
  <c r="J262" i="7"/>
  <c r="K262" i="7" s="1"/>
  <c r="L262" i="7"/>
  <c r="M262" i="7" s="1"/>
  <c r="N262" i="7"/>
  <c r="O262" i="7" s="1"/>
  <c r="V262" i="7"/>
  <c r="W262" i="7" s="1"/>
  <c r="T262" i="7"/>
  <c r="U262" i="7" s="1"/>
  <c r="X262" i="7"/>
  <c r="Y262" i="7" s="1"/>
  <c r="Z262" i="7"/>
  <c r="AA262" i="7" s="1"/>
  <c r="R262" i="7"/>
  <c r="S262" i="7" s="1"/>
  <c r="A259" i="10"/>
  <c r="D266" i="7"/>
  <c r="N266" i="7"/>
  <c r="O266" i="7" s="1"/>
  <c r="V266" i="7"/>
  <c r="W266" i="7" s="1"/>
  <c r="P266" i="7"/>
  <c r="Q266" i="7" s="1"/>
  <c r="Z266" i="7"/>
  <c r="AA266" i="7" s="1"/>
  <c r="H266" i="7"/>
  <c r="I266" i="7" s="1"/>
  <c r="R266" i="7"/>
  <c r="S266" i="7" s="1"/>
  <c r="J266" i="7"/>
  <c r="K266" i="7" s="1"/>
  <c r="T266" i="7"/>
  <c r="U266" i="7" s="1"/>
  <c r="L266" i="7"/>
  <c r="M266" i="7" s="1"/>
  <c r="X266" i="7"/>
  <c r="Y266" i="7" s="1"/>
  <c r="A263" i="10"/>
  <c r="D270" i="7"/>
  <c r="H270" i="7"/>
  <c r="I270" i="7" s="1"/>
  <c r="P270" i="7"/>
  <c r="Q270" i="7" s="1"/>
  <c r="X270" i="7"/>
  <c r="Y270" i="7" s="1"/>
  <c r="J270" i="7"/>
  <c r="K270" i="7" s="1"/>
  <c r="R270" i="7"/>
  <c r="S270" i="7" s="1"/>
  <c r="Z270" i="7"/>
  <c r="AA270" i="7" s="1"/>
  <c r="L270" i="7"/>
  <c r="M270" i="7" s="1"/>
  <c r="T270" i="7"/>
  <c r="U270" i="7" s="1"/>
  <c r="N270" i="7"/>
  <c r="O270" i="7" s="1"/>
  <c r="V270" i="7"/>
  <c r="W270" i="7" s="1"/>
  <c r="A267" i="10"/>
  <c r="D274" i="7"/>
  <c r="H274" i="7"/>
  <c r="I274" i="7" s="1"/>
  <c r="P274" i="7"/>
  <c r="Q274" i="7" s="1"/>
  <c r="X274" i="7"/>
  <c r="Y274" i="7" s="1"/>
  <c r="J274" i="7"/>
  <c r="K274" i="7" s="1"/>
  <c r="R274" i="7"/>
  <c r="S274" i="7" s="1"/>
  <c r="Z274" i="7"/>
  <c r="AA274" i="7" s="1"/>
  <c r="L274" i="7"/>
  <c r="M274" i="7" s="1"/>
  <c r="T274" i="7"/>
  <c r="U274" i="7" s="1"/>
  <c r="N274" i="7"/>
  <c r="O274" i="7" s="1"/>
  <c r="V274" i="7"/>
  <c r="W274" i="7" s="1"/>
  <c r="A271" i="10"/>
  <c r="D278" i="7"/>
  <c r="H278" i="7"/>
  <c r="I278" i="7" s="1"/>
  <c r="P278" i="7"/>
  <c r="Q278" i="7" s="1"/>
  <c r="X278" i="7"/>
  <c r="Y278" i="7" s="1"/>
  <c r="J278" i="7"/>
  <c r="K278" i="7" s="1"/>
  <c r="R278" i="7"/>
  <c r="S278" i="7" s="1"/>
  <c r="Z278" i="7"/>
  <c r="AA278" i="7" s="1"/>
  <c r="L278" i="7"/>
  <c r="M278" i="7" s="1"/>
  <c r="T278" i="7"/>
  <c r="U278" i="7" s="1"/>
  <c r="N278" i="7"/>
  <c r="O278" i="7" s="1"/>
  <c r="V278" i="7"/>
  <c r="W278" i="7" s="1"/>
  <c r="A275" i="10"/>
  <c r="D282" i="7"/>
  <c r="H282" i="7"/>
  <c r="I282" i="7" s="1"/>
  <c r="P282" i="7"/>
  <c r="Q282" i="7" s="1"/>
  <c r="X282" i="7"/>
  <c r="Y282" i="7" s="1"/>
  <c r="J282" i="7"/>
  <c r="K282" i="7" s="1"/>
  <c r="R282" i="7"/>
  <c r="S282" i="7" s="1"/>
  <c r="Z282" i="7"/>
  <c r="AA282" i="7" s="1"/>
  <c r="L282" i="7"/>
  <c r="M282" i="7" s="1"/>
  <c r="T282" i="7"/>
  <c r="U282" i="7" s="1"/>
  <c r="N282" i="7"/>
  <c r="O282" i="7" s="1"/>
  <c r="V282" i="7"/>
  <c r="W282" i="7" s="1"/>
  <c r="A279" i="10"/>
  <c r="D286" i="7"/>
  <c r="H286" i="7"/>
  <c r="I286" i="7" s="1"/>
  <c r="P286" i="7"/>
  <c r="Q286" i="7" s="1"/>
  <c r="X286" i="7"/>
  <c r="Y286" i="7" s="1"/>
  <c r="J286" i="7"/>
  <c r="K286" i="7" s="1"/>
  <c r="R286" i="7"/>
  <c r="S286" i="7" s="1"/>
  <c r="Z286" i="7"/>
  <c r="AA286" i="7" s="1"/>
  <c r="L286" i="7"/>
  <c r="M286" i="7" s="1"/>
  <c r="T286" i="7"/>
  <c r="U286" i="7" s="1"/>
  <c r="N286" i="7"/>
  <c r="O286" i="7" s="1"/>
  <c r="V286" i="7"/>
  <c r="W286" i="7" s="1"/>
  <c r="A283" i="10"/>
  <c r="D290" i="7"/>
  <c r="H290" i="7"/>
  <c r="I290" i="7" s="1"/>
  <c r="P290" i="7"/>
  <c r="Q290" i="7" s="1"/>
  <c r="X290" i="7"/>
  <c r="Y290" i="7" s="1"/>
  <c r="J290" i="7"/>
  <c r="K290" i="7" s="1"/>
  <c r="R290" i="7"/>
  <c r="S290" i="7" s="1"/>
  <c r="Z290" i="7"/>
  <c r="AA290" i="7" s="1"/>
  <c r="L290" i="7"/>
  <c r="M290" i="7" s="1"/>
  <c r="T290" i="7"/>
  <c r="U290" i="7" s="1"/>
  <c r="N290" i="7"/>
  <c r="O290" i="7" s="1"/>
  <c r="V290" i="7"/>
  <c r="W290" i="7" s="1"/>
  <c r="A287" i="10"/>
  <c r="D294" i="7"/>
  <c r="E294" i="7" s="1"/>
  <c r="F294" i="7" s="1"/>
  <c r="H294" i="7"/>
  <c r="I294" i="7" s="1"/>
  <c r="P294" i="7"/>
  <c r="Q294" i="7" s="1"/>
  <c r="X294" i="7"/>
  <c r="Y294" i="7" s="1"/>
  <c r="J294" i="7"/>
  <c r="K294" i="7" s="1"/>
  <c r="R294" i="7"/>
  <c r="S294" i="7" s="1"/>
  <c r="Z294" i="7"/>
  <c r="AA294" i="7" s="1"/>
  <c r="L294" i="7"/>
  <c r="M294" i="7" s="1"/>
  <c r="T294" i="7"/>
  <c r="U294" i="7" s="1"/>
  <c r="N294" i="7"/>
  <c r="O294" i="7" s="1"/>
  <c r="V294" i="7"/>
  <c r="W294" i="7" s="1"/>
  <c r="A291" i="10"/>
  <c r="D298" i="7"/>
  <c r="E298" i="7" s="1"/>
  <c r="F298" i="7" s="1"/>
  <c r="H298" i="7"/>
  <c r="I298" i="7" s="1"/>
  <c r="P298" i="7"/>
  <c r="Q298" i="7" s="1"/>
  <c r="X298" i="7"/>
  <c r="Y298" i="7" s="1"/>
  <c r="J298" i="7"/>
  <c r="K298" i="7" s="1"/>
  <c r="R298" i="7"/>
  <c r="S298" i="7" s="1"/>
  <c r="Z298" i="7"/>
  <c r="AA298" i="7" s="1"/>
  <c r="L298" i="7"/>
  <c r="M298" i="7" s="1"/>
  <c r="T298" i="7"/>
  <c r="U298" i="7" s="1"/>
  <c r="N298" i="7"/>
  <c r="O298" i="7" s="1"/>
  <c r="V298" i="7"/>
  <c r="W298" i="7" s="1"/>
  <c r="A295" i="10"/>
  <c r="D302" i="7"/>
  <c r="E302" i="7" s="1"/>
  <c r="F302" i="7" s="1"/>
  <c r="H302" i="7"/>
  <c r="I302" i="7" s="1"/>
  <c r="P302" i="7"/>
  <c r="Q302" i="7" s="1"/>
  <c r="X302" i="7"/>
  <c r="Y302" i="7" s="1"/>
  <c r="J302" i="7"/>
  <c r="K302" i="7" s="1"/>
  <c r="R302" i="7"/>
  <c r="S302" i="7" s="1"/>
  <c r="Z302" i="7"/>
  <c r="AA302" i="7" s="1"/>
  <c r="L302" i="7"/>
  <c r="M302" i="7" s="1"/>
  <c r="T302" i="7"/>
  <c r="U302" i="7" s="1"/>
  <c r="N302" i="7"/>
  <c r="O302" i="7" s="1"/>
  <c r="V302" i="7"/>
  <c r="W302" i="7" s="1"/>
  <c r="A299" i="10"/>
  <c r="D306" i="7"/>
  <c r="E306" i="7" s="1"/>
  <c r="F306" i="7" s="1"/>
  <c r="H306" i="7"/>
  <c r="I306" i="7" s="1"/>
  <c r="P306" i="7"/>
  <c r="Q306" i="7" s="1"/>
  <c r="X306" i="7"/>
  <c r="Y306" i="7" s="1"/>
  <c r="J306" i="7"/>
  <c r="K306" i="7" s="1"/>
  <c r="R306" i="7"/>
  <c r="S306" i="7" s="1"/>
  <c r="Z306" i="7"/>
  <c r="AA306" i="7" s="1"/>
  <c r="L306" i="7"/>
  <c r="M306" i="7" s="1"/>
  <c r="T306" i="7"/>
  <c r="U306" i="7" s="1"/>
  <c r="N306" i="7"/>
  <c r="O306" i="7" s="1"/>
  <c r="V306" i="7"/>
  <c r="W306" i="7" s="1"/>
  <c r="A303" i="10"/>
  <c r="D310" i="7"/>
  <c r="E310" i="7" s="1"/>
  <c r="F310" i="7" s="1"/>
  <c r="H310" i="7"/>
  <c r="I310" i="7" s="1"/>
  <c r="P310" i="7"/>
  <c r="Q310" i="7" s="1"/>
  <c r="X310" i="7"/>
  <c r="Y310" i="7" s="1"/>
  <c r="J310" i="7"/>
  <c r="K310" i="7" s="1"/>
  <c r="R310" i="7"/>
  <c r="S310" i="7" s="1"/>
  <c r="Z310" i="7"/>
  <c r="AA310" i="7" s="1"/>
  <c r="L310" i="7"/>
  <c r="M310" i="7" s="1"/>
  <c r="T310" i="7"/>
  <c r="U310" i="7" s="1"/>
  <c r="N310" i="7"/>
  <c r="O310" i="7" s="1"/>
  <c r="V310" i="7"/>
  <c r="W310" i="7" s="1"/>
  <c r="A307" i="10"/>
  <c r="D314" i="7"/>
  <c r="E314" i="7" s="1"/>
  <c r="F314" i="7" s="1"/>
  <c r="H314" i="7"/>
  <c r="I314" i="7" s="1"/>
  <c r="P314" i="7"/>
  <c r="Q314" i="7" s="1"/>
  <c r="X314" i="7"/>
  <c r="Y314" i="7" s="1"/>
  <c r="J314" i="7"/>
  <c r="K314" i="7" s="1"/>
  <c r="R314" i="7"/>
  <c r="S314" i="7" s="1"/>
  <c r="Z314" i="7"/>
  <c r="AA314" i="7" s="1"/>
  <c r="L314" i="7"/>
  <c r="M314" i="7" s="1"/>
  <c r="T314" i="7"/>
  <c r="U314" i="7" s="1"/>
  <c r="N314" i="7"/>
  <c r="O314" i="7" s="1"/>
  <c r="V314" i="7"/>
  <c r="W314" i="7" s="1"/>
  <c r="A311" i="10"/>
  <c r="D318" i="7"/>
  <c r="E318" i="7" s="1"/>
  <c r="F318" i="7" s="1"/>
  <c r="H318" i="7"/>
  <c r="I318" i="7" s="1"/>
  <c r="P318" i="7"/>
  <c r="Q318" i="7" s="1"/>
  <c r="X318" i="7"/>
  <c r="Y318" i="7" s="1"/>
  <c r="J318" i="7"/>
  <c r="K318" i="7" s="1"/>
  <c r="R318" i="7"/>
  <c r="S318" i="7" s="1"/>
  <c r="Z318" i="7"/>
  <c r="AA318" i="7" s="1"/>
  <c r="L318" i="7"/>
  <c r="M318" i="7" s="1"/>
  <c r="T318" i="7"/>
  <c r="U318" i="7" s="1"/>
  <c r="N318" i="7"/>
  <c r="O318" i="7" s="1"/>
  <c r="V318" i="7"/>
  <c r="W318" i="7" s="1"/>
  <c r="A315" i="10"/>
  <c r="D322" i="7"/>
  <c r="E322" i="7" s="1"/>
  <c r="F322" i="7" s="1"/>
  <c r="H322" i="7"/>
  <c r="I322" i="7" s="1"/>
  <c r="P322" i="7"/>
  <c r="Q322" i="7" s="1"/>
  <c r="X322" i="7"/>
  <c r="Y322" i="7" s="1"/>
  <c r="J322" i="7"/>
  <c r="K322" i="7" s="1"/>
  <c r="R322" i="7"/>
  <c r="S322" i="7" s="1"/>
  <c r="Z322" i="7"/>
  <c r="AA322" i="7" s="1"/>
  <c r="L322" i="7"/>
  <c r="M322" i="7" s="1"/>
  <c r="T322" i="7"/>
  <c r="U322" i="7" s="1"/>
  <c r="N322" i="7"/>
  <c r="O322" i="7" s="1"/>
  <c r="V322" i="7"/>
  <c r="W322" i="7" s="1"/>
  <c r="A319" i="10"/>
  <c r="D326" i="7"/>
  <c r="E326" i="7" s="1"/>
  <c r="F326" i="7" s="1"/>
  <c r="H326" i="7"/>
  <c r="I326" i="7" s="1"/>
  <c r="P326" i="7"/>
  <c r="Q326" i="7" s="1"/>
  <c r="X326" i="7"/>
  <c r="Y326" i="7" s="1"/>
  <c r="J326" i="7"/>
  <c r="K326" i="7" s="1"/>
  <c r="R326" i="7"/>
  <c r="S326" i="7" s="1"/>
  <c r="Z326" i="7"/>
  <c r="AA326" i="7" s="1"/>
  <c r="L326" i="7"/>
  <c r="M326" i="7" s="1"/>
  <c r="T326" i="7"/>
  <c r="U326" i="7" s="1"/>
  <c r="N326" i="7"/>
  <c r="O326" i="7" s="1"/>
  <c r="V326" i="7"/>
  <c r="W326" i="7" s="1"/>
  <c r="A323" i="10"/>
  <c r="D330" i="7"/>
  <c r="E330" i="7" s="1"/>
  <c r="F330" i="7" s="1"/>
  <c r="H330" i="7"/>
  <c r="I330" i="7" s="1"/>
  <c r="P330" i="7"/>
  <c r="Q330" i="7" s="1"/>
  <c r="X330" i="7"/>
  <c r="Y330" i="7" s="1"/>
  <c r="J330" i="7"/>
  <c r="K330" i="7" s="1"/>
  <c r="R330" i="7"/>
  <c r="S330" i="7" s="1"/>
  <c r="Z330" i="7"/>
  <c r="AA330" i="7" s="1"/>
  <c r="N330" i="7"/>
  <c r="O330" i="7" s="1"/>
  <c r="V330" i="7"/>
  <c r="W330" i="7" s="1"/>
  <c r="T330" i="7"/>
  <c r="U330" i="7" s="1"/>
  <c r="L330" i="7"/>
  <c r="M330" i="7" s="1"/>
  <c r="A327" i="10"/>
  <c r="D334" i="7"/>
  <c r="E334" i="7" s="1"/>
  <c r="F334" i="7" s="1"/>
  <c r="N334" i="7"/>
  <c r="O334" i="7" s="1"/>
  <c r="V334" i="7"/>
  <c r="W334" i="7" s="1"/>
  <c r="H334" i="7"/>
  <c r="I334" i="7" s="1"/>
  <c r="R334" i="7"/>
  <c r="S334" i="7" s="1"/>
  <c r="J334" i="7"/>
  <c r="K334" i="7" s="1"/>
  <c r="T334" i="7"/>
  <c r="U334" i="7" s="1"/>
  <c r="L334" i="7"/>
  <c r="M334" i="7" s="1"/>
  <c r="X334" i="7"/>
  <c r="Y334" i="7" s="1"/>
  <c r="P334" i="7"/>
  <c r="Q334" i="7" s="1"/>
  <c r="Z334" i="7"/>
  <c r="AA334" i="7" s="1"/>
  <c r="A331" i="10"/>
  <c r="D338" i="7"/>
  <c r="E338" i="7" s="1"/>
  <c r="F338" i="7" s="1"/>
  <c r="N338" i="7"/>
  <c r="O338" i="7" s="1"/>
  <c r="V338" i="7"/>
  <c r="W338" i="7" s="1"/>
  <c r="H338" i="7"/>
  <c r="I338" i="7" s="1"/>
  <c r="P338" i="7"/>
  <c r="Q338" i="7" s="1"/>
  <c r="X338" i="7"/>
  <c r="Y338" i="7" s="1"/>
  <c r="J338" i="7"/>
  <c r="K338" i="7" s="1"/>
  <c r="R338" i="7"/>
  <c r="S338" i="7" s="1"/>
  <c r="Z338" i="7"/>
  <c r="AA338" i="7" s="1"/>
  <c r="L338" i="7"/>
  <c r="M338" i="7" s="1"/>
  <c r="T338" i="7"/>
  <c r="U338" i="7" s="1"/>
  <c r="A335" i="10"/>
  <c r="D342" i="7"/>
  <c r="E342" i="7" s="1"/>
  <c r="F342" i="7" s="1"/>
  <c r="N342" i="7"/>
  <c r="O342" i="7" s="1"/>
  <c r="V342" i="7"/>
  <c r="W342" i="7" s="1"/>
  <c r="H342" i="7"/>
  <c r="I342" i="7" s="1"/>
  <c r="P342" i="7"/>
  <c r="Q342" i="7" s="1"/>
  <c r="X342" i="7"/>
  <c r="Y342" i="7" s="1"/>
  <c r="J342" i="7"/>
  <c r="K342" i="7" s="1"/>
  <c r="R342" i="7"/>
  <c r="S342" i="7" s="1"/>
  <c r="Z342" i="7"/>
  <c r="AA342" i="7" s="1"/>
  <c r="L342" i="7"/>
  <c r="M342" i="7" s="1"/>
  <c r="T342" i="7"/>
  <c r="U342" i="7" s="1"/>
  <c r="A339" i="10"/>
  <c r="D346" i="7"/>
  <c r="E346" i="7" s="1"/>
  <c r="F346" i="7" s="1"/>
  <c r="N346" i="7"/>
  <c r="O346" i="7" s="1"/>
  <c r="V346" i="7"/>
  <c r="W346" i="7" s="1"/>
  <c r="H346" i="7"/>
  <c r="I346" i="7" s="1"/>
  <c r="P346" i="7"/>
  <c r="Q346" i="7" s="1"/>
  <c r="X346" i="7"/>
  <c r="Y346" i="7" s="1"/>
  <c r="J346" i="7"/>
  <c r="K346" i="7" s="1"/>
  <c r="R346" i="7"/>
  <c r="S346" i="7" s="1"/>
  <c r="Z346" i="7"/>
  <c r="AA346" i="7" s="1"/>
  <c r="L346" i="7"/>
  <c r="M346" i="7" s="1"/>
  <c r="T346" i="7"/>
  <c r="U346" i="7" s="1"/>
  <c r="A343" i="10"/>
  <c r="D350" i="7"/>
  <c r="E350" i="7" s="1"/>
  <c r="F350" i="7" s="1"/>
  <c r="N350" i="7"/>
  <c r="O350" i="7" s="1"/>
  <c r="V350" i="7"/>
  <c r="W350" i="7" s="1"/>
  <c r="H350" i="7"/>
  <c r="I350" i="7" s="1"/>
  <c r="P350" i="7"/>
  <c r="Q350" i="7" s="1"/>
  <c r="X350" i="7"/>
  <c r="Y350" i="7" s="1"/>
  <c r="J350" i="7"/>
  <c r="K350" i="7" s="1"/>
  <c r="R350" i="7"/>
  <c r="S350" i="7" s="1"/>
  <c r="Z350" i="7"/>
  <c r="AA350" i="7" s="1"/>
  <c r="L350" i="7"/>
  <c r="M350" i="7" s="1"/>
  <c r="T350" i="7"/>
  <c r="U350" i="7" s="1"/>
  <c r="A347" i="10"/>
  <c r="D354" i="7"/>
  <c r="E354" i="7" s="1"/>
  <c r="F354" i="7" s="1"/>
  <c r="N354" i="7"/>
  <c r="O354" i="7" s="1"/>
  <c r="V354" i="7"/>
  <c r="W354" i="7" s="1"/>
  <c r="H354" i="7"/>
  <c r="I354" i="7" s="1"/>
  <c r="P354" i="7"/>
  <c r="Q354" i="7" s="1"/>
  <c r="X354" i="7"/>
  <c r="Y354" i="7" s="1"/>
  <c r="J354" i="7"/>
  <c r="K354" i="7" s="1"/>
  <c r="R354" i="7"/>
  <c r="S354" i="7" s="1"/>
  <c r="Z354" i="7"/>
  <c r="AA354" i="7" s="1"/>
  <c r="L354" i="7"/>
  <c r="M354" i="7" s="1"/>
  <c r="T354" i="7"/>
  <c r="U354" i="7" s="1"/>
  <c r="A351" i="10"/>
  <c r="D358" i="7"/>
  <c r="E358" i="7" s="1"/>
  <c r="F358" i="7" s="1"/>
  <c r="N358" i="7"/>
  <c r="O358" i="7" s="1"/>
  <c r="V358" i="7"/>
  <c r="W358" i="7" s="1"/>
  <c r="H358" i="7"/>
  <c r="I358" i="7" s="1"/>
  <c r="P358" i="7"/>
  <c r="Q358" i="7" s="1"/>
  <c r="X358" i="7"/>
  <c r="Y358" i="7" s="1"/>
  <c r="J358" i="7"/>
  <c r="K358" i="7" s="1"/>
  <c r="R358" i="7"/>
  <c r="S358" i="7" s="1"/>
  <c r="Z358" i="7"/>
  <c r="AA358" i="7" s="1"/>
  <c r="L358" i="7"/>
  <c r="M358" i="7" s="1"/>
  <c r="T358" i="7"/>
  <c r="U358" i="7" s="1"/>
  <c r="A355" i="10"/>
  <c r="D362" i="7"/>
  <c r="E362" i="7" s="1"/>
  <c r="F362" i="7" s="1"/>
  <c r="N362" i="7"/>
  <c r="O362" i="7" s="1"/>
  <c r="V362" i="7"/>
  <c r="W362" i="7" s="1"/>
  <c r="H362" i="7"/>
  <c r="I362" i="7" s="1"/>
  <c r="P362" i="7"/>
  <c r="Q362" i="7" s="1"/>
  <c r="X362" i="7"/>
  <c r="Y362" i="7" s="1"/>
  <c r="J362" i="7"/>
  <c r="K362" i="7" s="1"/>
  <c r="R362" i="7"/>
  <c r="S362" i="7" s="1"/>
  <c r="Z362" i="7"/>
  <c r="AA362" i="7" s="1"/>
  <c r="L362" i="7"/>
  <c r="M362" i="7" s="1"/>
  <c r="T362" i="7"/>
  <c r="U362" i="7" s="1"/>
  <c r="A359" i="10"/>
  <c r="D366" i="7"/>
  <c r="E366" i="7" s="1"/>
  <c r="F366" i="7" s="1"/>
  <c r="N366" i="7"/>
  <c r="O366" i="7" s="1"/>
  <c r="V366" i="7"/>
  <c r="W366" i="7" s="1"/>
  <c r="H366" i="7"/>
  <c r="I366" i="7" s="1"/>
  <c r="P366" i="7"/>
  <c r="Q366" i="7" s="1"/>
  <c r="X366" i="7"/>
  <c r="Y366" i="7" s="1"/>
  <c r="J366" i="7"/>
  <c r="K366" i="7" s="1"/>
  <c r="R366" i="7"/>
  <c r="S366" i="7" s="1"/>
  <c r="Z366" i="7"/>
  <c r="AA366" i="7" s="1"/>
  <c r="L366" i="7"/>
  <c r="M366" i="7" s="1"/>
  <c r="T366" i="7"/>
  <c r="U366" i="7" s="1"/>
  <c r="A363" i="10"/>
  <c r="D370" i="7"/>
  <c r="E370" i="7" s="1"/>
  <c r="F370" i="7" s="1"/>
  <c r="N370" i="7"/>
  <c r="O370" i="7" s="1"/>
  <c r="V370" i="7"/>
  <c r="W370" i="7" s="1"/>
  <c r="H370" i="7"/>
  <c r="I370" i="7" s="1"/>
  <c r="P370" i="7"/>
  <c r="Q370" i="7" s="1"/>
  <c r="X370" i="7"/>
  <c r="Y370" i="7" s="1"/>
  <c r="J370" i="7"/>
  <c r="K370" i="7" s="1"/>
  <c r="R370" i="7"/>
  <c r="S370" i="7" s="1"/>
  <c r="Z370" i="7"/>
  <c r="AA370" i="7" s="1"/>
  <c r="L370" i="7"/>
  <c r="M370" i="7" s="1"/>
  <c r="T370" i="7"/>
  <c r="U370" i="7" s="1"/>
  <c r="A367" i="10"/>
  <c r="D374" i="7"/>
  <c r="E374" i="7" s="1"/>
  <c r="F374" i="7" s="1"/>
  <c r="N374" i="7"/>
  <c r="O374" i="7" s="1"/>
  <c r="V374" i="7"/>
  <c r="W374" i="7" s="1"/>
  <c r="H374" i="7"/>
  <c r="I374" i="7" s="1"/>
  <c r="P374" i="7"/>
  <c r="Q374" i="7" s="1"/>
  <c r="X374" i="7"/>
  <c r="Y374" i="7" s="1"/>
  <c r="J374" i="7"/>
  <c r="K374" i="7" s="1"/>
  <c r="R374" i="7"/>
  <c r="S374" i="7" s="1"/>
  <c r="Z374" i="7"/>
  <c r="AA374" i="7" s="1"/>
  <c r="L374" i="7"/>
  <c r="M374" i="7" s="1"/>
  <c r="T374" i="7"/>
  <c r="U374" i="7" s="1"/>
  <c r="A371" i="10"/>
  <c r="D378" i="7"/>
  <c r="E378" i="7" s="1"/>
  <c r="F378" i="7" s="1"/>
  <c r="N378" i="7"/>
  <c r="O378" i="7" s="1"/>
  <c r="V378" i="7"/>
  <c r="W378" i="7" s="1"/>
  <c r="H378" i="7"/>
  <c r="I378" i="7" s="1"/>
  <c r="P378" i="7"/>
  <c r="Q378" i="7" s="1"/>
  <c r="X378" i="7"/>
  <c r="Y378" i="7" s="1"/>
  <c r="J378" i="7"/>
  <c r="K378" i="7" s="1"/>
  <c r="R378" i="7"/>
  <c r="S378" i="7" s="1"/>
  <c r="Z378" i="7"/>
  <c r="AA378" i="7" s="1"/>
  <c r="L378" i="7"/>
  <c r="M378" i="7" s="1"/>
  <c r="T378" i="7"/>
  <c r="U378" i="7" s="1"/>
  <c r="A375" i="10"/>
  <c r="D382" i="7"/>
  <c r="E382" i="7" s="1"/>
  <c r="F382" i="7" s="1"/>
  <c r="N382" i="7"/>
  <c r="O382" i="7" s="1"/>
  <c r="V382" i="7"/>
  <c r="W382" i="7" s="1"/>
  <c r="H382" i="7"/>
  <c r="I382" i="7" s="1"/>
  <c r="P382" i="7"/>
  <c r="Q382" i="7" s="1"/>
  <c r="X382" i="7"/>
  <c r="Y382" i="7" s="1"/>
  <c r="J382" i="7"/>
  <c r="K382" i="7" s="1"/>
  <c r="R382" i="7"/>
  <c r="S382" i="7" s="1"/>
  <c r="Z382" i="7"/>
  <c r="AA382" i="7" s="1"/>
  <c r="L382" i="7"/>
  <c r="M382" i="7" s="1"/>
  <c r="T382" i="7"/>
  <c r="U382" i="7" s="1"/>
  <c r="A379" i="10"/>
  <c r="D386" i="7"/>
  <c r="E386" i="7" s="1"/>
  <c r="F386" i="7" s="1"/>
  <c r="N386" i="7"/>
  <c r="O386" i="7" s="1"/>
  <c r="V386" i="7"/>
  <c r="W386" i="7" s="1"/>
  <c r="H386" i="7"/>
  <c r="I386" i="7" s="1"/>
  <c r="P386" i="7"/>
  <c r="Q386" i="7" s="1"/>
  <c r="X386" i="7"/>
  <c r="Y386" i="7" s="1"/>
  <c r="J386" i="7"/>
  <c r="K386" i="7" s="1"/>
  <c r="R386" i="7"/>
  <c r="S386" i="7" s="1"/>
  <c r="Z386" i="7"/>
  <c r="AA386" i="7" s="1"/>
  <c r="L386" i="7"/>
  <c r="M386" i="7" s="1"/>
  <c r="T386" i="7"/>
  <c r="U386" i="7" s="1"/>
  <c r="A383" i="10"/>
  <c r="D390" i="7"/>
  <c r="E390" i="7" s="1"/>
  <c r="F390" i="7" s="1"/>
  <c r="N390" i="7"/>
  <c r="O390" i="7" s="1"/>
  <c r="V390" i="7"/>
  <c r="W390" i="7" s="1"/>
  <c r="H390" i="7"/>
  <c r="I390" i="7" s="1"/>
  <c r="P390" i="7"/>
  <c r="Q390" i="7" s="1"/>
  <c r="X390" i="7"/>
  <c r="Y390" i="7" s="1"/>
  <c r="J390" i="7"/>
  <c r="K390" i="7" s="1"/>
  <c r="R390" i="7"/>
  <c r="S390" i="7" s="1"/>
  <c r="Z390" i="7"/>
  <c r="AA390" i="7" s="1"/>
  <c r="L390" i="7"/>
  <c r="M390" i="7" s="1"/>
  <c r="T390" i="7"/>
  <c r="U390" i="7" s="1"/>
  <c r="A387" i="10"/>
  <c r="D394" i="7"/>
  <c r="E394" i="7" s="1"/>
  <c r="F394" i="7" s="1"/>
  <c r="N394" i="7"/>
  <c r="O394" i="7" s="1"/>
  <c r="V394" i="7"/>
  <c r="W394" i="7" s="1"/>
  <c r="H394" i="7"/>
  <c r="I394" i="7" s="1"/>
  <c r="P394" i="7"/>
  <c r="Q394" i="7" s="1"/>
  <c r="X394" i="7"/>
  <c r="Y394" i="7" s="1"/>
  <c r="J394" i="7"/>
  <c r="K394" i="7" s="1"/>
  <c r="R394" i="7"/>
  <c r="S394" i="7" s="1"/>
  <c r="Z394" i="7"/>
  <c r="AA394" i="7" s="1"/>
  <c r="L394" i="7"/>
  <c r="M394" i="7" s="1"/>
  <c r="T394" i="7"/>
  <c r="U394" i="7" s="1"/>
  <c r="A391" i="10"/>
  <c r="D398" i="7"/>
  <c r="E398" i="7" s="1"/>
  <c r="F398" i="7" s="1"/>
  <c r="N398" i="7"/>
  <c r="O398" i="7" s="1"/>
  <c r="V398" i="7"/>
  <c r="W398" i="7" s="1"/>
  <c r="H398" i="7"/>
  <c r="I398" i="7" s="1"/>
  <c r="P398" i="7"/>
  <c r="Q398" i="7" s="1"/>
  <c r="X398" i="7"/>
  <c r="Y398" i="7" s="1"/>
  <c r="J398" i="7"/>
  <c r="K398" i="7" s="1"/>
  <c r="R398" i="7"/>
  <c r="S398" i="7" s="1"/>
  <c r="Z398" i="7"/>
  <c r="AA398" i="7" s="1"/>
  <c r="L398" i="7"/>
  <c r="M398" i="7" s="1"/>
  <c r="T398" i="7"/>
  <c r="U398" i="7" s="1"/>
  <c r="A395" i="10"/>
  <c r="D402" i="7"/>
  <c r="E402" i="7" s="1"/>
  <c r="F402" i="7" s="1"/>
  <c r="N402" i="7"/>
  <c r="O402" i="7" s="1"/>
  <c r="V402" i="7"/>
  <c r="W402" i="7" s="1"/>
  <c r="H402" i="7"/>
  <c r="I402" i="7" s="1"/>
  <c r="P402" i="7"/>
  <c r="Q402" i="7" s="1"/>
  <c r="X402" i="7"/>
  <c r="Y402" i="7" s="1"/>
  <c r="J402" i="7"/>
  <c r="K402" i="7" s="1"/>
  <c r="R402" i="7"/>
  <c r="S402" i="7" s="1"/>
  <c r="Z402" i="7"/>
  <c r="AA402" i="7" s="1"/>
  <c r="L402" i="7"/>
  <c r="M402" i="7" s="1"/>
  <c r="T402" i="7"/>
  <c r="U402" i="7" s="1"/>
  <c r="A399" i="10"/>
  <c r="D406" i="7"/>
  <c r="E406" i="7" s="1"/>
  <c r="F406" i="7" s="1"/>
  <c r="N406" i="7"/>
  <c r="O406" i="7" s="1"/>
  <c r="V406" i="7"/>
  <c r="W406" i="7" s="1"/>
  <c r="H406" i="7"/>
  <c r="I406" i="7" s="1"/>
  <c r="P406" i="7"/>
  <c r="Q406" i="7" s="1"/>
  <c r="X406" i="7"/>
  <c r="Y406" i="7" s="1"/>
  <c r="J406" i="7"/>
  <c r="K406" i="7" s="1"/>
  <c r="R406" i="7"/>
  <c r="S406" i="7" s="1"/>
  <c r="Z406" i="7"/>
  <c r="AA406" i="7" s="1"/>
  <c r="L406" i="7"/>
  <c r="M406" i="7" s="1"/>
  <c r="T406" i="7"/>
  <c r="U406" i="7" s="1"/>
  <c r="A403" i="10"/>
  <c r="D410" i="7"/>
  <c r="E410" i="7" s="1"/>
  <c r="F410" i="7" s="1"/>
  <c r="N410" i="7"/>
  <c r="O410" i="7" s="1"/>
  <c r="V410" i="7"/>
  <c r="W410" i="7" s="1"/>
  <c r="H410" i="7"/>
  <c r="I410" i="7" s="1"/>
  <c r="P410" i="7"/>
  <c r="Q410" i="7" s="1"/>
  <c r="X410" i="7"/>
  <c r="Y410" i="7" s="1"/>
  <c r="J410" i="7"/>
  <c r="K410" i="7" s="1"/>
  <c r="R410" i="7"/>
  <c r="S410" i="7" s="1"/>
  <c r="Z410" i="7"/>
  <c r="AA410" i="7" s="1"/>
  <c r="L410" i="7"/>
  <c r="M410" i="7" s="1"/>
  <c r="T410" i="7"/>
  <c r="U410" i="7" s="1"/>
  <c r="A407" i="10"/>
  <c r="D414" i="7"/>
  <c r="E414" i="7" s="1"/>
  <c r="F414" i="7" s="1"/>
  <c r="N414" i="7"/>
  <c r="O414" i="7" s="1"/>
  <c r="V414" i="7"/>
  <c r="W414" i="7" s="1"/>
  <c r="H414" i="7"/>
  <c r="I414" i="7" s="1"/>
  <c r="P414" i="7"/>
  <c r="Q414" i="7" s="1"/>
  <c r="X414" i="7"/>
  <c r="Y414" i="7" s="1"/>
  <c r="J414" i="7"/>
  <c r="K414" i="7" s="1"/>
  <c r="R414" i="7"/>
  <c r="S414" i="7" s="1"/>
  <c r="Z414" i="7"/>
  <c r="AA414" i="7" s="1"/>
  <c r="L414" i="7"/>
  <c r="M414" i="7" s="1"/>
  <c r="T414" i="7"/>
  <c r="U414" i="7" s="1"/>
  <c r="A411" i="10"/>
  <c r="D418" i="7"/>
  <c r="E418" i="7" s="1"/>
  <c r="F418" i="7" s="1"/>
  <c r="N418" i="7"/>
  <c r="O418" i="7" s="1"/>
  <c r="V418" i="7"/>
  <c r="W418" i="7" s="1"/>
  <c r="H418" i="7"/>
  <c r="I418" i="7" s="1"/>
  <c r="P418" i="7"/>
  <c r="Q418" i="7" s="1"/>
  <c r="X418" i="7"/>
  <c r="Y418" i="7" s="1"/>
  <c r="J418" i="7"/>
  <c r="K418" i="7" s="1"/>
  <c r="R418" i="7"/>
  <c r="S418" i="7" s="1"/>
  <c r="Z418" i="7"/>
  <c r="AA418" i="7" s="1"/>
  <c r="L418" i="7"/>
  <c r="M418" i="7" s="1"/>
  <c r="T418" i="7"/>
  <c r="U418" i="7" s="1"/>
  <c r="A415" i="10"/>
  <c r="D422" i="7"/>
  <c r="E422" i="7" s="1"/>
  <c r="F422" i="7" s="1"/>
  <c r="N422" i="7"/>
  <c r="O422" i="7" s="1"/>
  <c r="V422" i="7"/>
  <c r="W422" i="7" s="1"/>
  <c r="H422" i="7"/>
  <c r="I422" i="7" s="1"/>
  <c r="P422" i="7"/>
  <c r="Q422" i="7" s="1"/>
  <c r="X422" i="7"/>
  <c r="Y422" i="7" s="1"/>
  <c r="J422" i="7"/>
  <c r="K422" i="7" s="1"/>
  <c r="R422" i="7"/>
  <c r="S422" i="7" s="1"/>
  <c r="Z422" i="7"/>
  <c r="AA422" i="7" s="1"/>
  <c r="L422" i="7"/>
  <c r="M422" i="7" s="1"/>
  <c r="T422" i="7"/>
  <c r="U422" i="7" s="1"/>
  <c r="A419" i="10"/>
  <c r="D426" i="7"/>
  <c r="E426" i="7" s="1"/>
  <c r="F426" i="7" s="1"/>
  <c r="N426" i="7"/>
  <c r="O426" i="7" s="1"/>
  <c r="V426" i="7"/>
  <c r="W426" i="7" s="1"/>
  <c r="H426" i="7"/>
  <c r="I426" i="7" s="1"/>
  <c r="P426" i="7"/>
  <c r="Q426" i="7" s="1"/>
  <c r="X426" i="7"/>
  <c r="Y426" i="7" s="1"/>
  <c r="J426" i="7"/>
  <c r="K426" i="7" s="1"/>
  <c r="R426" i="7"/>
  <c r="S426" i="7" s="1"/>
  <c r="Z426" i="7"/>
  <c r="AA426" i="7" s="1"/>
  <c r="L426" i="7"/>
  <c r="M426" i="7" s="1"/>
  <c r="T426" i="7"/>
  <c r="U426" i="7" s="1"/>
  <c r="A423" i="10"/>
  <c r="D430" i="7"/>
  <c r="E430" i="7" s="1"/>
  <c r="F430" i="7" s="1"/>
  <c r="N430" i="7"/>
  <c r="O430" i="7" s="1"/>
  <c r="V430" i="7"/>
  <c r="W430" i="7" s="1"/>
  <c r="H430" i="7"/>
  <c r="I430" i="7" s="1"/>
  <c r="P430" i="7"/>
  <c r="Q430" i="7" s="1"/>
  <c r="X430" i="7"/>
  <c r="Y430" i="7" s="1"/>
  <c r="J430" i="7"/>
  <c r="K430" i="7" s="1"/>
  <c r="R430" i="7"/>
  <c r="S430" i="7" s="1"/>
  <c r="Z430" i="7"/>
  <c r="AA430" i="7" s="1"/>
  <c r="L430" i="7"/>
  <c r="M430" i="7" s="1"/>
  <c r="T430" i="7"/>
  <c r="U430" i="7" s="1"/>
  <c r="A427" i="10"/>
  <c r="D434" i="7"/>
  <c r="E434" i="7" s="1"/>
  <c r="F434" i="7" s="1"/>
  <c r="N434" i="7"/>
  <c r="O434" i="7" s="1"/>
  <c r="V434" i="7"/>
  <c r="W434" i="7" s="1"/>
  <c r="H434" i="7"/>
  <c r="I434" i="7" s="1"/>
  <c r="P434" i="7"/>
  <c r="Q434" i="7" s="1"/>
  <c r="X434" i="7"/>
  <c r="Y434" i="7" s="1"/>
  <c r="J434" i="7"/>
  <c r="K434" i="7" s="1"/>
  <c r="R434" i="7"/>
  <c r="S434" i="7" s="1"/>
  <c r="Z434" i="7"/>
  <c r="AA434" i="7" s="1"/>
  <c r="L434" i="7"/>
  <c r="M434" i="7" s="1"/>
  <c r="T434" i="7"/>
  <c r="U434" i="7" s="1"/>
  <c r="A431" i="10"/>
  <c r="D438" i="7"/>
  <c r="E438" i="7" s="1"/>
  <c r="F438" i="7" s="1"/>
  <c r="N438" i="7"/>
  <c r="O438" i="7" s="1"/>
  <c r="V438" i="7"/>
  <c r="W438" i="7" s="1"/>
  <c r="H438" i="7"/>
  <c r="I438" i="7" s="1"/>
  <c r="P438" i="7"/>
  <c r="Q438" i="7" s="1"/>
  <c r="X438" i="7"/>
  <c r="Y438" i="7" s="1"/>
  <c r="J438" i="7"/>
  <c r="K438" i="7" s="1"/>
  <c r="R438" i="7"/>
  <c r="S438" i="7" s="1"/>
  <c r="Z438" i="7"/>
  <c r="AA438" i="7" s="1"/>
  <c r="L438" i="7"/>
  <c r="M438" i="7" s="1"/>
  <c r="T438" i="7"/>
  <c r="U438" i="7" s="1"/>
  <c r="A435" i="10"/>
  <c r="D442" i="7"/>
  <c r="E442" i="7" s="1"/>
  <c r="F442" i="7" s="1"/>
  <c r="N442" i="7"/>
  <c r="O442" i="7" s="1"/>
  <c r="V442" i="7"/>
  <c r="W442" i="7" s="1"/>
  <c r="H442" i="7"/>
  <c r="I442" i="7" s="1"/>
  <c r="P442" i="7"/>
  <c r="Q442" i="7" s="1"/>
  <c r="X442" i="7"/>
  <c r="Y442" i="7" s="1"/>
  <c r="J442" i="7"/>
  <c r="K442" i="7" s="1"/>
  <c r="R442" i="7"/>
  <c r="S442" i="7" s="1"/>
  <c r="Z442" i="7"/>
  <c r="AA442" i="7" s="1"/>
  <c r="L442" i="7"/>
  <c r="M442" i="7" s="1"/>
  <c r="T442" i="7"/>
  <c r="U442" i="7" s="1"/>
  <c r="A439" i="10"/>
  <c r="D446" i="7"/>
  <c r="E446" i="7" s="1"/>
  <c r="F446" i="7" s="1"/>
  <c r="N446" i="7"/>
  <c r="O446" i="7" s="1"/>
  <c r="V446" i="7"/>
  <c r="W446" i="7" s="1"/>
  <c r="H446" i="7"/>
  <c r="I446" i="7" s="1"/>
  <c r="P446" i="7"/>
  <c r="Q446" i="7" s="1"/>
  <c r="X446" i="7"/>
  <c r="Y446" i="7" s="1"/>
  <c r="J446" i="7"/>
  <c r="K446" i="7" s="1"/>
  <c r="R446" i="7"/>
  <c r="S446" i="7" s="1"/>
  <c r="Z446" i="7"/>
  <c r="AA446" i="7" s="1"/>
  <c r="L446" i="7"/>
  <c r="M446" i="7" s="1"/>
  <c r="T446" i="7"/>
  <c r="U446" i="7" s="1"/>
  <c r="A443" i="10"/>
  <c r="D450" i="7"/>
  <c r="E450" i="7" s="1"/>
  <c r="F450" i="7" s="1"/>
  <c r="N450" i="7"/>
  <c r="O450" i="7" s="1"/>
  <c r="V450" i="7"/>
  <c r="W450" i="7" s="1"/>
  <c r="H450" i="7"/>
  <c r="I450" i="7" s="1"/>
  <c r="P450" i="7"/>
  <c r="Q450" i="7" s="1"/>
  <c r="X450" i="7"/>
  <c r="Y450" i="7" s="1"/>
  <c r="J450" i="7"/>
  <c r="K450" i="7" s="1"/>
  <c r="R450" i="7"/>
  <c r="S450" i="7" s="1"/>
  <c r="Z450" i="7"/>
  <c r="AA450" i="7" s="1"/>
  <c r="L450" i="7"/>
  <c r="M450" i="7" s="1"/>
  <c r="T450" i="7"/>
  <c r="U450" i="7" s="1"/>
  <c r="A447" i="10"/>
  <c r="D454" i="7"/>
  <c r="E454" i="7" s="1"/>
  <c r="F454" i="7" s="1"/>
  <c r="N454" i="7"/>
  <c r="O454" i="7" s="1"/>
  <c r="V454" i="7"/>
  <c r="W454" i="7" s="1"/>
  <c r="H454" i="7"/>
  <c r="I454" i="7" s="1"/>
  <c r="P454" i="7"/>
  <c r="Q454" i="7" s="1"/>
  <c r="X454" i="7"/>
  <c r="Y454" i="7" s="1"/>
  <c r="J454" i="7"/>
  <c r="K454" i="7" s="1"/>
  <c r="R454" i="7"/>
  <c r="S454" i="7" s="1"/>
  <c r="Z454" i="7"/>
  <c r="AA454" i="7" s="1"/>
  <c r="L454" i="7"/>
  <c r="M454" i="7" s="1"/>
  <c r="T454" i="7"/>
  <c r="U454" i="7" s="1"/>
  <c r="A451" i="10"/>
  <c r="D458" i="7"/>
  <c r="E458" i="7" s="1"/>
  <c r="F458" i="7" s="1"/>
  <c r="N458" i="7"/>
  <c r="O458" i="7" s="1"/>
  <c r="V458" i="7"/>
  <c r="W458" i="7" s="1"/>
  <c r="H458" i="7"/>
  <c r="I458" i="7" s="1"/>
  <c r="P458" i="7"/>
  <c r="Q458" i="7" s="1"/>
  <c r="X458" i="7"/>
  <c r="Y458" i="7" s="1"/>
  <c r="J458" i="7"/>
  <c r="K458" i="7" s="1"/>
  <c r="R458" i="7"/>
  <c r="S458" i="7" s="1"/>
  <c r="Z458" i="7"/>
  <c r="AA458" i="7" s="1"/>
  <c r="L458" i="7"/>
  <c r="M458" i="7" s="1"/>
  <c r="T458" i="7"/>
  <c r="U458" i="7" s="1"/>
  <c r="A455" i="10"/>
  <c r="D462" i="7"/>
  <c r="E462" i="7" s="1"/>
  <c r="F462" i="7" s="1"/>
  <c r="N462" i="7"/>
  <c r="O462" i="7" s="1"/>
  <c r="V462" i="7"/>
  <c r="W462" i="7" s="1"/>
  <c r="H462" i="7"/>
  <c r="I462" i="7" s="1"/>
  <c r="P462" i="7"/>
  <c r="Q462" i="7" s="1"/>
  <c r="X462" i="7"/>
  <c r="Y462" i="7" s="1"/>
  <c r="J462" i="7"/>
  <c r="K462" i="7" s="1"/>
  <c r="R462" i="7"/>
  <c r="S462" i="7" s="1"/>
  <c r="Z462" i="7"/>
  <c r="AA462" i="7" s="1"/>
  <c r="L462" i="7"/>
  <c r="M462" i="7" s="1"/>
  <c r="T462" i="7"/>
  <c r="U462" i="7" s="1"/>
  <c r="A459" i="10"/>
  <c r="D466" i="7"/>
  <c r="E466" i="7" s="1"/>
  <c r="F466" i="7" s="1"/>
  <c r="N466" i="7"/>
  <c r="O466" i="7" s="1"/>
  <c r="V466" i="7"/>
  <c r="W466" i="7" s="1"/>
  <c r="H466" i="7"/>
  <c r="I466" i="7" s="1"/>
  <c r="P466" i="7"/>
  <c r="Q466" i="7" s="1"/>
  <c r="X466" i="7"/>
  <c r="Y466" i="7" s="1"/>
  <c r="L466" i="7"/>
  <c r="M466" i="7" s="1"/>
  <c r="T466" i="7"/>
  <c r="U466" i="7" s="1"/>
  <c r="Z466" i="7"/>
  <c r="AA466" i="7" s="1"/>
  <c r="J466" i="7"/>
  <c r="K466" i="7" s="1"/>
  <c r="R466" i="7"/>
  <c r="S466" i="7" s="1"/>
  <c r="A463" i="10"/>
  <c r="D470" i="7"/>
  <c r="E470" i="7" s="1"/>
  <c r="F470" i="7" s="1"/>
  <c r="N470" i="7"/>
  <c r="O470" i="7" s="1"/>
  <c r="V470" i="7"/>
  <c r="W470" i="7" s="1"/>
  <c r="H470" i="7"/>
  <c r="I470" i="7" s="1"/>
  <c r="P470" i="7"/>
  <c r="Q470" i="7" s="1"/>
  <c r="X470" i="7"/>
  <c r="Y470" i="7" s="1"/>
  <c r="J470" i="7"/>
  <c r="K470" i="7" s="1"/>
  <c r="R470" i="7"/>
  <c r="S470" i="7" s="1"/>
  <c r="Z470" i="7"/>
  <c r="AA470" i="7" s="1"/>
  <c r="L470" i="7"/>
  <c r="M470" i="7" s="1"/>
  <c r="T470" i="7"/>
  <c r="U470" i="7" s="1"/>
  <c r="A467" i="10"/>
  <c r="D474" i="7"/>
  <c r="E474" i="7" s="1"/>
  <c r="F474" i="7" s="1"/>
  <c r="N474" i="7"/>
  <c r="O474" i="7" s="1"/>
  <c r="V474" i="7"/>
  <c r="W474" i="7" s="1"/>
  <c r="H474" i="7"/>
  <c r="I474" i="7" s="1"/>
  <c r="P474" i="7"/>
  <c r="Q474" i="7" s="1"/>
  <c r="X474" i="7"/>
  <c r="Y474" i="7" s="1"/>
  <c r="J474" i="7"/>
  <c r="K474" i="7" s="1"/>
  <c r="R474" i="7"/>
  <c r="S474" i="7" s="1"/>
  <c r="Z474" i="7"/>
  <c r="AA474" i="7" s="1"/>
  <c r="L474" i="7"/>
  <c r="M474" i="7" s="1"/>
  <c r="T474" i="7"/>
  <c r="U474" i="7" s="1"/>
  <c r="A471" i="10"/>
  <c r="D478" i="7"/>
  <c r="E478" i="7" s="1"/>
  <c r="F478" i="7" s="1"/>
  <c r="N478" i="7"/>
  <c r="O478" i="7" s="1"/>
  <c r="V478" i="7"/>
  <c r="W478" i="7" s="1"/>
  <c r="H478" i="7"/>
  <c r="I478" i="7" s="1"/>
  <c r="P478" i="7"/>
  <c r="Q478" i="7" s="1"/>
  <c r="X478" i="7"/>
  <c r="Y478" i="7" s="1"/>
  <c r="J478" i="7"/>
  <c r="K478" i="7" s="1"/>
  <c r="R478" i="7"/>
  <c r="S478" i="7" s="1"/>
  <c r="Z478" i="7"/>
  <c r="AA478" i="7" s="1"/>
  <c r="L478" i="7"/>
  <c r="M478" i="7" s="1"/>
  <c r="T478" i="7"/>
  <c r="U478" i="7" s="1"/>
  <c r="A475" i="10"/>
  <c r="D482" i="7"/>
  <c r="E482" i="7" s="1"/>
  <c r="F482" i="7" s="1"/>
  <c r="N482" i="7"/>
  <c r="O482" i="7" s="1"/>
  <c r="V482" i="7"/>
  <c r="W482" i="7" s="1"/>
  <c r="H482" i="7"/>
  <c r="I482" i="7" s="1"/>
  <c r="P482" i="7"/>
  <c r="Q482" i="7" s="1"/>
  <c r="X482" i="7"/>
  <c r="Y482" i="7" s="1"/>
  <c r="J482" i="7"/>
  <c r="K482" i="7" s="1"/>
  <c r="R482" i="7"/>
  <c r="S482" i="7" s="1"/>
  <c r="Z482" i="7"/>
  <c r="AA482" i="7" s="1"/>
  <c r="L482" i="7"/>
  <c r="M482" i="7" s="1"/>
  <c r="T482" i="7"/>
  <c r="U482" i="7" s="1"/>
  <c r="A479" i="10"/>
  <c r="D486" i="7"/>
  <c r="E486" i="7" s="1"/>
  <c r="F486" i="7" s="1"/>
  <c r="N486" i="7"/>
  <c r="O486" i="7" s="1"/>
  <c r="V486" i="7"/>
  <c r="W486" i="7" s="1"/>
  <c r="H486" i="7"/>
  <c r="I486" i="7" s="1"/>
  <c r="P486" i="7"/>
  <c r="Q486" i="7" s="1"/>
  <c r="X486" i="7"/>
  <c r="Y486" i="7" s="1"/>
  <c r="J486" i="7"/>
  <c r="K486" i="7" s="1"/>
  <c r="R486" i="7"/>
  <c r="S486" i="7" s="1"/>
  <c r="Z486" i="7"/>
  <c r="AA486" i="7" s="1"/>
  <c r="L486" i="7"/>
  <c r="M486" i="7" s="1"/>
  <c r="T486" i="7"/>
  <c r="U486" i="7" s="1"/>
  <c r="A483" i="10"/>
  <c r="D490" i="7"/>
  <c r="E490" i="7" s="1"/>
  <c r="F490" i="7" s="1"/>
  <c r="N490" i="7"/>
  <c r="O490" i="7" s="1"/>
  <c r="V490" i="7"/>
  <c r="W490" i="7" s="1"/>
  <c r="H490" i="7"/>
  <c r="I490" i="7" s="1"/>
  <c r="P490" i="7"/>
  <c r="Q490" i="7" s="1"/>
  <c r="X490" i="7"/>
  <c r="Y490" i="7" s="1"/>
  <c r="J490" i="7"/>
  <c r="K490" i="7" s="1"/>
  <c r="R490" i="7"/>
  <c r="S490" i="7" s="1"/>
  <c r="Z490" i="7"/>
  <c r="AA490" i="7" s="1"/>
  <c r="L490" i="7"/>
  <c r="M490" i="7" s="1"/>
  <c r="T490" i="7"/>
  <c r="U490" i="7" s="1"/>
  <c r="A487" i="10"/>
  <c r="D494" i="7"/>
  <c r="E494" i="7" s="1"/>
  <c r="F494" i="7" s="1"/>
  <c r="N494" i="7"/>
  <c r="O494" i="7" s="1"/>
  <c r="V494" i="7"/>
  <c r="W494" i="7" s="1"/>
  <c r="H494" i="7"/>
  <c r="I494" i="7" s="1"/>
  <c r="P494" i="7"/>
  <c r="Q494" i="7" s="1"/>
  <c r="X494" i="7"/>
  <c r="Y494" i="7" s="1"/>
  <c r="J494" i="7"/>
  <c r="K494" i="7" s="1"/>
  <c r="R494" i="7"/>
  <c r="S494" i="7" s="1"/>
  <c r="Z494" i="7"/>
  <c r="AA494" i="7" s="1"/>
  <c r="L494" i="7"/>
  <c r="M494" i="7" s="1"/>
  <c r="T494" i="7"/>
  <c r="U494" i="7" s="1"/>
  <c r="A491" i="10"/>
  <c r="D498" i="7"/>
  <c r="E498" i="7" s="1"/>
  <c r="F498" i="7" s="1"/>
  <c r="N498" i="7"/>
  <c r="O498" i="7" s="1"/>
  <c r="V498" i="7"/>
  <c r="W498" i="7" s="1"/>
  <c r="H498" i="7"/>
  <c r="I498" i="7" s="1"/>
  <c r="P498" i="7"/>
  <c r="Q498" i="7" s="1"/>
  <c r="X498" i="7"/>
  <c r="Y498" i="7" s="1"/>
  <c r="J498" i="7"/>
  <c r="K498" i="7" s="1"/>
  <c r="R498" i="7"/>
  <c r="S498" i="7" s="1"/>
  <c r="Z498" i="7"/>
  <c r="AA498" i="7" s="1"/>
  <c r="L498" i="7"/>
  <c r="M498" i="7" s="1"/>
  <c r="T498" i="7"/>
  <c r="U498" i="7" s="1"/>
  <c r="A495" i="10"/>
  <c r="D502" i="7"/>
  <c r="E502" i="7" s="1"/>
  <c r="F502" i="7" s="1"/>
  <c r="N502" i="7"/>
  <c r="O502" i="7" s="1"/>
  <c r="V502" i="7"/>
  <c r="W502" i="7" s="1"/>
  <c r="H502" i="7"/>
  <c r="I502" i="7" s="1"/>
  <c r="P502" i="7"/>
  <c r="Q502" i="7" s="1"/>
  <c r="X502" i="7"/>
  <c r="Y502" i="7" s="1"/>
  <c r="J502" i="7"/>
  <c r="K502" i="7" s="1"/>
  <c r="R502" i="7"/>
  <c r="S502" i="7" s="1"/>
  <c r="Z502" i="7"/>
  <c r="AA502" i="7" s="1"/>
  <c r="L502" i="7"/>
  <c r="M502" i="7" s="1"/>
  <c r="T502" i="7"/>
  <c r="U502" i="7" s="1"/>
  <c r="A499" i="10"/>
  <c r="D506" i="7"/>
  <c r="E506" i="7" s="1"/>
  <c r="F506" i="7" s="1"/>
  <c r="N506" i="7"/>
  <c r="O506" i="7" s="1"/>
  <c r="V506" i="7"/>
  <c r="W506" i="7" s="1"/>
  <c r="H506" i="7"/>
  <c r="I506" i="7" s="1"/>
  <c r="P506" i="7"/>
  <c r="Q506" i="7" s="1"/>
  <c r="X506" i="7"/>
  <c r="Y506" i="7" s="1"/>
  <c r="J506" i="7"/>
  <c r="K506" i="7" s="1"/>
  <c r="R506" i="7"/>
  <c r="S506" i="7" s="1"/>
  <c r="Z506" i="7"/>
  <c r="AA506" i="7" s="1"/>
  <c r="L506" i="7"/>
  <c r="M506" i="7" s="1"/>
  <c r="T506" i="7"/>
  <c r="U506" i="7" s="1"/>
  <c r="A503" i="10"/>
  <c r="D510" i="7"/>
  <c r="E510" i="7" s="1"/>
  <c r="F510" i="7" s="1"/>
  <c r="N510" i="7"/>
  <c r="O510" i="7" s="1"/>
  <c r="V510" i="7"/>
  <c r="W510" i="7" s="1"/>
  <c r="H510" i="7"/>
  <c r="I510" i="7" s="1"/>
  <c r="P510" i="7"/>
  <c r="Q510" i="7" s="1"/>
  <c r="X510" i="7"/>
  <c r="Y510" i="7" s="1"/>
  <c r="J510" i="7"/>
  <c r="K510" i="7" s="1"/>
  <c r="R510" i="7"/>
  <c r="S510" i="7" s="1"/>
  <c r="Z510" i="7"/>
  <c r="AA510" i="7" s="1"/>
  <c r="L510" i="7"/>
  <c r="M510" i="7" s="1"/>
  <c r="T510" i="7"/>
  <c r="U510" i="7" s="1"/>
  <c r="A507" i="10"/>
  <c r="D514" i="7"/>
  <c r="E514" i="7" s="1"/>
  <c r="F514" i="7" s="1"/>
  <c r="N514" i="7"/>
  <c r="O514" i="7" s="1"/>
  <c r="V514" i="7"/>
  <c r="W514" i="7" s="1"/>
  <c r="H514" i="7"/>
  <c r="I514" i="7" s="1"/>
  <c r="P514" i="7"/>
  <c r="Q514" i="7" s="1"/>
  <c r="X514" i="7"/>
  <c r="Y514" i="7" s="1"/>
  <c r="J514" i="7"/>
  <c r="K514" i="7" s="1"/>
  <c r="R514" i="7"/>
  <c r="S514" i="7" s="1"/>
  <c r="Z514" i="7"/>
  <c r="AA514" i="7" s="1"/>
  <c r="L514" i="7"/>
  <c r="M514" i="7" s="1"/>
  <c r="T514" i="7"/>
  <c r="U514" i="7" s="1"/>
  <c r="A511" i="10"/>
  <c r="D518" i="7"/>
  <c r="E518" i="7" s="1"/>
  <c r="F518" i="7" s="1"/>
  <c r="N518" i="7"/>
  <c r="O518" i="7" s="1"/>
  <c r="V518" i="7"/>
  <c r="W518" i="7" s="1"/>
  <c r="H518" i="7"/>
  <c r="I518" i="7" s="1"/>
  <c r="P518" i="7"/>
  <c r="Q518" i="7" s="1"/>
  <c r="X518" i="7"/>
  <c r="Y518" i="7" s="1"/>
  <c r="J518" i="7"/>
  <c r="K518" i="7" s="1"/>
  <c r="R518" i="7"/>
  <c r="S518" i="7" s="1"/>
  <c r="Z518" i="7"/>
  <c r="AA518" i="7" s="1"/>
  <c r="L518" i="7"/>
  <c r="M518" i="7" s="1"/>
  <c r="T518" i="7"/>
  <c r="U518" i="7" s="1"/>
  <c r="A515" i="10"/>
  <c r="D522" i="7"/>
  <c r="E522" i="7" s="1"/>
  <c r="F522" i="7" s="1"/>
  <c r="N522" i="7"/>
  <c r="O522" i="7" s="1"/>
  <c r="V522" i="7"/>
  <c r="W522" i="7" s="1"/>
  <c r="H522" i="7"/>
  <c r="I522" i="7" s="1"/>
  <c r="P522" i="7"/>
  <c r="Q522" i="7" s="1"/>
  <c r="X522" i="7"/>
  <c r="Y522" i="7" s="1"/>
  <c r="J522" i="7"/>
  <c r="K522" i="7" s="1"/>
  <c r="R522" i="7"/>
  <c r="S522" i="7" s="1"/>
  <c r="Z522" i="7"/>
  <c r="AA522" i="7" s="1"/>
  <c r="L522" i="7"/>
  <c r="M522" i="7" s="1"/>
  <c r="T522" i="7"/>
  <c r="U522" i="7" s="1"/>
  <c r="A519" i="10"/>
  <c r="D526" i="7"/>
  <c r="E526" i="7" s="1"/>
  <c r="F526" i="7" s="1"/>
  <c r="N526" i="7"/>
  <c r="O526" i="7" s="1"/>
  <c r="V526" i="7"/>
  <c r="W526" i="7" s="1"/>
  <c r="H526" i="7"/>
  <c r="I526" i="7" s="1"/>
  <c r="P526" i="7"/>
  <c r="Q526" i="7" s="1"/>
  <c r="X526" i="7"/>
  <c r="Y526" i="7" s="1"/>
  <c r="J526" i="7"/>
  <c r="K526" i="7" s="1"/>
  <c r="R526" i="7"/>
  <c r="S526" i="7" s="1"/>
  <c r="Z526" i="7"/>
  <c r="AA526" i="7" s="1"/>
  <c r="L526" i="7"/>
  <c r="M526" i="7" s="1"/>
  <c r="T526" i="7"/>
  <c r="U526" i="7" s="1"/>
  <c r="A523" i="10"/>
  <c r="D530" i="7"/>
  <c r="E530" i="7" s="1"/>
  <c r="F530" i="7" s="1"/>
  <c r="N530" i="7"/>
  <c r="O530" i="7" s="1"/>
  <c r="V530" i="7"/>
  <c r="W530" i="7" s="1"/>
  <c r="H530" i="7"/>
  <c r="I530" i="7" s="1"/>
  <c r="P530" i="7"/>
  <c r="Q530" i="7" s="1"/>
  <c r="X530" i="7"/>
  <c r="Y530" i="7" s="1"/>
  <c r="J530" i="7"/>
  <c r="K530" i="7" s="1"/>
  <c r="R530" i="7"/>
  <c r="S530" i="7" s="1"/>
  <c r="Z530" i="7"/>
  <c r="AA530" i="7" s="1"/>
  <c r="L530" i="7"/>
  <c r="M530" i="7" s="1"/>
  <c r="T530" i="7"/>
  <c r="U530" i="7" s="1"/>
  <c r="A527" i="10"/>
  <c r="D534" i="7"/>
  <c r="E534" i="7" s="1"/>
  <c r="F534" i="7" s="1"/>
  <c r="N534" i="7"/>
  <c r="O534" i="7" s="1"/>
  <c r="V534" i="7"/>
  <c r="W534" i="7" s="1"/>
  <c r="H534" i="7"/>
  <c r="I534" i="7" s="1"/>
  <c r="P534" i="7"/>
  <c r="Q534" i="7" s="1"/>
  <c r="X534" i="7"/>
  <c r="Y534" i="7" s="1"/>
  <c r="J534" i="7"/>
  <c r="K534" i="7" s="1"/>
  <c r="R534" i="7"/>
  <c r="S534" i="7" s="1"/>
  <c r="Z534" i="7"/>
  <c r="AA534" i="7" s="1"/>
  <c r="L534" i="7"/>
  <c r="M534" i="7" s="1"/>
  <c r="T534" i="7"/>
  <c r="U534" i="7" s="1"/>
  <c r="A531" i="10"/>
  <c r="D538" i="7"/>
  <c r="E538" i="7" s="1"/>
  <c r="F538" i="7" s="1"/>
  <c r="N538" i="7"/>
  <c r="O538" i="7" s="1"/>
  <c r="V538" i="7"/>
  <c r="W538" i="7" s="1"/>
  <c r="H538" i="7"/>
  <c r="I538" i="7" s="1"/>
  <c r="P538" i="7"/>
  <c r="Q538" i="7" s="1"/>
  <c r="X538" i="7"/>
  <c r="Y538" i="7" s="1"/>
  <c r="J538" i="7"/>
  <c r="K538" i="7" s="1"/>
  <c r="R538" i="7"/>
  <c r="S538" i="7" s="1"/>
  <c r="Z538" i="7"/>
  <c r="AA538" i="7" s="1"/>
  <c r="L538" i="7"/>
  <c r="M538" i="7" s="1"/>
  <c r="T538" i="7"/>
  <c r="U538" i="7" s="1"/>
  <c r="A535" i="10"/>
  <c r="D542" i="7"/>
  <c r="E542" i="7" s="1"/>
  <c r="F542" i="7" s="1"/>
  <c r="N542" i="7"/>
  <c r="O542" i="7" s="1"/>
  <c r="V542" i="7"/>
  <c r="W542" i="7" s="1"/>
  <c r="H542" i="7"/>
  <c r="I542" i="7" s="1"/>
  <c r="P542" i="7"/>
  <c r="Q542" i="7" s="1"/>
  <c r="X542" i="7"/>
  <c r="Y542" i="7" s="1"/>
  <c r="J542" i="7"/>
  <c r="K542" i="7" s="1"/>
  <c r="R542" i="7"/>
  <c r="S542" i="7" s="1"/>
  <c r="Z542" i="7"/>
  <c r="AA542" i="7" s="1"/>
  <c r="L542" i="7"/>
  <c r="M542" i="7" s="1"/>
  <c r="T542" i="7"/>
  <c r="U542" i="7" s="1"/>
  <c r="A539" i="10"/>
  <c r="D546" i="7"/>
  <c r="E546" i="7" s="1"/>
  <c r="F546" i="7" s="1"/>
  <c r="N546" i="7"/>
  <c r="O546" i="7" s="1"/>
  <c r="V546" i="7"/>
  <c r="W546" i="7" s="1"/>
  <c r="H546" i="7"/>
  <c r="I546" i="7" s="1"/>
  <c r="P546" i="7"/>
  <c r="Q546" i="7" s="1"/>
  <c r="X546" i="7"/>
  <c r="Y546" i="7" s="1"/>
  <c r="J546" i="7"/>
  <c r="K546" i="7" s="1"/>
  <c r="R546" i="7"/>
  <c r="S546" i="7" s="1"/>
  <c r="Z546" i="7"/>
  <c r="AA546" i="7" s="1"/>
  <c r="L546" i="7"/>
  <c r="M546" i="7" s="1"/>
  <c r="T546" i="7"/>
  <c r="U546" i="7" s="1"/>
  <c r="A543" i="10"/>
  <c r="D550" i="7"/>
  <c r="E550" i="7" s="1"/>
  <c r="F550" i="7" s="1"/>
  <c r="N550" i="7"/>
  <c r="O550" i="7" s="1"/>
  <c r="V550" i="7"/>
  <c r="W550" i="7" s="1"/>
  <c r="H550" i="7"/>
  <c r="I550" i="7" s="1"/>
  <c r="P550" i="7"/>
  <c r="Q550" i="7" s="1"/>
  <c r="X550" i="7"/>
  <c r="Y550" i="7" s="1"/>
  <c r="J550" i="7"/>
  <c r="K550" i="7" s="1"/>
  <c r="R550" i="7"/>
  <c r="S550" i="7" s="1"/>
  <c r="Z550" i="7"/>
  <c r="AA550" i="7" s="1"/>
  <c r="L550" i="7"/>
  <c r="M550" i="7" s="1"/>
  <c r="T550" i="7"/>
  <c r="U550" i="7" s="1"/>
  <c r="A547" i="10"/>
  <c r="D554" i="7"/>
  <c r="E554" i="7" s="1"/>
  <c r="F554" i="7" s="1"/>
  <c r="N554" i="7"/>
  <c r="O554" i="7" s="1"/>
  <c r="V554" i="7"/>
  <c r="W554" i="7" s="1"/>
  <c r="H554" i="7"/>
  <c r="I554" i="7" s="1"/>
  <c r="P554" i="7"/>
  <c r="Q554" i="7" s="1"/>
  <c r="X554" i="7"/>
  <c r="Y554" i="7" s="1"/>
  <c r="J554" i="7"/>
  <c r="K554" i="7" s="1"/>
  <c r="R554" i="7"/>
  <c r="S554" i="7" s="1"/>
  <c r="Z554" i="7"/>
  <c r="AA554" i="7" s="1"/>
  <c r="L554" i="7"/>
  <c r="M554" i="7" s="1"/>
  <c r="T554" i="7"/>
  <c r="U554" i="7" s="1"/>
  <c r="A551" i="10"/>
  <c r="D558" i="7"/>
  <c r="E558" i="7" s="1"/>
  <c r="F558" i="7" s="1"/>
  <c r="N558" i="7"/>
  <c r="O558" i="7" s="1"/>
  <c r="V558" i="7"/>
  <c r="W558" i="7" s="1"/>
  <c r="H558" i="7"/>
  <c r="I558" i="7" s="1"/>
  <c r="P558" i="7"/>
  <c r="Q558" i="7" s="1"/>
  <c r="X558" i="7"/>
  <c r="Y558" i="7" s="1"/>
  <c r="J558" i="7"/>
  <c r="K558" i="7" s="1"/>
  <c r="R558" i="7"/>
  <c r="S558" i="7" s="1"/>
  <c r="Z558" i="7"/>
  <c r="AA558" i="7" s="1"/>
  <c r="L558" i="7"/>
  <c r="M558" i="7" s="1"/>
  <c r="T558" i="7"/>
  <c r="U558" i="7" s="1"/>
  <c r="A555" i="10"/>
  <c r="D562" i="7"/>
  <c r="E562" i="7" s="1"/>
  <c r="F562" i="7" s="1"/>
  <c r="N562" i="7"/>
  <c r="O562" i="7" s="1"/>
  <c r="V562" i="7"/>
  <c r="W562" i="7" s="1"/>
  <c r="H562" i="7"/>
  <c r="I562" i="7" s="1"/>
  <c r="P562" i="7"/>
  <c r="Q562" i="7" s="1"/>
  <c r="X562" i="7"/>
  <c r="Y562" i="7" s="1"/>
  <c r="J562" i="7"/>
  <c r="K562" i="7" s="1"/>
  <c r="R562" i="7"/>
  <c r="S562" i="7" s="1"/>
  <c r="Z562" i="7"/>
  <c r="AA562" i="7" s="1"/>
  <c r="L562" i="7"/>
  <c r="M562" i="7" s="1"/>
  <c r="T562" i="7"/>
  <c r="U562" i="7" s="1"/>
  <c r="A559" i="10"/>
  <c r="D566" i="7"/>
  <c r="E566" i="7" s="1"/>
  <c r="F566" i="7" s="1"/>
  <c r="N566" i="7"/>
  <c r="O566" i="7" s="1"/>
  <c r="V566" i="7"/>
  <c r="W566" i="7" s="1"/>
  <c r="H566" i="7"/>
  <c r="I566" i="7" s="1"/>
  <c r="P566" i="7"/>
  <c r="Q566" i="7" s="1"/>
  <c r="X566" i="7"/>
  <c r="Y566" i="7" s="1"/>
  <c r="J566" i="7"/>
  <c r="K566" i="7" s="1"/>
  <c r="R566" i="7"/>
  <c r="S566" i="7" s="1"/>
  <c r="Z566" i="7"/>
  <c r="AA566" i="7" s="1"/>
  <c r="L566" i="7"/>
  <c r="M566" i="7" s="1"/>
  <c r="T566" i="7"/>
  <c r="U566" i="7" s="1"/>
  <c r="A563" i="10"/>
  <c r="D570" i="7"/>
  <c r="E570" i="7" s="1"/>
  <c r="F570" i="7" s="1"/>
  <c r="N570" i="7"/>
  <c r="O570" i="7" s="1"/>
  <c r="V570" i="7"/>
  <c r="W570" i="7" s="1"/>
  <c r="H570" i="7"/>
  <c r="I570" i="7" s="1"/>
  <c r="P570" i="7"/>
  <c r="Q570" i="7" s="1"/>
  <c r="X570" i="7"/>
  <c r="Y570" i="7" s="1"/>
  <c r="J570" i="7"/>
  <c r="K570" i="7" s="1"/>
  <c r="R570" i="7"/>
  <c r="S570" i="7" s="1"/>
  <c r="Z570" i="7"/>
  <c r="AA570" i="7" s="1"/>
  <c r="L570" i="7"/>
  <c r="M570" i="7" s="1"/>
  <c r="T570" i="7"/>
  <c r="U570" i="7" s="1"/>
  <c r="A567" i="10"/>
  <c r="D574" i="7"/>
  <c r="E574" i="7" s="1"/>
  <c r="F574" i="7" s="1"/>
  <c r="N574" i="7"/>
  <c r="O574" i="7" s="1"/>
  <c r="V574" i="7"/>
  <c r="W574" i="7" s="1"/>
  <c r="H574" i="7"/>
  <c r="I574" i="7" s="1"/>
  <c r="P574" i="7"/>
  <c r="Q574" i="7" s="1"/>
  <c r="X574" i="7"/>
  <c r="Y574" i="7" s="1"/>
  <c r="J574" i="7"/>
  <c r="K574" i="7" s="1"/>
  <c r="R574" i="7"/>
  <c r="S574" i="7" s="1"/>
  <c r="Z574" i="7"/>
  <c r="AA574" i="7" s="1"/>
  <c r="L574" i="7"/>
  <c r="M574" i="7" s="1"/>
  <c r="T574" i="7"/>
  <c r="U574" i="7" s="1"/>
  <c r="A571" i="10"/>
  <c r="D578" i="7"/>
  <c r="E578" i="7" s="1"/>
  <c r="F578" i="7" s="1"/>
  <c r="N578" i="7"/>
  <c r="O578" i="7" s="1"/>
  <c r="V578" i="7"/>
  <c r="W578" i="7" s="1"/>
  <c r="H578" i="7"/>
  <c r="I578" i="7" s="1"/>
  <c r="P578" i="7"/>
  <c r="Q578" i="7" s="1"/>
  <c r="X578" i="7"/>
  <c r="Y578" i="7" s="1"/>
  <c r="J578" i="7"/>
  <c r="K578" i="7" s="1"/>
  <c r="R578" i="7"/>
  <c r="S578" i="7" s="1"/>
  <c r="Z578" i="7"/>
  <c r="AA578" i="7" s="1"/>
  <c r="L578" i="7"/>
  <c r="M578" i="7" s="1"/>
  <c r="T578" i="7"/>
  <c r="U578" i="7" s="1"/>
  <c r="A575" i="10"/>
  <c r="D582" i="7"/>
  <c r="E582" i="7" s="1"/>
  <c r="F582" i="7" s="1"/>
  <c r="N582" i="7"/>
  <c r="O582" i="7" s="1"/>
  <c r="V582" i="7"/>
  <c r="W582" i="7" s="1"/>
  <c r="H582" i="7"/>
  <c r="I582" i="7" s="1"/>
  <c r="P582" i="7"/>
  <c r="Q582" i="7" s="1"/>
  <c r="X582" i="7"/>
  <c r="Y582" i="7" s="1"/>
  <c r="J582" i="7"/>
  <c r="K582" i="7" s="1"/>
  <c r="R582" i="7"/>
  <c r="S582" i="7" s="1"/>
  <c r="Z582" i="7"/>
  <c r="AA582" i="7" s="1"/>
  <c r="L582" i="7"/>
  <c r="M582" i="7" s="1"/>
  <c r="T582" i="7"/>
  <c r="U582" i="7" s="1"/>
  <c r="A579" i="10"/>
  <c r="D586" i="7"/>
  <c r="E586" i="7" s="1"/>
  <c r="F586" i="7" s="1"/>
  <c r="N586" i="7"/>
  <c r="O586" i="7" s="1"/>
  <c r="V586" i="7"/>
  <c r="W586" i="7" s="1"/>
  <c r="H586" i="7"/>
  <c r="I586" i="7" s="1"/>
  <c r="P586" i="7"/>
  <c r="Q586" i="7" s="1"/>
  <c r="X586" i="7"/>
  <c r="Y586" i="7" s="1"/>
  <c r="J586" i="7"/>
  <c r="K586" i="7" s="1"/>
  <c r="R586" i="7"/>
  <c r="S586" i="7" s="1"/>
  <c r="Z586" i="7"/>
  <c r="AA586" i="7" s="1"/>
  <c r="L586" i="7"/>
  <c r="M586" i="7" s="1"/>
  <c r="T586" i="7"/>
  <c r="U586" i="7" s="1"/>
  <c r="A583" i="10"/>
  <c r="D590" i="7"/>
  <c r="E590" i="7" s="1"/>
  <c r="F590" i="7" s="1"/>
  <c r="N590" i="7"/>
  <c r="O590" i="7" s="1"/>
  <c r="V590" i="7"/>
  <c r="W590" i="7" s="1"/>
  <c r="H590" i="7"/>
  <c r="I590" i="7" s="1"/>
  <c r="P590" i="7"/>
  <c r="Q590" i="7" s="1"/>
  <c r="X590" i="7"/>
  <c r="Y590" i="7" s="1"/>
  <c r="J590" i="7"/>
  <c r="K590" i="7" s="1"/>
  <c r="R590" i="7"/>
  <c r="S590" i="7" s="1"/>
  <c r="Z590" i="7"/>
  <c r="AA590" i="7" s="1"/>
  <c r="L590" i="7"/>
  <c r="M590" i="7" s="1"/>
  <c r="T590" i="7"/>
  <c r="U590" i="7" s="1"/>
  <c r="A587" i="10"/>
  <c r="D594" i="7"/>
  <c r="E594" i="7" s="1"/>
  <c r="F594" i="7" s="1"/>
  <c r="N594" i="7"/>
  <c r="O594" i="7" s="1"/>
  <c r="V594" i="7"/>
  <c r="W594" i="7" s="1"/>
  <c r="H594" i="7"/>
  <c r="I594" i="7" s="1"/>
  <c r="P594" i="7"/>
  <c r="Q594" i="7" s="1"/>
  <c r="X594" i="7"/>
  <c r="Y594" i="7" s="1"/>
  <c r="J594" i="7"/>
  <c r="K594" i="7" s="1"/>
  <c r="R594" i="7"/>
  <c r="S594" i="7" s="1"/>
  <c r="Z594" i="7"/>
  <c r="AA594" i="7" s="1"/>
  <c r="L594" i="7"/>
  <c r="M594" i="7" s="1"/>
  <c r="T594" i="7"/>
  <c r="U594" i="7" s="1"/>
  <c r="A591" i="10"/>
  <c r="D598" i="7"/>
  <c r="E598" i="7" s="1"/>
  <c r="F598" i="7" s="1"/>
  <c r="N598" i="7"/>
  <c r="O598" i="7" s="1"/>
  <c r="V598" i="7"/>
  <c r="W598" i="7" s="1"/>
  <c r="H598" i="7"/>
  <c r="I598" i="7" s="1"/>
  <c r="P598" i="7"/>
  <c r="Q598" i="7" s="1"/>
  <c r="X598" i="7"/>
  <c r="Y598" i="7" s="1"/>
  <c r="J598" i="7"/>
  <c r="K598" i="7" s="1"/>
  <c r="R598" i="7"/>
  <c r="S598" i="7" s="1"/>
  <c r="Z598" i="7"/>
  <c r="AA598" i="7" s="1"/>
  <c r="L598" i="7"/>
  <c r="M598" i="7" s="1"/>
  <c r="T598" i="7"/>
  <c r="U598" i="7" s="1"/>
  <c r="A595" i="10"/>
  <c r="D602" i="7"/>
  <c r="E602" i="7" s="1"/>
  <c r="F602" i="7" s="1"/>
  <c r="N602" i="7"/>
  <c r="O602" i="7" s="1"/>
  <c r="V602" i="7"/>
  <c r="W602" i="7" s="1"/>
  <c r="H602" i="7"/>
  <c r="I602" i="7" s="1"/>
  <c r="P602" i="7"/>
  <c r="Q602" i="7" s="1"/>
  <c r="X602" i="7"/>
  <c r="Y602" i="7" s="1"/>
  <c r="J602" i="7"/>
  <c r="K602" i="7" s="1"/>
  <c r="R602" i="7"/>
  <c r="S602" i="7" s="1"/>
  <c r="Z602" i="7"/>
  <c r="AA602" i="7" s="1"/>
  <c r="L602" i="7"/>
  <c r="M602" i="7" s="1"/>
  <c r="T602" i="7"/>
  <c r="U602" i="7" s="1"/>
  <c r="A599" i="10"/>
  <c r="D606" i="7"/>
  <c r="E606" i="7" s="1"/>
  <c r="F606" i="7" s="1"/>
  <c r="H606" i="7"/>
  <c r="I606" i="7" s="1"/>
  <c r="P606" i="7"/>
  <c r="Q606" i="7" s="1"/>
  <c r="X606" i="7"/>
  <c r="Y606" i="7" s="1"/>
  <c r="J606" i="7"/>
  <c r="K606" i="7" s="1"/>
  <c r="R606" i="7"/>
  <c r="S606" i="7" s="1"/>
  <c r="Z606" i="7"/>
  <c r="AA606" i="7" s="1"/>
  <c r="L606" i="7"/>
  <c r="M606" i="7" s="1"/>
  <c r="T606" i="7"/>
  <c r="U606" i="7" s="1"/>
  <c r="N606" i="7"/>
  <c r="O606" i="7" s="1"/>
  <c r="V606" i="7"/>
  <c r="W606" i="7" s="1"/>
  <c r="A603" i="10"/>
  <c r="D610" i="7"/>
  <c r="E610" i="7" s="1"/>
  <c r="F610" i="7" s="1"/>
  <c r="H610" i="7"/>
  <c r="I610" i="7" s="1"/>
  <c r="P610" i="7"/>
  <c r="Q610" i="7" s="1"/>
  <c r="X610" i="7"/>
  <c r="Y610" i="7" s="1"/>
  <c r="J610" i="7"/>
  <c r="K610" i="7" s="1"/>
  <c r="R610" i="7"/>
  <c r="S610" i="7" s="1"/>
  <c r="Z610" i="7"/>
  <c r="AA610" i="7" s="1"/>
  <c r="L610" i="7"/>
  <c r="M610" i="7" s="1"/>
  <c r="T610" i="7"/>
  <c r="U610" i="7" s="1"/>
  <c r="N610" i="7"/>
  <c r="O610" i="7" s="1"/>
  <c r="V610" i="7"/>
  <c r="W610" i="7" s="1"/>
  <c r="A607" i="10"/>
  <c r="D614" i="7"/>
  <c r="E614" i="7" s="1"/>
  <c r="F614" i="7" s="1"/>
  <c r="H614" i="7"/>
  <c r="I614" i="7" s="1"/>
  <c r="P614" i="7"/>
  <c r="Q614" i="7" s="1"/>
  <c r="X614" i="7"/>
  <c r="Y614" i="7" s="1"/>
  <c r="J614" i="7"/>
  <c r="K614" i="7" s="1"/>
  <c r="R614" i="7"/>
  <c r="S614" i="7" s="1"/>
  <c r="Z614" i="7"/>
  <c r="AA614" i="7" s="1"/>
  <c r="L614" i="7"/>
  <c r="M614" i="7" s="1"/>
  <c r="T614" i="7"/>
  <c r="U614" i="7" s="1"/>
  <c r="N614" i="7"/>
  <c r="O614" i="7" s="1"/>
  <c r="V614" i="7"/>
  <c r="W614" i="7" s="1"/>
  <c r="A611" i="10"/>
  <c r="D618" i="7"/>
  <c r="E618" i="7" s="1"/>
  <c r="F618" i="7" s="1"/>
  <c r="H618" i="7"/>
  <c r="I618" i="7" s="1"/>
  <c r="P618" i="7"/>
  <c r="Q618" i="7" s="1"/>
  <c r="X618" i="7"/>
  <c r="Y618" i="7" s="1"/>
  <c r="J618" i="7"/>
  <c r="K618" i="7" s="1"/>
  <c r="R618" i="7"/>
  <c r="S618" i="7" s="1"/>
  <c r="Z618" i="7"/>
  <c r="AA618" i="7" s="1"/>
  <c r="L618" i="7"/>
  <c r="M618" i="7" s="1"/>
  <c r="T618" i="7"/>
  <c r="U618" i="7" s="1"/>
  <c r="N618" i="7"/>
  <c r="O618" i="7" s="1"/>
  <c r="V618" i="7"/>
  <c r="W618" i="7" s="1"/>
  <c r="A615" i="10"/>
  <c r="D622" i="7"/>
  <c r="E622" i="7" s="1"/>
  <c r="F622" i="7" s="1"/>
  <c r="H622" i="7"/>
  <c r="I622" i="7" s="1"/>
  <c r="P622" i="7"/>
  <c r="Q622" i="7" s="1"/>
  <c r="X622" i="7"/>
  <c r="Y622" i="7" s="1"/>
  <c r="J622" i="7"/>
  <c r="K622" i="7" s="1"/>
  <c r="R622" i="7"/>
  <c r="S622" i="7" s="1"/>
  <c r="Z622" i="7"/>
  <c r="AA622" i="7" s="1"/>
  <c r="L622" i="7"/>
  <c r="M622" i="7" s="1"/>
  <c r="T622" i="7"/>
  <c r="U622" i="7" s="1"/>
  <c r="N622" i="7"/>
  <c r="O622" i="7" s="1"/>
  <c r="V622" i="7"/>
  <c r="W622" i="7" s="1"/>
  <c r="A619" i="10"/>
  <c r="D626" i="7"/>
  <c r="E626" i="7" s="1"/>
  <c r="F626" i="7" s="1"/>
  <c r="H626" i="7"/>
  <c r="I626" i="7" s="1"/>
  <c r="P626" i="7"/>
  <c r="Q626" i="7" s="1"/>
  <c r="X626" i="7"/>
  <c r="Y626" i="7" s="1"/>
  <c r="J626" i="7"/>
  <c r="K626" i="7" s="1"/>
  <c r="R626" i="7"/>
  <c r="S626" i="7" s="1"/>
  <c r="Z626" i="7"/>
  <c r="AA626" i="7" s="1"/>
  <c r="L626" i="7"/>
  <c r="M626" i="7" s="1"/>
  <c r="T626" i="7"/>
  <c r="U626" i="7" s="1"/>
  <c r="N626" i="7"/>
  <c r="O626" i="7" s="1"/>
  <c r="V626" i="7"/>
  <c r="W626" i="7" s="1"/>
  <c r="A623" i="10"/>
  <c r="D630" i="7"/>
  <c r="E630" i="7" s="1"/>
  <c r="F630" i="7" s="1"/>
  <c r="H630" i="7"/>
  <c r="I630" i="7" s="1"/>
  <c r="P630" i="7"/>
  <c r="Q630" i="7" s="1"/>
  <c r="X630" i="7"/>
  <c r="Y630" i="7" s="1"/>
  <c r="J630" i="7"/>
  <c r="K630" i="7" s="1"/>
  <c r="R630" i="7"/>
  <c r="S630" i="7" s="1"/>
  <c r="Z630" i="7"/>
  <c r="AA630" i="7" s="1"/>
  <c r="L630" i="7"/>
  <c r="M630" i="7" s="1"/>
  <c r="T630" i="7"/>
  <c r="U630" i="7" s="1"/>
  <c r="N630" i="7"/>
  <c r="O630" i="7" s="1"/>
  <c r="V630" i="7"/>
  <c r="W630" i="7" s="1"/>
  <c r="A627" i="10"/>
  <c r="D634" i="7"/>
  <c r="E634" i="7" s="1"/>
  <c r="F634" i="7" s="1"/>
  <c r="H634" i="7"/>
  <c r="I634" i="7" s="1"/>
  <c r="P634" i="7"/>
  <c r="Q634" i="7" s="1"/>
  <c r="X634" i="7"/>
  <c r="Y634" i="7" s="1"/>
  <c r="J634" i="7"/>
  <c r="K634" i="7" s="1"/>
  <c r="R634" i="7"/>
  <c r="S634" i="7" s="1"/>
  <c r="Z634" i="7"/>
  <c r="AA634" i="7" s="1"/>
  <c r="L634" i="7"/>
  <c r="M634" i="7" s="1"/>
  <c r="T634" i="7"/>
  <c r="U634" i="7" s="1"/>
  <c r="N634" i="7"/>
  <c r="O634" i="7" s="1"/>
  <c r="V634" i="7"/>
  <c r="W634" i="7" s="1"/>
  <c r="A631" i="10"/>
  <c r="D638" i="7"/>
  <c r="E638" i="7" s="1"/>
  <c r="F638" i="7" s="1"/>
  <c r="H638" i="7"/>
  <c r="I638" i="7" s="1"/>
  <c r="P638" i="7"/>
  <c r="Q638" i="7" s="1"/>
  <c r="X638" i="7"/>
  <c r="Y638" i="7" s="1"/>
  <c r="J638" i="7"/>
  <c r="K638" i="7" s="1"/>
  <c r="R638" i="7"/>
  <c r="S638" i="7" s="1"/>
  <c r="Z638" i="7"/>
  <c r="AA638" i="7" s="1"/>
  <c r="L638" i="7"/>
  <c r="M638" i="7" s="1"/>
  <c r="T638" i="7"/>
  <c r="U638" i="7" s="1"/>
  <c r="N638" i="7"/>
  <c r="O638" i="7" s="1"/>
  <c r="V638" i="7"/>
  <c r="W638" i="7" s="1"/>
  <c r="A635" i="10"/>
  <c r="D642" i="7"/>
  <c r="E642" i="7" s="1"/>
  <c r="F642" i="7" s="1"/>
  <c r="H642" i="7"/>
  <c r="I642" i="7" s="1"/>
  <c r="P642" i="7"/>
  <c r="Q642" i="7" s="1"/>
  <c r="X642" i="7"/>
  <c r="Y642" i="7" s="1"/>
  <c r="J642" i="7"/>
  <c r="K642" i="7" s="1"/>
  <c r="R642" i="7"/>
  <c r="S642" i="7" s="1"/>
  <c r="Z642" i="7"/>
  <c r="AA642" i="7" s="1"/>
  <c r="L642" i="7"/>
  <c r="M642" i="7" s="1"/>
  <c r="T642" i="7"/>
  <c r="U642" i="7" s="1"/>
  <c r="N642" i="7"/>
  <c r="O642" i="7" s="1"/>
  <c r="V642" i="7"/>
  <c r="W642" i="7" s="1"/>
  <c r="A639" i="10"/>
  <c r="D646" i="7"/>
  <c r="E646" i="7" s="1"/>
  <c r="F646" i="7" s="1"/>
  <c r="H646" i="7"/>
  <c r="I646" i="7" s="1"/>
  <c r="P646" i="7"/>
  <c r="Q646" i="7" s="1"/>
  <c r="V646" i="7"/>
  <c r="W646" i="7" s="1"/>
  <c r="J646" i="7"/>
  <c r="K646" i="7" s="1"/>
  <c r="R646" i="7"/>
  <c r="S646" i="7" s="1"/>
  <c r="X646" i="7"/>
  <c r="Y646" i="7" s="1"/>
  <c r="L646" i="7"/>
  <c r="M646" i="7" s="1"/>
  <c r="T646" i="7"/>
  <c r="U646" i="7" s="1"/>
  <c r="Z646" i="7"/>
  <c r="AA646" i="7" s="1"/>
  <c r="N646" i="7"/>
  <c r="O646" i="7" s="1"/>
  <c r="A643" i="10"/>
  <c r="D650" i="7"/>
  <c r="E650" i="7" s="1"/>
  <c r="F650" i="7" s="1"/>
  <c r="N650" i="7"/>
  <c r="O650" i="7" s="1"/>
  <c r="V650" i="7"/>
  <c r="W650" i="7" s="1"/>
  <c r="H650" i="7"/>
  <c r="I650" i="7" s="1"/>
  <c r="P650" i="7"/>
  <c r="Q650" i="7" s="1"/>
  <c r="X650" i="7"/>
  <c r="Y650" i="7" s="1"/>
  <c r="J650" i="7"/>
  <c r="K650" i="7" s="1"/>
  <c r="R650" i="7"/>
  <c r="S650" i="7" s="1"/>
  <c r="Z650" i="7"/>
  <c r="AA650" i="7" s="1"/>
  <c r="L650" i="7"/>
  <c r="M650" i="7" s="1"/>
  <c r="T650" i="7"/>
  <c r="U650" i="7" s="1"/>
  <c r="A647" i="10"/>
  <c r="D654" i="7"/>
  <c r="E654" i="7" s="1"/>
  <c r="F654" i="7" s="1"/>
  <c r="L654" i="7"/>
  <c r="M654" i="7" s="1"/>
  <c r="T654" i="7"/>
  <c r="U654" i="7" s="1"/>
  <c r="N654" i="7"/>
  <c r="O654" i="7" s="1"/>
  <c r="V654" i="7"/>
  <c r="W654" i="7" s="1"/>
  <c r="H654" i="7"/>
  <c r="I654" i="7" s="1"/>
  <c r="P654" i="7"/>
  <c r="Q654" i="7" s="1"/>
  <c r="X654" i="7"/>
  <c r="Y654" i="7" s="1"/>
  <c r="J654" i="7"/>
  <c r="K654" i="7" s="1"/>
  <c r="R654" i="7"/>
  <c r="S654" i="7" s="1"/>
  <c r="Z654" i="7"/>
  <c r="AA654" i="7" s="1"/>
  <c r="A651" i="10"/>
  <c r="D658" i="7"/>
  <c r="E658" i="7" s="1"/>
  <c r="F658" i="7" s="1"/>
  <c r="L658" i="7"/>
  <c r="M658" i="7" s="1"/>
  <c r="T658" i="7"/>
  <c r="U658" i="7" s="1"/>
  <c r="N658" i="7"/>
  <c r="O658" i="7" s="1"/>
  <c r="V658" i="7"/>
  <c r="W658" i="7" s="1"/>
  <c r="H658" i="7"/>
  <c r="I658" i="7" s="1"/>
  <c r="P658" i="7"/>
  <c r="Q658" i="7" s="1"/>
  <c r="X658" i="7"/>
  <c r="Y658" i="7" s="1"/>
  <c r="J658" i="7"/>
  <c r="K658" i="7" s="1"/>
  <c r="R658" i="7"/>
  <c r="S658" i="7" s="1"/>
  <c r="Z658" i="7"/>
  <c r="AA658" i="7" s="1"/>
  <c r="A655" i="10"/>
  <c r="D662" i="7"/>
  <c r="E662" i="7" s="1"/>
  <c r="F662" i="7" s="1"/>
  <c r="L662" i="7"/>
  <c r="M662" i="7" s="1"/>
  <c r="T662" i="7"/>
  <c r="U662" i="7" s="1"/>
  <c r="N662" i="7"/>
  <c r="O662" i="7" s="1"/>
  <c r="V662" i="7"/>
  <c r="W662" i="7" s="1"/>
  <c r="H662" i="7"/>
  <c r="I662" i="7" s="1"/>
  <c r="P662" i="7"/>
  <c r="Q662" i="7" s="1"/>
  <c r="X662" i="7"/>
  <c r="Y662" i="7" s="1"/>
  <c r="J662" i="7"/>
  <c r="K662" i="7" s="1"/>
  <c r="R662" i="7"/>
  <c r="S662" i="7" s="1"/>
  <c r="Z662" i="7"/>
  <c r="AA662" i="7" s="1"/>
  <c r="A659" i="10"/>
  <c r="D666" i="7"/>
  <c r="E666" i="7" s="1"/>
  <c r="F666" i="7" s="1"/>
  <c r="L666" i="7"/>
  <c r="M666" i="7" s="1"/>
  <c r="T666" i="7"/>
  <c r="U666" i="7" s="1"/>
  <c r="N666" i="7"/>
  <c r="O666" i="7" s="1"/>
  <c r="V666" i="7"/>
  <c r="W666" i="7" s="1"/>
  <c r="H666" i="7"/>
  <c r="I666" i="7" s="1"/>
  <c r="P666" i="7"/>
  <c r="Q666" i="7" s="1"/>
  <c r="X666" i="7"/>
  <c r="Y666" i="7" s="1"/>
  <c r="J666" i="7"/>
  <c r="K666" i="7" s="1"/>
  <c r="R666" i="7"/>
  <c r="S666" i="7" s="1"/>
  <c r="Z666" i="7"/>
  <c r="AA666" i="7" s="1"/>
  <c r="A663" i="10"/>
  <c r="D670" i="7"/>
  <c r="E670" i="7" s="1"/>
  <c r="F670" i="7" s="1"/>
  <c r="L670" i="7"/>
  <c r="M670" i="7" s="1"/>
  <c r="T670" i="7"/>
  <c r="U670" i="7" s="1"/>
  <c r="N670" i="7"/>
  <c r="O670" i="7" s="1"/>
  <c r="V670" i="7"/>
  <c r="W670" i="7" s="1"/>
  <c r="H670" i="7"/>
  <c r="I670" i="7" s="1"/>
  <c r="P670" i="7"/>
  <c r="Q670" i="7" s="1"/>
  <c r="X670" i="7"/>
  <c r="Y670" i="7" s="1"/>
  <c r="J670" i="7"/>
  <c r="K670" i="7" s="1"/>
  <c r="R670" i="7"/>
  <c r="S670" i="7" s="1"/>
  <c r="Z670" i="7"/>
  <c r="AA670" i="7" s="1"/>
  <c r="A667" i="10"/>
  <c r="D674" i="7"/>
  <c r="E674" i="7" s="1"/>
  <c r="F674" i="7" s="1"/>
  <c r="L674" i="7"/>
  <c r="M674" i="7" s="1"/>
  <c r="T674" i="7"/>
  <c r="U674" i="7" s="1"/>
  <c r="N674" i="7"/>
  <c r="O674" i="7" s="1"/>
  <c r="V674" i="7"/>
  <c r="W674" i="7" s="1"/>
  <c r="H674" i="7"/>
  <c r="I674" i="7" s="1"/>
  <c r="P674" i="7"/>
  <c r="Q674" i="7" s="1"/>
  <c r="X674" i="7"/>
  <c r="Y674" i="7" s="1"/>
  <c r="J674" i="7"/>
  <c r="K674" i="7" s="1"/>
  <c r="R674" i="7"/>
  <c r="S674" i="7" s="1"/>
  <c r="Z674" i="7"/>
  <c r="AA674" i="7" s="1"/>
  <c r="A671" i="10"/>
  <c r="D678" i="7"/>
  <c r="E678" i="7" s="1"/>
  <c r="F678" i="7" s="1"/>
  <c r="L678" i="7"/>
  <c r="M678" i="7" s="1"/>
  <c r="T678" i="7"/>
  <c r="U678" i="7" s="1"/>
  <c r="N678" i="7"/>
  <c r="O678" i="7" s="1"/>
  <c r="V678" i="7"/>
  <c r="W678" i="7" s="1"/>
  <c r="H678" i="7"/>
  <c r="I678" i="7" s="1"/>
  <c r="P678" i="7"/>
  <c r="Q678" i="7" s="1"/>
  <c r="X678" i="7"/>
  <c r="Y678" i="7" s="1"/>
  <c r="J678" i="7"/>
  <c r="K678" i="7" s="1"/>
  <c r="R678" i="7"/>
  <c r="S678" i="7" s="1"/>
  <c r="Z678" i="7"/>
  <c r="AA678" i="7" s="1"/>
  <c r="A675" i="10"/>
  <c r="D682" i="7"/>
  <c r="E682" i="7" s="1"/>
  <c r="F682" i="7" s="1"/>
  <c r="L682" i="7"/>
  <c r="M682" i="7" s="1"/>
  <c r="T682" i="7"/>
  <c r="U682" i="7" s="1"/>
  <c r="N682" i="7"/>
  <c r="O682" i="7" s="1"/>
  <c r="V682" i="7"/>
  <c r="W682" i="7" s="1"/>
  <c r="H682" i="7"/>
  <c r="I682" i="7" s="1"/>
  <c r="P682" i="7"/>
  <c r="Q682" i="7" s="1"/>
  <c r="X682" i="7"/>
  <c r="Y682" i="7" s="1"/>
  <c r="J682" i="7"/>
  <c r="K682" i="7" s="1"/>
  <c r="R682" i="7"/>
  <c r="S682" i="7" s="1"/>
  <c r="Z682" i="7"/>
  <c r="AA682" i="7" s="1"/>
  <c r="A679" i="10"/>
  <c r="D686" i="7"/>
  <c r="E686" i="7" s="1"/>
  <c r="F686" i="7" s="1"/>
  <c r="L686" i="7"/>
  <c r="M686" i="7" s="1"/>
  <c r="T686" i="7"/>
  <c r="U686" i="7" s="1"/>
  <c r="N686" i="7"/>
  <c r="O686" i="7" s="1"/>
  <c r="V686" i="7"/>
  <c r="W686" i="7" s="1"/>
  <c r="H686" i="7"/>
  <c r="I686" i="7" s="1"/>
  <c r="P686" i="7"/>
  <c r="Q686" i="7" s="1"/>
  <c r="X686" i="7"/>
  <c r="Y686" i="7" s="1"/>
  <c r="J686" i="7"/>
  <c r="K686" i="7" s="1"/>
  <c r="R686" i="7"/>
  <c r="S686" i="7" s="1"/>
  <c r="Z686" i="7"/>
  <c r="AA686" i="7" s="1"/>
  <c r="A683" i="10"/>
  <c r="D690" i="7"/>
  <c r="E690" i="7" s="1"/>
  <c r="F690" i="7" s="1"/>
  <c r="L690" i="7"/>
  <c r="M690" i="7" s="1"/>
  <c r="T690" i="7"/>
  <c r="U690" i="7" s="1"/>
  <c r="N690" i="7"/>
  <c r="O690" i="7" s="1"/>
  <c r="V690" i="7"/>
  <c r="W690" i="7" s="1"/>
  <c r="H690" i="7"/>
  <c r="I690" i="7" s="1"/>
  <c r="P690" i="7"/>
  <c r="Q690" i="7" s="1"/>
  <c r="X690" i="7"/>
  <c r="Y690" i="7" s="1"/>
  <c r="J690" i="7"/>
  <c r="K690" i="7" s="1"/>
  <c r="R690" i="7"/>
  <c r="S690" i="7" s="1"/>
  <c r="Z690" i="7"/>
  <c r="AA690" i="7" s="1"/>
  <c r="A687" i="10"/>
  <c r="D694" i="7"/>
  <c r="E694" i="7" s="1"/>
  <c r="F694" i="7" s="1"/>
  <c r="L694" i="7"/>
  <c r="M694" i="7" s="1"/>
  <c r="T694" i="7"/>
  <c r="U694" i="7" s="1"/>
  <c r="N694" i="7"/>
  <c r="O694" i="7" s="1"/>
  <c r="V694" i="7"/>
  <c r="W694" i="7" s="1"/>
  <c r="H694" i="7"/>
  <c r="I694" i="7" s="1"/>
  <c r="P694" i="7"/>
  <c r="Q694" i="7" s="1"/>
  <c r="X694" i="7"/>
  <c r="Y694" i="7" s="1"/>
  <c r="J694" i="7"/>
  <c r="K694" i="7" s="1"/>
  <c r="R694" i="7"/>
  <c r="S694" i="7" s="1"/>
  <c r="Z694" i="7"/>
  <c r="AA694" i="7" s="1"/>
  <c r="A691" i="10"/>
  <c r="D698" i="7"/>
  <c r="E698" i="7" s="1"/>
  <c r="F698" i="7" s="1"/>
  <c r="L698" i="7"/>
  <c r="M698" i="7" s="1"/>
  <c r="T698" i="7"/>
  <c r="U698" i="7" s="1"/>
  <c r="N698" i="7"/>
  <c r="O698" i="7" s="1"/>
  <c r="V698" i="7"/>
  <c r="W698" i="7" s="1"/>
  <c r="H698" i="7"/>
  <c r="I698" i="7" s="1"/>
  <c r="P698" i="7"/>
  <c r="Q698" i="7" s="1"/>
  <c r="X698" i="7"/>
  <c r="Y698" i="7" s="1"/>
  <c r="J698" i="7"/>
  <c r="K698" i="7" s="1"/>
  <c r="R698" i="7"/>
  <c r="S698" i="7" s="1"/>
  <c r="Z698" i="7"/>
  <c r="AA698" i="7" s="1"/>
  <c r="A695" i="10"/>
  <c r="D702" i="7"/>
  <c r="E702" i="7" s="1"/>
  <c r="F702" i="7" s="1"/>
  <c r="L702" i="7"/>
  <c r="M702" i="7" s="1"/>
  <c r="T702" i="7"/>
  <c r="U702" i="7" s="1"/>
  <c r="N702" i="7"/>
  <c r="O702" i="7" s="1"/>
  <c r="V702" i="7"/>
  <c r="W702" i="7" s="1"/>
  <c r="H702" i="7"/>
  <c r="I702" i="7" s="1"/>
  <c r="P702" i="7"/>
  <c r="Q702" i="7" s="1"/>
  <c r="X702" i="7"/>
  <c r="Y702" i="7" s="1"/>
  <c r="J702" i="7"/>
  <c r="K702" i="7" s="1"/>
  <c r="R702" i="7"/>
  <c r="S702" i="7" s="1"/>
  <c r="Z702" i="7"/>
  <c r="AA702" i="7" s="1"/>
  <c r="A699" i="10"/>
  <c r="D706" i="7"/>
  <c r="E706" i="7" s="1"/>
  <c r="F706" i="7" s="1"/>
  <c r="L706" i="7"/>
  <c r="M706" i="7" s="1"/>
  <c r="T706" i="7"/>
  <c r="U706" i="7" s="1"/>
  <c r="N706" i="7"/>
  <c r="O706" i="7" s="1"/>
  <c r="V706" i="7"/>
  <c r="W706" i="7" s="1"/>
  <c r="H706" i="7"/>
  <c r="I706" i="7" s="1"/>
  <c r="P706" i="7"/>
  <c r="Q706" i="7" s="1"/>
  <c r="X706" i="7"/>
  <c r="Y706" i="7" s="1"/>
  <c r="J706" i="7"/>
  <c r="K706" i="7" s="1"/>
  <c r="R706" i="7"/>
  <c r="S706" i="7" s="1"/>
  <c r="Z706" i="7"/>
  <c r="AA706" i="7" s="1"/>
  <c r="A703" i="10"/>
  <c r="D710" i="7"/>
  <c r="E710" i="7" s="1"/>
  <c r="F710" i="7" s="1"/>
  <c r="L710" i="7"/>
  <c r="M710" i="7" s="1"/>
  <c r="T710" i="7"/>
  <c r="U710" i="7" s="1"/>
  <c r="N710" i="7"/>
  <c r="O710" i="7" s="1"/>
  <c r="V710" i="7"/>
  <c r="W710" i="7" s="1"/>
  <c r="H710" i="7"/>
  <c r="I710" i="7" s="1"/>
  <c r="P710" i="7"/>
  <c r="Q710" i="7" s="1"/>
  <c r="X710" i="7"/>
  <c r="Y710" i="7" s="1"/>
  <c r="J710" i="7"/>
  <c r="K710" i="7" s="1"/>
  <c r="R710" i="7"/>
  <c r="S710" i="7" s="1"/>
  <c r="Z710" i="7"/>
  <c r="AA710" i="7" s="1"/>
  <c r="A707" i="10"/>
  <c r="D714" i="7"/>
  <c r="E714" i="7" s="1"/>
  <c r="F714" i="7" s="1"/>
  <c r="L714" i="7"/>
  <c r="M714" i="7" s="1"/>
  <c r="T714" i="7"/>
  <c r="U714" i="7" s="1"/>
  <c r="N714" i="7"/>
  <c r="O714" i="7" s="1"/>
  <c r="V714" i="7"/>
  <c r="W714" i="7" s="1"/>
  <c r="H714" i="7"/>
  <c r="I714" i="7" s="1"/>
  <c r="P714" i="7"/>
  <c r="Q714" i="7" s="1"/>
  <c r="X714" i="7"/>
  <c r="Y714" i="7" s="1"/>
  <c r="J714" i="7"/>
  <c r="K714" i="7" s="1"/>
  <c r="R714" i="7"/>
  <c r="S714" i="7" s="1"/>
  <c r="Z714" i="7"/>
  <c r="AA714" i="7" s="1"/>
  <c r="D717" i="7"/>
  <c r="E717" i="7" s="1"/>
  <c r="F717" i="7" s="1"/>
  <c r="H717" i="7"/>
  <c r="I717" i="7" s="1"/>
  <c r="P717" i="7"/>
  <c r="Q717" i="7" s="1"/>
  <c r="X717" i="7"/>
  <c r="Y717" i="7" s="1"/>
  <c r="J717" i="7"/>
  <c r="K717" i="7" s="1"/>
  <c r="R717" i="7"/>
  <c r="S717" i="7" s="1"/>
  <c r="Z717" i="7"/>
  <c r="AA717" i="7" s="1"/>
  <c r="L717" i="7"/>
  <c r="M717" i="7" s="1"/>
  <c r="T717" i="7"/>
  <c r="U717" i="7" s="1"/>
  <c r="N717" i="7"/>
  <c r="O717" i="7" s="1"/>
  <c r="V717" i="7"/>
  <c r="W717" i="7" s="1"/>
  <c r="A713" i="10"/>
  <c r="D720" i="7"/>
  <c r="E720" i="7" s="1"/>
  <c r="F720" i="7" s="1"/>
  <c r="L720" i="7"/>
  <c r="M720" i="7" s="1"/>
  <c r="T720" i="7"/>
  <c r="U720" i="7" s="1"/>
  <c r="N720" i="7"/>
  <c r="O720" i="7" s="1"/>
  <c r="V720" i="7"/>
  <c r="W720" i="7" s="1"/>
  <c r="H720" i="7"/>
  <c r="I720" i="7" s="1"/>
  <c r="P720" i="7"/>
  <c r="Q720" i="7" s="1"/>
  <c r="X720" i="7"/>
  <c r="Y720" i="7" s="1"/>
  <c r="J720" i="7"/>
  <c r="K720" i="7" s="1"/>
  <c r="R720" i="7"/>
  <c r="S720" i="7" s="1"/>
  <c r="Z720" i="7"/>
  <c r="AA720" i="7" s="1"/>
  <c r="D725" i="7"/>
  <c r="E725" i="7" s="1"/>
  <c r="F725" i="7" s="1"/>
  <c r="H725" i="7"/>
  <c r="I725" i="7" s="1"/>
  <c r="P725" i="7"/>
  <c r="Q725" i="7" s="1"/>
  <c r="X725" i="7"/>
  <c r="Y725" i="7" s="1"/>
  <c r="J725" i="7"/>
  <c r="K725" i="7" s="1"/>
  <c r="R725" i="7"/>
  <c r="S725" i="7" s="1"/>
  <c r="Z725" i="7"/>
  <c r="AA725" i="7" s="1"/>
  <c r="L725" i="7"/>
  <c r="M725" i="7" s="1"/>
  <c r="T725" i="7"/>
  <c r="U725" i="7" s="1"/>
  <c r="N725" i="7"/>
  <c r="O725" i="7" s="1"/>
  <c r="V725" i="7"/>
  <c r="W725" i="7" s="1"/>
  <c r="A721" i="10"/>
  <c r="D728" i="7"/>
  <c r="E728" i="7" s="1"/>
  <c r="F728" i="7" s="1"/>
  <c r="L728" i="7"/>
  <c r="M728" i="7" s="1"/>
  <c r="T728" i="7"/>
  <c r="U728" i="7" s="1"/>
  <c r="N728" i="7"/>
  <c r="O728" i="7" s="1"/>
  <c r="V728" i="7"/>
  <c r="W728" i="7" s="1"/>
  <c r="H728" i="7"/>
  <c r="I728" i="7" s="1"/>
  <c r="P728" i="7"/>
  <c r="Q728" i="7" s="1"/>
  <c r="X728" i="7"/>
  <c r="Y728" i="7" s="1"/>
  <c r="J728" i="7"/>
  <c r="K728" i="7" s="1"/>
  <c r="R728" i="7"/>
  <c r="S728" i="7" s="1"/>
  <c r="Z728" i="7"/>
  <c r="AA728" i="7" s="1"/>
  <c r="D733" i="7"/>
  <c r="E733" i="7" s="1"/>
  <c r="F733" i="7" s="1"/>
  <c r="H733" i="7"/>
  <c r="I733" i="7" s="1"/>
  <c r="P733" i="7"/>
  <c r="Q733" i="7" s="1"/>
  <c r="X733" i="7"/>
  <c r="Y733" i="7" s="1"/>
  <c r="J733" i="7"/>
  <c r="K733" i="7" s="1"/>
  <c r="R733" i="7"/>
  <c r="S733" i="7" s="1"/>
  <c r="Z733" i="7"/>
  <c r="AA733" i="7" s="1"/>
  <c r="L733" i="7"/>
  <c r="M733" i="7" s="1"/>
  <c r="T733" i="7"/>
  <c r="U733" i="7" s="1"/>
  <c r="N733" i="7"/>
  <c r="O733" i="7" s="1"/>
  <c r="V733" i="7"/>
  <c r="W733" i="7" s="1"/>
  <c r="A729" i="10"/>
  <c r="D736" i="7"/>
  <c r="E736" i="7" s="1"/>
  <c r="F736" i="7" s="1"/>
  <c r="L736" i="7"/>
  <c r="M736" i="7" s="1"/>
  <c r="T736" i="7"/>
  <c r="U736" i="7" s="1"/>
  <c r="N736" i="7"/>
  <c r="O736" i="7" s="1"/>
  <c r="V736" i="7"/>
  <c r="W736" i="7" s="1"/>
  <c r="H736" i="7"/>
  <c r="I736" i="7" s="1"/>
  <c r="P736" i="7"/>
  <c r="Q736" i="7" s="1"/>
  <c r="X736" i="7"/>
  <c r="Y736" i="7" s="1"/>
  <c r="J736" i="7"/>
  <c r="K736" i="7" s="1"/>
  <c r="R736" i="7"/>
  <c r="S736" i="7" s="1"/>
  <c r="Z736" i="7"/>
  <c r="AA736" i="7" s="1"/>
  <c r="D741" i="7"/>
  <c r="E741" i="7" s="1"/>
  <c r="F741" i="7" s="1"/>
  <c r="N741" i="7"/>
  <c r="O741" i="7" s="1"/>
  <c r="V741" i="7"/>
  <c r="W741" i="7" s="1"/>
  <c r="H741" i="7"/>
  <c r="I741" i="7" s="1"/>
  <c r="P741" i="7"/>
  <c r="Q741" i="7" s="1"/>
  <c r="X741" i="7"/>
  <c r="Y741" i="7" s="1"/>
  <c r="J741" i="7"/>
  <c r="K741" i="7" s="1"/>
  <c r="R741" i="7"/>
  <c r="S741" i="7" s="1"/>
  <c r="Z741" i="7"/>
  <c r="AA741" i="7" s="1"/>
  <c r="L741" i="7"/>
  <c r="M741" i="7" s="1"/>
  <c r="T741" i="7"/>
  <c r="U741" i="7" s="1"/>
  <c r="A737" i="10"/>
  <c r="D744" i="7"/>
  <c r="E744" i="7" s="1"/>
  <c r="F744" i="7" s="1"/>
  <c r="J744" i="7"/>
  <c r="K744" i="7" s="1"/>
  <c r="R744" i="7"/>
  <c r="S744" i="7" s="1"/>
  <c r="Z744" i="7"/>
  <c r="AA744" i="7" s="1"/>
  <c r="L744" i="7"/>
  <c r="M744" i="7" s="1"/>
  <c r="T744" i="7"/>
  <c r="U744" i="7" s="1"/>
  <c r="N744" i="7"/>
  <c r="O744" i="7" s="1"/>
  <c r="V744" i="7"/>
  <c r="W744" i="7" s="1"/>
  <c r="H744" i="7"/>
  <c r="I744" i="7" s="1"/>
  <c r="P744" i="7"/>
  <c r="Q744" i="7" s="1"/>
  <c r="X744" i="7"/>
  <c r="Y744" i="7" s="1"/>
  <c r="D749" i="7"/>
  <c r="E749" i="7" s="1"/>
  <c r="F749" i="7" s="1"/>
  <c r="N749" i="7"/>
  <c r="O749" i="7" s="1"/>
  <c r="V749" i="7"/>
  <c r="W749" i="7" s="1"/>
  <c r="H749" i="7"/>
  <c r="I749" i="7" s="1"/>
  <c r="P749" i="7"/>
  <c r="Q749" i="7" s="1"/>
  <c r="X749" i="7"/>
  <c r="Y749" i="7" s="1"/>
  <c r="J749" i="7"/>
  <c r="K749" i="7" s="1"/>
  <c r="R749" i="7"/>
  <c r="S749" i="7" s="1"/>
  <c r="Z749" i="7"/>
  <c r="AA749" i="7" s="1"/>
  <c r="L749" i="7"/>
  <c r="M749" i="7" s="1"/>
  <c r="T749" i="7"/>
  <c r="U749" i="7" s="1"/>
  <c r="A745" i="10"/>
  <c r="D752" i="7"/>
  <c r="E752" i="7" s="1"/>
  <c r="F752" i="7" s="1"/>
  <c r="J752" i="7"/>
  <c r="K752" i="7" s="1"/>
  <c r="R752" i="7"/>
  <c r="S752" i="7" s="1"/>
  <c r="Z752" i="7"/>
  <c r="AA752" i="7" s="1"/>
  <c r="L752" i="7"/>
  <c r="M752" i="7" s="1"/>
  <c r="T752" i="7"/>
  <c r="U752" i="7" s="1"/>
  <c r="N752" i="7"/>
  <c r="O752" i="7" s="1"/>
  <c r="V752" i="7"/>
  <c r="W752" i="7" s="1"/>
  <c r="H752" i="7"/>
  <c r="I752" i="7" s="1"/>
  <c r="P752" i="7"/>
  <c r="Q752" i="7" s="1"/>
  <c r="X752" i="7"/>
  <c r="Y752" i="7" s="1"/>
  <c r="D757" i="7"/>
  <c r="E757" i="7" s="1"/>
  <c r="F757" i="7" s="1"/>
  <c r="N757" i="7"/>
  <c r="O757" i="7" s="1"/>
  <c r="V757" i="7"/>
  <c r="W757" i="7" s="1"/>
  <c r="H757" i="7"/>
  <c r="I757" i="7" s="1"/>
  <c r="P757" i="7"/>
  <c r="Q757" i="7" s="1"/>
  <c r="X757" i="7"/>
  <c r="Y757" i="7" s="1"/>
  <c r="J757" i="7"/>
  <c r="K757" i="7" s="1"/>
  <c r="R757" i="7"/>
  <c r="S757" i="7" s="1"/>
  <c r="Z757" i="7"/>
  <c r="AA757" i="7" s="1"/>
  <c r="L757" i="7"/>
  <c r="M757" i="7" s="1"/>
  <c r="T757" i="7"/>
  <c r="U757" i="7" s="1"/>
  <c r="A753" i="10"/>
  <c r="D760" i="7"/>
  <c r="E760" i="7" s="1"/>
  <c r="F760" i="7" s="1"/>
  <c r="J760" i="7"/>
  <c r="K760" i="7" s="1"/>
  <c r="R760" i="7"/>
  <c r="S760" i="7" s="1"/>
  <c r="Z760" i="7"/>
  <c r="AA760" i="7" s="1"/>
  <c r="L760" i="7"/>
  <c r="M760" i="7" s="1"/>
  <c r="T760" i="7"/>
  <c r="U760" i="7" s="1"/>
  <c r="N760" i="7"/>
  <c r="O760" i="7" s="1"/>
  <c r="V760" i="7"/>
  <c r="W760" i="7" s="1"/>
  <c r="H760" i="7"/>
  <c r="I760" i="7" s="1"/>
  <c r="P760" i="7"/>
  <c r="Q760" i="7" s="1"/>
  <c r="X760" i="7"/>
  <c r="Y760" i="7" s="1"/>
  <c r="D765" i="7"/>
  <c r="E765" i="7" s="1"/>
  <c r="F765" i="7" s="1"/>
  <c r="N765" i="7"/>
  <c r="O765" i="7" s="1"/>
  <c r="V765" i="7"/>
  <c r="W765" i="7" s="1"/>
  <c r="H765" i="7"/>
  <c r="I765" i="7" s="1"/>
  <c r="P765" i="7"/>
  <c r="Q765" i="7" s="1"/>
  <c r="X765" i="7"/>
  <c r="Y765" i="7" s="1"/>
  <c r="J765" i="7"/>
  <c r="K765" i="7" s="1"/>
  <c r="R765" i="7"/>
  <c r="S765" i="7" s="1"/>
  <c r="Z765" i="7"/>
  <c r="AA765" i="7" s="1"/>
  <c r="L765" i="7"/>
  <c r="M765" i="7" s="1"/>
  <c r="T765" i="7"/>
  <c r="U765" i="7" s="1"/>
  <c r="A761" i="10"/>
  <c r="D768" i="7"/>
  <c r="E768" i="7" s="1"/>
  <c r="F768" i="7" s="1"/>
  <c r="J768" i="7"/>
  <c r="K768" i="7" s="1"/>
  <c r="R768" i="7"/>
  <c r="S768" i="7" s="1"/>
  <c r="Z768" i="7"/>
  <c r="AA768" i="7" s="1"/>
  <c r="L768" i="7"/>
  <c r="M768" i="7" s="1"/>
  <c r="T768" i="7"/>
  <c r="U768" i="7" s="1"/>
  <c r="N768" i="7"/>
  <c r="O768" i="7" s="1"/>
  <c r="V768" i="7"/>
  <c r="W768" i="7" s="1"/>
  <c r="H768" i="7"/>
  <c r="I768" i="7" s="1"/>
  <c r="P768" i="7"/>
  <c r="Q768" i="7" s="1"/>
  <c r="X768" i="7"/>
  <c r="Y768" i="7" s="1"/>
  <c r="D773" i="7"/>
  <c r="E773" i="7" s="1"/>
  <c r="F773" i="7" s="1"/>
  <c r="N773" i="7"/>
  <c r="O773" i="7" s="1"/>
  <c r="V773" i="7"/>
  <c r="W773" i="7" s="1"/>
  <c r="H773" i="7"/>
  <c r="I773" i="7" s="1"/>
  <c r="P773" i="7"/>
  <c r="Q773" i="7" s="1"/>
  <c r="X773" i="7"/>
  <c r="Y773" i="7" s="1"/>
  <c r="J773" i="7"/>
  <c r="K773" i="7" s="1"/>
  <c r="R773" i="7"/>
  <c r="S773" i="7" s="1"/>
  <c r="Z773" i="7"/>
  <c r="AA773" i="7" s="1"/>
  <c r="L773" i="7"/>
  <c r="M773" i="7" s="1"/>
  <c r="T773" i="7"/>
  <c r="U773" i="7" s="1"/>
  <c r="A769" i="10"/>
  <c r="D776" i="7"/>
  <c r="E776" i="7" s="1"/>
  <c r="F776" i="7" s="1"/>
  <c r="J776" i="7"/>
  <c r="K776" i="7" s="1"/>
  <c r="R776" i="7"/>
  <c r="S776" i="7" s="1"/>
  <c r="Z776" i="7"/>
  <c r="AA776" i="7" s="1"/>
  <c r="L776" i="7"/>
  <c r="M776" i="7" s="1"/>
  <c r="T776" i="7"/>
  <c r="U776" i="7" s="1"/>
  <c r="N776" i="7"/>
  <c r="O776" i="7" s="1"/>
  <c r="V776" i="7"/>
  <c r="W776" i="7" s="1"/>
  <c r="H776" i="7"/>
  <c r="I776" i="7" s="1"/>
  <c r="P776" i="7"/>
  <c r="Q776" i="7" s="1"/>
  <c r="X776" i="7"/>
  <c r="Y776" i="7" s="1"/>
  <c r="D781" i="7"/>
  <c r="E781" i="7" s="1"/>
  <c r="F781" i="7" s="1"/>
  <c r="N781" i="7"/>
  <c r="O781" i="7" s="1"/>
  <c r="V781" i="7"/>
  <c r="W781" i="7" s="1"/>
  <c r="H781" i="7"/>
  <c r="I781" i="7" s="1"/>
  <c r="P781" i="7"/>
  <c r="Q781" i="7" s="1"/>
  <c r="X781" i="7"/>
  <c r="Y781" i="7" s="1"/>
  <c r="J781" i="7"/>
  <c r="K781" i="7" s="1"/>
  <c r="R781" i="7"/>
  <c r="S781" i="7" s="1"/>
  <c r="Z781" i="7"/>
  <c r="AA781" i="7" s="1"/>
  <c r="L781" i="7"/>
  <c r="M781" i="7" s="1"/>
  <c r="T781" i="7"/>
  <c r="U781" i="7" s="1"/>
  <c r="A777" i="10"/>
  <c r="D784" i="7"/>
  <c r="E784" i="7" s="1"/>
  <c r="F784" i="7" s="1"/>
  <c r="J784" i="7"/>
  <c r="K784" i="7" s="1"/>
  <c r="R784" i="7"/>
  <c r="S784" i="7" s="1"/>
  <c r="Z784" i="7"/>
  <c r="AA784" i="7" s="1"/>
  <c r="L784" i="7"/>
  <c r="M784" i="7" s="1"/>
  <c r="T784" i="7"/>
  <c r="U784" i="7" s="1"/>
  <c r="N784" i="7"/>
  <c r="O784" i="7" s="1"/>
  <c r="V784" i="7"/>
  <c r="W784" i="7" s="1"/>
  <c r="H784" i="7"/>
  <c r="I784" i="7" s="1"/>
  <c r="P784" i="7"/>
  <c r="Q784" i="7" s="1"/>
  <c r="X784" i="7"/>
  <c r="Y784" i="7" s="1"/>
  <c r="D789" i="7"/>
  <c r="E789" i="7" s="1"/>
  <c r="F789" i="7" s="1"/>
  <c r="N789" i="7"/>
  <c r="O789" i="7" s="1"/>
  <c r="V789" i="7"/>
  <c r="W789" i="7" s="1"/>
  <c r="H789" i="7"/>
  <c r="I789" i="7" s="1"/>
  <c r="P789" i="7"/>
  <c r="Q789" i="7" s="1"/>
  <c r="X789" i="7"/>
  <c r="Y789" i="7" s="1"/>
  <c r="J789" i="7"/>
  <c r="K789" i="7" s="1"/>
  <c r="R789" i="7"/>
  <c r="S789" i="7" s="1"/>
  <c r="Z789" i="7"/>
  <c r="AA789" i="7" s="1"/>
  <c r="L789" i="7"/>
  <c r="M789" i="7" s="1"/>
  <c r="T789" i="7"/>
  <c r="U789" i="7" s="1"/>
  <c r="A785" i="10"/>
  <c r="D792" i="7"/>
  <c r="E792" i="7" s="1"/>
  <c r="F792" i="7" s="1"/>
  <c r="J792" i="7"/>
  <c r="K792" i="7" s="1"/>
  <c r="R792" i="7"/>
  <c r="S792" i="7" s="1"/>
  <c r="Z792" i="7"/>
  <c r="AA792" i="7" s="1"/>
  <c r="L792" i="7"/>
  <c r="M792" i="7" s="1"/>
  <c r="T792" i="7"/>
  <c r="U792" i="7" s="1"/>
  <c r="N792" i="7"/>
  <c r="O792" i="7" s="1"/>
  <c r="V792" i="7"/>
  <c r="W792" i="7" s="1"/>
  <c r="H792" i="7"/>
  <c r="I792" i="7" s="1"/>
  <c r="P792" i="7"/>
  <c r="Q792" i="7" s="1"/>
  <c r="X792" i="7"/>
  <c r="Y792" i="7" s="1"/>
  <c r="D795" i="7"/>
  <c r="E795" i="7" s="1"/>
  <c r="F795" i="7" s="1"/>
  <c r="N795" i="7"/>
  <c r="O795" i="7" s="1"/>
  <c r="V795" i="7"/>
  <c r="W795" i="7" s="1"/>
  <c r="H795" i="7"/>
  <c r="I795" i="7" s="1"/>
  <c r="P795" i="7"/>
  <c r="Q795" i="7" s="1"/>
  <c r="X795" i="7"/>
  <c r="Y795" i="7" s="1"/>
  <c r="J795" i="7"/>
  <c r="K795" i="7" s="1"/>
  <c r="R795" i="7"/>
  <c r="S795" i="7" s="1"/>
  <c r="Z795" i="7"/>
  <c r="AA795" i="7" s="1"/>
  <c r="L795" i="7"/>
  <c r="M795" i="7" s="1"/>
  <c r="T795" i="7"/>
  <c r="U795" i="7" s="1"/>
  <c r="A791" i="10"/>
  <c r="D798" i="7"/>
  <c r="E798" i="7" s="1"/>
  <c r="F798" i="7" s="1"/>
  <c r="J798" i="7"/>
  <c r="K798" i="7" s="1"/>
  <c r="R798" i="7"/>
  <c r="S798" i="7" s="1"/>
  <c r="Z798" i="7"/>
  <c r="AA798" i="7" s="1"/>
  <c r="L798" i="7"/>
  <c r="M798" i="7" s="1"/>
  <c r="T798" i="7"/>
  <c r="U798" i="7" s="1"/>
  <c r="N798" i="7"/>
  <c r="O798" i="7" s="1"/>
  <c r="V798" i="7"/>
  <c r="W798" i="7" s="1"/>
  <c r="H798" i="7"/>
  <c r="I798" i="7" s="1"/>
  <c r="P798" i="7"/>
  <c r="Q798" i="7" s="1"/>
  <c r="X798" i="7"/>
  <c r="Y798" i="7" s="1"/>
  <c r="D802" i="7"/>
  <c r="E802" i="7" s="1"/>
  <c r="F802" i="7" s="1"/>
  <c r="J802" i="7"/>
  <c r="K802" i="7" s="1"/>
  <c r="R802" i="7"/>
  <c r="S802" i="7" s="1"/>
  <c r="Z802" i="7"/>
  <c r="AA802" i="7" s="1"/>
  <c r="L802" i="7"/>
  <c r="M802" i="7" s="1"/>
  <c r="T802" i="7"/>
  <c r="U802" i="7" s="1"/>
  <c r="N802" i="7"/>
  <c r="O802" i="7" s="1"/>
  <c r="V802" i="7"/>
  <c r="W802" i="7" s="1"/>
  <c r="H802" i="7"/>
  <c r="I802" i="7" s="1"/>
  <c r="P802" i="7"/>
  <c r="Q802" i="7" s="1"/>
  <c r="X802" i="7"/>
  <c r="Y802" i="7" s="1"/>
  <c r="D806" i="7"/>
  <c r="E806" i="7" s="1"/>
  <c r="F806" i="7" s="1"/>
  <c r="J806" i="7"/>
  <c r="K806" i="7" s="1"/>
  <c r="R806" i="7"/>
  <c r="S806" i="7" s="1"/>
  <c r="Z806" i="7"/>
  <c r="AA806" i="7" s="1"/>
  <c r="L806" i="7"/>
  <c r="M806" i="7" s="1"/>
  <c r="T806" i="7"/>
  <c r="U806" i="7" s="1"/>
  <c r="N806" i="7"/>
  <c r="O806" i="7" s="1"/>
  <c r="V806" i="7"/>
  <c r="W806" i="7" s="1"/>
  <c r="H806" i="7"/>
  <c r="I806" i="7" s="1"/>
  <c r="P806" i="7"/>
  <c r="Q806" i="7" s="1"/>
  <c r="X806" i="7"/>
  <c r="Y806" i="7" s="1"/>
  <c r="D810" i="7"/>
  <c r="E810" i="7" s="1"/>
  <c r="F810" i="7" s="1"/>
  <c r="J810" i="7"/>
  <c r="K810" i="7" s="1"/>
  <c r="R810" i="7"/>
  <c r="S810" i="7" s="1"/>
  <c r="Z810" i="7"/>
  <c r="AA810" i="7" s="1"/>
  <c r="L810" i="7"/>
  <c r="M810" i="7" s="1"/>
  <c r="T810" i="7"/>
  <c r="U810" i="7" s="1"/>
  <c r="N810" i="7"/>
  <c r="O810" i="7" s="1"/>
  <c r="V810" i="7"/>
  <c r="W810" i="7" s="1"/>
  <c r="H810" i="7"/>
  <c r="I810" i="7" s="1"/>
  <c r="P810" i="7"/>
  <c r="Q810" i="7" s="1"/>
  <c r="X810" i="7"/>
  <c r="Y810" i="7" s="1"/>
  <c r="D814" i="7"/>
  <c r="E814" i="7" s="1"/>
  <c r="F814" i="7" s="1"/>
  <c r="J814" i="7"/>
  <c r="K814" i="7" s="1"/>
  <c r="R814" i="7"/>
  <c r="S814" i="7" s="1"/>
  <c r="Z814" i="7"/>
  <c r="AA814" i="7" s="1"/>
  <c r="L814" i="7"/>
  <c r="M814" i="7" s="1"/>
  <c r="T814" i="7"/>
  <c r="U814" i="7" s="1"/>
  <c r="N814" i="7"/>
  <c r="O814" i="7" s="1"/>
  <c r="V814" i="7"/>
  <c r="W814" i="7" s="1"/>
  <c r="H814" i="7"/>
  <c r="I814" i="7" s="1"/>
  <c r="P814" i="7"/>
  <c r="Q814" i="7" s="1"/>
  <c r="X814" i="7"/>
  <c r="Y814" i="7" s="1"/>
  <c r="D818" i="7"/>
  <c r="E818" i="7" s="1"/>
  <c r="F818" i="7" s="1"/>
  <c r="J818" i="7"/>
  <c r="K818" i="7" s="1"/>
  <c r="R818" i="7"/>
  <c r="S818" i="7" s="1"/>
  <c r="Z818" i="7"/>
  <c r="AA818" i="7" s="1"/>
  <c r="L818" i="7"/>
  <c r="M818" i="7" s="1"/>
  <c r="T818" i="7"/>
  <c r="U818" i="7" s="1"/>
  <c r="N818" i="7"/>
  <c r="O818" i="7" s="1"/>
  <c r="V818" i="7"/>
  <c r="W818" i="7" s="1"/>
  <c r="H818" i="7"/>
  <c r="I818" i="7" s="1"/>
  <c r="P818" i="7"/>
  <c r="Q818" i="7" s="1"/>
  <c r="X818" i="7"/>
  <c r="Y818" i="7" s="1"/>
  <c r="D822" i="7"/>
  <c r="E822" i="7" s="1"/>
  <c r="F822" i="7" s="1"/>
  <c r="J822" i="7"/>
  <c r="K822" i="7" s="1"/>
  <c r="R822" i="7"/>
  <c r="S822" i="7" s="1"/>
  <c r="Z822" i="7"/>
  <c r="AA822" i="7" s="1"/>
  <c r="L822" i="7"/>
  <c r="M822" i="7" s="1"/>
  <c r="T822" i="7"/>
  <c r="U822" i="7" s="1"/>
  <c r="N822" i="7"/>
  <c r="O822" i="7" s="1"/>
  <c r="V822" i="7"/>
  <c r="W822" i="7" s="1"/>
  <c r="H822" i="7"/>
  <c r="I822" i="7" s="1"/>
  <c r="P822" i="7"/>
  <c r="Q822" i="7" s="1"/>
  <c r="X822" i="7"/>
  <c r="Y822" i="7" s="1"/>
  <c r="D826" i="7"/>
  <c r="E826" i="7" s="1"/>
  <c r="F826" i="7" s="1"/>
  <c r="J826" i="7"/>
  <c r="K826" i="7" s="1"/>
  <c r="R826" i="7"/>
  <c r="S826" i="7" s="1"/>
  <c r="Z826" i="7"/>
  <c r="AA826" i="7" s="1"/>
  <c r="L826" i="7"/>
  <c r="M826" i="7" s="1"/>
  <c r="T826" i="7"/>
  <c r="U826" i="7" s="1"/>
  <c r="N826" i="7"/>
  <c r="O826" i="7" s="1"/>
  <c r="V826" i="7"/>
  <c r="W826" i="7" s="1"/>
  <c r="H826" i="7"/>
  <c r="I826" i="7" s="1"/>
  <c r="P826" i="7"/>
  <c r="Q826" i="7" s="1"/>
  <c r="X826" i="7"/>
  <c r="Y826" i="7" s="1"/>
  <c r="D830" i="7"/>
  <c r="E830" i="7" s="1"/>
  <c r="F830" i="7" s="1"/>
  <c r="J830" i="7"/>
  <c r="K830" i="7" s="1"/>
  <c r="R830" i="7"/>
  <c r="S830" i="7" s="1"/>
  <c r="Z830" i="7"/>
  <c r="AA830" i="7" s="1"/>
  <c r="L830" i="7"/>
  <c r="M830" i="7" s="1"/>
  <c r="T830" i="7"/>
  <c r="U830" i="7" s="1"/>
  <c r="N830" i="7"/>
  <c r="O830" i="7" s="1"/>
  <c r="V830" i="7"/>
  <c r="W830" i="7" s="1"/>
  <c r="H830" i="7"/>
  <c r="I830" i="7" s="1"/>
  <c r="P830" i="7"/>
  <c r="Q830" i="7" s="1"/>
  <c r="X830" i="7"/>
  <c r="Y830" i="7" s="1"/>
  <c r="D834" i="7"/>
  <c r="E834" i="7" s="1"/>
  <c r="F834" i="7" s="1"/>
  <c r="J834" i="7"/>
  <c r="K834" i="7" s="1"/>
  <c r="R834" i="7"/>
  <c r="S834" i="7" s="1"/>
  <c r="Z834" i="7"/>
  <c r="AA834" i="7" s="1"/>
  <c r="L834" i="7"/>
  <c r="M834" i="7" s="1"/>
  <c r="T834" i="7"/>
  <c r="U834" i="7" s="1"/>
  <c r="N834" i="7"/>
  <c r="O834" i="7" s="1"/>
  <c r="V834" i="7"/>
  <c r="W834" i="7" s="1"/>
  <c r="H834" i="7"/>
  <c r="I834" i="7" s="1"/>
  <c r="P834" i="7"/>
  <c r="Q834" i="7" s="1"/>
  <c r="X834" i="7"/>
  <c r="Y834" i="7" s="1"/>
  <c r="D838" i="7"/>
  <c r="E838" i="7" s="1"/>
  <c r="F838" i="7" s="1"/>
  <c r="J838" i="7"/>
  <c r="K838" i="7" s="1"/>
  <c r="R838" i="7"/>
  <c r="S838" i="7" s="1"/>
  <c r="Z838" i="7"/>
  <c r="AA838" i="7" s="1"/>
  <c r="L838" i="7"/>
  <c r="M838" i="7" s="1"/>
  <c r="T838" i="7"/>
  <c r="U838" i="7" s="1"/>
  <c r="N838" i="7"/>
  <c r="O838" i="7" s="1"/>
  <c r="V838" i="7"/>
  <c r="W838" i="7" s="1"/>
  <c r="H838" i="7"/>
  <c r="I838" i="7" s="1"/>
  <c r="P838" i="7"/>
  <c r="Q838" i="7" s="1"/>
  <c r="X838" i="7"/>
  <c r="Y838" i="7" s="1"/>
  <c r="D842" i="7"/>
  <c r="E842" i="7" s="1"/>
  <c r="F842" i="7" s="1"/>
  <c r="J842" i="7"/>
  <c r="K842" i="7" s="1"/>
  <c r="R842" i="7"/>
  <c r="S842" i="7" s="1"/>
  <c r="Z842" i="7"/>
  <c r="AA842" i="7" s="1"/>
  <c r="L842" i="7"/>
  <c r="M842" i="7" s="1"/>
  <c r="T842" i="7"/>
  <c r="U842" i="7" s="1"/>
  <c r="N842" i="7"/>
  <c r="O842" i="7" s="1"/>
  <c r="V842" i="7"/>
  <c r="W842" i="7" s="1"/>
  <c r="H842" i="7"/>
  <c r="I842" i="7" s="1"/>
  <c r="P842" i="7"/>
  <c r="Q842" i="7" s="1"/>
  <c r="X842" i="7"/>
  <c r="Y842" i="7" s="1"/>
  <c r="D846" i="7"/>
  <c r="E846" i="7" s="1"/>
  <c r="F846" i="7" s="1"/>
  <c r="J846" i="7"/>
  <c r="K846" i="7" s="1"/>
  <c r="R846" i="7"/>
  <c r="S846" i="7" s="1"/>
  <c r="Z846" i="7"/>
  <c r="AA846" i="7" s="1"/>
  <c r="L846" i="7"/>
  <c r="M846" i="7" s="1"/>
  <c r="T846" i="7"/>
  <c r="U846" i="7" s="1"/>
  <c r="N846" i="7"/>
  <c r="O846" i="7" s="1"/>
  <c r="V846" i="7"/>
  <c r="W846" i="7" s="1"/>
  <c r="H846" i="7"/>
  <c r="I846" i="7" s="1"/>
  <c r="P846" i="7"/>
  <c r="Q846" i="7" s="1"/>
  <c r="X846" i="7"/>
  <c r="Y846" i="7" s="1"/>
  <c r="D850" i="7"/>
  <c r="E850" i="7" s="1"/>
  <c r="F850" i="7" s="1"/>
  <c r="J850" i="7"/>
  <c r="K850" i="7" s="1"/>
  <c r="R850" i="7"/>
  <c r="S850" i="7" s="1"/>
  <c r="Z850" i="7"/>
  <c r="AA850" i="7" s="1"/>
  <c r="L850" i="7"/>
  <c r="M850" i="7" s="1"/>
  <c r="T850" i="7"/>
  <c r="U850" i="7" s="1"/>
  <c r="N850" i="7"/>
  <c r="O850" i="7" s="1"/>
  <c r="V850" i="7"/>
  <c r="W850" i="7" s="1"/>
  <c r="H850" i="7"/>
  <c r="I850" i="7" s="1"/>
  <c r="P850" i="7"/>
  <c r="Q850" i="7" s="1"/>
  <c r="X850" i="7"/>
  <c r="Y850" i="7" s="1"/>
  <c r="D854" i="7"/>
  <c r="E854" i="7" s="1"/>
  <c r="F854" i="7" s="1"/>
  <c r="J854" i="7"/>
  <c r="K854" i="7" s="1"/>
  <c r="R854" i="7"/>
  <c r="S854" i="7" s="1"/>
  <c r="Z854" i="7"/>
  <c r="AA854" i="7" s="1"/>
  <c r="L854" i="7"/>
  <c r="M854" i="7" s="1"/>
  <c r="T854" i="7"/>
  <c r="U854" i="7" s="1"/>
  <c r="N854" i="7"/>
  <c r="O854" i="7" s="1"/>
  <c r="V854" i="7"/>
  <c r="W854" i="7" s="1"/>
  <c r="H854" i="7"/>
  <c r="I854" i="7" s="1"/>
  <c r="P854" i="7"/>
  <c r="Q854" i="7" s="1"/>
  <c r="X854" i="7"/>
  <c r="Y854" i="7" s="1"/>
  <c r="D858" i="7"/>
  <c r="E858" i="7" s="1"/>
  <c r="F858" i="7" s="1"/>
  <c r="J858" i="7"/>
  <c r="K858" i="7" s="1"/>
  <c r="R858" i="7"/>
  <c r="S858" i="7" s="1"/>
  <c r="Z858" i="7"/>
  <c r="AA858" i="7" s="1"/>
  <c r="L858" i="7"/>
  <c r="M858" i="7" s="1"/>
  <c r="T858" i="7"/>
  <c r="U858" i="7" s="1"/>
  <c r="N858" i="7"/>
  <c r="O858" i="7" s="1"/>
  <c r="V858" i="7"/>
  <c r="W858" i="7" s="1"/>
  <c r="H858" i="7"/>
  <c r="I858" i="7" s="1"/>
  <c r="P858" i="7"/>
  <c r="Q858" i="7" s="1"/>
  <c r="X858" i="7"/>
  <c r="Y858" i="7" s="1"/>
  <c r="D862" i="7"/>
  <c r="E862" i="7" s="1"/>
  <c r="F862" i="7" s="1"/>
  <c r="J862" i="7"/>
  <c r="K862" i="7" s="1"/>
  <c r="R862" i="7"/>
  <c r="S862" i="7" s="1"/>
  <c r="Z862" i="7"/>
  <c r="AA862" i="7" s="1"/>
  <c r="L862" i="7"/>
  <c r="M862" i="7" s="1"/>
  <c r="T862" i="7"/>
  <c r="U862" i="7" s="1"/>
  <c r="N862" i="7"/>
  <c r="O862" i="7" s="1"/>
  <c r="V862" i="7"/>
  <c r="W862" i="7" s="1"/>
  <c r="H862" i="7"/>
  <c r="I862" i="7" s="1"/>
  <c r="P862" i="7"/>
  <c r="Q862" i="7" s="1"/>
  <c r="X862" i="7"/>
  <c r="Y862" i="7" s="1"/>
  <c r="D866" i="7"/>
  <c r="E866" i="7" s="1"/>
  <c r="F866" i="7" s="1"/>
  <c r="J866" i="7"/>
  <c r="K866" i="7" s="1"/>
  <c r="R866" i="7"/>
  <c r="S866" i="7" s="1"/>
  <c r="Z866" i="7"/>
  <c r="AA866" i="7" s="1"/>
  <c r="L866" i="7"/>
  <c r="M866" i="7" s="1"/>
  <c r="T866" i="7"/>
  <c r="U866" i="7" s="1"/>
  <c r="N866" i="7"/>
  <c r="O866" i="7" s="1"/>
  <c r="V866" i="7"/>
  <c r="W866" i="7" s="1"/>
  <c r="H866" i="7"/>
  <c r="I866" i="7" s="1"/>
  <c r="P866" i="7"/>
  <c r="Q866" i="7" s="1"/>
  <c r="X866" i="7"/>
  <c r="Y866" i="7" s="1"/>
  <c r="D870" i="7"/>
  <c r="E870" i="7" s="1"/>
  <c r="F870" i="7" s="1"/>
  <c r="J870" i="7"/>
  <c r="K870" i="7" s="1"/>
  <c r="R870" i="7"/>
  <c r="S870" i="7" s="1"/>
  <c r="Z870" i="7"/>
  <c r="AA870" i="7" s="1"/>
  <c r="L870" i="7"/>
  <c r="M870" i="7" s="1"/>
  <c r="T870" i="7"/>
  <c r="U870" i="7" s="1"/>
  <c r="N870" i="7"/>
  <c r="O870" i="7" s="1"/>
  <c r="V870" i="7"/>
  <c r="W870" i="7" s="1"/>
  <c r="H870" i="7"/>
  <c r="I870" i="7" s="1"/>
  <c r="P870" i="7"/>
  <c r="Q870" i="7" s="1"/>
  <c r="X870" i="7"/>
  <c r="Y870" i="7" s="1"/>
  <c r="D874" i="7"/>
  <c r="E874" i="7" s="1"/>
  <c r="F874" i="7" s="1"/>
  <c r="J874" i="7"/>
  <c r="K874" i="7" s="1"/>
  <c r="R874" i="7"/>
  <c r="S874" i="7" s="1"/>
  <c r="Z874" i="7"/>
  <c r="AA874" i="7" s="1"/>
  <c r="L874" i="7"/>
  <c r="M874" i="7" s="1"/>
  <c r="T874" i="7"/>
  <c r="U874" i="7" s="1"/>
  <c r="N874" i="7"/>
  <c r="O874" i="7" s="1"/>
  <c r="V874" i="7"/>
  <c r="W874" i="7" s="1"/>
  <c r="H874" i="7"/>
  <c r="I874" i="7" s="1"/>
  <c r="P874" i="7"/>
  <c r="Q874" i="7" s="1"/>
  <c r="X874" i="7"/>
  <c r="Y874" i="7" s="1"/>
  <c r="D878" i="7"/>
  <c r="E878" i="7" s="1"/>
  <c r="F878" i="7" s="1"/>
  <c r="H878" i="7"/>
  <c r="I878" i="7" s="1"/>
  <c r="P878" i="7"/>
  <c r="Q878" i="7" s="1"/>
  <c r="X878" i="7"/>
  <c r="Y878" i="7" s="1"/>
  <c r="J878" i="7"/>
  <c r="K878" i="7" s="1"/>
  <c r="R878" i="7"/>
  <c r="S878" i="7" s="1"/>
  <c r="Z878" i="7"/>
  <c r="AA878" i="7" s="1"/>
  <c r="L878" i="7"/>
  <c r="M878" i="7" s="1"/>
  <c r="T878" i="7"/>
  <c r="U878" i="7" s="1"/>
  <c r="N878" i="7"/>
  <c r="O878" i="7" s="1"/>
  <c r="V878" i="7"/>
  <c r="W878" i="7" s="1"/>
  <c r="D882" i="7"/>
  <c r="E882" i="7" s="1"/>
  <c r="F882" i="7" s="1"/>
  <c r="H882" i="7"/>
  <c r="I882" i="7" s="1"/>
  <c r="P882" i="7"/>
  <c r="Q882" i="7" s="1"/>
  <c r="X882" i="7"/>
  <c r="Y882" i="7" s="1"/>
  <c r="J882" i="7"/>
  <c r="K882" i="7" s="1"/>
  <c r="R882" i="7"/>
  <c r="S882" i="7" s="1"/>
  <c r="Z882" i="7"/>
  <c r="AA882" i="7" s="1"/>
  <c r="L882" i="7"/>
  <c r="M882" i="7" s="1"/>
  <c r="T882" i="7"/>
  <c r="U882" i="7" s="1"/>
  <c r="N882" i="7"/>
  <c r="O882" i="7" s="1"/>
  <c r="V882" i="7"/>
  <c r="W882" i="7" s="1"/>
  <c r="D886" i="7"/>
  <c r="E886" i="7" s="1"/>
  <c r="F886" i="7" s="1"/>
  <c r="H886" i="7"/>
  <c r="I886" i="7" s="1"/>
  <c r="P886" i="7"/>
  <c r="Q886" i="7" s="1"/>
  <c r="X886" i="7"/>
  <c r="Y886" i="7" s="1"/>
  <c r="J886" i="7"/>
  <c r="K886" i="7" s="1"/>
  <c r="R886" i="7"/>
  <c r="S886" i="7" s="1"/>
  <c r="Z886" i="7"/>
  <c r="AA886" i="7" s="1"/>
  <c r="L886" i="7"/>
  <c r="M886" i="7" s="1"/>
  <c r="T886" i="7"/>
  <c r="U886" i="7" s="1"/>
  <c r="N886" i="7"/>
  <c r="O886" i="7" s="1"/>
  <c r="V886" i="7"/>
  <c r="W886" i="7" s="1"/>
  <c r="D890" i="7"/>
  <c r="E890" i="7" s="1"/>
  <c r="F890" i="7" s="1"/>
  <c r="H890" i="7"/>
  <c r="I890" i="7" s="1"/>
  <c r="P890" i="7"/>
  <c r="Q890" i="7" s="1"/>
  <c r="X890" i="7"/>
  <c r="Y890" i="7" s="1"/>
  <c r="J890" i="7"/>
  <c r="K890" i="7" s="1"/>
  <c r="R890" i="7"/>
  <c r="S890" i="7" s="1"/>
  <c r="Z890" i="7"/>
  <c r="AA890" i="7" s="1"/>
  <c r="L890" i="7"/>
  <c r="M890" i="7" s="1"/>
  <c r="T890" i="7"/>
  <c r="U890" i="7" s="1"/>
  <c r="N890" i="7"/>
  <c r="O890" i="7" s="1"/>
  <c r="V890" i="7"/>
  <c r="W890" i="7" s="1"/>
  <c r="D894" i="7"/>
  <c r="E894" i="7" s="1"/>
  <c r="F894" i="7" s="1"/>
  <c r="H894" i="7"/>
  <c r="I894" i="7" s="1"/>
  <c r="P894" i="7"/>
  <c r="Q894" i="7" s="1"/>
  <c r="X894" i="7"/>
  <c r="Y894" i="7" s="1"/>
  <c r="J894" i="7"/>
  <c r="K894" i="7" s="1"/>
  <c r="R894" i="7"/>
  <c r="S894" i="7" s="1"/>
  <c r="Z894" i="7"/>
  <c r="AA894" i="7" s="1"/>
  <c r="L894" i="7"/>
  <c r="M894" i="7" s="1"/>
  <c r="T894" i="7"/>
  <c r="U894" i="7" s="1"/>
  <c r="N894" i="7"/>
  <c r="O894" i="7" s="1"/>
  <c r="V894" i="7"/>
  <c r="W894" i="7" s="1"/>
  <c r="D898" i="7"/>
  <c r="E898" i="7" s="1"/>
  <c r="F898" i="7" s="1"/>
  <c r="H898" i="7"/>
  <c r="I898" i="7" s="1"/>
  <c r="P898" i="7"/>
  <c r="Q898" i="7" s="1"/>
  <c r="X898" i="7"/>
  <c r="Y898" i="7" s="1"/>
  <c r="J898" i="7"/>
  <c r="K898" i="7" s="1"/>
  <c r="R898" i="7"/>
  <c r="S898" i="7" s="1"/>
  <c r="Z898" i="7"/>
  <c r="AA898" i="7" s="1"/>
  <c r="L898" i="7"/>
  <c r="M898" i="7" s="1"/>
  <c r="T898" i="7"/>
  <c r="U898" i="7" s="1"/>
  <c r="N898" i="7"/>
  <c r="O898" i="7" s="1"/>
  <c r="V898" i="7"/>
  <c r="W898" i="7" s="1"/>
  <c r="D902" i="7"/>
  <c r="E902" i="7" s="1"/>
  <c r="F902" i="7" s="1"/>
  <c r="H902" i="7"/>
  <c r="I902" i="7" s="1"/>
  <c r="P902" i="7"/>
  <c r="Q902" i="7" s="1"/>
  <c r="X902" i="7"/>
  <c r="Y902" i="7" s="1"/>
  <c r="J902" i="7"/>
  <c r="K902" i="7" s="1"/>
  <c r="R902" i="7"/>
  <c r="S902" i="7" s="1"/>
  <c r="Z902" i="7"/>
  <c r="AA902" i="7" s="1"/>
  <c r="L902" i="7"/>
  <c r="M902" i="7" s="1"/>
  <c r="T902" i="7"/>
  <c r="U902" i="7" s="1"/>
  <c r="N902" i="7"/>
  <c r="O902" i="7" s="1"/>
  <c r="V902" i="7"/>
  <c r="W902" i="7" s="1"/>
  <c r="D906" i="7"/>
  <c r="E906" i="7" s="1"/>
  <c r="F906" i="7" s="1"/>
  <c r="H906" i="7"/>
  <c r="I906" i="7" s="1"/>
  <c r="P906" i="7"/>
  <c r="Q906" i="7" s="1"/>
  <c r="X906" i="7"/>
  <c r="Y906" i="7" s="1"/>
  <c r="J906" i="7"/>
  <c r="K906" i="7" s="1"/>
  <c r="R906" i="7"/>
  <c r="S906" i="7" s="1"/>
  <c r="Z906" i="7"/>
  <c r="AA906" i="7" s="1"/>
  <c r="L906" i="7"/>
  <c r="M906" i="7" s="1"/>
  <c r="T906" i="7"/>
  <c r="U906" i="7" s="1"/>
  <c r="N906" i="7"/>
  <c r="O906" i="7" s="1"/>
  <c r="V906" i="7"/>
  <c r="W906" i="7" s="1"/>
  <c r="D910" i="7"/>
  <c r="E910" i="7" s="1"/>
  <c r="F910" i="7" s="1"/>
  <c r="H910" i="7"/>
  <c r="I910" i="7" s="1"/>
  <c r="P910" i="7"/>
  <c r="Q910" i="7" s="1"/>
  <c r="X910" i="7"/>
  <c r="Y910" i="7" s="1"/>
  <c r="J910" i="7"/>
  <c r="K910" i="7" s="1"/>
  <c r="R910" i="7"/>
  <c r="S910" i="7" s="1"/>
  <c r="Z910" i="7"/>
  <c r="AA910" i="7" s="1"/>
  <c r="L910" i="7"/>
  <c r="M910" i="7" s="1"/>
  <c r="T910" i="7"/>
  <c r="U910" i="7" s="1"/>
  <c r="N910" i="7"/>
  <c r="O910" i="7" s="1"/>
  <c r="V910" i="7"/>
  <c r="W910" i="7" s="1"/>
  <c r="D914" i="7"/>
  <c r="E914" i="7" s="1"/>
  <c r="F914" i="7" s="1"/>
  <c r="H914" i="7"/>
  <c r="I914" i="7" s="1"/>
  <c r="P914" i="7"/>
  <c r="Q914" i="7" s="1"/>
  <c r="X914" i="7"/>
  <c r="Y914" i="7" s="1"/>
  <c r="J914" i="7"/>
  <c r="K914" i="7" s="1"/>
  <c r="R914" i="7"/>
  <c r="S914" i="7" s="1"/>
  <c r="Z914" i="7"/>
  <c r="AA914" i="7" s="1"/>
  <c r="L914" i="7"/>
  <c r="M914" i="7" s="1"/>
  <c r="T914" i="7"/>
  <c r="U914" i="7" s="1"/>
  <c r="N914" i="7"/>
  <c r="O914" i="7" s="1"/>
  <c r="V914" i="7"/>
  <c r="W914" i="7" s="1"/>
  <c r="D918" i="7"/>
  <c r="E918" i="7" s="1"/>
  <c r="F918" i="7" s="1"/>
  <c r="H918" i="7"/>
  <c r="I918" i="7" s="1"/>
  <c r="P918" i="7"/>
  <c r="Q918" i="7" s="1"/>
  <c r="X918" i="7"/>
  <c r="Y918" i="7" s="1"/>
  <c r="J918" i="7"/>
  <c r="K918" i="7" s="1"/>
  <c r="R918" i="7"/>
  <c r="S918" i="7" s="1"/>
  <c r="Z918" i="7"/>
  <c r="AA918" i="7" s="1"/>
  <c r="L918" i="7"/>
  <c r="M918" i="7" s="1"/>
  <c r="T918" i="7"/>
  <c r="U918" i="7" s="1"/>
  <c r="N918" i="7"/>
  <c r="O918" i="7" s="1"/>
  <c r="V918" i="7"/>
  <c r="W918" i="7" s="1"/>
  <c r="D922" i="7"/>
  <c r="E922" i="7" s="1"/>
  <c r="F922" i="7" s="1"/>
  <c r="H922" i="7"/>
  <c r="I922" i="7" s="1"/>
  <c r="P922" i="7"/>
  <c r="Q922" i="7" s="1"/>
  <c r="X922" i="7"/>
  <c r="Y922" i="7" s="1"/>
  <c r="J922" i="7"/>
  <c r="K922" i="7" s="1"/>
  <c r="R922" i="7"/>
  <c r="S922" i="7" s="1"/>
  <c r="Z922" i="7"/>
  <c r="AA922" i="7" s="1"/>
  <c r="L922" i="7"/>
  <c r="M922" i="7" s="1"/>
  <c r="T922" i="7"/>
  <c r="U922" i="7" s="1"/>
  <c r="N922" i="7"/>
  <c r="O922" i="7" s="1"/>
  <c r="V922" i="7"/>
  <c r="W922" i="7" s="1"/>
  <c r="D926" i="7"/>
  <c r="E926" i="7" s="1"/>
  <c r="F926" i="7" s="1"/>
  <c r="H926" i="7"/>
  <c r="I926" i="7" s="1"/>
  <c r="P926" i="7"/>
  <c r="Q926" i="7" s="1"/>
  <c r="X926" i="7"/>
  <c r="Y926" i="7" s="1"/>
  <c r="J926" i="7"/>
  <c r="K926" i="7" s="1"/>
  <c r="R926" i="7"/>
  <c r="S926" i="7" s="1"/>
  <c r="Z926" i="7"/>
  <c r="AA926" i="7" s="1"/>
  <c r="L926" i="7"/>
  <c r="M926" i="7" s="1"/>
  <c r="T926" i="7"/>
  <c r="U926" i="7" s="1"/>
  <c r="N926" i="7"/>
  <c r="O926" i="7" s="1"/>
  <c r="V926" i="7"/>
  <c r="W926" i="7" s="1"/>
  <c r="D930" i="7"/>
  <c r="E930" i="7" s="1"/>
  <c r="F930" i="7" s="1"/>
  <c r="H930" i="7"/>
  <c r="I930" i="7" s="1"/>
  <c r="P930" i="7"/>
  <c r="Q930" i="7" s="1"/>
  <c r="X930" i="7"/>
  <c r="Y930" i="7" s="1"/>
  <c r="J930" i="7"/>
  <c r="K930" i="7" s="1"/>
  <c r="R930" i="7"/>
  <c r="S930" i="7" s="1"/>
  <c r="Z930" i="7"/>
  <c r="AA930" i="7" s="1"/>
  <c r="L930" i="7"/>
  <c r="M930" i="7" s="1"/>
  <c r="T930" i="7"/>
  <c r="U930" i="7" s="1"/>
  <c r="N930" i="7"/>
  <c r="O930" i="7" s="1"/>
  <c r="V930" i="7"/>
  <c r="W930" i="7" s="1"/>
  <c r="D934" i="7"/>
  <c r="E934" i="7" s="1"/>
  <c r="F934" i="7" s="1"/>
  <c r="H934" i="7"/>
  <c r="I934" i="7" s="1"/>
  <c r="P934" i="7"/>
  <c r="Q934" i="7" s="1"/>
  <c r="X934" i="7"/>
  <c r="Y934" i="7" s="1"/>
  <c r="J934" i="7"/>
  <c r="K934" i="7" s="1"/>
  <c r="R934" i="7"/>
  <c r="S934" i="7" s="1"/>
  <c r="Z934" i="7"/>
  <c r="AA934" i="7" s="1"/>
  <c r="L934" i="7"/>
  <c r="M934" i="7" s="1"/>
  <c r="T934" i="7"/>
  <c r="U934" i="7" s="1"/>
  <c r="N934" i="7"/>
  <c r="O934" i="7" s="1"/>
  <c r="V934" i="7"/>
  <c r="W934" i="7" s="1"/>
  <c r="D938" i="7"/>
  <c r="E938" i="7" s="1"/>
  <c r="F938" i="7" s="1"/>
  <c r="H938" i="7"/>
  <c r="I938" i="7" s="1"/>
  <c r="P938" i="7"/>
  <c r="Q938" i="7" s="1"/>
  <c r="X938" i="7"/>
  <c r="Y938" i="7" s="1"/>
  <c r="J938" i="7"/>
  <c r="K938" i="7" s="1"/>
  <c r="R938" i="7"/>
  <c r="S938" i="7" s="1"/>
  <c r="Z938" i="7"/>
  <c r="AA938" i="7" s="1"/>
  <c r="L938" i="7"/>
  <c r="M938" i="7" s="1"/>
  <c r="T938" i="7"/>
  <c r="U938" i="7" s="1"/>
  <c r="N938" i="7"/>
  <c r="O938" i="7" s="1"/>
  <c r="V938" i="7"/>
  <c r="W938" i="7" s="1"/>
  <c r="D942" i="7"/>
  <c r="E942" i="7" s="1"/>
  <c r="F942" i="7" s="1"/>
  <c r="H942" i="7"/>
  <c r="I942" i="7" s="1"/>
  <c r="P942" i="7"/>
  <c r="Q942" i="7" s="1"/>
  <c r="X942" i="7"/>
  <c r="Y942" i="7" s="1"/>
  <c r="J942" i="7"/>
  <c r="K942" i="7" s="1"/>
  <c r="R942" i="7"/>
  <c r="S942" i="7" s="1"/>
  <c r="Z942" i="7"/>
  <c r="AA942" i="7" s="1"/>
  <c r="L942" i="7"/>
  <c r="M942" i="7" s="1"/>
  <c r="T942" i="7"/>
  <c r="U942" i="7" s="1"/>
  <c r="N942" i="7"/>
  <c r="O942" i="7" s="1"/>
  <c r="V942" i="7"/>
  <c r="W942" i="7" s="1"/>
  <c r="D946" i="7"/>
  <c r="E946" i="7" s="1"/>
  <c r="F946" i="7" s="1"/>
  <c r="H946" i="7"/>
  <c r="I946" i="7" s="1"/>
  <c r="P946" i="7"/>
  <c r="Q946" i="7" s="1"/>
  <c r="X946" i="7"/>
  <c r="Y946" i="7" s="1"/>
  <c r="J946" i="7"/>
  <c r="K946" i="7" s="1"/>
  <c r="R946" i="7"/>
  <c r="S946" i="7" s="1"/>
  <c r="Z946" i="7"/>
  <c r="AA946" i="7" s="1"/>
  <c r="L946" i="7"/>
  <c r="M946" i="7" s="1"/>
  <c r="T946" i="7"/>
  <c r="U946" i="7" s="1"/>
  <c r="N946" i="7"/>
  <c r="O946" i="7" s="1"/>
  <c r="V946" i="7"/>
  <c r="W946" i="7" s="1"/>
  <c r="D950" i="7"/>
  <c r="E950" i="7" s="1"/>
  <c r="F950" i="7" s="1"/>
  <c r="H950" i="7"/>
  <c r="I950" i="7" s="1"/>
  <c r="P950" i="7"/>
  <c r="Q950" i="7" s="1"/>
  <c r="X950" i="7"/>
  <c r="Y950" i="7" s="1"/>
  <c r="J950" i="7"/>
  <c r="K950" i="7" s="1"/>
  <c r="R950" i="7"/>
  <c r="S950" i="7" s="1"/>
  <c r="Z950" i="7"/>
  <c r="AA950" i="7" s="1"/>
  <c r="L950" i="7"/>
  <c r="M950" i="7" s="1"/>
  <c r="T950" i="7"/>
  <c r="U950" i="7" s="1"/>
  <c r="N950" i="7"/>
  <c r="O950" i="7" s="1"/>
  <c r="V950" i="7"/>
  <c r="W950" i="7" s="1"/>
  <c r="D954" i="7"/>
  <c r="E954" i="7" s="1"/>
  <c r="F954" i="7" s="1"/>
  <c r="H954" i="7"/>
  <c r="I954" i="7" s="1"/>
  <c r="P954" i="7"/>
  <c r="Q954" i="7" s="1"/>
  <c r="X954" i="7"/>
  <c r="Y954" i="7" s="1"/>
  <c r="J954" i="7"/>
  <c r="K954" i="7" s="1"/>
  <c r="R954" i="7"/>
  <c r="S954" i="7" s="1"/>
  <c r="Z954" i="7"/>
  <c r="AA954" i="7" s="1"/>
  <c r="L954" i="7"/>
  <c r="M954" i="7" s="1"/>
  <c r="T954" i="7"/>
  <c r="U954" i="7" s="1"/>
  <c r="N954" i="7"/>
  <c r="O954" i="7" s="1"/>
  <c r="V954" i="7"/>
  <c r="W954" i="7" s="1"/>
  <c r="D958" i="7"/>
  <c r="E958" i="7" s="1"/>
  <c r="F958" i="7" s="1"/>
  <c r="H958" i="7"/>
  <c r="I958" i="7" s="1"/>
  <c r="P958" i="7"/>
  <c r="Q958" i="7" s="1"/>
  <c r="X958" i="7"/>
  <c r="Y958" i="7" s="1"/>
  <c r="J958" i="7"/>
  <c r="K958" i="7" s="1"/>
  <c r="R958" i="7"/>
  <c r="S958" i="7" s="1"/>
  <c r="Z958" i="7"/>
  <c r="AA958" i="7" s="1"/>
  <c r="L958" i="7"/>
  <c r="M958" i="7" s="1"/>
  <c r="T958" i="7"/>
  <c r="U958" i="7" s="1"/>
  <c r="N958" i="7"/>
  <c r="O958" i="7" s="1"/>
  <c r="V958" i="7"/>
  <c r="W958" i="7" s="1"/>
  <c r="A955" i="10"/>
  <c r="D962" i="7"/>
  <c r="E962" i="7" s="1"/>
  <c r="F962" i="7" s="1"/>
  <c r="H962" i="7"/>
  <c r="I962" i="7" s="1"/>
  <c r="P962" i="7"/>
  <c r="Q962" i="7" s="1"/>
  <c r="X962" i="7"/>
  <c r="Y962" i="7" s="1"/>
  <c r="J962" i="7"/>
  <c r="K962" i="7" s="1"/>
  <c r="R962" i="7"/>
  <c r="S962" i="7" s="1"/>
  <c r="Z962" i="7"/>
  <c r="AA962" i="7" s="1"/>
  <c r="L962" i="7"/>
  <c r="M962" i="7" s="1"/>
  <c r="T962" i="7"/>
  <c r="U962" i="7" s="1"/>
  <c r="N962" i="7"/>
  <c r="O962" i="7" s="1"/>
  <c r="V962" i="7"/>
  <c r="W962" i="7" s="1"/>
  <c r="A959" i="10"/>
  <c r="D966" i="7"/>
  <c r="E966" i="7" s="1"/>
  <c r="F966" i="7" s="1"/>
  <c r="H966" i="7"/>
  <c r="I966" i="7" s="1"/>
  <c r="P966" i="7"/>
  <c r="Q966" i="7" s="1"/>
  <c r="X966" i="7"/>
  <c r="Y966" i="7" s="1"/>
  <c r="J966" i="7"/>
  <c r="K966" i="7" s="1"/>
  <c r="R966" i="7"/>
  <c r="S966" i="7" s="1"/>
  <c r="Z966" i="7"/>
  <c r="AA966" i="7" s="1"/>
  <c r="L966" i="7"/>
  <c r="M966" i="7" s="1"/>
  <c r="T966" i="7"/>
  <c r="U966" i="7" s="1"/>
  <c r="N966" i="7"/>
  <c r="O966" i="7" s="1"/>
  <c r="V966" i="7"/>
  <c r="W966" i="7" s="1"/>
  <c r="A963" i="10"/>
  <c r="D970" i="7"/>
  <c r="E970" i="7" s="1"/>
  <c r="F970" i="7" s="1"/>
  <c r="H970" i="7"/>
  <c r="I970" i="7" s="1"/>
  <c r="P970" i="7"/>
  <c r="Q970" i="7" s="1"/>
  <c r="X970" i="7"/>
  <c r="Y970" i="7" s="1"/>
  <c r="J970" i="7"/>
  <c r="K970" i="7" s="1"/>
  <c r="R970" i="7"/>
  <c r="S970" i="7" s="1"/>
  <c r="Z970" i="7"/>
  <c r="AA970" i="7" s="1"/>
  <c r="L970" i="7"/>
  <c r="M970" i="7" s="1"/>
  <c r="T970" i="7"/>
  <c r="U970" i="7" s="1"/>
  <c r="N970" i="7"/>
  <c r="O970" i="7" s="1"/>
  <c r="V970" i="7"/>
  <c r="W970" i="7" s="1"/>
  <c r="A967" i="10"/>
  <c r="D974" i="7"/>
  <c r="E974" i="7" s="1"/>
  <c r="F974" i="7" s="1"/>
  <c r="H974" i="7"/>
  <c r="I974" i="7" s="1"/>
  <c r="P974" i="7"/>
  <c r="Q974" i="7" s="1"/>
  <c r="X974" i="7"/>
  <c r="Y974" i="7" s="1"/>
  <c r="J974" i="7"/>
  <c r="K974" i="7" s="1"/>
  <c r="R974" i="7"/>
  <c r="S974" i="7" s="1"/>
  <c r="Z974" i="7"/>
  <c r="AA974" i="7" s="1"/>
  <c r="L974" i="7"/>
  <c r="M974" i="7" s="1"/>
  <c r="T974" i="7"/>
  <c r="U974" i="7" s="1"/>
  <c r="N974" i="7"/>
  <c r="O974" i="7" s="1"/>
  <c r="V974" i="7"/>
  <c r="W974" i="7" s="1"/>
  <c r="A971" i="10"/>
  <c r="D978" i="7"/>
  <c r="E978" i="7" s="1"/>
  <c r="F978" i="7" s="1"/>
  <c r="H978" i="7"/>
  <c r="I978" i="7" s="1"/>
  <c r="P978" i="7"/>
  <c r="Q978" i="7" s="1"/>
  <c r="X978" i="7"/>
  <c r="Y978" i="7" s="1"/>
  <c r="J978" i="7"/>
  <c r="K978" i="7" s="1"/>
  <c r="R978" i="7"/>
  <c r="S978" i="7" s="1"/>
  <c r="Z978" i="7"/>
  <c r="AA978" i="7" s="1"/>
  <c r="L978" i="7"/>
  <c r="M978" i="7" s="1"/>
  <c r="T978" i="7"/>
  <c r="U978" i="7" s="1"/>
  <c r="N978" i="7"/>
  <c r="O978" i="7" s="1"/>
  <c r="V978" i="7"/>
  <c r="W978" i="7" s="1"/>
  <c r="A975" i="10"/>
  <c r="D982" i="7"/>
  <c r="E982" i="7" s="1"/>
  <c r="F982" i="7" s="1"/>
  <c r="H982" i="7"/>
  <c r="I982" i="7" s="1"/>
  <c r="P982" i="7"/>
  <c r="Q982" i="7" s="1"/>
  <c r="X982" i="7"/>
  <c r="Y982" i="7" s="1"/>
  <c r="J982" i="7"/>
  <c r="K982" i="7" s="1"/>
  <c r="R982" i="7"/>
  <c r="S982" i="7" s="1"/>
  <c r="Z982" i="7"/>
  <c r="AA982" i="7" s="1"/>
  <c r="L982" i="7"/>
  <c r="M982" i="7" s="1"/>
  <c r="T982" i="7"/>
  <c r="U982" i="7" s="1"/>
  <c r="N982" i="7"/>
  <c r="O982" i="7" s="1"/>
  <c r="V982" i="7"/>
  <c r="W982" i="7" s="1"/>
  <c r="A979" i="10"/>
  <c r="D986" i="7"/>
  <c r="E986" i="7" s="1"/>
  <c r="F986" i="7" s="1"/>
  <c r="H986" i="7"/>
  <c r="I986" i="7" s="1"/>
  <c r="P986" i="7"/>
  <c r="Q986" i="7" s="1"/>
  <c r="X986" i="7"/>
  <c r="Y986" i="7" s="1"/>
  <c r="J986" i="7"/>
  <c r="K986" i="7" s="1"/>
  <c r="R986" i="7"/>
  <c r="S986" i="7" s="1"/>
  <c r="Z986" i="7"/>
  <c r="AA986" i="7" s="1"/>
  <c r="L986" i="7"/>
  <c r="M986" i="7" s="1"/>
  <c r="T986" i="7"/>
  <c r="U986" i="7" s="1"/>
  <c r="N986" i="7"/>
  <c r="O986" i="7" s="1"/>
  <c r="V986" i="7"/>
  <c r="W986" i="7" s="1"/>
  <c r="A983" i="10"/>
  <c r="D990" i="7"/>
  <c r="E990" i="7" s="1"/>
  <c r="F990" i="7" s="1"/>
  <c r="H990" i="7"/>
  <c r="I990" i="7" s="1"/>
  <c r="P990" i="7"/>
  <c r="Q990" i="7" s="1"/>
  <c r="X990" i="7"/>
  <c r="Y990" i="7" s="1"/>
  <c r="J990" i="7"/>
  <c r="K990" i="7" s="1"/>
  <c r="R990" i="7"/>
  <c r="S990" i="7" s="1"/>
  <c r="Z990" i="7"/>
  <c r="AA990" i="7" s="1"/>
  <c r="L990" i="7"/>
  <c r="M990" i="7" s="1"/>
  <c r="T990" i="7"/>
  <c r="U990" i="7" s="1"/>
  <c r="N990" i="7"/>
  <c r="O990" i="7" s="1"/>
  <c r="V990" i="7"/>
  <c r="W990" i="7" s="1"/>
  <c r="A987" i="10"/>
  <c r="D994" i="7"/>
  <c r="E994" i="7" s="1"/>
  <c r="F994" i="7" s="1"/>
  <c r="H994" i="7"/>
  <c r="I994" i="7" s="1"/>
  <c r="P994" i="7"/>
  <c r="Q994" i="7" s="1"/>
  <c r="X994" i="7"/>
  <c r="Y994" i="7" s="1"/>
  <c r="J994" i="7"/>
  <c r="K994" i="7" s="1"/>
  <c r="R994" i="7"/>
  <c r="S994" i="7" s="1"/>
  <c r="Z994" i="7"/>
  <c r="AA994" i="7" s="1"/>
  <c r="L994" i="7"/>
  <c r="M994" i="7" s="1"/>
  <c r="T994" i="7"/>
  <c r="U994" i="7" s="1"/>
  <c r="N994" i="7"/>
  <c r="O994" i="7" s="1"/>
  <c r="V994" i="7"/>
  <c r="W994" i="7" s="1"/>
  <c r="A991" i="10"/>
  <c r="D998" i="7"/>
  <c r="E998" i="7" s="1"/>
  <c r="F998" i="7" s="1"/>
  <c r="H998" i="7"/>
  <c r="I998" i="7" s="1"/>
  <c r="P998" i="7"/>
  <c r="Q998" i="7" s="1"/>
  <c r="X998" i="7"/>
  <c r="Y998" i="7" s="1"/>
  <c r="J998" i="7"/>
  <c r="K998" i="7" s="1"/>
  <c r="R998" i="7"/>
  <c r="S998" i="7" s="1"/>
  <c r="Z998" i="7"/>
  <c r="AA998" i="7" s="1"/>
  <c r="L998" i="7"/>
  <c r="M998" i="7" s="1"/>
  <c r="T998" i="7"/>
  <c r="U998" i="7" s="1"/>
  <c r="N998" i="7"/>
  <c r="O998" i="7" s="1"/>
  <c r="V998" i="7"/>
  <c r="W998" i="7" s="1"/>
  <c r="A995" i="10"/>
  <c r="D1002" i="7"/>
  <c r="E1002" i="7" s="1"/>
  <c r="F1002" i="7" s="1"/>
  <c r="H1002" i="7"/>
  <c r="I1002" i="7" s="1"/>
  <c r="P1002" i="7"/>
  <c r="Q1002" i="7" s="1"/>
  <c r="X1002" i="7"/>
  <c r="Y1002" i="7" s="1"/>
  <c r="J1002" i="7"/>
  <c r="K1002" i="7" s="1"/>
  <c r="R1002" i="7"/>
  <c r="S1002" i="7" s="1"/>
  <c r="Z1002" i="7"/>
  <c r="AA1002" i="7" s="1"/>
  <c r="L1002" i="7"/>
  <c r="M1002" i="7" s="1"/>
  <c r="T1002" i="7"/>
  <c r="U1002" i="7" s="1"/>
  <c r="N1002" i="7"/>
  <c r="O1002" i="7" s="1"/>
  <c r="V1002" i="7"/>
  <c r="W1002" i="7" s="1"/>
  <c r="A999" i="10"/>
  <c r="D1006" i="7"/>
  <c r="E1006" i="7" s="1"/>
  <c r="F1006" i="7" s="1"/>
  <c r="H1006" i="7"/>
  <c r="I1006" i="7" s="1"/>
  <c r="P1006" i="7"/>
  <c r="Q1006" i="7" s="1"/>
  <c r="X1006" i="7"/>
  <c r="Y1006" i="7" s="1"/>
  <c r="J1006" i="7"/>
  <c r="K1006" i="7" s="1"/>
  <c r="R1006" i="7"/>
  <c r="S1006" i="7" s="1"/>
  <c r="Z1006" i="7"/>
  <c r="AA1006" i="7" s="1"/>
  <c r="L1006" i="7"/>
  <c r="M1006" i="7" s="1"/>
  <c r="T1006" i="7"/>
  <c r="U1006" i="7" s="1"/>
  <c r="N1006" i="7"/>
  <c r="O1006" i="7" s="1"/>
  <c r="V1006" i="7"/>
  <c r="W1006" i="7" s="1"/>
  <c r="A13" i="7"/>
  <c r="D13" i="7"/>
  <c r="B10" i="3"/>
  <c r="C10" i="3" s="1"/>
  <c r="G10" i="3" s="1"/>
  <c r="A44" i="10"/>
  <c r="D51" i="7"/>
  <c r="H51" i="7"/>
  <c r="I51" i="7" s="1"/>
  <c r="P51" i="7"/>
  <c r="Q51" i="7" s="1"/>
  <c r="X51" i="7"/>
  <c r="Y51" i="7" s="1"/>
  <c r="J51" i="7"/>
  <c r="K51" i="7" s="1"/>
  <c r="R51" i="7"/>
  <c r="S51" i="7" s="1"/>
  <c r="Z51" i="7"/>
  <c r="AA51" i="7" s="1"/>
  <c r="L51" i="7"/>
  <c r="M51" i="7" s="1"/>
  <c r="T51" i="7"/>
  <c r="U51" i="7" s="1"/>
  <c r="N51" i="7"/>
  <c r="O51" i="7" s="1"/>
  <c r="V51" i="7"/>
  <c r="W51" i="7" s="1"/>
  <c r="A48" i="10"/>
  <c r="D55" i="7"/>
  <c r="H55" i="7"/>
  <c r="I55" i="7" s="1"/>
  <c r="P55" i="7"/>
  <c r="Q55" i="7" s="1"/>
  <c r="X55" i="7"/>
  <c r="Y55" i="7" s="1"/>
  <c r="J55" i="7"/>
  <c r="K55" i="7" s="1"/>
  <c r="R55" i="7"/>
  <c r="S55" i="7" s="1"/>
  <c r="Z55" i="7"/>
  <c r="AA55" i="7" s="1"/>
  <c r="L55" i="7"/>
  <c r="M55" i="7" s="1"/>
  <c r="T55" i="7"/>
  <c r="U55" i="7" s="1"/>
  <c r="N55" i="7"/>
  <c r="O55" i="7" s="1"/>
  <c r="V55" i="7"/>
  <c r="W55" i="7" s="1"/>
  <c r="A52" i="10"/>
  <c r="D59" i="7"/>
  <c r="H59" i="7"/>
  <c r="I59" i="7" s="1"/>
  <c r="P59" i="7"/>
  <c r="Q59" i="7" s="1"/>
  <c r="X59" i="7"/>
  <c r="Y59" i="7" s="1"/>
  <c r="J59" i="7"/>
  <c r="K59" i="7" s="1"/>
  <c r="R59" i="7"/>
  <c r="S59" i="7" s="1"/>
  <c r="Z59" i="7"/>
  <c r="AA59" i="7" s="1"/>
  <c r="L59" i="7"/>
  <c r="M59" i="7" s="1"/>
  <c r="T59" i="7"/>
  <c r="U59" i="7" s="1"/>
  <c r="N59" i="7"/>
  <c r="O59" i="7" s="1"/>
  <c r="V59" i="7"/>
  <c r="W59" i="7" s="1"/>
  <c r="A56" i="10"/>
  <c r="D63" i="7"/>
  <c r="H63" i="7"/>
  <c r="I63" i="7" s="1"/>
  <c r="P63" i="7"/>
  <c r="Q63" i="7" s="1"/>
  <c r="X63" i="7"/>
  <c r="Y63" i="7" s="1"/>
  <c r="J63" i="7"/>
  <c r="K63" i="7" s="1"/>
  <c r="R63" i="7"/>
  <c r="S63" i="7" s="1"/>
  <c r="Z63" i="7"/>
  <c r="AA63" i="7" s="1"/>
  <c r="L63" i="7"/>
  <c r="M63" i="7" s="1"/>
  <c r="T63" i="7"/>
  <c r="U63" i="7" s="1"/>
  <c r="N63" i="7"/>
  <c r="O63" i="7" s="1"/>
  <c r="V63" i="7"/>
  <c r="W63" i="7" s="1"/>
  <c r="A60" i="10"/>
  <c r="D67" i="7"/>
  <c r="N67" i="7"/>
  <c r="O67" i="7" s="1"/>
  <c r="V67" i="7"/>
  <c r="W67" i="7" s="1"/>
  <c r="H67" i="7"/>
  <c r="I67" i="7" s="1"/>
  <c r="P67" i="7"/>
  <c r="Q67" i="7" s="1"/>
  <c r="X67" i="7"/>
  <c r="Y67" i="7" s="1"/>
  <c r="J67" i="7"/>
  <c r="K67" i="7" s="1"/>
  <c r="R67" i="7"/>
  <c r="S67" i="7" s="1"/>
  <c r="Z67" i="7"/>
  <c r="AA67" i="7" s="1"/>
  <c r="L67" i="7"/>
  <c r="M67" i="7" s="1"/>
  <c r="T67" i="7"/>
  <c r="U67" i="7" s="1"/>
  <c r="A64" i="10"/>
  <c r="D71" i="7"/>
  <c r="N71" i="7"/>
  <c r="O71" i="7" s="1"/>
  <c r="V71" i="7"/>
  <c r="W71" i="7" s="1"/>
  <c r="H71" i="7"/>
  <c r="I71" i="7" s="1"/>
  <c r="P71" i="7"/>
  <c r="Q71" i="7" s="1"/>
  <c r="X71" i="7"/>
  <c r="Y71" i="7" s="1"/>
  <c r="J71" i="7"/>
  <c r="K71" i="7" s="1"/>
  <c r="R71" i="7"/>
  <c r="S71" i="7" s="1"/>
  <c r="Z71" i="7"/>
  <c r="AA71" i="7" s="1"/>
  <c r="L71" i="7"/>
  <c r="M71" i="7" s="1"/>
  <c r="T71" i="7"/>
  <c r="U71" i="7" s="1"/>
  <c r="A68" i="10"/>
  <c r="D75" i="7"/>
  <c r="N75" i="7"/>
  <c r="O75" i="7" s="1"/>
  <c r="V75" i="7"/>
  <c r="W75" i="7" s="1"/>
  <c r="H75" i="7"/>
  <c r="I75" i="7" s="1"/>
  <c r="P75" i="7"/>
  <c r="Q75" i="7" s="1"/>
  <c r="X75" i="7"/>
  <c r="Y75" i="7" s="1"/>
  <c r="J75" i="7"/>
  <c r="K75" i="7" s="1"/>
  <c r="R75" i="7"/>
  <c r="S75" i="7" s="1"/>
  <c r="Z75" i="7"/>
  <c r="AA75" i="7" s="1"/>
  <c r="L75" i="7"/>
  <c r="M75" i="7" s="1"/>
  <c r="T75" i="7"/>
  <c r="U75" i="7" s="1"/>
  <c r="A72" i="10"/>
  <c r="D79" i="7"/>
  <c r="N79" i="7"/>
  <c r="O79" i="7" s="1"/>
  <c r="V79" i="7"/>
  <c r="W79" i="7" s="1"/>
  <c r="H79" i="7"/>
  <c r="I79" i="7" s="1"/>
  <c r="P79" i="7"/>
  <c r="Q79" i="7" s="1"/>
  <c r="X79" i="7"/>
  <c r="Y79" i="7" s="1"/>
  <c r="J79" i="7"/>
  <c r="K79" i="7" s="1"/>
  <c r="R79" i="7"/>
  <c r="S79" i="7" s="1"/>
  <c r="Z79" i="7"/>
  <c r="AA79" i="7" s="1"/>
  <c r="L79" i="7"/>
  <c r="M79" i="7" s="1"/>
  <c r="T79" i="7"/>
  <c r="U79" i="7" s="1"/>
  <c r="A76" i="10"/>
  <c r="D83" i="7"/>
  <c r="N83" i="7"/>
  <c r="O83" i="7" s="1"/>
  <c r="V83" i="7"/>
  <c r="W83" i="7" s="1"/>
  <c r="H83" i="7"/>
  <c r="I83" i="7" s="1"/>
  <c r="P83" i="7"/>
  <c r="Q83" i="7" s="1"/>
  <c r="X83" i="7"/>
  <c r="Y83" i="7" s="1"/>
  <c r="J83" i="7"/>
  <c r="K83" i="7" s="1"/>
  <c r="R83" i="7"/>
  <c r="S83" i="7" s="1"/>
  <c r="Z83" i="7"/>
  <c r="AA83" i="7" s="1"/>
  <c r="L83" i="7"/>
  <c r="M83" i="7" s="1"/>
  <c r="T83" i="7"/>
  <c r="U83" i="7" s="1"/>
  <c r="A80" i="10"/>
  <c r="D87" i="7"/>
  <c r="N87" i="7"/>
  <c r="O87" i="7" s="1"/>
  <c r="V87" i="7"/>
  <c r="W87" i="7" s="1"/>
  <c r="H87" i="7"/>
  <c r="I87" i="7" s="1"/>
  <c r="P87" i="7"/>
  <c r="Q87" i="7" s="1"/>
  <c r="X87" i="7"/>
  <c r="Y87" i="7" s="1"/>
  <c r="J87" i="7"/>
  <c r="K87" i="7" s="1"/>
  <c r="R87" i="7"/>
  <c r="S87" i="7" s="1"/>
  <c r="Z87" i="7"/>
  <c r="AA87" i="7" s="1"/>
  <c r="L87" i="7"/>
  <c r="M87" i="7" s="1"/>
  <c r="T87" i="7"/>
  <c r="U87" i="7" s="1"/>
  <c r="A84" i="10"/>
  <c r="D91" i="7"/>
  <c r="N91" i="7"/>
  <c r="O91" i="7" s="1"/>
  <c r="V91" i="7"/>
  <c r="W91" i="7" s="1"/>
  <c r="H91" i="7"/>
  <c r="I91" i="7" s="1"/>
  <c r="P91" i="7"/>
  <c r="Q91" i="7" s="1"/>
  <c r="X91" i="7"/>
  <c r="Y91" i="7" s="1"/>
  <c r="J91" i="7"/>
  <c r="K91" i="7" s="1"/>
  <c r="R91" i="7"/>
  <c r="S91" i="7" s="1"/>
  <c r="Z91" i="7"/>
  <c r="AA91" i="7" s="1"/>
  <c r="L91" i="7"/>
  <c r="M91" i="7" s="1"/>
  <c r="T91" i="7"/>
  <c r="U91" i="7" s="1"/>
  <c r="A88" i="10"/>
  <c r="D95" i="7"/>
  <c r="N95" i="7"/>
  <c r="O95" i="7" s="1"/>
  <c r="V95" i="7"/>
  <c r="W95" i="7" s="1"/>
  <c r="H95" i="7"/>
  <c r="I95" i="7" s="1"/>
  <c r="P95" i="7"/>
  <c r="Q95" i="7" s="1"/>
  <c r="X95" i="7"/>
  <c r="Y95" i="7" s="1"/>
  <c r="J95" i="7"/>
  <c r="K95" i="7" s="1"/>
  <c r="R95" i="7"/>
  <c r="S95" i="7" s="1"/>
  <c r="Z95" i="7"/>
  <c r="AA95" i="7" s="1"/>
  <c r="L95" i="7"/>
  <c r="M95" i="7" s="1"/>
  <c r="T95" i="7"/>
  <c r="U95" i="7" s="1"/>
  <c r="A92" i="10"/>
  <c r="D99" i="7"/>
  <c r="N99" i="7"/>
  <c r="O99" i="7" s="1"/>
  <c r="V99" i="7"/>
  <c r="W99" i="7" s="1"/>
  <c r="H99" i="7"/>
  <c r="I99" i="7" s="1"/>
  <c r="P99" i="7"/>
  <c r="Q99" i="7" s="1"/>
  <c r="X99" i="7"/>
  <c r="Y99" i="7" s="1"/>
  <c r="J99" i="7"/>
  <c r="K99" i="7" s="1"/>
  <c r="R99" i="7"/>
  <c r="S99" i="7" s="1"/>
  <c r="Z99" i="7"/>
  <c r="AA99" i="7" s="1"/>
  <c r="L99" i="7"/>
  <c r="M99" i="7" s="1"/>
  <c r="T99" i="7"/>
  <c r="U99" i="7" s="1"/>
  <c r="A96" i="10"/>
  <c r="D103" i="7"/>
  <c r="N103" i="7"/>
  <c r="O103" i="7" s="1"/>
  <c r="V103" i="7"/>
  <c r="W103" i="7" s="1"/>
  <c r="H103" i="7"/>
  <c r="I103" i="7" s="1"/>
  <c r="P103" i="7"/>
  <c r="Q103" i="7" s="1"/>
  <c r="X103" i="7"/>
  <c r="Y103" i="7" s="1"/>
  <c r="J103" i="7"/>
  <c r="K103" i="7" s="1"/>
  <c r="R103" i="7"/>
  <c r="S103" i="7" s="1"/>
  <c r="Z103" i="7"/>
  <c r="AA103" i="7" s="1"/>
  <c r="L103" i="7"/>
  <c r="M103" i="7" s="1"/>
  <c r="T103" i="7"/>
  <c r="U103" i="7" s="1"/>
  <c r="A100" i="10"/>
  <c r="D107" i="7"/>
  <c r="N107" i="7"/>
  <c r="O107" i="7" s="1"/>
  <c r="V107" i="7"/>
  <c r="W107" i="7" s="1"/>
  <c r="H107" i="7"/>
  <c r="I107" i="7" s="1"/>
  <c r="P107" i="7"/>
  <c r="Q107" i="7" s="1"/>
  <c r="X107" i="7"/>
  <c r="Y107" i="7" s="1"/>
  <c r="J107" i="7"/>
  <c r="K107" i="7" s="1"/>
  <c r="R107" i="7"/>
  <c r="S107" i="7" s="1"/>
  <c r="Z107" i="7"/>
  <c r="AA107" i="7" s="1"/>
  <c r="L107" i="7"/>
  <c r="M107" i="7" s="1"/>
  <c r="T107" i="7"/>
  <c r="U107" i="7" s="1"/>
  <c r="A104" i="10"/>
  <c r="D111" i="7"/>
  <c r="N111" i="7"/>
  <c r="O111" i="7" s="1"/>
  <c r="V111" i="7"/>
  <c r="W111" i="7" s="1"/>
  <c r="H111" i="7"/>
  <c r="I111" i="7" s="1"/>
  <c r="P111" i="7"/>
  <c r="Q111" i="7" s="1"/>
  <c r="X111" i="7"/>
  <c r="Y111" i="7" s="1"/>
  <c r="J111" i="7"/>
  <c r="K111" i="7" s="1"/>
  <c r="R111" i="7"/>
  <c r="S111" i="7" s="1"/>
  <c r="Z111" i="7"/>
  <c r="AA111" i="7" s="1"/>
  <c r="L111" i="7"/>
  <c r="M111" i="7" s="1"/>
  <c r="T111" i="7"/>
  <c r="U111" i="7" s="1"/>
  <c r="A108" i="10"/>
  <c r="D115" i="7"/>
  <c r="N115" i="7"/>
  <c r="O115" i="7" s="1"/>
  <c r="V115" i="7"/>
  <c r="W115" i="7" s="1"/>
  <c r="H115" i="7"/>
  <c r="I115" i="7" s="1"/>
  <c r="P115" i="7"/>
  <c r="Q115" i="7" s="1"/>
  <c r="X115" i="7"/>
  <c r="Y115" i="7" s="1"/>
  <c r="J115" i="7"/>
  <c r="K115" i="7" s="1"/>
  <c r="R115" i="7"/>
  <c r="S115" i="7" s="1"/>
  <c r="Z115" i="7"/>
  <c r="AA115" i="7" s="1"/>
  <c r="L115" i="7"/>
  <c r="M115" i="7" s="1"/>
  <c r="T115" i="7"/>
  <c r="U115" i="7" s="1"/>
  <c r="A112" i="10"/>
  <c r="D119" i="7"/>
  <c r="N119" i="7"/>
  <c r="O119" i="7" s="1"/>
  <c r="V119" i="7"/>
  <c r="W119" i="7" s="1"/>
  <c r="H119" i="7"/>
  <c r="I119" i="7" s="1"/>
  <c r="P119" i="7"/>
  <c r="Q119" i="7" s="1"/>
  <c r="X119" i="7"/>
  <c r="Y119" i="7" s="1"/>
  <c r="J119" i="7"/>
  <c r="K119" i="7" s="1"/>
  <c r="R119" i="7"/>
  <c r="S119" i="7" s="1"/>
  <c r="Z119" i="7"/>
  <c r="AA119" i="7" s="1"/>
  <c r="L119" i="7"/>
  <c r="M119" i="7" s="1"/>
  <c r="T119" i="7"/>
  <c r="U119" i="7" s="1"/>
  <c r="A116" i="10"/>
  <c r="D123" i="7"/>
  <c r="L123" i="7"/>
  <c r="M123" i="7" s="1"/>
  <c r="T123" i="7"/>
  <c r="U123" i="7" s="1"/>
  <c r="N123" i="7"/>
  <c r="O123" i="7" s="1"/>
  <c r="X123" i="7"/>
  <c r="Y123" i="7" s="1"/>
  <c r="P123" i="7"/>
  <c r="Q123" i="7" s="1"/>
  <c r="Z123" i="7"/>
  <c r="AA123" i="7" s="1"/>
  <c r="H123" i="7"/>
  <c r="I123" i="7" s="1"/>
  <c r="R123" i="7"/>
  <c r="S123" i="7" s="1"/>
  <c r="J123" i="7"/>
  <c r="K123" i="7" s="1"/>
  <c r="V123" i="7"/>
  <c r="W123" i="7" s="1"/>
  <c r="A120" i="10"/>
  <c r="D127" i="7"/>
  <c r="L127" i="7"/>
  <c r="M127" i="7" s="1"/>
  <c r="T127" i="7"/>
  <c r="U127" i="7" s="1"/>
  <c r="H127" i="7"/>
  <c r="I127" i="7" s="1"/>
  <c r="R127" i="7"/>
  <c r="S127" i="7" s="1"/>
  <c r="J127" i="7"/>
  <c r="K127" i="7" s="1"/>
  <c r="V127" i="7"/>
  <c r="W127" i="7" s="1"/>
  <c r="N127" i="7"/>
  <c r="O127" i="7" s="1"/>
  <c r="X127" i="7"/>
  <c r="Y127" i="7" s="1"/>
  <c r="P127" i="7"/>
  <c r="Q127" i="7" s="1"/>
  <c r="Z127" i="7"/>
  <c r="AA127" i="7" s="1"/>
  <c r="A124" i="10"/>
  <c r="D131" i="7"/>
  <c r="L131" i="7"/>
  <c r="M131" i="7" s="1"/>
  <c r="T131" i="7"/>
  <c r="U131" i="7" s="1"/>
  <c r="N131" i="7"/>
  <c r="O131" i="7" s="1"/>
  <c r="X131" i="7"/>
  <c r="Y131" i="7" s="1"/>
  <c r="P131" i="7"/>
  <c r="Q131" i="7" s="1"/>
  <c r="Z131" i="7"/>
  <c r="AA131" i="7" s="1"/>
  <c r="H131" i="7"/>
  <c r="I131" i="7" s="1"/>
  <c r="R131" i="7"/>
  <c r="S131" i="7" s="1"/>
  <c r="J131" i="7"/>
  <c r="K131" i="7" s="1"/>
  <c r="V131" i="7"/>
  <c r="W131" i="7" s="1"/>
  <c r="A128" i="10"/>
  <c r="D135" i="7"/>
  <c r="J135" i="7"/>
  <c r="K135" i="7" s="1"/>
  <c r="R135" i="7"/>
  <c r="S135" i="7" s="1"/>
  <c r="Z135" i="7"/>
  <c r="AA135" i="7" s="1"/>
  <c r="L135" i="7"/>
  <c r="M135" i="7" s="1"/>
  <c r="T135" i="7"/>
  <c r="U135" i="7" s="1"/>
  <c r="N135" i="7"/>
  <c r="O135" i="7" s="1"/>
  <c r="V135" i="7"/>
  <c r="W135" i="7" s="1"/>
  <c r="H135" i="7"/>
  <c r="I135" i="7" s="1"/>
  <c r="P135" i="7"/>
  <c r="Q135" i="7" s="1"/>
  <c r="X135" i="7"/>
  <c r="Y135" i="7" s="1"/>
  <c r="A132" i="10"/>
  <c r="D139" i="7"/>
  <c r="J139" i="7"/>
  <c r="K139" i="7" s="1"/>
  <c r="R139" i="7"/>
  <c r="S139" i="7" s="1"/>
  <c r="Z139" i="7"/>
  <c r="AA139" i="7" s="1"/>
  <c r="L139" i="7"/>
  <c r="M139" i="7" s="1"/>
  <c r="T139" i="7"/>
  <c r="U139" i="7" s="1"/>
  <c r="N139" i="7"/>
  <c r="O139" i="7" s="1"/>
  <c r="V139" i="7"/>
  <c r="W139" i="7" s="1"/>
  <c r="H139" i="7"/>
  <c r="I139" i="7" s="1"/>
  <c r="P139" i="7"/>
  <c r="Q139" i="7" s="1"/>
  <c r="X139" i="7"/>
  <c r="Y139" i="7" s="1"/>
  <c r="A136" i="10"/>
  <c r="D143" i="7"/>
  <c r="J143" i="7"/>
  <c r="K143" i="7" s="1"/>
  <c r="R143" i="7"/>
  <c r="S143" i="7" s="1"/>
  <c r="Z143" i="7"/>
  <c r="AA143" i="7" s="1"/>
  <c r="L143" i="7"/>
  <c r="M143" i="7" s="1"/>
  <c r="T143" i="7"/>
  <c r="U143" i="7" s="1"/>
  <c r="N143" i="7"/>
  <c r="O143" i="7" s="1"/>
  <c r="V143" i="7"/>
  <c r="W143" i="7" s="1"/>
  <c r="H143" i="7"/>
  <c r="I143" i="7" s="1"/>
  <c r="P143" i="7"/>
  <c r="Q143" i="7" s="1"/>
  <c r="X143" i="7"/>
  <c r="Y143" i="7" s="1"/>
  <c r="A140" i="10"/>
  <c r="D147" i="7"/>
  <c r="J147" i="7"/>
  <c r="K147" i="7" s="1"/>
  <c r="R147" i="7"/>
  <c r="S147" i="7" s="1"/>
  <c r="Z147" i="7"/>
  <c r="AA147" i="7" s="1"/>
  <c r="L147" i="7"/>
  <c r="M147" i="7" s="1"/>
  <c r="T147" i="7"/>
  <c r="U147" i="7" s="1"/>
  <c r="N147" i="7"/>
  <c r="O147" i="7" s="1"/>
  <c r="V147" i="7"/>
  <c r="W147" i="7" s="1"/>
  <c r="H147" i="7"/>
  <c r="I147" i="7" s="1"/>
  <c r="P147" i="7"/>
  <c r="Q147" i="7" s="1"/>
  <c r="X147" i="7"/>
  <c r="Y147" i="7" s="1"/>
  <c r="A144" i="10"/>
  <c r="D151" i="7"/>
  <c r="J151" i="7"/>
  <c r="K151" i="7" s="1"/>
  <c r="R151" i="7"/>
  <c r="S151" i="7" s="1"/>
  <c r="Z151" i="7"/>
  <c r="AA151" i="7" s="1"/>
  <c r="L151" i="7"/>
  <c r="M151" i="7" s="1"/>
  <c r="T151" i="7"/>
  <c r="U151" i="7" s="1"/>
  <c r="N151" i="7"/>
  <c r="O151" i="7" s="1"/>
  <c r="V151" i="7"/>
  <c r="W151" i="7" s="1"/>
  <c r="H151" i="7"/>
  <c r="I151" i="7" s="1"/>
  <c r="P151" i="7"/>
  <c r="Q151" i="7" s="1"/>
  <c r="X151" i="7"/>
  <c r="Y151" i="7" s="1"/>
  <c r="A148" i="10"/>
  <c r="D155" i="7"/>
  <c r="J155" i="7"/>
  <c r="K155" i="7" s="1"/>
  <c r="R155" i="7"/>
  <c r="S155" i="7" s="1"/>
  <c r="Z155" i="7"/>
  <c r="AA155" i="7" s="1"/>
  <c r="L155" i="7"/>
  <c r="M155" i="7" s="1"/>
  <c r="T155" i="7"/>
  <c r="U155" i="7" s="1"/>
  <c r="N155" i="7"/>
  <c r="O155" i="7" s="1"/>
  <c r="V155" i="7"/>
  <c r="W155" i="7" s="1"/>
  <c r="H155" i="7"/>
  <c r="I155" i="7" s="1"/>
  <c r="P155" i="7"/>
  <c r="Q155" i="7" s="1"/>
  <c r="X155" i="7"/>
  <c r="Y155" i="7" s="1"/>
  <c r="A152" i="10"/>
  <c r="D159" i="7"/>
  <c r="J159" i="7"/>
  <c r="K159" i="7" s="1"/>
  <c r="R159" i="7"/>
  <c r="S159" i="7" s="1"/>
  <c r="Z159" i="7"/>
  <c r="AA159" i="7" s="1"/>
  <c r="L159" i="7"/>
  <c r="M159" i="7" s="1"/>
  <c r="T159" i="7"/>
  <c r="U159" i="7" s="1"/>
  <c r="N159" i="7"/>
  <c r="O159" i="7" s="1"/>
  <c r="V159" i="7"/>
  <c r="W159" i="7" s="1"/>
  <c r="H159" i="7"/>
  <c r="I159" i="7" s="1"/>
  <c r="P159" i="7"/>
  <c r="Q159" i="7" s="1"/>
  <c r="X159" i="7"/>
  <c r="Y159" i="7" s="1"/>
  <c r="A156" i="10"/>
  <c r="D163" i="7"/>
  <c r="J163" i="7"/>
  <c r="K163" i="7" s="1"/>
  <c r="R163" i="7"/>
  <c r="S163" i="7" s="1"/>
  <c r="Z163" i="7"/>
  <c r="AA163" i="7" s="1"/>
  <c r="L163" i="7"/>
  <c r="M163" i="7" s="1"/>
  <c r="T163" i="7"/>
  <c r="U163" i="7" s="1"/>
  <c r="N163" i="7"/>
  <c r="O163" i="7" s="1"/>
  <c r="V163" i="7"/>
  <c r="W163" i="7" s="1"/>
  <c r="H163" i="7"/>
  <c r="I163" i="7" s="1"/>
  <c r="P163" i="7"/>
  <c r="Q163" i="7" s="1"/>
  <c r="X163" i="7"/>
  <c r="Y163" i="7" s="1"/>
  <c r="A160" i="10"/>
  <c r="D167" i="7"/>
  <c r="J167" i="7"/>
  <c r="K167" i="7" s="1"/>
  <c r="R167" i="7"/>
  <c r="S167" i="7" s="1"/>
  <c r="Z167" i="7"/>
  <c r="AA167" i="7" s="1"/>
  <c r="L167" i="7"/>
  <c r="M167" i="7" s="1"/>
  <c r="T167" i="7"/>
  <c r="U167" i="7" s="1"/>
  <c r="N167" i="7"/>
  <c r="O167" i="7" s="1"/>
  <c r="V167" i="7"/>
  <c r="W167" i="7" s="1"/>
  <c r="H167" i="7"/>
  <c r="I167" i="7" s="1"/>
  <c r="P167" i="7"/>
  <c r="Q167" i="7" s="1"/>
  <c r="X167" i="7"/>
  <c r="Y167" i="7" s="1"/>
  <c r="A164" i="10"/>
  <c r="D171" i="7"/>
  <c r="J171" i="7"/>
  <c r="K171" i="7" s="1"/>
  <c r="R171" i="7"/>
  <c r="S171" i="7" s="1"/>
  <c r="Z171" i="7"/>
  <c r="AA171" i="7" s="1"/>
  <c r="L171" i="7"/>
  <c r="M171" i="7" s="1"/>
  <c r="T171" i="7"/>
  <c r="U171" i="7" s="1"/>
  <c r="N171" i="7"/>
  <c r="O171" i="7" s="1"/>
  <c r="V171" i="7"/>
  <c r="W171" i="7" s="1"/>
  <c r="H171" i="7"/>
  <c r="I171" i="7" s="1"/>
  <c r="P171" i="7"/>
  <c r="Q171" i="7" s="1"/>
  <c r="X171" i="7"/>
  <c r="Y171" i="7" s="1"/>
  <c r="A168" i="10"/>
  <c r="D175" i="7"/>
  <c r="J175" i="7"/>
  <c r="K175" i="7" s="1"/>
  <c r="R175" i="7"/>
  <c r="S175" i="7" s="1"/>
  <c r="Z175" i="7"/>
  <c r="AA175" i="7" s="1"/>
  <c r="L175" i="7"/>
  <c r="M175" i="7" s="1"/>
  <c r="T175" i="7"/>
  <c r="U175" i="7" s="1"/>
  <c r="N175" i="7"/>
  <c r="O175" i="7" s="1"/>
  <c r="V175" i="7"/>
  <c r="W175" i="7" s="1"/>
  <c r="H175" i="7"/>
  <c r="I175" i="7" s="1"/>
  <c r="P175" i="7"/>
  <c r="Q175" i="7" s="1"/>
  <c r="X175" i="7"/>
  <c r="Y175" i="7" s="1"/>
  <c r="A172" i="10"/>
  <c r="D179" i="7"/>
  <c r="J179" i="7"/>
  <c r="K179" i="7" s="1"/>
  <c r="R179" i="7"/>
  <c r="S179" i="7" s="1"/>
  <c r="Z179" i="7"/>
  <c r="AA179" i="7" s="1"/>
  <c r="L179" i="7"/>
  <c r="M179" i="7" s="1"/>
  <c r="T179" i="7"/>
  <c r="U179" i="7" s="1"/>
  <c r="N179" i="7"/>
  <c r="O179" i="7" s="1"/>
  <c r="V179" i="7"/>
  <c r="W179" i="7" s="1"/>
  <c r="H179" i="7"/>
  <c r="I179" i="7" s="1"/>
  <c r="P179" i="7"/>
  <c r="Q179" i="7" s="1"/>
  <c r="X179" i="7"/>
  <c r="Y179" i="7" s="1"/>
  <c r="A176" i="10"/>
  <c r="D183" i="7"/>
  <c r="J183" i="7"/>
  <c r="K183" i="7" s="1"/>
  <c r="R183" i="7"/>
  <c r="S183" i="7" s="1"/>
  <c r="Z183" i="7"/>
  <c r="AA183" i="7" s="1"/>
  <c r="L183" i="7"/>
  <c r="M183" i="7" s="1"/>
  <c r="T183" i="7"/>
  <c r="U183" i="7" s="1"/>
  <c r="N183" i="7"/>
  <c r="O183" i="7" s="1"/>
  <c r="V183" i="7"/>
  <c r="W183" i="7" s="1"/>
  <c r="H183" i="7"/>
  <c r="I183" i="7" s="1"/>
  <c r="P183" i="7"/>
  <c r="Q183" i="7" s="1"/>
  <c r="X183" i="7"/>
  <c r="Y183" i="7" s="1"/>
  <c r="A180" i="10"/>
  <c r="D187" i="7"/>
  <c r="J187" i="7"/>
  <c r="K187" i="7" s="1"/>
  <c r="R187" i="7"/>
  <c r="S187" i="7" s="1"/>
  <c r="Z187" i="7"/>
  <c r="AA187" i="7" s="1"/>
  <c r="L187" i="7"/>
  <c r="M187" i="7" s="1"/>
  <c r="T187" i="7"/>
  <c r="U187" i="7" s="1"/>
  <c r="N187" i="7"/>
  <c r="O187" i="7" s="1"/>
  <c r="V187" i="7"/>
  <c r="W187" i="7" s="1"/>
  <c r="H187" i="7"/>
  <c r="I187" i="7" s="1"/>
  <c r="P187" i="7"/>
  <c r="Q187" i="7" s="1"/>
  <c r="X187" i="7"/>
  <c r="Y187" i="7" s="1"/>
  <c r="A184" i="10"/>
  <c r="D191" i="7"/>
  <c r="J191" i="7"/>
  <c r="K191" i="7" s="1"/>
  <c r="R191" i="7"/>
  <c r="S191" i="7" s="1"/>
  <c r="L191" i="7"/>
  <c r="M191" i="7" s="1"/>
  <c r="T191" i="7"/>
  <c r="U191" i="7" s="1"/>
  <c r="N191" i="7"/>
  <c r="O191" i="7" s="1"/>
  <c r="V191" i="7"/>
  <c r="W191" i="7" s="1"/>
  <c r="H191" i="7"/>
  <c r="I191" i="7" s="1"/>
  <c r="P191" i="7"/>
  <c r="Q191" i="7" s="1"/>
  <c r="X191" i="7"/>
  <c r="Y191" i="7" s="1"/>
  <c r="Z191" i="7"/>
  <c r="AA191" i="7" s="1"/>
  <c r="A188" i="10"/>
  <c r="D195" i="7"/>
  <c r="H195" i="7"/>
  <c r="I195" i="7" s="1"/>
  <c r="P195" i="7"/>
  <c r="Q195" i="7" s="1"/>
  <c r="X195" i="7"/>
  <c r="Y195" i="7" s="1"/>
  <c r="L195" i="7"/>
  <c r="M195" i="7" s="1"/>
  <c r="V195" i="7"/>
  <c r="W195" i="7" s="1"/>
  <c r="N195" i="7"/>
  <c r="O195" i="7" s="1"/>
  <c r="Z195" i="7"/>
  <c r="AA195" i="7" s="1"/>
  <c r="R195" i="7"/>
  <c r="S195" i="7" s="1"/>
  <c r="J195" i="7"/>
  <c r="K195" i="7" s="1"/>
  <c r="T195" i="7"/>
  <c r="U195" i="7" s="1"/>
  <c r="A192" i="10"/>
  <c r="D199" i="7"/>
  <c r="H199" i="7"/>
  <c r="I199" i="7" s="1"/>
  <c r="P199" i="7"/>
  <c r="Q199" i="7" s="1"/>
  <c r="X199" i="7"/>
  <c r="Y199" i="7" s="1"/>
  <c r="R199" i="7"/>
  <c r="S199" i="7" s="1"/>
  <c r="J199" i="7"/>
  <c r="K199" i="7" s="1"/>
  <c r="T199" i="7"/>
  <c r="U199" i="7" s="1"/>
  <c r="L199" i="7"/>
  <c r="M199" i="7" s="1"/>
  <c r="V199" i="7"/>
  <c r="W199" i="7" s="1"/>
  <c r="N199" i="7"/>
  <c r="O199" i="7" s="1"/>
  <c r="Z199" i="7"/>
  <c r="AA199" i="7" s="1"/>
  <c r="A196" i="10"/>
  <c r="D203" i="7"/>
  <c r="L203" i="7"/>
  <c r="M203" i="7" s="1"/>
  <c r="T203" i="7"/>
  <c r="U203" i="7" s="1"/>
  <c r="N203" i="7"/>
  <c r="O203" i="7" s="1"/>
  <c r="V203" i="7"/>
  <c r="W203" i="7" s="1"/>
  <c r="H203" i="7"/>
  <c r="I203" i="7" s="1"/>
  <c r="P203" i="7"/>
  <c r="Q203" i="7" s="1"/>
  <c r="X203" i="7"/>
  <c r="Y203" i="7" s="1"/>
  <c r="J203" i="7"/>
  <c r="K203" i="7" s="1"/>
  <c r="R203" i="7"/>
  <c r="S203" i="7" s="1"/>
  <c r="Z203" i="7"/>
  <c r="AA203" i="7" s="1"/>
  <c r="A200" i="10"/>
  <c r="D207" i="7"/>
  <c r="L207" i="7"/>
  <c r="M207" i="7" s="1"/>
  <c r="T207" i="7"/>
  <c r="U207" i="7" s="1"/>
  <c r="N207" i="7"/>
  <c r="O207" i="7" s="1"/>
  <c r="V207" i="7"/>
  <c r="W207" i="7" s="1"/>
  <c r="H207" i="7"/>
  <c r="I207" i="7" s="1"/>
  <c r="P207" i="7"/>
  <c r="Q207" i="7" s="1"/>
  <c r="X207" i="7"/>
  <c r="Y207" i="7" s="1"/>
  <c r="J207" i="7"/>
  <c r="K207" i="7" s="1"/>
  <c r="R207" i="7"/>
  <c r="S207" i="7" s="1"/>
  <c r="Z207" i="7"/>
  <c r="AA207" i="7" s="1"/>
  <c r="A204" i="10"/>
  <c r="D211" i="7"/>
  <c r="L211" i="7"/>
  <c r="M211" i="7" s="1"/>
  <c r="T211" i="7"/>
  <c r="U211" i="7" s="1"/>
  <c r="N211" i="7"/>
  <c r="O211" i="7" s="1"/>
  <c r="V211" i="7"/>
  <c r="W211" i="7" s="1"/>
  <c r="H211" i="7"/>
  <c r="I211" i="7" s="1"/>
  <c r="P211" i="7"/>
  <c r="Q211" i="7" s="1"/>
  <c r="X211" i="7"/>
  <c r="Y211" i="7" s="1"/>
  <c r="J211" i="7"/>
  <c r="K211" i="7" s="1"/>
  <c r="R211" i="7"/>
  <c r="S211" i="7" s="1"/>
  <c r="Z211" i="7"/>
  <c r="AA211" i="7" s="1"/>
  <c r="A208" i="10"/>
  <c r="D215" i="7"/>
  <c r="L215" i="7"/>
  <c r="M215" i="7" s="1"/>
  <c r="T215" i="7"/>
  <c r="U215" i="7" s="1"/>
  <c r="N215" i="7"/>
  <c r="O215" i="7" s="1"/>
  <c r="V215" i="7"/>
  <c r="W215" i="7" s="1"/>
  <c r="H215" i="7"/>
  <c r="I215" i="7" s="1"/>
  <c r="P215" i="7"/>
  <c r="Q215" i="7" s="1"/>
  <c r="X215" i="7"/>
  <c r="Y215" i="7" s="1"/>
  <c r="J215" i="7"/>
  <c r="K215" i="7" s="1"/>
  <c r="R215" i="7"/>
  <c r="S215" i="7" s="1"/>
  <c r="Z215" i="7"/>
  <c r="AA215" i="7" s="1"/>
  <c r="A212" i="10"/>
  <c r="D219" i="7"/>
  <c r="L219" i="7"/>
  <c r="M219" i="7" s="1"/>
  <c r="T219" i="7"/>
  <c r="U219" i="7" s="1"/>
  <c r="N219" i="7"/>
  <c r="O219" i="7" s="1"/>
  <c r="V219" i="7"/>
  <c r="W219" i="7" s="1"/>
  <c r="H219" i="7"/>
  <c r="I219" i="7" s="1"/>
  <c r="P219" i="7"/>
  <c r="Q219" i="7" s="1"/>
  <c r="X219" i="7"/>
  <c r="Y219" i="7" s="1"/>
  <c r="J219" i="7"/>
  <c r="K219" i="7" s="1"/>
  <c r="R219" i="7"/>
  <c r="S219" i="7" s="1"/>
  <c r="Z219" i="7"/>
  <c r="AA219" i="7" s="1"/>
  <c r="A216" i="10"/>
  <c r="D223" i="7"/>
  <c r="L223" i="7"/>
  <c r="M223" i="7" s="1"/>
  <c r="T223" i="7"/>
  <c r="U223" i="7" s="1"/>
  <c r="N223" i="7"/>
  <c r="O223" i="7" s="1"/>
  <c r="V223" i="7"/>
  <c r="W223" i="7" s="1"/>
  <c r="H223" i="7"/>
  <c r="I223" i="7" s="1"/>
  <c r="P223" i="7"/>
  <c r="Q223" i="7" s="1"/>
  <c r="X223" i="7"/>
  <c r="Y223" i="7" s="1"/>
  <c r="J223" i="7"/>
  <c r="K223" i="7" s="1"/>
  <c r="R223" i="7"/>
  <c r="S223" i="7" s="1"/>
  <c r="Z223" i="7"/>
  <c r="AA223" i="7" s="1"/>
  <c r="A220" i="10"/>
  <c r="D227" i="7"/>
  <c r="L227" i="7"/>
  <c r="M227" i="7" s="1"/>
  <c r="T227" i="7"/>
  <c r="U227" i="7" s="1"/>
  <c r="N227" i="7"/>
  <c r="O227" i="7" s="1"/>
  <c r="V227" i="7"/>
  <c r="W227" i="7" s="1"/>
  <c r="H227" i="7"/>
  <c r="I227" i="7" s="1"/>
  <c r="P227" i="7"/>
  <c r="Q227" i="7" s="1"/>
  <c r="X227" i="7"/>
  <c r="Y227" i="7" s="1"/>
  <c r="J227" i="7"/>
  <c r="K227" i="7" s="1"/>
  <c r="R227" i="7"/>
  <c r="S227" i="7" s="1"/>
  <c r="Z227" i="7"/>
  <c r="AA227" i="7" s="1"/>
  <c r="A224" i="10"/>
  <c r="D231" i="7"/>
  <c r="L231" i="7"/>
  <c r="M231" i="7" s="1"/>
  <c r="T231" i="7"/>
  <c r="U231" i="7" s="1"/>
  <c r="N231" i="7"/>
  <c r="O231" i="7" s="1"/>
  <c r="V231" i="7"/>
  <c r="W231" i="7" s="1"/>
  <c r="H231" i="7"/>
  <c r="I231" i="7" s="1"/>
  <c r="P231" i="7"/>
  <c r="Q231" i="7" s="1"/>
  <c r="X231" i="7"/>
  <c r="Y231" i="7" s="1"/>
  <c r="J231" i="7"/>
  <c r="K231" i="7" s="1"/>
  <c r="R231" i="7"/>
  <c r="S231" i="7" s="1"/>
  <c r="Z231" i="7"/>
  <c r="AA231" i="7" s="1"/>
  <c r="A228" i="10"/>
  <c r="D235" i="7"/>
  <c r="L235" i="7"/>
  <c r="M235" i="7" s="1"/>
  <c r="T235" i="7"/>
  <c r="U235" i="7" s="1"/>
  <c r="N235" i="7"/>
  <c r="O235" i="7" s="1"/>
  <c r="V235" i="7"/>
  <c r="W235" i="7" s="1"/>
  <c r="H235" i="7"/>
  <c r="I235" i="7" s="1"/>
  <c r="P235" i="7"/>
  <c r="Q235" i="7" s="1"/>
  <c r="X235" i="7"/>
  <c r="Y235" i="7" s="1"/>
  <c r="J235" i="7"/>
  <c r="K235" i="7" s="1"/>
  <c r="R235" i="7"/>
  <c r="S235" i="7" s="1"/>
  <c r="Z235" i="7"/>
  <c r="AA235" i="7" s="1"/>
  <c r="A232" i="10"/>
  <c r="D239" i="7"/>
  <c r="L239" i="7"/>
  <c r="M239" i="7" s="1"/>
  <c r="T239" i="7"/>
  <c r="U239" i="7" s="1"/>
  <c r="N239" i="7"/>
  <c r="O239" i="7" s="1"/>
  <c r="V239" i="7"/>
  <c r="W239" i="7" s="1"/>
  <c r="H239" i="7"/>
  <c r="I239" i="7" s="1"/>
  <c r="P239" i="7"/>
  <c r="Q239" i="7" s="1"/>
  <c r="X239" i="7"/>
  <c r="Y239" i="7" s="1"/>
  <c r="J239" i="7"/>
  <c r="K239" i="7" s="1"/>
  <c r="R239" i="7"/>
  <c r="S239" i="7" s="1"/>
  <c r="Z239" i="7"/>
  <c r="AA239" i="7" s="1"/>
  <c r="A236" i="10"/>
  <c r="D243" i="7"/>
  <c r="L243" i="7"/>
  <c r="M243" i="7" s="1"/>
  <c r="T243" i="7"/>
  <c r="U243" i="7" s="1"/>
  <c r="N243" i="7"/>
  <c r="O243" i="7" s="1"/>
  <c r="V243" i="7"/>
  <c r="W243" i="7" s="1"/>
  <c r="H243" i="7"/>
  <c r="I243" i="7" s="1"/>
  <c r="P243" i="7"/>
  <c r="Q243" i="7" s="1"/>
  <c r="X243" i="7"/>
  <c r="Y243" i="7" s="1"/>
  <c r="J243" i="7"/>
  <c r="K243" i="7" s="1"/>
  <c r="R243" i="7"/>
  <c r="S243" i="7" s="1"/>
  <c r="Z243" i="7"/>
  <c r="AA243" i="7" s="1"/>
  <c r="A240" i="10"/>
  <c r="D247" i="7"/>
  <c r="L247" i="7"/>
  <c r="M247" i="7" s="1"/>
  <c r="T247" i="7"/>
  <c r="U247" i="7" s="1"/>
  <c r="N247" i="7"/>
  <c r="O247" i="7" s="1"/>
  <c r="V247" i="7"/>
  <c r="W247" i="7" s="1"/>
  <c r="H247" i="7"/>
  <c r="I247" i="7" s="1"/>
  <c r="P247" i="7"/>
  <c r="Q247" i="7" s="1"/>
  <c r="X247" i="7"/>
  <c r="Y247" i="7" s="1"/>
  <c r="J247" i="7"/>
  <c r="K247" i="7" s="1"/>
  <c r="R247" i="7"/>
  <c r="S247" i="7" s="1"/>
  <c r="Z247" i="7"/>
  <c r="AA247" i="7" s="1"/>
  <c r="A244" i="10"/>
  <c r="D251" i="7"/>
  <c r="L251" i="7"/>
  <c r="M251" i="7" s="1"/>
  <c r="T251" i="7"/>
  <c r="U251" i="7" s="1"/>
  <c r="N251" i="7"/>
  <c r="O251" i="7" s="1"/>
  <c r="V251" i="7"/>
  <c r="W251" i="7" s="1"/>
  <c r="H251" i="7"/>
  <c r="I251" i="7" s="1"/>
  <c r="P251" i="7"/>
  <c r="Q251" i="7" s="1"/>
  <c r="X251" i="7"/>
  <c r="Y251" i="7" s="1"/>
  <c r="J251" i="7"/>
  <c r="K251" i="7" s="1"/>
  <c r="R251" i="7"/>
  <c r="S251" i="7" s="1"/>
  <c r="Z251" i="7"/>
  <c r="AA251" i="7" s="1"/>
  <c r="A248" i="10"/>
  <c r="D255" i="7"/>
  <c r="L255" i="7"/>
  <c r="M255" i="7" s="1"/>
  <c r="T255" i="7"/>
  <c r="U255" i="7" s="1"/>
  <c r="N255" i="7"/>
  <c r="O255" i="7" s="1"/>
  <c r="V255" i="7"/>
  <c r="W255" i="7" s="1"/>
  <c r="H255" i="7"/>
  <c r="I255" i="7" s="1"/>
  <c r="P255" i="7"/>
  <c r="Q255" i="7" s="1"/>
  <c r="X255" i="7"/>
  <c r="Y255" i="7" s="1"/>
  <c r="J255" i="7"/>
  <c r="K255" i="7" s="1"/>
  <c r="R255" i="7"/>
  <c r="S255" i="7" s="1"/>
  <c r="Z255" i="7"/>
  <c r="AA255" i="7" s="1"/>
  <c r="A252" i="10"/>
  <c r="D259" i="7"/>
  <c r="L259" i="7"/>
  <c r="M259" i="7" s="1"/>
  <c r="T259" i="7"/>
  <c r="U259" i="7" s="1"/>
  <c r="N259" i="7"/>
  <c r="O259" i="7" s="1"/>
  <c r="V259" i="7"/>
  <c r="W259" i="7" s="1"/>
  <c r="H259" i="7"/>
  <c r="I259" i="7" s="1"/>
  <c r="P259" i="7"/>
  <c r="Q259" i="7" s="1"/>
  <c r="X259" i="7"/>
  <c r="Y259" i="7" s="1"/>
  <c r="J259" i="7"/>
  <c r="K259" i="7" s="1"/>
  <c r="R259" i="7"/>
  <c r="S259" i="7" s="1"/>
  <c r="Z259" i="7"/>
  <c r="AA259" i="7" s="1"/>
  <c r="A256" i="10"/>
  <c r="D263" i="7"/>
  <c r="J263" i="7"/>
  <c r="K263" i="7" s="1"/>
  <c r="R263" i="7"/>
  <c r="S263" i="7" s="1"/>
  <c r="Z263" i="7"/>
  <c r="AA263" i="7" s="1"/>
  <c r="L263" i="7"/>
  <c r="M263" i="7" s="1"/>
  <c r="V263" i="7"/>
  <c r="W263" i="7" s="1"/>
  <c r="N263" i="7"/>
  <c r="O263" i="7" s="1"/>
  <c r="X263" i="7"/>
  <c r="Y263" i="7" s="1"/>
  <c r="P263" i="7"/>
  <c r="Q263" i="7" s="1"/>
  <c r="H263" i="7"/>
  <c r="I263" i="7" s="1"/>
  <c r="T263" i="7"/>
  <c r="U263" i="7" s="1"/>
  <c r="A260" i="10"/>
  <c r="D267" i="7"/>
  <c r="J267" i="7"/>
  <c r="K267" i="7" s="1"/>
  <c r="R267" i="7"/>
  <c r="S267" i="7" s="1"/>
  <c r="Z267" i="7"/>
  <c r="AA267" i="7" s="1"/>
  <c r="P267" i="7"/>
  <c r="Q267" i="7" s="1"/>
  <c r="H267" i="7"/>
  <c r="I267" i="7" s="1"/>
  <c r="T267" i="7"/>
  <c r="U267" i="7" s="1"/>
  <c r="L267" i="7"/>
  <c r="M267" i="7" s="1"/>
  <c r="V267" i="7"/>
  <c r="W267" i="7" s="1"/>
  <c r="N267" i="7"/>
  <c r="O267" i="7" s="1"/>
  <c r="X267" i="7"/>
  <c r="Y267" i="7" s="1"/>
  <c r="A264" i="10"/>
  <c r="D271" i="7"/>
  <c r="L271" i="7"/>
  <c r="M271" i="7" s="1"/>
  <c r="T271" i="7"/>
  <c r="U271" i="7" s="1"/>
  <c r="N271" i="7"/>
  <c r="O271" i="7" s="1"/>
  <c r="V271" i="7"/>
  <c r="W271" i="7" s="1"/>
  <c r="H271" i="7"/>
  <c r="I271" i="7" s="1"/>
  <c r="P271" i="7"/>
  <c r="Q271" i="7" s="1"/>
  <c r="X271" i="7"/>
  <c r="Y271" i="7" s="1"/>
  <c r="J271" i="7"/>
  <c r="K271" i="7" s="1"/>
  <c r="R271" i="7"/>
  <c r="S271" i="7" s="1"/>
  <c r="Z271" i="7"/>
  <c r="AA271" i="7" s="1"/>
  <c r="A268" i="10"/>
  <c r="D275" i="7"/>
  <c r="L275" i="7"/>
  <c r="M275" i="7" s="1"/>
  <c r="T275" i="7"/>
  <c r="U275" i="7" s="1"/>
  <c r="N275" i="7"/>
  <c r="O275" i="7" s="1"/>
  <c r="V275" i="7"/>
  <c r="W275" i="7" s="1"/>
  <c r="H275" i="7"/>
  <c r="I275" i="7" s="1"/>
  <c r="P275" i="7"/>
  <c r="Q275" i="7" s="1"/>
  <c r="X275" i="7"/>
  <c r="Y275" i="7" s="1"/>
  <c r="J275" i="7"/>
  <c r="K275" i="7" s="1"/>
  <c r="R275" i="7"/>
  <c r="S275" i="7" s="1"/>
  <c r="Z275" i="7"/>
  <c r="AA275" i="7" s="1"/>
  <c r="A272" i="10"/>
  <c r="D279" i="7"/>
  <c r="L279" i="7"/>
  <c r="M279" i="7" s="1"/>
  <c r="T279" i="7"/>
  <c r="U279" i="7" s="1"/>
  <c r="N279" i="7"/>
  <c r="O279" i="7" s="1"/>
  <c r="V279" i="7"/>
  <c r="W279" i="7" s="1"/>
  <c r="H279" i="7"/>
  <c r="I279" i="7" s="1"/>
  <c r="P279" i="7"/>
  <c r="Q279" i="7" s="1"/>
  <c r="X279" i="7"/>
  <c r="Y279" i="7" s="1"/>
  <c r="J279" i="7"/>
  <c r="K279" i="7" s="1"/>
  <c r="R279" i="7"/>
  <c r="S279" i="7" s="1"/>
  <c r="Z279" i="7"/>
  <c r="AA279" i="7" s="1"/>
  <c r="A276" i="10"/>
  <c r="D283" i="7"/>
  <c r="L283" i="7"/>
  <c r="M283" i="7" s="1"/>
  <c r="T283" i="7"/>
  <c r="U283" i="7" s="1"/>
  <c r="N283" i="7"/>
  <c r="O283" i="7" s="1"/>
  <c r="V283" i="7"/>
  <c r="W283" i="7" s="1"/>
  <c r="H283" i="7"/>
  <c r="I283" i="7" s="1"/>
  <c r="P283" i="7"/>
  <c r="Q283" i="7" s="1"/>
  <c r="X283" i="7"/>
  <c r="Y283" i="7" s="1"/>
  <c r="J283" i="7"/>
  <c r="K283" i="7" s="1"/>
  <c r="R283" i="7"/>
  <c r="S283" i="7" s="1"/>
  <c r="Z283" i="7"/>
  <c r="AA283" i="7" s="1"/>
  <c r="A280" i="10"/>
  <c r="D287" i="7"/>
  <c r="L287" i="7"/>
  <c r="M287" i="7" s="1"/>
  <c r="T287" i="7"/>
  <c r="U287" i="7" s="1"/>
  <c r="N287" i="7"/>
  <c r="O287" i="7" s="1"/>
  <c r="V287" i="7"/>
  <c r="W287" i="7" s="1"/>
  <c r="H287" i="7"/>
  <c r="I287" i="7" s="1"/>
  <c r="P287" i="7"/>
  <c r="Q287" i="7" s="1"/>
  <c r="X287" i="7"/>
  <c r="Y287" i="7" s="1"/>
  <c r="J287" i="7"/>
  <c r="K287" i="7" s="1"/>
  <c r="R287" i="7"/>
  <c r="S287" i="7" s="1"/>
  <c r="Z287" i="7"/>
  <c r="AA287" i="7" s="1"/>
  <c r="A284" i="10"/>
  <c r="D291" i="7"/>
  <c r="L291" i="7"/>
  <c r="M291" i="7" s="1"/>
  <c r="T291" i="7"/>
  <c r="U291" i="7" s="1"/>
  <c r="N291" i="7"/>
  <c r="O291" i="7" s="1"/>
  <c r="V291" i="7"/>
  <c r="W291" i="7" s="1"/>
  <c r="H291" i="7"/>
  <c r="I291" i="7" s="1"/>
  <c r="P291" i="7"/>
  <c r="Q291" i="7" s="1"/>
  <c r="X291" i="7"/>
  <c r="Y291" i="7" s="1"/>
  <c r="J291" i="7"/>
  <c r="K291" i="7" s="1"/>
  <c r="R291" i="7"/>
  <c r="S291" i="7" s="1"/>
  <c r="Z291" i="7"/>
  <c r="AA291" i="7" s="1"/>
  <c r="A288" i="10"/>
  <c r="D295" i="7"/>
  <c r="E295" i="7" s="1"/>
  <c r="F295" i="7" s="1"/>
  <c r="L295" i="7"/>
  <c r="M295" i="7" s="1"/>
  <c r="T295" i="7"/>
  <c r="U295" i="7" s="1"/>
  <c r="N295" i="7"/>
  <c r="O295" i="7" s="1"/>
  <c r="V295" i="7"/>
  <c r="W295" i="7" s="1"/>
  <c r="H295" i="7"/>
  <c r="I295" i="7" s="1"/>
  <c r="P295" i="7"/>
  <c r="Q295" i="7" s="1"/>
  <c r="X295" i="7"/>
  <c r="Y295" i="7" s="1"/>
  <c r="J295" i="7"/>
  <c r="K295" i="7" s="1"/>
  <c r="R295" i="7"/>
  <c r="S295" i="7" s="1"/>
  <c r="Z295" i="7"/>
  <c r="AA295" i="7" s="1"/>
  <c r="A292" i="10"/>
  <c r="D299" i="7"/>
  <c r="E299" i="7" s="1"/>
  <c r="F299" i="7" s="1"/>
  <c r="L299" i="7"/>
  <c r="M299" i="7" s="1"/>
  <c r="T299" i="7"/>
  <c r="U299" i="7" s="1"/>
  <c r="N299" i="7"/>
  <c r="O299" i="7" s="1"/>
  <c r="V299" i="7"/>
  <c r="W299" i="7" s="1"/>
  <c r="H299" i="7"/>
  <c r="I299" i="7" s="1"/>
  <c r="P299" i="7"/>
  <c r="Q299" i="7" s="1"/>
  <c r="X299" i="7"/>
  <c r="Y299" i="7" s="1"/>
  <c r="J299" i="7"/>
  <c r="K299" i="7" s="1"/>
  <c r="R299" i="7"/>
  <c r="S299" i="7" s="1"/>
  <c r="Z299" i="7"/>
  <c r="AA299" i="7" s="1"/>
  <c r="A296" i="10"/>
  <c r="D303" i="7"/>
  <c r="E303" i="7" s="1"/>
  <c r="F303" i="7" s="1"/>
  <c r="L303" i="7"/>
  <c r="M303" i="7" s="1"/>
  <c r="T303" i="7"/>
  <c r="U303" i="7" s="1"/>
  <c r="N303" i="7"/>
  <c r="O303" i="7" s="1"/>
  <c r="V303" i="7"/>
  <c r="W303" i="7" s="1"/>
  <c r="H303" i="7"/>
  <c r="I303" i="7" s="1"/>
  <c r="P303" i="7"/>
  <c r="Q303" i="7" s="1"/>
  <c r="X303" i="7"/>
  <c r="Y303" i="7" s="1"/>
  <c r="J303" i="7"/>
  <c r="K303" i="7" s="1"/>
  <c r="R303" i="7"/>
  <c r="S303" i="7" s="1"/>
  <c r="Z303" i="7"/>
  <c r="AA303" i="7" s="1"/>
  <c r="A300" i="10"/>
  <c r="D307" i="7"/>
  <c r="E307" i="7" s="1"/>
  <c r="F307" i="7" s="1"/>
  <c r="L307" i="7"/>
  <c r="M307" i="7" s="1"/>
  <c r="T307" i="7"/>
  <c r="U307" i="7" s="1"/>
  <c r="N307" i="7"/>
  <c r="O307" i="7" s="1"/>
  <c r="V307" i="7"/>
  <c r="W307" i="7" s="1"/>
  <c r="H307" i="7"/>
  <c r="I307" i="7" s="1"/>
  <c r="P307" i="7"/>
  <c r="Q307" i="7" s="1"/>
  <c r="X307" i="7"/>
  <c r="Y307" i="7" s="1"/>
  <c r="J307" i="7"/>
  <c r="K307" i="7" s="1"/>
  <c r="R307" i="7"/>
  <c r="S307" i="7" s="1"/>
  <c r="Z307" i="7"/>
  <c r="AA307" i="7" s="1"/>
  <c r="A304" i="10"/>
  <c r="D311" i="7"/>
  <c r="E311" i="7" s="1"/>
  <c r="F311" i="7" s="1"/>
  <c r="L311" i="7"/>
  <c r="M311" i="7" s="1"/>
  <c r="T311" i="7"/>
  <c r="U311" i="7" s="1"/>
  <c r="N311" i="7"/>
  <c r="O311" i="7" s="1"/>
  <c r="V311" i="7"/>
  <c r="W311" i="7" s="1"/>
  <c r="H311" i="7"/>
  <c r="I311" i="7" s="1"/>
  <c r="P311" i="7"/>
  <c r="Q311" i="7" s="1"/>
  <c r="X311" i="7"/>
  <c r="Y311" i="7" s="1"/>
  <c r="J311" i="7"/>
  <c r="K311" i="7" s="1"/>
  <c r="R311" i="7"/>
  <c r="S311" i="7" s="1"/>
  <c r="Z311" i="7"/>
  <c r="AA311" i="7" s="1"/>
  <c r="A308" i="10"/>
  <c r="D315" i="7"/>
  <c r="E315" i="7" s="1"/>
  <c r="F315" i="7" s="1"/>
  <c r="L315" i="7"/>
  <c r="M315" i="7" s="1"/>
  <c r="T315" i="7"/>
  <c r="U315" i="7" s="1"/>
  <c r="N315" i="7"/>
  <c r="O315" i="7" s="1"/>
  <c r="V315" i="7"/>
  <c r="W315" i="7" s="1"/>
  <c r="H315" i="7"/>
  <c r="I315" i="7" s="1"/>
  <c r="P315" i="7"/>
  <c r="Q315" i="7" s="1"/>
  <c r="X315" i="7"/>
  <c r="Y315" i="7" s="1"/>
  <c r="J315" i="7"/>
  <c r="K315" i="7" s="1"/>
  <c r="R315" i="7"/>
  <c r="S315" i="7" s="1"/>
  <c r="Z315" i="7"/>
  <c r="AA315" i="7" s="1"/>
  <c r="A312" i="10"/>
  <c r="D319" i="7"/>
  <c r="E319" i="7" s="1"/>
  <c r="F319" i="7" s="1"/>
  <c r="L319" i="7"/>
  <c r="M319" i="7" s="1"/>
  <c r="T319" i="7"/>
  <c r="U319" i="7" s="1"/>
  <c r="N319" i="7"/>
  <c r="O319" i="7" s="1"/>
  <c r="V319" i="7"/>
  <c r="W319" i="7" s="1"/>
  <c r="H319" i="7"/>
  <c r="I319" i="7" s="1"/>
  <c r="P319" i="7"/>
  <c r="Q319" i="7" s="1"/>
  <c r="X319" i="7"/>
  <c r="Y319" i="7" s="1"/>
  <c r="J319" i="7"/>
  <c r="K319" i="7" s="1"/>
  <c r="R319" i="7"/>
  <c r="S319" i="7" s="1"/>
  <c r="Z319" i="7"/>
  <c r="AA319" i="7" s="1"/>
  <c r="A316" i="10"/>
  <c r="D323" i="7"/>
  <c r="E323" i="7" s="1"/>
  <c r="F323" i="7" s="1"/>
  <c r="L323" i="7"/>
  <c r="M323" i="7" s="1"/>
  <c r="T323" i="7"/>
  <c r="U323" i="7" s="1"/>
  <c r="N323" i="7"/>
  <c r="O323" i="7" s="1"/>
  <c r="V323" i="7"/>
  <c r="W323" i="7" s="1"/>
  <c r="H323" i="7"/>
  <c r="I323" i="7" s="1"/>
  <c r="P323" i="7"/>
  <c r="Q323" i="7" s="1"/>
  <c r="X323" i="7"/>
  <c r="Y323" i="7" s="1"/>
  <c r="J323" i="7"/>
  <c r="K323" i="7" s="1"/>
  <c r="R323" i="7"/>
  <c r="S323" i="7" s="1"/>
  <c r="Z323" i="7"/>
  <c r="AA323" i="7" s="1"/>
  <c r="A320" i="10"/>
  <c r="D327" i="7"/>
  <c r="E327" i="7" s="1"/>
  <c r="F327" i="7" s="1"/>
  <c r="L327" i="7"/>
  <c r="M327" i="7" s="1"/>
  <c r="T327" i="7"/>
  <c r="U327" i="7" s="1"/>
  <c r="N327" i="7"/>
  <c r="O327" i="7" s="1"/>
  <c r="V327" i="7"/>
  <c r="W327" i="7" s="1"/>
  <c r="H327" i="7"/>
  <c r="I327" i="7" s="1"/>
  <c r="P327" i="7"/>
  <c r="Q327" i="7" s="1"/>
  <c r="X327" i="7"/>
  <c r="Y327" i="7" s="1"/>
  <c r="J327" i="7"/>
  <c r="K327" i="7" s="1"/>
  <c r="R327" i="7"/>
  <c r="S327" i="7" s="1"/>
  <c r="Z327" i="7"/>
  <c r="AA327" i="7" s="1"/>
  <c r="A324" i="10"/>
  <c r="D331" i="7"/>
  <c r="E331" i="7" s="1"/>
  <c r="F331" i="7" s="1"/>
  <c r="L331" i="7"/>
  <c r="M331" i="7" s="1"/>
  <c r="T331" i="7"/>
  <c r="U331" i="7" s="1"/>
  <c r="N331" i="7"/>
  <c r="O331" i="7" s="1"/>
  <c r="V331" i="7"/>
  <c r="W331" i="7" s="1"/>
  <c r="J331" i="7"/>
  <c r="K331" i="7" s="1"/>
  <c r="R331" i="7"/>
  <c r="S331" i="7" s="1"/>
  <c r="Z331" i="7"/>
  <c r="AA331" i="7" s="1"/>
  <c r="H331" i="7"/>
  <c r="I331" i="7" s="1"/>
  <c r="P331" i="7"/>
  <c r="Q331" i="7" s="1"/>
  <c r="X331" i="7"/>
  <c r="Y331" i="7" s="1"/>
  <c r="A328" i="10"/>
  <c r="D335" i="7"/>
  <c r="E335" i="7" s="1"/>
  <c r="F335" i="7" s="1"/>
  <c r="J335" i="7"/>
  <c r="K335" i="7" s="1"/>
  <c r="R335" i="7"/>
  <c r="S335" i="7" s="1"/>
  <c r="Z335" i="7"/>
  <c r="AA335" i="7" s="1"/>
  <c r="H335" i="7"/>
  <c r="I335" i="7" s="1"/>
  <c r="T335" i="7"/>
  <c r="U335" i="7" s="1"/>
  <c r="L335" i="7"/>
  <c r="M335" i="7" s="1"/>
  <c r="V335" i="7"/>
  <c r="W335" i="7" s="1"/>
  <c r="N335" i="7"/>
  <c r="O335" i="7" s="1"/>
  <c r="X335" i="7"/>
  <c r="Y335" i="7" s="1"/>
  <c r="P335" i="7"/>
  <c r="Q335" i="7" s="1"/>
  <c r="A332" i="10"/>
  <c r="D339" i="7"/>
  <c r="E339" i="7" s="1"/>
  <c r="F339" i="7" s="1"/>
  <c r="J339" i="7"/>
  <c r="K339" i="7" s="1"/>
  <c r="R339" i="7"/>
  <c r="S339" i="7" s="1"/>
  <c r="Z339" i="7"/>
  <c r="AA339" i="7" s="1"/>
  <c r="L339" i="7"/>
  <c r="M339" i="7" s="1"/>
  <c r="T339" i="7"/>
  <c r="U339" i="7" s="1"/>
  <c r="N339" i="7"/>
  <c r="O339" i="7" s="1"/>
  <c r="V339" i="7"/>
  <c r="W339" i="7" s="1"/>
  <c r="H339" i="7"/>
  <c r="I339" i="7" s="1"/>
  <c r="P339" i="7"/>
  <c r="Q339" i="7" s="1"/>
  <c r="X339" i="7"/>
  <c r="Y339" i="7" s="1"/>
  <c r="A336" i="10"/>
  <c r="D343" i="7"/>
  <c r="E343" i="7" s="1"/>
  <c r="F343" i="7" s="1"/>
  <c r="J343" i="7"/>
  <c r="K343" i="7" s="1"/>
  <c r="R343" i="7"/>
  <c r="S343" i="7" s="1"/>
  <c r="Z343" i="7"/>
  <c r="AA343" i="7" s="1"/>
  <c r="L343" i="7"/>
  <c r="M343" i="7" s="1"/>
  <c r="T343" i="7"/>
  <c r="U343" i="7" s="1"/>
  <c r="N343" i="7"/>
  <c r="O343" i="7" s="1"/>
  <c r="V343" i="7"/>
  <c r="W343" i="7" s="1"/>
  <c r="H343" i="7"/>
  <c r="I343" i="7" s="1"/>
  <c r="P343" i="7"/>
  <c r="Q343" i="7" s="1"/>
  <c r="X343" i="7"/>
  <c r="Y343" i="7" s="1"/>
  <c r="A340" i="10"/>
  <c r="D347" i="7"/>
  <c r="E347" i="7" s="1"/>
  <c r="F347" i="7" s="1"/>
  <c r="J347" i="7"/>
  <c r="K347" i="7" s="1"/>
  <c r="R347" i="7"/>
  <c r="S347" i="7" s="1"/>
  <c r="Z347" i="7"/>
  <c r="AA347" i="7" s="1"/>
  <c r="L347" i="7"/>
  <c r="M347" i="7" s="1"/>
  <c r="T347" i="7"/>
  <c r="U347" i="7" s="1"/>
  <c r="N347" i="7"/>
  <c r="O347" i="7" s="1"/>
  <c r="V347" i="7"/>
  <c r="W347" i="7" s="1"/>
  <c r="H347" i="7"/>
  <c r="I347" i="7" s="1"/>
  <c r="P347" i="7"/>
  <c r="Q347" i="7" s="1"/>
  <c r="X347" i="7"/>
  <c r="Y347" i="7" s="1"/>
  <c r="A344" i="10"/>
  <c r="D351" i="7"/>
  <c r="E351" i="7" s="1"/>
  <c r="F351" i="7" s="1"/>
  <c r="J351" i="7"/>
  <c r="K351" i="7" s="1"/>
  <c r="R351" i="7"/>
  <c r="S351" i="7" s="1"/>
  <c r="Z351" i="7"/>
  <c r="AA351" i="7" s="1"/>
  <c r="L351" i="7"/>
  <c r="M351" i="7" s="1"/>
  <c r="T351" i="7"/>
  <c r="U351" i="7" s="1"/>
  <c r="N351" i="7"/>
  <c r="O351" i="7" s="1"/>
  <c r="V351" i="7"/>
  <c r="W351" i="7" s="1"/>
  <c r="H351" i="7"/>
  <c r="I351" i="7" s="1"/>
  <c r="P351" i="7"/>
  <c r="Q351" i="7" s="1"/>
  <c r="X351" i="7"/>
  <c r="Y351" i="7" s="1"/>
  <c r="A348" i="10"/>
  <c r="D355" i="7"/>
  <c r="E355" i="7" s="1"/>
  <c r="F355" i="7" s="1"/>
  <c r="J355" i="7"/>
  <c r="K355" i="7" s="1"/>
  <c r="R355" i="7"/>
  <c r="S355" i="7" s="1"/>
  <c r="Z355" i="7"/>
  <c r="AA355" i="7" s="1"/>
  <c r="L355" i="7"/>
  <c r="M355" i="7" s="1"/>
  <c r="T355" i="7"/>
  <c r="U355" i="7" s="1"/>
  <c r="N355" i="7"/>
  <c r="O355" i="7" s="1"/>
  <c r="V355" i="7"/>
  <c r="W355" i="7" s="1"/>
  <c r="H355" i="7"/>
  <c r="I355" i="7" s="1"/>
  <c r="P355" i="7"/>
  <c r="Q355" i="7" s="1"/>
  <c r="X355" i="7"/>
  <c r="Y355" i="7" s="1"/>
  <c r="A352" i="10"/>
  <c r="D359" i="7"/>
  <c r="E359" i="7" s="1"/>
  <c r="F359" i="7" s="1"/>
  <c r="J359" i="7"/>
  <c r="K359" i="7" s="1"/>
  <c r="R359" i="7"/>
  <c r="S359" i="7" s="1"/>
  <c r="Z359" i="7"/>
  <c r="AA359" i="7" s="1"/>
  <c r="L359" i="7"/>
  <c r="M359" i="7" s="1"/>
  <c r="T359" i="7"/>
  <c r="U359" i="7" s="1"/>
  <c r="N359" i="7"/>
  <c r="O359" i="7" s="1"/>
  <c r="V359" i="7"/>
  <c r="W359" i="7" s="1"/>
  <c r="H359" i="7"/>
  <c r="I359" i="7" s="1"/>
  <c r="P359" i="7"/>
  <c r="Q359" i="7" s="1"/>
  <c r="X359" i="7"/>
  <c r="Y359" i="7" s="1"/>
  <c r="A356" i="10"/>
  <c r="D363" i="7"/>
  <c r="E363" i="7" s="1"/>
  <c r="F363" i="7" s="1"/>
  <c r="J363" i="7"/>
  <c r="K363" i="7" s="1"/>
  <c r="R363" i="7"/>
  <c r="S363" i="7" s="1"/>
  <c r="Z363" i="7"/>
  <c r="AA363" i="7" s="1"/>
  <c r="L363" i="7"/>
  <c r="M363" i="7" s="1"/>
  <c r="T363" i="7"/>
  <c r="U363" i="7" s="1"/>
  <c r="N363" i="7"/>
  <c r="O363" i="7" s="1"/>
  <c r="V363" i="7"/>
  <c r="W363" i="7" s="1"/>
  <c r="H363" i="7"/>
  <c r="I363" i="7" s="1"/>
  <c r="P363" i="7"/>
  <c r="Q363" i="7" s="1"/>
  <c r="X363" i="7"/>
  <c r="Y363" i="7" s="1"/>
  <c r="A360" i="10"/>
  <c r="D367" i="7"/>
  <c r="E367" i="7" s="1"/>
  <c r="F367" i="7" s="1"/>
  <c r="J367" i="7"/>
  <c r="K367" i="7" s="1"/>
  <c r="R367" i="7"/>
  <c r="S367" i="7" s="1"/>
  <c r="Z367" i="7"/>
  <c r="AA367" i="7" s="1"/>
  <c r="L367" i="7"/>
  <c r="M367" i="7" s="1"/>
  <c r="T367" i="7"/>
  <c r="U367" i="7" s="1"/>
  <c r="N367" i="7"/>
  <c r="O367" i="7" s="1"/>
  <c r="V367" i="7"/>
  <c r="W367" i="7" s="1"/>
  <c r="H367" i="7"/>
  <c r="I367" i="7" s="1"/>
  <c r="P367" i="7"/>
  <c r="Q367" i="7" s="1"/>
  <c r="X367" i="7"/>
  <c r="Y367" i="7" s="1"/>
  <c r="A364" i="10"/>
  <c r="D371" i="7"/>
  <c r="E371" i="7" s="1"/>
  <c r="F371" i="7" s="1"/>
  <c r="J371" i="7"/>
  <c r="K371" i="7" s="1"/>
  <c r="R371" i="7"/>
  <c r="S371" i="7" s="1"/>
  <c r="Z371" i="7"/>
  <c r="AA371" i="7" s="1"/>
  <c r="L371" i="7"/>
  <c r="M371" i="7" s="1"/>
  <c r="T371" i="7"/>
  <c r="U371" i="7" s="1"/>
  <c r="N371" i="7"/>
  <c r="O371" i="7" s="1"/>
  <c r="V371" i="7"/>
  <c r="W371" i="7" s="1"/>
  <c r="H371" i="7"/>
  <c r="I371" i="7" s="1"/>
  <c r="P371" i="7"/>
  <c r="Q371" i="7" s="1"/>
  <c r="X371" i="7"/>
  <c r="Y371" i="7" s="1"/>
  <c r="A368" i="10"/>
  <c r="D375" i="7"/>
  <c r="E375" i="7" s="1"/>
  <c r="F375" i="7" s="1"/>
  <c r="J375" i="7"/>
  <c r="K375" i="7" s="1"/>
  <c r="R375" i="7"/>
  <c r="S375" i="7" s="1"/>
  <c r="Z375" i="7"/>
  <c r="AA375" i="7" s="1"/>
  <c r="L375" i="7"/>
  <c r="M375" i="7" s="1"/>
  <c r="T375" i="7"/>
  <c r="U375" i="7" s="1"/>
  <c r="N375" i="7"/>
  <c r="O375" i="7" s="1"/>
  <c r="V375" i="7"/>
  <c r="W375" i="7" s="1"/>
  <c r="H375" i="7"/>
  <c r="I375" i="7" s="1"/>
  <c r="P375" i="7"/>
  <c r="Q375" i="7" s="1"/>
  <c r="X375" i="7"/>
  <c r="Y375" i="7" s="1"/>
  <c r="A372" i="10"/>
  <c r="D379" i="7"/>
  <c r="E379" i="7" s="1"/>
  <c r="F379" i="7" s="1"/>
  <c r="J379" i="7"/>
  <c r="K379" i="7" s="1"/>
  <c r="R379" i="7"/>
  <c r="S379" i="7" s="1"/>
  <c r="Z379" i="7"/>
  <c r="AA379" i="7" s="1"/>
  <c r="L379" i="7"/>
  <c r="M379" i="7" s="1"/>
  <c r="T379" i="7"/>
  <c r="U379" i="7" s="1"/>
  <c r="N379" i="7"/>
  <c r="O379" i="7" s="1"/>
  <c r="V379" i="7"/>
  <c r="W379" i="7" s="1"/>
  <c r="H379" i="7"/>
  <c r="I379" i="7" s="1"/>
  <c r="P379" i="7"/>
  <c r="Q379" i="7" s="1"/>
  <c r="X379" i="7"/>
  <c r="Y379" i="7" s="1"/>
  <c r="A376" i="10"/>
  <c r="D383" i="7"/>
  <c r="E383" i="7" s="1"/>
  <c r="F383" i="7" s="1"/>
  <c r="J383" i="7"/>
  <c r="K383" i="7" s="1"/>
  <c r="R383" i="7"/>
  <c r="S383" i="7" s="1"/>
  <c r="Z383" i="7"/>
  <c r="AA383" i="7" s="1"/>
  <c r="L383" i="7"/>
  <c r="M383" i="7" s="1"/>
  <c r="T383" i="7"/>
  <c r="U383" i="7" s="1"/>
  <c r="N383" i="7"/>
  <c r="O383" i="7" s="1"/>
  <c r="V383" i="7"/>
  <c r="W383" i="7" s="1"/>
  <c r="H383" i="7"/>
  <c r="I383" i="7" s="1"/>
  <c r="P383" i="7"/>
  <c r="Q383" i="7" s="1"/>
  <c r="X383" i="7"/>
  <c r="Y383" i="7" s="1"/>
  <c r="A380" i="10"/>
  <c r="D387" i="7"/>
  <c r="E387" i="7" s="1"/>
  <c r="F387" i="7" s="1"/>
  <c r="J387" i="7"/>
  <c r="K387" i="7" s="1"/>
  <c r="R387" i="7"/>
  <c r="S387" i="7" s="1"/>
  <c r="Z387" i="7"/>
  <c r="AA387" i="7" s="1"/>
  <c r="L387" i="7"/>
  <c r="M387" i="7" s="1"/>
  <c r="T387" i="7"/>
  <c r="U387" i="7" s="1"/>
  <c r="N387" i="7"/>
  <c r="O387" i="7" s="1"/>
  <c r="V387" i="7"/>
  <c r="W387" i="7" s="1"/>
  <c r="H387" i="7"/>
  <c r="I387" i="7" s="1"/>
  <c r="P387" i="7"/>
  <c r="Q387" i="7" s="1"/>
  <c r="X387" i="7"/>
  <c r="Y387" i="7" s="1"/>
  <c r="A384" i="10"/>
  <c r="D391" i="7"/>
  <c r="E391" i="7" s="1"/>
  <c r="F391" i="7" s="1"/>
  <c r="J391" i="7"/>
  <c r="K391" i="7" s="1"/>
  <c r="R391" i="7"/>
  <c r="S391" i="7" s="1"/>
  <c r="Z391" i="7"/>
  <c r="AA391" i="7" s="1"/>
  <c r="L391" i="7"/>
  <c r="M391" i="7" s="1"/>
  <c r="T391" i="7"/>
  <c r="U391" i="7" s="1"/>
  <c r="N391" i="7"/>
  <c r="O391" i="7" s="1"/>
  <c r="V391" i="7"/>
  <c r="W391" i="7" s="1"/>
  <c r="H391" i="7"/>
  <c r="I391" i="7" s="1"/>
  <c r="P391" i="7"/>
  <c r="Q391" i="7" s="1"/>
  <c r="X391" i="7"/>
  <c r="Y391" i="7" s="1"/>
  <c r="A388" i="10"/>
  <c r="D395" i="7"/>
  <c r="E395" i="7" s="1"/>
  <c r="F395" i="7" s="1"/>
  <c r="J395" i="7"/>
  <c r="K395" i="7" s="1"/>
  <c r="R395" i="7"/>
  <c r="S395" i="7" s="1"/>
  <c r="Z395" i="7"/>
  <c r="AA395" i="7" s="1"/>
  <c r="L395" i="7"/>
  <c r="M395" i="7" s="1"/>
  <c r="T395" i="7"/>
  <c r="U395" i="7" s="1"/>
  <c r="N395" i="7"/>
  <c r="O395" i="7" s="1"/>
  <c r="V395" i="7"/>
  <c r="W395" i="7" s="1"/>
  <c r="H395" i="7"/>
  <c r="I395" i="7" s="1"/>
  <c r="P395" i="7"/>
  <c r="Q395" i="7" s="1"/>
  <c r="X395" i="7"/>
  <c r="Y395" i="7" s="1"/>
  <c r="A392" i="10"/>
  <c r="D399" i="7"/>
  <c r="E399" i="7" s="1"/>
  <c r="F399" i="7" s="1"/>
  <c r="J399" i="7"/>
  <c r="K399" i="7" s="1"/>
  <c r="R399" i="7"/>
  <c r="S399" i="7" s="1"/>
  <c r="Z399" i="7"/>
  <c r="AA399" i="7" s="1"/>
  <c r="L399" i="7"/>
  <c r="M399" i="7" s="1"/>
  <c r="T399" i="7"/>
  <c r="U399" i="7" s="1"/>
  <c r="N399" i="7"/>
  <c r="O399" i="7" s="1"/>
  <c r="V399" i="7"/>
  <c r="W399" i="7" s="1"/>
  <c r="H399" i="7"/>
  <c r="I399" i="7" s="1"/>
  <c r="P399" i="7"/>
  <c r="Q399" i="7" s="1"/>
  <c r="X399" i="7"/>
  <c r="Y399" i="7" s="1"/>
  <c r="A396" i="10"/>
  <c r="D403" i="7"/>
  <c r="E403" i="7" s="1"/>
  <c r="F403" i="7" s="1"/>
  <c r="J403" i="7"/>
  <c r="K403" i="7" s="1"/>
  <c r="R403" i="7"/>
  <c r="S403" i="7" s="1"/>
  <c r="Z403" i="7"/>
  <c r="AA403" i="7" s="1"/>
  <c r="L403" i="7"/>
  <c r="M403" i="7" s="1"/>
  <c r="T403" i="7"/>
  <c r="U403" i="7" s="1"/>
  <c r="N403" i="7"/>
  <c r="O403" i="7" s="1"/>
  <c r="V403" i="7"/>
  <c r="W403" i="7" s="1"/>
  <c r="H403" i="7"/>
  <c r="I403" i="7" s="1"/>
  <c r="P403" i="7"/>
  <c r="Q403" i="7" s="1"/>
  <c r="X403" i="7"/>
  <c r="Y403" i="7" s="1"/>
  <c r="A400" i="10"/>
  <c r="D407" i="7"/>
  <c r="E407" i="7" s="1"/>
  <c r="F407" i="7" s="1"/>
  <c r="J407" i="7"/>
  <c r="K407" i="7" s="1"/>
  <c r="R407" i="7"/>
  <c r="S407" i="7" s="1"/>
  <c r="Z407" i="7"/>
  <c r="AA407" i="7" s="1"/>
  <c r="L407" i="7"/>
  <c r="M407" i="7" s="1"/>
  <c r="T407" i="7"/>
  <c r="U407" i="7" s="1"/>
  <c r="N407" i="7"/>
  <c r="O407" i="7" s="1"/>
  <c r="V407" i="7"/>
  <c r="W407" i="7" s="1"/>
  <c r="H407" i="7"/>
  <c r="I407" i="7" s="1"/>
  <c r="P407" i="7"/>
  <c r="Q407" i="7" s="1"/>
  <c r="X407" i="7"/>
  <c r="Y407" i="7" s="1"/>
  <c r="A404" i="10"/>
  <c r="D411" i="7"/>
  <c r="E411" i="7" s="1"/>
  <c r="F411" i="7" s="1"/>
  <c r="J411" i="7"/>
  <c r="K411" i="7" s="1"/>
  <c r="R411" i="7"/>
  <c r="S411" i="7" s="1"/>
  <c r="Z411" i="7"/>
  <c r="AA411" i="7" s="1"/>
  <c r="L411" i="7"/>
  <c r="M411" i="7" s="1"/>
  <c r="T411" i="7"/>
  <c r="U411" i="7" s="1"/>
  <c r="N411" i="7"/>
  <c r="O411" i="7" s="1"/>
  <c r="V411" i="7"/>
  <c r="W411" i="7" s="1"/>
  <c r="H411" i="7"/>
  <c r="I411" i="7" s="1"/>
  <c r="P411" i="7"/>
  <c r="Q411" i="7" s="1"/>
  <c r="X411" i="7"/>
  <c r="Y411" i="7" s="1"/>
  <c r="A408" i="10"/>
  <c r="D415" i="7"/>
  <c r="E415" i="7" s="1"/>
  <c r="F415" i="7" s="1"/>
  <c r="J415" i="7"/>
  <c r="K415" i="7" s="1"/>
  <c r="R415" i="7"/>
  <c r="S415" i="7" s="1"/>
  <c r="Z415" i="7"/>
  <c r="AA415" i="7" s="1"/>
  <c r="L415" i="7"/>
  <c r="M415" i="7" s="1"/>
  <c r="T415" i="7"/>
  <c r="U415" i="7" s="1"/>
  <c r="N415" i="7"/>
  <c r="O415" i="7" s="1"/>
  <c r="V415" i="7"/>
  <c r="W415" i="7" s="1"/>
  <c r="H415" i="7"/>
  <c r="I415" i="7" s="1"/>
  <c r="P415" i="7"/>
  <c r="Q415" i="7" s="1"/>
  <c r="X415" i="7"/>
  <c r="Y415" i="7" s="1"/>
  <c r="A412" i="10"/>
  <c r="D419" i="7"/>
  <c r="E419" i="7" s="1"/>
  <c r="F419" i="7" s="1"/>
  <c r="J419" i="7"/>
  <c r="K419" i="7" s="1"/>
  <c r="R419" i="7"/>
  <c r="S419" i="7" s="1"/>
  <c r="Z419" i="7"/>
  <c r="AA419" i="7" s="1"/>
  <c r="L419" i="7"/>
  <c r="M419" i="7" s="1"/>
  <c r="T419" i="7"/>
  <c r="U419" i="7" s="1"/>
  <c r="N419" i="7"/>
  <c r="O419" i="7" s="1"/>
  <c r="V419" i="7"/>
  <c r="W419" i="7" s="1"/>
  <c r="H419" i="7"/>
  <c r="I419" i="7" s="1"/>
  <c r="P419" i="7"/>
  <c r="Q419" i="7" s="1"/>
  <c r="X419" i="7"/>
  <c r="Y419" i="7" s="1"/>
  <c r="A416" i="10"/>
  <c r="D423" i="7"/>
  <c r="E423" i="7" s="1"/>
  <c r="F423" i="7" s="1"/>
  <c r="J423" i="7"/>
  <c r="K423" i="7" s="1"/>
  <c r="R423" i="7"/>
  <c r="S423" i="7" s="1"/>
  <c r="Z423" i="7"/>
  <c r="AA423" i="7" s="1"/>
  <c r="L423" i="7"/>
  <c r="M423" i="7" s="1"/>
  <c r="T423" i="7"/>
  <c r="U423" i="7" s="1"/>
  <c r="N423" i="7"/>
  <c r="O423" i="7" s="1"/>
  <c r="V423" i="7"/>
  <c r="W423" i="7" s="1"/>
  <c r="H423" i="7"/>
  <c r="I423" i="7" s="1"/>
  <c r="P423" i="7"/>
  <c r="Q423" i="7" s="1"/>
  <c r="X423" i="7"/>
  <c r="Y423" i="7" s="1"/>
  <c r="A420" i="10"/>
  <c r="D427" i="7"/>
  <c r="E427" i="7" s="1"/>
  <c r="F427" i="7" s="1"/>
  <c r="J427" i="7"/>
  <c r="K427" i="7" s="1"/>
  <c r="R427" i="7"/>
  <c r="S427" i="7" s="1"/>
  <c r="Z427" i="7"/>
  <c r="AA427" i="7" s="1"/>
  <c r="L427" i="7"/>
  <c r="M427" i="7" s="1"/>
  <c r="T427" i="7"/>
  <c r="U427" i="7" s="1"/>
  <c r="N427" i="7"/>
  <c r="O427" i="7" s="1"/>
  <c r="V427" i="7"/>
  <c r="W427" i="7" s="1"/>
  <c r="H427" i="7"/>
  <c r="I427" i="7" s="1"/>
  <c r="P427" i="7"/>
  <c r="Q427" i="7" s="1"/>
  <c r="X427" i="7"/>
  <c r="Y427" i="7" s="1"/>
  <c r="A424" i="10"/>
  <c r="D431" i="7"/>
  <c r="E431" i="7" s="1"/>
  <c r="F431" i="7" s="1"/>
  <c r="J431" i="7"/>
  <c r="K431" i="7" s="1"/>
  <c r="R431" i="7"/>
  <c r="S431" i="7" s="1"/>
  <c r="Z431" i="7"/>
  <c r="AA431" i="7" s="1"/>
  <c r="L431" i="7"/>
  <c r="M431" i="7" s="1"/>
  <c r="T431" i="7"/>
  <c r="U431" i="7" s="1"/>
  <c r="N431" i="7"/>
  <c r="O431" i="7" s="1"/>
  <c r="V431" i="7"/>
  <c r="W431" i="7" s="1"/>
  <c r="H431" i="7"/>
  <c r="I431" i="7" s="1"/>
  <c r="P431" i="7"/>
  <c r="Q431" i="7" s="1"/>
  <c r="X431" i="7"/>
  <c r="Y431" i="7" s="1"/>
  <c r="A428" i="10"/>
  <c r="D435" i="7"/>
  <c r="E435" i="7" s="1"/>
  <c r="F435" i="7" s="1"/>
  <c r="J435" i="7"/>
  <c r="K435" i="7" s="1"/>
  <c r="R435" i="7"/>
  <c r="S435" i="7" s="1"/>
  <c r="Z435" i="7"/>
  <c r="AA435" i="7" s="1"/>
  <c r="L435" i="7"/>
  <c r="M435" i="7" s="1"/>
  <c r="T435" i="7"/>
  <c r="U435" i="7" s="1"/>
  <c r="N435" i="7"/>
  <c r="O435" i="7" s="1"/>
  <c r="V435" i="7"/>
  <c r="W435" i="7" s="1"/>
  <c r="H435" i="7"/>
  <c r="I435" i="7" s="1"/>
  <c r="P435" i="7"/>
  <c r="Q435" i="7" s="1"/>
  <c r="X435" i="7"/>
  <c r="Y435" i="7" s="1"/>
  <c r="A432" i="10"/>
  <c r="D439" i="7"/>
  <c r="E439" i="7" s="1"/>
  <c r="F439" i="7" s="1"/>
  <c r="J439" i="7"/>
  <c r="K439" i="7" s="1"/>
  <c r="R439" i="7"/>
  <c r="S439" i="7" s="1"/>
  <c r="Z439" i="7"/>
  <c r="AA439" i="7" s="1"/>
  <c r="L439" i="7"/>
  <c r="M439" i="7" s="1"/>
  <c r="T439" i="7"/>
  <c r="U439" i="7" s="1"/>
  <c r="N439" i="7"/>
  <c r="O439" i="7" s="1"/>
  <c r="V439" i="7"/>
  <c r="W439" i="7" s="1"/>
  <c r="H439" i="7"/>
  <c r="I439" i="7" s="1"/>
  <c r="P439" i="7"/>
  <c r="Q439" i="7" s="1"/>
  <c r="X439" i="7"/>
  <c r="Y439" i="7" s="1"/>
  <c r="A436" i="10"/>
  <c r="D443" i="7"/>
  <c r="E443" i="7" s="1"/>
  <c r="F443" i="7" s="1"/>
  <c r="J443" i="7"/>
  <c r="K443" i="7" s="1"/>
  <c r="R443" i="7"/>
  <c r="S443" i="7" s="1"/>
  <c r="Z443" i="7"/>
  <c r="AA443" i="7" s="1"/>
  <c r="L443" i="7"/>
  <c r="M443" i="7" s="1"/>
  <c r="T443" i="7"/>
  <c r="U443" i="7" s="1"/>
  <c r="N443" i="7"/>
  <c r="O443" i="7" s="1"/>
  <c r="V443" i="7"/>
  <c r="W443" i="7" s="1"/>
  <c r="H443" i="7"/>
  <c r="I443" i="7" s="1"/>
  <c r="P443" i="7"/>
  <c r="Q443" i="7" s="1"/>
  <c r="X443" i="7"/>
  <c r="Y443" i="7" s="1"/>
  <c r="A440" i="10"/>
  <c r="D447" i="7"/>
  <c r="E447" i="7" s="1"/>
  <c r="F447" i="7" s="1"/>
  <c r="J447" i="7"/>
  <c r="K447" i="7" s="1"/>
  <c r="R447" i="7"/>
  <c r="S447" i="7" s="1"/>
  <c r="Z447" i="7"/>
  <c r="AA447" i="7" s="1"/>
  <c r="L447" i="7"/>
  <c r="M447" i="7" s="1"/>
  <c r="T447" i="7"/>
  <c r="U447" i="7" s="1"/>
  <c r="N447" i="7"/>
  <c r="O447" i="7" s="1"/>
  <c r="V447" i="7"/>
  <c r="W447" i="7" s="1"/>
  <c r="H447" i="7"/>
  <c r="I447" i="7" s="1"/>
  <c r="P447" i="7"/>
  <c r="Q447" i="7" s="1"/>
  <c r="X447" i="7"/>
  <c r="Y447" i="7" s="1"/>
  <c r="A444" i="10"/>
  <c r="D451" i="7"/>
  <c r="E451" i="7" s="1"/>
  <c r="F451" i="7" s="1"/>
  <c r="J451" i="7"/>
  <c r="K451" i="7" s="1"/>
  <c r="R451" i="7"/>
  <c r="S451" i="7" s="1"/>
  <c r="Z451" i="7"/>
  <c r="AA451" i="7" s="1"/>
  <c r="L451" i="7"/>
  <c r="M451" i="7" s="1"/>
  <c r="T451" i="7"/>
  <c r="U451" i="7" s="1"/>
  <c r="N451" i="7"/>
  <c r="O451" i="7" s="1"/>
  <c r="V451" i="7"/>
  <c r="W451" i="7" s="1"/>
  <c r="H451" i="7"/>
  <c r="I451" i="7" s="1"/>
  <c r="P451" i="7"/>
  <c r="Q451" i="7" s="1"/>
  <c r="X451" i="7"/>
  <c r="Y451" i="7" s="1"/>
  <c r="A448" i="10"/>
  <c r="D455" i="7"/>
  <c r="E455" i="7" s="1"/>
  <c r="F455" i="7" s="1"/>
  <c r="J455" i="7"/>
  <c r="K455" i="7" s="1"/>
  <c r="R455" i="7"/>
  <c r="S455" i="7" s="1"/>
  <c r="Z455" i="7"/>
  <c r="AA455" i="7" s="1"/>
  <c r="L455" i="7"/>
  <c r="M455" i="7" s="1"/>
  <c r="T455" i="7"/>
  <c r="U455" i="7" s="1"/>
  <c r="N455" i="7"/>
  <c r="O455" i="7" s="1"/>
  <c r="V455" i="7"/>
  <c r="W455" i="7" s="1"/>
  <c r="H455" i="7"/>
  <c r="I455" i="7" s="1"/>
  <c r="P455" i="7"/>
  <c r="Q455" i="7" s="1"/>
  <c r="X455" i="7"/>
  <c r="Y455" i="7" s="1"/>
  <c r="A452" i="10"/>
  <c r="D459" i="7"/>
  <c r="E459" i="7" s="1"/>
  <c r="F459" i="7" s="1"/>
  <c r="J459" i="7"/>
  <c r="K459" i="7" s="1"/>
  <c r="R459" i="7"/>
  <c r="S459" i="7" s="1"/>
  <c r="Z459" i="7"/>
  <c r="AA459" i="7" s="1"/>
  <c r="L459" i="7"/>
  <c r="M459" i="7" s="1"/>
  <c r="T459" i="7"/>
  <c r="U459" i="7" s="1"/>
  <c r="N459" i="7"/>
  <c r="O459" i="7" s="1"/>
  <c r="V459" i="7"/>
  <c r="W459" i="7" s="1"/>
  <c r="H459" i="7"/>
  <c r="I459" i="7" s="1"/>
  <c r="P459" i="7"/>
  <c r="Q459" i="7" s="1"/>
  <c r="X459" i="7"/>
  <c r="Y459" i="7" s="1"/>
  <c r="A456" i="10"/>
  <c r="D463" i="7"/>
  <c r="E463" i="7" s="1"/>
  <c r="F463" i="7" s="1"/>
  <c r="J463" i="7"/>
  <c r="K463" i="7" s="1"/>
  <c r="R463" i="7"/>
  <c r="S463" i="7" s="1"/>
  <c r="Z463" i="7"/>
  <c r="AA463" i="7" s="1"/>
  <c r="L463" i="7"/>
  <c r="M463" i="7" s="1"/>
  <c r="T463" i="7"/>
  <c r="U463" i="7" s="1"/>
  <c r="H463" i="7"/>
  <c r="I463" i="7" s="1"/>
  <c r="P463" i="7"/>
  <c r="Q463" i="7" s="1"/>
  <c r="X463" i="7"/>
  <c r="Y463" i="7" s="1"/>
  <c r="V463" i="7"/>
  <c r="W463" i="7" s="1"/>
  <c r="N463" i="7"/>
  <c r="O463" i="7" s="1"/>
  <c r="A460" i="10"/>
  <c r="D467" i="7"/>
  <c r="E467" i="7" s="1"/>
  <c r="F467" i="7" s="1"/>
  <c r="J467" i="7"/>
  <c r="K467" i="7" s="1"/>
  <c r="R467" i="7"/>
  <c r="S467" i="7" s="1"/>
  <c r="Z467" i="7"/>
  <c r="AA467" i="7" s="1"/>
  <c r="L467" i="7"/>
  <c r="M467" i="7" s="1"/>
  <c r="T467" i="7"/>
  <c r="U467" i="7" s="1"/>
  <c r="H467" i="7"/>
  <c r="I467" i="7" s="1"/>
  <c r="P467" i="7"/>
  <c r="Q467" i="7" s="1"/>
  <c r="X467" i="7"/>
  <c r="Y467" i="7" s="1"/>
  <c r="N467" i="7"/>
  <c r="O467" i="7" s="1"/>
  <c r="V467" i="7"/>
  <c r="W467" i="7" s="1"/>
  <c r="A464" i="10"/>
  <c r="D471" i="7"/>
  <c r="E471" i="7" s="1"/>
  <c r="F471" i="7" s="1"/>
  <c r="J471" i="7"/>
  <c r="K471" i="7" s="1"/>
  <c r="R471" i="7"/>
  <c r="S471" i="7" s="1"/>
  <c r="Z471" i="7"/>
  <c r="AA471" i="7" s="1"/>
  <c r="L471" i="7"/>
  <c r="M471" i="7" s="1"/>
  <c r="T471" i="7"/>
  <c r="U471" i="7" s="1"/>
  <c r="N471" i="7"/>
  <c r="O471" i="7" s="1"/>
  <c r="V471" i="7"/>
  <c r="W471" i="7" s="1"/>
  <c r="H471" i="7"/>
  <c r="I471" i="7" s="1"/>
  <c r="P471" i="7"/>
  <c r="Q471" i="7" s="1"/>
  <c r="X471" i="7"/>
  <c r="Y471" i="7" s="1"/>
  <c r="A468" i="10"/>
  <c r="D475" i="7"/>
  <c r="E475" i="7" s="1"/>
  <c r="F475" i="7" s="1"/>
  <c r="J475" i="7"/>
  <c r="K475" i="7" s="1"/>
  <c r="R475" i="7"/>
  <c r="S475" i="7" s="1"/>
  <c r="Z475" i="7"/>
  <c r="AA475" i="7" s="1"/>
  <c r="L475" i="7"/>
  <c r="M475" i="7" s="1"/>
  <c r="T475" i="7"/>
  <c r="U475" i="7" s="1"/>
  <c r="N475" i="7"/>
  <c r="O475" i="7" s="1"/>
  <c r="V475" i="7"/>
  <c r="W475" i="7" s="1"/>
  <c r="H475" i="7"/>
  <c r="I475" i="7" s="1"/>
  <c r="P475" i="7"/>
  <c r="Q475" i="7" s="1"/>
  <c r="X475" i="7"/>
  <c r="Y475" i="7" s="1"/>
  <c r="A472" i="10"/>
  <c r="D479" i="7"/>
  <c r="E479" i="7" s="1"/>
  <c r="F479" i="7" s="1"/>
  <c r="J479" i="7"/>
  <c r="K479" i="7" s="1"/>
  <c r="R479" i="7"/>
  <c r="S479" i="7" s="1"/>
  <c r="Z479" i="7"/>
  <c r="AA479" i="7" s="1"/>
  <c r="L479" i="7"/>
  <c r="M479" i="7" s="1"/>
  <c r="T479" i="7"/>
  <c r="U479" i="7" s="1"/>
  <c r="N479" i="7"/>
  <c r="O479" i="7" s="1"/>
  <c r="V479" i="7"/>
  <c r="W479" i="7" s="1"/>
  <c r="H479" i="7"/>
  <c r="I479" i="7" s="1"/>
  <c r="P479" i="7"/>
  <c r="Q479" i="7" s="1"/>
  <c r="X479" i="7"/>
  <c r="Y479" i="7" s="1"/>
  <c r="A476" i="10"/>
  <c r="D483" i="7"/>
  <c r="E483" i="7" s="1"/>
  <c r="F483" i="7" s="1"/>
  <c r="J483" i="7"/>
  <c r="K483" i="7" s="1"/>
  <c r="R483" i="7"/>
  <c r="S483" i="7" s="1"/>
  <c r="Z483" i="7"/>
  <c r="AA483" i="7" s="1"/>
  <c r="L483" i="7"/>
  <c r="M483" i="7" s="1"/>
  <c r="T483" i="7"/>
  <c r="U483" i="7" s="1"/>
  <c r="N483" i="7"/>
  <c r="O483" i="7" s="1"/>
  <c r="V483" i="7"/>
  <c r="W483" i="7" s="1"/>
  <c r="H483" i="7"/>
  <c r="I483" i="7" s="1"/>
  <c r="P483" i="7"/>
  <c r="Q483" i="7" s="1"/>
  <c r="X483" i="7"/>
  <c r="Y483" i="7" s="1"/>
  <c r="A480" i="10"/>
  <c r="D487" i="7"/>
  <c r="E487" i="7" s="1"/>
  <c r="F487" i="7" s="1"/>
  <c r="J487" i="7"/>
  <c r="K487" i="7" s="1"/>
  <c r="R487" i="7"/>
  <c r="S487" i="7" s="1"/>
  <c r="Z487" i="7"/>
  <c r="AA487" i="7" s="1"/>
  <c r="L487" i="7"/>
  <c r="M487" i="7" s="1"/>
  <c r="T487" i="7"/>
  <c r="U487" i="7" s="1"/>
  <c r="N487" i="7"/>
  <c r="O487" i="7" s="1"/>
  <c r="V487" i="7"/>
  <c r="W487" i="7" s="1"/>
  <c r="H487" i="7"/>
  <c r="I487" i="7" s="1"/>
  <c r="P487" i="7"/>
  <c r="Q487" i="7" s="1"/>
  <c r="X487" i="7"/>
  <c r="Y487" i="7" s="1"/>
  <c r="A484" i="10"/>
  <c r="D491" i="7"/>
  <c r="E491" i="7" s="1"/>
  <c r="F491" i="7" s="1"/>
  <c r="J491" i="7"/>
  <c r="K491" i="7" s="1"/>
  <c r="R491" i="7"/>
  <c r="S491" i="7" s="1"/>
  <c r="Z491" i="7"/>
  <c r="AA491" i="7" s="1"/>
  <c r="L491" i="7"/>
  <c r="M491" i="7" s="1"/>
  <c r="T491" i="7"/>
  <c r="U491" i="7" s="1"/>
  <c r="N491" i="7"/>
  <c r="O491" i="7" s="1"/>
  <c r="V491" i="7"/>
  <c r="W491" i="7" s="1"/>
  <c r="H491" i="7"/>
  <c r="I491" i="7" s="1"/>
  <c r="P491" i="7"/>
  <c r="Q491" i="7" s="1"/>
  <c r="X491" i="7"/>
  <c r="Y491" i="7" s="1"/>
  <c r="A488" i="10"/>
  <c r="D495" i="7"/>
  <c r="E495" i="7" s="1"/>
  <c r="F495" i="7" s="1"/>
  <c r="J495" i="7"/>
  <c r="K495" i="7" s="1"/>
  <c r="R495" i="7"/>
  <c r="S495" i="7" s="1"/>
  <c r="Z495" i="7"/>
  <c r="AA495" i="7" s="1"/>
  <c r="L495" i="7"/>
  <c r="M495" i="7" s="1"/>
  <c r="T495" i="7"/>
  <c r="U495" i="7" s="1"/>
  <c r="N495" i="7"/>
  <c r="O495" i="7" s="1"/>
  <c r="V495" i="7"/>
  <c r="W495" i="7" s="1"/>
  <c r="H495" i="7"/>
  <c r="I495" i="7" s="1"/>
  <c r="P495" i="7"/>
  <c r="Q495" i="7" s="1"/>
  <c r="X495" i="7"/>
  <c r="Y495" i="7" s="1"/>
  <c r="A492" i="10"/>
  <c r="D499" i="7"/>
  <c r="E499" i="7" s="1"/>
  <c r="F499" i="7" s="1"/>
  <c r="J499" i="7"/>
  <c r="K499" i="7" s="1"/>
  <c r="R499" i="7"/>
  <c r="S499" i="7" s="1"/>
  <c r="Z499" i="7"/>
  <c r="AA499" i="7" s="1"/>
  <c r="L499" i="7"/>
  <c r="M499" i="7" s="1"/>
  <c r="T499" i="7"/>
  <c r="U499" i="7" s="1"/>
  <c r="N499" i="7"/>
  <c r="O499" i="7" s="1"/>
  <c r="V499" i="7"/>
  <c r="W499" i="7" s="1"/>
  <c r="H499" i="7"/>
  <c r="I499" i="7" s="1"/>
  <c r="P499" i="7"/>
  <c r="Q499" i="7" s="1"/>
  <c r="X499" i="7"/>
  <c r="Y499" i="7" s="1"/>
  <c r="A496" i="10"/>
  <c r="D503" i="7"/>
  <c r="E503" i="7" s="1"/>
  <c r="F503" i="7" s="1"/>
  <c r="J503" i="7"/>
  <c r="K503" i="7" s="1"/>
  <c r="R503" i="7"/>
  <c r="S503" i="7" s="1"/>
  <c r="Z503" i="7"/>
  <c r="AA503" i="7" s="1"/>
  <c r="L503" i="7"/>
  <c r="M503" i="7" s="1"/>
  <c r="T503" i="7"/>
  <c r="U503" i="7" s="1"/>
  <c r="N503" i="7"/>
  <c r="O503" i="7" s="1"/>
  <c r="V503" i="7"/>
  <c r="W503" i="7" s="1"/>
  <c r="H503" i="7"/>
  <c r="I503" i="7" s="1"/>
  <c r="P503" i="7"/>
  <c r="Q503" i="7" s="1"/>
  <c r="X503" i="7"/>
  <c r="Y503" i="7" s="1"/>
  <c r="A500" i="10"/>
  <c r="D507" i="7"/>
  <c r="E507" i="7" s="1"/>
  <c r="F507" i="7" s="1"/>
  <c r="J507" i="7"/>
  <c r="K507" i="7" s="1"/>
  <c r="R507" i="7"/>
  <c r="S507" i="7" s="1"/>
  <c r="Z507" i="7"/>
  <c r="AA507" i="7" s="1"/>
  <c r="L507" i="7"/>
  <c r="M507" i="7" s="1"/>
  <c r="T507" i="7"/>
  <c r="U507" i="7" s="1"/>
  <c r="N507" i="7"/>
  <c r="O507" i="7" s="1"/>
  <c r="V507" i="7"/>
  <c r="W507" i="7" s="1"/>
  <c r="H507" i="7"/>
  <c r="I507" i="7" s="1"/>
  <c r="P507" i="7"/>
  <c r="Q507" i="7" s="1"/>
  <c r="X507" i="7"/>
  <c r="Y507" i="7" s="1"/>
  <c r="A504" i="10"/>
  <c r="D511" i="7"/>
  <c r="E511" i="7" s="1"/>
  <c r="F511" i="7" s="1"/>
  <c r="J511" i="7"/>
  <c r="K511" i="7" s="1"/>
  <c r="R511" i="7"/>
  <c r="S511" i="7" s="1"/>
  <c r="Z511" i="7"/>
  <c r="AA511" i="7" s="1"/>
  <c r="L511" i="7"/>
  <c r="M511" i="7" s="1"/>
  <c r="T511" i="7"/>
  <c r="U511" i="7" s="1"/>
  <c r="N511" i="7"/>
  <c r="O511" i="7" s="1"/>
  <c r="V511" i="7"/>
  <c r="W511" i="7" s="1"/>
  <c r="H511" i="7"/>
  <c r="I511" i="7" s="1"/>
  <c r="P511" i="7"/>
  <c r="Q511" i="7" s="1"/>
  <c r="X511" i="7"/>
  <c r="Y511" i="7" s="1"/>
  <c r="A508" i="10"/>
  <c r="D515" i="7"/>
  <c r="E515" i="7" s="1"/>
  <c r="F515" i="7" s="1"/>
  <c r="J515" i="7"/>
  <c r="K515" i="7" s="1"/>
  <c r="R515" i="7"/>
  <c r="S515" i="7" s="1"/>
  <c r="Z515" i="7"/>
  <c r="AA515" i="7" s="1"/>
  <c r="L515" i="7"/>
  <c r="M515" i="7" s="1"/>
  <c r="T515" i="7"/>
  <c r="U515" i="7" s="1"/>
  <c r="N515" i="7"/>
  <c r="O515" i="7" s="1"/>
  <c r="V515" i="7"/>
  <c r="W515" i="7" s="1"/>
  <c r="H515" i="7"/>
  <c r="I515" i="7" s="1"/>
  <c r="P515" i="7"/>
  <c r="Q515" i="7" s="1"/>
  <c r="X515" i="7"/>
  <c r="Y515" i="7" s="1"/>
  <c r="A512" i="10"/>
  <c r="D519" i="7"/>
  <c r="E519" i="7" s="1"/>
  <c r="F519" i="7" s="1"/>
  <c r="J519" i="7"/>
  <c r="K519" i="7" s="1"/>
  <c r="R519" i="7"/>
  <c r="S519" i="7" s="1"/>
  <c r="Z519" i="7"/>
  <c r="AA519" i="7" s="1"/>
  <c r="L519" i="7"/>
  <c r="M519" i="7" s="1"/>
  <c r="T519" i="7"/>
  <c r="U519" i="7" s="1"/>
  <c r="N519" i="7"/>
  <c r="O519" i="7" s="1"/>
  <c r="V519" i="7"/>
  <c r="W519" i="7" s="1"/>
  <c r="H519" i="7"/>
  <c r="I519" i="7" s="1"/>
  <c r="P519" i="7"/>
  <c r="Q519" i="7" s="1"/>
  <c r="X519" i="7"/>
  <c r="Y519" i="7" s="1"/>
  <c r="A516" i="10"/>
  <c r="D523" i="7"/>
  <c r="E523" i="7" s="1"/>
  <c r="F523" i="7" s="1"/>
  <c r="J523" i="7"/>
  <c r="K523" i="7" s="1"/>
  <c r="R523" i="7"/>
  <c r="S523" i="7" s="1"/>
  <c r="Z523" i="7"/>
  <c r="AA523" i="7" s="1"/>
  <c r="L523" i="7"/>
  <c r="M523" i="7" s="1"/>
  <c r="T523" i="7"/>
  <c r="U523" i="7" s="1"/>
  <c r="N523" i="7"/>
  <c r="O523" i="7" s="1"/>
  <c r="V523" i="7"/>
  <c r="W523" i="7" s="1"/>
  <c r="H523" i="7"/>
  <c r="I523" i="7" s="1"/>
  <c r="P523" i="7"/>
  <c r="Q523" i="7" s="1"/>
  <c r="X523" i="7"/>
  <c r="Y523" i="7" s="1"/>
  <c r="A520" i="10"/>
  <c r="D527" i="7"/>
  <c r="E527" i="7" s="1"/>
  <c r="F527" i="7" s="1"/>
  <c r="J527" i="7"/>
  <c r="K527" i="7" s="1"/>
  <c r="R527" i="7"/>
  <c r="S527" i="7" s="1"/>
  <c r="Z527" i="7"/>
  <c r="AA527" i="7" s="1"/>
  <c r="L527" i="7"/>
  <c r="M527" i="7" s="1"/>
  <c r="T527" i="7"/>
  <c r="U527" i="7" s="1"/>
  <c r="N527" i="7"/>
  <c r="O527" i="7" s="1"/>
  <c r="V527" i="7"/>
  <c r="W527" i="7" s="1"/>
  <c r="H527" i="7"/>
  <c r="I527" i="7" s="1"/>
  <c r="P527" i="7"/>
  <c r="Q527" i="7" s="1"/>
  <c r="X527" i="7"/>
  <c r="Y527" i="7" s="1"/>
  <c r="A524" i="10"/>
  <c r="D531" i="7"/>
  <c r="E531" i="7" s="1"/>
  <c r="F531" i="7" s="1"/>
  <c r="J531" i="7"/>
  <c r="K531" i="7" s="1"/>
  <c r="R531" i="7"/>
  <c r="S531" i="7" s="1"/>
  <c r="Z531" i="7"/>
  <c r="AA531" i="7" s="1"/>
  <c r="L531" i="7"/>
  <c r="M531" i="7" s="1"/>
  <c r="T531" i="7"/>
  <c r="U531" i="7" s="1"/>
  <c r="N531" i="7"/>
  <c r="O531" i="7" s="1"/>
  <c r="V531" i="7"/>
  <c r="W531" i="7" s="1"/>
  <c r="H531" i="7"/>
  <c r="I531" i="7" s="1"/>
  <c r="P531" i="7"/>
  <c r="Q531" i="7" s="1"/>
  <c r="X531" i="7"/>
  <c r="Y531" i="7" s="1"/>
  <c r="A528" i="10"/>
  <c r="D535" i="7"/>
  <c r="E535" i="7" s="1"/>
  <c r="F535" i="7" s="1"/>
  <c r="J535" i="7"/>
  <c r="K535" i="7" s="1"/>
  <c r="R535" i="7"/>
  <c r="S535" i="7" s="1"/>
  <c r="Z535" i="7"/>
  <c r="AA535" i="7" s="1"/>
  <c r="L535" i="7"/>
  <c r="M535" i="7" s="1"/>
  <c r="T535" i="7"/>
  <c r="U535" i="7" s="1"/>
  <c r="N535" i="7"/>
  <c r="O535" i="7" s="1"/>
  <c r="V535" i="7"/>
  <c r="W535" i="7" s="1"/>
  <c r="H535" i="7"/>
  <c r="I535" i="7" s="1"/>
  <c r="P535" i="7"/>
  <c r="Q535" i="7" s="1"/>
  <c r="X535" i="7"/>
  <c r="Y535" i="7" s="1"/>
  <c r="A532" i="10"/>
  <c r="D539" i="7"/>
  <c r="E539" i="7" s="1"/>
  <c r="F539" i="7" s="1"/>
  <c r="J539" i="7"/>
  <c r="K539" i="7" s="1"/>
  <c r="R539" i="7"/>
  <c r="S539" i="7" s="1"/>
  <c r="Z539" i="7"/>
  <c r="AA539" i="7" s="1"/>
  <c r="L539" i="7"/>
  <c r="M539" i="7" s="1"/>
  <c r="T539" i="7"/>
  <c r="U539" i="7" s="1"/>
  <c r="N539" i="7"/>
  <c r="O539" i="7" s="1"/>
  <c r="V539" i="7"/>
  <c r="W539" i="7" s="1"/>
  <c r="H539" i="7"/>
  <c r="I539" i="7" s="1"/>
  <c r="P539" i="7"/>
  <c r="Q539" i="7" s="1"/>
  <c r="X539" i="7"/>
  <c r="Y539" i="7" s="1"/>
  <c r="A536" i="10"/>
  <c r="D543" i="7"/>
  <c r="E543" i="7" s="1"/>
  <c r="F543" i="7" s="1"/>
  <c r="J543" i="7"/>
  <c r="K543" i="7" s="1"/>
  <c r="R543" i="7"/>
  <c r="S543" i="7" s="1"/>
  <c r="Z543" i="7"/>
  <c r="AA543" i="7" s="1"/>
  <c r="L543" i="7"/>
  <c r="M543" i="7" s="1"/>
  <c r="T543" i="7"/>
  <c r="U543" i="7" s="1"/>
  <c r="N543" i="7"/>
  <c r="O543" i="7" s="1"/>
  <c r="V543" i="7"/>
  <c r="W543" i="7" s="1"/>
  <c r="H543" i="7"/>
  <c r="I543" i="7" s="1"/>
  <c r="P543" i="7"/>
  <c r="Q543" i="7" s="1"/>
  <c r="X543" i="7"/>
  <c r="Y543" i="7" s="1"/>
  <c r="A540" i="10"/>
  <c r="D547" i="7"/>
  <c r="E547" i="7" s="1"/>
  <c r="F547" i="7" s="1"/>
  <c r="J547" i="7"/>
  <c r="K547" i="7" s="1"/>
  <c r="R547" i="7"/>
  <c r="S547" i="7" s="1"/>
  <c r="Z547" i="7"/>
  <c r="AA547" i="7" s="1"/>
  <c r="L547" i="7"/>
  <c r="M547" i="7" s="1"/>
  <c r="T547" i="7"/>
  <c r="U547" i="7" s="1"/>
  <c r="N547" i="7"/>
  <c r="O547" i="7" s="1"/>
  <c r="V547" i="7"/>
  <c r="W547" i="7" s="1"/>
  <c r="H547" i="7"/>
  <c r="I547" i="7" s="1"/>
  <c r="P547" i="7"/>
  <c r="Q547" i="7" s="1"/>
  <c r="X547" i="7"/>
  <c r="Y547" i="7" s="1"/>
  <c r="A544" i="10"/>
  <c r="D551" i="7"/>
  <c r="E551" i="7" s="1"/>
  <c r="F551" i="7" s="1"/>
  <c r="J551" i="7"/>
  <c r="K551" i="7" s="1"/>
  <c r="R551" i="7"/>
  <c r="S551" i="7" s="1"/>
  <c r="Z551" i="7"/>
  <c r="AA551" i="7" s="1"/>
  <c r="L551" i="7"/>
  <c r="M551" i="7" s="1"/>
  <c r="T551" i="7"/>
  <c r="U551" i="7" s="1"/>
  <c r="N551" i="7"/>
  <c r="O551" i="7" s="1"/>
  <c r="V551" i="7"/>
  <c r="W551" i="7" s="1"/>
  <c r="H551" i="7"/>
  <c r="I551" i="7" s="1"/>
  <c r="P551" i="7"/>
  <c r="Q551" i="7" s="1"/>
  <c r="X551" i="7"/>
  <c r="Y551" i="7" s="1"/>
  <c r="A548" i="10"/>
  <c r="D555" i="7"/>
  <c r="E555" i="7" s="1"/>
  <c r="F555" i="7" s="1"/>
  <c r="J555" i="7"/>
  <c r="K555" i="7" s="1"/>
  <c r="R555" i="7"/>
  <c r="S555" i="7" s="1"/>
  <c r="Z555" i="7"/>
  <c r="AA555" i="7" s="1"/>
  <c r="L555" i="7"/>
  <c r="M555" i="7" s="1"/>
  <c r="T555" i="7"/>
  <c r="U555" i="7" s="1"/>
  <c r="N555" i="7"/>
  <c r="O555" i="7" s="1"/>
  <c r="V555" i="7"/>
  <c r="W555" i="7" s="1"/>
  <c r="H555" i="7"/>
  <c r="I555" i="7" s="1"/>
  <c r="P555" i="7"/>
  <c r="Q555" i="7" s="1"/>
  <c r="X555" i="7"/>
  <c r="Y555" i="7" s="1"/>
  <c r="A552" i="10"/>
  <c r="D559" i="7"/>
  <c r="E559" i="7" s="1"/>
  <c r="F559" i="7" s="1"/>
  <c r="J559" i="7"/>
  <c r="K559" i="7" s="1"/>
  <c r="R559" i="7"/>
  <c r="S559" i="7" s="1"/>
  <c r="Z559" i="7"/>
  <c r="AA559" i="7" s="1"/>
  <c r="L559" i="7"/>
  <c r="M559" i="7" s="1"/>
  <c r="T559" i="7"/>
  <c r="U559" i="7" s="1"/>
  <c r="N559" i="7"/>
  <c r="O559" i="7" s="1"/>
  <c r="V559" i="7"/>
  <c r="W559" i="7" s="1"/>
  <c r="H559" i="7"/>
  <c r="I559" i="7" s="1"/>
  <c r="P559" i="7"/>
  <c r="Q559" i="7" s="1"/>
  <c r="X559" i="7"/>
  <c r="Y559" i="7" s="1"/>
  <c r="A556" i="10"/>
  <c r="D563" i="7"/>
  <c r="E563" i="7" s="1"/>
  <c r="F563" i="7" s="1"/>
  <c r="J563" i="7"/>
  <c r="K563" i="7" s="1"/>
  <c r="R563" i="7"/>
  <c r="S563" i="7" s="1"/>
  <c r="Z563" i="7"/>
  <c r="AA563" i="7" s="1"/>
  <c r="L563" i="7"/>
  <c r="M563" i="7" s="1"/>
  <c r="T563" i="7"/>
  <c r="U563" i="7" s="1"/>
  <c r="N563" i="7"/>
  <c r="O563" i="7" s="1"/>
  <c r="V563" i="7"/>
  <c r="W563" i="7" s="1"/>
  <c r="H563" i="7"/>
  <c r="I563" i="7" s="1"/>
  <c r="P563" i="7"/>
  <c r="Q563" i="7" s="1"/>
  <c r="X563" i="7"/>
  <c r="Y563" i="7" s="1"/>
  <c r="A560" i="10"/>
  <c r="D567" i="7"/>
  <c r="E567" i="7" s="1"/>
  <c r="F567" i="7" s="1"/>
  <c r="J567" i="7"/>
  <c r="K567" i="7" s="1"/>
  <c r="R567" i="7"/>
  <c r="S567" i="7" s="1"/>
  <c r="Z567" i="7"/>
  <c r="AA567" i="7" s="1"/>
  <c r="L567" i="7"/>
  <c r="M567" i="7" s="1"/>
  <c r="T567" i="7"/>
  <c r="U567" i="7" s="1"/>
  <c r="N567" i="7"/>
  <c r="O567" i="7" s="1"/>
  <c r="V567" i="7"/>
  <c r="W567" i="7" s="1"/>
  <c r="H567" i="7"/>
  <c r="I567" i="7" s="1"/>
  <c r="P567" i="7"/>
  <c r="Q567" i="7" s="1"/>
  <c r="X567" i="7"/>
  <c r="Y567" i="7" s="1"/>
  <c r="A564" i="10"/>
  <c r="D571" i="7"/>
  <c r="E571" i="7" s="1"/>
  <c r="F571" i="7" s="1"/>
  <c r="J571" i="7"/>
  <c r="K571" i="7" s="1"/>
  <c r="R571" i="7"/>
  <c r="S571" i="7" s="1"/>
  <c r="Z571" i="7"/>
  <c r="AA571" i="7" s="1"/>
  <c r="L571" i="7"/>
  <c r="M571" i="7" s="1"/>
  <c r="T571" i="7"/>
  <c r="U571" i="7" s="1"/>
  <c r="N571" i="7"/>
  <c r="O571" i="7" s="1"/>
  <c r="V571" i="7"/>
  <c r="W571" i="7" s="1"/>
  <c r="H571" i="7"/>
  <c r="I571" i="7" s="1"/>
  <c r="P571" i="7"/>
  <c r="Q571" i="7" s="1"/>
  <c r="X571" i="7"/>
  <c r="Y571" i="7" s="1"/>
  <c r="A568" i="10"/>
  <c r="D575" i="7"/>
  <c r="E575" i="7" s="1"/>
  <c r="F575" i="7" s="1"/>
  <c r="J575" i="7"/>
  <c r="K575" i="7" s="1"/>
  <c r="R575" i="7"/>
  <c r="S575" i="7" s="1"/>
  <c r="Z575" i="7"/>
  <c r="AA575" i="7" s="1"/>
  <c r="L575" i="7"/>
  <c r="M575" i="7" s="1"/>
  <c r="T575" i="7"/>
  <c r="U575" i="7" s="1"/>
  <c r="N575" i="7"/>
  <c r="O575" i="7" s="1"/>
  <c r="V575" i="7"/>
  <c r="W575" i="7" s="1"/>
  <c r="H575" i="7"/>
  <c r="I575" i="7" s="1"/>
  <c r="P575" i="7"/>
  <c r="Q575" i="7" s="1"/>
  <c r="X575" i="7"/>
  <c r="Y575" i="7" s="1"/>
  <c r="A572" i="10"/>
  <c r="D579" i="7"/>
  <c r="E579" i="7" s="1"/>
  <c r="F579" i="7" s="1"/>
  <c r="J579" i="7"/>
  <c r="K579" i="7" s="1"/>
  <c r="R579" i="7"/>
  <c r="S579" i="7" s="1"/>
  <c r="Z579" i="7"/>
  <c r="AA579" i="7" s="1"/>
  <c r="L579" i="7"/>
  <c r="M579" i="7" s="1"/>
  <c r="T579" i="7"/>
  <c r="U579" i="7" s="1"/>
  <c r="N579" i="7"/>
  <c r="O579" i="7" s="1"/>
  <c r="V579" i="7"/>
  <c r="W579" i="7" s="1"/>
  <c r="H579" i="7"/>
  <c r="I579" i="7" s="1"/>
  <c r="P579" i="7"/>
  <c r="Q579" i="7" s="1"/>
  <c r="X579" i="7"/>
  <c r="Y579" i="7" s="1"/>
  <c r="A576" i="10"/>
  <c r="D583" i="7"/>
  <c r="E583" i="7" s="1"/>
  <c r="F583" i="7" s="1"/>
  <c r="J583" i="7"/>
  <c r="K583" i="7" s="1"/>
  <c r="R583" i="7"/>
  <c r="S583" i="7" s="1"/>
  <c r="Z583" i="7"/>
  <c r="AA583" i="7" s="1"/>
  <c r="L583" i="7"/>
  <c r="M583" i="7" s="1"/>
  <c r="T583" i="7"/>
  <c r="U583" i="7" s="1"/>
  <c r="N583" i="7"/>
  <c r="O583" i="7" s="1"/>
  <c r="V583" i="7"/>
  <c r="W583" i="7" s="1"/>
  <c r="H583" i="7"/>
  <c r="I583" i="7" s="1"/>
  <c r="P583" i="7"/>
  <c r="Q583" i="7" s="1"/>
  <c r="X583" i="7"/>
  <c r="Y583" i="7" s="1"/>
  <c r="A580" i="10"/>
  <c r="D587" i="7"/>
  <c r="E587" i="7" s="1"/>
  <c r="F587" i="7" s="1"/>
  <c r="J587" i="7"/>
  <c r="K587" i="7" s="1"/>
  <c r="R587" i="7"/>
  <c r="S587" i="7" s="1"/>
  <c r="Z587" i="7"/>
  <c r="AA587" i="7" s="1"/>
  <c r="L587" i="7"/>
  <c r="M587" i="7" s="1"/>
  <c r="T587" i="7"/>
  <c r="U587" i="7" s="1"/>
  <c r="N587" i="7"/>
  <c r="O587" i="7" s="1"/>
  <c r="V587" i="7"/>
  <c r="W587" i="7" s="1"/>
  <c r="H587" i="7"/>
  <c r="I587" i="7" s="1"/>
  <c r="P587" i="7"/>
  <c r="Q587" i="7" s="1"/>
  <c r="X587" i="7"/>
  <c r="Y587" i="7" s="1"/>
  <c r="A584" i="10"/>
  <c r="D591" i="7"/>
  <c r="E591" i="7" s="1"/>
  <c r="F591" i="7" s="1"/>
  <c r="J591" i="7"/>
  <c r="K591" i="7" s="1"/>
  <c r="R591" i="7"/>
  <c r="S591" i="7" s="1"/>
  <c r="Z591" i="7"/>
  <c r="AA591" i="7" s="1"/>
  <c r="L591" i="7"/>
  <c r="M591" i="7" s="1"/>
  <c r="T591" i="7"/>
  <c r="U591" i="7" s="1"/>
  <c r="N591" i="7"/>
  <c r="O591" i="7" s="1"/>
  <c r="V591" i="7"/>
  <c r="W591" i="7" s="1"/>
  <c r="H591" i="7"/>
  <c r="I591" i="7" s="1"/>
  <c r="P591" i="7"/>
  <c r="Q591" i="7" s="1"/>
  <c r="X591" i="7"/>
  <c r="Y591" i="7" s="1"/>
  <c r="A588" i="10"/>
  <c r="D595" i="7"/>
  <c r="E595" i="7" s="1"/>
  <c r="F595" i="7" s="1"/>
  <c r="J595" i="7"/>
  <c r="K595" i="7" s="1"/>
  <c r="R595" i="7"/>
  <c r="S595" i="7" s="1"/>
  <c r="Z595" i="7"/>
  <c r="AA595" i="7" s="1"/>
  <c r="L595" i="7"/>
  <c r="M595" i="7" s="1"/>
  <c r="T595" i="7"/>
  <c r="U595" i="7" s="1"/>
  <c r="N595" i="7"/>
  <c r="O595" i="7" s="1"/>
  <c r="V595" i="7"/>
  <c r="W595" i="7" s="1"/>
  <c r="H595" i="7"/>
  <c r="I595" i="7" s="1"/>
  <c r="P595" i="7"/>
  <c r="Q595" i="7" s="1"/>
  <c r="X595" i="7"/>
  <c r="Y595" i="7" s="1"/>
  <c r="A592" i="10"/>
  <c r="D599" i="7"/>
  <c r="E599" i="7" s="1"/>
  <c r="F599" i="7" s="1"/>
  <c r="J599" i="7"/>
  <c r="K599" i="7" s="1"/>
  <c r="R599" i="7"/>
  <c r="S599" i="7" s="1"/>
  <c r="Z599" i="7"/>
  <c r="AA599" i="7" s="1"/>
  <c r="L599" i="7"/>
  <c r="M599" i="7" s="1"/>
  <c r="T599" i="7"/>
  <c r="U599" i="7" s="1"/>
  <c r="N599" i="7"/>
  <c r="O599" i="7" s="1"/>
  <c r="V599" i="7"/>
  <c r="W599" i="7" s="1"/>
  <c r="H599" i="7"/>
  <c r="I599" i="7" s="1"/>
  <c r="P599" i="7"/>
  <c r="Q599" i="7" s="1"/>
  <c r="X599" i="7"/>
  <c r="Y599" i="7" s="1"/>
  <c r="A596" i="10"/>
  <c r="D603" i="7"/>
  <c r="E603" i="7" s="1"/>
  <c r="F603" i="7" s="1"/>
  <c r="J603" i="7"/>
  <c r="K603" i="7" s="1"/>
  <c r="R603" i="7"/>
  <c r="S603" i="7" s="1"/>
  <c r="Z603" i="7"/>
  <c r="AA603" i="7" s="1"/>
  <c r="L603" i="7"/>
  <c r="M603" i="7" s="1"/>
  <c r="T603" i="7"/>
  <c r="U603" i="7" s="1"/>
  <c r="N603" i="7"/>
  <c r="O603" i="7" s="1"/>
  <c r="V603" i="7"/>
  <c r="W603" i="7" s="1"/>
  <c r="H603" i="7"/>
  <c r="I603" i="7" s="1"/>
  <c r="P603" i="7"/>
  <c r="Q603" i="7" s="1"/>
  <c r="X603" i="7"/>
  <c r="Y603" i="7" s="1"/>
  <c r="A600" i="10"/>
  <c r="D607" i="7"/>
  <c r="E607" i="7" s="1"/>
  <c r="F607" i="7" s="1"/>
  <c r="L607" i="7"/>
  <c r="M607" i="7" s="1"/>
  <c r="T607" i="7"/>
  <c r="U607" i="7" s="1"/>
  <c r="N607" i="7"/>
  <c r="O607" i="7" s="1"/>
  <c r="V607" i="7"/>
  <c r="W607" i="7" s="1"/>
  <c r="H607" i="7"/>
  <c r="I607" i="7" s="1"/>
  <c r="P607" i="7"/>
  <c r="Q607" i="7" s="1"/>
  <c r="X607" i="7"/>
  <c r="Y607" i="7" s="1"/>
  <c r="J607" i="7"/>
  <c r="K607" i="7" s="1"/>
  <c r="R607" i="7"/>
  <c r="S607" i="7" s="1"/>
  <c r="Z607" i="7"/>
  <c r="AA607" i="7" s="1"/>
  <c r="A604" i="10"/>
  <c r="D611" i="7"/>
  <c r="E611" i="7" s="1"/>
  <c r="F611" i="7" s="1"/>
  <c r="L611" i="7"/>
  <c r="M611" i="7" s="1"/>
  <c r="T611" i="7"/>
  <c r="U611" i="7" s="1"/>
  <c r="N611" i="7"/>
  <c r="O611" i="7" s="1"/>
  <c r="V611" i="7"/>
  <c r="W611" i="7" s="1"/>
  <c r="H611" i="7"/>
  <c r="I611" i="7" s="1"/>
  <c r="P611" i="7"/>
  <c r="Q611" i="7" s="1"/>
  <c r="X611" i="7"/>
  <c r="Y611" i="7" s="1"/>
  <c r="J611" i="7"/>
  <c r="K611" i="7" s="1"/>
  <c r="R611" i="7"/>
  <c r="S611" i="7" s="1"/>
  <c r="Z611" i="7"/>
  <c r="AA611" i="7" s="1"/>
  <c r="A608" i="10"/>
  <c r="D615" i="7"/>
  <c r="E615" i="7" s="1"/>
  <c r="F615" i="7" s="1"/>
  <c r="L615" i="7"/>
  <c r="M615" i="7" s="1"/>
  <c r="T615" i="7"/>
  <c r="U615" i="7" s="1"/>
  <c r="N615" i="7"/>
  <c r="O615" i="7" s="1"/>
  <c r="V615" i="7"/>
  <c r="W615" i="7" s="1"/>
  <c r="H615" i="7"/>
  <c r="I615" i="7" s="1"/>
  <c r="P615" i="7"/>
  <c r="Q615" i="7" s="1"/>
  <c r="X615" i="7"/>
  <c r="Y615" i="7" s="1"/>
  <c r="J615" i="7"/>
  <c r="K615" i="7" s="1"/>
  <c r="R615" i="7"/>
  <c r="S615" i="7" s="1"/>
  <c r="Z615" i="7"/>
  <c r="AA615" i="7" s="1"/>
  <c r="A612" i="10"/>
  <c r="D619" i="7"/>
  <c r="E619" i="7" s="1"/>
  <c r="F619" i="7" s="1"/>
  <c r="L619" i="7"/>
  <c r="M619" i="7" s="1"/>
  <c r="T619" i="7"/>
  <c r="U619" i="7" s="1"/>
  <c r="N619" i="7"/>
  <c r="O619" i="7" s="1"/>
  <c r="V619" i="7"/>
  <c r="W619" i="7" s="1"/>
  <c r="H619" i="7"/>
  <c r="I619" i="7" s="1"/>
  <c r="P619" i="7"/>
  <c r="Q619" i="7" s="1"/>
  <c r="X619" i="7"/>
  <c r="Y619" i="7" s="1"/>
  <c r="J619" i="7"/>
  <c r="K619" i="7" s="1"/>
  <c r="R619" i="7"/>
  <c r="S619" i="7" s="1"/>
  <c r="Z619" i="7"/>
  <c r="AA619" i="7" s="1"/>
  <c r="A616" i="10"/>
  <c r="D623" i="7"/>
  <c r="E623" i="7" s="1"/>
  <c r="F623" i="7" s="1"/>
  <c r="L623" i="7"/>
  <c r="M623" i="7" s="1"/>
  <c r="T623" i="7"/>
  <c r="U623" i="7" s="1"/>
  <c r="N623" i="7"/>
  <c r="O623" i="7" s="1"/>
  <c r="V623" i="7"/>
  <c r="W623" i="7" s="1"/>
  <c r="H623" i="7"/>
  <c r="I623" i="7" s="1"/>
  <c r="P623" i="7"/>
  <c r="Q623" i="7" s="1"/>
  <c r="X623" i="7"/>
  <c r="Y623" i="7" s="1"/>
  <c r="J623" i="7"/>
  <c r="K623" i="7" s="1"/>
  <c r="R623" i="7"/>
  <c r="S623" i="7" s="1"/>
  <c r="Z623" i="7"/>
  <c r="AA623" i="7" s="1"/>
  <c r="A620" i="10"/>
  <c r="D627" i="7"/>
  <c r="E627" i="7" s="1"/>
  <c r="F627" i="7" s="1"/>
  <c r="L627" i="7"/>
  <c r="M627" i="7" s="1"/>
  <c r="T627" i="7"/>
  <c r="U627" i="7" s="1"/>
  <c r="N627" i="7"/>
  <c r="O627" i="7" s="1"/>
  <c r="V627" i="7"/>
  <c r="W627" i="7" s="1"/>
  <c r="H627" i="7"/>
  <c r="I627" i="7" s="1"/>
  <c r="P627" i="7"/>
  <c r="Q627" i="7" s="1"/>
  <c r="X627" i="7"/>
  <c r="Y627" i="7" s="1"/>
  <c r="J627" i="7"/>
  <c r="K627" i="7" s="1"/>
  <c r="R627" i="7"/>
  <c r="S627" i="7" s="1"/>
  <c r="Z627" i="7"/>
  <c r="AA627" i="7" s="1"/>
  <c r="A624" i="10"/>
  <c r="D631" i="7"/>
  <c r="E631" i="7" s="1"/>
  <c r="F631" i="7" s="1"/>
  <c r="L631" i="7"/>
  <c r="M631" i="7" s="1"/>
  <c r="T631" i="7"/>
  <c r="U631" i="7" s="1"/>
  <c r="N631" i="7"/>
  <c r="O631" i="7" s="1"/>
  <c r="V631" i="7"/>
  <c r="W631" i="7" s="1"/>
  <c r="H631" i="7"/>
  <c r="I631" i="7" s="1"/>
  <c r="P631" i="7"/>
  <c r="Q631" i="7" s="1"/>
  <c r="X631" i="7"/>
  <c r="Y631" i="7" s="1"/>
  <c r="J631" i="7"/>
  <c r="K631" i="7" s="1"/>
  <c r="R631" i="7"/>
  <c r="S631" i="7" s="1"/>
  <c r="Z631" i="7"/>
  <c r="AA631" i="7" s="1"/>
  <c r="A628" i="10"/>
  <c r="D635" i="7"/>
  <c r="E635" i="7" s="1"/>
  <c r="F635" i="7" s="1"/>
  <c r="L635" i="7"/>
  <c r="M635" i="7" s="1"/>
  <c r="T635" i="7"/>
  <c r="U635" i="7" s="1"/>
  <c r="N635" i="7"/>
  <c r="O635" i="7" s="1"/>
  <c r="V635" i="7"/>
  <c r="W635" i="7" s="1"/>
  <c r="H635" i="7"/>
  <c r="I635" i="7" s="1"/>
  <c r="P635" i="7"/>
  <c r="Q635" i="7" s="1"/>
  <c r="X635" i="7"/>
  <c r="Y635" i="7" s="1"/>
  <c r="J635" i="7"/>
  <c r="K635" i="7" s="1"/>
  <c r="R635" i="7"/>
  <c r="S635" i="7" s="1"/>
  <c r="Z635" i="7"/>
  <c r="AA635" i="7" s="1"/>
  <c r="A632" i="10"/>
  <c r="D639" i="7"/>
  <c r="E639" i="7" s="1"/>
  <c r="F639" i="7" s="1"/>
  <c r="L639" i="7"/>
  <c r="M639" i="7" s="1"/>
  <c r="T639" i="7"/>
  <c r="U639" i="7" s="1"/>
  <c r="N639" i="7"/>
  <c r="O639" i="7" s="1"/>
  <c r="V639" i="7"/>
  <c r="W639" i="7" s="1"/>
  <c r="H639" i="7"/>
  <c r="I639" i="7" s="1"/>
  <c r="P639" i="7"/>
  <c r="Q639" i="7" s="1"/>
  <c r="X639" i="7"/>
  <c r="Y639" i="7" s="1"/>
  <c r="J639" i="7"/>
  <c r="K639" i="7" s="1"/>
  <c r="R639" i="7"/>
  <c r="S639" i="7" s="1"/>
  <c r="Z639" i="7"/>
  <c r="AA639" i="7" s="1"/>
  <c r="A636" i="10"/>
  <c r="D643" i="7"/>
  <c r="E643" i="7" s="1"/>
  <c r="F643" i="7" s="1"/>
  <c r="L643" i="7"/>
  <c r="M643" i="7" s="1"/>
  <c r="T643" i="7"/>
  <c r="U643" i="7" s="1"/>
  <c r="N643" i="7"/>
  <c r="O643" i="7" s="1"/>
  <c r="V643" i="7"/>
  <c r="W643" i="7" s="1"/>
  <c r="H643" i="7"/>
  <c r="I643" i="7" s="1"/>
  <c r="P643" i="7"/>
  <c r="Q643" i="7" s="1"/>
  <c r="X643" i="7"/>
  <c r="Y643" i="7" s="1"/>
  <c r="J643" i="7"/>
  <c r="K643" i="7" s="1"/>
  <c r="R643" i="7"/>
  <c r="S643" i="7" s="1"/>
  <c r="Z643" i="7"/>
  <c r="AA643" i="7" s="1"/>
  <c r="A640" i="10"/>
  <c r="D647" i="7"/>
  <c r="E647" i="7" s="1"/>
  <c r="F647" i="7" s="1"/>
  <c r="J647" i="7"/>
  <c r="K647" i="7" s="1"/>
  <c r="R647" i="7"/>
  <c r="S647" i="7" s="1"/>
  <c r="Z647" i="7"/>
  <c r="AA647" i="7" s="1"/>
  <c r="L647" i="7"/>
  <c r="M647" i="7" s="1"/>
  <c r="T647" i="7"/>
  <c r="U647" i="7" s="1"/>
  <c r="N647" i="7"/>
  <c r="O647" i="7" s="1"/>
  <c r="V647" i="7"/>
  <c r="W647" i="7" s="1"/>
  <c r="H647" i="7"/>
  <c r="I647" i="7" s="1"/>
  <c r="P647" i="7"/>
  <c r="Q647" i="7" s="1"/>
  <c r="X647" i="7"/>
  <c r="Y647" i="7" s="1"/>
  <c r="A644" i="10"/>
  <c r="D651" i="7"/>
  <c r="E651" i="7" s="1"/>
  <c r="F651" i="7" s="1"/>
  <c r="H651" i="7"/>
  <c r="I651" i="7" s="1"/>
  <c r="P651" i="7"/>
  <c r="Q651" i="7" s="1"/>
  <c r="X651" i="7"/>
  <c r="Y651" i="7" s="1"/>
  <c r="J651" i="7"/>
  <c r="K651" i="7" s="1"/>
  <c r="R651" i="7"/>
  <c r="S651" i="7" s="1"/>
  <c r="Z651" i="7"/>
  <c r="AA651" i="7" s="1"/>
  <c r="L651" i="7"/>
  <c r="M651" i="7" s="1"/>
  <c r="T651" i="7"/>
  <c r="U651" i="7" s="1"/>
  <c r="N651" i="7"/>
  <c r="O651" i="7" s="1"/>
  <c r="V651" i="7"/>
  <c r="W651" i="7" s="1"/>
  <c r="A648" i="10"/>
  <c r="D655" i="7"/>
  <c r="E655" i="7" s="1"/>
  <c r="F655" i="7" s="1"/>
  <c r="H655" i="7"/>
  <c r="I655" i="7" s="1"/>
  <c r="P655" i="7"/>
  <c r="Q655" i="7" s="1"/>
  <c r="X655" i="7"/>
  <c r="Y655" i="7" s="1"/>
  <c r="J655" i="7"/>
  <c r="K655" i="7" s="1"/>
  <c r="R655" i="7"/>
  <c r="S655" i="7" s="1"/>
  <c r="Z655" i="7"/>
  <c r="AA655" i="7" s="1"/>
  <c r="L655" i="7"/>
  <c r="M655" i="7" s="1"/>
  <c r="T655" i="7"/>
  <c r="U655" i="7" s="1"/>
  <c r="N655" i="7"/>
  <c r="O655" i="7" s="1"/>
  <c r="V655" i="7"/>
  <c r="W655" i="7" s="1"/>
  <c r="A652" i="10"/>
  <c r="D659" i="7"/>
  <c r="E659" i="7" s="1"/>
  <c r="F659" i="7" s="1"/>
  <c r="H659" i="7"/>
  <c r="I659" i="7" s="1"/>
  <c r="P659" i="7"/>
  <c r="Q659" i="7" s="1"/>
  <c r="X659" i="7"/>
  <c r="Y659" i="7" s="1"/>
  <c r="J659" i="7"/>
  <c r="K659" i="7" s="1"/>
  <c r="R659" i="7"/>
  <c r="S659" i="7" s="1"/>
  <c r="Z659" i="7"/>
  <c r="AA659" i="7" s="1"/>
  <c r="L659" i="7"/>
  <c r="M659" i="7" s="1"/>
  <c r="T659" i="7"/>
  <c r="U659" i="7" s="1"/>
  <c r="N659" i="7"/>
  <c r="O659" i="7" s="1"/>
  <c r="V659" i="7"/>
  <c r="W659" i="7" s="1"/>
  <c r="A656" i="10"/>
  <c r="D663" i="7"/>
  <c r="E663" i="7" s="1"/>
  <c r="F663" i="7" s="1"/>
  <c r="H663" i="7"/>
  <c r="I663" i="7" s="1"/>
  <c r="P663" i="7"/>
  <c r="Q663" i="7" s="1"/>
  <c r="X663" i="7"/>
  <c r="Y663" i="7" s="1"/>
  <c r="J663" i="7"/>
  <c r="K663" i="7" s="1"/>
  <c r="R663" i="7"/>
  <c r="S663" i="7" s="1"/>
  <c r="Z663" i="7"/>
  <c r="AA663" i="7" s="1"/>
  <c r="L663" i="7"/>
  <c r="M663" i="7" s="1"/>
  <c r="T663" i="7"/>
  <c r="U663" i="7" s="1"/>
  <c r="N663" i="7"/>
  <c r="O663" i="7" s="1"/>
  <c r="V663" i="7"/>
  <c r="W663" i="7" s="1"/>
  <c r="A660" i="10"/>
  <c r="D667" i="7"/>
  <c r="E667" i="7" s="1"/>
  <c r="F667" i="7" s="1"/>
  <c r="H667" i="7"/>
  <c r="I667" i="7" s="1"/>
  <c r="P667" i="7"/>
  <c r="Q667" i="7" s="1"/>
  <c r="X667" i="7"/>
  <c r="Y667" i="7" s="1"/>
  <c r="J667" i="7"/>
  <c r="K667" i="7" s="1"/>
  <c r="R667" i="7"/>
  <c r="S667" i="7" s="1"/>
  <c r="Z667" i="7"/>
  <c r="AA667" i="7" s="1"/>
  <c r="L667" i="7"/>
  <c r="M667" i="7" s="1"/>
  <c r="T667" i="7"/>
  <c r="U667" i="7" s="1"/>
  <c r="N667" i="7"/>
  <c r="O667" i="7" s="1"/>
  <c r="V667" i="7"/>
  <c r="W667" i="7" s="1"/>
  <c r="A664" i="10"/>
  <c r="D671" i="7"/>
  <c r="E671" i="7" s="1"/>
  <c r="F671" i="7" s="1"/>
  <c r="H671" i="7"/>
  <c r="I671" i="7" s="1"/>
  <c r="P671" i="7"/>
  <c r="Q671" i="7" s="1"/>
  <c r="X671" i="7"/>
  <c r="Y671" i="7" s="1"/>
  <c r="J671" i="7"/>
  <c r="K671" i="7" s="1"/>
  <c r="R671" i="7"/>
  <c r="S671" i="7" s="1"/>
  <c r="Z671" i="7"/>
  <c r="AA671" i="7" s="1"/>
  <c r="L671" i="7"/>
  <c r="M671" i="7" s="1"/>
  <c r="T671" i="7"/>
  <c r="U671" i="7" s="1"/>
  <c r="N671" i="7"/>
  <c r="O671" i="7" s="1"/>
  <c r="V671" i="7"/>
  <c r="W671" i="7" s="1"/>
  <c r="A668" i="10"/>
  <c r="D675" i="7"/>
  <c r="E675" i="7" s="1"/>
  <c r="F675" i="7" s="1"/>
  <c r="H675" i="7"/>
  <c r="I675" i="7" s="1"/>
  <c r="P675" i="7"/>
  <c r="Q675" i="7" s="1"/>
  <c r="X675" i="7"/>
  <c r="Y675" i="7" s="1"/>
  <c r="J675" i="7"/>
  <c r="K675" i="7" s="1"/>
  <c r="R675" i="7"/>
  <c r="S675" i="7" s="1"/>
  <c r="Z675" i="7"/>
  <c r="AA675" i="7" s="1"/>
  <c r="L675" i="7"/>
  <c r="M675" i="7" s="1"/>
  <c r="T675" i="7"/>
  <c r="U675" i="7" s="1"/>
  <c r="N675" i="7"/>
  <c r="O675" i="7" s="1"/>
  <c r="V675" i="7"/>
  <c r="W675" i="7" s="1"/>
  <c r="A672" i="10"/>
  <c r="D679" i="7"/>
  <c r="E679" i="7" s="1"/>
  <c r="F679" i="7" s="1"/>
  <c r="H679" i="7"/>
  <c r="I679" i="7" s="1"/>
  <c r="P679" i="7"/>
  <c r="Q679" i="7" s="1"/>
  <c r="X679" i="7"/>
  <c r="Y679" i="7" s="1"/>
  <c r="J679" i="7"/>
  <c r="K679" i="7" s="1"/>
  <c r="R679" i="7"/>
  <c r="S679" i="7" s="1"/>
  <c r="Z679" i="7"/>
  <c r="AA679" i="7" s="1"/>
  <c r="L679" i="7"/>
  <c r="M679" i="7" s="1"/>
  <c r="T679" i="7"/>
  <c r="U679" i="7" s="1"/>
  <c r="N679" i="7"/>
  <c r="O679" i="7" s="1"/>
  <c r="V679" i="7"/>
  <c r="W679" i="7" s="1"/>
  <c r="A676" i="10"/>
  <c r="D683" i="7"/>
  <c r="E683" i="7" s="1"/>
  <c r="F683" i="7" s="1"/>
  <c r="H683" i="7"/>
  <c r="I683" i="7" s="1"/>
  <c r="P683" i="7"/>
  <c r="Q683" i="7" s="1"/>
  <c r="X683" i="7"/>
  <c r="Y683" i="7" s="1"/>
  <c r="J683" i="7"/>
  <c r="K683" i="7" s="1"/>
  <c r="R683" i="7"/>
  <c r="S683" i="7" s="1"/>
  <c r="Z683" i="7"/>
  <c r="AA683" i="7" s="1"/>
  <c r="L683" i="7"/>
  <c r="M683" i="7" s="1"/>
  <c r="T683" i="7"/>
  <c r="U683" i="7" s="1"/>
  <c r="N683" i="7"/>
  <c r="O683" i="7" s="1"/>
  <c r="V683" i="7"/>
  <c r="W683" i="7" s="1"/>
  <c r="A680" i="10"/>
  <c r="D687" i="7"/>
  <c r="E687" i="7" s="1"/>
  <c r="F687" i="7" s="1"/>
  <c r="H687" i="7"/>
  <c r="I687" i="7" s="1"/>
  <c r="P687" i="7"/>
  <c r="Q687" i="7" s="1"/>
  <c r="X687" i="7"/>
  <c r="Y687" i="7" s="1"/>
  <c r="J687" i="7"/>
  <c r="K687" i="7" s="1"/>
  <c r="R687" i="7"/>
  <c r="S687" i="7" s="1"/>
  <c r="Z687" i="7"/>
  <c r="AA687" i="7" s="1"/>
  <c r="L687" i="7"/>
  <c r="M687" i="7" s="1"/>
  <c r="T687" i="7"/>
  <c r="U687" i="7" s="1"/>
  <c r="N687" i="7"/>
  <c r="O687" i="7" s="1"/>
  <c r="V687" i="7"/>
  <c r="W687" i="7" s="1"/>
  <c r="A684" i="10"/>
  <c r="D691" i="7"/>
  <c r="E691" i="7" s="1"/>
  <c r="F691" i="7" s="1"/>
  <c r="H691" i="7"/>
  <c r="I691" i="7" s="1"/>
  <c r="P691" i="7"/>
  <c r="Q691" i="7" s="1"/>
  <c r="X691" i="7"/>
  <c r="Y691" i="7" s="1"/>
  <c r="J691" i="7"/>
  <c r="K691" i="7" s="1"/>
  <c r="R691" i="7"/>
  <c r="S691" i="7" s="1"/>
  <c r="Z691" i="7"/>
  <c r="AA691" i="7" s="1"/>
  <c r="L691" i="7"/>
  <c r="M691" i="7" s="1"/>
  <c r="T691" i="7"/>
  <c r="U691" i="7" s="1"/>
  <c r="N691" i="7"/>
  <c r="O691" i="7" s="1"/>
  <c r="V691" i="7"/>
  <c r="W691" i="7" s="1"/>
  <c r="A688" i="10"/>
  <c r="D695" i="7"/>
  <c r="E695" i="7" s="1"/>
  <c r="F695" i="7" s="1"/>
  <c r="H695" i="7"/>
  <c r="I695" i="7" s="1"/>
  <c r="P695" i="7"/>
  <c r="Q695" i="7" s="1"/>
  <c r="X695" i="7"/>
  <c r="Y695" i="7" s="1"/>
  <c r="J695" i="7"/>
  <c r="K695" i="7" s="1"/>
  <c r="R695" i="7"/>
  <c r="S695" i="7" s="1"/>
  <c r="Z695" i="7"/>
  <c r="AA695" i="7" s="1"/>
  <c r="L695" i="7"/>
  <c r="M695" i="7" s="1"/>
  <c r="T695" i="7"/>
  <c r="U695" i="7" s="1"/>
  <c r="N695" i="7"/>
  <c r="O695" i="7" s="1"/>
  <c r="V695" i="7"/>
  <c r="W695" i="7" s="1"/>
  <c r="A692" i="10"/>
  <c r="D699" i="7"/>
  <c r="E699" i="7" s="1"/>
  <c r="F699" i="7" s="1"/>
  <c r="H699" i="7"/>
  <c r="I699" i="7" s="1"/>
  <c r="P699" i="7"/>
  <c r="Q699" i="7" s="1"/>
  <c r="X699" i="7"/>
  <c r="Y699" i="7" s="1"/>
  <c r="J699" i="7"/>
  <c r="K699" i="7" s="1"/>
  <c r="R699" i="7"/>
  <c r="S699" i="7" s="1"/>
  <c r="Z699" i="7"/>
  <c r="AA699" i="7" s="1"/>
  <c r="L699" i="7"/>
  <c r="M699" i="7" s="1"/>
  <c r="T699" i="7"/>
  <c r="U699" i="7" s="1"/>
  <c r="N699" i="7"/>
  <c r="O699" i="7" s="1"/>
  <c r="V699" i="7"/>
  <c r="W699" i="7" s="1"/>
  <c r="A696" i="10"/>
  <c r="D703" i="7"/>
  <c r="E703" i="7" s="1"/>
  <c r="F703" i="7" s="1"/>
  <c r="H703" i="7"/>
  <c r="I703" i="7" s="1"/>
  <c r="P703" i="7"/>
  <c r="Q703" i="7" s="1"/>
  <c r="X703" i="7"/>
  <c r="Y703" i="7" s="1"/>
  <c r="J703" i="7"/>
  <c r="K703" i="7" s="1"/>
  <c r="R703" i="7"/>
  <c r="S703" i="7" s="1"/>
  <c r="Z703" i="7"/>
  <c r="AA703" i="7" s="1"/>
  <c r="L703" i="7"/>
  <c r="M703" i="7" s="1"/>
  <c r="T703" i="7"/>
  <c r="U703" i="7" s="1"/>
  <c r="N703" i="7"/>
  <c r="O703" i="7" s="1"/>
  <c r="V703" i="7"/>
  <c r="W703" i="7" s="1"/>
  <c r="A700" i="10"/>
  <c r="D707" i="7"/>
  <c r="E707" i="7" s="1"/>
  <c r="F707" i="7" s="1"/>
  <c r="H707" i="7"/>
  <c r="I707" i="7" s="1"/>
  <c r="P707" i="7"/>
  <c r="Q707" i="7" s="1"/>
  <c r="X707" i="7"/>
  <c r="Y707" i="7" s="1"/>
  <c r="J707" i="7"/>
  <c r="K707" i="7" s="1"/>
  <c r="R707" i="7"/>
  <c r="S707" i="7" s="1"/>
  <c r="Z707" i="7"/>
  <c r="AA707" i="7" s="1"/>
  <c r="L707" i="7"/>
  <c r="M707" i="7" s="1"/>
  <c r="T707" i="7"/>
  <c r="U707" i="7" s="1"/>
  <c r="N707" i="7"/>
  <c r="O707" i="7" s="1"/>
  <c r="V707" i="7"/>
  <c r="W707" i="7" s="1"/>
  <c r="A704" i="10"/>
  <c r="D711" i="7"/>
  <c r="E711" i="7" s="1"/>
  <c r="F711" i="7" s="1"/>
  <c r="H711" i="7"/>
  <c r="I711" i="7" s="1"/>
  <c r="P711" i="7"/>
  <c r="Q711" i="7" s="1"/>
  <c r="X711" i="7"/>
  <c r="Y711" i="7" s="1"/>
  <c r="J711" i="7"/>
  <c r="K711" i="7" s="1"/>
  <c r="R711" i="7"/>
  <c r="S711" i="7" s="1"/>
  <c r="Z711" i="7"/>
  <c r="AA711" i="7" s="1"/>
  <c r="L711" i="7"/>
  <c r="M711" i="7" s="1"/>
  <c r="T711" i="7"/>
  <c r="U711" i="7" s="1"/>
  <c r="N711" i="7"/>
  <c r="O711" i="7" s="1"/>
  <c r="V711" i="7"/>
  <c r="W711" i="7" s="1"/>
  <c r="A708" i="10"/>
  <c r="D715" i="7"/>
  <c r="E715" i="7" s="1"/>
  <c r="F715" i="7" s="1"/>
  <c r="H715" i="7"/>
  <c r="I715" i="7" s="1"/>
  <c r="P715" i="7"/>
  <c r="Q715" i="7" s="1"/>
  <c r="X715" i="7"/>
  <c r="Y715" i="7" s="1"/>
  <c r="J715" i="7"/>
  <c r="K715" i="7" s="1"/>
  <c r="R715" i="7"/>
  <c r="S715" i="7" s="1"/>
  <c r="Z715" i="7"/>
  <c r="AA715" i="7" s="1"/>
  <c r="L715" i="7"/>
  <c r="M715" i="7" s="1"/>
  <c r="T715" i="7"/>
  <c r="U715" i="7" s="1"/>
  <c r="N715" i="7"/>
  <c r="O715" i="7" s="1"/>
  <c r="V715" i="7"/>
  <c r="W715" i="7" s="1"/>
  <c r="A711" i="10"/>
  <c r="D718" i="7"/>
  <c r="E718" i="7" s="1"/>
  <c r="F718" i="7" s="1"/>
  <c r="L718" i="7"/>
  <c r="M718" i="7" s="1"/>
  <c r="T718" i="7"/>
  <c r="U718" i="7" s="1"/>
  <c r="N718" i="7"/>
  <c r="O718" i="7" s="1"/>
  <c r="V718" i="7"/>
  <c r="W718" i="7" s="1"/>
  <c r="H718" i="7"/>
  <c r="I718" i="7" s="1"/>
  <c r="P718" i="7"/>
  <c r="Q718" i="7" s="1"/>
  <c r="X718" i="7"/>
  <c r="Y718" i="7" s="1"/>
  <c r="J718" i="7"/>
  <c r="K718" i="7" s="1"/>
  <c r="R718" i="7"/>
  <c r="S718" i="7" s="1"/>
  <c r="Z718" i="7"/>
  <c r="AA718" i="7" s="1"/>
  <c r="A714" i="10"/>
  <c r="D723" i="7"/>
  <c r="E723" i="7" s="1"/>
  <c r="F723" i="7" s="1"/>
  <c r="H723" i="7"/>
  <c r="I723" i="7" s="1"/>
  <c r="P723" i="7"/>
  <c r="Q723" i="7" s="1"/>
  <c r="X723" i="7"/>
  <c r="Y723" i="7" s="1"/>
  <c r="J723" i="7"/>
  <c r="K723" i="7" s="1"/>
  <c r="R723" i="7"/>
  <c r="S723" i="7" s="1"/>
  <c r="Z723" i="7"/>
  <c r="AA723" i="7" s="1"/>
  <c r="L723" i="7"/>
  <c r="M723" i="7" s="1"/>
  <c r="T723" i="7"/>
  <c r="U723" i="7" s="1"/>
  <c r="N723" i="7"/>
  <c r="O723" i="7" s="1"/>
  <c r="V723" i="7"/>
  <c r="W723" i="7" s="1"/>
  <c r="A719" i="10"/>
  <c r="D726" i="7"/>
  <c r="E726" i="7" s="1"/>
  <c r="F726" i="7" s="1"/>
  <c r="L726" i="7"/>
  <c r="M726" i="7" s="1"/>
  <c r="T726" i="7"/>
  <c r="U726" i="7" s="1"/>
  <c r="N726" i="7"/>
  <c r="O726" i="7" s="1"/>
  <c r="V726" i="7"/>
  <c r="W726" i="7" s="1"/>
  <c r="H726" i="7"/>
  <c r="I726" i="7" s="1"/>
  <c r="P726" i="7"/>
  <c r="Q726" i="7" s="1"/>
  <c r="X726" i="7"/>
  <c r="Y726" i="7" s="1"/>
  <c r="J726" i="7"/>
  <c r="K726" i="7" s="1"/>
  <c r="R726" i="7"/>
  <c r="S726" i="7" s="1"/>
  <c r="Z726" i="7"/>
  <c r="AA726" i="7" s="1"/>
  <c r="A722" i="10"/>
  <c r="D731" i="7"/>
  <c r="E731" i="7" s="1"/>
  <c r="F731" i="7" s="1"/>
  <c r="H731" i="7"/>
  <c r="I731" i="7" s="1"/>
  <c r="P731" i="7"/>
  <c r="Q731" i="7" s="1"/>
  <c r="X731" i="7"/>
  <c r="Y731" i="7" s="1"/>
  <c r="J731" i="7"/>
  <c r="K731" i="7" s="1"/>
  <c r="R731" i="7"/>
  <c r="S731" i="7" s="1"/>
  <c r="Z731" i="7"/>
  <c r="AA731" i="7" s="1"/>
  <c r="L731" i="7"/>
  <c r="M731" i="7" s="1"/>
  <c r="T731" i="7"/>
  <c r="U731" i="7" s="1"/>
  <c r="N731" i="7"/>
  <c r="O731" i="7" s="1"/>
  <c r="V731" i="7"/>
  <c r="W731" i="7" s="1"/>
  <c r="A727" i="10"/>
  <c r="D734" i="7"/>
  <c r="E734" i="7" s="1"/>
  <c r="F734" i="7" s="1"/>
  <c r="L734" i="7"/>
  <c r="M734" i="7" s="1"/>
  <c r="T734" i="7"/>
  <c r="U734" i="7" s="1"/>
  <c r="N734" i="7"/>
  <c r="O734" i="7" s="1"/>
  <c r="V734" i="7"/>
  <c r="W734" i="7" s="1"/>
  <c r="H734" i="7"/>
  <c r="I734" i="7" s="1"/>
  <c r="P734" i="7"/>
  <c r="Q734" i="7" s="1"/>
  <c r="X734" i="7"/>
  <c r="Y734" i="7" s="1"/>
  <c r="J734" i="7"/>
  <c r="K734" i="7" s="1"/>
  <c r="R734" i="7"/>
  <c r="S734" i="7" s="1"/>
  <c r="Z734" i="7"/>
  <c r="AA734" i="7" s="1"/>
  <c r="A730" i="10"/>
  <c r="D739" i="7"/>
  <c r="E739" i="7" s="1"/>
  <c r="F739" i="7" s="1"/>
  <c r="N739" i="7"/>
  <c r="O739" i="7" s="1"/>
  <c r="V739" i="7"/>
  <c r="W739" i="7" s="1"/>
  <c r="H739" i="7"/>
  <c r="I739" i="7" s="1"/>
  <c r="P739" i="7"/>
  <c r="Q739" i="7" s="1"/>
  <c r="X739" i="7"/>
  <c r="Y739" i="7" s="1"/>
  <c r="J739" i="7"/>
  <c r="K739" i="7" s="1"/>
  <c r="R739" i="7"/>
  <c r="S739" i="7" s="1"/>
  <c r="Z739" i="7"/>
  <c r="AA739" i="7" s="1"/>
  <c r="L739" i="7"/>
  <c r="M739" i="7" s="1"/>
  <c r="T739" i="7"/>
  <c r="U739" i="7" s="1"/>
  <c r="A735" i="10"/>
  <c r="D742" i="7"/>
  <c r="E742" i="7" s="1"/>
  <c r="F742" i="7" s="1"/>
  <c r="J742" i="7"/>
  <c r="K742" i="7" s="1"/>
  <c r="R742" i="7"/>
  <c r="S742" i="7" s="1"/>
  <c r="Z742" i="7"/>
  <c r="AA742" i="7" s="1"/>
  <c r="L742" i="7"/>
  <c r="M742" i="7" s="1"/>
  <c r="T742" i="7"/>
  <c r="U742" i="7" s="1"/>
  <c r="N742" i="7"/>
  <c r="O742" i="7" s="1"/>
  <c r="V742" i="7"/>
  <c r="W742" i="7" s="1"/>
  <c r="H742" i="7"/>
  <c r="I742" i="7" s="1"/>
  <c r="P742" i="7"/>
  <c r="Q742" i="7" s="1"/>
  <c r="X742" i="7"/>
  <c r="Y742" i="7" s="1"/>
  <c r="A738" i="10"/>
  <c r="D747" i="7"/>
  <c r="E747" i="7" s="1"/>
  <c r="F747" i="7" s="1"/>
  <c r="N747" i="7"/>
  <c r="O747" i="7" s="1"/>
  <c r="V747" i="7"/>
  <c r="W747" i="7" s="1"/>
  <c r="H747" i="7"/>
  <c r="I747" i="7" s="1"/>
  <c r="P747" i="7"/>
  <c r="Q747" i="7" s="1"/>
  <c r="X747" i="7"/>
  <c r="Y747" i="7" s="1"/>
  <c r="J747" i="7"/>
  <c r="K747" i="7" s="1"/>
  <c r="R747" i="7"/>
  <c r="S747" i="7" s="1"/>
  <c r="Z747" i="7"/>
  <c r="AA747" i="7" s="1"/>
  <c r="L747" i="7"/>
  <c r="M747" i="7" s="1"/>
  <c r="T747" i="7"/>
  <c r="U747" i="7" s="1"/>
  <c r="A743" i="10"/>
  <c r="D750" i="7"/>
  <c r="E750" i="7" s="1"/>
  <c r="F750" i="7" s="1"/>
  <c r="J750" i="7"/>
  <c r="K750" i="7" s="1"/>
  <c r="R750" i="7"/>
  <c r="S750" i="7" s="1"/>
  <c r="Z750" i="7"/>
  <c r="AA750" i="7" s="1"/>
  <c r="L750" i="7"/>
  <c r="M750" i="7" s="1"/>
  <c r="T750" i="7"/>
  <c r="U750" i="7" s="1"/>
  <c r="N750" i="7"/>
  <c r="O750" i="7" s="1"/>
  <c r="V750" i="7"/>
  <c r="W750" i="7" s="1"/>
  <c r="H750" i="7"/>
  <c r="I750" i="7" s="1"/>
  <c r="P750" i="7"/>
  <c r="Q750" i="7" s="1"/>
  <c r="X750" i="7"/>
  <c r="Y750" i="7" s="1"/>
  <c r="A746" i="10"/>
  <c r="D755" i="7"/>
  <c r="E755" i="7" s="1"/>
  <c r="F755" i="7" s="1"/>
  <c r="N755" i="7"/>
  <c r="O755" i="7" s="1"/>
  <c r="V755" i="7"/>
  <c r="W755" i="7" s="1"/>
  <c r="H755" i="7"/>
  <c r="I755" i="7" s="1"/>
  <c r="P755" i="7"/>
  <c r="Q755" i="7" s="1"/>
  <c r="X755" i="7"/>
  <c r="Y755" i="7" s="1"/>
  <c r="J755" i="7"/>
  <c r="K755" i="7" s="1"/>
  <c r="R755" i="7"/>
  <c r="S755" i="7" s="1"/>
  <c r="Z755" i="7"/>
  <c r="AA755" i="7" s="1"/>
  <c r="L755" i="7"/>
  <c r="M755" i="7" s="1"/>
  <c r="T755" i="7"/>
  <c r="U755" i="7" s="1"/>
  <c r="A751" i="10"/>
  <c r="D758" i="7"/>
  <c r="E758" i="7" s="1"/>
  <c r="F758" i="7" s="1"/>
  <c r="J758" i="7"/>
  <c r="K758" i="7" s="1"/>
  <c r="R758" i="7"/>
  <c r="S758" i="7" s="1"/>
  <c r="Z758" i="7"/>
  <c r="AA758" i="7" s="1"/>
  <c r="L758" i="7"/>
  <c r="M758" i="7" s="1"/>
  <c r="T758" i="7"/>
  <c r="U758" i="7" s="1"/>
  <c r="N758" i="7"/>
  <c r="O758" i="7" s="1"/>
  <c r="V758" i="7"/>
  <c r="W758" i="7" s="1"/>
  <c r="H758" i="7"/>
  <c r="I758" i="7" s="1"/>
  <c r="P758" i="7"/>
  <c r="Q758" i="7" s="1"/>
  <c r="X758" i="7"/>
  <c r="Y758" i="7" s="1"/>
  <c r="A754" i="10"/>
  <c r="D763" i="7"/>
  <c r="E763" i="7" s="1"/>
  <c r="F763" i="7" s="1"/>
  <c r="N763" i="7"/>
  <c r="O763" i="7" s="1"/>
  <c r="V763" i="7"/>
  <c r="W763" i="7" s="1"/>
  <c r="H763" i="7"/>
  <c r="I763" i="7" s="1"/>
  <c r="P763" i="7"/>
  <c r="Q763" i="7" s="1"/>
  <c r="X763" i="7"/>
  <c r="Y763" i="7" s="1"/>
  <c r="J763" i="7"/>
  <c r="K763" i="7" s="1"/>
  <c r="R763" i="7"/>
  <c r="S763" i="7" s="1"/>
  <c r="Z763" i="7"/>
  <c r="AA763" i="7" s="1"/>
  <c r="L763" i="7"/>
  <c r="M763" i="7" s="1"/>
  <c r="T763" i="7"/>
  <c r="U763" i="7" s="1"/>
  <c r="A759" i="10"/>
  <c r="D766" i="7"/>
  <c r="E766" i="7" s="1"/>
  <c r="F766" i="7" s="1"/>
  <c r="J766" i="7"/>
  <c r="K766" i="7" s="1"/>
  <c r="R766" i="7"/>
  <c r="S766" i="7" s="1"/>
  <c r="Z766" i="7"/>
  <c r="AA766" i="7" s="1"/>
  <c r="L766" i="7"/>
  <c r="M766" i="7" s="1"/>
  <c r="T766" i="7"/>
  <c r="U766" i="7" s="1"/>
  <c r="N766" i="7"/>
  <c r="O766" i="7" s="1"/>
  <c r="V766" i="7"/>
  <c r="W766" i="7" s="1"/>
  <c r="H766" i="7"/>
  <c r="I766" i="7" s="1"/>
  <c r="P766" i="7"/>
  <c r="Q766" i="7" s="1"/>
  <c r="X766" i="7"/>
  <c r="Y766" i="7" s="1"/>
  <c r="A762" i="10"/>
  <c r="D771" i="7"/>
  <c r="E771" i="7" s="1"/>
  <c r="F771" i="7" s="1"/>
  <c r="N771" i="7"/>
  <c r="O771" i="7" s="1"/>
  <c r="V771" i="7"/>
  <c r="W771" i="7" s="1"/>
  <c r="H771" i="7"/>
  <c r="I771" i="7" s="1"/>
  <c r="P771" i="7"/>
  <c r="Q771" i="7" s="1"/>
  <c r="X771" i="7"/>
  <c r="Y771" i="7" s="1"/>
  <c r="J771" i="7"/>
  <c r="K771" i="7" s="1"/>
  <c r="R771" i="7"/>
  <c r="S771" i="7" s="1"/>
  <c r="Z771" i="7"/>
  <c r="AA771" i="7" s="1"/>
  <c r="L771" i="7"/>
  <c r="M771" i="7" s="1"/>
  <c r="T771" i="7"/>
  <c r="U771" i="7" s="1"/>
  <c r="A767" i="10"/>
  <c r="D774" i="7"/>
  <c r="E774" i="7" s="1"/>
  <c r="F774" i="7" s="1"/>
  <c r="J774" i="7"/>
  <c r="K774" i="7" s="1"/>
  <c r="R774" i="7"/>
  <c r="S774" i="7" s="1"/>
  <c r="Z774" i="7"/>
  <c r="AA774" i="7" s="1"/>
  <c r="L774" i="7"/>
  <c r="M774" i="7" s="1"/>
  <c r="T774" i="7"/>
  <c r="U774" i="7" s="1"/>
  <c r="N774" i="7"/>
  <c r="O774" i="7" s="1"/>
  <c r="V774" i="7"/>
  <c r="W774" i="7" s="1"/>
  <c r="H774" i="7"/>
  <c r="I774" i="7" s="1"/>
  <c r="P774" i="7"/>
  <c r="Q774" i="7" s="1"/>
  <c r="X774" i="7"/>
  <c r="Y774" i="7" s="1"/>
  <c r="A770" i="10"/>
  <c r="D779" i="7"/>
  <c r="E779" i="7" s="1"/>
  <c r="F779" i="7" s="1"/>
  <c r="N779" i="7"/>
  <c r="O779" i="7" s="1"/>
  <c r="V779" i="7"/>
  <c r="W779" i="7" s="1"/>
  <c r="H779" i="7"/>
  <c r="I779" i="7" s="1"/>
  <c r="P779" i="7"/>
  <c r="Q779" i="7" s="1"/>
  <c r="X779" i="7"/>
  <c r="Y779" i="7" s="1"/>
  <c r="J779" i="7"/>
  <c r="K779" i="7" s="1"/>
  <c r="R779" i="7"/>
  <c r="S779" i="7" s="1"/>
  <c r="Z779" i="7"/>
  <c r="AA779" i="7" s="1"/>
  <c r="L779" i="7"/>
  <c r="M779" i="7" s="1"/>
  <c r="T779" i="7"/>
  <c r="U779" i="7" s="1"/>
  <c r="A775" i="10"/>
  <c r="D782" i="7"/>
  <c r="E782" i="7" s="1"/>
  <c r="F782" i="7" s="1"/>
  <c r="J782" i="7"/>
  <c r="K782" i="7" s="1"/>
  <c r="R782" i="7"/>
  <c r="S782" i="7" s="1"/>
  <c r="Z782" i="7"/>
  <c r="AA782" i="7" s="1"/>
  <c r="L782" i="7"/>
  <c r="M782" i="7" s="1"/>
  <c r="T782" i="7"/>
  <c r="U782" i="7" s="1"/>
  <c r="N782" i="7"/>
  <c r="O782" i="7" s="1"/>
  <c r="V782" i="7"/>
  <c r="W782" i="7" s="1"/>
  <c r="H782" i="7"/>
  <c r="I782" i="7" s="1"/>
  <c r="P782" i="7"/>
  <c r="Q782" i="7" s="1"/>
  <c r="X782" i="7"/>
  <c r="Y782" i="7" s="1"/>
  <c r="A778" i="10"/>
  <c r="D787" i="7"/>
  <c r="E787" i="7" s="1"/>
  <c r="F787" i="7" s="1"/>
  <c r="N787" i="7"/>
  <c r="O787" i="7" s="1"/>
  <c r="V787" i="7"/>
  <c r="W787" i="7" s="1"/>
  <c r="H787" i="7"/>
  <c r="I787" i="7" s="1"/>
  <c r="P787" i="7"/>
  <c r="Q787" i="7" s="1"/>
  <c r="X787" i="7"/>
  <c r="Y787" i="7" s="1"/>
  <c r="J787" i="7"/>
  <c r="K787" i="7" s="1"/>
  <c r="R787" i="7"/>
  <c r="S787" i="7" s="1"/>
  <c r="Z787" i="7"/>
  <c r="AA787" i="7" s="1"/>
  <c r="L787" i="7"/>
  <c r="M787" i="7" s="1"/>
  <c r="T787" i="7"/>
  <c r="U787" i="7" s="1"/>
  <c r="A783" i="10"/>
  <c r="D790" i="7"/>
  <c r="E790" i="7" s="1"/>
  <c r="F790" i="7" s="1"/>
  <c r="J790" i="7"/>
  <c r="K790" i="7" s="1"/>
  <c r="R790" i="7"/>
  <c r="S790" i="7" s="1"/>
  <c r="Z790" i="7"/>
  <c r="AA790" i="7" s="1"/>
  <c r="L790" i="7"/>
  <c r="M790" i="7" s="1"/>
  <c r="T790" i="7"/>
  <c r="U790" i="7" s="1"/>
  <c r="N790" i="7"/>
  <c r="O790" i="7" s="1"/>
  <c r="V790" i="7"/>
  <c r="W790" i="7" s="1"/>
  <c r="H790" i="7"/>
  <c r="I790" i="7" s="1"/>
  <c r="P790" i="7"/>
  <c r="Q790" i="7" s="1"/>
  <c r="X790" i="7"/>
  <c r="Y790" i="7" s="1"/>
  <c r="D793" i="7"/>
  <c r="E793" i="7" s="1"/>
  <c r="F793" i="7" s="1"/>
  <c r="N793" i="7"/>
  <c r="O793" i="7" s="1"/>
  <c r="V793" i="7"/>
  <c r="W793" i="7" s="1"/>
  <c r="H793" i="7"/>
  <c r="I793" i="7" s="1"/>
  <c r="P793" i="7"/>
  <c r="Q793" i="7" s="1"/>
  <c r="X793" i="7"/>
  <c r="Y793" i="7" s="1"/>
  <c r="J793" i="7"/>
  <c r="K793" i="7" s="1"/>
  <c r="R793" i="7"/>
  <c r="S793" i="7" s="1"/>
  <c r="Z793" i="7"/>
  <c r="AA793" i="7" s="1"/>
  <c r="L793" i="7"/>
  <c r="M793" i="7" s="1"/>
  <c r="T793" i="7"/>
  <c r="U793" i="7" s="1"/>
  <c r="A789" i="10"/>
  <c r="D799" i="7"/>
  <c r="E799" i="7" s="1"/>
  <c r="F799" i="7" s="1"/>
  <c r="N799" i="7"/>
  <c r="O799" i="7" s="1"/>
  <c r="V799" i="7"/>
  <c r="W799" i="7" s="1"/>
  <c r="H799" i="7"/>
  <c r="I799" i="7" s="1"/>
  <c r="P799" i="7"/>
  <c r="Q799" i="7" s="1"/>
  <c r="X799" i="7"/>
  <c r="Y799" i="7" s="1"/>
  <c r="J799" i="7"/>
  <c r="K799" i="7" s="1"/>
  <c r="R799" i="7"/>
  <c r="S799" i="7" s="1"/>
  <c r="Z799" i="7"/>
  <c r="AA799" i="7" s="1"/>
  <c r="L799" i="7"/>
  <c r="M799" i="7" s="1"/>
  <c r="T799" i="7"/>
  <c r="U799" i="7" s="1"/>
  <c r="D803" i="7"/>
  <c r="E803" i="7" s="1"/>
  <c r="F803" i="7" s="1"/>
  <c r="N803" i="7"/>
  <c r="O803" i="7" s="1"/>
  <c r="V803" i="7"/>
  <c r="W803" i="7" s="1"/>
  <c r="H803" i="7"/>
  <c r="I803" i="7" s="1"/>
  <c r="P803" i="7"/>
  <c r="Q803" i="7" s="1"/>
  <c r="X803" i="7"/>
  <c r="Y803" i="7" s="1"/>
  <c r="J803" i="7"/>
  <c r="K803" i="7" s="1"/>
  <c r="R803" i="7"/>
  <c r="S803" i="7" s="1"/>
  <c r="Z803" i="7"/>
  <c r="AA803" i="7" s="1"/>
  <c r="L803" i="7"/>
  <c r="M803" i="7" s="1"/>
  <c r="T803" i="7"/>
  <c r="U803" i="7" s="1"/>
  <c r="D807" i="7"/>
  <c r="E807" i="7" s="1"/>
  <c r="F807" i="7" s="1"/>
  <c r="N807" i="7"/>
  <c r="O807" i="7" s="1"/>
  <c r="V807" i="7"/>
  <c r="W807" i="7" s="1"/>
  <c r="H807" i="7"/>
  <c r="I807" i="7" s="1"/>
  <c r="P807" i="7"/>
  <c r="Q807" i="7" s="1"/>
  <c r="X807" i="7"/>
  <c r="Y807" i="7" s="1"/>
  <c r="J807" i="7"/>
  <c r="K807" i="7" s="1"/>
  <c r="R807" i="7"/>
  <c r="S807" i="7" s="1"/>
  <c r="Z807" i="7"/>
  <c r="AA807" i="7" s="1"/>
  <c r="L807" i="7"/>
  <c r="M807" i="7" s="1"/>
  <c r="T807" i="7"/>
  <c r="U807" i="7" s="1"/>
  <c r="D811" i="7"/>
  <c r="E811" i="7" s="1"/>
  <c r="F811" i="7" s="1"/>
  <c r="N811" i="7"/>
  <c r="O811" i="7" s="1"/>
  <c r="V811" i="7"/>
  <c r="W811" i="7" s="1"/>
  <c r="H811" i="7"/>
  <c r="I811" i="7" s="1"/>
  <c r="P811" i="7"/>
  <c r="Q811" i="7" s="1"/>
  <c r="X811" i="7"/>
  <c r="Y811" i="7" s="1"/>
  <c r="J811" i="7"/>
  <c r="K811" i="7" s="1"/>
  <c r="R811" i="7"/>
  <c r="S811" i="7" s="1"/>
  <c r="Z811" i="7"/>
  <c r="AA811" i="7" s="1"/>
  <c r="L811" i="7"/>
  <c r="M811" i="7" s="1"/>
  <c r="T811" i="7"/>
  <c r="U811" i="7" s="1"/>
  <c r="D815" i="7"/>
  <c r="E815" i="7" s="1"/>
  <c r="F815" i="7" s="1"/>
  <c r="N815" i="7"/>
  <c r="O815" i="7" s="1"/>
  <c r="V815" i="7"/>
  <c r="W815" i="7" s="1"/>
  <c r="H815" i="7"/>
  <c r="I815" i="7" s="1"/>
  <c r="P815" i="7"/>
  <c r="Q815" i="7" s="1"/>
  <c r="X815" i="7"/>
  <c r="Y815" i="7" s="1"/>
  <c r="J815" i="7"/>
  <c r="K815" i="7" s="1"/>
  <c r="R815" i="7"/>
  <c r="S815" i="7" s="1"/>
  <c r="Z815" i="7"/>
  <c r="AA815" i="7" s="1"/>
  <c r="L815" i="7"/>
  <c r="M815" i="7" s="1"/>
  <c r="T815" i="7"/>
  <c r="U815" i="7" s="1"/>
  <c r="D819" i="7"/>
  <c r="E819" i="7" s="1"/>
  <c r="F819" i="7" s="1"/>
  <c r="N819" i="7"/>
  <c r="O819" i="7" s="1"/>
  <c r="V819" i="7"/>
  <c r="W819" i="7" s="1"/>
  <c r="H819" i="7"/>
  <c r="I819" i="7" s="1"/>
  <c r="P819" i="7"/>
  <c r="Q819" i="7" s="1"/>
  <c r="X819" i="7"/>
  <c r="Y819" i="7" s="1"/>
  <c r="J819" i="7"/>
  <c r="K819" i="7" s="1"/>
  <c r="R819" i="7"/>
  <c r="S819" i="7" s="1"/>
  <c r="Z819" i="7"/>
  <c r="AA819" i="7" s="1"/>
  <c r="L819" i="7"/>
  <c r="M819" i="7" s="1"/>
  <c r="T819" i="7"/>
  <c r="U819" i="7" s="1"/>
  <c r="D823" i="7"/>
  <c r="E823" i="7" s="1"/>
  <c r="F823" i="7" s="1"/>
  <c r="N823" i="7"/>
  <c r="O823" i="7" s="1"/>
  <c r="V823" i="7"/>
  <c r="W823" i="7" s="1"/>
  <c r="H823" i="7"/>
  <c r="I823" i="7" s="1"/>
  <c r="P823" i="7"/>
  <c r="Q823" i="7" s="1"/>
  <c r="X823" i="7"/>
  <c r="Y823" i="7" s="1"/>
  <c r="J823" i="7"/>
  <c r="K823" i="7" s="1"/>
  <c r="R823" i="7"/>
  <c r="S823" i="7" s="1"/>
  <c r="Z823" i="7"/>
  <c r="AA823" i="7" s="1"/>
  <c r="L823" i="7"/>
  <c r="M823" i="7" s="1"/>
  <c r="T823" i="7"/>
  <c r="U823" i="7" s="1"/>
  <c r="D827" i="7"/>
  <c r="E827" i="7" s="1"/>
  <c r="F827" i="7" s="1"/>
  <c r="N827" i="7"/>
  <c r="O827" i="7" s="1"/>
  <c r="V827" i="7"/>
  <c r="W827" i="7" s="1"/>
  <c r="H827" i="7"/>
  <c r="I827" i="7" s="1"/>
  <c r="P827" i="7"/>
  <c r="Q827" i="7" s="1"/>
  <c r="X827" i="7"/>
  <c r="Y827" i="7" s="1"/>
  <c r="J827" i="7"/>
  <c r="K827" i="7" s="1"/>
  <c r="R827" i="7"/>
  <c r="S827" i="7" s="1"/>
  <c r="Z827" i="7"/>
  <c r="AA827" i="7" s="1"/>
  <c r="L827" i="7"/>
  <c r="M827" i="7" s="1"/>
  <c r="T827" i="7"/>
  <c r="U827" i="7" s="1"/>
  <c r="D831" i="7"/>
  <c r="E831" i="7" s="1"/>
  <c r="F831" i="7" s="1"/>
  <c r="N831" i="7"/>
  <c r="O831" i="7" s="1"/>
  <c r="V831" i="7"/>
  <c r="W831" i="7" s="1"/>
  <c r="H831" i="7"/>
  <c r="I831" i="7" s="1"/>
  <c r="P831" i="7"/>
  <c r="Q831" i="7" s="1"/>
  <c r="X831" i="7"/>
  <c r="Y831" i="7" s="1"/>
  <c r="J831" i="7"/>
  <c r="K831" i="7" s="1"/>
  <c r="R831" i="7"/>
  <c r="S831" i="7" s="1"/>
  <c r="Z831" i="7"/>
  <c r="AA831" i="7" s="1"/>
  <c r="L831" i="7"/>
  <c r="M831" i="7" s="1"/>
  <c r="T831" i="7"/>
  <c r="U831" i="7" s="1"/>
  <c r="D835" i="7"/>
  <c r="E835" i="7" s="1"/>
  <c r="F835" i="7" s="1"/>
  <c r="N835" i="7"/>
  <c r="O835" i="7" s="1"/>
  <c r="V835" i="7"/>
  <c r="W835" i="7" s="1"/>
  <c r="H835" i="7"/>
  <c r="I835" i="7" s="1"/>
  <c r="P835" i="7"/>
  <c r="Q835" i="7" s="1"/>
  <c r="X835" i="7"/>
  <c r="Y835" i="7" s="1"/>
  <c r="J835" i="7"/>
  <c r="K835" i="7" s="1"/>
  <c r="R835" i="7"/>
  <c r="S835" i="7" s="1"/>
  <c r="Z835" i="7"/>
  <c r="AA835" i="7" s="1"/>
  <c r="L835" i="7"/>
  <c r="M835" i="7" s="1"/>
  <c r="T835" i="7"/>
  <c r="U835" i="7" s="1"/>
  <c r="D839" i="7"/>
  <c r="E839" i="7" s="1"/>
  <c r="F839" i="7" s="1"/>
  <c r="N839" i="7"/>
  <c r="O839" i="7" s="1"/>
  <c r="V839" i="7"/>
  <c r="W839" i="7" s="1"/>
  <c r="H839" i="7"/>
  <c r="I839" i="7" s="1"/>
  <c r="P839" i="7"/>
  <c r="Q839" i="7" s="1"/>
  <c r="X839" i="7"/>
  <c r="Y839" i="7" s="1"/>
  <c r="J839" i="7"/>
  <c r="K839" i="7" s="1"/>
  <c r="R839" i="7"/>
  <c r="S839" i="7" s="1"/>
  <c r="Z839" i="7"/>
  <c r="AA839" i="7" s="1"/>
  <c r="L839" i="7"/>
  <c r="M839" i="7" s="1"/>
  <c r="T839" i="7"/>
  <c r="U839" i="7" s="1"/>
  <c r="D843" i="7"/>
  <c r="E843" i="7" s="1"/>
  <c r="F843" i="7" s="1"/>
  <c r="N843" i="7"/>
  <c r="O843" i="7" s="1"/>
  <c r="V843" i="7"/>
  <c r="W843" i="7" s="1"/>
  <c r="H843" i="7"/>
  <c r="I843" i="7" s="1"/>
  <c r="P843" i="7"/>
  <c r="Q843" i="7" s="1"/>
  <c r="X843" i="7"/>
  <c r="Y843" i="7" s="1"/>
  <c r="J843" i="7"/>
  <c r="K843" i="7" s="1"/>
  <c r="R843" i="7"/>
  <c r="S843" i="7" s="1"/>
  <c r="Z843" i="7"/>
  <c r="AA843" i="7" s="1"/>
  <c r="L843" i="7"/>
  <c r="M843" i="7" s="1"/>
  <c r="T843" i="7"/>
  <c r="U843" i="7" s="1"/>
  <c r="D847" i="7"/>
  <c r="E847" i="7" s="1"/>
  <c r="F847" i="7" s="1"/>
  <c r="N847" i="7"/>
  <c r="O847" i="7" s="1"/>
  <c r="V847" i="7"/>
  <c r="W847" i="7" s="1"/>
  <c r="H847" i="7"/>
  <c r="I847" i="7" s="1"/>
  <c r="P847" i="7"/>
  <c r="Q847" i="7" s="1"/>
  <c r="X847" i="7"/>
  <c r="Y847" i="7" s="1"/>
  <c r="J847" i="7"/>
  <c r="K847" i="7" s="1"/>
  <c r="R847" i="7"/>
  <c r="S847" i="7" s="1"/>
  <c r="Z847" i="7"/>
  <c r="AA847" i="7" s="1"/>
  <c r="L847" i="7"/>
  <c r="M847" i="7" s="1"/>
  <c r="T847" i="7"/>
  <c r="U847" i="7" s="1"/>
  <c r="D851" i="7"/>
  <c r="E851" i="7" s="1"/>
  <c r="F851" i="7" s="1"/>
  <c r="N851" i="7"/>
  <c r="O851" i="7" s="1"/>
  <c r="V851" i="7"/>
  <c r="W851" i="7" s="1"/>
  <c r="H851" i="7"/>
  <c r="I851" i="7" s="1"/>
  <c r="P851" i="7"/>
  <c r="Q851" i="7" s="1"/>
  <c r="X851" i="7"/>
  <c r="Y851" i="7" s="1"/>
  <c r="J851" i="7"/>
  <c r="K851" i="7" s="1"/>
  <c r="R851" i="7"/>
  <c r="S851" i="7" s="1"/>
  <c r="Z851" i="7"/>
  <c r="AA851" i="7" s="1"/>
  <c r="L851" i="7"/>
  <c r="M851" i="7" s="1"/>
  <c r="T851" i="7"/>
  <c r="U851" i="7" s="1"/>
  <c r="D855" i="7"/>
  <c r="E855" i="7" s="1"/>
  <c r="F855" i="7" s="1"/>
  <c r="N855" i="7"/>
  <c r="O855" i="7" s="1"/>
  <c r="V855" i="7"/>
  <c r="W855" i="7" s="1"/>
  <c r="H855" i="7"/>
  <c r="I855" i="7" s="1"/>
  <c r="P855" i="7"/>
  <c r="Q855" i="7" s="1"/>
  <c r="X855" i="7"/>
  <c r="Y855" i="7" s="1"/>
  <c r="J855" i="7"/>
  <c r="K855" i="7" s="1"/>
  <c r="R855" i="7"/>
  <c r="S855" i="7" s="1"/>
  <c r="Z855" i="7"/>
  <c r="AA855" i="7" s="1"/>
  <c r="L855" i="7"/>
  <c r="M855" i="7" s="1"/>
  <c r="T855" i="7"/>
  <c r="U855" i="7" s="1"/>
  <c r="D859" i="7"/>
  <c r="E859" i="7" s="1"/>
  <c r="F859" i="7" s="1"/>
  <c r="N859" i="7"/>
  <c r="O859" i="7" s="1"/>
  <c r="V859" i="7"/>
  <c r="W859" i="7" s="1"/>
  <c r="H859" i="7"/>
  <c r="I859" i="7" s="1"/>
  <c r="P859" i="7"/>
  <c r="Q859" i="7" s="1"/>
  <c r="X859" i="7"/>
  <c r="Y859" i="7" s="1"/>
  <c r="J859" i="7"/>
  <c r="K859" i="7" s="1"/>
  <c r="R859" i="7"/>
  <c r="S859" i="7" s="1"/>
  <c r="Z859" i="7"/>
  <c r="AA859" i="7" s="1"/>
  <c r="L859" i="7"/>
  <c r="M859" i="7" s="1"/>
  <c r="T859" i="7"/>
  <c r="U859" i="7" s="1"/>
  <c r="D863" i="7"/>
  <c r="E863" i="7" s="1"/>
  <c r="F863" i="7" s="1"/>
  <c r="N863" i="7"/>
  <c r="O863" i="7" s="1"/>
  <c r="V863" i="7"/>
  <c r="W863" i="7" s="1"/>
  <c r="H863" i="7"/>
  <c r="I863" i="7" s="1"/>
  <c r="P863" i="7"/>
  <c r="Q863" i="7" s="1"/>
  <c r="X863" i="7"/>
  <c r="Y863" i="7" s="1"/>
  <c r="J863" i="7"/>
  <c r="K863" i="7" s="1"/>
  <c r="R863" i="7"/>
  <c r="S863" i="7" s="1"/>
  <c r="Z863" i="7"/>
  <c r="AA863" i="7" s="1"/>
  <c r="L863" i="7"/>
  <c r="M863" i="7" s="1"/>
  <c r="T863" i="7"/>
  <c r="U863" i="7" s="1"/>
  <c r="D867" i="7"/>
  <c r="E867" i="7" s="1"/>
  <c r="F867" i="7" s="1"/>
  <c r="N867" i="7"/>
  <c r="O867" i="7" s="1"/>
  <c r="V867" i="7"/>
  <c r="W867" i="7" s="1"/>
  <c r="H867" i="7"/>
  <c r="I867" i="7" s="1"/>
  <c r="P867" i="7"/>
  <c r="Q867" i="7" s="1"/>
  <c r="X867" i="7"/>
  <c r="Y867" i="7" s="1"/>
  <c r="J867" i="7"/>
  <c r="K867" i="7" s="1"/>
  <c r="R867" i="7"/>
  <c r="S867" i="7" s="1"/>
  <c r="Z867" i="7"/>
  <c r="AA867" i="7" s="1"/>
  <c r="L867" i="7"/>
  <c r="M867" i="7" s="1"/>
  <c r="T867" i="7"/>
  <c r="U867" i="7" s="1"/>
  <c r="D871" i="7"/>
  <c r="E871" i="7" s="1"/>
  <c r="F871" i="7" s="1"/>
  <c r="N871" i="7"/>
  <c r="O871" i="7" s="1"/>
  <c r="V871" i="7"/>
  <c r="W871" i="7" s="1"/>
  <c r="H871" i="7"/>
  <c r="I871" i="7" s="1"/>
  <c r="P871" i="7"/>
  <c r="Q871" i="7" s="1"/>
  <c r="X871" i="7"/>
  <c r="Y871" i="7" s="1"/>
  <c r="J871" i="7"/>
  <c r="K871" i="7" s="1"/>
  <c r="R871" i="7"/>
  <c r="S871" i="7" s="1"/>
  <c r="Z871" i="7"/>
  <c r="AA871" i="7" s="1"/>
  <c r="L871" i="7"/>
  <c r="M871" i="7" s="1"/>
  <c r="T871" i="7"/>
  <c r="U871" i="7" s="1"/>
  <c r="D875" i="7"/>
  <c r="E875" i="7" s="1"/>
  <c r="F875" i="7" s="1"/>
  <c r="N875" i="7"/>
  <c r="O875" i="7" s="1"/>
  <c r="V875" i="7"/>
  <c r="W875" i="7" s="1"/>
  <c r="H875" i="7"/>
  <c r="I875" i="7" s="1"/>
  <c r="P875" i="7"/>
  <c r="Q875" i="7" s="1"/>
  <c r="X875" i="7"/>
  <c r="Y875" i="7" s="1"/>
  <c r="J875" i="7"/>
  <c r="K875" i="7" s="1"/>
  <c r="R875" i="7"/>
  <c r="S875" i="7" s="1"/>
  <c r="Z875" i="7"/>
  <c r="AA875" i="7" s="1"/>
  <c r="L875" i="7"/>
  <c r="M875" i="7" s="1"/>
  <c r="T875" i="7"/>
  <c r="U875" i="7" s="1"/>
  <c r="D879" i="7"/>
  <c r="E879" i="7" s="1"/>
  <c r="F879" i="7" s="1"/>
  <c r="L879" i="7"/>
  <c r="M879" i="7" s="1"/>
  <c r="T879" i="7"/>
  <c r="U879" i="7" s="1"/>
  <c r="N879" i="7"/>
  <c r="O879" i="7" s="1"/>
  <c r="V879" i="7"/>
  <c r="W879" i="7" s="1"/>
  <c r="H879" i="7"/>
  <c r="I879" i="7" s="1"/>
  <c r="P879" i="7"/>
  <c r="Q879" i="7" s="1"/>
  <c r="X879" i="7"/>
  <c r="Y879" i="7" s="1"/>
  <c r="J879" i="7"/>
  <c r="K879" i="7" s="1"/>
  <c r="R879" i="7"/>
  <c r="S879" i="7" s="1"/>
  <c r="Z879" i="7"/>
  <c r="AA879" i="7" s="1"/>
  <c r="D883" i="7"/>
  <c r="E883" i="7" s="1"/>
  <c r="F883" i="7" s="1"/>
  <c r="L883" i="7"/>
  <c r="M883" i="7" s="1"/>
  <c r="T883" i="7"/>
  <c r="U883" i="7" s="1"/>
  <c r="N883" i="7"/>
  <c r="O883" i="7" s="1"/>
  <c r="V883" i="7"/>
  <c r="W883" i="7" s="1"/>
  <c r="H883" i="7"/>
  <c r="I883" i="7" s="1"/>
  <c r="P883" i="7"/>
  <c r="Q883" i="7" s="1"/>
  <c r="X883" i="7"/>
  <c r="Y883" i="7" s="1"/>
  <c r="J883" i="7"/>
  <c r="K883" i="7" s="1"/>
  <c r="R883" i="7"/>
  <c r="S883" i="7" s="1"/>
  <c r="Z883" i="7"/>
  <c r="AA883" i="7" s="1"/>
  <c r="D887" i="7"/>
  <c r="E887" i="7" s="1"/>
  <c r="F887" i="7" s="1"/>
  <c r="L887" i="7"/>
  <c r="M887" i="7" s="1"/>
  <c r="T887" i="7"/>
  <c r="U887" i="7" s="1"/>
  <c r="N887" i="7"/>
  <c r="O887" i="7" s="1"/>
  <c r="V887" i="7"/>
  <c r="W887" i="7" s="1"/>
  <c r="H887" i="7"/>
  <c r="I887" i="7" s="1"/>
  <c r="P887" i="7"/>
  <c r="Q887" i="7" s="1"/>
  <c r="X887" i="7"/>
  <c r="Y887" i="7" s="1"/>
  <c r="J887" i="7"/>
  <c r="K887" i="7" s="1"/>
  <c r="R887" i="7"/>
  <c r="S887" i="7" s="1"/>
  <c r="Z887" i="7"/>
  <c r="AA887" i="7" s="1"/>
  <c r="D891" i="7"/>
  <c r="E891" i="7" s="1"/>
  <c r="F891" i="7" s="1"/>
  <c r="L891" i="7"/>
  <c r="M891" i="7" s="1"/>
  <c r="T891" i="7"/>
  <c r="U891" i="7" s="1"/>
  <c r="N891" i="7"/>
  <c r="O891" i="7" s="1"/>
  <c r="V891" i="7"/>
  <c r="W891" i="7" s="1"/>
  <c r="H891" i="7"/>
  <c r="I891" i="7" s="1"/>
  <c r="P891" i="7"/>
  <c r="Q891" i="7" s="1"/>
  <c r="X891" i="7"/>
  <c r="Y891" i="7" s="1"/>
  <c r="J891" i="7"/>
  <c r="K891" i="7" s="1"/>
  <c r="R891" i="7"/>
  <c r="S891" i="7" s="1"/>
  <c r="Z891" i="7"/>
  <c r="AA891" i="7" s="1"/>
  <c r="D895" i="7"/>
  <c r="E895" i="7" s="1"/>
  <c r="F895" i="7" s="1"/>
  <c r="L895" i="7"/>
  <c r="M895" i="7" s="1"/>
  <c r="T895" i="7"/>
  <c r="U895" i="7" s="1"/>
  <c r="N895" i="7"/>
  <c r="O895" i="7" s="1"/>
  <c r="V895" i="7"/>
  <c r="W895" i="7" s="1"/>
  <c r="H895" i="7"/>
  <c r="I895" i="7" s="1"/>
  <c r="P895" i="7"/>
  <c r="Q895" i="7" s="1"/>
  <c r="X895" i="7"/>
  <c r="Y895" i="7" s="1"/>
  <c r="J895" i="7"/>
  <c r="K895" i="7" s="1"/>
  <c r="R895" i="7"/>
  <c r="S895" i="7" s="1"/>
  <c r="Z895" i="7"/>
  <c r="AA895" i="7" s="1"/>
  <c r="D899" i="7"/>
  <c r="E899" i="7" s="1"/>
  <c r="F899" i="7" s="1"/>
  <c r="L899" i="7"/>
  <c r="M899" i="7" s="1"/>
  <c r="T899" i="7"/>
  <c r="U899" i="7" s="1"/>
  <c r="N899" i="7"/>
  <c r="O899" i="7" s="1"/>
  <c r="V899" i="7"/>
  <c r="W899" i="7" s="1"/>
  <c r="H899" i="7"/>
  <c r="I899" i="7" s="1"/>
  <c r="P899" i="7"/>
  <c r="Q899" i="7" s="1"/>
  <c r="X899" i="7"/>
  <c r="Y899" i="7" s="1"/>
  <c r="J899" i="7"/>
  <c r="K899" i="7" s="1"/>
  <c r="R899" i="7"/>
  <c r="S899" i="7" s="1"/>
  <c r="Z899" i="7"/>
  <c r="AA899" i="7" s="1"/>
  <c r="D903" i="7"/>
  <c r="E903" i="7" s="1"/>
  <c r="F903" i="7" s="1"/>
  <c r="L903" i="7"/>
  <c r="M903" i="7" s="1"/>
  <c r="T903" i="7"/>
  <c r="U903" i="7" s="1"/>
  <c r="N903" i="7"/>
  <c r="O903" i="7" s="1"/>
  <c r="V903" i="7"/>
  <c r="W903" i="7" s="1"/>
  <c r="H903" i="7"/>
  <c r="I903" i="7" s="1"/>
  <c r="P903" i="7"/>
  <c r="Q903" i="7" s="1"/>
  <c r="X903" i="7"/>
  <c r="Y903" i="7" s="1"/>
  <c r="J903" i="7"/>
  <c r="K903" i="7" s="1"/>
  <c r="R903" i="7"/>
  <c r="S903" i="7" s="1"/>
  <c r="Z903" i="7"/>
  <c r="AA903" i="7" s="1"/>
  <c r="D907" i="7"/>
  <c r="E907" i="7" s="1"/>
  <c r="F907" i="7" s="1"/>
  <c r="L907" i="7"/>
  <c r="M907" i="7" s="1"/>
  <c r="T907" i="7"/>
  <c r="U907" i="7" s="1"/>
  <c r="N907" i="7"/>
  <c r="O907" i="7" s="1"/>
  <c r="V907" i="7"/>
  <c r="W907" i="7" s="1"/>
  <c r="H907" i="7"/>
  <c r="I907" i="7" s="1"/>
  <c r="P907" i="7"/>
  <c r="Q907" i="7" s="1"/>
  <c r="X907" i="7"/>
  <c r="Y907" i="7" s="1"/>
  <c r="J907" i="7"/>
  <c r="K907" i="7" s="1"/>
  <c r="R907" i="7"/>
  <c r="S907" i="7" s="1"/>
  <c r="Z907" i="7"/>
  <c r="AA907" i="7" s="1"/>
  <c r="D911" i="7"/>
  <c r="E911" i="7" s="1"/>
  <c r="F911" i="7" s="1"/>
  <c r="L911" i="7"/>
  <c r="M911" i="7" s="1"/>
  <c r="T911" i="7"/>
  <c r="U911" i="7" s="1"/>
  <c r="N911" i="7"/>
  <c r="O911" i="7" s="1"/>
  <c r="V911" i="7"/>
  <c r="W911" i="7" s="1"/>
  <c r="H911" i="7"/>
  <c r="I911" i="7" s="1"/>
  <c r="P911" i="7"/>
  <c r="Q911" i="7" s="1"/>
  <c r="X911" i="7"/>
  <c r="Y911" i="7" s="1"/>
  <c r="J911" i="7"/>
  <c r="K911" i="7" s="1"/>
  <c r="R911" i="7"/>
  <c r="S911" i="7" s="1"/>
  <c r="Z911" i="7"/>
  <c r="AA911" i="7" s="1"/>
  <c r="D915" i="7"/>
  <c r="E915" i="7" s="1"/>
  <c r="F915" i="7" s="1"/>
  <c r="L915" i="7"/>
  <c r="M915" i="7" s="1"/>
  <c r="T915" i="7"/>
  <c r="U915" i="7" s="1"/>
  <c r="N915" i="7"/>
  <c r="O915" i="7" s="1"/>
  <c r="V915" i="7"/>
  <c r="W915" i="7" s="1"/>
  <c r="H915" i="7"/>
  <c r="I915" i="7" s="1"/>
  <c r="P915" i="7"/>
  <c r="Q915" i="7" s="1"/>
  <c r="X915" i="7"/>
  <c r="Y915" i="7" s="1"/>
  <c r="J915" i="7"/>
  <c r="K915" i="7" s="1"/>
  <c r="R915" i="7"/>
  <c r="S915" i="7" s="1"/>
  <c r="Z915" i="7"/>
  <c r="AA915" i="7" s="1"/>
  <c r="D919" i="7"/>
  <c r="E919" i="7" s="1"/>
  <c r="F919" i="7" s="1"/>
  <c r="L919" i="7"/>
  <c r="M919" i="7" s="1"/>
  <c r="T919" i="7"/>
  <c r="U919" i="7" s="1"/>
  <c r="N919" i="7"/>
  <c r="O919" i="7" s="1"/>
  <c r="V919" i="7"/>
  <c r="W919" i="7" s="1"/>
  <c r="H919" i="7"/>
  <c r="I919" i="7" s="1"/>
  <c r="P919" i="7"/>
  <c r="Q919" i="7" s="1"/>
  <c r="X919" i="7"/>
  <c r="Y919" i="7" s="1"/>
  <c r="J919" i="7"/>
  <c r="K919" i="7" s="1"/>
  <c r="R919" i="7"/>
  <c r="S919" i="7" s="1"/>
  <c r="Z919" i="7"/>
  <c r="AA919" i="7" s="1"/>
  <c r="D923" i="7"/>
  <c r="E923" i="7" s="1"/>
  <c r="F923" i="7" s="1"/>
  <c r="L923" i="7"/>
  <c r="M923" i="7" s="1"/>
  <c r="T923" i="7"/>
  <c r="U923" i="7" s="1"/>
  <c r="N923" i="7"/>
  <c r="O923" i="7" s="1"/>
  <c r="V923" i="7"/>
  <c r="W923" i="7" s="1"/>
  <c r="H923" i="7"/>
  <c r="I923" i="7" s="1"/>
  <c r="P923" i="7"/>
  <c r="Q923" i="7" s="1"/>
  <c r="X923" i="7"/>
  <c r="Y923" i="7" s="1"/>
  <c r="J923" i="7"/>
  <c r="K923" i="7" s="1"/>
  <c r="R923" i="7"/>
  <c r="S923" i="7" s="1"/>
  <c r="Z923" i="7"/>
  <c r="AA923" i="7" s="1"/>
  <c r="D927" i="7"/>
  <c r="E927" i="7" s="1"/>
  <c r="F927" i="7" s="1"/>
  <c r="L927" i="7"/>
  <c r="M927" i="7" s="1"/>
  <c r="T927" i="7"/>
  <c r="U927" i="7" s="1"/>
  <c r="N927" i="7"/>
  <c r="O927" i="7" s="1"/>
  <c r="V927" i="7"/>
  <c r="W927" i="7" s="1"/>
  <c r="H927" i="7"/>
  <c r="I927" i="7" s="1"/>
  <c r="P927" i="7"/>
  <c r="Q927" i="7" s="1"/>
  <c r="X927" i="7"/>
  <c r="Y927" i="7" s="1"/>
  <c r="J927" i="7"/>
  <c r="K927" i="7" s="1"/>
  <c r="R927" i="7"/>
  <c r="S927" i="7" s="1"/>
  <c r="Z927" i="7"/>
  <c r="AA927" i="7" s="1"/>
  <c r="D931" i="7"/>
  <c r="E931" i="7" s="1"/>
  <c r="F931" i="7" s="1"/>
  <c r="L931" i="7"/>
  <c r="M931" i="7" s="1"/>
  <c r="T931" i="7"/>
  <c r="U931" i="7" s="1"/>
  <c r="N931" i="7"/>
  <c r="O931" i="7" s="1"/>
  <c r="V931" i="7"/>
  <c r="W931" i="7" s="1"/>
  <c r="H931" i="7"/>
  <c r="I931" i="7" s="1"/>
  <c r="P931" i="7"/>
  <c r="Q931" i="7" s="1"/>
  <c r="X931" i="7"/>
  <c r="Y931" i="7" s="1"/>
  <c r="J931" i="7"/>
  <c r="K931" i="7" s="1"/>
  <c r="R931" i="7"/>
  <c r="S931" i="7" s="1"/>
  <c r="Z931" i="7"/>
  <c r="AA931" i="7" s="1"/>
  <c r="D935" i="7"/>
  <c r="E935" i="7" s="1"/>
  <c r="F935" i="7" s="1"/>
  <c r="L935" i="7"/>
  <c r="M935" i="7" s="1"/>
  <c r="T935" i="7"/>
  <c r="U935" i="7" s="1"/>
  <c r="N935" i="7"/>
  <c r="O935" i="7" s="1"/>
  <c r="V935" i="7"/>
  <c r="W935" i="7" s="1"/>
  <c r="H935" i="7"/>
  <c r="I935" i="7" s="1"/>
  <c r="P935" i="7"/>
  <c r="Q935" i="7" s="1"/>
  <c r="X935" i="7"/>
  <c r="Y935" i="7" s="1"/>
  <c r="J935" i="7"/>
  <c r="K935" i="7" s="1"/>
  <c r="R935" i="7"/>
  <c r="S935" i="7" s="1"/>
  <c r="Z935" i="7"/>
  <c r="AA935" i="7" s="1"/>
  <c r="D939" i="7"/>
  <c r="E939" i="7" s="1"/>
  <c r="F939" i="7" s="1"/>
  <c r="L939" i="7"/>
  <c r="M939" i="7" s="1"/>
  <c r="T939" i="7"/>
  <c r="U939" i="7" s="1"/>
  <c r="N939" i="7"/>
  <c r="O939" i="7" s="1"/>
  <c r="V939" i="7"/>
  <c r="W939" i="7" s="1"/>
  <c r="H939" i="7"/>
  <c r="I939" i="7" s="1"/>
  <c r="P939" i="7"/>
  <c r="Q939" i="7" s="1"/>
  <c r="X939" i="7"/>
  <c r="Y939" i="7" s="1"/>
  <c r="J939" i="7"/>
  <c r="K939" i="7" s="1"/>
  <c r="R939" i="7"/>
  <c r="S939" i="7" s="1"/>
  <c r="Z939" i="7"/>
  <c r="AA939" i="7" s="1"/>
  <c r="D943" i="7"/>
  <c r="E943" i="7" s="1"/>
  <c r="F943" i="7" s="1"/>
  <c r="L943" i="7"/>
  <c r="M943" i="7" s="1"/>
  <c r="T943" i="7"/>
  <c r="U943" i="7" s="1"/>
  <c r="N943" i="7"/>
  <c r="O943" i="7" s="1"/>
  <c r="V943" i="7"/>
  <c r="W943" i="7" s="1"/>
  <c r="H943" i="7"/>
  <c r="I943" i="7" s="1"/>
  <c r="P943" i="7"/>
  <c r="Q943" i="7" s="1"/>
  <c r="X943" i="7"/>
  <c r="Y943" i="7" s="1"/>
  <c r="J943" i="7"/>
  <c r="K943" i="7" s="1"/>
  <c r="R943" i="7"/>
  <c r="S943" i="7" s="1"/>
  <c r="Z943" i="7"/>
  <c r="AA943" i="7" s="1"/>
  <c r="D947" i="7"/>
  <c r="E947" i="7" s="1"/>
  <c r="F947" i="7" s="1"/>
  <c r="L947" i="7"/>
  <c r="M947" i="7" s="1"/>
  <c r="T947" i="7"/>
  <c r="U947" i="7" s="1"/>
  <c r="N947" i="7"/>
  <c r="O947" i="7" s="1"/>
  <c r="V947" i="7"/>
  <c r="W947" i="7" s="1"/>
  <c r="H947" i="7"/>
  <c r="I947" i="7" s="1"/>
  <c r="P947" i="7"/>
  <c r="Q947" i="7" s="1"/>
  <c r="X947" i="7"/>
  <c r="Y947" i="7" s="1"/>
  <c r="J947" i="7"/>
  <c r="K947" i="7" s="1"/>
  <c r="R947" i="7"/>
  <c r="S947" i="7" s="1"/>
  <c r="Z947" i="7"/>
  <c r="AA947" i="7" s="1"/>
  <c r="D951" i="7"/>
  <c r="E951" i="7" s="1"/>
  <c r="F951" i="7" s="1"/>
  <c r="L951" i="7"/>
  <c r="M951" i="7" s="1"/>
  <c r="T951" i="7"/>
  <c r="U951" i="7" s="1"/>
  <c r="N951" i="7"/>
  <c r="O951" i="7" s="1"/>
  <c r="V951" i="7"/>
  <c r="W951" i="7" s="1"/>
  <c r="H951" i="7"/>
  <c r="I951" i="7" s="1"/>
  <c r="P951" i="7"/>
  <c r="Q951" i="7" s="1"/>
  <c r="X951" i="7"/>
  <c r="Y951" i="7" s="1"/>
  <c r="J951" i="7"/>
  <c r="K951" i="7" s="1"/>
  <c r="R951" i="7"/>
  <c r="S951" i="7" s="1"/>
  <c r="Z951" i="7"/>
  <c r="AA951" i="7" s="1"/>
  <c r="D955" i="7"/>
  <c r="E955" i="7" s="1"/>
  <c r="F955" i="7" s="1"/>
  <c r="L955" i="7"/>
  <c r="M955" i="7" s="1"/>
  <c r="T955" i="7"/>
  <c r="U955" i="7" s="1"/>
  <c r="N955" i="7"/>
  <c r="O955" i="7" s="1"/>
  <c r="V955" i="7"/>
  <c r="W955" i="7" s="1"/>
  <c r="H955" i="7"/>
  <c r="I955" i="7" s="1"/>
  <c r="P955" i="7"/>
  <c r="Q955" i="7" s="1"/>
  <c r="X955" i="7"/>
  <c r="Y955" i="7" s="1"/>
  <c r="J955" i="7"/>
  <c r="K955" i="7" s="1"/>
  <c r="R955" i="7"/>
  <c r="S955" i="7" s="1"/>
  <c r="Z955" i="7"/>
  <c r="AA955" i="7" s="1"/>
  <c r="D959" i="7"/>
  <c r="E959" i="7" s="1"/>
  <c r="F959" i="7" s="1"/>
  <c r="L959" i="7"/>
  <c r="M959" i="7" s="1"/>
  <c r="T959" i="7"/>
  <c r="U959" i="7" s="1"/>
  <c r="N959" i="7"/>
  <c r="O959" i="7" s="1"/>
  <c r="V959" i="7"/>
  <c r="W959" i="7" s="1"/>
  <c r="H959" i="7"/>
  <c r="I959" i="7" s="1"/>
  <c r="P959" i="7"/>
  <c r="Q959" i="7" s="1"/>
  <c r="X959" i="7"/>
  <c r="Y959" i="7" s="1"/>
  <c r="J959" i="7"/>
  <c r="K959" i="7" s="1"/>
  <c r="R959" i="7"/>
  <c r="S959" i="7" s="1"/>
  <c r="Z959" i="7"/>
  <c r="AA959" i="7" s="1"/>
  <c r="D963" i="7"/>
  <c r="E963" i="7" s="1"/>
  <c r="F963" i="7" s="1"/>
  <c r="L963" i="7"/>
  <c r="M963" i="7" s="1"/>
  <c r="T963" i="7"/>
  <c r="U963" i="7" s="1"/>
  <c r="N963" i="7"/>
  <c r="O963" i="7" s="1"/>
  <c r="V963" i="7"/>
  <c r="W963" i="7" s="1"/>
  <c r="H963" i="7"/>
  <c r="I963" i="7" s="1"/>
  <c r="P963" i="7"/>
  <c r="Q963" i="7" s="1"/>
  <c r="X963" i="7"/>
  <c r="Y963" i="7" s="1"/>
  <c r="J963" i="7"/>
  <c r="K963" i="7" s="1"/>
  <c r="R963" i="7"/>
  <c r="S963" i="7" s="1"/>
  <c r="Z963" i="7"/>
  <c r="AA963" i="7" s="1"/>
  <c r="D967" i="7"/>
  <c r="E967" i="7" s="1"/>
  <c r="F967" i="7" s="1"/>
  <c r="L967" i="7"/>
  <c r="M967" i="7" s="1"/>
  <c r="T967" i="7"/>
  <c r="U967" i="7" s="1"/>
  <c r="N967" i="7"/>
  <c r="O967" i="7" s="1"/>
  <c r="V967" i="7"/>
  <c r="W967" i="7" s="1"/>
  <c r="H967" i="7"/>
  <c r="I967" i="7" s="1"/>
  <c r="P967" i="7"/>
  <c r="Q967" i="7" s="1"/>
  <c r="X967" i="7"/>
  <c r="Y967" i="7" s="1"/>
  <c r="J967" i="7"/>
  <c r="K967" i="7" s="1"/>
  <c r="R967" i="7"/>
  <c r="S967" i="7" s="1"/>
  <c r="Z967" i="7"/>
  <c r="AA967" i="7" s="1"/>
  <c r="D971" i="7"/>
  <c r="E971" i="7" s="1"/>
  <c r="F971" i="7" s="1"/>
  <c r="L971" i="7"/>
  <c r="M971" i="7" s="1"/>
  <c r="T971" i="7"/>
  <c r="U971" i="7" s="1"/>
  <c r="N971" i="7"/>
  <c r="O971" i="7" s="1"/>
  <c r="V971" i="7"/>
  <c r="W971" i="7" s="1"/>
  <c r="H971" i="7"/>
  <c r="I971" i="7" s="1"/>
  <c r="P971" i="7"/>
  <c r="Q971" i="7" s="1"/>
  <c r="X971" i="7"/>
  <c r="Y971" i="7" s="1"/>
  <c r="J971" i="7"/>
  <c r="K971" i="7" s="1"/>
  <c r="R971" i="7"/>
  <c r="S971" i="7" s="1"/>
  <c r="Z971" i="7"/>
  <c r="AA971" i="7" s="1"/>
  <c r="D975" i="7"/>
  <c r="E975" i="7" s="1"/>
  <c r="F975" i="7" s="1"/>
  <c r="L975" i="7"/>
  <c r="M975" i="7" s="1"/>
  <c r="T975" i="7"/>
  <c r="U975" i="7" s="1"/>
  <c r="N975" i="7"/>
  <c r="O975" i="7" s="1"/>
  <c r="V975" i="7"/>
  <c r="W975" i="7" s="1"/>
  <c r="H975" i="7"/>
  <c r="I975" i="7" s="1"/>
  <c r="P975" i="7"/>
  <c r="Q975" i="7" s="1"/>
  <c r="X975" i="7"/>
  <c r="Y975" i="7" s="1"/>
  <c r="J975" i="7"/>
  <c r="K975" i="7" s="1"/>
  <c r="R975" i="7"/>
  <c r="S975" i="7" s="1"/>
  <c r="Z975" i="7"/>
  <c r="AA975" i="7" s="1"/>
  <c r="D979" i="7"/>
  <c r="E979" i="7" s="1"/>
  <c r="F979" i="7" s="1"/>
  <c r="L979" i="7"/>
  <c r="M979" i="7" s="1"/>
  <c r="T979" i="7"/>
  <c r="U979" i="7" s="1"/>
  <c r="N979" i="7"/>
  <c r="O979" i="7" s="1"/>
  <c r="V979" i="7"/>
  <c r="W979" i="7" s="1"/>
  <c r="H979" i="7"/>
  <c r="I979" i="7" s="1"/>
  <c r="P979" i="7"/>
  <c r="Q979" i="7" s="1"/>
  <c r="X979" i="7"/>
  <c r="Y979" i="7" s="1"/>
  <c r="J979" i="7"/>
  <c r="K979" i="7" s="1"/>
  <c r="R979" i="7"/>
  <c r="S979" i="7" s="1"/>
  <c r="Z979" i="7"/>
  <c r="AA979" i="7" s="1"/>
  <c r="D983" i="7"/>
  <c r="E983" i="7" s="1"/>
  <c r="F983" i="7" s="1"/>
  <c r="L983" i="7"/>
  <c r="M983" i="7" s="1"/>
  <c r="T983" i="7"/>
  <c r="U983" i="7" s="1"/>
  <c r="N983" i="7"/>
  <c r="O983" i="7" s="1"/>
  <c r="V983" i="7"/>
  <c r="W983" i="7" s="1"/>
  <c r="H983" i="7"/>
  <c r="I983" i="7" s="1"/>
  <c r="P983" i="7"/>
  <c r="Q983" i="7" s="1"/>
  <c r="X983" i="7"/>
  <c r="Y983" i="7" s="1"/>
  <c r="J983" i="7"/>
  <c r="K983" i="7" s="1"/>
  <c r="R983" i="7"/>
  <c r="S983" i="7" s="1"/>
  <c r="Z983" i="7"/>
  <c r="AA983" i="7" s="1"/>
  <c r="D987" i="7"/>
  <c r="E987" i="7" s="1"/>
  <c r="F987" i="7" s="1"/>
  <c r="L987" i="7"/>
  <c r="M987" i="7" s="1"/>
  <c r="T987" i="7"/>
  <c r="U987" i="7" s="1"/>
  <c r="N987" i="7"/>
  <c r="O987" i="7" s="1"/>
  <c r="V987" i="7"/>
  <c r="W987" i="7" s="1"/>
  <c r="H987" i="7"/>
  <c r="I987" i="7" s="1"/>
  <c r="P987" i="7"/>
  <c r="Q987" i="7" s="1"/>
  <c r="X987" i="7"/>
  <c r="Y987" i="7" s="1"/>
  <c r="J987" i="7"/>
  <c r="K987" i="7" s="1"/>
  <c r="R987" i="7"/>
  <c r="S987" i="7" s="1"/>
  <c r="Z987" i="7"/>
  <c r="AA987" i="7" s="1"/>
  <c r="D991" i="7"/>
  <c r="E991" i="7" s="1"/>
  <c r="F991" i="7" s="1"/>
  <c r="L991" i="7"/>
  <c r="M991" i="7" s="1"/>
  <c r="T991" i="7"/>
  <c r="U991" i="7" s="1"/>
  <c r="N991" i="7"/>
  <c r="O991" i="7" s="1"/>
  <c r="V991" i="7"/>
  <c r="W991" i="7" s="1"/>
  <c r="H991" i="7"/>
  <c r="I991" i="7" s="1"/>
  <c r="P991" i="7"/>
  <c r="Q991" i="7" s="1"/>
  <c r="X991" i="7"/>
  <c r="Y991" i="7" s="1"/>
  <c r="J991" i="7"/>
  <c r="K991" i="7" s="1"/>
  <c r="R991" i="7"/>
  <c r="S991" i="7" s="1"/>
  <c r="Z991" i="7"/>
  <c r="AA991" i="7" s="1"/>
  <c r="D995" i="7"/>
  <c r="E995" i="7" s="1"/>
  <c r="F995" i="7" s="1"/>
  <c r="L995" i="7"/>
  <c r="M995" i="7" s="1"/>
  <c r="T995" i="7"/>
  <c r="U995" i="7" s="1"/>
  <c r="N995" i="7"/>
  <c r="O995" i="7" s="1"/>
  <c r="V995" i="7"/>
  <c r="W995" i="7" s="1"/>
  <c r="H995" i="7"/>
  <c r="I995" i="7" s="1"/>
  <c r="P995" i="7"/>
  <c r="Q995" i="7" s="1"/>
  <c r="X995" i="7"/>
  <c r="Y995" i="7" s="1"/>
  <c r="J995" i="7"/>
  <c r="K995" i="7" s="1"/>
  <c r="R995" i="7"/>
  <c r="S995" i="7" s="1"/>
  <c r="Z995" i="7"/>
  <c r="AA995" i="7" s="1"/>
  <c r="D999" i="7"/>
  <c r="E999" i="7" s="1"/>
  <c r="F999" i="7" s="1"/>
  <c r="L999" i="7"/>
  <c r="M999" i="7" s="1"/>
  <c r="T999" i="7"/>
  <c r="U999" i="7" s="1"/>
  <c r="N999" i="7"/>
  <c r="O999" i="7" s="1"/>
  <c r="V999" i="7"/>
  <c r="W999" i="7" s="1"/>
  <c r="H999" i="7"/>
  <c r="I999" i="7" s="1"/>
  <c r="P999" i="7"/>
  <c r="Q999" i="7" s="1"/>
  <c r="X999" i="7"/>
  <c r="Y999" i="7" s="1"/>
  <c r="J999" i="7"/>
  <c r="K999" i="7" s="1"/>
  <c r="R999" i="7"/>
  <c r="S999" i="7" s="1"/>
  <c r="Z999" i="7"/>
  <c r="AA999" i="7" s="1"/>
  <c r="D1003" i="7"/>
  <c r="E1003" i="7" s="1"/>
  <c r="F1003" i="7" s="1"/>
  <c r="L1003" i="7"/>
  <c r="M1003" i="7" s="1"/>
  <c r="T1003" i="7"/>
  <c r="U1003" i="7" s="1"/>
  <c r="N1003" i="7"/>
  <c r="O1003" i="7" s="1"/>
  <c r="V1003" i="7"/>
  <c r="W1003" i="7" s="1"/>
  <c r="H1003" i="7"/>
  <c r="I1003" i="7" s="1"/>
  <c r="P1003" i="7"/>
  <c r="Q1003" i="7" s="1"/>
  <c r="X1003" i="7"/>
  <c r="Y1003" i="7" s="1"/>
  <c r="J1003" i="7"/>
  <c r="K1003" i="7" s="1"/>
  <c r="R1003" i="7"/>
  <c r="S1003" i="7" s="1"/>
  <c r="Z1003" i="7"/>
  <c r="AA1003" i="7" s="1"/>
  <c r="D1007" i="7"/>
  <c r="E1007" i="7" s="1"/>
  <c r="F1007" i="7" s="1"/>
  <c r="L1007" i="7"/>
  <c r="M1007" i="7" s="1"/>
  <c r="T1007" i="7"/>
  <c r="U1007" i="7" s="1"/>
  <c r="N1007" i="7"/>
  <c r="O1007" i="7" s="1"/>
  <c r="V1007" i="7"/>
  <c r="W1007" i="7" s="1"/>
  <c r="H1007" i="7"/>
  <c r="I1007" i="7" s="1"/>
  <c r="P1007" i="7"/>
  <c r="Q1007" i="7" s="1"/>
  <c r="X1007" i="7"/>
  <c r="Y1007" i="7" s="1"/>
  <c r="J1007" i="7"/>
  <c r="K1007" i="7" s="1"/>
  <c r="R1007" i="7"/>
  <c r="S1007" i="7" s="1"/>
  <c r="Z1007" i="7"/>
  <c r="AA1007" i="7" s="1"/>
  <c r="D9" i="3"/>
  <c r="E9" i="3" s="1"/>
  <c r="J13" i="14"/>
  <c r="H13" i="14" s="1"/>
  <c r="A12" i="7"/>
  <c r="D12" i="7"/>
  <c r="A5" i="10"/>
  <c r="A11" i="7"/>
  <c r="D11" i="7"/>
  <c r="F35" i="3"/>
  <c r="D12" i="14"/>
  <c r="D16" i="14"/>
  <c r="D9" i="6"/>
  <c r="E9" i="6" s="1"/>
  <c r="D19" i="14"/>
  <c r="D23" i="14"/>
  <c r="D27" i="14"/>
  <c r="D31" i="14"/>
  <c r="D35" i="14"/>
  <c r="D39" i="14"/>
  <c r="D43" i="14"/>
  <c r="D47" i="14"/>
  <c r="D51" i="14"/>
  <c r="D55" i="14"/>
  <c r="D59" i="14"/>
  <c r="D63" i="14"/>
  <c r="D67" i="14"/>
  <c r="D71" i="14"/>
  <c r="D75" i="14"/>
  <c r="D79" i="14"/>
  <c r="D83" i="14"/>
  <c r="D87" i="14"/>
  <c r="D91" i="14"/>
  <c r="D95" i="14"/>
  <c r="D99" i="14"/>
  <c r="D103" i="14"/>
  <c r="D107" i="14"/>
  <c r="D111" i="14"/>
  <c r="D115" i="14"/>
  <c r="D119" i="14"/>
  <c r="D123" i="14"/>
  <c r="D127" i="14"/>
  <c r="D131" i="14"/>
  <c r="D135" i="14"/>
  <c r="D139" i="14"/>
  <c r="D143" i="14"/>
  <c r="D147" i="14"/>
  <c r="D151" i="14"/>
  <c r="D155" i="14"/>
  <c r="D159" i="14"/>
  <c r="D163" i="14"/>
  <c r="D167" i="14"/>
  <c r="D171" i="14"/>
  <c r="D175" i="14"/>
  <c r="D179" i="14"/>
  <c r="D183" i="14"/>
  <c r="D187" i="14"/>
  <c r="D191" i="14"/>
  <c r="D195" i="14"/>
  <c r="D199" i="14"/>
  <c r="D203" i="14"/>
  <c r="D207" i="14"/>
  <c r="D211" i="14"/>
  <c r="D215" i="14"/>
  <c r="D219" i="14"/>
  <c r="D223" i="14"/>
  <c r="D227" i="14"/>
  <c r="D231" i="14"/>
  <c r="D235" i="14"/>
  <c r="D239" i="14"/>
  <c r="D243" i="14"/>
  <c r="D247" i="14"/>
  <c r="D251" i="14"/>
  <c r="D255" i="14"/>
  <c r="D259" i="14"/>
  <c r="D263" i="14"/>
  <c r="D267" i="14"/>
  <c r="D271" i="14"/>
  <c r="D275" i="14"/>
  <c r="D279" i="14"/>
  <c r="D283" i="14"/>
  <c r="D287" i="14"/>
  <c r="D291" i="14"/>
  <c r="D295" i="14"/>
  <c r="D299" i="14"/>
  <c r="D303" i="14"/>
  <c r="D307" i="14"/>
  <c r="D311" i="14"/>
  <c r="D315" i="14"/>
  <c r="D319" i="14"/>
  <c r="D323" i="14"/>
  <c r="D327" i="14"/>
  <c r="D331" i="14"/>
  <c r="D335" i="14"/>
  <c r="D339" i="14"/>
  <c r="D343" i="14"/>
  <c r="D347" i="14"/>
  <c r="D20" i="14"/>
  <c r="D24" i="14"/>
  <c r="D28" i="14"/>
  <c r="D32" i="14"/>
  <c r="D36" i="14"/>
  <c r="D40" i="14"/>
  <c r="D44" i="14"/>
  <c r="D48" i="14"/>
  <c r="D52" i="14"/>
  <c r="D56" i="14"/>
  <c r="D60" i="14"/>
  <c r="D64" i="14"/>
  <c r="D68" i="14"/>
  <c r="D72" i="14"/>
  <c r="D76" i="14"/>
  <c r="D80" i="14"/>
  <c r="D84" i="14"/>
  <c r="D88" i="14"/>
  <c r="D92" i="14"/>
  <c r="D96" i="14"/>
  <c r="D100" i="14"/>
  <c r="D104" i="14"/>
  <c r="D108" i="14"/>
  <c r="D112" i="14"/>
  <c r="D116" i="14"/>
  <c r="D120" i="14"/>
  <c r="D124" i="14"/>
  <c r="D128" i="14"/>
  <c r="D132" i="14"/>
  <c r="D136" i="14"/>
  <c r="D140" i="14"/>
  <c r="D144" i="14"/>
  <c r="D148" i="14"/>
  <c r="D152" i="14"/>
  <c r="D156" i="14"/>
  <c r="D160" i="14"/>
  <c r="D164" i="14"/>
  <c r="D168" i="14"/>
  <c r="D172" i="14"/>
  <c r="D176" i="14"/>
  <c r="D180" i="14"/>
  <c r="D184" i="14"/>
  <c r="D188" i="14"/>
  <c r="D192" i="14"/>
  <c r="D196" i="14"/>
  <c r="D200" i="14"/>
  <c r="D204" i="14"/>
  <c r="D208" i="14"/>
  <c r="D212" i="14"/>
  <c r="D216" i="14"/>
  <c r="D220" i="14"/>
  <c r="D224" i="14"/>
  <c r="D228" i="14"/>
  <c r="D232" i="14"/>
  <c r="D236" i="14"/>
  <c r="D240" i="14"/>
  <c r="D244" i="14"/>
  <c r="D248" i="14"/>
  <c r="D252" i="14"/>
  <c r="D256" i="14"/>
  <c r="D260" i="14"/>
  <c r="D264" i="14"/>
  <c r="D268" i="14"/>
  <c r="D272" i="14"/>
  <c r="D276" i="14"/>
  <c r="D280" i="14"/>
  <c r="D284" i="14"/>
  <c r="D288" i="14"/>
  <c r="D292" i="14"/>
  <c r="D296" i="14"/>
  <c r="D300" i="14"/>
  <c r="D304" i="14"/>
  <c r="D308" i="14"/>
  <c r="D312" i="14"/>
  <c r="D316" i="14"/>
  <c r="D320" i="14"/>
  <c r="D324" i="14"/>
  <c r="D328" i="14"/>
  <c r="D332" i="14"/>
  <c r="D336" i="14"/>
  <c r="D340" i="14"/>
  <c r="D344" i="14"/>
  <c r="D348" i="14"/>
  <c r="D17" i="14"/>
  <c r="D21" i="14"/>
  <c r="D25" i="14"/>
  <c r="D29" i="14"/>
  <c r="D33" i="14"/>
  <c r="D37" i="14"/>
  <c r="D41" i="14"/>
  <c r="D45" i="14"/>
  <c r="D49" i="14"/>
  <c r="D53" i="14"/>
  <c r="D57" i="14"/>
  <c r="D61" i="14"/>
  <c r="D65" i="14"/>
  <c r="D69" i="14"/>
  <c r="D73" i="14"/>
  <c r="D77" i="14"/>
  <c r="D81" i="14"/>
  <c r="D85" i="14"/>
  <c r="D89" i="14"/>
  <c r="D93" i="14"/>
  <c r="D97" i="14"/>
  <c r="D101" i="14"/>
  <c r="D105" i="14"/>
  <c r="D109" i="14"/>
  <c r="D113" i="14"/>
  <c r="D117" i="14"/>
  <c r="D121" i="14"/>
  <c r="D125" i="14"/>
  <c r="D129" i="14"/>
  <c r="D133" i="14"/>
  <c r="D137" i="14"/>
  <c r="D141" i="14"/>
  <c r="D145" i="14"/>
  <c r="D149" i="14"/>
  <c r="D153" i="14"/>
  <c r="D157" i="14"/>
  <c r="D161" i="14"/>
  <c r="D165" i="14"/>
  <c r="D169" i="14"/>
  <c r="D173" i="14"/>
  <c r="D177" i="14"/>
  <c r="D181" i="14"/>
  <c r="D185" i="14"/>
  <c r="D189" i="14"/>
  <c r="D193" i="14"/>
  <c r="D197" i="14"/>
  <c r="D201" i="14"/>
  <c r="D205" i="14"/>
  <c r="D209" i="14"/>
  <c r="D213" i="14"/>
  <c r="D217" i="14"/>
  <c r="D221" i="14"/>
  <c r="D225" i="14"/>
  <c r="D229" i="14"/>
  <c r="D233" i="14"/>
  <c r="D237" i="14"/>
  <c r="D241" i="14"/>
  <c r="D245" i="14"/>
  <c r="D249" i="14"/>
  <c r="D253" i="14"/>
  <c r="D257" i="14"/>
  <c r="D261" i="14"/>
  <c r="D265" i="14"/>
  <c r="D269" i="14"/>
  <c r="D273" i="14"/>
  <c r="D277" i="14"/>
  <c r="D281" i="14"/>
  <c r="D285" i="14"/>
  <c r="D289" i="14"/>
  <c r="D293" i="14"/>
  <c r="D297" i="14"/>
  <c r="D301" i="14"/>
  <c r="D305" i="14"/>
  <c r="D309" i="14"/>
  <c r="D313" i="14"/>
  <c r="D317" i="14"/>
  <c r="D321" i="14"/>
  <c r="D325" i="14"/>
  <c r="D329" i="14"/>
  <c r="D333" i="14"/>
  <c r="D337" i="14"/>
  <c r="D341" i="14"/>
  <c r="D345" i="14"/>
  <c r="D349" i="14"/>
  <c r="D18" i="14"/>
  <c r="D22" i="14"/>
  <c r="D26" i="14"/>
  <c r="D30" i="14"/>
  <c r="D34" i="14"/>
  <c r="D38" i="14"/>
  <c r="D42" i="14"/>
  <c r="D46" i="14"/>
  <c r="D50" i="14"/>
  <c r="D54" i="14"/>
  <c r="D58" i="14"/>
  <c r="D62" i="14"/>
  <c r="D66" i="14"/>
  <c r="D70" i="14"/>
  <c r="D74" i="14"/>
  <c r="D78" i="14"/>
  <c r="D82" i="14"/>
  <c r="D86" i="14"/>
  <c r="D90" i="14"/>
  <c r="D94" i="14"/>
  <c r="D98" i="14"/>
  <c r="D102" i="14"/>
  <c r="D106" i="14"/>
  <c r="D110" i="14"/>
  <c r="D114" i="14"/>
  <c r="D118" i="14"/>
  <c r="D122" i="14"/>
  <c r="D126" i="14"/>
  <c r="D130" i="14"/>
  <c r="D134" i="14"/>
  <c r="D138" i="14"/>
  <c r="D142" i="14"/>
  <c r="D146" i="14"/>
  <c r="D150" i="14"/>
  <c r="D154" i="14"/>
  <c r="D158" i="14"/>
  <c r="D162" i="14"/>
  <c r="D166" i="14"/>
  <c r="D170" i="14"/>
  <c r="D174" i="14"/>
  <c r="D178" i="14"/>
  <c r="D182" i="14"/>
  <c r="D186" i="14"/>
  <c r="D190" i="14"/>
  <c r="D194" i="14"/>
  <c r="D198" i="14"/>
  <c r="D202" i="14"/>
  <c r="D206" i="14"/>
  <c r="D210" i="14"/>
  <c r="D214" i="14"/>
  <c r="D218" i="14"/>
  <c r="D222" i="14"/>
  <c r="D226" i="14"/>
  <c r="D230" i="14"/>
  <c r="D234" i="14"/>
  <c r="D238" i="14"/>
  <c r="D242" i="14"/>
  <c r="D246" i="14"/>
  <c r="D250" i="14"/>
  <c r="D254" i="14"/>
  <c r="D258" i="14"/>
  <c r="D262" i="14"/>
  <c r="D266" i="14"/>
  <c r="D270" i="14"/>
  <c r="D274" i="14"/>
  <c r="D278" i="14"/>
  <c r="D282" i="14"/>
  <c r="D286" i="14"/>
  <c r="D290" i="14"/>
  <c r="D294" i="14"/>
  <c r="D298" i="14"/>
  <c r="D302" i="14"/>
  <c r="D306" i="14"/>
  <c r="D310" i="14"/>
  <c r="D314" i="14"/>
  <c r="D318" i="14"/>
  <c r="D322" i="14"/>
  <c r="D326" i="14"/>
  <c r="D330" i="14"/>
  <c r="D334" i="14"/>
  <c r="D338" i="14"/>
  <c r="D342" i="14"/>
  <c r="D346" i="14"/>
  <c r="D350" i="14"/>
  <c r="D351" i="14"/>
  <c r="D355" i="14"/>
  <c r="D359" i="14"/>
  <c r="D363" i="14"/>
  <c r="D367" i="14"/>
  <c r="D371" i="14"/>
  <c r="D375" i="14"/>
  <c r="D379" i="14"/>
  <c r="D383" i="14"/>
  <c r="D387" i="14"/>
  <c r="D391" i="14"/>
  <c r="D395" i="14"/>
  <c r="D399" i="14"/>
  <c r="D403" i="14"/>
  <c r="D407" i="14"/>
  <c r="D411" i="14"/>
  <c r="D415" i="14"/>
  <c r="D419" i="14"/>
  <c r="D423" i="14"/>
  <c r="D427" i="14"/>
  <c r="D431" i="14"/>
  <c r="D435" i="14"/>
  <c r="D439" i="14"/>
  <c r="D443" i="14"/>
  <c r="D447" i="14"/>
  <c r="D451" i="14"/>
  <c r="D455" i="14"/>
  <c r="D459" i="14"/>
  <c r="D463" i="14"/>
  <c r="D467" i="14"/>
  <c r="D471" i="14"/>
  <c r="D475" i="14"/>
  <c r="D479" i="14"/>
  <c r="D483" i="14"/>
  <c r="D487" i="14"/>
  <c r="D491" i="14"/>
  <c r="D495" i="14"/>
  <c r="D499" i="14"/>
  <c r="D503" i="14"/>
  <c r="D507" i="14"/>
  <c r="D511" i="14"/>
  <c r="D515" i="14"/>
  <c r="D519" i="14"/>
  <c r="D523" i="14"/>
  <c r="D527" i="14"/>
  <c r="D531" i="14"/>
  <c r="D535" i="14"/>
  <c r="D539" i="14"/>
  <c r="D543" i="14"/>
  <c r="D547" i="14"/>
  <c r="D551" i="14"/>
  <c r="D555" i="14"/>
  <c r="D559" i="14"/>
  <c r="D563" i="14"/>
  <c r="D567" i="14"/>
  <c r="D571" i="14"/>
  <c r="D575" i="14"/>
  <c r="D579" i="14"/>
  <c r="D583" i="14"/>
  <c r="D587" i="14"/>
  <c r="D591" i="14"/>
  <c r="D595" i="14"/>
  <c r="D599" i="14"/>
  <c r="D603" i="14"/>
  <c r="D607" i="14"/>
  <c r="D611" i="14"/>
  <c r="D615" i="14"/>
  <c r="D619" i="14"/>
  <c r="D623" i="14"/>
  <c r="D627" i="14"/>
  <c r="D631" i="14"/>
  <c r="D635" i="14"/>
  <c r="D639" i="14"/>
  <c r="D643" i="14"/>
  <c r="D647" i="14"/>
  <c r="D651" i="14"/>
  <c r="D655" i="14"/>
  <c r="D659" i="14"/>
  <c r="D663" i="14"/>
  <c r="D667" i="14"/>
  <c r="D671" i="14"/>
  <c r="D675" i="14"/>
  <c r="D679" i="14"/>
  <c r="D683" i="14"/>
  <c r="D687" i="14"/>
  <c r="D691" i="14"/>
  <c r="D695" i="14"/>
  <c r="D352" i="14"/>
  <c r="D356" i="14"/>
  <c r="D360" i="14"/>
  <c r="D364" i="14"/>
  <c r="D368" i="14"/>
  <c r="D372" i="14"/>
  <c r="D376" i="14"/>
  <c r="D380" i="14"/>
  <c r="D384" i="14"/>
  <c r="D388" i="14"/>
  <c r="D392" i="14"/>
  <c r="D396" i="14"/>
  <c r="D400" i="14"/>
  <c r="D404" i="14"/>
  <c r="D408" i="14"/>
  <c r="D412" i="14"/>
  <c r="D416" i="14"/>
  <c r="D420" i="14"/>
  <c r="D424" i="14"/>
  <c r="D428" i="14"/>
  <c r="D432" i="14"/>
  <c r="D436" i="14"/>
  <c r="D440" i="14"/>
  <c r="D444" i="14"/>
  <c r="D448" i="14"/>
  <c r="D452" i="14"/>
  <c r="D456" i="14"/>
  <c r="D460" i="14"/>
  <c r="D464" i="14"/>
  <c r="D468" i="14"/>
  <c r="D472" i="14"/>
  <c r="D476" i="14"/>
  <c r="D480" i="14"/>
  <c r="D484" i="14"/>
  <c r="D488" i="14"/>
  <c r="D492" i="14"/>
  <c r="D496" i="14"/>
  <c r="D500" i="14"/>
  <c r="D504" i="14"/>
  <c r="D508" i="14"/>
  <c r="D512" i="14"/>
  <c r="D516" i="14"/>
  <c r="D520" i="14"/>
  <c r="D524" i="14"/>
  <c r="D528" i="14"/>
  <c r="D532" i="14"/>
  <c r="D536" i="14"/>
  <c r="D540" i="14"/>
  <c r="D544" i="14"/>
  <c r="D548" i="14"/>
  <c r="D552" i="14"/>
  <c r="D556" i="14"/>
  <c r="D560" i="14"/>
  <c r="D564" i="14"/>
  <c r="D568" i="14"/>
  <c r="D572" i="14"/>
  <c r="D576" i="14"/>
  <c r="D580" i="14"/>
  <c r="D584" i="14"/>
  <c r="D588" i="14"/>
  <c r="D592" i="14"/>
  <c r="D596" i="14"/>
  <c r="D600" i="14"/>
  <c r="D604" i="14"/>
  <c r="D608" i="14"/>
  <c r="D612" i="14"/>
  <c r="D616" i="14"/>
  <c r="D620" i="14"/>
  <c r="D624" i="14"/>
  <c r="D628" i="14"/>
  <c r="D632" i="14"/>
  <c r="D636" i="14"/>
  <c r="D640" i="14"/>
  <c r="D644" i="14"/>
  <c r="D648" i="14"/>
  <c r="D353" i="14"/>
  <c r="D357" i="14"/>
  <c r="D361" i="14"/>
  <c r="D365" i="14"/>
  <c r="D369" i="14"/>
  <c r="D373" i="14"/>
  <c r="D377" i="14"/>
  <c r="D381" i="14"/>
  <c r="D385" i="14"/>
  <c r="D389" i="14"/>
  <c r="D393" i="14"/>
  <c r="D397" i="14"/>
  <c r="D401" i="14"/>
  <c r="D405" i="14"/>
  <c r="D409" i="14"/>
  <c r="D413" i="14"/>
  <c r="D417" i="14"/>
  <c r="D421" i="14"/>
  <c r="D425" i="14"/>
  <c r="D429" i="14"/>
  <c r="D433" i="14"/>
  <c r="D437" i="14"/>
  <c r="D441" i="14"/>
  <c r="D445" i="14"/>
  <c r="D449" i="14"/>
  <c r="D453" i="14"/>
  <c r="D457" i="14"/>
  <c r="D461" i="14"/>
  <c r="D465" i="14"/>
  <c r="D469" i="14"/>
  <c r="D473" i="14"/>
  <c r="D477" i="14"/>
  <c r="D481" i="14"/>
  <c r="D485" i="14"/>
  <c r="D489" i="14"/>
  <c r="D493" i="14"/>
  <c r="D497" i="14"/>
  <c r="D501" i="14"/>
  <c r="D505" i="14"/>
  <c r="D509" i="14"/>
  <c r="D513" i="14"/>
  <c r="D517" i="14"/>
  <c r="D521" i="14"/>
  <c r="D525" i="14"/>
  <c r="D529" i="14"/>
  <c r="D533" i="14"/>
  <c r="D537" i="14"/>
  <c r="D541" i="14"/>
  <c r="D545" i="14"/>
  <c r="D549" i="14"/>
  <c r="D553" i="14"/>
  <c r="D557" i="14"/>
  <c r="D561" i="14"/>
  <c r="D565" i="14"/>
  <c r="D569" i="14"/>
  <c r="D573" i="14"/>
  <c r="D577" i="14"/>
  <c r="D581" i="14"/>
  <c r="D585" i="14"/>
  <c r="D589" i="14"/>
  <c r="D593" i="14"/>
  <c r="D597" i="14"/>
  <c r="D601" i="14"/>
  <c r="D605" i="14"/>
  <c r="D609" i="14"/>
  <c r="D613" i="14"/>
  <c r="D617" i="14"/>
  <c r="D621" i="14"/>
  <c r="D625" i="14"/>
  <c r="D629" i="14"/>
  <c r="D633" i="14"/>
  <c r="D354" i="14"/>
  <c r="D358" i="14"/>
  <c r="D362" i="14"/>
  <c r="D366" i="14"/>
  <c r="D370" i="14"/>
  <c r="D374" i="14"/>
  <c r="D378" i="14"/>
  <c r="D382" i="14"/>
  <c r="D386" i="14"/>
  <c r="D390" i="14"/>
  <c r="D394" i="14"/>
  <c r="D398" i="14"/>
  <c r="D402" i="14"/>
  <c r="D406" i="14"/>
  <c r="D410" i="14"/>
  <c r="D414" i="14"/>
  <c r="D418" i="14"/>
  <c r="D422" i="14"/>
  <c r="D426" i="14"/>
  <c r="D430" i="14"/>
  <c r="D434" i="14"/>
  <c r="D438" i="14"/>
  <c r="D442" i="14"/>
  <c r="D446" i="14"/>
  <c r="D450" i="14"/>
  <c r="D454" i="14"/>
  <c r="D458" i="14"/>
  <c r="D462" i="14"/>
  <c r="D466" i="14"/>
  <c r="D470" i="14"/>
  <c r="D474" i="14"/>
  <c r="D478" i="14"/>
  <c r="D482" i="14"/>
  <c r="D486" i="14"/>
  <c r="D490" i="14"/>
  <c r="D494" i="14"/>
  <c r="D498" i="14"/>
  <c r="D502" i="14"/>
  <c r="D506" i="14"/>
  <c r="D510" i="14"/>
  <c r="D514" i="14"/>
  <c r="D518" i="14"/>
  <c r="D522" i="14"/>
  <c r="D526" i="14"/>
  <c r="D530" i="14"/>
  <c r="D534" i="14"/>
  <c r="D538" i="14"/>
  <c r="D542" i="14"/>
  <c r="D546" i="14"/>
  <c r="D550" i="14"/>
  <c r="D554" i="14"/>
  <c r="D558" i="14"/>
  <c r="D562" i="14"/>
  <c r="D566" i="14"/>
  <c r="D570" i="14"/>
  <c r="D574" i="14"/>
  <c r="D578" i="14"/>
  <c r="D582" i="14"/>
  <c r="D586" i="14"/>
  <c r="D590" i="14"/>
  <c r="D594" i="14"/>
  <c r="D598" i="14"/>
  <c r="D602" i="14"/>
  <c r="D606" i="14"/>
  <c r="D610" i="14"/>
  <c r="D614" i="14"/>
  <c r="D618" i="14"/>
  <c r="D622" i="14"/>
  <c r="D626" i="14"/>
  <c r="D630" i="14"/>
  <c r="D634" i="14"/>
  <c r="D638" i="14"/>
  <c r="D642" i="14"/>
  <c r="D646" i="14"/>
  <c r="D650" i="14"/>
  <c r="D654" i="14"/>
  <c r="D658" i="14"/>
  <c r="D662" i="14"/>
  <c r="D666" i="14"/>
  <c r="D670" i="14"/>
  <c r="D674" i="14"/>
  <c r="D678" i="14"/>
  <c r="D682" i="14"/>
  <c r="D686" i="14"/>
  <c r="D690" i="14"/>
  <c r="D637" i="14"/>
  <c r="D652" i="14"/>
  <c r="D660" i="14"/>
  <c r="D668" i="14"/>
  <c r="D676" i="14"/>
  <c r="D684" i="14"/>
  <c r="D692" i="14"/>
  <c r="D697" i="14"/>
  <c r="D701" i="14"/>
  <c r="D705" i="14"/>
  <c r="D709" i="14"/>
  <c r="D713" i="14"/>
  <c r="D717" i="14"/>
  <c r="D721" i="14"/>
  <c r="D725" i="14"/>
  <c r="D729" i="14"/>
  <c r="D733" i="14"/>
  <c r="D737" i="14"/>
  <c r="D741" i="14"/>
  <c r="D745" i="14"/>
  <c r="D749" i="14"/>
  <c r="D753" i="14"/>
  <c r="D757" i="14"/>
  <c r="D761" i="14"/>
  <c r="D765" i="14"/>
  <c r="D769" i="14"/>
  <c r="D773" i="14"/>
  <c r="D777" i="14"/>
  <c r="D781" i="14"/>
  <c r="D785" i="14"/>
  <c r="D789" i="14"/>
  <c r="D793" i="14"/>
  <c r="D797" i="14"/>
  <c r="D801" i="14"/>
  <c r="D805" i="14"/>
  <c r="D809" i="14"/>
  <c r="D813" i="14"/>
  <c r="D817" i="14"/>
  <c r="D821" i="14"/>
  <c r="D825" i="14"/>
  <c r="D829" i="14"/>
  <c r="D833" i="14"/>
  <c r="D837" i="14"/>
  <c r="D841" i="14"/>
  <c r="D845" i="14"/>
  <c r="D849" i="14"/>
  <c r="D853" i="14"/>
  <c r="D857" i="14"/>
  <c r="D861" i="14"/>
  <c r="D865" i="14"/>
  <c r="D869" i="14"/>
  <c r="D873" i="14"/>
  <c r="D877" i="14"/>
  <c r="D881" i="14"/>
  <c r="D885" i="14"/>
  <c r="D889" i="14"/>
  <c r="D893" i="14"/>
  <c r="D897" i="14"/>
  <c r="D901" i="14"/>
  <c r="D905" i="14"/>
  <c r="D909" i="14"/>
  <c r="D913" i="14"/>
  <c r="D917" i="14"/>
  <c r="D921" i="14"/>
  <c r="D925" i="14"/>
  <c r="D929" i="14"/>
  <c r="D933" i="14"/>
  <c r="D937" i="14"/>
  <c r="D941" i="14"/>
  <c r="D945" i="14"/>
  <c r="D949" i="14"/>
  <c r="D953" i="14"/>
  <c r="D957" i="14"/>
  <c r="D961" i="14"/>
  <c r="D965" i="14"/>
  <c r="D969" i="14"/>
  <c r="D973" i="14"/>
  <c r="D977" i="14"/>
  <c r="D981" i="14"/>
  <c r="D985" i="14"/>
  <c r="D989" i="14"/>
  <c r="D993" i="14"/>
  <c r="D997" i="14"/>
  <c r="D1001" i="14"/>
  <c r="D1005" i="14"/>
  <c r="D1009" i="14"/>
  <c r="D978" i="14"/>
  <c r="D990" i="14"/>
  <c r="D1002" i="14"/>
  <c r="D979" i="14"/>
  <c r="D991" i="14"/>
  <c r="D1007" i="14"/>
  <c r="D641" i="14"/>
  <c r="D653" i="14"/>
  <c r="D661" i="14"/>
  <c r="D669" i="14"/>
  <c r="D677" i="14"/>
  <c r="D685" i="14"/>
  <c r="D693" i="14"/>
  <c r="D698" i="14"/>
  <c r="D702" i="14"/>
  <c r="D706" i="14"/>
  <c r="D710" i="14"/>
  <c r="D714" i="14"/>
  <c r="D718" i="14"/>
  <c r="D722" i="14"/>
  <c r="D726" i="14"/>
  <c r="D730" i="14"/>
  <c r="D734" i="14"/>
  <c r="D738" i="14"/>
  <c r="D742" i="14"/>
  <c r="D746" i="14"/>
  <c r="D750" i="14"/>
  <c r="D754" i="14"/>
  <c r="D758" i="14"/>
  <c r="D762" i="14"/>
  <c r="D766" i="14"/>
  <c r="D770" i="14"/>
  <c r="D774" i="14"/>
  <c r="D778" i="14"/>
  <c r="D782" i="14"/>
  <c r="D786" i="14"/>
  <c r="D790" i="14"/>
  <c r="D794" i="14"/>
  <c r="D798" i="14"/>
  <c r="D802" i="14"/>
  <c r="D806" i="14"/>
  <c r="D810" i="14"/>
  <c r="D814" i="14"/>
  <c r="D818" i="14"/>
  <c r="D822" i="14"/>
  <c r="D826" i="14"/>
  <c r="D830" i="14"/>
  <c r="D834" i="14"/>
  <c r="D838" i="14"/>
  <c r="D842" i="14"/>
  <c r="D846" i="14"/>
  <c r="D850" i="14"/>
  <c r="D854" i="14"/>
  <c r="D858" i="14"/>
  <c r="D862" i="14"/>
  <c r="D866" i="14"/>
  <c r="D870" i="14"/>
  <c r="D874" i="14"/>
  <c r="D878" i="14"/>
  <c r="D882" i="14"/>
  <c r="D886" i="14"/>
  <c r="D890" i="14"/>
  <c r="D894" i="14"/>
  <c r="D898" i="14"/>
  <c r="D902" i="14"/>
  <c r="D906" i="14"/>
  <c r="D910" i="14"/>
  <c r="D914" i="14"/>
  <c r="D918" i="14"/>
  <c r="D922" i="14"/>
  <c r="D926" i="14"/>
  <c r="D930" i="14"/>
  <c r="D934" i="14"/>
  <c r="D938" i="14"/>
  <c r="D942" i="14"/>
  <c r="D946" i="14"/>
  <c r="D950" i="14"/>
  <c r="D954" i="14"/>
  <c r="D958" i="14"/>
  <c r="D962" i="14"/>
  <c r="D966" i="14"/>
  <c r="D970" i="14"/>
  <c r="D974" i="14"/>
  <c r="D986" i="14"/>
  <c r="D998" i="14"/>
  <c r="D1010" i="14"/>
  <c r="D995" i="14"/>
  <c r="D645" i="14"/>
  <c r="D656" i="14"/>
  <c r="D664" i="14"/>
  <c r="D672" i="14"/>
  <c r="D680" i="14"/>
  <c r="D688" i="14"/>
  <c r="D694" i="14"/>
  <c r="D699" i="14"/>
  <c r="D703" i="14"/>
  <c r="D707" i="14"/>
  <c r="D711" i="14"/>
  <c r="D715" i="14"/>
  <c r="D719" i="14"/>
  <c r="D723" i="14"/>
  <c r="D727" i="14"/>
  <c r="D731" i="14"/>
  <c r="D735" i="14"/>
  <c r="D739" i="14"/>
  <c r="D743" i="14"/>
  <c r="D747" i="14"/>
  <c r="D751" i="14"/>
  <c r="D755" i="14"/>
  <c r="D759" i="14"/>
  <c r="D763" i="14"/>
  <c r="D767" i="14"/>
  <c r="D771" i="14"/>
  <c r="D775" i="14"/>
  <c r="D779" i="14"/>
  <c r="D783" i="14"/>
  <c r="D787" i="14"/>
  <c r="D791" i="14"/>
  <c r="D795" i="14"/>
  <c r="D799" i="14"/>
  <c r="D803" i="14"/>
  <c r="D807" i="14"/>
  <c r="D811" i="14"/>
  <c r="D815" i="14"/>
  <c r="D819" i="14"/>
  <c r="D823" i="14"/>
  <c r="D827" i="14"/>
  <c r="D831" i="14"/>
  <c r="D835" i="14"/>
  <c r="D839" i="14"/>
  <c r="D843" i="14"/>
  <c r="D847" i="14"/>
  <c r="D851" i="14"/>
  <c r="D855" i="14"/>
  <c r="D859" i="14"/>
  <c r="D863" i="14"/>
  <c r="D867" i="14"/>
  <c r="D871" i="14"/>
  <c r="D875" i="14"/>
  <c r="D879" i="14"/>
  <c r="D883" i="14"/>
  <c r="D887" i="14"/>
  <c r="D891" i="14"/>
  <c r="D895" i="14"/>
  <c r="D899" i="14"/>
  <c r="D903" i="14"/>
  <c r="D907" i="14"/>
  <c r="D911" i="14"/>
  <c r="D915" i="14"/>
  <c r="D919" i="14"/>
  <c r="D923" i="14"/>
  <c r="D927" i="14"/>
  <c r="D931" i="14"/>
  <c r="D935" i="14"/>
  <c r="D939" i="14"/>
  <c r="D943" i="14"/>
  <c r="D947" i="14"/>
  <c r="D951" i="14"/>
  <c r="D955" i="14"/>
  <c r="D959" i="14"/>
  <c r="D963" i="14"/>
  <c r="D967" i="14"/>
  <c r="D971" i="14"/>
  <c r="D975" i="14"/>
  <c r="D983" i="14"/>
  <c r="D1003" i="14"/>
  <c r="D649" i="14"/>
  <c r="D657" i="14"/>
  <c r="D665" i="14"/>
  <c r="D673" i="14"/>
  <c r="D681" i="14"/>
  <c r="D689" i="14"/>
  <c r="D696" i="14"/>
  <c r="D700" i="14"/>
  <c r="D704" i="14"/>
  <c r="D708" i="14"/>
  <c r="D712" i="14"/>
  <c r="D716" i="14"/>
  <c r="D720" i="14"/>
  <c r="D724" i="14"/>
  <c r="D728" i="14"/>
  <c r="D732" i="14"/>
  <c r="D736" i="14"/>
  <c r="D740" i="14"/>
  <c r="D744" i="14"/>
  <c r="D748" i="14"/>
  <c r="D752" i="14"/>
  <c r="D756" i="14"/>
  <c r="D760" i="14"/>
  <c r="D764" i="14"/>
  <c r="D768" i="14"/>
  <c r="D772" i="14"/>
  <c r="D776" i="14"/>
  <c r="D780" i="14"/>
  <c r="D784" i="14"/>
  <c r="D788" i="14"/>
  <c r="D792" i="14"/>
  <c r="D796" i="14"/>
  <c r="D800" i="14"/>
  <c r="D804" i="14"/>
  <c r="D808" i="14"/>
  <c r="D812" i="14"/>
  <c r="D816" i="14"/>
  <c r="D820" i="14"/>
  <c r="D824" i="14"/>
  <c r="D828" i="14"/>
  <c r="D832" i="14"/>
  <c r="D836" i="14"/>
  <c r="D840" i="14"/>
  <c r="D844" i="14"/>
  <c r="D848" i="14"/>
  <c r="D852" i="14"/>
  <c r="D856" i="14"/>
  <c r="D860" i="14"/>
  <c r="D864" i="14"/>
  <c r="D868" i="14"/>
  <c r="D872" i="14"/>
  <c r="D876" i="14"/>
  <c r="D880" i="14"/>
  <c r="D884" i="14"/>
  <c r="D888" i="14"/>
  <c r="D892" i="14"/>
  <c r="D896" i="14"/>
  <c r="D900" i="14"/>
  <c r="D904" i="14"/>
  <c r="D908" i="14"/>
  <c r="D912" i="14"/>
  <c r="D916" i="14"/>
  <c r="D920" i="14"/>
  <c r="D924" i="14"/>
  <c r="D928" i="14"/>
  <c r="D932" i="14"/>
  <c r="D936" i="14"/>
  <c r="D940" i="14"/>
  <c r="D944" i="14"/>
  <c r="D948" i="14"/>
  <c r="D952" i="14"/>
  <c r="D956" i="14"/>
  <c r="D960" i="14"/>
  <c r="D964" i="14"/>
  <c r="D968" i="14"/>
  <c r="D972" i="14"/>
  <c r="D976" i="14"/>
  <c r="D980" i="14"/>
  <c r="D984" i="14"/>
  <c r="D988" i="14"/>
  <c r="D992" i="14"/>
  <c r="D996" i="14"/>
  <c r="D1000" i="14"/>
  <c r="D1004" i="14"/>
  <c r="D1008" i="14"/>
  <c r="D982" i="14"/>
  <c r="D994" i="14"/>
  <c r="D1006" i="14"/>
  <c r="D987" i="14"/>
  <c r="D999" i="14"/>
  <c r="D14" i="14"/>
  <c r="D13" i="14"/>
  <c r="E13" i="14" s="1"/>
  <c r="D15" i="14"/>
  <c r="F19" i="3"/>
  <c r="F33" i="3"/>
  <c r="F49" i="3"/>
  <c r="F17" i="3"/>
  <c r="F41" i="3"/>
  <c r="F25" i="3"/>
  <c r="A8" i="10"/>
  <c r="A15" i="7"/>
  <c r="J15" i="7"/>
  <c r="K15" i="7" s="1"/>
  <c r="R15" i="7"/>
  <c r="S15" i="7" s="1"/>
  <c r="Z15" i="7"/>
  <c r="AA15" i="7" s="1"/>
  <c r="L15" i="7"/>
  <c r="M15" i="7" s="1"/>
  <c r="T15" i="7"/>
  <c r="U15" i="7" s="1"/>
  <c r="N15" i="7"/>
  <c r="O15" i="7" s="1"/>
  <c r="V15" i="7"/>
  <c r="W15" i="7" s="1"/>
  <c r="H15" i="7"/>
  <c r="I15" i="7" s="1"/>
  <c r="P15" i="7"/>
  <c r="Q15" i="7" s="1"/>
  <c r="X15" i="7"/>
  <c r="Y15" i="7" s="1"/>
  <c r="A12" i="10"/>
  <c r="A19" i="7"/>
  <c r="J19" i="7"/>
  <c r="K19" i="7" s="1"/>
  <c r="R19" i="7"/>
  <c r="S19" i="7" s="1"/>
  <c r="Z19" i="7"/>
  <c r="AA19" i="7" s="1"/>
  <c r="L19" i="7"/>
  <c r="M19" i="7" s="1"/>
  <c r="T19" i="7"/>
  <c r="U19" i="7" s="1"/>
  <c r="N19" i="7"/>
  <c r="O19" i="7" s="1"/>
  <c r="V19" i="7"/>
  <c r="W19" i="7" s="1"/>
  <c r="H19" i="7"/>
  <c r="I19" i="7" s="1"/>
  <c r="P19" i="7"/>
  <c r="Q19" i="7" s="1"/>
  <c r="X19" i="7"/>
  <c r="Y19" i="7" s="1"/>
  <c r="A16" i="10"/>
  <c r="A23" i="7"/>
  <c r="J23" i="7"/>
  <c r="K23" i="7" s="1"/>
  <c r="R23" i="7"/>
  <c r="S23" i="7" s="1"/>
  <c r="Z23" i="7"/>
  <c r="AA23" i="7" s="1"/>
  <c r="L23" i="7"/>
  <c r="M23" i="7" s="1"/>
  <c r="T23" i="7"/>
  <c r="U23" i="7" s="1"/>
  <c r="N23" i="7"/>
  <c r="O23" i="7" s="1"/>
  <c r="V23" i="7"/>
  <c r="W23" i="7" s="1"/>
  <c r="H23" i="7"/>
  <c r="I23" i="7" s="1"/>
  <c r="P23" i="7"/>
  <c r="Q23" i="7" s="1"/>
  <c r="X23" i="7"/>
  <c r="Y23" i="7" s="1"/>
  <c r="A20" i="10"/>
  <c r="A27" i="7"/>
  <c r="J27" i="7"/>
  <c r="K27" i="7" s="1"/>
  <c r="R27" i="7"/>
  <c r="S27" i="7" s="1"/>
  <c r="Z27" i="7"/>
  <c r="AA27" i="7" s="1"/>
  <c r="L27" i="7"/>
  <c r="M27" i="7" s="1"/>
  <c r="T27" i="7"/>
  <c r="U27" i="7" s="1"/>
  <c r="N27" i="7"/>
  <c r="O27" i="7" s="1"/>
  <c r="V27" i="7"/>
  <c r="W27" i="7" s="1"/>
  <c r="H27" i="7"/>
  <c r="I27" i="7" s="1"/>
  <c r="P27" i="7"/>
  <c r="Q27" i="7" s="1"/>
  <c r="X27" i="7"/>
  <c r="Y27" i="7" s="1"/>
  <c r="A24" i="10"/>
  <c r="A31" i="7"/>
  <c r="N31" i="7"/>
  <c r="O31" i="7" s="1"/>
  <c r="V31" i="7"/>
  <c r="W31" i="7" s="1"/>
  <c r="H31" i="7"/>
  <c r="I31" i="7" s="1"/>
  <c r="P31" i="7"/>
  <c r="Q31" i="7" s="1"/>
  <c r="X31" i="7"/>
  <c r="Y31" i="7" s="1"/>
  <c r="J31" i="7"/>
  <c r="K31" i="7" s="1"/>
  <c r="R31" i="7"/>
  <c r="S31" i="7" s="1"/>
  <c r="Z31" i="7"/>
  <c r="AA31" i="7" s="1"/>
  <c r="L31" i="7"/>
  <c r="M31" i="7" s="1"/>
  <c r="T31" i="7"/>
  <c r="U31" i="7" s="1"/>
  <c r="A28" i="10"/>
  <c r="A35" i="7"/>
  <c r="L35" i="7"/>
  <c r="M35" i="7" s="1"/>
  <c r="T35" i="7"/>
  <c r="U35" i="7" s="1"/>
  <c r="N35" i="7"/>
  <c r="O35" i="7" s="1"/>
  <c r="V35" i="7"/>
  <c r="W35" i="7" s="1"/>
  <c r="H35" i="7"/>
  <c r="I35" i="7" s="1"/>
  <c r="P35" i="7"/>
  <c r="Q35" i="7" s="1"/>
  <c r="X35" i="7"/>
  <c r="Y35" i="7" s="1"/>
  <c r="J35" i="7"/>
  <c r="K35" i="7" s="1"/>
  <c r="R35" i="7"/>
  <c r="S35" i="7" s="1"/>
  <c r="Z35" i="7"/>
  <c r="AA35" i="7" s="1"/>
  <c r="A32" i="10"/>
  <c r="A39" i="7"/>
  <c r="H39" i="7"/>
  <c r="I39" i="7" s="1"/>
  <c r="N39" i="7"/>
  <c r="O39" i="7" s="1"/>
  <c r="V39" i="7"/>
  <c r="W39" i="7" s="1"/>
  <c r="J39" i="7"/>
  <c r="K39" i="7" s="1"/>
  <c r="P39" i="7"/>
  <c r="Q39" i="7" s="1"/>
  <c r="X39" i="7"/>
  <c r="Y39" i="7" s="1"/>
  <c r="T39" i="7"/>
  <c r="U39" i="7" s="1"/>
  <c r="L39" i="7"/>
  <c r="M39" i="7" s="1"/>
  <c r="Z39" i="7"/>
  <c r="AA39" i="7" s="1"/>
  <c r="R39" i="7"/>
  <c r="S39" i="7" s="1"/>
  <c r="A36" i="10"/>
  <c r="A43" i="7"/>
  <c r="J43" i="7"/>
  <c r="K43" i="7" s="1"/>
  <c r="R43" i="7"/>
  <c r="S43" i="7" s="1"/>
  <c r="Z43" i="7"/>
  <c r="AA43" i="7" s="1"/>
  <c r="L43" i="7"/>
  <c r="M43" i="7" s="1"/>
  <c r="T43" i="7"/>
  <c r="U43" i="7" s="1"/>
  <c r="N43" i="7"/>
  <c r="O43" i="7" s="1"/>
  <c r="V43" i="7"/>
  <c r="W43" i="7" s="1"/>
  <c r="H43" i="7"/>
  <c r="I43" i="7" s="1"/>
  <c r="P43" i="7"/>
  <c r="Q43" i="7" s="1"/>
  <c r="X43" i="7"/>
  <c r="Y43" i="7" s="1"/>
  <c r="A40" i="10"/>
  <c r="A47" i="7"/>
  <c r="H47" i="7"/>
  <c r="I47" i="7" s="1"/>
  <c r="P47" i="7"/>
  <c r="Q47" i="7" s="1"/>
  <c r="X47" i="7"/>
  <c r="Y47" i="7" s="1"/>
  <c r="J47" i="7"/>
  <c r="K47" i="7" s="1"/>
  <c r="R47" i="7"/>
  <c r="S47" i="7" s="1"/>
  <c r="Z47" i="7"/>
  <c r="AA47" i="7" s="1"/>
  <c r="L47" i="7"/>
  <c r="M47" i="7" s="1"/>
  <c r="T47" i="7"/>
  <c r="U47" i="7" s="1"/>
  <c r="N47" i="7"/>
  <c r="O47" i="7" s="1"/>
  <c r="V47" i="7"/>
  <c r="W47" i="7" s="1"/>
  <c r="F43" i="3"/>
  <c r="F27" i="3"/>
  <c r="A9" i="10"/>
  <c r="N16" i="7"/>
  <c r="O16" i="7" s="1"/>
  <c r="V16" i="7"/>
  <c r="W16" i="7" s="1"/>
  <c r="A16" i="7"/>
  <c r="H16" i="7"/>
  <c r="I16" i="7" s="1"/>
  <c r="P16" i="7"/>
  <c r="Q16" i="7" s="1"/>
  <c r="X16" i="7"/>
  <c r="Y16" i="7" s="1"/>
  <c r="J16" i="7"/>
  <c r="K16" i="7" s="1"/>
  <c r="R16" i="7"/>
  <c r="S16" i="7" s="1"/>
  <c r="Z16" i="7"/>
  <c r="AA16" i="7" s="1"/>
  <c r="L16" i="7"/>
  <c r="M16" i="7" s="1"/>
  <c r="T16" i="7"/>
  <c r="U16" i="7" s="1"/>
  <c r="A13" i="10"/>
  <c r="N20" i="7"/>
  <c r="O20" i="7" s="1"/>
  <c r="V20" i="7"/>
  <c r="W20" i="7" s="1"/>
  <c r="A20" i="7"/>
  <c r="H20" i="7"/>
  <c r="I20" i="7" s="1"/>
  <c r="P20" i="7"/>
  <c r="Q20" i="7" s="1"/>
  <c r="X20" i="7"/>
  <c r="Y20" i="7" s="1"/>
  <c r="J20" i="7"/>
  <c r="K20" i="7" s="1"/>
  <c r="R20" i="7"/>
  <c r="S20" i="7" s="1"/>
  <c r="Z20" i="7"/>
  <c r="AA20" i="7" s="1"/>
  <c r="L20" i="7"/>
  <c r="M20" i="7" s="1"/>
  <c r="T20" i="7"/>
  <c r="U20" i="7" s="1"/>
  <c r="A17" i="10"/>
  <c r="N24" i="7"/>
  <c r="O24" i="7" s="1"/>
  <c r="V24" i="7"/>
  <c r="W24" i="7" s="1"/>
  <c r="A24" i="7"/>
  <c r="H24" i="7"/>
  <c r="I24" i="7" s="1"/>
  <c r="P24" i="7"/>
  <c r="Q24" i="7" s="1"/>
  <c r="X24" i="7"/>
  <c r="Y24" i="7" s="1"/>
  <c r="J24" i="7"/>
  <c r="K24" i="7" s="1"/>
  <c r="R24" i="7"/>
  <c r="S24" i="7" s="1"/>
  <c r="Z24" i="7"/>
  <c r="AA24" i="7" s="1"/>
  <c r="L24" i="7"/>
  <c r="M24" i="7" s="1"/>
  <c r="T24" i="7"/>
  <c r="U24" i="7" s="1"/>
  <c r="A21" i="10"/>
  <c r="N28" i="7"/>
  <c r="O28" i="7" s="1"/>
  <c r="A28" i="7"/>
  <c r="H28" i="7"/>
  <c r="I28" i="7" s="1"/>
  <c r="P28" i="7"/>
  <c r="Q28" i="7" s="1"/>
  <c r="V28" i="7"/>
  <c r="W28" i="7" s="1"/>
  <c r="J28" i="7"/>
  <c r="K28" i="7" s="1"/>
  <c r="R28" i="7"/>
  <c r="S28" i="7" s="1"/>
  <c r="X28" i="7"/>
  <c r="Y28" i="7" s="1"/>
  <c r="L28" i="7"/>
  <c r="M28" i="7" s="1"/>
  <c r="T28" i="7"/>
  <c r="U28" i="7" s="1"/>
  <c r="Z28" i="7"/>
  <c r="AA28" i="7" s="1"/>
  <c r="A25" i="10"/>
  <c r="J32" i="7"/>
  <c r="K32" i="7" s="1"/>
  <c r="R32" i="7"/>
  <c r="S32" i="7" s="1"/>
  <c r="Z32" i="7"/>
  <c r="AA32" i="7" s="1"/>
  <c r="A32" i="7"/>
  <c r="L32" i="7"/>
  <c r="M32" i="7" s="1"/>
  <c r="T32" i="7"/>
  <c r="U32" i="7" s="1"/>
  <c r="N32" i="7"/>
  <c r="O32" i="7" s="1"/>
  <c r="V32" i="7"/>
  <c r="W32" i="7" s="1"/>
  <c r="H32" i="7"/>
  <c r="I32" i="7" s="1"/>
  <c r="P32" i="7"/>
  <c r="Q32" i="7" s="1"/>
  <c r="X32" i="7"/>
  <c r="Y32" i="7" s="1"/>
  <c r="A29" i="10"/>
  <c r="H36" i="7"/>
  <c r="I36" i="7" s="1"/>
  <c r="P36" i="7"/>
  <c r="Q36" i="7" s="1"/>
  <c r="X36" i="7"/>
  <c r="Y36" i="7" s="1"/>
  <c r="A36" i="7"/>
  <c r="J36" i="7"/>
  <c r="K36" i="7" s="1"/>
  <c r="R36" i="7"/>
  <c r="S36" i="7" s="1"/>
  <c r="Z36" i="7"/>
  <c r="AA36" i="7" s="1"/>
  <c r="L36" i="7"/>
  <c r="M36" i="7" s="1"/>
  <c r="T36" i="7"/>
  <c r="U36" i="7" s="1"/>
  <c r="N36" i="7"/>
  <c r="O36" i="7" s="1"/>
  <c r="V36" i="7"/>
  <c r="W36" i="7" s="1"/>
  <c r="A33" i="10"/>
  <c r="A40" i="7"/>
  <c r="J40" i="7"/>
  <c r="K40" i="7" s="1"/>
  <c r="R40" i="7"/>
  <c r="S40" i="7" s="1"/>
  <c r="L40" i="7"/>
  <c r="M40" i="7" s="1"/>
  <c r="T40" i="7"/>
  <c r="U40" i="7" s="1"/>
  <c r="P40" i="7"/>
  <c r="Q40" i="7" s="1"/>
  <c r="V40" i="7"/>
  <c r="W40" i="7" s="1"/>
  <c r="H40" i="7"/>
  <c r="I40" i="7" s="1"/>
  <c r="X40" i="7"/>
  <c r="Y40" i="7" s="1"/>
  <c r="N40" i="7"/>
  <c r="O40" i="7" s="1"/>
  <c r="Z40" i="7"/>
  <c r="AA40" i="7" s="1"/>
  <c r="A37" i="10"/>
  <c r="A44" i="7"/>
  <c r="T44" i="7"/>
  <c r="U44" i="7" s="1"/>
  <c r="H44" i="7"/>
  <c r="I44" i="7" s="1"/>
  <c r="N44" i="7"/>
  <c r="O44" i="7" s="1"/>
  <c r="V44" i="7"/>
  <c r="W44" i="7" s="1"/>
  <c r="J44" i="7"/>
  <c r="K44" i="7" s="1"/>
  <c r="P44" i="7"/>
  <c r="Q44" i="7" s="1"/>
  <c r="X44" i="7"/>
  <c r="Y44" i="7" s="1"/>
  <c r="L44" i="7"/>
  <c r="M44" i="7" s="1"/>
  <c r="R44" i="7"/>
  <c r="S44" i="7" s="1"/>
  <c r="Z44" i="7"/>
  <c r="AA44" i="7" s="1"/>
  <c r="A41" i="10"/>
  <c r="A48" i="7"/>
  <c r="L48" i="7"/>
  <c r="M48" i="7" s="1"/>
  <c r="T48" i="7"/>
  <c r="U48" i="7" s="1"/>
  <c r="Z48" i="7"/>
  <c r="AA48" i="7" s="1"/>
  <c r="N48" i="7"/>
  <c r="O48" i="7" s="1"/>
  <c r="V48" i="7"/>
  <c r="W48" i="7" s="1"/>
  <c r="H48" i="7"/>
  <c r="I48" i="7" s="1"/>
  <c r="P48" i="7"/>
  <c r="Q48" i="7" s="1"/>
  <c r="X48" i="7"/>
  <c r="Y48" i="7" s="1"/>
  <c r="J48" i="7"/>
  <c r="K48" i="7" s="1"/>
  <c r="R48" i="7"/>
  <c r="S48" i="7" s="1"/>
  <c r="R10" i="7"/>
  <c r="S10" i="7" s="1"/>
  <c r="Z10" i="7"/>
  <c r="AA10" i="7" s="1"/>
  <c r="L10" i="7"/>
  <c r="M10" i="7" s="1"/>
  <c r="T10" i="7"/>
  <c r="U10" i="7" s="1"/>
  <c r="N10" i="7"/>
  <c r="O10" i="7" s="1"/>
  <c r="V10" i="7"/>
  <c r="W10" i="7" s="1"/>
  <c r="A10" i="7"/>
  <c r="P10" i="7"/>
  <c r="Q10" i="7" s="1"/>
  <c r="X10" i="7"/>
  <c r="Y10" i="7" s="1"/>
  <c r="A10" i="10"/>
  <c r="J17" i="7"/>
  <c r="K17" i="7" s="1"/>
  <c r="R17" i="7"/>
  <c r="S17" i="7" s="1"/>
  <c r="Z17" i="7"/>
  <c r="AA17" i="7" s="1"/>
  <c r="L17" i="7"/>
  <c r="M17" i="7" s="1"/>
  <c r="T17" i="7"/>
  <c r="U17" i="7" s="1"/>
  <c r="A17" i="7"/>
  <c r="N17" i="7"/>
  <c r="O17" i="7" s="1"/>
  <c r="V17" i="7"/>
  <c r="W17" i="7" s="1"/>
  <c r="H17" i="7"/>
  <c r="I17" i="7" s="1"/>
  <c r="P17" i="7"/>
  <c r="Q17" i="7" s="1"/>
  <c r="X17" i="7"/>
  <c r="Y17" i="7" s="1"/>
  <c r="A14" i="10"/>
  <c r="J21" i="7"/>
  <c r="K21" i="7" s="1"/>
  <c r="R21" i="7"/>
  <c r="S21" i="7" s="1"/>
  <c r="Z21" i="7"/>
  <c r="AA21" i="7" s="1"/>
  <c r="L21" i="7"/>
  <c r="M21" i="7" s="1"/>
  <c r="T21" i="7"/>
  <c r="U21" i="7" s="1"/>
  <c r="A21" i="7"/>
  <c r="N21" i="7"/>
  <c r="O21" i="7" s="1"/>
  <c r="V21" i="7"/>
  <c r="W21" i="7" s="1"/>
  <c r="H21" i="7"/>
  <c r="I21" i="7" s="1"/>
  <c r="P21" i="7"/>
  <c r="Q21" i="7" s="1"/>
  <c r="X21" i="7"/>
  <c r="Y21" i="7" s="1"/>
  <c r="A18" i="10"/>
  <c r="J25" i="7"/>
  <c r="K25" i="7" s="1"/>
  <c r="R25" i="7"/>
  <c r="S25" i="7" s="1"/>
  <c r="Z25" i="7"/>
  <c r="AA25" i="7" s="1"/>
  <c r="L25" i="7"/>
  <c r="M25" i="7" s="1"/>
  <c r="T25" i="7"/>
  <c r="U25" i="7" s="1"/>
  <c r="A25" i="7"/>
  <c r="N25" i="7"/>
  <c r="O25" i="7" s="1"/>
  <c r="V25" i="7"/>
  <c r="W25" i="7" s="1"/>
  <c r="H25" i="7"/>
  <c r="I25" i="7" s="1"/>
  <c r="P25" i="7"/>
  <c r="Q25" i="7" s="1"/>
  <c r="X25" i="7"/>
  <c r="Y25" i="7" s="1"/>
  <c r="A22" i="10"/>
  <c r="H29" i="7"/>
  <c r="I29" i="7" s="1"/>
  <c r="P29" i="7"/>
  <c r="Q29" i="7" s="1"/>
  <c r="X29" i="7"/>
  <c r="Y29" i="7" s="1"/>
  <c r="J29" i="7"/>
  <c r="K29" i="7" s="1"/>
  <c r="R29" i="7"/>
  <c r="S29" i="7" s="1"/>
  <c r="Z29" i="7"/>
  <c r="AA29" i="7" s="1"/>
  <c r="A29" i="7"/>
  <c r="L29" i="7"/>
  <c r="M29" i="7" s="1"/>
  <c r="T29" i="7"/>
  <c r="U29" i="7" s="1"/>
  <c r="N29" i="7"/>
  <c r="O29" i="7" s="1"/>
  <c r="V29" i="7"/>
  <c r="W29" i="7" s="1"/>
  <c r="A26" i="10"/>
  <c r="N33" i="7"/>
  <c r="O33" i="7" s="1"/>
  <c r="H33" i="7"/>
  <c r="I33" i="7" s="1"/>
  <c r="P33" i="7"/>
  <c r="Q33" i="7" s="1"/>
  <c r="V33" i="7"/>
  <c r="W33" i="7" s="1"/>
  <c r="A33" i="7"/>
  <c r="J33" i="7"/>
  <c r="K33" i="7" s="1"/>
  <c r="R33" i="7"/>
  <c r="S33" i="7" s="1"/>
  <c r="X33" i="7"/>
  <c r="Y33" i="7" s="1"/>
  <c r="L33" i="7"/>
  <c r="M33" i="7" s="1"/>
  <c r="T33" i="7"/>
  <c r="U33" i="7" s="1"/>
  <c r="Z33" i="7"/>
  <c r="AA33" i="7" s="1"/>
  <c r="A30" i="10"/>
  <c r="L37" i="7"/>
  <c r="M37" i="7" s="1"/>
  <c r="T37" i="7"/>
  <c r="U37" i="7" s="1"/>
  <c r="N37" i="7"/>
  <c r="O37" i="7" s="1"/>
  <c r="A37" i="7"/>
  <c r="H37" i="7"/>
  <c r="I37" i="7" s="1"/>
  <c r="P37" i="7"/>
  <c r="Q37" i="7" s="1"/>
  <c r="X37" i="7"/>
  <c r="Y37" i="7" s="1"/>
  <c r="J37" i="7"/>
  <c r="K37" i="7" s="1"/>
  <c r="R37" i="7"/>
  <c r="S37" i="7" s="1"/>
  <c r="Z37" i="7"/>
  <c r="AA37" i="7" s="1"/>
  <c r="V37" i="7"/>
  <c r="W37" i="7" s="1"/>
  <c r="A34" i="10"/>
  <c r="A41" i="7"/>
  <c r="H41" i="7"/>
  <c r="I41" i="7" s="1"/>
  <c r="P41" i="7"/>
  <c r="Q41" i="7" s="1"/>
  <c r="X41" i="7"/>
  <c r="Y41" i="7" s="1"/>
  <c r="J41" i="7"/>
  <c r="K41" i="7" s="1"/>
  <c r="T41" i="7"/>
  <c r="U41" i="7" s="1"/>
  <c r="L41" i="7"/>
  <c r="M41" i="7" s="1"/>
  <c r="V41" i="7"/>
  <c r="W41" i="7" s="1"/>
  <c r="N41" i="7"/>
  <c r="O41" i="7" s="1"/>
  <c r="Z41" i="7"/>
  <c r="AA41" i="7" s="1"/>
  <c r="R41" i="7"/>
  <c r="S41" i="7" s="1"/>
  <c r="A38" i="10"/>
  <c r="A45" i="7"/>
  <c r="H45" i="7"/>
  <c r="I45" i="7" s="1"/>
  <c r="P45" i="7"/>
  <c r="Q45" i="7" s="1"/>
  <c r="X45" i="7"/>
  <c r="Y45" i="7" s="1"/>
  <c r="J45" i="7"/>
  <c r="K45" i="7" s="1"/>
  <c r="R45" i="7"/>
  <c r="S45" i="7" s="1"/>
  <c r="Z45" i="7"/>
  <c r="AA45" i="7" s="1"/>
  <c r="L45" i="7"/>
  <c r="M45" i="7" s="1"/>
  <c r="T45" i="7"/>
  <c r="U45" i="7" s="1"/>
  <c r="N45" i="7"/>
  <c r="O45" i="7" s="1"/>
  <c r="V45" i="7"/>
  <c r="W45" i="7" s="1"/>
  <c r="A42" i="10"/>
  <c r="A49" i="7"/>
  <c r="N49" i="7"/>
  <c r="O49" i="7" s="1"/>
  <c r="V49" i="7"/>
  <c r="W49" i="7" s="1"/>
  <c r="H49" i="7"/>
  <c r="I49" i="7" s="1"/>
  <c r="P49" i="7"/>
  <c r="Q49" i="7" s="1"/>
  <c r="X49" i="7"/>
  <c r="Y49" i="7" s="1"/>
  <c r="J49" i="7"/>
  <c r="K49" i="7" s="1"/>
  <c r="R49" i="7"/>
  <c r="S49" i="7" s="1"/>
  <c r="Z49" i="7"/>
  <c r="AA49" i="7" s="1"/>
  <c r="L49" i="7"/>
  <c r="M49" i="7" s="1"/>
  <c r="T49" i="7"/>
  <c r="U49" i="7" s="1"/>
  <c r="A3" i="10"/>
  <c r="A7" i="10"/>
  <c r="N14" i="7"/>
  <c r="O14" i="7" s="1"/>
  <c r="V14" i="7"/>
  <c r="W14" i="7" s="1"/>
  <c r="H14" i="7"/>
  <c r="I14" i="7" s="1"/>
  <c r="P14" i="7"/>
  <c r="Q14" i="7" s="1"/>
  <c r="X14" i="7"/>
  <c r="Y14" i="7" s="1"/>
  <c r="J14" i="7"/>
  <c r="K14" i="7" s="1"/>
  <c r="R14" i="7"/>
  <c r="S14" i="7" s="1"/>
  <c r="Z14" i="7"/>
  <c r="AA14" i="7" s="1"/>
  <c r="A14" i="7"/>
  <c r="L14" i="7"/>
  <c r="M14" i="7" s="1"/>
  <c r="T14" i="7"/>
  <c r="U14" i="7" s="1"/>
  <c r="A11" i="10"/>
  <c r="N18" i="7"/>
  <c r="O18" i="7" s="1"/>
  <c r="V18" i="7"/>
  <c r="W18" i="7" s="1"/>
  <c r="H18" i="7"/>
  <c r="I18" i="7" s="1"/>
  <c r="P18" i="7"/>
  <c r="Q18" i="7" s="1"/>
  <c r="X18" i="7"/>
  <c r="Y18" i="7" s="1"/>
  <c r="J18" i="7"/>
  <c r="K18" i="7" s="1"/>
  <c r="R18" i="7"/>
  <c r="S18" i="7" s="1"/>
  <c r="Z18" i="7"/>
  <c r="AA18" i="7" s="1"/>
  <c r="A18" i="7"/>
  <c r="L18" i="7"/>
  <c r="M18" i="7" s="1"/>
  <c r="T18" i="7"/>
  <c r="U18" i="7" s="1"/>
  <c r="A15" i="10"/>
  <c r="N22" i="7"/>
  <c r="O22" i="7" s="1"/>
  <c r="V22" i="7"/>
  <c r="W22" i="7" s="1"/>
  <c r="H22" i="7"/>
  <c r="I22" i="7" s="1"/>
  <c r="P22" i="7"/>
  <c r="Q22" i="7" s="1"/>
  <c r="X22" i="7"/>
  <c r="Y22" i="7" s="1"/>
  <c r="J22" i="7"/>
  <c r="K22" i="7" s="1"/>
  <c r="R22" i="7"/>
  <c r="S22" i="7" s="1"/>
  <c r="Z22" i="7"/>
  <c r="AA22" i="7" s="1"/>
  <c r="A22" i="7"/>
  <c r="L22" i="7"/>
  <c r="M22" i="7" s="1"/>
  <c r="T22" i="7"/>
  <c r="U22" i="7" s="1"/>
  <c r="A19" i="10"/>
  <c r="N26" i="7"/>
  <c r="O26" i="7" s="1"/>
  <c r="V26" i="7"/>
  <c r="W26" i="7" s="1"/>
  <c r="H26" i="7"/>
  <c r="I26" i="7" s="1"/>
  <c r="P26" i="7"/>
  <c r="Q26" i="7" s="1"/>
  <c r="X26" i="7"/>
  <c r="Y26" i="7" s="1"/>
  <c r="J26" i="7"/>
  <c r="K26" i="7" s="1"/>
  <c r="R26" i="7"/>
  <c r="S26" i="7" s="1"/>
  <c r="Z26" i="7"/>
  <c r="AA26" i="7" s="1"/>
  <c r="A26" i="7"/>
  <c r="L26" i="7"/>
  <c r="M26" i="7" s="1"/>
  <c r="T26" i="7"/>
  <c r="U26" i="7" s="1"/>
  <c r="A23" i="10"/>
  <c r="L30" i="7"/>
  <c r="M30" i="7" s="1"/>
  <c r="R30" i="7"/>
  <c r="S30" i="7" s="1"/>
  <c r="Z30" i="7"/>
  <c r="AA30" i="7" s="1"/>
  <c r="N30" i="7"/>
  <c r="O30" i="7" s="1"/>
  <c r="T30" i="7"/>
  <c r="U30" i="7" s="1"/>
  <c r="H30" i="7"/>
  <c r="I30" i="7" s="1"/>
  <c r="P30" i="7"/>
  <c r="Q30" i="7" s="1"/>
  <c r="V30" i="7"/>
  <c r="W30" i="7" s="1"/>
  <c r="A30" i="7"/>
  <c r="J30" i="7"/>
  <c r="K30" i="7" s="1"/>
  <c r="X30" i="7"/>
  <c r="Y30" i="7" s="1"/>
  <c r="A27" i="10"/>
  <c r="H34" i="7"/>
  <c r="I34" i="7" s="1"/>
  <c r="P34" i="7"/>
  <c r="Q34" i="7" s="1"/>
  <c r="X34" i="7"/>
  <c r="Y34" i="7" s="1"/>
  <c r="J34" i="7"/>
  <c r="K34" i="7" s="1"/>
  <c r="R34" i="7"/>
  <c r="S34" i="7" s="1"/>
  <c r="Z34" i="7"/>
  <c r="AA34" i="7" s="1"/>
  <c r="L34" i="7"/>
  <c r="M34" i="7" s="1"/>
  <c r="T34" i="7"/>
  <c r="U34" i="7" s="1"/>
  <c r="A34" i="7"/>
  <c r="N34" i="7"/>
  <c r="O34" i="7" s="1"/>
  <c r="V34" i="7"/>
  <c r="W34" i="7" s="1"/>
  <c r="A31" i="10"/>
  <c r="H38" i="7"/>
  <c r="I38" i="7" s="1"/>
  <c r="P38" i="7"/>
  <c r="Q38" i="7" s="1"/>
  <c r="L38" i="7"/>
  <c r="M38" i="7" s="1"/>
  <c r="T38" i="7"/>
  <c r="U38" i="7" s="1"/>
  <c r="A38" i="7"/>
  <c r="N38" i="7"/>
  <c r="O38" i="7" s="1"/>
  <c r="V38" i="7"/>
  <c r="W38" i="7" s="1"/>
  <c r="Z38" i="7"/>
  <c r="AA38" i="7" s="1"/>
  <c r="J38" i="7"/>
  <c r="K38" i="7" s="1"/>
  <c r="R38" i="7"/>
  <c r="S38" i="7" s="1"/>
  <c r="X38" i="7"/>
  <c r="Y38" i="7" s="1"/>
  <c r="A35" i="10"/>
  <c r="A42" i="7"/>
  <c r="L42" i="7"/>
  <c r="M42" i="7" s="1"/>
  <c r="T42" i="7"/>
  <c r="U42" i="7" s="1"/>
  <c r="J42" i="7"/>
  <c r="K42" i="7" s="1"/>
  <c r="V42" i="7"/>
  <c r="W42" i="7" s="1"/>
  <c r="N42" i="7"/>
  <c r="O42" i="7" s="1"/>
  <c r="X42" i="7"/>
  <c r="Y42" i="7" s="1"/>
  <c r="P42" i="7"/>
  <c r="Q42" i="7" s="1"/>
  <c r="Z42" i="7"/>
  <c r="AA42" i="7" s="1"/>
  <c r="H42" i="7"/>
  <c r="I42" i="7" s="1"/>
  <c r="R42" i="7"/>
  <c r="S42" i="7" s="1"/>
  <c r="A39" i="10"/>
  <c r="A46" i="7"/>
  <c r="L46" i="7"/>
  <c r="M46" i="7" s="1"/>
  <c r="T46" i="7"/>
  <c r="U46" i="7" s="1"/>
  <c r="N46" i="7"/>
  <c r="O46" i="7" s="1"/>
  <c r="V46" i="7"/>
  <c r="W46" i="7" s="1"/>
  <c r="H46" i="7"/>
  <c r="I46" i="7" s="1"/>
  <c r="P46" i="7"/>
  <c r="Q46" i="7" s="1"/>
  <c r="X46" i="7"/>
  <c r="Y46" i="7" s="1"/>
  <c r="J46" i="7"/>
  <c r="K46" i="7" s="1"/>
  <c r="R46" i="7"/>
  <c r="S46" i="7" s="1"/>
  <c r="Z46" i="7"/>
  <c r="AA46" i="7" s="1"/>
  <c r="A9" i="7"/>
  <c r="X9" i="7"/>
  <c r="P9" i="7"/>
  <c r="Q9" i="7" s="1"/>
  <c r="BS9" i="7"/>
  <c r="BV9" i="7" s="1"/>
  <c r="V9" i="7"/>
  <c r="W9" i="7" s="1"/>
  <c r="N9" i="7"/>
  <c r="AO10" i="7"/>
  <c r="AR10" i="7" s="1"/>
  <c r="BI9" i="7"/>
  <c r="BL9" i="7" s="1"/>
  <c r="AY9" i="7"/>
  <c r="BB9" i="7" s="1"/>
  <c r="T9" i="7"/>
  <c r="U9" i="7" s="1"/>
  <c r="Z9" i="7"/>
  <c r="AA9" i="7" s="1"/>
  <c r="R9" i="7"/>
  <c r="S9" i="7" s="1"/>
  <c r="H10" i="7"/>
  <c r="I10" i="7" s="1"/>
  <c r="AE9" i="7"/>
  <c r="AH9" i="7" s="1"/>
  <c r="H9" i="7"/>
  <c r="I9" i="7" s="1"/>
  <c r="J9" i="7"/>
  <c r="K9" i="7" s="1"/>
  <c r="J10" i="7"/>
  <c r="K10" i="7" s="1"/>
  <c r="AJ9" i="7"/>
  <c r="AM9" i="7" s="1"/>
  <c r="F11" i="3"/>
  <c r="L13" i="7"/>
  <c r="M13" i="7" s="1"/>
  <c r="T13" i="7"/>
  <c r="U13" i="7" s="1"/>
  <c r="N13" i="7"/>
  <c r="O13" i="7" s="1"/>
  <c r="V13" i="7"/>
  <c r="W13" i="7" s="1"/>
  <c r="H13" i="7"/>
  <c r="I13" i="7" s="1"/>
  <c r="P13" i="7"/>
  <c r="Q13" i="7" s="1"/>
  <c r="X13" i="7"/>
  <c r="Y13" i="7" s="1"/>
  <c r="J13" i="7"/>
  <c r="K13" i="7" s="1"/>
  <c r="R13" i="7"/>
  <c r="S13" i="7" s="1"/>
  <c r="Z13" i="7"/>
  <c r="AA13" i="7" s="1"/>
  <c r="L12" i="7"/>
  <c r="M12" i="7" s="1"/>
  <c r="T12" i="7"/>
  <c r="U12" i="7" s="1"/>
  <c r="N12" i="7"/>
  <c r="O12" i="7" s="1"/>
  <c r="V12" i="7"/>
  <c r="W12" i="7" s="1"/>
  <c r="J12" i="7"/>
  <c r="K12" i="7" s="1"/>
  <c r="R12" i="7"/>
  <c r="S12" i="7" s="1"/>
  <c r="Z12" i="7"/>
  <c r="AA12" i="7" s="1"/>
  <c r="X12" i="7"/>
  <c r="Y12" i="7" s="1"/>
  <c r="H12" i="7"/>
  <c r="I12" i="7" s="1"/>
  <c r="P12" i="7"/>
  <c r="Q12" i="7" s="1"/>
  <c r="L11" i="7"/>
  <c r="M11" i="7" s="1"/>
  <c r="T11" i="7"/>
  <c r="U11" i="7" s="1"/>
  <c r="N11" i="7"/>
  <c r="O11" i="7" s="1"/>
  <c r="V11" i="7"/>
  <c r="W11" i="7" s="1"/>
  <c r="J11" i="7"/>
  <c r="K11" i="7" s="1"/>
  <c r="R11" i="7"/>
  <c r="S11" i="7" s="1"/>
  <c r="Z11" i="7"/>
  <c r="AA11" i="7" s="1"/>
  <c r="X11" i="7"/>
  <c r="Y11" i="7" s="1"/>
  <c r="P11" i="7"/>
  <c r="Q11" i="7" s="1"/>
  <c r="BX9" i="7"/>
  <c r="CA9" i="7" s="1"/>
  <c r="BD9" i="7"/>
  <c r="BG9" i="7" s="1"/>
  <c r="H11" i="7"/>
  <c r="I11" i="7" s="1"/>
  <c r="AJ10" i="7"/>
  <c r="AM10" i="7" s="1"/>
  <c r="BN9" i="7"/>
  <c r="AT9" i="7"/>
  <c r="AW9" i="7" s="1"/>
  <c r="L9" i="7"/>
  <c r="M9" i="7" s="1"/>
  <c r="AO11" i="7"/>
  <c r="AR11" i="7" s="1"/>
  <c r="AO9" i="7"/>
  <c r="AR9" i="7" s="1"/>
  <c r="A2" i="10"/>
  <c r="F9" i="3"/>
  <c r="F1008" i="3"/>
  <c r="F1005" i="3"/>
  <c r="F1000" i="3"/>
  <c r="F997" i="3"/>
  <c r="F992" i="3"/>
  <c r="F989" i="3"/>
  <c r="F984" i="3"/>
  <c r="F981" i="3"/>
  <c r="F976" i="3"/>
  <c r="F973" i="3"/>
  <c r="F968" i="3"/>
  <c r="F965" i="3"/>
  <c r="F960" i="3"/>
  <c r="F957" i="3"/>
  <c r="F952" i="3"/>
  <c r="F949" i="3"/>
  <c r="F944" i="3"/>
  <c r="F941" i="3"/>
  <c r="F936" i="3"/>
  <c r="F933" i="3"/>
  <c r="F928" i="3"/>
  <c r="F925" i="3"/>
  <c r="F920" i="3"/>
  <c r="F917" i="3"/>
  <c r="F912" i="3"/>
  <c r="F909" i="3"/>
  <c r="F904" i="3"/>
  <c r="F901" i="3"/>
  <c r="F896" i="3"/>
  <c r="F893" i="3"/>
  <c r="F888" i="3"/>
  <c r="F885" i="3"/>
  <c r="F880" i="3"/>
  <c r="F877" i="3"/>
  <c r="F872" i="3"/>
  <c r="F869" i="3"/>
  <c r="F864" i="3"/>
  <c r="F861" i="3"/>
  <c r="F856" i="3"/>
  <c r="F853" i="3"/>
  <c r="F848" i="3"/>
  <c r="F845" i="3"/>
  <c r="F840" i="3"/>
  <c r="F837" i="3"/>
  <c r="F832" i="3"/>
  <c r="F829" i="3"/>
  <c r="F824" i="3"/>
  <c r="F821" i="3"/>
  <c r="F816" i="3"/>
  <c r="F813" i="3"/>
  <c r="F808" i="3"/>
  <c r="F805" i="3"/>
  <c r="F800" i="3"/>
  <c r="F797" i="3"/>
  <c r="F792" i="3"/>
  <c r="F789" i="3"/>
  <c r="F784" i="3"/>
  <c r="F781" i="3"/>
  <c r="F776" i="3"/>
  <c r="F773" i="3"/>
  <c r="F768" i="3"/>
  <c r="F760" i="3"/>
  <c r="F752" i="3"/>
  <c r="F744" i="3"/>
  <c r="F736" i="3"/>
  <c r="F728" i="3"/>
  <c r="F720" i="3"/>
  <c r="F712" i="3"/>
  <c r="F704" i="3"/>
  <c r="F696" i="3"/>
  <c r="F688" i="3"/>
  <c r="F680" i="3"/>
  <c r="F672" i="3"/>
  <c r="F664" i="3"/>
  <c r="F656" i="3"/>
  <c r="F648" i="3"/>
  <c r="F640" i="3"/>
  <c r="F632" i="3"/>
  <c r="F624" i="3"/>
  <c r="F616" i="3"/>
  <c r="F608" i="3"/>
  <c r="F600" i="3"/>
  <c r="F592" i="3"/>
  <c r="F584" i="3"/>
  <c r="F576" i="3"/>
  <c r="F568" i="3"/>
  <c r="F560" i="3"/>
  <c r="F552" i="3"/>
  <c r="F544" i="3"/>
  <c r="F536" i="3"/>
  <c r="F528" i="3"/>
  <c r="F520" i="3"/>
  <c r="F512" i="3"/>
  <c r="F504" i="3"/>
  <c r="F496" i="3"/>
  <c r="F488" i="3"/>
  <c r="F480" i="3"/>
  <c r="F472" i="3"/>
  <c r="F464" i="3"/>
  <c r="F456" i="3"/>
  <c r="F448" i="3"/>
  <c r="F440" i="3"/>
  <c r="F432" i="3"/>
  <c r="F424" i="3"/>
  <c r="F416" i="3"/>
  <c r="F408" i="3"/>
  <c r="F400" i="3"/>
  <c r="F392" i="3"/>
  <c r="F384" i="3"/>
  <c r="F376" i="3"/>
  <c r="F368" i="3"/>
  <c r="F360" i="3"/>
  <c r="F352" i="3"/>
  <c r="F344" i="3"/>
  <c r="F336" i="3"/>
  <c r="F328" i="3"/>
  <c r="F320" i="3"/>
  <c r="F312" i="3"/>
  <c r="F304" i="3"/>
  <c r="F296" i="3"/>
  <c r="F288" i="3"/>
  <c r="F280" i="3"/>
  <c r="F272" i="3"/>
  <c r="F264" i="3"/>
  <c r="F256" i="3"/>
  <c r="F248" i="3"/>
  <c r="F240" i="3"/>
  <c r="F232" i="3"/>
  <c r="F224" i="3"/>
  <c r="F216" i="3"/>
  <c r="F208" i="3"/>
  <c r="F200" i="3"/>
  <c r="F192" i="3"/>
  <c r="F184" i="3"/>
  <c r="F176" i="3"/>
  <c r="F168" i="3"/>
  <c r="F160" i="3"/>
  <c r="F152" i="3"/>
  <c r="F144" i="3"/>
  <c r="F136" i="3"/>
  <c r="F128" i="3"/>
  <c r="F120" i="3"/>
  <c r="F112" i="3"/>
  <c r="F104" i="3"/>
  <c r="F96" i="3"/>
  <c r="F93" i="3"/>
  <c r="F88" i="3"/>
  <c r="F85" i="3"/>
  <c r="F80" i="3"/>
  <c r="F77" i="3"/>
  <c r="F72" i="3"/>
  <c r="F69" i="3"/>
  <c r="F64" i="3"/>
  <c r="F61" i="3"/>
  <c r="F56" i="3"/>
  <c r="F53" i="3"/>
  <c r="F48" i="3"/>
  <c r="F45" i="3"/>
  <c r="F40" i="3"/>
  <c r="F37" i="3"/>
  <c r="F32" i="3"/>
  <c r="F29" i="3"/>
  <c r="F24" i="3"/>
  <c r="F21" i="3"/>
  <c r="F16" i="3"/>
  <c r="F12" i="3"/>
  <c r="A790" i="10"/>
  <c r="A793" i="10"/>
  <c r="A797" i="10"/>
  <c r="A801" i="10"/>
  <c r="A805" i="10"/>
  <c r="A809" i="10"/>
  <c r="A813" i="10"/>
  <c r="A817" i="10"/>
  <c r="A821" i="10"/>
  <c r="A825" i="10"/>
  <c r="A829" i="10"/>
  <c r="A833" i="10"/>
  <c r="A837" i="10"/>
  <c r="A841" i="10"/>
  <c r="A845" i="10"/>
  <c r="A849" i="10"/>
  <c r="A853" i="10"/>
  <c r="A857" i="10"/>
  <c r="A861" i="10"/>
  <c r="A865" i="10"/>
  <c r="A869" i="10"/>
  <c r="A873" i="10"/>
  <c r="A877" i="10"/>
  <c r="A881" i="10"/>
  <c r="A885" i="10"/>
  <c r="A889" i="10"/>
  <c r="A893" i="10"/>
  <c r="A897" i="10"/>
  <c r="A901" i="10"/>
  <c r="A905" i="10"/>
  <c r="A909" i="10"/>
  <c r="A913" i="10"/>
  <c r="A917" i="10"/>
  <c r="A921" i="10"/>
  <c r="A925" i="10"/>
  <c r="A929" i="10"/>
  <c r="A933" i="10"/>
  <c r="A937" i="10"/>
  <c r="A941" i="10"/>
  <c r="A945" i="10"/>
  <c r="A949" i="10"/>
  <c r="A953" i="10"/>
  <c r="F1002" i="3"/>
  <c r="F994" i="3"/>
  <c r="F986" i="3"/>
  <c r="F978" i="3"/>
  <c r="F970" i="3"/>
  <c r="F962" i="3"/>
  <c r="F954" i="3"/>
  <c r="F946" i="3"/>
  <c r="F938" i="3"/>
  <c r="F930" i="3"/>
  <c r="F922" i="3"/>
  <c r="F914" i="3"/>
  <c r="F906" i="3"/>
  <c r="F898" i="3"/>
  <c r="F890" i="3"/>
  <c r="F882" i="3"/>
  <c r="F874" i="3"/>
  <c r="F866" i="3"/>
  <c r="F858" i="3"/>
  <c r="F850" i="3"/>
  <c r="F842" i="3"/>
  <c r="F834" i="3"/>
  <c r="F826" i="3"/>
  <c r="F818" i="3"/>
  <c r="F810" i="3"/>
  <c r="F802" i="3"/>
  <c r="F794" i="3"/>
  <c r="F786" i="3"/>
  <c r="F778" i="3"/>
  <c r="F770" i="3"/>
  <c r="F762" i="3"/>
  <c r="F759" i="3"/>
  <c r="F754" i="3"/>
  <c r="F751" i="3"/>
  <c r="F746" i="3"/>
  <c r="F743" i="3"/>
  <c r="F738" i="3"/>
  <c r="F735" i="3"/>
  <c r="F730" i="3"/>
  <c r="F727" i="3"/>
  <c r="F722" i="3"/>
  <c r="F719" i="3"/>
  <c r="F714" i="3"/>
  <c r="F711" i="3"/>
  <c r="F706" i="3"/>
  <c r="F703" i="3"/>
  <c r="F698" i="3"/>
  <c r="F695" i="3"/>
  <c r="F690" i="3"/>
  <c r="F687" i="3"/>
  <c r="F682" i="3"/>
  <c r="F679" i="3"/>
  <c r="F674" i="3"/>
  <c r="F671" i="3"/>
  <c r="F666" i="3"/>
  <c r="F663" i="3"/>
  <c r="F658" i="3"/>
  <c r="F655" i="3"/>
  <c r="F650" i="3"/>
  <c r="F647" i="3"/>
  <c r="F642" i="3"/>
  <c r="F639" i="3"/>
  <c r="F634" i="3"/>
  <c r="F631" i="3"/>
  <c r="F626" i="3"/>
  <c r="F623" i="3"/>
  <c r="F618" i="3"/>
  <c r="F615" i="3"/>
  <c r="F610" i="3"/>
  <c r="F607" i="3"/>
  <c r="F602" i="3"/>
  <c r="F599" i="3"/>
  <c r="F594" i="3"/>
  <c r="F591" i="3"/>
  <c r="F586" i="3"/>
  <c r="F583" i="3"/>
  <c r="F578" i="3"/>
  <c r="F575" i="3"/>
  <c r="F570" i="3"/>
  <c r="F567" i="3"/>
  <c r="F562" i="3"/>
  <c r="F559" i="3"/>
  <c r="F554" i="3"/>
  <c r="F551" i="3"/>
  <c r="F546" i="3"/>
  <c r="F543" i="3"/>
  <c r="F538" i="3"/>
  <c r="F535" i="3"/>
  <c r="F530" i="3"/>
  <c r="F527" i="3"/>
  <c r="F522" i="3"/>
  <c r="F519" i="3"/>
  <c r="F514" i="3"/>
  <c r="F511" i="3"/>
  <c r="F506" i="3"/>
  <c r="F503" i="3"/>
  <c r="F498" i="3"/>
  <c r="F495" i="3"/>
  <c r="F490" i="3"/>
  <c r="F487" i="3"/>
  <c r="F482" i="3"/>
  <c r="F479" i="3"/>
  <c r="F474" i="3"/>
  <c r="F471" i="3"/>
  <c r="F466" i="3"/>
  <c r="F463" i="3"/>
  <c r="F458" i="3"/>
  <c r="F455" i="3"/>
  <c r="F450" i="3"/>
  <c r="F447" i="3"/>
  <c r="F442" i="3"/>
  <c r="F439" i="3"/>
  <c r="F434" i="3"/>
  <c r="F431" i="3"/>
  <c r="F426" i="3"/>
  <c r="F423" i="3"/>
  <c r="F418" i="3"/>
  <c r="F415" i="3"/>
  <c r="F410" i="3"/>
  <c r="F407" i="3"/>
  <c r="F402" i="3"/>
  <c r="F399" i="3"/>
  <c r="F394" i="3"/>
  <c r="F391" i="3"/>
  <c r="F386" i="3"/>
  <c r="F383" i="3"/>
  <c r="F378" i="3"/>
  <c r="F375" i="3"/>
  <c r="F370" i="3"/>
  <c r="F367" i="3"/>
  <c r="F362" i="3"/>
  <c r="F359" i="3"/>
  <c r="F354" i="3"/>
  <c r="F351" i="3"/>
  <c r="F346" i="3"/>
  <c r="F343" i="3"/>
  <c r="F338" i="3"/>
  <c r="F335" i="3"/>
  <c r="F330" i="3"/>
  <c r="F327" i="3"/>
  <c r="F322" i="3"/>
  <c r="F319" i="3"/>
  <c r="F314" i="3"/>
  <c r="F311" i="3"/>
  <c r="F306" i="3"/>
  <c r="F303" i="3"/>
  <c r="F298" i="3"/>
  <c r="F295" i="3"/>
  <c r="F290" i="3"/>
  <c r="F287" i="3"/>
  <c r="F282" i="3"/>
  <c r="F279" i="3"/>
  <c r="F274" i="3"/>
  <c r="F271" i="3"/>
  <c r="F266" i="3"/>
  <c r="F263" i="3"/>
  <c r="F258" i="3"/>
  <c r="F255" i="3"/>
  <c r="F250" i="3"/>
  <c r="F247" i="3"/>
  <c r="F242" i="3"/>
  <c r="F239" i="3"/>
  <c r="F234" i="3"/>
  <c r="F231" i="3"/>
  <c r="F226" i="3"/>
  <c r="F223" i="3"/>
  <c r="F218" i="3"/>
  <c r="F215" i="3"/>
  <c r="F210" i="3"/>
  <c r="F207" i="3"/>
  <c r="F202" i="3"/>
  <c r="F199" i="3"/>
  <c r="F194" i="3"/>
  <c r="F191" i="3"/>
  <c r="F186" i="3"/>
  <c r="F183" i="3"/>
  <c r="F178" i="3"/>
  <c r="F175" i="3"/>
  <c r="F170" i="3"/>
  <c r="F167" i="3"/>
  <c r="F162" i="3"/>
  <c r="F159" i="3"/>
  <c r="F154" i="3"/>
  <c r="F151" i="3"/>
  <c r="F146" i="3"/>
  <c r="F143" i="3"/>
  <c r="F138" i="3"/>
  <c r="F135" i="3"/>
  <c r="F130" i="3"/>
  <c r="F127" i="3"/>
  <c r="F122" i="3"/>
  <c r="F119" i="3"/>
  <c r="F114" i="3"/>
  <c r="F111" i="3"/>
  <c r="F106" i="3"/>
  <c r="F103" i="3"/>
  <c r="F98" i="3"/>
  <c r="F95" i="3"/>
  <c r="F90" i="3"/>
  <c r="F87" i="3"/>
  <c r="F82" i="3"/>
  <c r="F79" i="3"/>
  <c r="F74" i="3"/>
  <c r="F71" i="3"/>
  <c r="F66" i="3"/>
  <c r="F63" i="3"/>
  <c r="F58" i="3"/>
  <c r="F55" i="3"/>
  <c r="F50" i="3"/>
  <c r="F47" i="3"/>
  <c r="F42" i="3"/>
  <c r="F39" i="3"/>
  <c r="F34" i="3"/>
  <c r="F31" i="3"/>
  <c r="F26" i="3"/>
  <c r="F23" i="3"/>
  <c r="F18" i="3"/>
  <c r="F15" i="3"/>
  <c r="A788" i="10"/>
  <c r="A794" i="10"/>
  <c r="A798" i="10"/>
  <c r="A802" i="10"/>
  <c r="A806" i="10"/>
  <c r="A810" i="10"/>
  <c r="A814" i="10"/>
  <c r="A818" i="10"/>
  <c r="A822" i="10"/>
  <c r="A826" i="10"/>
  <c r="A830" i="10"/>
  <c r="A834" i="10"/>
  <c r="A838" i="10"/>
  <c r="A842" i="10"/>
  <c r="A846" i="10"/>
  <c r="A850" i="10"/>
  <c r="A854" i="10"/>
  <c r="A858" i="10"/>
  <c r="A862" i="10"/>
  <c r="A866" i="10"/>
  <c r="A870" i="10"/>
  <c r="A874" i="10"/>
  <c r="A878" i="10"/>
  <c r="A882" i="10"/>
  <c r="A886" i="10"/>
  <c r="A890" i="10"/>
  <c r="A894" i="10"/>
  <c r="A898" i="10"/>
  <c r="A902" i="10"/>
  <c r="A906" i="10"/>
  <c r="A910" i="10"/>
  <c r="A914" i="10"/>
  <c r="A918" i="10"/>
  <c r="A922" i="10"/>
  <c r="A926" i="10"/>
  <c r="A930" i="10"/>
  <c r="A934" i="10"/>
  <c r="A938" i="10"/>
  <c r="A942" i="10"/>
  <c r="A946" i="10"/>
  <c r="A950" i="10"/>
  <c r="A954" i="10"/>
  <c r="A958" i="10"/>
  <c r="A962" i="10"/>
  <c r="A966" i="10"/>
  <c r="A970" i="10"/>
  <c r="A974" i="10"/>
  <c r="A978" i="10"/>
  <c r="A982" i="10"/>
  <c r="A986" i="10"/>
  <c r="A990" i="10"/>
  <c r="A994" i="10"/>
  <c r="A998" i="10"/>
  <c r="F1004" i="3"/>
  <c r="F996" i="3"/>
  <c r="F988" i="3"/>
  <c r="F980" i="3"/>
  <c r="F972" i="3"/>
  <c r="F964" i="3"/>
  <c r="F956" i="3"/>
  <c r="F948" i="3"/>
  <c r="F940" i="3"/>
  <c r="F932" i="3"/>
  <c r="F924" i="3"/>
  <c r="F916" i="3"/>
  <c r="F908" i="3"/>
  <c r="F900" i="3"/>
  <c r="F892" i="3"/>
  <c r="F884" i="3"/>
  <c r="F876" i="3"/>
  <c r="F868" i="3"/>
  <c r="F860" i="3"/>
  <c r="F852" i="3"/>
  <c r="F844" i="3"/>
  <c r="F836" i="3"/>
  <c r="F828" i="3"/>
  <c r="F820" i="3"/>
  <c r="F812" i="3"/>
  <c r="F804" i="3"/>
  <c r="F796" i="3"/>
  <c r="F788" i="3"/>
  <c r="F780" i="3"/>
  <c r="F772" i="3"/>
  <c r="F764" i="3"/>
  <c r="F756" i="3"/>
  <c r="F748" i="3"/>
  <c r="F740" i="3"/>
  <c r="F732" i="3"/>
  <c r="F724" i="3"/>
  <c r="F716" i="3"/>
  <c r="F708" i="3"/>
  <c r="F700" i="3"/>
  <c r="F692" i="3"/>
  <c r="F684" i="3"/>
  <c r="F676" i="3"/>
  <c r="F668" i="3"/>
  <c r="F660" i="3"/>
  <c r="F652" i="3"/>
  <c r="F644" i="3"/>
  <c r="F636" i="3"/>
  <c r="F628" i="3"/>
  <c r="F620" i="3"/>
  <c r="F612" i="3"/>
  <c r="F604" i="3"/>
  <c r="F596" i="3"/>
  <c r="F588" i="3"/>
  <c r="F580" i="3"/>
  <c r="F572" i="3"/>
  <c r="F564" i="3"/>
  <c r="F556" i="3"/>
  <c r="F548" i="3"/>
  <c r="F540" i="3"/>
  <c r="F532" i="3"/>
  <c r="F524" i="3"/>
  <c r="F516" i="3"/>
  <c r="F508" i="3"/>
  <c r="F500" i="3"/>
  <c r="F492" i="3"/>
  <c r="F484" i="3"/>
  <c r="F476" i="3"/>
  <c r="F468" i="3"/>
  <c r="F460" i="3"/>
  <c r="F452" i="3"/>
  <c r="F444" i="3"/>
  <c r="F436" i="3"/>
  <c r="F428" i="3"/>
  <c r="F420" i="3"/>
  <c r="F412" i="3"/>
  <c r="F404" i="3"/>
  <c r="F396" i="3"/>
  <c r="F388" i="3"/>
  <c r="F380" i="3"/>
  <c r="F372" i="3"/>
  <c r="F364" i="3"/>
  <c r="F356" i="3"/>
  <c r="F348" i="3"/>
  <c r="F340" i="3"/>
  <c r="F332" i="3"/>
  <c r="F324" i="3"/>
  <c r="F316" i="3"/>
  <c r="F308" i="3"/>
  <c r="F300" i="3"/>
  <c r="F292" i="3"/>
  <c r="F284" i="3"/>
  <c r="F276" i="3"/>
  <c r="F268" i="3"/>
  <c r="F260" i="3"/>
  <c r="F252" i="3"/>
  <c r="F244" i="3"/>
  <c r="F236" i="3"/>
  <c r="F228" i="3"/>
  <c r="F220" i="3"/>
  <c r="F212" i="3"/>
  <c r="F204" i="3"/>
  <c r="F196" i="3"/>
  <c r="F188" i="3"/>
  <c r="F180" i="3"/>
  <c r="F172" i="3"/>
  <c r="F164" i="3"/>
  <c r="F156" i="3"/>
  <c r="F148" i="3"/>
  <c r="F140" i="3"/>
  <c r="F132" i="3"/>
  <c r="F124" i="3"/>
  <c r="F116" i="3"/>
  <c r="F108" i="3"/>
  <c r="F100" i="3"/>
  <c r="F92" i="3"/>
  <c r="F84" i="3"/>
  <c r="F76" i="3"/>
  <c r="F68" i="3"/>
  <c r="F60" i="3"/>
  <c r="F52" i="3"/>
  <c r="F44" i="3"/>
  <c r="F36" i="3"/>
  <c r="F28" i="3"/>
  <c r="F20" i="3"/>
  <c r="A786" i="10"/>
  <c r="A795" i="10"/>
  <c r="A799" i="10"/>
  <c r="A803" i="10"/>
  <c r="A807" i="10"/>
  <c r="A811" i="10"/>
  <c r="A815" i="10"/>
  <c r="A819" i="10"/>
  <c r="A823" i="10"/>
  <c r="A827" i="10"/>
  <c r="A831" i="10"/>
  <c r="A835" i="10"/>
  <c r="A839" i="10"/>
  <c r="A843" i="10"/>
  <c r="A847" i="10"/>
  <c r="A851" i="10"/>
  <c r="A855" i="10"/>
  <c r="A859" i="10"/>
  <c r="A863" i="10"/>
  <c r="A867" i="10"/>
  <c r="A871" i="10"/>
  <c r="A875" i="10"/>
  <c r="A879" i="10"/>
  <c r="A883" i="10"/>
  <c r="A887" i="10"/>
  <c r="A891" i="10"/>
  <c r="A895" i="10"/>
  <c r="A899" i="10"/>
  <c r="A903" i="10"/>
  <c r="A907" i="10"/>
  <c r="A911" i="10"/>
  <c r="A915" i="10"/>
  <c r="A919" i="10"/>
  <c r="A923" i="10"/>
  <c r="A927" i="10"/>
  <c r="A931" i="10"/>
  <c r="A935" i="10"/>
  <c r="A939" i="10"/>
  <c r="A943" i="10"/>
  <c r="A947" i="10"/>
  <c r="A951" i="10"/>
  <c r="F1006" i="3"/>
  <c r="F1003" i="3"/>
  <c r="F998" i="3"/>
  <c r="F995" i="3"/>
  <c r="F990" i="3"/>
  <c r="F987" i="3"/>
  <c r="F982" i="3"/>
  <c r="F979" i="3"/>
  <c r="F974" i="3"/>
  <c r="F971" i="3"/>
  <c r="F966" i="3"/>
  <c r="F963" i="3"/>
  <c r="F958" i="3"/>
  <c r="F955" i="3"/>
  <c r="F950" i="3"/>
  <c r="F947" i="3"/>
  <c r="F942" i="3"/>
  <c r="F939" i="3"/>
  <c r="F934" i="3"/>
  <c r="F931" i="3"/>
  <c r="F926" i="3"/>
  <c r="F923" i="3"/>
  <c r="F918" i="3"/>
  <c r="F915" i="3"/>
  <c r="F910" i="3"/>
  <c r="F907" i="3"/>
  <c r="F902" i="3"/>
  <c r="F899" i="3"/>
  <c r="F894" i="3"/>
  <c r="F891" i="3"/>
  <c r="F886" i="3"/>
  <c r="F883" i="3"/>
  <c r="F878" i="3"/>
  <c r="F875" i="3"/>
  <c r="F870" i="3"/>
  <c r="F867" i="3"/>
  <c r="F862" i="3"/>
  <c r="F859" i="3"/>
  <c r="F854" i="3"/>
  <c r="F851" i="3"/>
  <c r="F846" i="3"/>
  <c r="F843" i="3"/>
  <c r="F838" i="3"/>
  <c r="F835" i="3"/>
  <c r="F830" i="3"/>
  <c r="F827" i="3"/>
  <c r="F822" i="3"/>
  <c r="F819" i="3"/>
  <c r="F814" i="3"/>
  <c r="F811" i="3"/>
  <c r="F806" i="3"/>
  <c r="F803" i="3"/>
  <c r="F798" i="3"/>
  <c r="F795" i="3"/>
  <c r="F790" i="3"/>
  <c r="F787" i="3"/>
  <c r="F782" i="3"/>
  <c r="F779" i="3"/>
  <c r="F774" i="3"/>
  <c r="F771" i="3"/>
  <c r="F766" i="3"/>
  <c r="F763" i="3"/>
  <c r="F758" i="3"/>
  <c r="F750" i="3"/>
  <c r="F742" i="3"/>
  <c r="F734" i="3"/>
  <c r="F726" i="3"/>
  <c r="F718" i="3"/>
  <c r="F710" i="3"/>
  <c r="F702" i="3"/>
  <c r="F694" i="3"/>
  <c r="F686" i="3"/>
  <c r="F678" i="3"/>
  <c r="F670" i="3"/>
  <c r="F662" i="3"/>
  <c r="F654" i="3"/>
  <c r="F646" i="3"/>
  <c r="F638" i="3"/>
  <c r="F630" i="3"/>
  <c r="F622" i="3"/>
  <c r="F614" i="3"/>
  <c r="F606" i="3"/>
  <c r="F598" i="3"/>
  <c r="F590" i="3"/>
  <c r="F582" i="3"/>
  <c r="F574" i="3"/>
  <c r="F566" i="3"/>
  <c r="F558" i="3"/>
  <c r="F550" i="3"/>
  <c r="F542" i="3"/>
  <c r="F534" i="3"/>
  <c r="F526" i="3"/>
  <c r="F518" i="3"/>
  <c r="F510" i="3"/>
  <c r="F502" i="3"/>
  <c r="F494" i="3"/>
  <c r="F486" i="3"/>
  <c r="F478" i="3"/>
  <c r="F470" i="3"/>
  <c r="F462" i="3"/>
  <c r="F454" i="3"/>
  <c r="F446" i="3"/>
  <c r="F438" i="3"/>
  <c r="F430" i="3"/>
  <c r="F422" i="3"/>
  <c r="F414" i="3"/>
  <c r="F406" i="3"/>
  <c r="F398" i="3"/>
  <c r="F390" i="3"/>
  <c r="F382" i="3"/>
  <c r="F374" i="3"/>
  <c r="F366" i="3"/>
  <c r="F358" i="3"/>
  <c r="F350" i="3"/>
  <c r="F342" i="3"/>
  <c r="F334" i="3"/>
  <c r="F326" i="3"/>
  <c r="F318" i="3"/>
  <c r="F310" i="3"/>
  <c r="F302" i="3"/>
  <c r="F294" i="3"/>
  <c r="F286" i="3"/>
  <c r="F278" i="3"/>
  <c r="F270" i="3"/>
  <c r="F262" i="3"/>
  <c r="F254" i="3"/>
  <c r="F246" i="3"/>
  <c r="F238" i="3"/>
  <c r="F230" i="3"/>
  <c r="F222" i="3"/>
  <c r="F214" i="3"/>
  <c r="F206" i="3"/>
  <c r="F198" i="3"/>
  <c r="F190" i="3"/>
  <c r="F182" i="3"/>
  <c r="F174" i="3"/>
  <c r="F166" i="3"/>
  <c r="F158" i="3"/>
  <c r="F150" i="3"/>
  <c r="F142" i="3"/>
  <c r="F134" i="3"/>
  <c r="F126" i="3"/>
  <c r="F118" i="3"/>
  <c r="F110" i="3"/>
  <c r="F102" i="3"/>
  <c r="F94" i="3"/>
  <c r="F86" i="3"/>
  <c r="F78" i="3"/>
  <c r="F70" i="3"/>
  <c r="F62" i="3"/>
  <c r="F54" i="3"/>
  <c r="F46" i="3"/>
  <c r="F38" i="3"/>
  <c r="F30" i="3"/>
  <c r="F22" i="3"/>
  <c r="F14" i="3"/>
  <c r="A792" i="10"/>
  <c r="A796" i="10"/>
  <c r="A800" i="10"/>
  <c r="A804" i="10"/>
  <c r="A808" i="10"/>
  <c r="A812" i="10"/>
  <c r="A816" i="10"/>
  <c r="A820" i="10"/>
  <c r="A824" i="10"/>
  <c r="A828" i="10"/>
  <c r="A832" i="10"/>
  <c r="A836" i="10"/>
  <c r="A840" i="10"/>
  <c r="A844" i="10"/>
  <c r="A848" i="10"/>
  <c r="A852" i="10"/>
  <c r="A856" i="10"/>
  <c r="A860" i="10"/>
  <c r="A864" i="10"/>
  <c r="A868" i="10"/>
  <c r="A872" i="10"/>
  <c r="A876" i="10"/>
  <c r="A880" i="10"/>
  <c r="A884" i="10"/>
  <c r="A888" i="10"/>
  <c r="A892" i="10"/>
  <c r="A896" i="10"/>
  <c r="A900" i="10"/>
  <c r="A904" i="10"/>
  <c r="A908" i="10"/>
  <c r="A912" i="10"/>
  <c r="A916" i="10"/>
  <c r="A920" i="10"/>
  <c r="A924" i="10"/>
  <c r="A928" i="10"/>
  <c r="A932" i="10"/>
  <c r="A936" i="10"/>
  <c r="A940" i="10"/>
  <c r="A944" i="10"/>
  <c r="A948" i="10"/>
  <c r="A952" i="10"/>
  <c r="A956" i="10"/>
  <c r="A960" i="10"/>
  <c r="A964" i="10"/>
  <c r="A968" i="10"/>
  <c r="A972" i="10"/>
  <c r="A976" i="10"/>
  <c r="A980" i="10"/>
  <c r="A984" i="10"/>
  <c r="A988" i="10"/>
  <c r="A992" i="10"/>
  <c r="A996" i="10"/>
  <c r="A1000" i="10"/>
  <c r="AH10" i="7"/>
  <c r="Y9" i="7"/>
  <c r="D1008" i="6"/>
  <c r="D1004" i="6"/>
  <c r="D1000" i="6"/>
  <c r="D996" i="6"/>
  <c r="D992" i="6"/>
  <c r="D988" i="6"/>
  <c r="D984" i="6"/>
  <c r="D1007" i="6"/>
  <c r="D1002" i="6"/>
  <c r="D997" i="6"/>
  <c r="D991" i="6"/>
  <c r="D986" i="6"/>
  <c r="D981" i="6"/>
  <c r="D977" i="6"/>
  <c r="D973" i="6"/>
  <c r="D969" i="6"/>
  <c r="D965" i="6"/>
  <c r="D961" i="6"/>
  <c r="D957" i="6"/>
  <c r="D953" i="6"/>
  <c r="D949" i="6"/>
  <c r="D945" i="6"/>
  <c r="D941" i="6"/>
  <c r="D937" i="6"/>
  <c r="D933" i="6"/>
  <c r="D929" i="6"/>
  <c r="D925" i="6"/>
  <c r="D921" i="6"/>
  <c r="D917" i="6"/>
  <c r="D913" i="6"/>
  <c r="D909" i="6"/>
  <c r="D905" i="6"/>
  <c r="D901" i="6"/>
  <c r="D897" i="6"/>
  <c r="D893" i="6"/>
  <c r="D889" i="6"/>
  <c r="D885" i="6"/>
  <c r="D881" i="6"/>
  <c r="D877" i="6"/>
  <c r="D873" i="6"/>
  <c r="D869" i="6"/>
  <c r="D865" i="6"/>
  <c r="D861" i="6"/>
  <c r="D857" i="6"/>
  <c r="D853" i="6"/>
  <c r="D849" i="6"/>
  <c r="D845" i="6"/>
  <c r="D841" i="6"/>
  <c r="D837" i="6"/>
  <c r="D833" i="6"/>
  <c r="D829" i="6"/>
  <c r="D825" i="6"/>
  <c r="D821" i="6"/>
  <c r="D817" i="6"/>
  <c r="D813" i="6"/>
  <c r="D809" i="6"/>
  <c r="D805" i="6"/>
  <c r="D801" i="6"/>
  <c r="D797" i="6"/>
  <c r="D793" i="6"/>
  <c r="D789" i="6"/>
  <c r="D785" i="6"/>
  <c r="D781" i="6"/>
  <c r="D777" i="6"/>
  <c r="D773" i="6"/>
  <c r="D769" i="6"/>
  <c r="D765" i="6"/>
  <c r="D761" i="6"/>
  <c r="D757" i="6"/>
  <c r="D753" i="6"/>
  <c r="D749" i="6"/>
  <c r="D745" i="6"/>
  <c r="D741" i="6"/>
  <c r="D737" i="6"/>
  <c r="D733" i="6"/>
  <c r="D729" i="6"/>
  <c r="D725" i="6"/>
  <c r="D721" i="6"/>
  <c r="D717" i="6"/>
  <c r="D713" i="6"/>
  <c r="D709" i="6"/>
  <c r="D705" i="6"/>
  <c r="D701" i="6"/>
  <c r="D697" i="6"/>
  <c r="D693" i="6"/>
  <c r="D689" i="6"/>
  <c r="D685" i="6"/>
  <c r="D681" i="6"/>
  <c r="D677" i="6"/>
  <c r="D673" i="6"/>
  <c r="D669" i="6"/>
  <c r="D665" i="6"/>
  <c r="D661" i="6"/>
  <c r="D657" i="6"/>
  <c r="D653" i="6"/>
  <c r="D649" i="6"/>
  <c r="D645" i="6"/>
  <c r="D641" i="6"/>
  <c r="D637" i="6"/>
  <c r="D633" i="6"/>
  <c r="D629" i="6"/>
  <c r="D625" i="6"/>
  <c r="D621" i="6"/>
  <c r="D617" i="6"/>
  <c r="D613" i="6"/>
  <c r="D609" i="6"/>
  <c r="D605" i="6"/>
  <c r="D601" i="6"/>
  <c r="D597" i="6"/>
  <c r="D593" i="6"/>
  <c r="D589" i="6"/>
  <c r="D585" i="6"/>
  <c r="D581" i="6"/>
  <c r="D577" i="6"/>
  <c r="D573" i="6"/>
  <c r="D1006" i="6"/>
  <c r="D1001" i="6"/>
  <c r="D995" i="6"/>
  <c r="D990" i="6"/>
  <c r="D985" i="6"/>
  <c r="D980" i="6"/>
  <c r="D976" i="6"/>
  <c r="D972" i="6"/>
  <c r="D968" i="6"/>
  <c r="D964" i="6"/>
  <c r="D960" i="6"/>
  <c r="D956" i="6"/>
  <c r="D952" i="6"/>
  <c r="D948" i="6"/>
  <c r="D944" i="6"/>
  <c r="D940" i="6"/>
  <c r="D936" i="6"/>
  <c r="D932" i="6"/>
  <c r="D928" i="6"/>
  <c r="D924" i="6"/>
  <c r="D920" i="6"/>
  <c r="D916" i="6"/>
  <c r="D912" i="6"/>
  <c r="D908" i="6"/>
  <c r="D904" i="6"/>
  <c r="D900" i="6"/>
  <c r="D896" i="6"/>
  <c r="D892" i="6"/>
  <c r="D888" i="6"/>
  <c r="D884" i="6"/>
  <c r="D880" i="6"/>
  <c r="D876" i="6"/>
  <c r="D872" i="6"/>
  <c r="D868" i="6"/>
  <c r="D864" i="6"/>
  <c r="D860" i="6"/>
  <c r="D856" i="6"/>
  <c r="D852" i="6"/>
  <c r="D848" i="6"/>
  <c r="D844" i="6"/>
  <c r="D840" i="6"/>
  <c r="D836" i="6"/>
  <c r="D832" i="6"/>
  <c r="D828" i="6"/>
  <c r="D824" i="6"/>
  <c r="D820" i="6"/>
  <c r="D816" i="6"/>
  <c r="D812" i="6"/>
  <c r="D808" i="6"/>
  <c r="D804" i="6"/>
  <c r="D800" i="6"/>
  <c r="D796" i="6"/>
  <c r="D792" i="6"/>
  <c r="D788" i="6"/>
  <c r="D784" i="6"/>
  <c r="D780" i="6"/>
  <c r="D776" i="6"/>
  <c r="D772" i="6"/>
  <c r="D768" i="6"/>
  <c r="D764" i="6"/>
  <c r="D760" i="6"/>
  <c r="D756" i="6"/>
  <c r="D752" i="6"/>
  <c r="D748" i="6"/>
  <c r="D744" i="6"/>
  <c r="D740" i="6"/>
  <c r="D736" i="6"/>
  <c r="D732" i="6"/>
  <c r="D728" i="6"/>
  <c r="D724" i="6"/>
  <c r="D720" i="6"/>
  <c r="D716" i="6"/>
  <c r="D712" i="6"/>
  <c r="D708" i="6"/>
  <c r="D704" i="6"/>
  <c r="D700" i="6"/>
  <c r="D696" i="6"/>
  <c r="D692" i="6"/>
  <c r="D688" i="6"/>
  <c r="D684" i="6"/>
  <c r="D680" i="6"/>
  <c r="D676" i="6"/>
  <c r="D672" i="6"/>
  <c r="D668" i="6"/>
  <c r="D664" i="6"/>
  <c r="D660" i="6"/>
  <c r="D656" i="6"/>
  <c r="D652" i="6"/>
  <c r="D648" i="6"/>
  <c r="D644" i="6"/>
  <c r="D640" i="6"/>
  <c r="D636" i="6"/>
  <c r="D632" i="6"/>
  <c r="D628" i="6"/>
  <c r="D624" i="6"/>
  <c r="D620" i="6"/>
  <c r="D616" i="6"/>
  <c r="D612" i="6"/>
  <c r="D608" i="6"/>
  <c r="D604" i="6"/>
  <c r="D600" i="6"/>
  <c r="D596" i="6"/>
  <c r="D592" i="6"/>
  <c r="D588" i="6"/>
  <c r="D584" i="6"/>
  <c r="D580" i="6"/>
  <c r="D576" i="6"/>
  <c r="D572" i="6"/>
  <c r="D568" i="6"/>
  <c r="D564" i="6"/>
  <c r="D560" i="6"/>
  <c r="D556" i="6"/>
  <c r="D552" i="6"/>
  <c r="D548" i="6"/>
  <c r="D544" i="6"/>
  <c r="D540" i="6"/>
  <c r="D536" i="6"/>
  <c r="D532" i="6"/>
  <c r="D528" i="6"/>
  <c r="D524" i="6"/>
  <c r="D520" i="6"/>
  <c r="D1005" i="6"/>
  <c r="D999" i="6"/>
  <c r="D994" i="6"/>
  <c r="D989" i="6"/>
  <c r="D983" i="6"/>
  <c r="D979" i="6"/>
  <c r="D975" i="6"/>
  <c r="D971" i="6"/>
  <c r="D967" i="6"/>
  <c r="D963" i="6"/>
  <c r="D959" i="6"/>
  <c r="D955" i="6"/>
  <c r="D951" i="6"/>
  <c r="D947" i="6"/>
  <c r="D943" i="6"/>
  <c r="D939" i="6"/>
  <c r="D935" i="6"/>
  <c r="D931" i="6"/>
  <c r="D927" i="6"/>
  <c r="D923" i="6"/>
  <c r="D919" i="6"/>
  <c r="D915" i="6"/>
  <c r="D911" i="6"/>
  <c r="D907" i="6"/>
  <c r="D903" i="6"/>
  <c r="D899" i="6"/>
  <c r="D895" i="6"/>
  <c r="D891" i="6"/>
  <c r="D887" i="6"/>
  <c r="D883" i="6"/>
  <c r="D879" i="6"/>
  <c r="D875" i="6"/>
  <c r="D871" i="6"/>
  <c r="D867" i="6"/>
  <c r="D863" i="6"/>
  <c r="D859" i="6"/>
  <c r="D855" i="6"/>
  <c r="D851" i="6"/>
  <c r="D847" i="6"/>
  <c r="D843" i="6"/>
  <c r="D839" i="6"/>
  <c r="D835" i="6"/>
  <c r="D831" i="6"/>
  <c r="D827" i="6"/>
  <c r="D823" i="6"/>
  <c r="D819" i="6"/>
  <c r="D815" i="6"/>
  <c r="D811" i="6"/>
  <c r="D807" i="6"/>
  <c r="D803" i="6"/>
  <c r="D799" i="6"/>
  <c r="D795" i="6"/>
  <c r="D791" i="6"/>
  <c r="D787" i="6"/>
  <c r="D783" i="6"/>
  <c r="D779" i="6"/>
  <c r="D775" i="6"/>
  <c r="D771" i="6"/>
  <c r="D767" i="6"/>
  <c r="D763" i="6"/>
  <c r="D759" i="6"/>
  <c r="D755" i="6"/>
  <c r="D751" i="6"/>
  <c r="D747" i="6"/>
  <c r="D743" i="6"/>
  <c r="D739" i="6"/>
  <c r="D735" i="6"/>
  <c r="D731" i="6"/>
  <c r="D727" i="6"/>
  <c r="D723" i="6"/>
  <c r="D719" i="6"/>
  <c r="D715" i="6"/>
  <c r="D711" i="6"/>
  <c r="D707" i="6"/>
  <c r="D703" i="6"/>
  <c r="D699" i="6"/>
  <c r="D695" i="6"/>
  <c r="D691" i="6"/>
  <c r="D687" i="6"/>
  <c r="D683" i="6"/>
  <c r="D679" i="6"/>
  <c r="D675" i="6"/>
  <c r="D671" i="6"/>
  <c r="D667" i="6"/>
  <c r="D663" i="6"/>
  <c r="D659" i="6"/>
  <c r="D655" i="6"/>
  <c r="D651" i="6"/>
  <c r="D647" i="6"/>
  <c r="D643" i="6"/>
  <c r="D639" i="6"/>
  <c r="D635" i="6"/>
  <c r="D987" i="6"/>
  <c r="D970" i="6"/>
  <c r="D954" i="6"/>
  <c r="D938" i="6"/>
  <c r="D922" i="6"/>
  <c r="D906" i="6"/>
  <c r="D890" i="6"/>
  <c r="D874" i="6"/>
  <c r="D858" i="6"/>
  <c r="D842" i="6"/>
  <c r="D826" i="6"/>
  <c r="D810" i="6"/>
  <c r="D794" i="6"/>
  <c r="D778" i="6"/>
  <c r="D762" i="6"/>
  <c r="D746" i="6"/>
  <c r="D730" i="6"/>
  <c r="D714" i="6"/>
  <c r="D698" i="6"/>
  <c r="D682" i="6"/>
  <c r="D666" i="6"/>
  <c r="D650" i="6"/>
  <c r="D634" i="6"/>
  <c r="D626" i="6"/>
  <c r="D618" i="6"/>
  <c r="D610" i="6"/>
  <c r="D602" i="6"/>
  <c r="D594" i="6"/>
  <c r="D586" i="6"/>
  <c r="D578" i="6"/>
  <c r="D570" i="6"/>
  <c r="D565" i="6"/>
  <c r="D559" i="6"/>
  <c r="D554" i="6"/>
  <c r="D549" i="6"/>
  <c r="D543" i="6"/>
  <c r="D538" i="6"/>
  <c r="D533" i="6"/>
  <c r="D527" i="6"/>
  <c r="D522" i="6"/>
  <c r="D517" i="6"/>
  <c r="D513" i="6"/>
  <c r="D509" i="6"/>
  <c r="D505" i="6"/>
  <c r="D501" i="6"/>
  <c r="D497" i="6"/>
  <c r="D493" i="6"/>
  <c r="D489" i="6"/>
  <c r="D485" i="6"/>
  <c r="D481" i="6"/>
  <c r="D477" i="6"/>
  <c r="D473" i="6"/>
  <c r="D469" i="6"/>
  <c r="D465" i="6"/>
  <c r="D461" i="6"/>
  <c r="D457" i="6"/>
  <c r="D453" i="6"/>
  <c r="D449" i="6"/>
  <c r="D445" i="6"/>
  <c r="D441" i="6"/>
  <c r="D437" i="6"/>
  <c r="D433" i="6"/>
  <c r="D429" i="6"/>
  <c r="D425" i="6"/>
  <c r="D421" i="6"/>
  <c r="D417" i="6"/>
  <c r="D413" i="6"/>
  <c r="D409" i="6"/>
  <c r="D405" i="6"/>
  <c r="D401" i="6"/>
  <c r="D397" i="6"/>
  <c r="D393" i="6"/>
  <c r="D389" i="6"/>
  <c r="D385" i="6"/>
  <c r="D381" i="6"/>
  <c r="D377" i="6"/>
  <c r="D373" i="6"/>
  <c r="D369" i="6"/>
  <c r="D365" i="6"/>
  <c r="D361" i="6"/>
  <c r="D357" i="6"/>
  <c r="D353" i="6"/>
  <c r="D349" i="6"/>
  <c r="D345" i="6"/>
  <c r="D341" i="6"/>
  <c r="D337" i="6"/>
  <c r="D333" i="6"/>
  <c r="D329" i="6"/>
  <c r="D325" i="6"/>
  <c r="D321" i="6"/>
  <c r="D317" i="6"/>
  <c r="D313" i="6"/>
  <c r="D309" i="6"/>
  <c r="D305" i="6"/>
  <c r="D301" i="6"/>
  <c r="D297" i="6"/>
  <c r="D293" i="6"/>
  <c r="E293" i="6" s="1"/>
  <c r="D289" i="6"/>
  <c r="E289" i="6" s="1"/>
  <c r="D285" i="6"/>
  <c r="E285" i="6" s="1"/>
  <c r="D281" i="6"/>
  <c r="E281" i="6" s="1"/>
  <c r="D277" i="6"/>
  <c r="E277" i="6" s="1"/>
  <c r="D273" i="6"/>
  <c r="E273" i="6" s="1"/>
  <c r="D269" i="6"/>
  <c r="E269" i="6" s="1"/>
  <c r="D265" i="6"/>
  <c r="E265" i="6" s="1"/>
  <c r="D261" i="6"/>
  <c r="E261" i="6" s="1"/>
  <c r="D257" i="6"/>
  <c r="E257" i="6" s="1"/>
  <c r="D253" i="6"/>
  <c r="E253" i="6" s="1"/>
  <c r="D249" i="6"/>
  <c r="E249" i="6" s="1"/>
  <c r="D245" i="6"/>
  <c r="E245" i="6" s="1"/>
  <c r="D241" i="6"/>
  <c r="E241" i="6" s="1"/>
  <c r="D237" i="6"/>
  <c r="E237" i="6" s="1"/>
  <c r="D233" i="6"/>
  <c r="E233" i="6" s="1"/>
  <c r="D229" i="6"/>
  <c r="E229" i="6" s="1"/>
  <c r="D225" i="6"/>
  <c r="E225" i="6" s="1"/>
  <c r="D221" i="6"/>
  <c r="E221" i="6" s="1"/>
  <c r="D217" i="6"/>
  <c r="E217" i="6" s="1"/>
  <c r="D213" i="6"/>
  <c r="E213" i="6" s="1"/>
  <c r="D209" i="6"/>
  <c r="E209" i="6" s="1"/>
  <c r="D205" i="6"/>
  <c r="E205" i="6" s="1"/>
  <c r="D201" i="6"/>
  <c r="E201" i="6" s="1"/>
  <c r="D197" i="6"/>
  <c r="E197" i="6" s="1"/>
  <c r="D193" i="6"/>
  <c r="E193" i="6" s="1"/>
  <c r="D189" i="6"/>
  <c r="E189" i="6" s="1"/>
  <c r="D185" i="6"/>
  <c r="E185" i="6" s="1"/>
  <c r="D181" i="6"/>
  <c r="E181" i="6" s="1"/>
  <c r="D177" i="6"/>
  <c r="E177" i="6" s="1"/>
  <c r="D173" i="6"/>
  <c r="E173" i="6" s="1"/>
  <c r="D169" i="6"/>
  <c r="E169" i="6" s="1"/>
  <c r="D165" i="6"/>
  <c r="E165" i="6" s="1"/>
  <c r="D161" i="6"/>
  <c r="E161" i="6" s="1"/>
  <c r="D157" i="6"/>
  <c r="E157" i="6" s="1"/>
  <c r="D153" i="6"/>
  <c r="E153" i="6" s="1"/>
  <c r="D149" i="6"/>
  <c r="E149" i="6" s="1"/>
  <c r="D145" i="6"/>
  <c r="E145" i="6" s="1"/>
  <c r="D141" i="6"/>
  <c r="E141" i="6" s="1"/>
  <c r="D137" i="6"/>
  <c r="E137" i="6" s="1"/>
  <c r="D133" i="6"/>
  <c r="E133" i="6" s="1"/>
  <c r="D129" i="6"/>
  <c r="E129" i="6" s="1"/>
  <c r="D125" i="6"/>
  <c r="E125" i="6" s="1"/>
  <c r="D121" i="6"/>
  <c r="E121" i="6" s="1"/>
  <c r="D117" i="6"/>
  <c r="E117" i="6" s="1"/>
  <c r="D113" i="6"/>
  <c r="E113" i="6" s="1"/>
  <c r="D109" i="6"/>
  <c r="E109" i="6" s="1"/>
  <c r="D105" i="6"/>
  <c r="E105" i="6" s="1"/>
  <c r="D101" i="6"/>
  <c r="E101" i="6" s="1"/>
  <c r="D97" i="6"/>
  <c r="E97" i="6" s="1"/>
  <c r="D93" i="6"/>
  <c r="E93" i="6" s="1"/>
  <c r="D89" i="6"/>
  <c r="E89" i="6" s="1"/>
  <c r="D85" i="6"/>
  <c r="E85" i="6" s="1"/>
  <c r="D81" i="6"/>
  <c r="E81" i="6" s="1"/>
  <c r="D77" i="6"/>
  <c r="E77" i="6" s="1"/>
  <c r="D73" i="6"/>
  <c r="E73" i="6" s="1"/>
  <c r="D69" i="6"/>
  <c r="E69" i="6" s="1"/>
  <c r="D65" i="6"/>
  <c r="E65" i="6" s="1"/>
  <c r="D61" i="6"/>
  <c r="E61" i="6" s="1"/>
  <c r="D57" i="6"/>
  <c r="E57" i="6" s="1"/>
  <c r="D53" i="6"/>
  <c r="E53" i="6" s="1"/>
  <c r="D1003" i="6"/>
  <c r="D982" i="6"/>
  <c r="D966" i="6"/>
  <c r="D950" i="6"/>
  <c r="D934" i="6"/>
  <c r="D918" i="6"/>
  <c r="D902" i="6"/>
  <c r="D886" i="6"/>
  <c r="D870" i="6"/>
  <c r="D854" i="6"/>
  <c r="D838" i="6"/>
  <c r="D822" i="6"/>
  <c r="D806" i="6"/>
  <c r="D790" i="6"/>
  <c r="D774" i="6"/>
  <c r="D758" i="6"/>
  <c r="D742" i="6"/>
  <c r="D726" i="6"/>
  <c r="D710" i="6"/>
  <c r="D694" i="6"/>
  <c r="D678" i="6"/>
  <c r="D662" i="6"/>
  <c r="D646" i="6"/>
  <c r="D631" i="6"/>
  <c r="D623" i="6"/>
  <c r="D615" i="6"/>
  <c r="D607" i="6"/>
  <c r="D599" i="6"/>
  <c r="D591" i="6"/>
  <c r="D583" i="6"/>
  <c r="D575" i="6"/>
  <c r="D569" i="6"/>
  <c r="D563" i="6"/>
  <c r="D558" i="6"/>
  <c r="D553" i="6"/>
  <c r="D547" i="6"/>
  <c r="D542" i="6"/>
  <c r="D537" i="6"/>
  <c r="D531" i="6"/>
  <c r="D526" i="6"/>
  <c r="D521" i="6"/>
  <c r="D516" i="6"/>
  <c r="D512" i="6"/>
  <c r="D508" i="6"/>
  <c r="D504" i="6"/>
  <c r="D500" i="6"/>
  <c r="D496" i="6"/>
  <c r="D492" i="6"/>
  <c r="D488" i="6"/>
  <c r="D484" i="6"/>
  <c r="D480" i="6"/>
  <c r="D476" i="6"/>
  <c r="D472" i="6"/>
  <c r="D468" i="6"/>
  <c r="D464" i="6"/>
  <c r="D460" i="6"/>
  <c r="D456" i="6"/>
  <c r="D452" i="6"/>
  <c r="D448" i="6"/>
  <c r="D444" i="6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88" i="6"/>
  <c r="D384" i="6"/>
  <c r="D380" i="6"/>
  <c r="D376" i="6"/>
  <c r="D372" i="6"/>
  <c r="D368" i="6"/>
  <c r="D364" i="6"/>
  <c r="D360" i="6"/>
  <c r="D356" i="6"/>
  <c r="D352" i="6"/>
  <c r="D348" i="6"/>
  <c r="D344" i="6"/>
  <c r="D340" i="6"/>
  <c r="D336" i="6"/>
  <c r="D332" i="6"/>
  <c r="D328" i="6"/>
  <c r="D324" i="6"/>
  <c r="D320" i="6"/>
  <c r="D316" i="6"/>
  <c r="D312" i="6"/>
  <c r="D308" i="6"/>
  <c r="D304" i="6"/>
  <c r="D300" i="6"/>
  <c r="D296" i="6"/>
  <c r="D292" i="6"/>
  <c r="E292" i="6" s="1"/>
  <c r="D288" i="6"/>
  <c r="E288" i="6" s="1"/>
  <c r="D284" i="6"/>
  <c r="E284" i="6" s="1"/>
  <c r="D280" i="6"/>
  <c r="E280" i="6" s="1"/>
  <c r="D276" i="6"/>
  <c r="E276" i="6" s="1"/>
  <c r="D272" i="6"/>
  <c r="E272" i="6" s="1"/>
  <c r="D268" i="6"/>
  <c r="E268" i="6" s="1"/>
  <c r="D264" i="6"/>
  <c r="E264" i="6" s="1"/>
  <c r="D260" i="6"/>
  <c r="E260" i="6" s="1"/>
  <c r="D256" i="6"/>
  <c r="E256" i="6" s="1"/>
  <c r="D252" i="6"/>
  <c r="E252" i="6" s="1"/>
  <c r="D248" i="6"/>
  <c r="E248" i="6" s="1"/>
  <c r="D244" i="6"/>
  <c r="E244" i="6" s="1"/>
  <c r="D240" i="6"/>
  <c r="E240" i="6" s="1"/>
  <c r="D236" i="6"/>
  <c r="E236" i="6" s="1"/>
  <c r="D232" i="6"/>
  <c r="E232" i="6" s="1"/>
  <c r="D228" i="6"/>
  <c r="E228" i="6" s="1"/>
  <c r="D224" i="6"/>
  <c r="E224" i="6" s="1"/>
  <c r="D220" i="6"/>
  <c r="E220" i="6" s="1"/>
  <c r="D216" i="6"/>
  <c r="E216" i="6" s="1"/>
  <c r="D212" i="6"/>
  <c r="E212" i="6" s="1"/>
  <c r="D208" i="6"/>
  <c r="E208" i="6" s="1"/>
  <c r="D204" i="6"/>
  <c r="E204" i="6" s="1"/>
  <c r="D200" i="6"/>
  <c r="E200" i="6" s="1"/>
  <c r="D196" i="6"/>
  <c r="E196" i="6" s="1"/>
  <c r="D192" i="6"/>
  <c r="E192" i="6" s="1"/>
  <c r="D188" i="6"/>
  <c r="E188" i="6" s="1"/>
  <c r="D184" i="6"/>
  <c r="E184" i="6" s="1"/>
  <c r="D180" i="6"/>
  <c r="E180" i="6" s="1"/>
  <c r="D176" i="6"/>
  <c r="E176" i="6" s="1"/>
  <c r="D172" i="6"/>
  <c r="E172" i="6" s="1"/>
  <c r="D168" i="6"/>
  <c r="E168" i="6" s="1"/>
  <c r="D164" i="6"/>
  <c r="E164" i="6" s="1"/>
  <c r="D160" i="6"/>
  <c r="E160" i="6" s="1"/>
  <c r="D156" i="6"/>
  <c r="E156" i="6" s="1"/>
  <c r="D152" i="6"/>
  <c r="E152" i="6" s="1"/>
  <c r="D993" i="6"/>
  <c r="D974" i="6"/>
  <c r="D958" i="6"/>
  <c r="D942" i="6"/>
  <c r="D926" i="6"/>
  <c r="D910" i="6"/>
  <c r="D894" i="6"/>
  <c r="D878" i="6"/>
  <c r="D862" i="6"/>
  <c r="D846" i="6"/>
  <c r="D830" i="6"/>
  <c r="D814" i="6"/>
  <c r="D798" i="6"/>
  <c r="D782" i="6"/>
  <c r="D766" i="6"/>
  <c r="D750" i="6"/>
  <c r="D734" i="6"/>
  <c r="D718" i="6"/>
  <c r="D702" i="6"/>
  <c r="D686" i="6"/>
  <c r="D670" i="6"/>
  <c r="D654" i="6"/>
  <c r="D638" i="6"/>
  <c r="D627" i="6"/>
  <c r="D619" i="6"/>
  <c r="D611" i="6"/>
  <c r="D603" i="6"/>
  <c r="D595" i="6"/>
  <c r="D587" i="6"/>
  <c r="D579" i="6"/>
  <c r="D571" i="6"/>
  <c r="D566" i="6"/>
  <c r="D561" i="6"/>
  <c r="D555" i="6"/>
  <c r="D550" i="6"/>
  <c r="D545" i="6"/>
  <c r="D539" i="6"/>
  <c r="D534" i="6"/>
  <c r="D529" i="6"/>
  <c r="D523" i="6"/>
  <c r="D518" i="6"/>
  <c r="D514" i="6"/>
  <c r="D510" i="6"/>
  <c r="D506" i="6"/>
  <c r="D502" i="6"/>
  <c r="D498" i="6"/>
  <c r="D494" i="6"/>
  <c r="D490" i="6"/>
  <c r="D486" i="6"/>
  <c r="D482" i="6"/>
  <c r="D478" i="6"/>
  <c r="D474" i="6"/>
  <c r="D470" i="6"/>
  <c r="D466" i="6"/>
  <c r="D462" i="6"/>
  <c r="D458" i="6"/>
  <c r="D454" i="6"/>
  <c r="D450" i="6"/>
  <c r="D446" i="6"/>
  <c r="D442" i="6"/>
  <c r="D438" i="6"/>
  <c r="D434" i="6"/>
  <c r="D430" i="6"/>
  <c r="D426" i="6"/>
  <c r="D422" i="6"/>
  <c r="D998" i="6"/>
  <c r="D930" i="6"/>
  <c r="D866" i="6"/>
  <c r="D802" i="6"/>
  <c r="D738" i="6"/>
  <c r="D674" i="6"/>
  <c r="D622" i="6"/>
  <c r="D590" i="6"/>
  <c r="D562" i="6"/>
  <c r="D541" i="6"/>
  <c r="D519" i="6"/>
  <c r="D503" i="6"/>
  <c r="D487" i="6"/>
  <c r="D471" i="6"/>
  <c r="D455" i="6"/>
  <c r="D439" i="6"/>
  <c r="D423" i="6"/>
  <c r="D414" i="6"/>
  <c r="D406" i="6"/>
  <c r="D398" i="6"/>
  <c r="D390" i="6"/>
  <c r="D382" i="6"/>
  <c r="D374" i="6"/>
  <c r="D366" i="6"/>
  <c r="D358" i="6"/>
  <c r="D350" i="6"/>
  <c r="D342" i="6"/>
  <c r="D334" i="6"/>
  <c r="D326" i="6"/>
  <c r="D318" i="6"/>
  <c r="D310" i="6"/>
  <c r="D302" i="6"/>
  <c r="D294" i="6"/>
  <c r="E294" i="6" s="1"/>
  <c r="D286" i="6"/>
  <c r="E286" i="6" s="1"/>
  <c r="D278" i="6"/>
  <c r="E278" i="6" s="1"/>
  <c r="D270" i="6"/>
  <c r="E270" i="6" s="1"/>
  <c r="D262" i="6"/>
  <c r="E262" i="6" s="1"/>
  <c r="D254" i="6"/>
  <c r="E254" i="6" s="1"/>
  <c r="D246" i="6"/>
  <c r="E246" i="6" s="1"/>
  <c r="D238" i="6"/>
  <c r="E238" i="6" s="1"/>
  <c r="D230" i="6"/>
  <c r="E230" i="6" s="1"/>
  <c r="D222" i="6"/>
  <c r="E222" i="6" s="1"/>
  <c r="D214" i="6"/>
  <c r="E214" i="6" s="1"/>
  <c r="D206" i="6"/>
  <c r="E206" i="6" s="1"/>
  <c r="D198" i="6"/>
  <c r="E198" i="6" s="1"/>
  <c r="D190" i="6"/>
  <c r="E190" i="6" s="1"/>
  <c r="D182" i="6"/>
  <c r="E182" i="6" s="1"/>
  <c r="D174" i="6"/>
  <c r="E174" i="6" s="1"/>
  <c r="D166" i="6"/>
  <c r="E166" i="6" s="1"/>
  <c r="D158" i="6"/>
  <c r="E158" i="6" s="1"/>
  <c r="D150" i="6"/>
  <c r="E150" i="6" s="1"/>
  <c r="D144" i="6"/>
  <c r="E144" i="6" s="1"/>
  <c r="D139" i="6"/>
  <c r="E139" i="6" s="1"/>
  <c r="D134" i="6"/>
  <c r="E134" i="6" s="1"/>
  <c r="D128" i="6"/>
  <c r="E128" i="6" s="1"/>
  <c r="D123" i="6"/>
  <c r="E123" i="6" s="1"/>
  <c r="D118" i="6"/>
  <c r="E118" i="6" s="1"/>
  <c r="D112" i="6"/>
  <c r="E112" i="6" s="1"/>
  <c r="D107" i="6"/>
  <c r="E107" i="6" s="1"/>
  <c r="D102" i="6"/>
  <c r="E102" i="6" s="1"/>
  <c r="D96" i="6"/>
  <c r="E96" i="6" s="1"/>
  <c r="D91" i="6"/>
  <c r="E91" i="6" s="1"/>
  <c r="D86" i="6"/>
  <c r="E86" i="6" s="1"/>
  <c r="D80" i="6"/>
  <c r="E80" i="6" s="1"/>
  <c r="D75" i="6"/>
  <c r="E75" i="6" s="1"/>
  <c r="D70" i="6"/>
  <c r="E70" i="6" s="1"/>
  <c r="D64" i="6"/>
  <c r="E64" i="6" s="1"/>
  <c r="D59" i="6"/>
  <c r="E59" i="6" s="1"/>
  <c r="D54" i="6"/>
  <c r="E54" i="6" s="1"/>
  <c r="D49" i="6"/>
  <c r="E49" i="6" s="1"/>
  <c r="D45" i="6"/>
  <c r="E45" i="6" s="1"/>
  <c r="D41" i="6"/>
  <c r="E41" i="6" s="1"/>
  <c r="D37" i="6"/>
  <c r="E37" i="6" s="1"/>
  <c r="D33" i="6"/>
  <c r="E33" i="6" s="1"/>
  <c r="D29" i="6"/>
  <c r="E29" i="6" s="1"/>
  <c r="D25" i="6"/>
  <c r="E25" i="6" s="1"/>
  <c r="D21" i="6"/>
  <c r="E21" i="6" s="1"/>
  <c r="D17" i="6"/>
  <c r="E17" i="6" s="1"/>
  <c r="D13" i="6"/>
  <c r="E13" i="6" s="1"/>
  <c r="D978" i="6"/>
  <c r="D914" i="6"/>
  <c r="D850" i="6"/>
  <c r="D786" i="6"/>
  <c r="D722" i="6"/>
  <c r="D658" i="6"/>
  <c r="D614" i="6"/>
  <c r="D582" i="6"/>
  <c r="D557" i="6"/>
  <c r="D535" i="6"/>
  <c r="D515" i="6"/>
  <c r="D499" i="6"/>
  <c r="D483" i="6"/>
  <c r="D467" i="6"/>
  <c r="D451" i="6"/>
  <c r="D435" i="6"/>
  <c r="D419" i="6"/>
  <c r="D411" i="6"/>
  <c r="D403" i="6"/>
  <c r="D395" i="6"/>
  <c r="D387" i="6"/>
  <c r="D379" i="6"/>
  <c r="D371" i="6"/>
  <c r="D363" i="6"/>
  <c r="D355" i="6"/>
  <c r="D347" i="6"/>
  <c r="D339" i="6"/>
  <c r="D331" i="6"/>
  <c r="D323" i="6"/>
  <c r="D315" i="6"/>
  <c r="D307" i="6"/>
  <c r="D299" i="6"/>
  <c r="D291" i="6"/>
  <c r="E291" i="6" s="1"/>
  <c r="D283" i="6"/>
  <c r="E283" i="6" s="1"/>
  <c r="D275" i="6"/>
  <c r="E275" i="6" s="1"/>
  <c r="D267" i="6"/>
  <c r="E267" i="6" s="1"/>
  <c r="D259" i="6"/>
  <c r="E259" i="6" s="1"/>
  <c r="D251" i="6"/>
  <c r="E251" i="6" s="1"/>
  <c r="D243" i="6"/>
  <c r="E243" i="6" s="1"/>
  <c r="D235" i="6"/>
  <c r="E235" i="6" s="1"/>
  <c r="D227" i="6"/>
  <c r="E227" i="6" s="1"/>
  <c r="D219" i="6"/>
  <c r="E219" i="6" s="1"/>
  <c r="D211" i="6"/>
  <c r="E211" i="6" s="1"/>
  <c r="D203" i="6"/>
  <c r="E203" i="6" s="1"/>
  <c r="D195" i="6"/>
  <c r="E195" i="6" s="1"/>
  <c r="D187" i="6"/>
  <c r="E187" i="6" s="1"/>
  <c r="D179" i="6"/>
  <c r="E179" i="6" s="1"/>
  <c r="D171" i="6"/>
  <c r="E171" i="6" s="1"/>
  <c r="D163" i="6"/>
  <c r="E163" i="6" s="1"/>
  <c r="D155" i="6"/>
  <c r="E155" i="6" s="1"/>
  <c r="D148" i="6"/>
  <c r="E148" i="6" s="1"/>
  <c r="D143" i="6"/>
  <c r="E143" i="6" s="1"/>
  <c r="D138" i="6"/>
  <c r="E138" i="6" s="1"/>
  <c r="D132" i="6"/>
  <c r="E132" i="6" s="1"/>
  <c r="D127" i="6"/>
  <c r="E127" i="6" s="1"/>
  <c r="D122" i="6"/>
  <c r="E122" i="6" s="1"/>
  <c r="D116" i="6"/>
  <c r="E116" i="6" s="1"/>
  <c r="D111" i="6"/>
  <c r="E111" i="6" s="1"/>
  <c r="D106" i="6"/>
  <c r="E106" i="6" s="1"/>
  <c r="D100" i="6"/>
  <c r="E100" i="6" s="1"/>
  <c r="D95" i="6"/>
  <c r="E95" i="6" s="1"/>
  <c r="D90" i="6"/>
  <c r="E90" i="6" s="1"/>
  <c r="D84" i="6"/>
  <c r="E84" i="6" s="1"/>
  <c r="D79" i="6"/>
  <c r="E79" i="6" s="1"/>
  <c r="D74" i="6"/>
  <c r="E74" i="6" s="1"/>
  <c r="D68" i="6"/>
  <c r="E68" i="6" s="1"/>
  <c r="D63" i="6"/>
  <c r="E63" i="6" s="1"/>
  <c r="D58" i="6"/>
  <c r="E58" i="6" s="1"/>
  <c r="D52" i="6"/>
  <c r="E52" i="6" s="1"/>
  <c r="D48" i="6"/>
  <c r="E48" i="6" s="1"/>
  <c r="D44" i="6"/>
  <c r="E44" i="6" s="1"/>
  <c r="D40" i="6"/>
  <c r="E40" i="6" s="1"/>
  <c r="D36" i="6"/>
  <c r="E36" i="6" s="1"/>
  <c r="D32" i="6"/>
  <c r="E32" i="6" s="1"/>
  <c r="D28" i="6"/>
  <c r="E28" i="6" s="1"/>
  <c r="D24" i="6"/>
  <c r="E24" i="6" s="1"/>
  <c r="D20" i="6"/>
  <c r="E20" i="6" s="1"/>
  <c r="D16" i="6"/>
  <c r="E16" i="6" s="1"/>
  <c r="D12" i="6"/>
  <c r="E12" i="6" s="1"/>
  <c r="D962" i="6"/>
  <c r="D898" i="6"/>
  <c r="D834" i="6"/>
  <c r="D770" i="6"/>
  <c r="D706" i="6"/>
  <c r="D642" i="6"/>
  <c r="D606" i="6"/>
  <c r="D574" i="6"/>
  <c r="D551" i="6"/>
  <c r="D530" i="6"/>
  <c r="D511" i="6"/>
  <c r="D495" i="6"/>
  <c r="D479" i="6"/>
  <c r="D463" i="6"/>
  <c r="D447" i="6"/>
  <c r="D431" i="6"/>
  <c r="D418" i="6"/>
  <c r="D410" i="6"/>
  <c r="D402" i="6"/>
  <c r="D394" i="6"/>
  <c r="D386" i="6"/>
  <c r="D378" i="6"/>
  <c r="D370" i="6"/>
  <c r="D362" i="6"/>
  <c r="D354" i="6"/>
  <c r="D346" i="6"/>
  <c r="D338" i="6"/>
  <c r="D330" i="6"/>
  <c r="D322" i="6"/>
  <c r="D314" i="6"/>
  <c r="D306" i="6"/>
  <c r="D298" i="6"/>
  <c r="D290" i="6"/>
  <c r="E290" i="6" s="1"/>
  <c r="D282" i="6"/>
  <c r="E282" i="6" s="1"/>
  <c r="D274" i="6"/>
  <c r="E274" i="6" s="1"/>
  <c r="D266" i="6"/>
  <c r="E266" i="6" s="1"/>
  <c r="D258" i="6"/>
  <c r="E258" i="6" s="1"/>
  <c r="D250" i="6"/>
  <c r="E250" i="6" s="1"/>
  <c r="D242" i="6"/>
  <c r="E242" i="6" s="1"/>
  <c r="D234" i="6"/>
  <c r="E234" i="6" s="1"/>
  <c r="D226" i="6"/>
  <c r="E226" i="6" s="1"/>
  <c r="D218" i="6"/>
  <c r="E218" i="6" s="1"/>
  <c r="D210" i="6"/>
  <c r="E210" i="6" s="1"/>
  <c r="D202" i="6"/>
  <c r="E202" i="6" s="1"/>
  <c r="D194" i="6"/>
  <c r="E194" i="6" s="1"/>
  <c r="D186" i="6"/>
  <c r="E186" i="6" s="1"/>
  <c r="D178" i="6"/>
  <c r="E178" i="6" s="1"/>
  <c r="D170" i="6"/>
  <c r="E170" i="6" s="1"/>
  <c r="D162" i="6"/>
  <c r="E162" i="6" s="1"/>
  <c r="D154" i="6"/>
  <c r="E154" i="6" s="1"/>
  <c r="D147" i="6"/>
  <c r="E147" i="6" s="1"/>
  <c r="D142" i="6"/>
  <c r="E142" i="6" s="1"/>
  <c r="D136" i="6"/>
  <c r="E136" i="6" s="1"/>
  <c r="D131" i="6"/>
  <c r="E131" i="6" s="1"/>
  <c r="D126" i="6"/>
  <c r="E126" i="6" s="1"/>
  <c r="D120" i="6"/>
  <c r="E120" i="6" s="1"/>
  <c r="D115" i="6"/>
  <c r="E115" i="6" s="1"/>
  <c r="D110" i="6"/>
  <c r="E110" i="6" s="1"/>
  <c r="D104" i="6"/>
  <c r="E104" i="6" s="1"/>
  <c r="D99" i="6"/>
  <c r="E99" i="6" s="1"/>
  <c r="D94" i="6"/>
  <c r="E94" i="6" s="1"/>
  <c r="D88" i="6"/>
  <c r="E88" i="6" s="1"/>
  <c r="D83" i="6"/>
  <c r="E83" i="6" s="1"/>
  <c r="D78" i="6"/>
  <c r="E78" i="6" s="1"/>
  <c r="D72" i="6"/>
  <c r="E72" i="6" s="1"/>
  <c r="D67" i="6"/>
  <c r="E67" i="6" s="1"/>
  <c r="D62" i="6"/>
  <c r="E62" i="6" s="1"/>
  <c r="D56" i="6"/>
  <c r="E56" i="6" s="1"/>
  <c r="D51" i="6"/>
  <c r="E51" i="6" s="1"/>
  <c r="D47" i="6"/>
  <c r="E47" i="6" s="1"/>
  <c r="D43" i="6"/>
  <c r="E43" i="6" s="1"/>
  <c r="D39" i="6"/>
  <c r="E39" i="6" s="1"/>
  <c r="D35" i="6"/>
  <c r="E35" i="6" s="1"/>
  <c r="D31" i="6"/>
  <c r="E31" i="6" s="1"/>
  <c r="D27" i="6"/>
  <c r="E27" i="6" s="1"/>
  <c r="D23" i="6"/>
  <c r="E23" i="6" s="1"/>
  <c r="D19" i="6"/>
  <c r="E19" i="6" s="1"/>
  <c r="D15" i="6"/>
  <c r="E15" i="6" s="1"/>
  <c r="D11" i="6"/>
  <c r="E11" i="6" s="1"/>
  <c r="D882" i="6"/>
  <c r="D630" i="6"/>
  <c r="D525" i="6"/>
  <c r="D459" i="6"/>
  <c r="D407" i="6"/>
  <c r="D375" i="6"/>
  <c r="D343" i="6"/>
  <c r="D311" i="6"/>
  <c r="D279" i="6"/>
  <c r="E279" i="6" s="1"/>
  <c r="D247" i="6"/>
  <c r="E247" i="6" s="1"/>
  <c r="D215" i="6"/>
  <c r="E215" i="6" s="1"/>
  <c r="D183" i="6"/>
  <c r="E183" i="6" s="1"/>
  <c r="D151" i="6"/>
  <c r="E151" i="6" s="1"/>
  <c r="D130" i="6"/>
  <c r="E130" i="6" s="1"/>
  <c r="D108" i="6"/>
  <c r="E108" i="6" s="1"/>
  <c r="D87" i="6"/>
  <c r="E87" i="6" s="1"/>
  <c r="D66" i="6"/>
  <c r="E66" i="6" s="1"/>
  <c r="D46" i="6"/>
  <c r="E46" i="6" s="1"/>
  <c r="D30" i="6"/>
  <c r="E30" i="6" s="1"/>
  <c r="D14" i="6"/>
  <c r="E14" i="6" s="1"/>
  <c r="D818" i="6"/>
  <c r="D598" i="6"/>
  <c r="D507" i="6"/>
  <c r="D443" i="6"/>
  <c r="D399" i="6"/>
  <c r="D367" i="6"/>
  <c r="D335" i="6"/>
  <c r="D303" i="6"/>
  <c r="D271" i="6"/>
  <c r="E271" i="6" s="1"/>
  <c r="D239" i="6"/>
  <c r="E239" i="6" s="1"/>
  <c r="D207" i="6"/>
  <c r="E207" i="6" s="1"/>
  <c r="D175" i="6"/>
  <c r="E175" i="6" s="1"/>
  <c r="D146" i="6"/>
  <c r="E146" i="6" s="1"/>
  <c r="D124" i="6"/>
  <c r="E124" i="6" s="1"/>
  <c r="D103" i="6"/>
  <c r="E103" i="6" s="1"/>
  <c r="D82" i="6"/>
  <c r="E82" i="6" s="1"/>
  <c r="D60" i="6"/>
  <c r="E60" i="6" s="1"/>
  <c r="D42" i="6"/>
  <c r="E42" i="6" s="1"/>
  <c r="D26" i="6"/>
  <c r="E26" i="6" s="1"/>
  <c r="D10" i="6"/>
  <c r="E10" i="6" s="1"/>
  <c r="D754" i="6"/>
  <c r="D567" i="6"/>
  <c r="D491" i="6"/>
  <c r="D427" i="6"/>
  <c r="D391" i="6"/>
  <c r="D359" i="6"/>
  <c r="D327" i="6"/>
  <c r="D295" i="6"/>
  <c r="E295" i="6" s="1"/>
  <c r="D263" i="6"/>
  <c r="E263" i="6" s="1"/>
  <c r="D231" i="6"/>
  <c r="E231" i="6" s="1"/>
  <c r="D199" i="6"/>
  <c r="E199" i="6" s="1"/>
  <c r="D167" i="6"/>
  <c r="E167" i="6" s="1"/>
  <c r="D140" i="6"/>
  <c r="E140" i="6" s="1"/>
  <c r="D119" i="6"/>
  <c r="E119" i="6" s="1"/>
  <c r="D98" i="6"/>
  <c r="E98" i="6" s="1"/>
  <c r="D76" i="6"/>
  <c r="E76" i="6" s="1"/>
  <c r="D55" i="6"/>
  <c r="E55" i="6" s="1"/>
  <c r="D38" i="6"/>
  <c r="E38" i="6" s="1"/>
  <c r="D22" i="6"/>
  <c r="E22" i="6" s="1"/>
  <c r="D946" i="6"/>
  <c r="D690" i="6"/>
  <c r="D546" i="6"/>
  <c r="D475" i="6"/>
  <c r="D415" i="6"/>
  <c r="D383" i="6"/>
  <c r="D351" i="6"/>
  <c r="D319" i="6"/>
  <c r="D287" i="6"/>
  <c r="E287" i="6" s="1"/>
  <c r="D255" i="6"/>
  <c r="E255" i="6" s="1"/>
  <c r="D223" i="6"/>
  <c r="E223" i="6" s="1"/>
  <c r="D191" i="6"/>
  <c r="E191" i="6" s="1"/>
  <c r="D159" i="6"/>
  <c r="E159" i="6" s="1"/>
  <c r="D135" i="6"/>
  <c r="E135" i="6" s="1"/>
  <c r="D114" i="6"/>
  <c r="E114" i="6" s="1"/>
  <c r="D92" i="6"/>
  <c r="E92" i="6" s="1"/>
  <c r="D71" i="6"/>
  <c r="E71" i="6" s="1"/>
  <c r="D50" i="6"/>
  <c r="E50" i="6" s="1"/>
  <c r="D34" i="6"/>
  <c r="E34" i="6" s="1"/>
  <c r="D18" i="6"/>
  <c r="E18" i="6" s="1"/>
  <c r="D11" i="14"/>
  <c r="E11" i="14" s="1"/>
  <c r="F13" i="3"/>
  <c r="B13" i="3"/>
  <c r="C13" i="3" s="1"/>
  <c r="G13" i="3" s="1"/>
  <c r="E12" i="14"/>
  <c r="O9" i="7"/>
  <c r="B1007" i="14"/>
  <c r="B1003" i="14"/>
  <c r="B999" i="14"/>
  <c r="B995" i="14"/>
  <c r="B991" i="14"/>
  <c r="B987" i="14"/>
  <c r="B983" i="14"/>
  <c r="B997" i="14"/>
  <c r="B977" i="14"/>
  <c r="B969" i="14"/>
  <c r="B961" i="14"/>
  <c r="B953" i="14"/>
  <c r="B945" i="14"/>
  <c r="B940" i="14"/>
  <c r="B936" i="14"/>
  <c r="B932" i="14"/>
  <c r="B928" i="14"/>
  <c r="B924" i="14"/>
  <c r="B920" i="14"/>
  <c r="B1001" i="14"/>
  <c r="B985" i="14"/>
  <c r="B975" i="14"/>
  <c r="B967" i="14"/>
  <c r="B959" i="14"/>
  <c r="B951" i="14"/>
  <c r="B943" i="14"/>
  <c r="B939" i="14"/>
  <c r="B935" i="14"/>
  <c r="B931" i="14"/>
  <c r="B927" i="14"/>
  <c r="B993" i="14"/>
  <c r="B979" i="14"/>
  <c r="B971" i="14"/>
  <c r="B963" i="14"/>
  <c r="B955" i="14"/>
  <c r="B947" i="14"/>
  <c r="B973" i="14"/>
  <c r="B938" i="14"/>
  <c r="B930" i="14"/>
  <c r="B923" i="14"/>
  <c r="B919" i="14"/>
  <c r="B918" i="14"/>
  <c r="B916" i="14"/>
  <c r="B903" i="14"/>
  <c r="B902" i="14"/>
  <c r="B900" i="14"/>
  <c r="B888" i="14"/>
  <c r="B884" i="14"/>
  <c r="B880" i="14"/>
  <c r="B876" i="14"/>
  <c r="B872" i="14"/>
  <c r="B965" i="14"/>
  <c r="B907" i="14"/>
  <c r="B904" i="14"/>
  <c r="B891" i="14"/>
  <c r="B989" i="14"/>
  <c r="B981" i="14"/>
  <c r="B949" i="14"/>
  <c r="B915" i="14"/>
  <c r="B912" i="14"/>
  <c r="B899" i="14"/>
  <c r="B896" i="14"/>
  <c r="B942" i="14"/>
  <c r="B908" i="14"/>
  <c r="B894" i="14"/>
  <c r="B878" i="14"/>
  <c r="B866" i="14"/>
  <c r="B858" i="14"/>
  <c r="B850" i="14"/>
  <c r="B843" i="14"/>
  <c r="B842" i="14"/>
  <c r="B840" i="14"/>
  <c r="B830" i="14"/>
  <c r="B826" i="14"/>
  <c r="B822" i="14"/>
  <c r="B818" i="14"/>
  <c r="B814" i="14"/>
  <c r="B810" i="14"/>
  <c r="B806" i="14"/>
  <c r="B802" i="14"/>
  <c r="B798" i="14"/>
  <c r="B794" i="14"/>
  <c r="B790" i="14"/>
  <c r="B786" i="14"/>
  <c r="B782" i="14"/>
  <c r="B934" i="14"/>
  <c r="B910" i="14"/>
  <c r="B882" i="14"/>
  <c r="B864" i="14"/>
  <c r="B856" i="14"/>
  <c r="B847" i="14"/>
  <c r="B846" i="14"/>
  <c r="B844" i="14"/>
  <c r="B957" i="14"/>
  <c r="B892" i="14"/>
  <c r="B890" i="14"/>
  <c r="B874" i="14"/>
  <c r="B868" i="14"/>
  <c r="B860" i="14"/>
  <c r="B852" i="14"/>
  <c r="B839" i="14"/>
  <c r="B836" i="14"/>
  <c r="B870" i="14"/>
  <c r="B848" i="14"/>
  <c r="B824" i="14"/>
  <c r="B808" i="14"/>
  <c r="B792" i="14"/>
  <c r="B778" i="14"/>
  <c r="B770" i="14"/>
  <c r="B762" i="14"/>
  <c r="B754" i="14"/>
  <c r="B745" i="14"/>
  <c r="B742" i="14"/>
  <c r="B729" i="14"/>
  <c r="B728" i="14"/>
  <c r="B726" i="14"/>
  <c r="B719" i="14"/>
  <c r="B715" i="14"/>
  <c r="B711" i="14"/>
  <c r="B707" i="14"/>
  <c r="B703" i="14"/>
  <c r="B699" i="14"/>
  <c r="B695" i="14"/>
  <c r="B691" i="14"/>
  <c r="B687" i="14"/>
  <c r="B683" i="14"/>
  <c r="B679" i="14"/>
  <c r="B675" i="14"/>
  <c r="B862" i="14"/>
  <c r="B812" i="14"/>
  <c r="B796" i="14"/>
  <c r="B776" i="14"/>
  <c r="B768" i="14"/>
  <c r="B760" i="14"/>
  <c r="B752" i="14"/>
  <c r="B749" i="14"/>
  <c r="B746" i="14"/>
  <c r="B733" i="14"/>
  <c r="B730" i="14"/>
  <c r="B911" i="14"/>
  <c r="B886" i="14"/>
  <c r="B828" i="14"/>
  <c r="B820" i="14"/>
  <c r="B804" i="14"/>
  <c r="B788" i="14"/>
  <c r="B780" i="14"/>
  <c r="B772" i="14"/>
  <c r="B764" i="14"/>
  <c r="B756" i="14"/>
  <c r="B741" i="14"/>
  <c r="B738" i="14"/>
  <c r="B725" i="14"/>
  <c r="B722" i="14"/>
  <c r="B834" i="14"/>
  <c r="B832" i="14"/>
  <c r="B800" i="14"/>
  <c r="B774" i="14"/>
  <c r="B736" i="14"/>
  <c r="B709" i="14"/>
  <c r="B693" i="14"/>
  <c r="B677" i="14"/>
  <c r="B667" i="14"/>
  <c r="B659" i="14"/>
  <c r="B651" i="14"/>
  <c r="B643" i="14"/>
  <c r="B635" i="14"/>
  <c r="B633" i="14"/>
  <c r="B624" i="14"/>
  <c r="B620" i="14"/>
  <c r="B616" i="14"/>
  <c r="B612" i="14"/>
  <c r="B608" i="14"/>
  <c r="B604" i="14"/>
  <c r="B600" i="14"/>
  <c r="B596" i="14"/>
  <c r="B592" i="14"/>
  <c r="B588" i="14"/>
  <c r="B584" i="14"/>
  <c r="B580" i="14"/>
  <c r="B576" i="14"/>
  <c r="B572" i="14"/>
  <c r="B568" i="14"/>
  <c r="B564" i="14"/>
  <c r="B560" i="14"/>
  <c r="B556" i="14"/>
  <c r="B552" i="14"/>
  <c r="B548" i="14"/>
  <c r="B544" i="14"/>
  <c r="B540" i="14"/>
  <c r="B536" i="14"/>
  <c r="B532" i="14"/>
  <c r="B528" i="14"/>
  <c r="B524" i="14"/>
  <c r="B520" i="14"/>
  <c r="B516" i="14"/>
  <c r="B512" i="14"/>
  <c r="B508" i="14"/>
  <c r="B504" i="14"/>
  <c r="B500" i="14"/>
  <c r="B854" i="14"/>
  <c r="B816" i="14"/>
  <c r="B750" i="14"/>
  <c r="B713" i="14"/>
  <c r="B697" i="14"/>
  <c r="B681" i="14"/>
  <c r="B673" i="14"/>
  <c r="B665" i="14"/>
  <c r="B657" i="14"/>
  <c r="B649" i="14"/>
  <c r="B641" i="14"/>
  <c r="B1005" i="14"/>
  <c r="B926" i="14"/>
  <c r="B758" i="14"/>
  <c r="B737" i="14"/>
  <c r="B717" i="14"/>
  <c r="B701" i="14"/>
  <c r="B685" i="14"/>
  <c r="B671" i="14"/>
  <c r="B663" i="14"/>
  <c r="B655" i="14"/>
  <c r="B647" i="14"/>
  <c r="B639" i="14"/>
  <c r="B628" i="14"/>
  <c r="B627" i="14"/>
  <c r="B626" i="14"/>
  <c r="B622" i="14"/>
  <c r="B618" i="14"/>
  <c r="B614" i="14"/>
  <c r="B610" i="14"/>
  <c r="B606" i="14"/>
  <c r="B602" i="14"/>
  <c r="B598" i="14"/>
  <c r="B594" i="14"/>
  <c r="B590" i="14"/>
  <c r="B586" i="14"/>
  <c r="B582" i="14"/>
  <c r="B578" i="14"/>
  <c r="B574" i="14"/>
  <c r="B570" i="14"/>
  <c r="B566" i="14"/>
  <c r="B562" i="14"/>
  <c r="B558" i="14"/>
  <c r="B554" i="14"/>
  <c r="B550" i="14"/>
  <c r="B546" i="14"/>
  <c r="B542" i="14"/>
  <c r="B538" i="14"/>
  <c r="B534" i="14"/>
  <c r="B530" i="14"/>
  <c r="B526" i="14"/>
  <c r="B522" i="14"/>
  <c r="B518" i="14"/>
  <c r="B514" i="14"/>
  <c r="B510" i="14"/>
  <c r="B506" i="14"/>
  <c r="B502" i="14"/>
  <c r="B784" i="14"/>
  <c r="B766" i="14"/>
  <c r="B734" i="14"/>
  <c r="B705" i="14"/>
  <c r="B689" i="14"/>
  <c r="B669" i="14"/>
  <c r="B661" i="14"/>
  <c r="B653" i="14"/>
  <c r="B645" i="14"/>
  <c r="B637" i="14"/>
  <c r="B632" i="14"/>
  <c r="B629" i="14"/>
  <c r="B496" i="14"/>
  <c r="B488" i="14"/>
  <c r="B480" i="14"/>
  <c r="B472" i="14"/>
  <c r="B464" i="14"/>
  <c r="B456" i="14"/>
  <c r="B448" i="14"/>
  <c r="B440" i="14"/>
  <c r="B432" i="14"/>
  <c r="B424" i="14"/>
  <c r="B416" i="14"/>
  <c r="B408" i="14"/>
  <c r="B400" i="14"/>
  <c r="B395" i="14"/>
  <c r="B392" i="14"/>
  <c r="B494" i="14"/>
  <c r="B486" i="14"/>
  <c r="B478" i="14"/>
  <c r="B470" i="14"/>
  <c r="B462" i="14"/>
  <c r="B454" i="14"/>
  <c r="B446" i="14"/>
  <c r="B438" i="14"/>
  <c r="B430" i="14"/>
  <c r="B422" i="14"/>
  <c r="B414" i="14"/>
  <c r="B406" i="14"/>
  <c r="B398" i="14"/>
  <c r="B396" i="14"/>
  <c r="B377" i="14"/>
  <c r="B373" i="14"/>
  <c r="B369" i="14"/>
  <c r="B365" i="14"/>
  <c r="B361" i="14"/>
  <c r="B357" i="14"/>
  <c r="B353" i="14"/>
  <c r="B349" i="14"/>
  <c r="B345" i="14"/>
  <c r="B341" i="14"/>
  <c r="B337" i="14"/>
  <c r="B492" i="14"/>
  <c r="B484" i="14"/>
  <c r="B476" i="14"/>
  <c r="B468" i="14"/>
  <c r="B460" i="14"/>
  <c r="B452" i="14"/>
  <c r="B444" i="14"/>
  <c r="B436" i="14"/>
  <c r="B428" i="14"/>
  <c r="B420" i="14"/>
  <c r="B412" i="14"/>
  <c r="B404" i="14"/>
  <c r="B498" i="14"/>
  <c r="B490" i="14"/>
  <c r="B482" i="14"/>
  <c r="B474" i="14"/>
  <c r="B466" i="14"/>
  <c r="B458" i="14"/>
  <c r="B450" i="14"/>
  <c r="B442" i="14"/>
  <c r="B434" i="14"/>
  <c r="B426" i="14"/>
  <c r="B418" i="14"/>
  <c r="B410" i="14"/>
  <c r="B402" i="14"/>
  <c r="B391" i="14"/>
  <c r="B387" i="14"/>
  <c r="B383" i="14"/>
  <c r="B379" i="14"/>
  <c r="B375" i="14"/>
  <c r="B371" i="14"/>
  <c r="B367" i="14"/>
  <c r="B363" i="14"/>
  <c r="B347" i="14"/>
  <c r="B329" i="14"/>
  <c r="B321" i="14"/>
  <c r="B313" i="14"/>
  <c r="B305" i="14"/>
  <c r="B297" i="14"/>
  <c r="B289" i="14"/>
  <c r="B285" i="14"/>
  <c r="B281" i="14"/>
  <c r="B277" i="14"/>
  <c r="B273" i="14"/>
  <c r="B269" i="14"/>
  <c r="B265" i="14"/>
  <c r="B261" i="14"/>
  <c r="B257" i="14"/>
  <c r="B253" i="14"/>
  <c r="B249" i="14"/>
  <c r="B245" i="14"/>
  <c r="B241" i="14"/>
  <c r="B237" i="14"/>
  <c r="B233" i="14"/>
  <c r="B229" i="14"/>
  <c r="B225" i="14"/>
  <c r="B221" i="14"/>
  <c r="B217" i="14"/>
  <c r="B213" i="14"/>
  <c r="B209" i="14"/>
  <c r="B205" i="14"/>
  <c r="B201" i="14"/>
  <c r="B197" i="14"/>
  <c r="B193" i="14"/>
  <c r="B189" i="14"/>
  <c r="B185" i="14"/>
  <c r="B181" i="14"/>
  <c r="B177" i="14"/>
  <c r="B173" i="14"/>
  <c r="B169" i="14"/>
  <c r="B165" i="14"/>
  <c r="B161" i="14"/>
  <c r="B157" i="14"/>
  <c r="B153" i="14"/>
  <c r="B149" i="14"/>
  <c r="B145" i="14"/>
  <c r="B141" i="14"/>
  <c r="B137" i="14"/>
  <c r="B351" i="14"/>
  <c r="B335" i="14"/>
  <c r="B327" i="14"/>
  <c r="B319" i="14"/>
  <c r="B311" i="14"/>
  <c r="B303" i="14"/>
  <c r="B295" i="14"/>
  <c r="B355" i="14"/>
  <c r="B339" i="14"/>
  <c r="B333" i="14"/>
  <c r="B325" i="14"/>
  <c r="B317" i="14"/>
  <c r="B309" i="14"/>
  <c r="B301" i="14"/>
  <c r="B291" i="14"/>
  <c r="B267" i="14"/>
  <c r="B263" i="14"/>
  <c r="B259" i="14"/>
  <c r="B255" i="14"/>
  <c r="B251" i="14"/>
  <c r="B247" i="14"/>
  <c r="B243" i="14"/>
  <c r="B239" i="14"/>
  <c r="B235" i="14"/>
  <c r="B231" i="14"/>
  <c r="B227" i="14"/>
  <c r="B223" i="14"/>
  <c r="B219" i="14"/>
  <c r="B215" i="14"/>
  <c r="B211" i="14"/>
  <c r="B207" i="14"/>
  <c r="B203" i="14"/>
  <c r="B199" i="14"/>
  <c r="B195" i="14"/>
  <c r="B191" i="14"/>
  <c r="B187" i="14"/>
  <c r="B183" i="14"/>
  <c r="B179" i="14"/>
  <c r="B175" i="14"/>
  <c r="B171" i="14"/>
  <c r="B167" i="14"/>
  <c r="B163" i="14"/>
  <c r="B159" i="14"/>
  <c r="B155" i="14"/>
  <c r="B151" i="14"/>
  <c r="B147" i="14"/>
  <c r="B143" i="14"/>
  <c r="B139" i="14"/>
  <c r="B135" i="14"/>
  <c r="B359" i="14"/>
  <c r="B343" i="14"/>
  <c r="B331" i="14"/>
  <c r="B323" i="14"/>
  <c r="B315" i="14"/>
  <c r="B307" i="14"/>
  <c r="B299" i="14"/>
  <c r="B131" i="14"/>
  <c r="B123" i="14"/>
  <c r="B115" i="14"/>
  <c r="B107" i="14"/>
  <c r="B99" i="14"/>
  <c r="B91" i="14"/>
  <c r="B83" i="14"/>
  <c r="B75" i="14"/>
  <c r="B67" i="14"/>
  <c r="B59" i="14"/>
  <c r="B51" i="14"/>
  <c r="B43" i="14"/>
  <c r="B35" i="14"/>
  <c r="B29" i="14"/>
  <c r="B16" i="14"/>
  <c r="C16" i="14" s="1"/>
  <c r="B13" i="14"/>
  <c r="C13" i="14" s="1"/>
  <c r="B129" i="14"/>
  <c r="B121" i="14"/>
  <c r="B113" i="14"/>
  <c r="B105" i="14"/>
  <c r="B97" i="14"/>
  <c r="B89" i="14"/>
  <c r="B81" i="14"/>
  <c r="B73" i="14"/>
  <c r="B65" i="14"/>
  <c r="B57" i="14"/>
  <c r="B49" i="14"/>
  <c r="B41" i="14"/>
  <c r="B33" i="14"/>
  <c r="B20" i="14"/>
  <c r="B19" i="14"/>
  <c r="B17" i="14"/>
  <c r="B12" i="14"/>
  <c r="C12" i="14" s="1"/>
  <c r="B127" i="14"/>
  <c r="B119" i="14"/>
  <c r="B111" i="14"/>
  <c r="B103" i="14"/>
  <c r="B95" i="14"/>
  <c r="B87" i="14"/>
  <c r="B79" i="14"/>
  <c r="B71" i="14"/>
  <c r="B63" i="14"/>
  <c r="B55" i="14"/>
  <c r="B47" i="14"/>
  <c r="B39" i="14"/>
  <c r="B31" i="14"/>
  <c r="B24" i="14"/>
  <c r="B21" i="14"/>
  <c r="B133" i="14"/>
  <c r="B125" i="14"/>
  <c r="B117" i="14"/>
  <c r="B109" i="14"/>
  <c r="B101" i="14"/>
  <c r="B93" i="14"/>
  <c r="B85" i="14"/>
  <c r="B77" i="14"/>
  <c r="B69" i="14"/>
  <c r="B61" i="14"/>
  <c r="B53" i="14"/>
  <c r="B45" i="14"/>
  <c r="B37" i="14"/>
  <c r="B28" i="14"/>
  <c r="B27" i="14"/>
  <c r="B25" i="14"/>
  <c r="E14" i="14"/>
  <c r="B26" i="14"/>
  <c r="B34" i="14"/>
  <c r="B42" i="14"/>
  <c r="B50" i="14"/>
  <c r="B58" i="14"/>
  <c r="B66" i="14"/>
  <c r="B74" i="14"/>
  <c r="B82" i="14"/>
  <c r="B90" i="14"/>
  <c r="B98" i="14"/>
  <c r="B106" i="14"/>
  <c r="B114" i="14"/>
  <c r="B122" i="14"/>
  <c r="B130" i="14"/>
  <c r="B11" i="14"/>
  <c r="C11" i="14" s="1"/>
  <c r="E15" i="14"/>
  <c r="B22" i="14"/>
  <c r="B23" i="14"/>
  <c r="B36" i="14"/>
  <c r="B44" i="14"/>
  <c r="B52" i="14"/>
  <c r="B60" i="14"/>
  <c r="B68" i="14"/>
  <c r="B76" i="14"/>
  <c r="B84" i="14"/>
  <c r="B92" i="14"/>
  <c r="B100" i="14"/>
  <c r="B108" i="14"/>
  <c r="B116" i="14"/>
  <c r="B124" i="14"/>
  <c r="B132" i="14"/>
  <c r="B18" i="14"/>
  <c r="B30" i="14"/>
  <c r="B38" i="14"/>
  <c r="B46" i="14"/>
  <c r="B54" i="14"/>
  <c r="B62" i="14"/>
  <c r="B70" i="14"/>
  <c r="B78" i="14"/>
  <c r="B86" i="14"/>
  <c r="B94" i="14"/>
  <c r="B102" i="14"/>
  <c r="B110" i="14"/>
  <c r="B118" i="14"/>
  <c r="B126" i="14"/>
  <c r="B14" i="14"/>
  <c r="C14" i="14" s="1"/>
  <c r="B15" i="14"/>
  <c r="C15" i="14" s="1"/>
  <c r="B32" i="14"/>
  <c r="B40" i="14"/>
  <c r="B48" i="14"/>
  <c r="B56" i="14"/>
  <c r="B64" i="14"/>
  <c r="B72" i="14"/>
  <c r="B80" i="14"/>
  <c r="B88" i="14"/>
  <c r="B96" i="14"/>
  <c r="B104" i="14"/>
  <c r="B112" i="14"/>
  <c r="B120" i="14"/>
  <c r="B128" i="14"/>
  <c r="B134" i="14"/>
  <c r="B138" i="14"/>
  <c r="B142" i="14"/>
  <c r="B146" i="14"/>
  <c r="B150" i="14"/>
  <c r="B154" i="14"/>
  <c r="B158" i="14"/>
  <c r="B162" i="14"/>
  <c r="B166" i="14"/>
  <c r="B170" i="14"/>
  <c r="B174" i="14"/>
  <c r="B178" i="14"/>
  <c r="B182" i="14"/>
  <c r="B186" i="14"/>
  <c r="B190" i="14"/>
  <c r="B194" i="14"/>
  <c r="B198" i="14"/>
  <c r="B202" i="14"/>
  <c r="B206" i="14"/>
  <c r="B210" i="14"/>
  <c r="B214" i="14"/>
  <c r="B218" i="14"/>
  <c r="B222" i="14"/>
  <c r="B226" i="14"/>
  <c r="B230" i="14"/>
  <c r="B234" i="14"/>
  <c r="B238" i="14"/>
  <c r="B242" i="14"/>
  <c r="B246" i="14"/>
  <c r="B250" i="14"/>
  <c r="B254" i="14"/>
  <c r="B258" i="14"/>
  <c r="B262" i="14"/>
  <c r="B266" i="14"/>
  <c r="B270" i="14"/>
  <c r="B274" i="14"/>
  <c r="B278" i="14"/>
  <c r="B282" i="14"/>
  <c r="B286" i="14"/>
  <c r="B290" i="14"/>
  <c r="B296" i="14"/>
  <c r="B304" i="14"/>
  <c r="B312" i="14"/>
  <c r="B320" i="14"/>
  <c r="B328" i="14"/>
  <c r="B346" i="14"/>
  <c r="B362" i="14"/>
  <c r="B271" i="14"/>
  <c r="B275" i="14"/>
  <c r="B279" i="14"/>
  <c r="B283" i="14"/>
  <c r="B287" i="14"/>
  <c r="B292" i="14"/>
  <c r="B293" i="14"/>
  <c r="B298" i="14"/>
  <c r="B306" i="14"/>
  <c r="B314" i="14"/>
  <c r="B322" i="14"/>
  <c r="B330" i="14"/>
  <c r="B342" i="14"/>
  <c r="B358" i="14"/>
  <c r="B136" i="14"/>
  <c r="B140" i="14"/>
  <c r="B144" i="14"/>
  <c r="B148" i="14"/>
  <c r="B152" i="14"/>
  <c r="B156" i="14"/>
  <c r="B160" i="14"/>
  <c r="B164" i="14"/>
  <c r="B168" i="14"/>
  <c r="B172" i="14"/>
  <c r="B176" i="14"/>
  <c r="B180" i="14"/>
  <c r="B184" i="14"/>
  <c r="B188" i="14"/>
  <c r="B192" i="14"/>
  <c r="B196" i="14"/>
  <c r="B200" i="14"/>
  <c r="B204" i="14"/>
  <c r="B208" i="14"/>
  <c r="B212" i="14"/>
  <c r="B216" i="14"/>
  <c r="B220" i="14"/>
  <c r="B224" i="14"/>
  <c r="B228" i="14"/>
  <c r="B232" i="14"/>
  <c r="B236" i="14"/>
  <c r="B240" i="14"/>
  <c r="B244" i="14"/>
  <c r="B248" i="14"/>
  <c r="B252" i="14"/>
  <c r="B256" i="14"/>
  <c r="B260" i="14"/>
  <c r="B264" i="14"/>
  <c r="B268" i="14"/>
  <c r="B272" i="14"/>
  <c r="B276" i="14"/>
  <c r="B280" i="14"/>
  <c r="B284" i="14"/>
  <c r="B288" i="14"/>
  <c r="B300" i="14"/>
  <c r="B308" i="14"/>
  <c r="B316" i="14"/>
  <c r="B324" i="14"/>
  <c r="B332" i="14"/>
  <c r="B338" i="14"/>
  <c r="B354" i="14"/>
  <c r="B294" i="14"/>
  <c r="B302" i="14"/>
  <c r="B310" i="14"/>
  <c r="B318" i="14"/>
  <c r="B326" i="14"/>
  <c r="B334" i="14"/>
  <c r="B350" i="14"/>
  <c r="B399" i="14"/>
  <c r="B407" i="14"/>
  <c r="B415" i="14"/>
  <c r="B423" i="14"/>
  <c r="B431" i="14"/>
  <c r="B439" i="14"/>
  <c r="B447" i="14"/>
  <c r="B455" i="14"/>
  <c r="B463" i="14"/>
  <c r="B471" i="14"/>
  <c r="B479" i="14"/>
  <c r="B487" i="14"/>
  <c r="B495" i="14"/>
  <c r="B721" i="14"/>
  <c r="B336" i="14"/>
  <c r="B340" i="14"/>
  <c r="B344" i="14"/>
  <c r="B348" i="14"/>
  <c r="B352" i="14"/>
  <c r="B356" i="14"/>
  <c r="B360" i="14"/>
  <c r="B364" i="14"/>
  <c r="B368" i="14"/>
  <c r="B372" i="14"/>
  <c r="B376" i="14"/>
  <c r="B380" i="14"/>
  <c r="B384" i="14"/>
  <c r="B388" i="14"/>
  <c r="B401" i="14"/>
  <c r="B409" i="14"/>
  <c r="B417" i="14"/>
  <c r="B425" i="14"/>
  <c r="B433" i="14"/>
  <c r="B441" i="14"/>
  <c r="B449" i="14"/>
  <c r="B457" i="14"/>
  <c r="B465" i="14"/>
  <c r="B473" i="14"/>
  <c r="B481" i="14"/>
  <c r="B489" i="14"/>
  <c r="B497" i="14"/>
  <c r="B381" i="14"/>
  <c r="B385" i="14"/>
  <c r="B389" i="14"/>
  <c r="B397" i="14"/>
  <c r="B403" i="14"/>
  <c r="B411" i="14"/>
  <c r="B419" i="14"/>
  <c r="B427" i="14"/>
  <c r="B435" i="14"/>
  <c r="B443" i="14"/>
  <c r="B451" i="14"/>
  <c r="B459" i="14"/>
  <c r="B467" i="14"/>
  <c r="B475" i="14"/>
  <c r="B483" i="14"/>
  <c r="B491" i="14"/>
  <c r="B366" i="14"/>
  <c r="B370" i="14"/>
  <c r="B374" i="14"/>
  <c r="B378" i="14"/>
  <c r="B382" i="14"/>
  <c r="B386" i="14"/>
  <c r="B390" i="14"/>
  <c r="B393" i="14"/>
  <c r="B394" i="14"/>
  <c r="B405" i="14"/>
  <c r="B413" i="14"/>
  <c r="B421" i="14"/>
  <c r="B429" i="14"/>
  <c r="B437" i="14"/>
  <c r="B445" i="14"/>
  <c r="B453" i="14"/>
  <c r="B461" i="14"/>
  <c r="B469" i="14"/>
  <c r="B477" i="14"/>
  <c r="B485" i="14"/>
  <c r="B493" i="14"/>
  <c r="B501" i="14"/>
  <c r="B505" i="14"/>
  <c r="B509" i="14"/>
  <c r="B513" i="14"/>
  <c r="B517" i="14"/>
  <c r="B521" i="14"/>
  <c r="B525" i="14"/>
  <c r="B529" i="14"/>
  <c r="B533" i="14"/>
  <c r="B537" i="14"/>
  <c r="B541" i="14"/>
  <c r="B545" i="14"/>
  <c r="B549" i="14"/>
  <c r="B553" i="14"/>
  <c r="B557" i="14"/>
  <c r="B561" i="14"/>
  <c r="B565" i="14"/>
  <c r="B569" i="14"/>
  <c r="B573" i="14"/>
  <c r="B577" i="14"/>
  <c r="B581" i="14"/>
  <c r="B585" i="14"/>
  <c r="B589" i="14"/>
  <c r="B593" i="14"/>
  <c r="B597" i="14"/>
  <c r="B601" i="14"/>
  <c r="B605" i="14"/>
  <c r="B609" i="14"/>
  <c r="B613" i="14"/>
  <c r="B617" i="14"/>
  <c r="B621" i="14"/>
  <c r="B625" i="14"/>
  <c r="B630" i="14"/>
  <c r="B631" i="14"/>
  <c r="B642" i="14"/>
  <c r="B650" i="14"/>
  <c r="B658" i="14"/>
  <c r="B666" i="14"/>
  <c r="B676" i="14"/>
  <c r="B692" i="14"/>
  <c r="B708" i="14"/>
  <c r="B735" i="14"/>
  <c r="B755" i="14"/>
  <c r="B787" i="14"/>
  <c r="B835" i="14"/>
  <c r="B867" i="14"/>
  <c r="B636" i="14"/>
  <c r="B644" i="14"/>
  <c r="B652" i="14"/>
  <c r="B660" i="14"/>
  <c r="B668" i="14"/>
  <c r="B688" i="14"/>
  <c r="B704" i="14"/>
  <c r="B720" i="14"/>
  <c r="B779" i="14"/>
  <c r="B922" i="14"/>
  <c r="B925" i="14"/>
  <c r="B499" i="14"/>
  <c r="B503" i="14"/>
  <c r="B507" i="14"/>
  <c r="B511" i="14"/>
  <c r="B515" i="14"/>
  <c r="B519" i="14"/>
  <c r="B523" i="14"/>
  <c r="B527" i="14"/>
  <c r="B531" i="14"/>
  <c r="B535" i="14"/>
  <c r="B539" i="14"/>
  <c r="B543" i="14"/>
  <c r="B547" i="14"/>
  <c r="B551" i="14"/>
  <c r="B555" i="14"/>
  <c r="B559" i="14"/>
  <c r="B563" i="14"/>
  <c r="B567" i="14"/>
  <c r="B571" i="14"/>
  <c r="B575" i="14"/>
  <c r="B579" i="14"/>
  <c r="B583" i="14"/>
  <c r="B587" i="14"/>
  <c r="B591" i="14"/>
  <c r="B595" i="14"/>
  <c r="B599" i="14"/>
  <c r="B603" i="14"/>
  <c r="B607" i="14"/>
  <c r="B611" i="14"/>
  <c r="B615" i="14"/>
  <c r="B619" i="14"/>
  <c r="B623" i="14"/>
  <c r="B638" i="14"/>
  <c r="B646" i="14"/>
  <c r="B654" i="14"/>
  <c r="B662" i="14"/>
  <c r="B670" i="14"/>
  <c r="B684" i="14"/>
  <c r="B700" i="14"/>
  <c r="B716" i="14"/>
  <c r="B771" i="14"/>
  <c r="B819" i="14"/>
  <c r="B838" i="14"/>
  <c r="B634" i="14"/>
  <c r="B640" i="14"/>
  <c r="B648" i="14"/>
  <c r="B656" i="14"/>
  <c r="B664" i="14"/>
  <c r="B672" i="14"/>
  <c r="B680" i="14"/>
  <c r="B696" i="14"/>
  <c r="B712" i="14"/>
  <c r="B724" i="14"/>
  <c r="B740" i="14"/>
  <c r="B763" i="14"/>
  <c r="B803" i="14"/>
  <c r="B831" i="14"/>
  <c r="B833" i="14"/>
  <c r="B723" i="14"/>
  <c r="B739" i="14"/>
  <c r="B753" i="14"/>
  <c r="B761" i="14"/>
  <c r="B769" i="14"/>
  <c r="B777" i="14"/>
  <c r="B791" i="14"/>
  <c r="B807" i="14"/>
  <c r="B823" i="14"/>
  <c r="B827" i="14"/>
  <c r="B859" i="14"/>
  <c r="B889" i="14"/>
  <c r="B895" i="14"/>
  <c r="B898" i="14"/>
  <c r="B674" i="14"/>
  <c r="B678" i="14"/>
  <c r="B682" i="14"/>
  <c r="B686" i="14"/>
  <c r="B690" i="14"/>
  <c r="B694" i="14"/>
  <c r="B698" i="14"/>
  <c r="B702" i="14"/>
  <c r="B706" i="14"/>
  <c r="B710" i="14"/>
  <c r="B714" i="14"/>
  <c r="B718" i="14"/>
  <c r="B731" i="14"/>
  <c r="B732" i="14"/>
  <c r="B747" i="14"/>
  <c r="B748" i="14"/>
  <c r="B757" i="14"/>
  <c r="B765" i="14"/>
  <c r="B773" i="14"/>
  <c r="B783" i="14"/>
  <c r="B799" i="14"/>
  <c r="B815" i="14"/>
  <c r="B727" i="14"/>
  <c r="B743" i="14"/>
  <c r="B744" i="14"/>
  <c r="B751" i="14"/>
  <c r="B759" i="14"/>
  <c r="B767" i="14"/>
  <c r="B775" i="14"/>
  <c r="B795" i="14"/>
  <c r="B811" i="14"/>
  <c r="B851" i="14"/>
  <c r="B873" i="14"/>
  <c r="B837" i="14"/>
  <c r="B849" i="14"/>
  <c r="B857" i="14"/>
  <c r="B865" i="14"/>
  <c r="B877" i="14"/>
  <c r="B893" i="14"/>
  <c r="B914" i="14"/>
  <c r="B781" i="14"/>
  <c r="B785" i="14"/>
  <c r="B789" i="14"/>
  <c r="B793" i="14"/>
  <c r="B797" i="14"/>
  <c r="B801" i="14"/>
  <c r="B805" i="14"/>
  <c r="B809" i="14"/>
  <c r="B813" i="14"/>
  <c r="B817" i="14"/>
  <c r="B821" i="14"/>
  <c r="B825" i="14"/>
  <c r="B829" i="14"/>
  <c r="B845" i="14"/>
  <c r="B853" i="14"/>
  <c r="B861" i="14"/>
  <c r="B869" i="14"/>
  <c r="B885" i="14"/>
  <c r="B921" i="14"/>
  <c r="B933" i="14"/>
  <c r="B970" i="14"/>
  <c r="B841" i="14"/>
  <c r="B855" i="14"/>
  <c r="B863" i="14"/>
  <c r="B881" i="14"/>
  <c r="B909" i="14"/>
  <c r="B941" i="14"/>
  <c r="B897" i="14"/>
  <c r="B913" i="14"/>
  <c r="B962" i="14"/>
  <c r="B992" i="14"/>
  <c r="B871" i="14"/>
  <c r="B875" i="14"/>
  <c r="B879" i="14"/>
  <c r="B883" i="14"/>
  <c r="B887" i="14"/>
  <c r="B905" i="14"/>
  <c r="B906" i="14"/>
  <c r="B946" i="14"/>
  <c r="B978" i="14"/>
  <c r="B901" i="14"/>
  <c r="B917" i="14"/>
  <c r="B929" i="14"/>
  <c r="B937" i="14"/>
  <c r="B954" i="14"/>
  <c r="B944" i="14"/>
  <c r="B952" i="14"/>
  <c r="B960" i="14"/>
  <c r="B968" i="14"/>
  <c r="B976" i="14"/>
  <c r="B996" i="14"/>
  <c r="B948" i="14"/>
  <c r="B956" i="14"/>
  <c r="B964" i="14"/>
  <c r="B972" i="14"/>
  <c r="B980" i="14"/>
  <c r="B988" i="14"/>
  <c r="B1004" i="14"/>
  <c r="B950" i="14"/>
  <c r="B958" i="14"/>
  <c r="B966" i="14"/>
  <c r="B974" i="14"/>
  <c r="B984" i="14"/>
  <c r="B1000" i="14"/>
  <c r="B1008" i="14"/>
  <c r="B1009" i="14"/>
  <c r="B982" i="14"/>
  <c r="B986" i="14"/>
  <c r="B990" i="14"/>
  <c r="B994" i="14"/>
  <c r="B998" i="14"/>
  <c r="B1002" i="14"/>
  <c r="B1006" i="14"/>
  <c r="B1010" i="14"/>
  <c r="G9" i="3" l="1"/>
  <c r="I9" i="6"/>
  <c r="J9" i="6" s="1"/>
  <c r="E7" i="14"/>
  <c r="H6" i="14" s="1"/>
  <c r="I49" i="6"/>
  <c r="J49" i="6" s="1"/>
  <c r="I17" i="6"/>
  <c r="J17" i="6" s="1"/>
  <c r="I76" i="6"/>
  <c r="J76" i="6" s="1"/>
  <c r="I60" i="6"/>
  <c r="I44" i="6"/>
  <c r="J44" i="6" s="1"/>
  <c r="I28" i="6"/>
  <c r="J28" i="6" s="1"/>
  <c r="I12" i="6"/>
  <c r="J12" i="6" s="1"/>
  <c r="I21" i="6"/>
  <c r="J21" i="6" s="1"/>
  <c r="I79" i="6"/>
  <c r="J79" i="6" s="1"/>
  <c r="I63" i="6"/>
  <c r="J63" i="6" s="1"/>
  <c r="I47" i="6"/>
  <c r="J47" i="6" s="1"/>
  <c r="I27" i="6"/>
  <c r="J27" i="6" s="1"/>
  <c r="I89" i="6"/>
  <c r="J89" i="6" s="1"/>
  <c r="I13" i="6"/>
  <c r="J13" i="6" s="1"/>
  <c r="I50" i="6"/>
  <c r="J50" i="6" s="1"/>
  <c r="I34" i="6"/>
  <c r="J34" i="6" s="1"/>
  <c r="I73" i="6"/>
  <c r="J73" i="6" s="1"/>
  <c r="I33" i="6"/>
  <c r="J33" i="6" s="1"/>
  <c r="I84" i="6"/>
  <c r="J84" i="6" s="1"/>
  <c r="I68" i="6"/>
  <c r="J68" i="6" s="1"/>
  <c r="I52" i="6"/>
  <c r="J52" i="6" s="1"/>
  <c r="I36" i="6"/>
  <c r="J36" i="6" s="1"/>
  <c r="I20" i="6"/>
  <c r="J20" i="6" s="1"/>
  <c r="I69" i="6"/>
  <c r="J69" i="6" s="1"/>
  <c r="I87" i="6"/>
  <c r="J87" i="6" s="1"/>
  <c r="I71" i="6"/>
  <c r="J71" i="6" s="1"/>
  <c r="I55" i="6"/>
  <c r="J55" i="6" s="1"/>
  <c r="I39" i="6"/>
  <c r="I19" i="6"/>
  <c r="J19" i="6" s="1"/>
  <c r="I53" i="6"/>
  <c r="J53" i="6" s="1"/>
  <c r="I82" i="6"/>
  <c r="J82" i="6" s="1"/>
  <c r="I18" i="6"/>
  <c r="J18" i="6" s="1"/>
  <c r="I35" i="6"/>
  <c r="J35" i="6" s="1"/>
  <c r="I11" i="6"/>
  <c r="J11" i="6" s="1"/>
  <c r="I45" i="6"/>
  <c r="J45" i="6" s="1"/>
  <c r="I66" i="6"/>
  <c r="J66" i="6" s="1"/>
  <c r="I58" i="6"/>
  <c r="J58" i="6" s="1"/>
  <c r="I26" i="6"/>
  <c r="J26" i="6" s="1"/>
  <c r="I37" i="6"/>
  <c r="J37" i="6" s="1"/>
  <c r="I74" i="6"/>
  <c r="J74" i="6" s="1"/>
  <c r="I42" i="6"/>
  <c r="J42" i="6" s="1"/>
  <c r="I10" i="6"/>
  <c r="J10" i="6" s="1"/>
  <c r="I31" i="6"/>
  <c r="J31" i="6" s="1"/>
  <c r="I15" i="6"/>
  <c r="J15" i="6" s="1"/>
  <c r="I61" i="6"/>
  <c r="J61" i="6" s="1"/>
  <c r="I29" i="6"/>
  <c r="J29" i="6" s="1"/>
  <c r="I86" i="6"/>
  <c r="J86" i="6" s="1"/>
  <c r="I70" i="6"/>
  <c r="J70" i="6" s="1"/>
  <c r="I54" i="6"/>
  <c r="J54" i="6" s="1"/>
  <c r="I38" i="6"/>
  <c r="J38" i="6" s="1"/>
  <c r="I22" i="6"/>
  <c r="J22" i="6" s="1"/>
  <c r="I78" i="6"/>
  <c r="J78" i="6" s="1"/>
  <c r="I62" i="6"/>
  <c r="J62" i="6" s="1"/>
  <c r="I46" i="6"/>
  <c r="J46" i="6" s="1"/>
  <c r="I30" i="6"/>
  <c r="J30" i="6" s="1"/>
  <c r="J14" i="6"/>
  <c r="J65" i="6"/>
  <c r="J77" i="6"/>
  <c r="J23" i="6"/>
  <c r="J39" i="6"/>
  <c r="J43" i="6"/>
  <c r="J51" i="6"/>
  <c r="J59" i="6"/>
  <c r="J67" i="6"/>
  <c r="J75" i="6"/>
  <c r="J83" i="6"/>
  <c r="J41" i="6"/>
  <c r="J85" i="6"/>
  <c r="J16" i="6"/>
  <c r="J24" i="6"/>
  <c r="J32" i="6"/>
  <c r="J40" i="6"/>
  <c r="J48" i="6"/>
  <c r="J56" i="6"/>
  <c r="J60" i="6"/>
  <c r="J64" i="6"/>
  <c r="J72" i="6"/>
  <c r="J80" i="6"/>
  <c r="J88" i="6"/>
  <c r="J25" i="6"/>
  <c r="J57" i="6"/>
  <c r="J81" i="6"/>
  <c r="AB65" i="7"/>
  <c r="AC65" i="7" s="1"/>
  <c r="E65" i="7" s="1"/>
  <c r="F65" i="7" s="1"/>
  <c r="AB29" i="7"/>
  <c r="AC29" i="7" s="1"/>
  <c r="E29" i="7" s="1"/>
  <c r="F29" i="7" s="1"/>
  <c r="AB541" i="7"/>
  <c r="AC541" i="7" s="1"/>
  <c r="AB413" i="7"/>
  <c r="AC413" i="7" s="1"/>
  <c r="AB49" i="7"/>
  <c r="AC49" i="7" s="1"/>
  <c r="E49" i="7" s="1"/>
  <c r="F49" i="7" s="1"/>
  <c r="AB655" i="7"/>
  <c r="AC655" i="7" s="1"/>
  <c r="AB597" i="7"/>
  <c r="AC597" i="7" s="1"/>
  <c r="AB611" i="7"/>
  <c r="AC611" i="7" s="1"/>
  <c r="AB951" i="7"/>
  <c r="AC951" i="7" s="1"/>
  <c r="AB999" i="7"/>
  <c r="AC999" i="7" s="1"/>
  <c r="AB943" i="7"/>
  <c r="AC943" i="7" s="1"/>
  <c r="AB33" i="7"/>
  <c r="AC33" i="7" s="1"/>
  <c r="E33" i="7" s="1"/>
  <c r="F33" i="7" s="1"/>
  <c r="AB437" i="7"/>
  <c r="AC437" i="7" s="1"/>
  <c r="AB313" i="7"/>
  <c r="AC313" i="7" s="1"/>
  <c r="AB721" i="7"/>
  <c r="AC721" i="7" s="1"/>
  <c r="AB421" i="7"/>
  <c r="AC421" i="7" s="1"/>
  <c r="AB685" i="7"/>
  <c r="AC685" i="7" s="1"/>
  <c r="AB219" i="7"/>
  <c r="AC219" i="7" s="1"/>
  <c r="E219" i="7" s="1"/>
  <c r="F219" i="7" s="1"/>
  <c r="AB693" i="7"/>
  <c r="AC693" i="7" s="1"/>
  <c r="AB814" i="7"/>
  <c r="AC814" i="7" s="1"/>
  <c r="AB543" i="7"/>
  <c r="AC543" i="7" s="1"/>
  <c r="AB63" i="7"/>
  <c r="AC63" i="7" s="1"/>
  <c r="E63" i="7" s="1"/>
  <c r="F63" i="7" s="1"/>
  <c r="AB93" i="7"/>
  <c r="AC93" i="7" s="1"/>
  <c r="E93" i="7" s="1"/>
  <c r="F93" i="7" s="1"/>
  <c r="AB53" i="7"/>
  <c r="AC53" i="7" s="1"/>
  <c r="E53" i="7" s="1"/>
  <c r="F53" i="7" s="1"/>
  <c r="AB35" i="7"/>
  <c r="AC35" i="7" s="1"/>
  <c r="E35" i="7" s="1"/>
  <c r="F35" i="7" s="1"/>
  <c r="AB137" i="7"/>
  <c r="AC137" i="7" s="1"/>
  <c r="E137" i="7" s="1"/>
  <c r="F137" i="7" s="1"/>
  <c r="AB75" i="7"/>
  <c r="AC75" i="7" s="1"/>
  <c r="E75" i="7" s="1"/>
  <c r="F75" i="7" s="1"/>
  <c r="AB415" i="7"/>
  <c r="AC415" i="7" s="1"/>
  <c r="AB453" i="7"/>
  <c r="AC453" i="7" s="1"/>
  <c r="AB673" i="7"/>
  <c r="AC673" i="7" s="1"/>
  <c r="AB615" i="7"/>
  <c r="AC615" i="7" s="1"/>
  <c r="AB665" i="7"/>
  <c r="AC665" i="7" s="1"/>
  <c r="AB919" i="7"/>
  <c r="AC919" i="7" s="1"/>
  <c r="AB779" i="7"/>
  <c r="AC779" i="7" s="1"/>
  <c r="AB986" i="7"/>
  <c r="AC986" i="7" s="1"/>
  <c r="AB1002" i="7"/>
  <c r="AC1002" i="7" s="1"/>
  <c r="AB751" i="7"/>
  <c r="AC751" i="7" s="1"/>
  <c r="AB647" i="7"/>
  <c r="AC647" i="7" s="1"/>
  <c r="AB962" i="7"/>
  <c r="AC962" i="7" s="1"/>
  <c r="AB1006" i="7"/>
  <c r="AC1006" i="7" s="1"/>
  <c r="AB473" i="7"/>
  <c r="AC473" i="7" s="1"/>
  <c r="AB579" i="7"/>
  <c r="AC579" i="7" s="1"/>
  <c r="AB697" i="7"/>
  <c r="AC697" i="7" s="1"/>
  <c r="AB235" i="7"/>
  <c r="AC235" i="7" s="1"/>
  <c r="E235" i="7" s="1"/>
  <c r="F235" i="7" s="1"/>
  <c r="AB275" i="7"/>
  <c r="AC275" i="7" s="1"/>
  <c r="E275" i="7" s="1"/>
  <c r="F275" i="7" s="1"/>
  <c r="AB157" i="7"/>
  <c r="AC157" i="7" s="1"/>
  <c r="E157" i="7" s="1"/>
  <c r="F157" i="7" s="1"/>
  <c r="AB701" i="7"/>
  <c r="AC701" i="7" s="1"/>
  <c r="AB807" i="7"/>
  <c r="AC807" i="7" s="1"/>
  <c r="AB992" i="7"/>
  <c r="AC992" i="7" s="1"/>
  <c r="AB942" i="7"/>
  <c r="AC942" i="7" s="1"/>
  <c r="AB589" i="7"/>
  <c r="AC589" i="7" s="1"/>
  <c r="AB715" i="7"/>
  <c r="AC715" i="7" s="1"/>
  <c r="AB906" i="7"/>
  <c r="AC906" i="7" s="1"/>
  <c r="AB48" i="7"/>
  <c r="AC48" i="7" s="1"/>
  <c r="E48" i="7" s="1"/>
  <c r="F48" i="7" s="1"/>
  <c r="AB569" i="7"/>
  <c r="AC569" i="7" s="1"/>
  <c r="AB306" i="7"/>
  <c r="AC306" i="7" s="1"/>
  <c r="AB610" i="7"/>
  <c r="AC610" i="7" s="1"/>
  <c r="AB642" i="7"/>
  <c r="AC642" i="7" s="1"/>
  <c r="AB666" i="7"/>
  <c r="AC666" i="7" s="1"/>
  <c r="AB714" i="7"/>
  <c r="AC714" i="7" s="1"/>
  <c r="AB603" i="7"/>
  <c r="AC603" i="7" s="1"/>
  <c r="AB726" i="7"/>
  <c r="AC726" i="7" s="1"/>
  <c r="AB662" i="7"/>
  <c r="AC662" i="7" s="1"/>
  <c r="AB736" i="7"/>
  <c r="AC736" i="7" s="1"/>
  <c r="AB568" i="7"/>
  <c r="AC568" i="7" s="1"/>
  <c r="AB274" i="7"/>
  <c r="AC274" i="7" s="1"/>
  <c r="E274" i="7" s="1"/>
  <c r="F274" i="7" s="1"/>
  <c r="AB435" i="7"/>
  <c r="AC435" i="7" s="1"/>
  <c r="AB505" i="7"/>
  <c r="AC505" i="7" s="1"/>
  <c r="AB635" i="7"/>
  <c r="AC635" i="7" s="1"/>
  <c r="AB694" i="7"/>
  <c r="AC694" i="7" s="1"/>
  <c r="AB643" i="7"/>
  <c r="AC643" i="7" s="1"/>
  <c r="AB691" i="7"/>
  <c r="AC691" i="7" s="1"/>
  <c r="AB845" i="7"/>
  <c r="AC845" i="7" s="1"/>
  <c r="AB488" i="7"/>
  <c r="AC488" i="7" s="1"/>
  <c r="AB670" i="7"/>
  <c r="AC670" i="7" s="1"/>
  <c r="AB759" i="7"/>
  <c r="AC759" i="7" s="1"/>
  <c r="AB840" i="7"/>
  <c r="AC840" i="7" s="1"/>
  <c r="AB675" i="7"/>
  <c r="AC675" i="7" s="1"/>
  <c r="AB699" i="7"/>
  <c r="AC699" i="7" s="1"/>
  <c r="AB760" i="7"/>
  <c r="AC760" i="7" s="1"/>
  <c r="AB686" i="7"/>
  <c r="AC686" i="7" s="1"/>
  <c r="AB723" i="7"/>
  <c r="AC723" i="7" s="1"/>
  <c r="AB192" i="7"/>
  <c r="AC192" i="7" s="1"/>
  <c r="E192" i="7" s="1"/>
  <c r="F192" i="7" s="1"/>
  <c r="AB290" i="7"/>
  <c r="AC290" i="7" s="1"/>
  <c r="E290" i="7" s="1"/>
  <c r="F290" i="7" s="1"/>
  <c r="AB472" i="7"/>
  <c r="AC472" i="7" s="1"/>
  <c r="AB509" i="7"/>
  <c r="AC509" i="7" s="1"/>
  <c r="AB710" i="7"/>
  <c r="AC710" i="7" s="1"/>
  <c r="AB598" i="7"/>
  <c r="AC598" i="7" s="1"/>
  <c r="AB51" i="7"/>
  <c r="AC51" i="7" s="1"/>
  <c r="E51" i="7" s="1"/>
  <c r="F51" i="7" s="1"/>
  <c r="AB67" i="7"/>
  <c r="AC67" i="7" s="1"/>
  <c r="E67" i="7" s="1"/>
  <c r="F67" i="7" s="1"/>
  <c r="AB50" i="7"/>
  <c r="AC50" i="7" s="1"/>
  <c r="E50" i="7" s="1"/>
  <c r="F50" i="7" s="1"/>
  <c r="AB163" i="7"/>
  <c r="AC163" i="7" s="1"/>
  <c r="E163" i="7" s="1"/>
  <c r="F163" i="7" s="1"/>
  <c r="AB176" i="7"/>
  <c r="AC176" i="7" s="1"/>
  <c r="E176" i="7" s="1"/>
  <c r="F176" i="7" s="1"/>
  <c r="AB191" i="7"/>
  <c r="AC191" i="7" s="1"/>
  <c r="E191" i="7" s="1"/>
  <c r="F191" i="7" s="1"/>
  <c r="AB283" i="7"/>
  <c r="AC283" i="7" s="1"/>
  <c r="E283" i="7" s="1"/>
  <c r="F283" i="7" s="1"/>
  <c r="AB299" i="7"/>
  <c r="AC299" i="7" s="1"/>
  <c r="AB452" i="7"/>
  <c r="AC452" i="7" s="1"/>
  <c r="AB439" i="7"/>
  <c r="AC439" i="7" s="1"/>
  <c r="AB463" i="7"/>
  <c r="AC463" i="7" s="1"/>
  <c r="AB479" i="7"/>
  <c r="AC479" i="7" s="1"/>
  <c r="AB500" i="7"/>
  <c r="AC500" i="7" s="1"/>
  <c r="AB557" i="7"/>
  <c r="AC557" i="7" s="1"/>
  <c r="AB586" i="7"/>
  <c r="AC586" i="7" s="1"/>
  <c r="AB618" i="7"/>
  <c r="AC618" i="7" s="1"/>
  <c r="AB658" i="7"/>
  <c r="AC658" i="7" s="1"/>
  <c r="AB674" i="7"/>
  <c r="AC674" i="7" s="1"/>
  <c r="AB521" i="7"/>
  <c r="AC521" i="7" s="1"/>
  <c r="AB525" i="7"/>
  <c r="AC525" i="7" s="1"/>
  <c r="AB606" i="7"/>
  <c r="AC606" i="7" s="1"/>
  <c r="AB622" i="7"/>
  <c r="AC622" i="7" s="1"/>
  <c r="AB638" i="7"/>
  <c r="AC638" i="7" s="1"/>
  <c r="AB848" i="7"/>
  <c r="AC848" i="7" s="1"/>
  <c r="AB646" i="7"/>
  <c r="AC646" i="7" s="1"/>
  <c r="AB651" i="7"/>
  <c r="AC651" i="7" s="1"/>
  <c r="AB795" i="7"/>
  <c r="AC795" i="7" s="1"/>
  <c r="AB811" i="7"/>
  <c r="AC811" i="7" s="1"/>
  <c r="AB833" i="7"/>
  <c r="AC833" i="7" s="1"/>
  <c r="AB828" i="7"/>
  <c r="AC828" i="7" s="1"/>
  <c r="AB926" i="7"/>
  <c r="AC926" i="7" s="1"/>
  <c r="AB910" i="7"/>
  <c r="AC910" i="7" s="1"/>
  <c r="AB894" i="7"/>
  <c r="AC894" i="7" s="1"/>
  <c r="AB878" i="7"/>
  <c r="AC878" i="7" s="1"/>
  <c r="AB862" i="7"/>
  <c r="AC862" i="7" s="1"/>
  <c r="AB772" i="7"/>
  <c r="AC772" i="7" s="1"/>
  <c r="AB711" i="7"/>
  <c r="AC711" i="7" s="1"/>
  <c r="AB16" i="7"/>
  <c r="AC16" i="7" s="1"/>
  <c r="E16" i="7" s="1"/>
  <c r="F16" i="7" s="1"/>
  <c r="AB983" i="7"/>
  <c r="AC983" i="7" s="1"/>
  <c r="AB967" i="7"/>
  <c r="AC967" i="7" s="1"/>
  <c r="AB935" i="7"/>
  <c r="AC935" i="7" s="1"/>
  <c r="AB903" i="7"/>
  <c r="AC903" i="7" s="1"/>
  <c r="AB887" i="7"/>
  <c r="AC887" i="7" s="1"/>
  <c r="AB871" i="7"/>
  <c r="AC871" i="7" s="1"/>
  <c r="AB855" i="7"/>
  <c r="AC855" i="7" s="1"/>
  <c r="AB756" i="7"/>
  <c r="AC756" i="7" s="1"/>
  <c r="AB631" i="7"/>
  <c r="AC631" i="7" s="1"/>
  <c r="AB9" i="7"/>
  <c r="B9" i="7" s="1"/>
  <c r="C9" i="7" s="1"/>
  <c r="AB1004" i="7"/>
  <c r="AC1004" i="7" s="1"/>
  <c r="AB988" i="7"/>
  <c r="AC988" i="7" s="1"/>
  <c r="AB972" i="7"/>
  <c r="AC972" i="7" s="1"/>
  <c r="AB956" i="7"/>
  <c r="AC956" i="7" s="1"/>
  <c r="AB940" i="7"/>
  <c r="AC940" i="7" s="1"/>
  <c r="AB924" i="7"/>
  <c r="AC924" i="7" s="1"/>
  <c r="AB908" i="7"/>
  <c r="AC908" i="7" s="1"/>
  <c r="AB892" i="7"/>
  <c r="AC892" i="7" s="1"/>
  <c r="AB876" i="7"/>
  <c r="AC876" i="7" s="1"/>
  <c r="AB860" i="7"/>
  <c r="AC860" i="7" s="1"/>
  <c r="AB836" i="7"/>
  <c r="AC836" i="7" s="1"/>
  <c r="AB755" i="7"/>
  <c r="AC755" i="7" s="1"/>
  <c r="AB14" i="7"/>
  <c r="AC14" i="7" s="1"/>
  <c r="E14" i="7" s="1"/>
  <c r="F14" i="7" s="1"/>
  <c r="AB997" i="7"/>
  <c r="AC997" i="7" s="1"/>
  <c r="AB981" i="7"/>
  <c r="AC981" i="7" s="1"/>
  <c r="AB965" i="7"/>
  <c r="AC965" i="7" s="1"/>
  <c r="AB949" i="7"/>
  <c r="AC949" i="7" s="1"/>
  <c r="AB933" i="7"/>
  <c r="AC933" i="7" s="1"/>
  <c r="AB917" i="7"/>
  <c r="AC917" i="7" s="1"/>
  <c r="AB901" i="7"/>
  <c r="AC901" i="7" s="1"/>
  <c r="AB885" i="7"/>
  <c r="AC885" i="7" s="1"/>
  <c r="AB869" i="7"/>
  <c r="AC869" i="7" s="1"/>
  <c r="AB853" i="7"/>
  <c r="AC853" i="7" s="1"/>
  <c r="AB663" i="7"/>
  <c r="AC663" i="7" s="1"/>
  <c r="AB564" i="7"/>
  <c r="AC564" i="7" s="1"/>
  <c r="AB547" i="7"/>
  <c r="AC547" i="7" s="1"/>
  <c r="AB816" i="7"/>
  <c r="AC816" i="7" s="1"/>
  <c r="AB800" i="7"/>
  <c r="AC800" i="7" s="1"/>
  <c r="AB784" i="7"/>
  <c r="AC784" i="7" s="1"/>
  <c r="AB567" i="7"/>
  <c r="AC567" i="7" s="1"/>
  <c r="AB825" i="7"/>
  <c r="AC825" i="7" s="1"/>
  <c r="AB809" i="7"/>
  <c r="AC809" i="7" s="1"/>
  <c r="AB793" i="7"/>
  <c r="AC793" i="7" s="1"/>
  <c r="AB762" i="7"/>
  <c r="AC762" i="7" s="1"/>
  <c r="AB581" i="7"/>
  <c r="AC581" i="7" s="1"/>
  <c r="AB515" i="7"/>
  <c r="AC515" i="7" s="1"/>
  <c r="AB846" i="7"/>
  <c r="AC846" i="7" s="1"/>
  <c r="AB830" i="7"/>
  <c r="AC830" i="7" s="1"/>
  <c r="AB798" i="7"/>
  <c r="AC798" i="7" s="1"/>
  <c r="AB782" i="7"/>
  <c r="AC782" i="7" s="1"/>
  <c r="AB750" i="7"/>
  <c r="AC750" i="7" s="1"/>
  <c r="AB698" i="7"/>
  <c r="AC698" i="7" s="1"/>
  <c r="AB580" i="7"/>
  <c r="AC580" i="7" s="1"/>
  <c r="AB496" i="7"/>
  <c r="AC496" i="7" s="1"/>
  <c r="AB728" i="7"/>
  <c r="AC728" i="7" s="1"/>
  <c r="AB712" i="7"/>
  <c r="AC712" i="7" s="1"/>
  <c r="AB696" i="7"/>
  <c r="AC696" i="7" s="1"/>
  <c r="AB680" i="7"/>
  <c r="AC680" i="7" s="1"/>
  <c r="AB664" i="7"/>
  <c r="AC664" i="7" s="1"/>
  <c r="AB648" i="7"/>
  <c r="AC648" i="7" s="1"/>
  <c r="AB632" i="7"/>
  <c r="AC632" i="7" s="1"/>
  <c r="AB616" i="7"/>
  <c r="AC616" i="7" s="1"/>
  <c r="AB600" i="7"/>
  <c r="AC600" i="7" s="1"/>
  <c r="AB584" i="7"/>
  <c r="AC584" i="7" s="1"/>
  <c r="AB523" i="7"/>
  <c r="AC523" i="7" s="1"/>
  <c r="AB761" i="7"/>
  <c r="AC761" i="7" s="1"/>
  <c r="AB745" i="7"/>
  <c r="AC745" i="7" s="1"/>
  <c r="AB729" i="7"/>
  <c r="AC729" i="7" s="1"/>
  <c r="AB713" i="7"/>
  <c r="AC713" i="7" s="1"/>
  <c r="AB681" i="7"/>
  <c r="AC681" i="7" s="1"/>
  <c r="AB633" i="7"/>
  <c r="AC633" i="7" s="1"/>
  <c r="AB617" i="7"/>
  <c r="AC617" i="7" s="1"/>
  <c r="AB601" i="7"/>
  <c r="AC601" i="7" s="1"/>
  <c r="AB585" i="7"/>
  <c r="AC585" i="7" s="1"/>
  <c r="AB561" i="7"/>
  <c r="AC561" i="7" s="1"/>
  <c r="AB544" i="7"/>
  <c r="AC544" i="7" s="1"/>
  <c r="AB527" i="7"/>
  <c r="AC527" i="7" s="1"/>
  <c r="AB492" i="7"/>
  <c r="AC492" i="7" s="1"/>
  <c r="AB495" i="7"/>
  <c r="AC495" i="7" s="1"/>
  <c r="AB438" i="7"/>
  <c r="AC438" i="7" s="1"/>
  <c r="AB432" i="7"/>
  <c r="AC432" i="7" s="1"/>
  <c r="AB501" i="7"/>
  <c r="AC501" i="7" s="1"/>
  <c r="AB462" i="7"/>
  <c r="AC462" i="7" s="1"/>
  <c r="AB390" i="7"/>
  <c r="AC390" i="7" s="1"/>
  <c r="AB570" i="7"/>
  <c r="AC570" i="7" s="1"/>
  <c r="AB554" i="7"/>
  <c r="AC554" i="7" s="1"/>
  <c r="AB538" i="7"/>
  <c r="AC538" i="7" s="1"/>
  <c r="AB522" i="7"/>
  <c r="AC522" i="7" s="1"/>
  <c r="AB506" i="7"/>
  <c r="AC506" i="7" s="1"/>
  <c r="AB482" i="7"/>
  <c r="AC482" i="7" s="1"/>
  <c r="AB402" i="7"/>
  <c r="AC402" i="7" s="1"/>
  <c r="AB481" i="7"/>
  <c r="AC481" i="7" s="1"/>
  <c r="AB465" i="7"/>
  <c r="AC465" i="7" s="1"/>
  <c r="AB449" i="7"/>
  <c r="AC449" i="7" s="1"/>
  <c r="AB417" i="7"/>
  <c r="AC417" i="7" s="1"/>
  <c r="AB401" i="7"/>
  <c r="AC401" i="7" s="1"/>
  <c r="AB369" i="7"/>
  <c r="AC369" i="7" s="1"/>
  <c r="AB353" i="7"/>
  <c r="AC353" i="7" s="1"/>
  <c r="AB337" i="7"/>
  <c r="AC337" i="7" s="1"/>
  <c r="AB297" i="7"/>
  <c r="AC297" i="7" s="1"/>
  <c r="AB374" i="7"/>
  <c r="AC374" i="7" s="1"/>
  <c r="AB358" i="7"/>
  <c r="AC358" i="7" s="1"/>
  <c r="AB342" i="7"/>
  <c r="AC342" i="7" s="1"/>
  <c r="AB326" i="7"/>
  <c r="AC326" i="7" s="1"/>
  <c r="AB310" i="7"/>
  <c r="AC310" i="7" s="1"/>
  <c r="AB287" i="7"/>
  <c r="AC287" i="7" s="1"/>
  <c r="E287" i="7" s="1"/>
  <c r="F287" i="7" s="1"/>
  <c r="AB427" i="7"/>
  <c r="AC427" i="7" s="1"/>
  <c r="AB411" i="7"/>
  <c r="AC411" i="7" s="1"/>
  <c r="AB395" i="7"/>
  <c r="AC395" i="7" s="1"/>
  <c r="AB379" i="7"/>
  <c r="AC379" i="7" s="1"/>
  <c r="AB363" i="7"/>
  <c r="AC363" i="7" s="1"/>
  <c r="AB347" i="7"/>
  <c r="AC347" i="7" s="1"/>
  <c r="AB331" i="7"/>
  <c r="AC331" i="7" s="1"/>
  <c r="AB315" i="7"/>
  <c r="AC315" i="7" s="1"/>
  <c r="AB416" i="7"/>
  <c r="AC416" i="7" s="1"/>
  <c r="AB400" i="7"/>
  <c r="AC400" i="7" s="1"/>
  <c r="AB384" i="7"/>
  <c r="AC384" i="7" s="1"/>
  <c r="AB368" i="7"/>
  <c r="AC368" i="7" s="1"/>
  <c r="AB352" i="7"/>
  <c r="AC352" i="7" s="1"/>
  <c r="AB336" i="7"/>
  <c r="AC336" i="7" s="1"/>
  <c r="AB320" i="7"/>
  <c r="AC320" i="7" s="1"/>
  <c r="AB295" i="7"/>
  <c r="AC295" i="7" s="1"/>
  <c r="AB278" i="7"/>
  <c r="AC278" i="7" s="1"/>
  <c r="E278" i="7" s="1"/>
  <c r="F278" i="7" s="1"/>
  <c r="AB304" i="7"/>
  <c r="AC304" i="7" s="1"/>
  <c r="AB288" i="7"/>
  <c r="AC288" i="7" s="1"/>
  <c r="E288" i="7" s="1"/>
  <c r="F288" i="7" s="1"/>
  <c r="AB272" i="7"/>
  <c r="AC272" i="7" s="1"/>
  <c r="E272" i="7" s="1"/>
  <c r="F272" i="7" s="1"/>
  <c r="AB256" i="7"/>
  <c r="AC256" i="7" s="1"/>
  <c r="E256" i="7" s="1"/>
  <c r="F256" i="7" s="1"/>
  <c r="AB240" i="7"/>
  <c r="AC240" i="7" s="1"/>
  <c r="E240" i="7" s="1"/>
  <c r="F240" i="7" s="1"/>
  <c r="AB224" i="7"/>
  <c r="AC224" i="7" s="1"/>
  <c r="E224" i="7" s="1"/>
  <c r="F224" i="7" s="1"/>
  <c r="AB208" i="7"/>
  <c r="AC208" i="7" s="1"/>
  <c r="E208" i="7" s="1"/>
  <c r="F208" i="7" s="1"/>
  <c r="AB265" i="7"/>
  <c r="AC265" i="7" s="1"/>
  <c r="E265" i="7" s="1"/>
  <c r="F265" i="7" s="1"/>
  <c r="AB249" i="7"/>
  <c r="AC249" i="7" s="1"/>
  <c r="E249" i="7" s="1"/>
  <c r="F249" i="7" s="1"/>
  <c r="AB233" i="7"/>
  <c r="AC233" i="7" s="1"/>
  <c r="E233" i="7" s="1"/>
  <c r="F233" i="7" s="1"/>
  <c r="AB196" i="7"/>
  <c r="AC196" i="7" s="1"/>
  <c r="E196" i="7" s="1"/>
  <c r="F196" i="7" s="1"/>
  <c r="AB179" i="7"/>
  <c r="AC179" i="7" s="1"/>
  <c r="E179" i="7" s="1"/>
  <c r="F179" i="7" s="1"/>
  <c r="AB246" i="7"/>
  <c r="AC246" i="7" s="1"/>
  <c r="E246" i="7" s="1"/>
  <c r="F246" i="7" s="1"/>
  <c r="AB230" i="7"/>
  <c r="AC230" i="7" s="1"/>
  <c r="E230" i="7" s="1"/>
  <c r="F230" i="7" s="1"/>
  <c r="AB214" i="7"/>
  <c r="AC214" i="7" s="1"/>
  <c r="E214" i="7" s="1"/>
  <c r="F214" i="7" s="1"/>
  <c r="AB199" i="7"/>
  <c r="AC199" i="7" s="1"/>
  <c r="E199" i="7" s="1"/>
  <c r="F199" i="7" s="1"/>
  <c r="AB182" i="7"/>
  <c r="AC182" i="7" s="1"/>
  <c r="E182" i="7" s="1"/>
  <c r="F182" i="7" s="1"/>
  <c r="AB263" i="7"/>
  <c r="AC263" i="7" s="1"/>
  <c r="E263" i="7" s="1"/>
  <c r="F263" i="7" s="1"/>
  <c r="AB247" i="7"/>
  <c r="AC247" i="7" s="1"/>
  <c r="E247" i="7" s="1"/>
  <c r="F247" i="7" s="1"/>
  <c r="AB231" i="7"/>
  <c r="AC231" i="7" s="1"/>
  <c r="E231" i="7" s="1"/>
  <c r="F231" i="7" s="1"/>
  <c r="AB215" i="7"/>
  <c r="AC215" i="7" s="1"/>
  <c r="E215" i="7" s="1"/>
  <c r="F215" i="7" s="1"/>
  <c r="AB186" i="7"/>
  <c r="AC186" i="7" s="1"/>
  <c r="E186" i="7" s="1"/>
  <c r="F186" i="7" s="1"/>
  <c r="AB173" i="7"/>
  <c r="AC173" i="7" s="1"/>
  <c r="E173" i="7" s="1"/>
  <c r="F173" i="7" s="1"/>
  <c r="AB125" i="7"/>
  <c r="AC125" i="7" s="1"/>
  <c r="E125" i="7" s="1"/>
  <c r="F125" i="7" s="1"/>
  <c r="AB109" i="7"/>
  <c r="AC109" i="7" s="1"/>
  <c r="E109" i="7" s="1"/>
  <c r="F109" i="7" s="1"/>
  <c r="AB162" i="7"/>
  <c r="AC162" i="7" s="1"/>
  <c r="E162" i="7" s="1"/>
  <c r="F162" i="7" s="1"/>
  <c r="AB146" i="7"/>
  <c r="AC146" i="7" s="1"/>
  <c r="E146" i="7" s="1"/>
  <c r="F146" i="7" s="1"/>
  <c r="AB130" i="7"/>
  <c r="AC130" i="7" s="1"/>
  <c r="E130" i="7" s="1"/>
  <c r="F130" i="7" s="1"/>
  <c r="AB114" i="7"/>
  <c r="AC114" i="7" s="1"/>
  <c r="E114" i="7" s="1"/>
  <c r="F114" i="7" s="1"/>
  <c r="AB94" i="7"/>
  <c r="AC94" i="7" s="1"/>
  <c r="E94" i="7" s="1"/>
  <c r="F94" i="7" s="1"/>
  <c r="AB151" i="7"/>
  <c r="AC151" i="7" s="1"/>
  <c r="E151" i="7" s="1"/>
  <c r="F151" i="7" s="1"/>
  <c r="AB135" i="7"/>
  <c r="AC135" i="7" s="1"/>
  <c r="E135" i="7" s="1"/>
  <c r="F135" i="7" s="1"/>
  <c r="AB119" i="7"/>
  <c r="AC119" i="7" s="1"/>
  <c r="E119" i="7" s="1"/>
  <c r="F119" i="7" s="1"/>
  <c r="AB99" i="7"/>
  <c r="AC99" i="7" s="1"/>
  <c r="E99" i="7" s="1"/>
  <c r="F99" i="7" s="1"/>
  <c r="AB168" i="7"/>
  <c r="AC168" i="7" s="1"/>
  <c r="E168" i="7" s="1"/>
  <c r="F168" i="7" s="1"/>
  <c r="AB152" i="7"/>
  <c r="AC152" i="7" s="1"/>
  <c r="E152" i="7" s="1"/>
  <c r="F152" i="7" s="1"/>
  <c r="AB136" i="7"/>
  <c r="AC136" i="7" s="1"/>
  <c r="E136" i="7" s="1"/>
  <c r="F136" i="7" s="1"/>
  <c r="AB120" i="7"/>
  <c r="AC120" i="7" s="1"/>
  <c r="E120" i="7" s="1"/>
  <c r="F120" i="7" s="1"/>
  <c r="AB101" i="7"/>
  <c r="AC101" i="7" s="1"/>
  <c r="E101" i="7" s="1"/>
  <c r="F101" i="7" s="1"/>
  <c r="AB92" i="7"/>
  <c r="AC92" i="7" s="1"/>
  <c r="E92" i="7" s="1"/>
  <c r="F92" i="7" s="1"/>
  <c r="AB76" i="7"/>
  <c r="AC76" i="7" s="1"/>
  <c r="E76" i="7" s="1"/>
  <c r="F76" i="7" s="1"/>
  <c r="AB81" i="7"/>
  <c r="AC81" i="7" s="1"/>
  <c r="E81" i="7" s="1"/>
  <c r="F81" i="7" s="1"/>
  <c r="AB60" i="7"/>
  <c r="AC60" i="7" s="1"/>
  <c r="E60" i="7" s="1"/>
  <c r="F60" i="7" s="1"/>
  <c r="AB74" i="7"/>
  <c r="AC74" i="7" s="1"/>
  <c r="E74" i="7" s="1"/>
  <c r="F74" i="7" s="1"/>
  <c r="AB62" i="7"/>
  <c r="AC62" i="7" s="1"/>
  <c r="E62" i="7" s="1"/>
  <c r="F62" i="7" s="1"/>
  <c r="AB26" i="7"/>
  <c r="AC26" i="7" s="1"/>
  <c r="E26" i="7" s="1"/>
  <c r="F26" i="7" s="1"/>
  <c r="AB18" i="7"/>
  <c r="AC18" i="7" s="1"/>
  <c r="E18" i="7" s="1"/>
  <c r="F18" i="7" s="1"/>
  <c r="AB31" i="7"/>
  <c r="AC31" i="7" s="1"/>
  <c r="E31" i="7" s="1"/>
  <c r="F31" i="7" s="1"/>
  <c r="AB52" i="7"/>
  <c r="AC52" i="7" s="1"/>
  <c r="E52" i="7" s="1"/>
  <c r="F52" i="7" s="1"/>
  <c r="AB36" i="7"/>
  <c r="AC36" i="7" s="1"/>
  <c r="E36" i="7" s="1"/>
  <c r="F36" i="7" s="1"/>
  <c r="AB20" i="7"/>
  <c r="AC20" i="7" s="1"/>
  <c r="E20" i="7" s="1"/>
  <c r="F20" i="7" s="1"/>
  <c r="AB37" i="7"/>
  <c r="AC37" i="7" s="1"/>
  <c r="E37" i="7" s="1"/>
  <c r="F37" i="7" s="1"/>
  <c r="H3" i="14"/>
  <c r="AB30" i="7"/>
  <c r="AC30" i="7" s="1"/>
  <c r="E30" i="7" s="1"/>
  <c r="F30" i="7" s="1"/>
  <c r="AB55" i="7"/>
  <c r="AC55" i="7" s="1"/>
  <c r="E55" i="7" s="1"/>
  <c r="F55" i="7" s="1"/>
  <c r="AB56" i="7"/>
  <c r="AC56" i="7" s="1"/>
  <c r="E56" i="7" s="1"/>
  <c r="F56" i="7" s="1"/>
  <c r="AB91" i="7"/>
  <c r="AC91" i="7" s="1"/>
  <c r="E91" i="7" s="1"/>
  <c r="F91" i="7" s="1"/>
  <c r="AB159" i="7"/>
  <c r="AC159" i="7" s="1"/>
  <c r="E159" i="7" s="1"/>
  <c r="F159" i="7" s="1"/>
  <c r="AB204" i="7"/>
  <c r="AC204" i="7" s="1"/>
  <c r="E204" i="7" s="1"/>
  <c r="F204" i="7" s="1"/>
  <c r="AB254" i="7"/>
  <c r="AC254" i="7" s="1"/>
  <c r="E254" i="7" s="1"/>
  <c r="F254" i="7" s="1"/>
  <c r="AB448" i="7"/>
  <c r="AC448" i="7" s="1"/>
  <c r="AB291" i="7"/>
  <c r="AC291" i="7" s="1"/>
  <c r="E291" i="7" s="1"/>
  <c r="F291" i="7" s="1"/>
  <c r="AB484" i="7"/>
  <c r="AC484" i="7" s="1"/>
  <c r="AB455" i="7"/>
  <c r="AC455" i="7" s="1"/>
  <c r="AB468" i="7"/>
  <c r="AC468" i="7" s="1"/>
  <c r="AB540" i="7"/>
  <c r="AC540" i="7" s="1"/>
  <c r="AB556" i="7"/>
  <c r="AC556" i="7" s="1"/>
  <c r="AB464" i="7"/>
  <c r="AC464" i="7" s="1"/>
  <c r="AB471" i="7"/>
  <c r="AC471" i="7" s="1"/>
  <c r="AB731" i="7"/>
  <c r="AC731" i="7" s="1"/>
  <c r="AB841" i="7"/>
  <c r="AC841" i="7" s="1"/>
  <c r="AB954" i="7"/>
  <c r="AC954" i="7" s="1"/>
  <c r="AB938" i="7"/>
  <c r="AC938" i="7" s="1"/>
  <c r="AB922" i="7"/>
  <c r="AC922" i="7" s="1"/>
  <c r="AB890" i="7"/>
  <c r="AC890" i="7" s="1"/>
  <c r="AB874" i="7"/>
  <c r="AC874" i="7" s="1"/>
  <c r="AB858" i="7"/>
  <c r="AC858" i="7" s="1"/>
  <c r="AB740" i="7"/>
  <c r="AC740" i="7" s="1"/>
  <c r="AB695" i="7"/>
  <c r="AC695" i="7" s="1"/>
  <c r="AB12" i="7"/>
  <c r="AB995" i="7"/>
  <c r="AC995" i="7" s="1"/>
  <c r="AB979" i="7"/>
  <c r="AC979" i="7" s="1"/>
  <c r="AB963" i="7"/>
  <c r="AC963" i="7" s="1"/>
  <c r="AB947" i="7"/>
  <c r="AC947" i="7" s="1"/>
  <c r="AB931" i="7"/>
  <c r="AC931" i="7" s="1"/>
  <c r="AB915" i="7"/>
  <c r="AC915" i="7" s="1"/>
  <c r="AB899" i="7"/>
  <c r="AC899" i="7" s="1"/>
  <c r="AB883" i="7"/>
  <c r="AC883" i="7" s="1"/>
  <c r="AB867" i="7"/>
  <c r="AC867" i="7" s="1"/>
  <c r="AB851" i="7"/>
  <c r="AC851" i="7" s="1"/>
  <c r="AB703" i="7"/>
  <c r="AC703" i="7" s="1"/>
  <c r="AB17" i="7"/>
  <c r="AC17" i="7" s="1"/>
  <c r="E17" i="7" s="1"/>
  <c r="F17" i="7" s="1"/>
  <c r="AB1000" i="7"/>
  <c r="AC1000" i="7" s="1"/>
  <c r="AB984" i="7"/>
  <c r="AC984" i="7" s="1"/>
  <c r="AB968" i="7"/>
  <c r="AC968" i="7" s="1"/>
  <c r="AB952" i="7"/>
  <c r="AC952" i="7" s="1"/>
  <c r="AB936" i="7"/>
  <c r="AC936" i="7" s="1"/>
  <c r="AB920" i="7"/>
  <c r="AC920" i="7" s="1"/>
  <c r="AB904" i="7"/>
  <c r="AC904" i="7" s="1"/>
  <c r="AB888" i="7"/>
  <c r="AC888" i="7" s="1"/>
  <c r="AB872" i="7"/>
  <c r="AC872" i="7" s="1"/>
  <c r="AB856" i="7"/>
  <c r="AC856" i="7" s="1"/>
  <c r="AB835" i="7"/>
  <c r="AC835" i="7" s="1"/>
  <c r="AB799" i="7"/>
  <c r="AC799" i="7" s="1"/>
  <c r="AB719" i="7"/>
  <c r="AC719" i="7" s="1"/>
  <c r="AB10" i="7"/>
  <c r="B10" i="7" s="1"/>
  <c r="C10" i="7" s="1"/>
  <c r="AB993" i="7"/>
  <c r="AC993" i="7" s="1"/>
  <c r="AB977" i="7"/>
  <c r="AC977" i="7" s="1"/>
  <c r="AB961" i="7"/>
  <c r="AC961" i="7" s="1"/>
  <c r="AB945" i="7"/>
  <c r="AC945" i="7" s="1"/>
  <c r="AB929" i="7"/>
  <c r="AC929" i="7" s="1"/>
  <c r="AB913" i="7"/>
  <c r="AC913" i="7" s="1"/>
  <c r="AB897" i="7"/>
  <c r="AC897" i="7" s="1"/>
  <c r="AB881" i="7"/>
  <c r="AC881" i="7" s="1"/>
  <c r="AB865" i="7"/>
  <c r="AC865" i="7" s="1"/>
  <c r="AB839" i="7"/>
  <c r="AC839" i="7" s="1"/>
  <c r="AB639" i="7"/>
  <c r="AC639" i="7" s="1"/>
  <c r="AB563" i="7"/>
  <c r="AC563" i="7" s="1"/>
  <c r="AB537" i="7"/>
  <c r="AC537" i="7" s="1"/>
  <c r="AB796" i="7"/>
  <c r="AC796" i="7" s="1"/>
  <c r="AB774" i="7"/>
  <c r="AC774" i="7" s="1"/>
  <c r="AB532" i="7"/>
  <c r="AC532" i="7" s="1"/>
  <c r="AB821" i="7"/>
  <c r="AC821" i="7" s="1"/>
  <c r="AB805" i="7"/>
  <c r="AC805" i="7" s="1"/>
  <c r="AB778" i="7"/>
  <c r="AC778" i="7" s="1"/>
  <c r="AB748" i="7"/>
  <c r="AC748" i="7" s="1"/>
  <c r="AB549" i="7"/>
  <c r="AC549" i="7" s="1"/>
  <c r="AB504" i="7"/>
  <c r="AC504" i="7" s="1"/>
  <c r="AB842" i="7"/>
  <c r="AC842" i="7" s="1"/>
  <c r="AB826" i="7"/>
  <c r="AC826" i="7" s="1"/>
  <c r="AB810" i="7"/>
  <c r="AC810" i="7" s="1"/>
  <c r="AB794" i="7"/>
  <c r="AC794" i="7" s="1"/>
  <c r="AB766" i="7"/>
  <c r="AC766" i="7" s="1"/>
  <c r="AB730" i="7"/>
  <c r="AC730" i="7" s="1"/>
  <c r="AB690" i="7"/>
  <c r="AC690" i="7" s="1"/>
  <c r="AB565" i="7"/>
  <c r="AC565" i="7" s="1"/>
  <c r="AB491" i="7"/>
  <c r="AC491" i="7" s="1"/>
  <c r="AB724" i="7"/>
  <c r="AC724" i="7" s="1"/>
  <c r="AB708" i="7"/>
  <c r="AC708" i="7" s="1"/>
  <c r="AB692" i="7"/>
  <c r="AC692" i="7" s="1"/>
  <c r="AB676" i="7"/>
  <c r="AC676" i="7" s="1"/>
  <c r="AB660" i="7"/>
  <c r="AC660" i="7" s="1"/>
  <c r="AB644" i="7"/>
  <c r="AC644" i="7" s="1"/>
  <c r="AB628" i="7"/>
  <c r="AC628" i="7" s="1"/>
  <c r="AB612" i="7"/>
  <c r="AC612" i="7" s="1"/>
  <c r="AB596" i="7"/>
  <c r="AC596" i="7" s="1"/>
  <c r="AB773" i="7"/>
  <c r="AC773" i="7" s="1"/>
  <c r="AB757" i="7"/>
  <c r="AC757" i="7" s="1"/>
  <c r="AB741" i="7"/>
  <c r="AC741" i="7" s="1"/>
  <c r="AB725" i="7"/>
  <c r="AC725" i="7" s="1"/>
  <c r="AB709" i="7"/>
  <c r="AC709" i="7" s="1"/>
  <c r="AB677" i="7"/>
  <c r="AC677" i="7" s="1"/>
  <c r="AB661" i="7"/>
  <c r="AC661" i="7" s="1"/>
  <c r="AB629" i="7"/>
  <c r="AC629" i="7" s="1"/>
  <c r="AB613" i="7"/>
  <c r="AC613" i="7" s="1"/>
  <c r="AB577" i="7"/>
  <c r="AC577" i="7" s="1"/>
  <c r="AB560" i="7"/>
  <c r="AC560" i="7" s="1"/>
  <c r="AB460" i="7"/>
  <c r="AC460" i="7" s="1"/>
  <c r="AB486" i="7"/>
  <c r="AC486" i="7" s="1"/>
  <c r="AB444" i="7"/>
  <c r="AC444" i="7" s="1"/>
  <c r="AB424" i="7"/>
  <c r="AC424" i="7" s="1"/>
  <c r="AB497" i="7"/>
  <c r="AC497" i="7" s="1"/>
  <c r="AB446" i="7"/>
  <c r="AC446" i="7" s="1"/>
  <c r="AB582" i="7"/>
  <c r="AC582" i="7" s="1"/>
  <c r="AB566" i="7"/>
  <c r="AC566" i="7" s="1"/>
  <c r="AB550" i="7"/>
  <c r="AC550" i="7" s="1"/>
  <c r="AB534" i="7"/>
  <c r="AC534" i="7" s="1"/>
  <c r="AB518" i="7"/>
  <c r="AC518" i="7" s="1"/>
  <c r="AB502" i="7"/>
  <c r="AC502" i="7" s="1"/>
  <c r="AB466" i="7"/>
  <c r="AC466" i="7" s="1"/>
  <c r="AB386" i="7"/>
  <c r="AC386" i="7" s="1"/>
  <c r="AB477" i="7"/>
  <c r="AC477" i="7" s="1"/>
  <c r="AB461" i="7"/>
  <c r="AC461" i="7" s="1"/>
  <c r="AB445" i="7"/>
  <c r="AC445" i="7" s="1"/>
  <c r="AB429" i="7"/>
  <c r="AC429" i="7" s="1"/>
  <c r="AB397" i="7"/>
  <c r="AC397" i="7" s="1"/>
  <c r="AB365" i="7"/>
  <c r="AC365" i="7" s="1"/>
  <c r="AB317" i="7"/>
  <c r="AC317" i="7" s="1"/>
  <c r="AB281" i="7"/>
  <c r="AC281" i="7" s="1"/>
  <c r="E281" i="7" s="1"/>
  <c r="F281" i="7" s="1"/>
  <c r="AB370" i="7"/>
  <c r="AC370" i="7" s="1"/>
  <c r="AB354" i="7"/>
  <c r="AC354" i="7" s="1"/>
  <c r="AB338" i="7"/>
  <c r="AC338" i="7" s="1"/>
  <c r="AB322" i="7"/>
  <c r="AC322" i="7" s="1"/>
  <c r="AB303" i="7"/>
  <c r="AC303" i="7" s="1"/>
  <c r="AB286" i="7"/>
  <c r="AC286" i="7" s="1"/>
  <c r="E286" i="7" s="1"/>
  <c r="F286" i="7" s="1"/>
  <c r="AB423" i="7"/>
  <c r="AC423" i="7" s="1"/>
  <c r="AB407" i="7"/>
  <c r="AC407" i="7" s="1"/>
  <c r="AB391" i="7"/>
  <c r="AC391" i="7" s="1"/>
  <c r="AB375" i="7"/>
  <c r="AC375" i="7" s="1"/>
  <c r="AB359" i="7"/>
  <c r="AC359" i="7" s="1"/>
  <c r="AB343" i="7"/>
  <c r="AC343" i="7" s="1"/>
  <c r="AB327" i="7"/>
  <c r="AC327" i="7" s="1"/>
  <c r="AB311" i="7"/>
  <c r="AC311" i="7" s="1"/>
  <c r="AB273" i="7"/>
  <c r="AC273" i="7" s="1"/>
  <c r="E273" i="7" s="1"/>
  <c r="F273" i="7" s="1"/>
  <c r="AB412" i="7"/>
  <c r="AC412" i="7" s="1"/>
  <c r="AB396" i="7"/>
  <c r="AC396" i="7" s="1"/>
  <c r="AB380" i="7"/>
  <c r="AC380" i="7" s="1"/>
  <c r="AB364" i="7"/>
  <c r="AC364" i="7" s="1"/>
  <c r="AB348" i="7"/>
  <c r="AC348" i="7" s="1"/>
  <c r="AB332" i="7"/>
  <c r="AC332" i="7" s="1"/>
  <c r="AB316" i="7"/>
  <c r="AC316" i="7" s="1"/>
  <c r="AB294" i="7"/>
  <c r="AC294" i="7" s="1"/>
  <c r="AB277" i="7"/>
  <c r="AC277" i="7" s="1"/>
  <c r="E277" i="7" s="1"/>
  <c r="F277" i="7" s="1"/>
  <c r="AB300" i="7"/>
  <c r="AC300" i="7" s="1"/>
  <c r="AB284" i="7"/>
  <c r="AC284" i="7" s="1"/>
  <c r="E284" i="7" s="1"/>
  <c r="F284" i="7" s="1"/>
  <c r="AB268" i="7"/>
  <c r="AC268" i="7" s="1"/>
  <c r="E268" i="7" s="1"/>
  <c r="F268" i="7" s="1"/>
  <c r="AB252" i="7"/>
  <c r="AC252" i="7" s="1"/>
  <c r="E252" i="7" s="1"/>
  <c r="F252" i="7" s="1"/>
  <c r="AB236" i="7"/>
  <c r="AC236" i="7" s="1"/>
  <c r="E236" i="7" s="1"/>
  <c r="F236" i="7" s="1"/>
  <c r="AB220" i="7"/>
  <c r="AC220" i="7" s="1"/>
  <c r="E220" i="7" s="1"/>
  <c r="F220" i="7" s="1"/>
  <c r="AB190" i="7"/>
  <c r="AC190" i="7" s="1"/>
  <c r="E190" i="7" s="1"/>
  <c r="F190" i="7" s="1"/>
  <c r="AB261" i="7"/>
  <c r="AC261" i="7" s="1"/>
  <c r="E261" i="7" s="1"/>
  <c r="F261" i="7" s="1"/>
  <c r="AB245" i="7"/>
  <c r="AC245" i="7" s="1"/>
  <c r="E245" i="7" s="1"/>
  <c r="F245" i="7" s="1"/>
  <c r="AB229" i="7"/>
  <c r="AC229" i="7" s="1"/>
  <c r="E229" i="7" s="1"/>
  <c r="F229" i="7" s="1"/>
  <c r="AB213" i="7"/>
  <c r="AC213" i="7" s="1"/>
  <c r="E213" i="7" s="1"/>
  <c r="F213" i="7" s="1"/>
  <c r="AB195" i="7"/>
  <c r="AC195" i="7" s="1"/>
  <c r="E195" i="7" s="1"/>
  <c r="F195" i="7" s="1"/>
  <c r="AB178" i="7"/>
  <c r="AC178" i="7" s="1"/>
  <c r="E178" i="7" s="1"/>
  <c r="F178" i="7" s="1"/>
  <c r="AB242" i="7"/>
  <c r="AC242" i="7" s="1"/>
  <c r="E242" i="7" s="1"/>
  <c r="F242" i="7" s="1"/>
  <c r="AB226" i="7"/>
  <c r="AC226" i="7" s="1"/>
  <c r="E226" i="7" s="1"/>
  <c r="F226" i="7" s="1"/>
  <c r="AB210" i="7"/>
  <c r="AC210" i="7" s="1"/>
  <c r="E210" i="7" s="1"/>
  <c r="F210" i="7" s="1"/>
  <c r="AB198" i="7"/>
  <c r="AC198" i="7" s="1"/>
  <c r="E198" i="7" s="1"/>
  <c r="F198" i="7" s="1"/>
  <c r="AB167" i="7"/>
  <c r="AC167" i="7" s="1"/>
  <c r="E167" i="7" s="1"/>
  <c r="F167" i="7" s="1"/>
  <c r="AB259" i="7"/>
  <c r="AC259" i="7" s="1"/>
  <c r="E259" i="7" s="1"/>
  <c r="F259" i="7" s="1"/>
  <c r="AB243" i="7"/>
  <c r="AC243" i="7" s="1"/>
  <c r="E243" i="7" s="1"/>
  <c r="F243" i="7" s="1"/>
  <c r="AB227" i="7"/>
  <c r="AC227" i="7" s="1"/>
  <c r="E227" i="7" s="1"/>
  <c r="F227" i="7" s="1"/>
  <c r="AB211" i="7"/>
  <c r="AC211" i="7" s="1"/>
  <c r="E211" i="7" s="1"/>
  <c r="F211" i="7" s="1"/>
  <c r="AB201" i="7"/>
  <c r="AC201" i="7" s="1"/>
  <c r="E201" i="7" s="1"/>
  <c r="F201" i="7" s="1"/>
  <c r="AB185" i="7"/>
  <c r="AC185" i="7" s="1"/>
  <c r="E185" i="7" s="1"/>
  <c r="F185" i="7" s="1"/>
  <c r="AB169" i="7"/>
  <c r="AC169" i="7" s="1"/>
  <c r="E169" i="7" s="1"/>
  <c r="F169" i="7" s="1"/>
  <c r="AB153" i="7"/>
  <c r="AC153" i="7" s="1"/>
  <c r="E153" i="7" s="1"/>
  <c r="F153" i="7" s="1"/>
  <c r="AB121" i="7"/>
  <c r="AC121" i="7" s="1"/>
  <c r="E121" i="7" s="1"/>
  <c r="F121" i="7" s="1"/>
  <c r="AB105" i="7"/>
  <c r="AC105" i="7" s="1"/>
  <c r="E105" i="7" s="1"/>
  <c r="F105" i="7" s="1"/>
  <c r="AB158" i="7"/>
  <c r="AC158" i="7" s="1"/>
  <c r="E158" i="7" s="1"/>
  <c r="F158" i="7" s="1"/>
  <c r="AB142" i="7"/>
  <c r="AC142" i="7" s="1"/>
  <c r="E142" i="7" s="1"/>
  <c r="F142" i="7" s="1"/>
  <c r="AB126" i="7"/>
  <c r="AC126" i="7" s="1"/>
  <c r="E126" i="7" s="1"/>
  <c r="F126" i="7" s="1"/>
  <c r="AB110" i="7"/>
  <c r="AC110" i="7" s="1"/>
  <c r="E110" i="7" s="1"/>
  <c r="F110" i="7" s="1"/>
  <c r="AB147" i="7"/>
  <c r="AC147" i="7" s="1"/>
  <c r="E147" i="7" s="1"/>
  <c r="F147" i="7" s="1"/>
  <c r="AB131" i="7"/>
  <c r="AC131" i="7" s="1"/>
  <c r="E131" i="7" s="1"/>
  <c r="F131" i="7" s="1"/>
  <c r="AB115" i="7"/>
  <c r="AC115" i="7" s="1"/>
  <c r="E115" i="7" s="1"/>
  <c r="F115" i="7" s="1"/>
  <c r="AB98" i="7"/>
  <c r="AC98" i="7" s="1"/>
  <c r="E98" i="7" s="1"/>
  <c r="F98" i="7" s="1"/>
  <c r="AB164" i="7"/>
  <c r="AC164" i="7" s="1"/>
  <c r="E164" i="7" s="1"/>
  <c r="F164" i="7" s="1"/>
  <c r="AB148" i="7"/>
  <c r="AC148" i="7" s="1"/>
  <c r="E148" i="7" s="1"/>
  <c r="F148" i="7" s="1"/>
  <c r="AB132" i="7"/>
  <c r="AC132" i="7" s="1"/>
  <c r="E132" i="7" s="1"/>
  <c r="F132" i="7" s="1"/>
  <c r="AB116" i="7"/>
  <c r="AC116" i="7" s="1"/>
  <c r="E116" i="7" s="1"/>
  <c r="F116" i="7" s="1"/>
  <c r="AB104" i="7"/>
  <c r="AC104" i="7" s="1"/>
  <c r="E104" i="7" s="1"/>
  <c r="F104" i="7" s="1"/>
  <c r="AB88" i="7"/>
  <c r="AC88" i="7" s="1"/>
  <c r="E88" i="7" s="1"/>
  <c r="F88" i="7" s="1"/>
  <c r="AB72" i="7"/>
  <c r="AC72" i="7" s="1"/>
  <c r="E72" i="7" s="1"/>
  <c r="F72" i="7" s="1"/>
  <c r="AB77" i="7"/>
  <c r="AC77" i="7" s="1"/>
  <c r="E77" i="7" s="1"/>
  <c r="F77" i="7" s="1"/>
  <c r="AB59" i="7"/>
  <c r="AC59" i="7" s="1"/>
  <c r="E59" i="7" s="1"/>
  <c r="F59" i="7" s="1"/>
  <c r="AB70" i="7"/>
  <c r="AC70" i="7" s="1"/>
  <c r="E70" i="7" s="1"/>
  <c r="F70" i="7" s="1"/>
  <c r="AB46" i="7"/>
  <c r="AC46" i="7" s="1"/>
  <c r="E46" i="7" s="1"/>
  <c r="F46" i="7" s="1"/>
  <c r="AB87" i="7"/>
  <c r="AC87" i="7" s="1"/>
  <c r="E87" i="7" s="1"/>
  <c r="F87" i="7" s="1"/>
  <c r="AB71" i="7"/>
  <c r="AC71" i="7" s="1"/>
  <c r="E71" i="7" s="1"/>
  <c r="F71" i="7" s="1"/>
  <c r="AB43" i="7"/>
  <c r="AC43" i="7" s="1"/>
  <c r="E43" i="7" s="1"/>
  <c r="F43" i="7" s="1"/>
  <c r="AB27" i="7"/>
  <c r="AC27" i="7" s="1"/>
  <c r="E27" i="7" s="1"/>
  <c r="F27" i="7" s="1"/>
  <c r="AB32" i="7"/>
  <c r="AC32" i="7" s="1"/>
  <c r="E32" i="7" s="1"/>
  <c r="F32" i="7" s="1"/>
  <c r="AB754" i="7"/>
  <c r="AC754" i="7" s="1"/>
  <c r="AB86" i="7"/>
  <c r="AC86" i="7" s="1"/>
  <c r="E86" i="7" s="1"/>
  <c r="F86" i="7" s="1"/>
  <c r="AB68" i="7"/>
  <c r="AC68" i="7" s="1"/>
  <c r="E68" i="7" s="1"/>
  <c r="F68" i="7" s="1"/>
  <c r="AB82" i="7"/>
  <c r="AC82" i="7" s="1"/>
  <c r="E82" i="7" s="1"/>
  <c r="F82" i="7" s="1"/>
  <c r="AB187" i="7"/>
  <c r="AC187" i="7" s="1"/>
  <c r="E187" i="7" s="1"/>
  <c r="F187" i="7" s="1"/>
  <c r="AB103" i="7"/>
  <c r="AC103" i="7" s="1"/>
  <c r="E103" i="7" s="1"/>
  <c r="F103" i="7" s="1"/>
  <c r="AB175" i="7"/>
  <c r="AC175" i="7" s="1"/>
  <c r="E175" i="7" s="1"/>
  <c r="F175" i="7" s="1"/>
  <c r="AB250" i="7"/>
  <c r="AC250" i="7" s="1"/>
  <c r="E250" i="7" s="1"/>
  <c r="F250" i="7" s="1"/>
  <c r="AB282" i="7"/>
  <c r="AC282" i="7" s="1"/>
  <c r="E282" i="7" s="1"/>
  <c r="F282" i="7" s="1"/>
  <c r="AB298" i="7"/>
  <c r="AC298" i="7" s="1"/>
  <c r="AB418" i="7"/>
  <c r="AC418" i="7" s="1"/>
  <c r="AB451" i="7"/>
  <c r="AC451" i="7" s="1"/>
  <c r="AB467" i="7"/>
  <c r="AC467" i="7" s="1"/>
  <c r="AB483" i="7"/>
  <c r="AC483" i="7" s="1"/>
  <c r="AB430" i="7"/>
  <c r="AC430" i="7" s="1"/>
  <c r="AB414" i="7"/>
  <c r="AC414" i="7" s="1"/>
  <c r="AB508" i="7"/>
  <c r="AC508" i="7" s="1"/>
  <c r="AB602" i="7"/>
  <c r="AC602" i="7" s="1"/>
  <c r="AB634" i="7"/>
  <c r="AC634" i="7" s="1"/>
  <c r="AB735" i="7"/>
  <c r="AC735" i="7" s="1"/>
  <c r="AB767" i="7"/>
  <c r="AC767" i="7" s="1"/>
  <c r="AB456" i="7"/>
  <c r="AC456" i="7" s="1"/>
  <c r="AB551" i="7"/>
  <c r="AC551" i="7" s="1"/>
  <c r="AB428" i="7"/>
  <c r="AC428" i="7" s="1"/>
  <c r="AB398" i="7"/>
  <c r="AC398" i="7" s="1"/>
  <c r="AB458" i="7"/>
  <c r="AC458" i="7" s="1"/>
  <c r="AB572" i="7"/>
  <c r="AC572" i="7" s="1"/>
  <c r="AB587" i="7"/>
  <c r="AC587" i="7" s="1"/>
  <c r="AB743" i="7"/>
  <c r="AC743" i="7" s="1"/>
  <c r="AB832" i="7"/>
  <c r="AC832" i="7" s="1"/>
  <c r="AB614" i="7"/>
  <c r="AC614" i="7" s="1"/>
  <c r="AB776" i="7"/>
  <c r="AC776" i="7" s="1"/>
  <c r="AB787" i="7"/>
  <c r="AC787" i="7" s="1"/>
  <c r="AB803" i="7"/>
  <c r="AC803" i="7" s="1"/>
  <c r="AB783" i="7"/>
  <c r="AC783" i="7" s="1"/>
  <c r="AB998" i="7"/>
  <c r="AC998" i="7" s="1"/>
  <c r="AB982" i="7"/>
  <c r="AC982" i="7" s="1"/>
  <c r="AB966" i="7"/>
  <c r="AC966" i="7" s="1"/>
  <c r="AB950" i="7"/>
  <c r="AC950" i="7" s="1"/>
  <c r="AB934" i="7"/>
  <c r="AC934" i="7" s="1"/>
  <c r="AB918" i="7"/>
  <c r="AC918" i="7" s="1"/>
  <c r="AB902" i="7"/>
  <c r="AC902" i="7" s="1"/>
  <c r="AB886" i="7"/>
  <c r="AC886" i="7" s="1"/>
  <c r="AB870" i="7"/>
  <c r="AC870" i="7" s="1"/>
  <c r="AB854" i="7"/>
  <c r="AC854" i="7" s="1"/>
  <c r="AB739" i="7"/>
  <c r="AC739" i="7" s="1"/>
  <c r="AB671" i="7"/>
  <c r="AC671" i="7" s="1"/>
  <c r="AB1007" i="7"/>
  <c r="AC1007" i="7" s="1"/>
  <c r="AB991" i="7"/>
  <c r="AC991" i="7" s="1"/>
  <c r="AB975" i="7"/>
  <c r="AC975" i="7" s="1"/>
  <c r="AB959" i="7"/>
  <c r="AC959" i="7" s="1"/>
  <c r="AB927" i="7"/>
  <c r="AC927" i="7" s="1"/>
  <c r="AB911" i="7"/>
  <c r="AC911" i="7" s="1"/>
  <c r="AB895" i="7"/>
  <c r="AC895" i="7" s="1"/>
  <c r="AB879" i="7"/>
  <c r="AC879" i="7" s="1"/>
  <c r="AB863" i="7"/>
  <c r="AC863" i="7" s="1"/>
  <c r="AB847" i="7"/>
  <c r="AC847" i="7" s="1"/>
  <c r="AB687" i="7"/>
  <c r="AC687" i="7" s="1"/>
  <c r="AB599" i="7"/>
  <c r="AC599" i="7" s="1"/>
  <c r="AB13" i="7"/>
  <c r="AB996" i="7"/>
  <c r="AC996" i="7" s="1"/>
  <c r="AB980" i="7"/>
  <c r="AC980" i="7" s="1"/>
  <c r="AB964" i="7"/>
  <c r="AC964" i="7" s="1"/>
  <c r="AB948" i="7"/>
  <c r="AC948" i="7" s="1"/>
  <c r="AB932" i="7"/>
  <c r="AC932" i="7" s="1"/>
  <c r="AB916" i="7"/>
  <c r="AC916" i="7" s="1"/>
  <c r="AB900" i="7"/>
  <c r="AC900" i="7" s="1"/>
  <c r="AB884" i="7"/>
  <c r="AC884" i="7" s="1"/>
  <c r="AB868" i="7"/>
  <c r="AC868" i="7" s="1"/>
  <c r="AB852" i="7"/>
  <c r="AC852" i="7" s="1"/>
  <c r="AB824" i="7"/>
  <c r="AC824" i="7" s="1"/>
  <c r="AB791" i="7"/>
  <c r="AC791" i="7" s="1"/>
  <c r="AB679" i="7"/>
  <c r="AC679" i="7" s="1"/>
  <c r="AB1005" i="7"/>
  <c r="AC1005" i="7" s="1"/>
  <c r="AB989" i="7"/>
  <c r="AC989" i="7" s="1"/>
  <c r="AB973" i="7"/>
  <c r="AC973" i="7" s="1"/>
  <c r="AB957" i="7"/>
  <c r="AC957" i="7" s="1"/>
  <c r="AB941" i="7"/>
  <c r="AC941" i="7" s="1"/>
  <c r="AB925" i="7"/>
  <c r="AC925" i="7" s="1"/>
  <c r="AB909" i="7"/>
  <c r="AC909" i="7" s="1"/>
  <c r="AB893" i="7"/>
  <c r="AC893" i="7" s="1"/>
  <c r="AB877" i="7"/>
  <c r="AC877" i="7" s="1"/>
  <c r="AB861" i="7"/>
  <c r="AC861" i="7" s="1"/>
  <c r="AB771" i="7"/>
  <c r="AC771" i="7" s="1"/>
  <c r="AB623" i="7"/>
  <c r="AC623" i="7" s="1"/>
  <c r="AB553" i="7"/>
  <c r="AC553" i="7" s="1"/>
  <c r="AB520" i="7"/>
  <c r="AC520" i="7" s="1"/>
  <c r="AB808" i="7"/>
  <c r="AC808" i="7" s="1"/>
  <c r="AB792" i="7"/>
  <c r="AC792" i="7" s="1"/>
  <c r="AB758" i="7"/>
  <c r="AC758" i="7" s="1"/>
  <c r="AB517" i="7"/>
  <c r="AC517" i="7" s="1"/>
  <c r="AB817" i="7"/>
  <c r="AC817" i="7" s="1"/>
  <c r="AB801" i="7"/>
  <c r="AC801" i="7" s="1"/>
  <c r="AB785" i="7"/>
  <c r="AC785" i="7" s="1"/>
  <c r="AB764" i="7"/>
  <c r="AC764" i="7" s="1"/>
  <c r="AB747" i="7"/>
  <c r="AC747" i="7" s="1"/>
  <c r="AB533" i="7"/>
  <c r="AC533" i="7" s="1"/>
  <c r="AB459" i="7"/>
  <c r="AC459" i="7" s="1"/>
  <c r="AB838" i="7"/>
  <c r="AC838" i="7" s="1"/>
  <c r="AB822" i="7"/>
  <c r="AC822" i="7" s="1"/>
  <c r="AB806" i="7"/>
  <c r="AC806" i="7" s="1"/>
  <c r="AB790" i="7"/>
  <c r="AC790" i="7" s="1"/>
  <c r="AB752" i="7"/>
  <c r="AC752" i="7" s="1"/>
  <c r="AB722" i="7"/>
  <c r="AC722" i="7" s="1"/>
  <c r="AB650" i="7"/>
  <c r="AC650" i="7" s="1"/>
  <c r="AB536" i="7"/>
  <c r="AC536" i="7" s="1"/>
  <c r="AB476" i="7"/>
  <c r="AC476" i="7" s="1"/>
  <c r="AB720" i="7"/>
  <c r="AC720" i="7" s="1"/>
  <c r="AB704" i="7"/>
  <c r="AC704" i="7" s="1"/>
  <c r="AB688" i="7"/>
  <c r="AC688" i="7" s="1"/>
  <c r="AB672" i="7"/>
  <c r="AC672" i="7" s="1"/>
  <c r="AB656" i="7"/>
  <c r="AC656" i="7" s="1"/>
  <c r="AB640" i="7"/>
  <c r="AC640" i="7" s="1"/>
  <c r="AB624" i="7"/>
  <c r="AC624" i="7" s="1"/>
  <c r="AB608" i="7"/>
  <c r="AC608" i="7" s="1"/>
  <c r="AB592" i="7"/>
  <c r="AC592" i="7" s="1"/>
  <c r="AB555" i="7"/>
  <c r="AC555" i="7" s="1"/>
  <c r="AB475" i="7"/>
  <c r="AC475" i="7" s="1"/>
  <c r="AB769" i="7"/>
  <c r="AC769" i="7" s="1"/>
  <c r="AB737" i="7"/>
  <c r="AC737" i="7" s="1"/>
  <c r="AB705" i="7"/>
  <c r="AC705" i="7" s="1"/>
  <c r="AB689" i="7"/>
  <c r="AC689" i="7" s="1"/>
  <c r="AB657" i="7"/>
  <c r="AC657" i="7" s="1"/>
  <c r="AB641" i="7"/>
  <c r="AC641" i="7" s="1"/>
  <c r="AB625" i="7"/>
  <c r="AC625" i="7" s="1"/>
  <c r="AB609" i="7"/>
  <c r="AC609" i="7" s="1"/>
  <c r="AB593" i="7"/>
  <c r="AC593" i="7" s="1"/>
  <c r="AB576" i="7"/>
  <c r="AC576" i="7" s="1"/>
  <c r="AB559" i="7"/>
  <c r="AC559" i="7" s="1"/>
  <c r="AB529" i="7"/>
  <c r="AC529" i="7" s="1"/>
  <c r="AB512" i="7"/>
  <c r="AC512" i="7" s="1"/>
  <c r="AB503" i="7"/>
  <c r="AC503" i="7" s="1"/>
  <c r="AB470" i="7"/>
  <c r="AC470" i="7" s="1"/>
  <c r="AB443" i="7"/>
  <c r="AC443" i="7" s="1"/>
  <c r="AB410" i="7"/>
  <c r="AC410" i="7" s="1"/>
  <c r="AB493" i="7"/>
  <c r="AC493" i="7" s="1"/>
  <c r="AB422" i="7"/>
  <c r="AC422" i="7" s="1"/>
  <c r="AB578" i="7"/>
  <c r="AC578" i="7" s="1"/>
  <c r="AB562" i="7"/>
  <c r="AC562" i="7" s="1"/>
  <c r="AB546" i="7"/>
  <c r="AC546" i="7" s="1"/>
  <c r="AB530" i="7"/>
  <c r="AC530" i="7" s="1"/>
  <c r="AB514" i="7"/>
  <c r="AC514" i="7" s="1"/>
  <c r="AB498" i="7"/>
  <c r="AC498" i="7" s="1"/>
  <c r="AB450" i="7"/>
  <c r="AC450" i="7" s="1"/>
  <c r="AB489" i="7"/>
  <c r="AC489" i="7" s="1"/>
  <c r="AB457" i="7"/>
  <c r="AC457" i="7" s="1"/>
  <c r="AB441" i="7"/>
  <c r="AC441" i="7" s="1"/>
  <c r="AB425" i="7"/>
  <c r="AC425" i="7" s="1"/>
  <c r="AB409" i="7"/>
  <c r="AC409" i="7" s="1"/>
  <c r="AB393" i="7"/>
  <c r="AC393" i="7" s="1"/>
  <c r="AB377" i="7"/>
  <c r="AC377" i="7" s="1"/>
  <c r="AB361" i="7"/>
  <c r="AC361" i="7" s="1"/>
  <c r="AB345" i="7"/>
  <c r="AC345" i="7" s="1"/>
  <c r="AB329" i="7"/>
  <c r="AC329" i="7" s="1"/>
  <c r="AB382" i="7"/>
  <c r="AC382" i="7" s="1"/>
  <c r="AB366" i="7"/>
  <c r="AC366" i="7" s="1"/>
  <c r="AB350" i="7"/>
  <c r="AC350" i="7" s="1"/>
  <c r="AB334" i="7"/>
  <c r="AC334" i="7" s="1"/>
  <c r="AB318" i="7"/>
  <c r="AC318" i="7" s="1"/>
  <c r="AB302" i="7"/>
  <c r="AC302" i="7" s="1"/>
  <c r="AB285" i="7"/>
  <c r="AC285" i="7" s="1"/>
  <c r="E285" i="7" s="1"/>
  <c r="F285" i="7" s="1"/>
  <c r="AB419" i="7"/>
  <c r="AC419" i="7" s="1"/>
  <c r="AB403" i="7"/>
  <c r="AC403" i="7" s="1"/>
  <c r="AB387" i="7"/>
  <c r="AC387" i="7" s="1"/>
  <c r="AB371" i="7"/>
  <c r="AC371" i="7" s="1"/>
  <c r="AB355" i="7"/>
  <c r="AC355" i="7" s="1"/>
  <c r="AB323" i="7"/>
  <c r="AC323" i="7" s="1"/>
  <c r="AB307" i="7"/>
  <c r="AC307" i="7" s="1"/>
  <c r="AB262" i="7"/>
  <c r="AC262" i="7" s="1"/>
  <c r="E262" i="7" s="1"/>
  <c r="F262" i="7" s="1"/>
  <c r="AB408" i="7"/>
  <c r="AC408" i="7" s="1"/>
  <c r="AB392" i="7"/>
  <c r="AC392" i="7" s="1"/>
  <c r="AB376" i="7"/>
  <c r="AC376" i="7" s="1"/>
  <c r="AB360" i="7"/>
  <c r="AC360" i="7" s="1"/>
  <c r="AB344" i="7"/>
  <c r="AC344" i="7" s="1"/>
  <c r="AB328" i="7"/>
  <c r="AC328" i="7" s="1"/>
  <c r="AB312" i="7"/>
  <c r="AC312" i="7" s="1"/>
  <c r="AB293" i="7"/>
  <c r="AC293" i="7" s="1"/>
  <c r="E293" i="7" s="1"/>
  <c r="F293" i="7" s="1"/>
  <c r="AB270" i="7"/>
  <c r="AC270" i="7" s="1"/>
  <c r="E270" i="7" s="1"/>
  <c r="F270" i="7" s="1"/>
  <c r="AB296" i="7"/>
  <c r="AC296" i="7" s="1"/>
  <c r="AB280" i="7"/>
  <c r="AC280" i="7" s="1"/>
  <c r="E280" i="7" s="1"/>
  <c r="F280" i="7" s="1"/>
  <c r="AB264" i="7"/>
  <c r="AC264" i="7" s="1"/>
  <c r="E264" i="7" s="1"/>
  <c r="F264" i="7" s="1"/>
  <c r="AB248" i="7"/>
  <c r="AC248" i="7" s="1"/>
  <c r="E248" i="7" s="1"/>
  <c r="F248" i="7" s="1"/>
  <c r="AB232" i="7"/>
  <c r="AC232" i="7" s="1"/>
  <c r="E232" i="7" s="1"/>
  <c r="F232" i="7" s="1"/>
  <c r="AB216" i="7"/>
  <c r="AC216" i="7" s="1"/>
  <c r="E216" i="7" s="1"/>
  <c r="F216" i="7" s="1"/>
  <c r="AB174" i="7"/>
  <c r="AC174" i="7" s="1"/>
  <c r="E174" i="7" s="1"/>
  <c r="F174" i="7" s="1"/>
  <c r="AB257" i="7"/>
  <c r="AC257" i="7" s="1"/>
  <c r="E257" i="7" s="1"/>
  <c r="F257" i="7" s="1"/>
  <c r="AB241" i="7"/>
  <c r="AC241" i="7" s="1"/>
  <c r="E241" i="7" s="1"/>
  <c r="F241" i="7" s="1"/>
  <c r="AB225" i="7"/>
  <c r="AC225" i="7" s="1"/>
  <c r="E225" i="7" s="1"/>
  <c r="F225" i="7" s="1"/>
  <c r="AB209" i="7"/>
  <c r="AC209" i="7" s="1"/>
  <c r="E209" i="7" s="1"/>
  <c r="F209" i="7" s="1"/>
  <c r="AB194" i="7"/>
  <c r="AC194" i="7" s="1"/>
  <c r="E194" i="7" s="1"/>
  <c r="F194" i="7" s="1"/>
  <c r="AB171" i="7"/>
  <c r="AC171" i="7" s="1"/>
  <c r="E171" i="7" s="1"/>
  <c r="F171" i="7" s="1"/>
  <c r="AB238" i="7"/>
  <c r="AC238" i="7" s="1"/>
  <c r="E238" i="7" s="1"/>
  <c r="F238" i="7" s="1"/>
  <c r="AB222" i="7"/>
  <c r="AC222" i="7" s="1"/>
  <c r="E222" i="7" s="1"/>
  <c r="F222" i="7" s="1"/>
  <c r="AB206" i="7"/>
  <c r="AC206" i="7" s="1"/>
  <c r="E206" i="7" s="1"/>
  <c r="F206" i="7" s="1"/>
  <c r="AB184" i="7"/>
  <c r="AC184" i="7" s="1"/>
  <c r="E184" i="7" s="1"/>
  <c r="F184" i="7" s="1"/>
  <c r="AB271" i="7"/>
  <c r="AC271" i="7" s="1"/>
  <c r="E271" i="7" s="1"/>
  <c r="F271" i="7" s="1"/>
  <c r="AB255" i="7"/>
  <c r="AC255" i="7" s="1"/>
  <c r="E255" i="7" s="1"/>
  <c r="F255" i="7" s="1"/>
  <c r="AB239" i="7"/>
  <c r="AC239" i="7" s="1"/>
  <c r="E239" i="7" s="1"/>
  <c r="F239" i="7" s="1"/>
  <c r="AB207" i="7"/>
  <c r="AC207" i="7" s="1"/>
  <c r="E207" i="7" s="1"/>
  <c r="F207" i="7" s="1"/>
  <c r="AB197" i="7"/>
  <c r="AC197" i="7" s="1"/>
  <c r="E197" i="7" s="1"/>
  <c r="F197" i="7" s="1"/>
  <c r="AB181" i="7"/>
  <c r="AC181" i="7" s="1"/>
  <c r="E181" i="7" s="1"/>
  <c r="F181" i="7" s="1"/>
  <c r="AB165" i="7"/>
  <c r="AC165" i="7" s="1"/>
  <c r="E165" i="7" s="1"/>
  <c r="F165" i="7" s="1"/>
  <c r="AB149" i="7"/>
  <c r="AC149" i="7" s="1"/>
  <c r="E149" i="7" s="1"/>
  <c r="F149" i="7" s="1"/>
  <c r="AB133" i="7"/>
  <c r="AC133" i="7" s="1"/>
  <c r="E133" i="7" s="1"/>
  <c r="F133" i="7" s="1"/>
  <c r="AB117" i="7"/>
  <c r="AC117" i="7" s="1"/>
  <c r="E117" i="7" s="1"/>
  <c r="F117" i="7" s="1"/>
  <c r="AB170" i="7"/>
  <c r="AC170" i="7" s="1"/>
  <c r="E170" i="7" s="1"/>
  <c r="F170" i="7" s="1"/>
  <c r="AB154" i="7"/>
  <c r="AC154" i="7" s="1"/>
  <c r="E154" i="7" s="1"/>
  <c r="F154" i="7" s="1"/>
  <c r="AB138" i="7"/>
  <c r="AC138" i="7" s="1"/>
  <c r="E138" i="7" s="1"/>
  <c r="F138" i="7" s="1"/>
  <c r="AB122" i="7"/>
  <c r="AC122" i="7" s="1"/>
  <c r="E122" i="7" s="1"/>
  <c r="F122" i="7" s="1"/>
  <c r="AB106" i="7"/>
  <c r="AC106" i="7" s="1"/>
  <c r="E106" i="7" s="1"/>
  <c r="F106" i="7" s="1"/>
  <c r="AB89" i="7"/>
  <c r="AC89" i="7" s="1"/>
  <c r="E89" i="7" s="1"/>
  <c r="F89" i="7" s="1"/>
  <c r="AB143" i="7"/>
  <c r="AC143" i="7" s="1"/>
  <c r="E143" i="7" s="1"/>
  <c r="F143" i="7" s="1"/>
  <c r="AB127" i="7"/>
  <c r="AC127" i="7" s="1"/>
  <c r="E127" i="7" s="1"/>
  <c r="F127" i="7" s="1"/>
  <c r="AB111" i="7"/>
  <c r="AC111" i="7" s="1"/>
  <c r="E111" i="7" s="1"/>
  <c r="F111" i="7" s="1"/>
  <c r="AB97" i="7"/>
  <c r="AC97" i="7" s="1"/>
  <c r="E97" i="7" s="1"/>
  <c r="F97" i="7" s="1"/>
  <c r="AB160" i="7"/>
  <c r="AC160" i="7" s="1"/>
  <c r="E160" i="7" s="1"/>
  <c r="F160" i="7" s="1"/>
  <c r="AB144" i="7"/>
  <c r="AC144" i="7" s="1"/>
  <c r="E144" i="7" s="1"/>
  <c r="F144" i="7" s="1"/>
  <c r="AB128" i="7"/>
  <c r="AC128" i="7" s="1"/>
  <c r="E128" i="7" s="1"/>
  <c r="F128" i="7" s="1"/>
  <c r="AB112" i="7"/>
  <c r="AC112" i="7" s="1"/>
  <c r="E112" i="7" s="1"/>
  <c r="F112" i="7" s="1"/>
  <c r="AB100" i="7"/>
  <c r="AC100" i="7" s="1"/>
  <c r="E100" i="7" s="1"/>
  <c r="F100" i="7" s="1"/>
  <c r="AB84" i="7"/>
  <c r="AC84" i="7" s="1"/>
  <c r="E84" i="7" s="1"/>
  <c r="F84" i="7" s="1"/>
  <c r="AB54" i="7"/>
  <c r="AC54" i="7" s="1"/>
  <c r="E54" i="7" s="1"/>
  <c r="F54" i="7" s="1"/>
  <c r="AB73" i="7"/>
  <c r="AC73" i="7" s="1"/>
  <c r="E73" i="7" s="1"/>
  <c r="F73" i="7" s="1"/>
  <c r="AB58" i="7"/>
  <c r="AC58" i="7" s="1"/>
  <c r="E58" i="7" s="1"/>
  <c r="F58" i="7" s="1"/>
  <c r="AB64" i="7"/>
  <c r="AC64" i="7" s="1"/>
  <c r="E64" i="7" s="1"/>
  <c r="F64" i="7" s="1"/>
  <c r="AB42" i="7"/>
  <c r="AC42" i="7" s="1"/>
  <c r="E42" i="7" s="1"/>
  <c r="F42" i="7" s="1"/>
  <c r="AB83" i="7"/>
  <c r="AC83" i="7" s="1"/>
  <c r="E83" i="7" s="1"/>
  <c r="F83" i="7" s="1"/>
  <c r="AB66" i="7"/>
  <c r="AC66" i="7" s="1"/>
  <c r="E66" i="7" s="1"/>
  <c r="F66" i="7" s="1"/>
  <c r="AB39" i="7"/>
  <c r="AC39" i="7" s="1"/>
  <c r="E39" i="7" s="1"/>
  <c r="F39" i="7" s="1"/>
  <c r="AB23" i="7"/>
  <c r="AC23" i="7" s="1"/>
  <c r="E23" i="7" s="1"/>
  <c r="F23" i="7" s="1"/>
  <c r="AB44" i="7"/>
  <c r="AC44" i="7" s="1"/>
  <c r="E44" i="7" s="1"/>
  <c r="F44" i="7" s="1"/>
  <c r="AB28" i="7"/>
  <c r="AC28" i="7" s="1"/>
  <c r="E28" i="7" s="1"/>
  <c r="F28" i="7" s="1"/>
  <c r="AB61" i="7"/>
  <c r="AC61" i="7" s="1"/>
  <c r="E61" i="7" s="1"/>
  <c r="F61" i="7" s="1"/>
  <c r="AB45" i="7"/>
  <c r="AC45" i="7" s="1"/>
  <c r="E45" i="7" s="1"/>
  <c r="F45" i="7" s="1"/>
  <c r="AB820" i="7"/>
  <c r="AC820" i="7" s="1"/>
  <c r="AB38" i="7"/>
  <c r="AC38" i="7" s="1"/>
  <c r="E38" i="7" s="1"/>
  <c r="F38" i="7" s="1"/>
  <c r="AB102" i="7"/>
  <c r="AC102" i="7" s="1"/>
  <c r="E102" i="7" s="1"/>
  <c r="F102" i="7" s="1"/>
  <c r="AB90" i="7"/>
  <c r="AC90" i="7" s="1"/>
  <c r="E90" i="7" s="1"/>
  <c r="F90" i="7" s="1"/>
  <c r="AB203" i="7"/>
  <c r="AC203" i="7" s="1"/>
  <c r="E203" i="7" s="1"/>
  <c r="F203" i="7" s="1"/>
  <c r="AB188" i="7"/>
  <c r="AC188" i="7" s="1"/>
  <c r="E188" i="7" s="1"/>
  <c r="F188" i="7" s="1"/>
  <c r="AB447" i="7"/>
  <c r="AC447" i="7" s="1"/>
  <c r="AB266" i="7"/>
  <c r="AC266" i="7" s="1"/>
  <c r="E266" i="7" s="1"/>
  <c r="F266" i="7" s="1"/>
  <c r="AB440" i="7"/>
  <c r="AC440" i="7" s="1"/>
  <c r="AB436" i="7"/>
  <c r="AC436" i="7" s="1"/>
  <c r="AB480" i="7"/>
  <c r="AC480" i="7" s="1"/>
  <c r="AB487" i="7"/>
  <c r="AC487" i="7" s="1"/>
  <c r="AB552" i="7"/>
  <c r="AC552" i="7" s="1"/>
  <c r="AB626" i="7"/>
  <c r="AC626" i="7" s="1"/>
  <c r="AB682" i="7"/>
  <c r="AC682" i="7" s="1"/>
  <c r="AB524" i="7"/>
  <c r="AC524" i="7" s="1"/>
  <c r="AB535" i="7"/>
  <c r="AC535" i="7" s="1"/>
  <c r="AB573" i="7"/>
  <c r="AC573" i="7" s="1"/>
  <c r="AB490" i="7"/>
  <c r="AC490" i="7" s="1"/>
  <c r="AB531" i="7"/>
  <c r="AC531" i="7" s="1"/>
  <c r="AB426" i="7"/>
  <c r="AC426" i="7" s="1"/>
  <c r="AB619" i="7"/>
  <c r="AC619" i="7" s="1"/>
  <c r="AB654" i="7"/>
  <c r="AC654" i="7" s="1"/>
  <c r="AB659" i="7"/>
  <c r="AC659" i="7" s="1"/>
  <c r="AB823" i="7"/>
  <c r="AC823" i="7" s="1"/>
  <c r="AB775" i="7"/>
  <c r="AC775" i="7" s="1"/>
  <c r="AB590" i="7"/>
  <c r="AC590" i="7" s="1"/>
  <c r="AB595" i="7"/>
  <c r="AC595" i="7" s="1"/>
  <c r="AB627" i="7"/>
  <c r="AC627" i="7" s="1"/>
  <c r="AB678" i="7"/>
  <c r="AC678" i="7" s="1"/>
  <c r="AB683" i="7"/>
  <c r="AC683" i="7" s="1"/>
  <c r="AB718" i="7"/>
  <c r="AC718" i="7" s="1"/>
  <c r="AB734" i="7"/>
  <c r="AC734" i="7" s="1"/>
  <c r="AB819" i="7"/>
  <c r="AC819" i="7" s="1"/>
  <c r="AB827" i="7"/>
  <c r="AC827" i="7" s="1"/>
  <c r="AB630" i="7"/>
  <c r="AC630" i="7" s="1"/>
  <c r="AB667" i="7"/>
  <c r="AC667" i="7" s="1"/>
  <c r="AB702" i="7"/>
  <c r="AC702" i="7" s="1"/>
  <c r="AB707" i="7"/>
  <c r="AC707" i="7" s="1"/>
  <c r="AB744" i="7"/>
  <c r="AC744" i="7" s="1"/>
  <c r="AB768" i="7"/>
  <c r="AC768" i="7" s="1"/>
  <c r="AB844" i="7"/>
  <c r="AC844" i="7" s="1"/>
  <c r="AB11" i="7"/>
  <c r="B11" i="7" s="1"/>
  <c r="C11" i="7" s="1"/>
  <c r="AB978" i="7"/>
  <c r="AC978" i="7" s="1"/>
  <c r="AB946" i="7"/>
  <c r="AC946" i="7" s="1"/>
  <c r="AB930" i="7"/>
  <c r="AC930" i="7" s="1"/>
  <c r="AB914" i="7"/>
  <c r="AC914" i="7" s="1"/>
  <c r="AB898" i="7"/>
  <c r="AC898" i="7" s="1"/>
  <c r="AB882" i="7"/>
  <c r="AC882" i="7" s="1"/>
  <c r="AB866" i="7"/>
  <c r="AC866" i="7" s="1"/>
  <c r="AB843" i="7"/>
  <c r="AC843" i="7" s="1"/>
  <c r="AB727" i="7"/>
  <c r="AC727" i="7" s="1"/>
  <c r="AB1003" i="7"/>
  <c r="AC1003" i="7" s="1"/>
  <c r="AB987" i="7"/>
  <c r="AC987" i="7" s="1"/>
  <c r="AB971" i="7"/>
  <c r="AC971" i="7" s="1"/>
  <c r="AB955" i="7"/>
  <c r="AC955" i="7" s="1"/>
  <c r="AB939" i="7"/>
  <c r="AC939" i="7" s="1"/>
  <c r="AB923" i="7"/>
  <c r="AC923" i="7" s="1"/>
  <c r="AB907" i="7"/>
  <c r="AC907" i="7" s="1"/>
  <c r="AB891" i="7"/>
  <c r="AC891" i="7" s="1"/>
  <c r="AB875" i="7"/>
  <c r="AC875" i="7" s="1"/>
  <c r="AB859" i="7"/>
  <c r="AC859" i="7" s="1"/>
  <c r="AB831" i="7"/>
  <c r="AC831" i="7" s="1"/>
  <c r="AB583" i="7"/>
  <c r="AC583" i="7" s="1"/>
  <c r="AB1008" i="7"/>
  <c r="AC1008" i="7" s="1"/>
  <c r="AB976" i="7"/>
  <c r="AC976" i="7" s="1"/>
  <c r="AB960" i="7"/>
  <c r="AC960" i="7" s="1"/>
  <c r="AB944" i="7"/>
  <c r="AC944" i="7" s="1"/>
  <c r="AB928" i="7"/>
  <c r="AC928" i="7" s="1"/>
  <c r="AB912" i="7"/>
  <c r="AC912" i="7" s="1"/>
  <c r="AB896" i="7"/>
  <c r="AC896" i="7" s="1"/>
  <c r="AB880" i="7"/>
  <c r="AC880" i="7" s="1"/>
  <c r="AB864" i="7"/>
  <c r="AC864" i="7" s="1"/>
  <c r="AB837" i="7"/>
  <c r="AC837" i="7" s="1"/>
  <c r="AB815" i="7"/>
  <c r="AC815" i="7" s="1"/>
  <c r="AB770" i="7"/>
  <c r="AC770" i="7" s="1"/>
  <c r="AB591" i="7"/>
  <c r="AC591" i="7" s="1"/>
  <c r="AB1001" i="7"/>
  <c r="AC1001" i="7" s="1"/>
  <c r="AB985" i="7"/>
  <c r="AC985" i="7" s="1"/>
  <c r="AB969" i="7"/>
  <c r="AC969" i="7" s="1"/>
  <c r="AB953" i="7"/>
  <c r="AC953" i="7" s="1"/>
  <c r="AB937" i="7"/>
  <c r="AC937" i="7" s="1"/>
  <c r="AB921" i="7"/>
  <c r="AC921" i="7" s="1"/>
  <c r="AB905" i="7"/>
  <c r="AC905" i="7" s="1"/>
  <c r="AB889" i="7"/>
  <c r="AC889" i="7" s="1"/>
  <c r="AB873" i="7"/>
  <c r="AC873" i="7" s="1"/>
  <c r="AB857" i="7"/>
  <c r="AC857" i="7" s="1"/>
  <c r="AB738" i="7"/>
  <c r="AC738" i="7" s="1"/>
  <c r="AB607" i="7"/>
  <c r="AC607" i="7" s="1"/>
  <c r="AB548" i="7"/>
  <c r="AC548" i="7" s="1"/>
  <c r="AB474" i="7"/>
  <c r="AC474" i="7" s="1"/>
  <c r="AB804" i="7"/>
  <c r="AC804" i="7" s="1"/>
  <c r="AB788" i="7"/>
  <c r="AC788" i="7" s="1"/>
  <c r="AB742" i="7"/>
  <c r="AC742" i="7" s="1"/>
  <c r="AB829" i="7"/>
  <c r="AC829" i="7" s="1"/>
  <c r="AB813" i="7"/>
  <c r="AC813" i="7" s="1"/>
  <c r="AB797" i="7"/>
  <c r="AC797" i="7" s="1"/>
  <c r="AB780" i="7"/>
  <c r="AC780" i="7" s="1"/>
  <c r="AB763" i="7"/>
  <c r="AC763" i="7" s="1"/>
  <c r="AB746" i="7"/>
  <c r="AC746" i="7" s="1"/>
  <c r="AB516" i="7"/>
  <c r="AC516" i="7" s="1"/>
  <c r="AB850" i="7"/>
  <c r="AC850" i="7" s="1"/>
  <c r="AB834" i="7"/>
  <c r="AC834" i="7" s="1"/>
  <c r="AB818" i="7"/>
  <c r="AC818" i="7" s="1"/>
  <c r="AB802" i="7"/>
  <c r="AC802" i="7" s="1"/>
  <c r="AB786" i="7"/>
  <c r="AC786" i="7" s="1"/>
  <c r="AB706" i="7"/>
  <c r="AC706" i="7" s="1"/>
  <c r="AB594" i="7"/>
  <c r="AC594" i="7" s="1"/>
  <c r="AB519" i="7"/>
  <c r="AC519" i="7" s="1"/>
  <c r="AB732" i="7"/>
  <c r="AC732" i="7" s="1"/>
  <c r="AB716" i="7"/>
  <c r="AC716" i="7" s="1"/>
  <c r="AB700" i="7"/>
  <c r="AC700" i="7" s="1"/>
  <c r="AB684" i="7"/>
  <c r="AC684" i="7" s="1"/>
  <c r="AB668" i="7"/>
  <c r="AC668" i="7" s="1"/>
  <c r="AB652" i="7"/>
  <c r="AC652" i="7" s="1"/>
  <c r="AB636" i="7"/>
  <c r="AC636" i="7" s="1"/>
  <c r="AB620" i="7"/>
  <c r="AC620" i="7" s="1"/>
  <c r="AB604" i="7"/>
  <c r="AC604" i="7" s="1"/>
  <c r="AB588" i="7"/>
  <c r="AC588" i="7" s="1"/>
  <c r="AB539" i="7"/>
  <c r="AC539" i="7" s="1"/>
  <c r="AB781" i="7"/>
  <c r="AC781" i="7" s="1"/>
  <c r="AB765" i="7"/>
  <c r="AC765" i="7" s="1"/>
  <c r="AB749" i="7"/>
  <c r="AC749" i="7" s="1"/>
  <c r="AB733" i="7"/>
  <c r="AC733" i="7" s="1"/>
  <c r="AB717" i="7"/>
  <c r="AC717" i="7" s="1"/>
  <c r="AB669" i="7"/>
  <c r="AC669" i="7" s="1"/>
  <c r="AB653" i="7"/>
  <c r="AC653" i="7" s="1"/>
  <c r="AB637" i="7"/>
  <c r="AC637" i="7" s="1"/>
  <c r="AB621" i="7"/>
  <c r="AC621" i="7" s="1"/>
  <c r="AB605" i="7"/>
  <c r="AC605" i="7" s="1"/>
  <c r="AB575" i="7"/>
  <c r="AC575" i="7" s="1"/>
  <c r="AB545" i="7"/>
  <c r="AC545" i="7" s="1"/>
  <c r="AB528" i="7"/>
  <c r="AC528" i="7" s="1"/>
  <c r="AB511" i="7"/>
  <c r="AC511" i="7" s="1"/>
  <c r="AB499" i="7"/>
  <c r="AC499" i="7" s="1"/>
  <c r="AB454" i="7"/>
  <c r="AC454" i="7" s="1"/>
  <c r="AB442" i="7"/>
  <c r="AC442" i="7" s="1"/>
  <c r="AB394" i="7"/>
  <c r="AC394" i="7" s="1"/>
  <c r="AB478" i="7"/>
  <c r="AC478" i="7" s="1"/>
  <c r="AB406" i="7"/>
  <c r="AC406" i="7" s="1"/>
  <c r="AB574" i="7"/>
  <c r="AC574" i="7" s="1"/>
  <c r="AB558" i="7"/>
  <c r="AC558" i="7" s="1"/>
  <c r="AB542" i="7"/>
  <c r="AC542" i="7" s="1"/>
  <c r="AB526" i="7"/>
  <c r="AC526" i="7" s="1"/>
  <c r="AB510" i="7"/>
  <c r="AC510" i="7" s="1"/>
  <c r="AB494" i="7"/>
  <c r="AC494" i="7" s="1"/>
  <c r="AB434" i="7"/>
  <c r="AC434" i="7" s="1"/>
  <c r="AB485" i="7"/>
  <c r="AC485" i="7" s="1"/>
  <c r="AB469" i="7"/>
  <c r="AC469" i="7" s="1"/>
  <c r="AB405" i="7"/>
  <c r="AC405" i="7" s="1"/>
  <c r="AB389" i="7"/>
  <c r="AC389" i="7" s="1"/>
  <c r="AB373" i="7"/>
  <c r="AC373" i="7" s="1"/>
  <c r="AB357" i="7"/>
  <c r="AC357" i="7" s="1"/>
  <c r="AB341" i="7"/>
  <c r="AC341" i="7" s="1"/>
  <c r="AB325" i="7"/>
  <c r="AC325" i="7" s="1"/>
  <c r="AB378" i="7"/>
  <c r="AC378" i="7" s="1"/>
  <c r="AB362" i="7"/>
  <c r="AC362" i="7" s="1"/>
  <c r="AB346" i="7"/>
  <c r="AC346" i="7" s="1"/>
  <c r="AB330" i="7"/>
  <c r="AC330" i="7" s="1"/>
  <c r="AB314" i="7"/>
  <c r="AC314" i="7" s="1"/>
  <c r="AB301" i="7"/>
  <c r="AC301" i="7" s="1"/>
  <c r="AB431" i="7"/>
  <c r="AC431" i="7" s="1"/>
  <c r="AB399" i="7"/>
  <c r="AC399" i="7" s="1"/>
  <c r="AB383" i="7"/>
  <c r="AC383" i="7" s="1"/>
  <c r="AB367" i="7"/>
  <c r="AC367" i="7" s="1"/>
  <c r="AB351" i="7"/>
  <c r="AC351" i="7" s="1"/>
  <c r="AB335" i="7"/>
  <c r="AC335" i="7" s="1"/>
  <c r="AB319" i="7"/>
  <c r="AC319" i="7" s="1"/>
  <c r="AB305" i="7"/>
  <c r="AC305" i="7" s="1"/>
  <c r="AB420" i="7"/>
  <c r="AC420" i="7" s="1"/>
  <c r="AB404" i="7"/>
  <c r="AC404" i="7" s="1"/>
  <c r="AB388" i="7"/>
  <c r="AC388" i="7" s="1"/>
  <c r="AB372" i="7"/>
  <c r="AC372" i="7" s="1"/>
  <c r="AB356" i="7"/>
  <c r="AC356" i="7" s="1"/>
  <c r="AB340" i="7"/>
  <c r="AC340" i="7" s="1"/>
  <c r="AB324" i="7"/>
  <c r="AC324" i="7" s="1"/>
  <c r="AB308" i="7"/>
  <c r="AC308" i="7" s="1"/>
  <c r="AB279" i="7"/>
  <c r="AC279" i="7" s="1"/>
  <c r="E279" i="7" s="1"/>
  <c r="F279" i="7" s="1"/>
  <c r="AB258" i="7"/>
  <c r="AC258" i="7" s="1"/>
  <c r="E258" i="7" s="1"/>
  <c r="F258" i="7" s="1"/>
  <c r="AB292" i="7"/>
  <c r="AC292" i="7" s="1"/>
  <c r="E292" i="7" s="1"/>
  <c r="F292" i="7" s="1"/>
  <c r="AB276" i="7"/>
  <c r="AC276" i="7" s="1"/>
  <c r="E276" i="7" s="1"/>
  <c r="F276" i="7" s="1"/>
  <c r="AB260" i="7"/>
  <c r="AC260" i="7" s="1"/>
  <c r="E260" i="7" s="1"/>
  <c r="F260" i="7" s="1"/>
  <c r="AB244" i="7"/>
  <c r="AC244" i="7" s="1"/>
  <c r="E244" i="7" s="1"/>
  <c r="F244" i="7" s="1"/>
  <c r="AB228" i="7"/>
  <c r="AC228" i="7" s="1"/>
  <c r="E228" i="7" s="1"/>
  <c r="F228" i="7" s="1"/>
  <c r="AB212" i="7"/>
  <c r="AC212" i="7" s="1"/>
  <c r="E212" i="7" s="1"/>
  <c r="F212" i="7" s="1"/>
  <c r="AB269" i="7"/>
  <c r="AC269" i="7" s="1"/>
  <c r="E269" i="7" s="1"/>
  <c r="F269" i="7" s="1"/>
  <c r="AB253" i="7"/>
  <c r="AC253" i="7" s="1"/>
  <c r="E253" i="7" s="1"/>
  <c r="F253" i="7" s="1"/>
  <c r="AB237" i="7"/>
  <c r="AC237" i="7" s="1"/>
  <c r="E237" i="7" s="1"/>
  <c r="F237" i="7" s="1"/>
  <c r="AB221" i="7"/>
  <c r="AC221" i="7" s="1"/>
  <c r="E221" i="7" s="1"/>
  <c r="F221" i="7" s="1"/>
  <c r="AB205" i="7"/>
  <c r="AC205" i="7" s="1"/>
  <c r="E205" i="7" s="1"/>
  <c r="F205" i="7" s="1"/>
  <c r="AB180" i="7"/>
  <c r="AC180" i="7" s="1"/>
  <c r="E180" i="7" s="1"/>
  <c r="F180" i="7" s="1"/>
  <c r="AB155" i="7"/>
  <c r="AC155" i="7" s="1"/>
  <c r="E155" i="7" s="1"/>
  <c r="F155" i="7" s="1"/>
  <c r="AB234" i="7"/>
  <c r="AC234" i="7" s="1"/>
  <c r="E234" i="7" s="1"/>
  <c r="F234" i="7" s="1"/>
  <c r="AB218" i="7"/>
  <c r="AC218" i="7" s="1"/>
  <c r="E218" i="7" s="1"/>
  <c r="F218" i="7" s="1"/>
  <c r="AB200" i="7"/>
  <c r="AC200" i="7" s="1"/>
  <c r="E200" i="7" s="1"/>
  <c r="F200" i="7" s="1"/>
  <c r="AB183" i="7"/>
  <c r="AC183" i="7" s="1"/>
  <c r="E183" i="7" s="1"/>
  <c r="F183" i="7" s="1"/>
  <c r="AB267" i="7"/>
  <c r="AC267" i="7" s="1"/>
  <c r="E267" i="7" s="1"/>
  <c r="F267" i="7" s="1"/>
  <c r="AB251" i="7"/>
  <c r="AC251" i="7" s="1"/>
  <c r="E251" i="7" s="1"/>
  <c r="F251" i="7" s="1"/>
  <c r="AB202" i="7"/>
  <c r="AC202" i="7" s="1"/>
  <c r="E202" i="7" s="1"/>
  <c r="F202" i="7" s="1"/>
  <c r="AB193" i="7"/>
  <c r="AC193" i="7" s="1"/>
  <c r="E193" i="7" s="1"/>
  <c r="F193" i="7" s="1"/>
  <c r="AB177" i="7"/>
  <c r="AC177" i="7" s="1"/>
  <c r="E177" i="7" s="1"/>
  <c r="F177" i="7" s="1"/>
  <c r="AB161" i="7"/>
  <c r="AC161" i="7" s="1"/>
  <c r="E161" i="7" s="1"/>
  <c r="F161" i="7" s="1"/>
  <c r="AB145" i="7"/>
  <c r="AC145" i="7" s="1"/>
  <c r="E145" i="7" s="1"/>
  <c r="F145" i="7" s="1"/>
  <c r="AB129" i="7"/>
  <c r="AC129" i="7" s="1"/>
  <c r="E129" i="7" s="1"/>
  <c r="F129" i="7" s="1"/>
  <c r="AB113" i="7"/>
  <c r="AC113" i="7" s="1"/>
  <c r="E113" i="7" s="1"/>
  <c r="F113" i="7" s="1"/>
  <c r="AB166" i="7"/>
  <c r="AC166" i="7" s="1"/>
  <c r="E166" i="7" s="1"/>
  <c r="F166" i="7" s="1"/>
  <c r="AB150" i="7"/>
  <c r="AC150" i="7" s="1"/>
  <c r="E150" i="7" s="1"/>
  <c r="F150" i="7" s="1"/>
  <c r="AB134" i="7"/>
  <c r="AC134" i="7" s="1"/>
  <c r="E134" i="7" s="1"/>
  <c r="F134" i="7" s="1"/>
  <c r="AB118" i="7"/>
  <c r="AC118" i="7" s="1"/>
  <c r="E118" i="7" s="1"/>
  <c r="F118" i="7" s="1"/>
  <c r="AB95" i="7"/>
  <c r="AC95" i="7" s="1"/>
  <c r="E95" i="7" s="1"/>
  <c r="F95" i="7" s="1"/>
  <c r="AB78" i="7"/>
  <c r="AC78" i="7" s="1"/>
  <c r="E78" i="7" s="1"/>
  <c r="F78" i="7" s="1"/>
  <c r="AB139" i="7"/>
  <c r="AC139" i="7" s="1"/>
  <c r="E139" i="7" s="1"/>
  <c r="F139" i="7" s="1"/>
  <c r="AB123" i="7"/>
  <c r="AC123" i="7" s="1"/>
  <c r="E123" i="7" s="1"/>
  <c r="F123" i="7" s="1"/>
  <c r="AB107" i="7"/>
  <c r="AC107" i="7" s="1"/>
  <c r="E107" i="7" s="1"/>
  <c r="F107" i="7" s="1"/>
  <c r="AB172" i="7"/>
  <c r="AC172" i="7" s="1"/>
  <c r="E172" i="7" s="1"/>
  <c r="F172" i="7" s="1"/>
  <c r="AB156" i="7"/>
  <c r="AC156" i="7" s="1"/>
  <c r="E156" i="7" s="1"/>
  <c r="F156" i="7" s="1"/>
  <c r="AB140" i="7"/>
  <c r="AC140" i="7" s="1"/>
  <c r="E140" i="7" s="1"/>
  <c r="F140" i="7" s="1"/>
  <c r="AB124" i="7"/>
  <c r="AC124" i="7" s="1"/>
  <c r="E124" i="7" s="1"/>
  <c r="F124" i="7" s="1"/>
  <c r="AB108" i="7"/>
  <c r="AC108" i="7" s="1"/>
  <c r="E108" i="7" s="1"/>
  <c r="F108" i="7" s="1"/>
  <c r="AB96" i="7"/>
  <c r="AC96" i="7" s="1"/>
  <c r="E96" i="7" s="1"/>
  <c r="F96" i="7" s="1"/>
  <c r="AB80" i="7"/>
  <c r="AC80" i="7" s="1"/>
  <c r="E80" i="7" s="1"/>
  <c r="F80" i="7" s="1"/>
  <c r="AB85" i="7"/>
  <c r="AC85" i="7" s="1"/>
  <c r="E85" i="7" s="1"/>
  <c r="F85" i="7" s="1"/>
  <c r="AB69" i="7"/>
  <c r="AC69" i="7" s="1"/>
  <c r="E69" i="7" s="1"/>
  <c r="F69" i="7" s="1"/>
  <c r="AB47" i="7"/>
  <c r="AC47" i="7" s="1"/>
  <c r="E47" i="7" s="1"/>
  <c r="F47" i="7" s="1"/>
  <c r="AB34" i="7"/>
  <c r="AC34" i="7" s="1"/>
  <c r="E34" i="7" s="1"/>
  <c r="F34" i="7" s="1"/>
  <c r="AB79" i="7"/>
  <c r="AC79" i="7" s="1"/>
  <c r="E79" i="7" s="1"/>
  <c r="F79" i="7" s="1"/>
  <c r="AB22" i="7"/>
  <c r="AC22" i="7" s="1"/>
  <c r="E22" i="7" s="1"/>
  <c r="F22" i="7" s="1"/>
  <c r="AB19" i="7"/>
  <c r="AC19" i="7" s="1"/>
  <c r="E19" i="7" s="1"/>
  <c r="F19" i="7" s="1"/>
  <c r="AB40" i="7"/>
  <c r="AC40" i="7" s="1"/>
  <c r="E40" i="7" s="1"/>
  <c r="F40" i="7" s="1"/>
  <c r="AB24" i="7"/>
  <c r="AC24" i="7" s="1"/>
  <c r="E24" i="7" s="1"/>
  <c r="F24" i="7" s="1"/>
  <c r="AB57" i="7"/>
  <c r="AC57" i="7" s="1"/>
  <c r="E57" i="7" s="1"/>
  <c r="F57" i="7" s="1"/>
  <c r="AB41" i="7"/>
  <c r="AC41" i="7" s="1"/>
  <c r="E41" i="7" s="1"/>
  <c r="F41" i="7" s="1"/>
  <c r="AB25" i="7"/>
  <c r="AC25" i="7" s="1"/>
  <c r="E25" i="7" s="1"/>
  <c r="F25" i="7" s="1"/>
  <c r="AB849" i="7"/>
  <c r="AC849" i="7" s="1"/>
  <c r="D10" i="4" l="1"/>
  <c r="D14" i="4"/>
  <c r="D18" i="4"/>
  <c r="D22" i="4"/>
  <c r="D26" i="4"/>
  <c r="D30" i="4"/>
  <c r="D34" i="4"/>
  <c r="D38" i="4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102" i="4"/>
  <c r="D106" i="4"/>
  <c r="D110" i="4"/>
  <c r="D114" i="4"/>
  <c r="D118" i="4"/>
  <c r="D122" i="4"/>
  <c r="D126" i="4"/>
  <c r="D130" i="4"/>
  <c r="D134" i="4"/>
  <c r="D138" i="4"/>
  <c r="D142" i="4"/>
  <c r="D146" i="4"/>
  <c r="D150" i="4"/>
  <c r="D154" i="4"/>
  <c r="D158" i="4"/>
  <c r="D162" i="4"/>
  <c r="D166" i="4"/>
  <c r="D170" i="4"/>
  <c r="D174" i="4"/>
  <c r="D178" i="4"/>
  <c r="D182" i="4"/>
  <c r="D186" i="4"/>
  <c r="D190" i="4"/>
  <c r="D194" i="4"/>
  <c r="D198" i="4"/>
  <c r="D202" i="4"/>
  <c r="D206" i="4"/>
  <c r="D210" i="4"/>
  <c r="D214" i="4"/>
  <c r="D218" i="4"/>
  <c r="D222" i="4"/>
  <c r="D226" i="4"/>
  <c r="D230" i="4"/>
  <c r="D234" i="4"/>
  <c r="D238" i="4"/>
  <c r="D242" i="4"/>
  <c r="D246" i="4"/>
  <c r="D250" i="4"/>
  <c r="D254" i="4"/>
  <c r="D258" i="4"/>
  <c r="D262" i="4"/>
  <c r="D266" i="4"/>
  <c r="D270" i="4"/>
  <c r="D274" i="4"/>
  <c r="D278" i="4"/>
  <c r="D282" i="4"/>
  <c r="D286" i="4"/>
  <c r="D290" i="4"/>
  <c r="D294" i="4"/>
  <c r="D298" i="4"/>
  <c r="D302" i="4"/>
  <c r="D306" i="4"/>
  <c r="D310" i="4"/>
  <c r="D314" i="4"/>
  <c r="D318" i="4"/>
  <c r="D322" i="4"/>
  <c r="D326" i="4"/>
  <c r="D330" i="4"/>
  <c r="D334" i="4"/>
  <c r="D338" i="4"/>
  <c r="D342" i="4"/>
  <c r="D346" i="4"/>
  <c r="D11" i="4"/>
  <c r="D15" i="4"/>
  <c r="D19" i="4"/>
  <c r="D23" i="4"/>
  <c r="D27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103" i="4"/>
  <c r="D107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1" i="4"/>
  <c r="D175" i="4"/>
  <c r="D179" i="4"/>
  <c r="D183" i="4"/>
  <c r="D187" i="4"/>
  <c r="D191" i="4"/>
  <c r="D195" i="4"/>
  <c r="D199" i="4"/>
  <c r="D203" i="4"/>
  <c r="D207" i="4"/>
  <c r="D211" i="4"/>
  <c r="D215" i="4"/>
  <c r="D219" i="4"/>
  <c r="D223" i="4"/>
  <c r="D227" i="4"/>
  <c r="D231" i="4"/>
  <c r="D235" i="4"/>
  <c r="D239" i="4"/>
  <c r="D243" i="4"/>
  <c r="D247" i="4"/>
  <c r="D251" i="4"/>
  <c r="D255" i="4"/>
  <c r="D259" i="4"/>
  <c r="D263" i="4"/>
  <c r="D267" i="4"/>
  <c r="D271" i="4"/>
  <c r="D275" i="4"/>
  <c r="D279" i="4"/>
  <c r="D283" i="4"/>
  <c r="D287" i="4"/>
  <c r="D291" i="4"/>
  <c r="D295" i="4"/>
  <c r="D299" i="4"/>
  <c r="D303" i="4"/>
  <c r="D307" i="4"/>
  <c r="D311" i="4"/>
  <c r="D315" i="4"/>
  <c r="D319" i="4"/>
  <c r="D323" i="4"/>
  <c r="D327" i="4"/>
  <c r="D331" i="4"/>
  <c r="D335" i="4"/>
  <c r="D339" i="4"/>
  <c r="D343" i="4"/>
  <c r="D347" i="4"/>
  <c r="D12" i="4"/>
  <c r="D20" i="4"/>
  <c r="D28" i="4"/>
  <c r="D36" i="4"/>
  <c r="D44" i="4"/>
  <c r="D52" i="4"/>
  <c r="D60" i="4"/>
  <c r="D68" i="4"/>
  <c r="D76" i="4"/>
  <c r="D84" i="4"/>
  <c r="D92" i="4"/>
  <c r="D100" i="4"/>
  <c r="D108" i="4"/>
  <c r="D116" i="4"/>
  <c r="D124" i="4"/>
  <c r="D132" i="4"/>
  <c r="D140" i="4"/>
  <c r="D148" i="4"/>
  <c r="D156" i="4"/>
  <c r="D164" i="4"/>
  <c r="D172" i="4"/>
  <c r="D180" i="4"/>
  <c r="D188" i="4"/>
  <c r="D196" i="4"/>
  <c r="D204" i="4"/>
  <c r="D212" i="4"/>
  <c r="D220" i="4"/>
  <c r="D228" i="4"/>
  <c r="D236" i="4"/>
  <c r="D244" i="4"/>
  <c r="D252" i="4"/>
  <c r="D260" i="4"/>
  <c r="D268" i="4"/>
  <c r="D276" i="4"/>
  <c r="D284" i="4"/>
  <c r="D292" i="4"/>
  <c r="D300" i="4"/>
  <c r="D308" i="4"/>
  <c r="D316" i="4"/>
  <c r="D324" i="4"/>
  <c r="D332" i="4"/>
  <c r="D340" i="4"/>
  <c r="D348" i="4"/>
  <c r="D352" i="4"/>
  <c r="D356" i="4"/>
  <c r="D360" i="4"/>
  <c r="D364" i="4"/>
  <c r="D368" i="4"/>
  <c r="D372" i="4"/>
  <c r="D376" i="4"/>
  <c r="D380" i="4"/>
  <c r="D384" i="4"/>
  <c r="D388" i="4"/>
  <c r="D392" i="4"/>
  <c r="D396" i="4"/>
  <c r="D400" i="4"/>
  <c r="D404" i="4"/>
  <c r="D408" i="4"/>
  <c r="D412" i="4"/>
  <c r="D416" i="4"/>
  <c r="D420" i="4"/>
  <c r="D424" i="4"/>
  <c r="D428" i="4"/>
  <c r="D432" i="4"/>
  <c r="D436" i="4"/>
  <c r="D440" i="4"/>
  <c r="D444" i="4"/>
  <c r="D448" i="4"/>
  <c r="D452" i="4"/>
  <c r="D456" i="4"/>
  <c r="D460" i="4"/>
  <c r="D464" i="4"/>
  <c r="D468" i="4"/>
  <c r="D472" i="4"/>
  <c r="D476" i="4"/>
  <c r="D480" i="4"/>
  <c r="D484" i="4"/>
  <c r="D488" i="4"/>
  <c r="D492" i="4"/>
  <c r="D496" i="4"/>
  <c r="D500" i="4"/>
  <c r="D504" i="4"/>
  <c r="D508" i="4"/>
  <c r="D512" i="4"/>
  <c r="D516" i="4"/>
  <c r="D520" i="4"/>
  <c r="D13" i="4"/>
  <c r="D21" i="4"/>
  <c r="D29" i="4"/>
  <c r="D37" i="4"/>
  <c r="D45" i="4"/>
  <c r="D53" i="4"/>
  <c r="D61" i="4"/>
  <c r="D69" i="4"/>
  <c r="D77" i="4"/>
  <c r="D85" i="4"/>
  <c r="D93" i="4"/>
  <c r="D101" i="4"/>
  <c r="D109" i="4"/>
  <c r="D117" i="4"/>
  <c r="D125" i="4"/>
  <c r="D133" i="4"/>
  <c r="D141" i="4"/>
  <c r="D149" i="4"/>
  <c r="D157" i="4"/>
  <c r="D165" i="4"/>
  <c r="D173" i="4"/>
  <c r="D181" i="4"/>
  <c r="D189" i="4"/>
  <c r="D197" i="4"/>
  <c r="D205" i="4"/>
  <c r="D213" i="4"/>
  <c r="D221" i="4"/>
  <c r="D229" i="4"/>
  <c r="D237" i="4"/>
  <c r="D245" i="4"/>
  <c r="D253" i="4"/>
  <c r="D261" i="4"/>
  <c r="D269" i="4"/>
  <c r="D277" i="4"/>
  <c r="D285" i="4"/>
  <c r="D293" i="4"/>
  <c r="D301" i="4"/>
  <c r="D309" i="4"/>
  <c r="D317" i="4"/>
  <c r="D325" i="4"/>
  <c r="D333" i="4"/>
  <c r="D341" i="4"/>
  <c r="D349" i="4"/>
  <c r="D353" i="4"/>
  <c r="D357" i="4"/>
  <c r="D361" i="4"/>
  <c r="D365" i="4"/>
  <c r="D369" i="4"/>
  <c r="D373" i="4"/>
  <c r="D377" i="4"/>
  <c r="D381" i="4"/>
  <c r="D385" i="4"/>
  <c r="D389" i="4"/>
  <c r="D393" i="4"/>
  <c r="D397" i="4"/>
  <c r="D401" i="4"/>
  <c r="D405" i="4"/>
  <c r="D409" i="4"/>
  <c r="D413" i="4"/>
  <c r="D417" i="4"/>
  <c r="D421" i="4"/>
  <c r="D425" i="4"/>
  <c r="D429" i="4"/>
  <c r="D433" i="4"/>
  <c r="D437" i="4"/>
  <c r="D441" i="4"/>
  <c r="D445" i="4"/>
  <c r="D449" i="4"/>
  <c r="D453" i="4"/>
  <c r="D457" i="4"/>
  <c r="D461" i="4"/>
  <c r="D465" i="4"/>
  <c r="D469" i="4"/>
  <c r="D473" i="4"/>
  <c r="D477" i="4"/>
  <c r="D481" i="4"/>
  <c r="D485" i="4"/>
  <c r="D489" i="4"/>
  <c r="D493" i="4"/>
  <c r="D497" i="4"/>
  <c r="D501" i="4"/>
  <c r="D505" i="4"/>
  <c r="D509" i="4"/>
  <c r="D513" i="4"/>
  <c r="D517" i="4"/>
  <c r="D16" i="4"/>
  <c r="D32" i="4"/>
  <c r="D48" i="4"/>
  <c r="D64" i="4"/>
  <c r="D80" i="4"/>
  <c r="D96" i="4"/>
  <c r="D112" i="4"/>
  <c r="D128" i="4"/>
  <c r="D144" i="4"/>
  <c r="D160" i="4"/>
  <c r="D176" i="4"/>
  <c r="D192" i="4"/>
  <c r="D208" i="4"/>
  <c r="D224" i="4"/>
  <c r="D240" i="4"/>
  <c r="D256" i="4"/>
  <c r="D272" i="4"/>
  <c r="D288" i="4"/>
  <c r="D304" i="4"/>
  <c r="D320" i="4"/>
  <c r="D336" i="4"/>
  <c r="D350" i="4"/>
  <c r="D358" i="4"/>
  <c r="D366" i="4"/>
  <c r="D374" i="4"/>
  <c r="D382" i="4"/>
  <c r="D390" i="4"/>
  <c r="D398" i="4"/>
  <c r="D406" i="4"/>
  <c r="D414" i="4"/>
  <c r="D422" i="4"/>
  <c r="D430" i="4"/>
  <c r="D438" i="4"/>
  <c r="D446" i="4"/>
  <c r="D454" i="4"/>
  <c r="D462" i="4"/>
  <c r="D470" i="4"/>
  <c r="D478" i="4"/>
  <c r="D486" i="4"/>
  <c r="D494" i="4"/>
  <c r="D502" i="4"/>
  <c r="D510" i="4"/>
  <c r="D518" i="4"/>
  <c r="D523" i="4"/>
  <c r="D527" i="4"/>
  <c r="D531" i="4"/>
  <c r="D535" i="4"/>
  <c r="D539" i="4"/>
  <c r="D543" i="4"/>
  <c r="D547" i="4"/>
  <c r="D551" i="4"/>
  <c r="D555" i="4"/>
  <c r="D559" i="4"/>
  <c r="D563" i="4"/>
  <c r="D567" i="4"/>
  <c r="D571" i="4"/>
  <c r="D575" i="4"/>
  <c r="D579" i="4"/>
  <c r="D583" i="4"/>
  <c r="D587" i="4"/>
  <c r="D591" i="4"/>
  <c r="D595" i="4"/>
  <c r="D599" i="4"/>
  <c r="D603" i="4"/>
  <c r="D607" i="4"/>
  <c r="D611" i="4"/>
  <c r="D615" i="4"/>
  <c r="D619" i="4"/>
  <c r="D623" i="4"/>
  <c r="D627" i="4"/>
  <c r="D631" i="4"/>
  <c r="D635" i="4"/>
  <c r="D639" i="4"/>
  <c r="D643" i="4"/>
  <c r="D647" i="4"/>
  <c r="D651" i="4"/>
  <c r="D655" i="4"/>
  <c r="D659" i="4"/>
  <c r="D663" i="4"/>
  <c r="D667" i="4"/>
  <c r="D671" i="4"/>
  <c r="D675" i="4"/>
  <c r="D679" i="4"/>
  <c r="D683" i="4"/>
  <c r="D687" i="4"/>
  <c r="D691" i="4"/>
  <c r="D695" i="4"/>
  <c r="D699" i="4"/>
  <c r="D703" i="4"/>
  <c r="D707" i="4"/>
  <c r="D711" i="4"/>
  <c r="D715" i="4"/>
  <c r="D719" i="4"/>
  <c r="D723" i="4"/>
  <c r="D727" i="4"/>
  <c r="D731" i="4"/>
  <c r="D735" i="4"/>
  <c r="D739" i="4"/>
  <c r="D743" i="4"/>
  <c r="D747" i="4"/>
  <c r="D751" i="4"/>
  <c r="D755" i="4"/>
  <c r="D759" i="4"/>
  <c r="D763" i="4"/>
  <c r="D767" i="4"/>
  <c r="D771" i="4"/>
  <c r="D775" i="4"/>
  <c r="D779" i="4"/>
  <c r="D783" i="4"/>
  <c r="D787" i="4"/>
  <c r="D791" i="4"/>
  <c r="D795" i="4"/>
  <c r="D799" i="4"/>
  <c r="D803" i="4"/>
  <c r="D807" i="4"/>
  <c r="D811" i="4"/>
  <c r="D815" i="4"/>
  <c r="D819" i="4"/>
  <c r="D823" i="4"/>
  <c r="D827" i="4"/>
  <c r="D831" i="4"/>
  <c r="D835" i="4"/>
  <c r="D839" i="4"/>
  <c r="D843" i="4"/>
  <c r="D847" i="4"/>
  <c r="D851" i="4"/>
  <c r="D855" i="4"/>
  <c r="D859" i="4"/>
  <c r="D863" i="4"/>
  <c r="D867" i="4"/>
  <c r="D871" i="4"/>
  <c r="D875" i="4"/>
  <c r="D879" i="4"/>
  <c r="D883" i="4"/>
  <c r="D887" i="4"/>
  <c r="D891" i="4"/>
  <c r="D895" i="4"/>
  <c r="D899" i="4"/>
  <c r="D903" i="4"/>
  <c r="D907" i="4"/>
  <c r="D911" i="4"/>
  <c r="D915" i="4"/>
  <c r="D919" i="4"/>
  <c r="D923" i="4"/>
  <c r="D927" i="4"/>
  <c r="D931" i="4"/>
  <c r="D935" i="4"/>
  <c r="D939" i="4"/>
  <c r="D943" i="4"/>
  <c r="D947" i="4"/>
  <c r="D951" i="4"/>
  <c r="D955" i="4"/>
  <c r="D959" i="4"/>
  <c r="D963" i="4"/>
  <c r="D967" i="4"/>
  <c r="D971" i="4"/>
  <c r="D975" i="4"/>
  <c r="D979" i="4"/>
  <c r="D983" i="4"/>
  <c r="D987" i="4"/>
  <c r="D991" i="4"/>
  <c r="D995" i="4"/>
  <c r="D999" i="4"/>
  <c r="D1003" i="4"/>
  <c r="D1007" i="4"/>
  <c r="D17" i="4"/>
  <c r="D33" i="4"/>
  <c r="D49" i="4"/>
  <c r="D65" i="4"/>
  <c r="D81" i="4"/>
  <c r="D97" i="4"/>
  <c r="D113" i="4"/>
  <c r="D129" i="4"/>
  <c r="D145" i="4"/>
  <c r="D161" i="4"/>
  <c r="D177" i="4"/>
  <c r="D193" i="4"/>
  <c r="D209" i="4"/>
  <c r="D225" i="4"/>
  <c r="D241" i="4"/>
  <c r="D257" i="4"/>
  <c r="D273" i="4"/>
  <c r="D289" i="4"/>
  <c r="D305" i="4"/>
  <c r="D321" i="4"/>
  <c r="D337" i="4"/>
  <c r="D351" i="4"/>
  <c r="D359" i="4"/>
  <c r="D367" i="4"/>
  <c r="D375" i="4"/>
  <c r="D383" i="4"/>
  <c r="D391" i="4"/>
  <c r="D399" i="4"/>
  <c r="D407" i="4"/>
  <c r="D415" i="4"/>
  <c r="D423" i="4"/>
  <c r="D431" i="4"/>
  <c r="D439" i="4"/>
  <c r="D447" i="4"/>
  <c r="D455" i="4"/>
  <c r="D463" i="4"/>
  <c r="D471" i="4"/>
  <c r="D479" i="4"/>
  <c r="D487" i="4"/>
  <c r="D495" i="4"/>
  <c r="D503" i="4"/>
  <c r="D511" i="4"/>
  <c r="D519" i="4"/>
  <c r="D524" i="4"/>
  <c r="D528" i="4"/>
  <c r="D532" i="4"/>
  <c r="D536" i="4"/>
  <c r="D540" i="4"/>
  <c r="D544" i="4"/>
  <c r="D548" i="4"/>
  <c r="D552" i="4"/>
  <c r="D556" i="4"/>
  <c r="D560" i="4"/>
  <c r="D564" i="4"/>
  <c r="D568" i="4"/>
  <c r="D572" i="4"/>
  <c r="D576" i="4"/>
  <c r="D580" i="4"/>
  <c r="D584" i="4"/>
  <c r="D588" i="4"/>
  <c r="D592" i="4"/>
  <c r="D596" i="4"/>
  <c r="D600" i="4"/>
  <c r="D604" i="4"/>
  <c r="D608" i="4"/>
  <c r="D612" i="4"/>
  <c r="D616" i="4"/>
  <c r="D620" i="4"/>
  <c r="D624" i="4"/>
  <c r="D628" i="4"/>
  <c r="D632" i="4"/>
  <c r="D636" i="4"/>
  <c r="D640" i="4"/>
  <c r="D644" i="4"/>
  <c r="D648" i="4"/>
  <c r="D652" i="4"/>
  <c r="D656" i="4"/>
  <c r="D660" i="4"/>
  <c r="D664" i="4"/>
  <c r="D668" i="4"/>
  <c r="D672" i="4"/>
  <c r="D676" i="4"/>
  <c r="D680" i="4"/>
  <c r="D684" i="4"/>
  <c r="D688" i="4"/>
  <c r="D692" i="4"/>
  <c r="D696" i="4"/>
  <c r="D700" i="4"/>
  <c r="D704" i="4"/>
  <c r="D708" i="4"/>
  <c r="D712" i="4"/>
  <c r="D716" i="4"/>
  <c r="D720" i="4"/>
  <c r="D724" i="4"/>
  <c r="D728" i="4"/>
  <c r="D732" i="4"/>
  <c r="D736" i="4"/>
  <c r="D740" i="4"/>
  <c r="D744" i="4"/>
  <c r="D748" i="4"/>
  <c r="D752" i="4"/>
  <c r="D756" i="4"/>
  <c r="D760" i="4"/>
  <c r="D764" i="4"/>
  <c r="D768" i="4"/>
  <c r="D772" i="4"/>
  <c r="D776" i="4"/>
  <c r="D780" i="4"/>
  <c r="D784" i="4"/>
  <c r="D788" i="4"/>
  <c r="D792" i="4"/>
  <c r="D796" i="4"/>
  <c r="D800" i="4"/>
  <c r="D804" i="4"/>
  <c r="D808" i="4"/>
  <c r="D812" i="4"/>
  <c r="D816" i="4"/>
  <c r="D820" i="4"/>
  <c r="D824" i="4"/>
  <c r="D828" i="4"/>
  <c r="D832" i="4"/>
  <c r="D836" i="4"/>
  <c r="D840" i="4"/>
  <c r="D844" i="4"/>
  <c r="D848" i="4"/>
  <c r="D852" i="4"/>
  <c r="D856" i="4"/>
  <c r="D860" i="4"/>
  <c r="D864" i="4"/>
  <c r="D868" i="4"/>
  <c r="D872" i="4"/>
  <c r="D876" i="4"/>
  <c r="D880" i="4"/>
  <c r="D884" i="4"/>
  <c r="D888" i="4"/>
  <c r="D892" i="4"/>
  <c r="D896" i="4"/>
  <c r="D900" i="4"/>
  <c r="D904" i="4"/>
  <c r="D908" i="4"/>
  <c r="D912" i="4"/>
  <c r="D916" i="4"/>
  <c r="D920" i="4"/>
  <c r="D924" i="4"/>
  <c r="D928" i="4"/>
  <c r="D932" i="4"/>
  <c r="D936" i="4"/>
  <c r="D940" i="4"/>
  <c r="D944" i="4"/>
  <c r="D948" i="4"/>
  <c r="D952" i="4"/>
  <c r="D956" i="4"/>
  <c r="D960" i="4"/>
  <c r="D964" i="4"/>
  <c r="D968" i="4"/>
  <c r="D972" i="4"/>
  <c r="D976" i="4"/>
  <c r="D980" i="4"/>
  <c r="D984" i="4"/>
  <c r="D988" i="4"/>
  <c r="D992" i="4"/>
  <c r="D996" i="4"/>
  <c r="D1000" i="4"/>
  <c r="D1004" i="4"/>
  <c r="D1008" i="4"/>
  <c r="D24" i="4"/>
  <c r="D56" i="4"/>
  <c r="D88" i="4"/>
  <c r="D120" i="4"/>
  <c r="D152" i="4"/>
  <c r="D184" i="4"/>
  <c r="D216" i="4"/>
  <c r="D248" i="4"/>
  <c r="D280" i="4"/>
  <c r="D312" i="4"/>
  <c r="D344" i="4"/>
  <c r="D362" i="4"/>
  <c r="D378" i="4"/>
  <c r="D394" i="4"/>
  <c r="D410" i="4"/>
  <c r="D426" i="4"/>
  <c r="D442" i="4"/>
  <c r="D458" i="4"/>
  <c r="D474" i="4"/>
  <c r="D490" i="4"/>
  <c r="D506" i="4"/>
  <c r="D521" i="4"/>
  <c r="D529" i="4"/>
  <c r="D537" i="4"/>
  <c r="D545" i="4"/>
  <c r="D553" i="4"/>
  <c r="D561" i="4"/>
  <c r="D569" i="4"/>
  <c r="D577" i="4"/>
  <c r="D585" i="4"/>
  <c r="D593" i="4"/>
  <c r="D601" i="4"/>
  <c r="D609" i="4"/>
  <c r="D617" i="4"/>
  <c r="D625" i="4"/>
  <c r="D633" i="4"/>
  <c r="D641" i="4"/>
  <c r="D649" i="4"/>
  <c r="D657" i="4"/>
  <c r="D665" i="4"/>
  <c r="D673" i="4"/>
  <c r="D681" i="4"/>
  <c r="D689" i="4"/>
  <c r="D697" i="4"/>
  <c r="D705" i="4"/>
  <c r="D713" i="4"/>
  <c r="D721" i="4"/>
  <c r="D729" i="4"/>
  <c r="D737" i="4"/>
  <c r="D745" i="4"/>
  <c r="D753" i="4"/>
  <c r="D761" i="4"/>
  <c r="D769" i="4"/>
  <c r="D777" i="4"/>
  <c r="D785" i="4"/>
  <c r="D793" i="4"/>
  <c r="D801" i="4"/>
  <c r="D809" i="4"/>
  <c r="D817" i="4"/>
  <c r="D825" i="4"/>
  <c r="D833" i="4"/>
  <c r="D841" i="4"/>
  <c r="D849" i="4"/>
  <c r="D857" i="4"/>
  <c r="D865" i="4"/>
  <c r="D873" i="4"/>
  <c r="D881" i="4"/>
  <c r="D889" i="4"/>
  <c r="D897" i="4"/>
  <c r="D905" i="4"/>
  <c r="D913" i="4"/>
  <c r="D921" i="4"/>
  <c r="D929" i="4"/>
  <c r="D937" i="4"/>
  <c r="D945" i="4"/>
  <c r="D953" i="4"/>
  <c r="D961" i="4"/>
  <c r="D969" i="4"/>
  <c r="D977" i="4"/>
  <c r="D985" i="4"/>
  <c r="D993" i="4"/>
  <c r="D1001" i="4"/>
  <c r="D9" i="4"/>
  <c r="D25" i="4"/>
  <c r="D57" i="4"/>
  <c r="D89" i="4"/>
  <c r="D121" i="4"/>
  <c r="D153" i="4"/>
  <c r="D185" i="4"/>
  <c r="D217" i="4"/>
  <c r="D249" i="4"/>
  <c r="D281" i="4"/>
  <c r="D313" i="4"/>
  <c r="D345" i="4"/>
  <c r="D363" i="4"/>
  <c r="D379" i="4"/>
  <c r="D395" i="4"/>
  <c r="D411" i="4"/>
  <c r="D427" i="4"/>
  <c r="D443" i="4"/>
  <c r="D459" i="4"/>
  <c r="D475" i="4"/>
  <c r="D491" i="4"/>
  <c r="D507" i="4"/>
  <c r="D522" i="4"/>
  <c r="D530" i="4"/>
  <c r="D538" i="4"/>
  <c r="D546" i="4"/>
  <c r="D554" i="4"/>
  <c r="D562" i="4"/>
  <c r="D570" i="4"/>
  <c r="D578" i="4"/>
  <c r="D586" i="4"/>
  <c r="D594" i="4"/>
  <c r="D602" i="4"/>
  <c r="D610" i="4"/>
  <c r="D618" i="4"/>
  <c r="D626" i="4"/>
  <c r="D634" i="4"/>
  <c r="D642" i="4"/>
  <c r="D650" i="4"/>
  <c r="D658" i="4"/>
  <c r="D666" i="4"/>
  <c r="D674" i="4"/>
  <c r="D682" i="4"/>
  <c r="D690" i="4"/>
  <c r="D698" i="4"/>
  <c r="D706" i="4"/>
  <c r="D714" i="4"/>
  <c r="D722" i="4"/>
  <c r="D730" i="4"/>
  <c r="D738" i="4"/>
  <c r="D746" i="4"/>
  <c r="D754" i="4"/>
  <c r="D762" i="4"/>
  <c r="D770" i="4"/>
  <c r="D778" i="4"/>
  <c r="D786" i="4"/>
  <c r="D794" i="4"/>
  <c r="D802" i="4"/>
  <c r="D810" i="4"/>
  <c r="D818" i="4"/>
  <c r="D826" i="4"/>
  <c r="D834" i="4"/>
  <c r="D842" i="4"/>
  <c r="D850" i="4"/>
  <c r="D858" i="4"/>
  <c r="D866" i="4"/>
  <c r="D874" i="4"/>
  <c r="D882" i="4"/>
  <c r="D890" i="4"/>
  <c r="D898" i="4"/>
  <c r="D906" i="4"/>
  <c r="D914" i="4"/>
  <c r="D922" i="4"/>
  <c r="D930" i="4"/>
  <c r="D938" i="4"/>
  <c r="D946" i="4"/>
  <c r="D954" i="4"/>
  <c r="D962" i="4"/>
  <c r="D970" i="4"/>
  <c r="D978" i="4"/>
  <c r="D986" i="4"/>
  <c r="D994" i="4"/>
  <c r="D1002" i="4"/>
  <c r="D40" i="4"/>
  <c r="D104" i="4"/>
  <c r="D168" i="4"/>
  <c r="D232" i="4"/>
  <c r="D296" i="4"/>
  <c r="D354" i="4"/>
  <c r="D386" i="4"/>
  <c r="D418" i="4"/>
  <c r="D450" i="4"/>
  <c r="D482" i="4"/>
  <c r="D514" i="4"/>
  <c r="D533" i="4"/>
  <c r="D549" i="4"/>
  <c r="D565" i="4"/>
  <c r="D581" i="4"/>
  <c r="D597" i="4"/>
  <c r="D613" i="4"/>
  <c r="D629" i="4"/>
  <c r="D645" i="4"/>
  <c r="D661" i="4"/>
  <c r="D677" i="4"/>
  <c r="D693" i="4"/>
  <c r="D709" i="4"/>
  <c r="D725" i="4"/>
  <c r="D741" i="4"/>
  <c r="D757" i="4"/>
  <c r="D773" i="4"/>
  <c r="D789" i="4"/>
  <c r="D805" i="4"/>
  <c r="D821" i="4"/>
  <c r="D837" i="4"/>
  <c r="D853" i="4"/>
  <c r="D869" i="4"/>
  <c r="D885" i="4"/>
  <c r="D901" i="4"/>
  <c r="D917" i="4"/>
  <c r="D933" i="4"/>
  <c r="D949" i="4"/>
  <c r="D965" i="4"/>
  <c r="D981" i="4"/>
  <c r="D997" i="4"/>
  <c r="D72" i="4"/>
  <c r="D200" i="4"/>
  <c r="D370" i="4"/>
  <c r="D434" i="4"/>
  <c r="D466" i="4"/>
  <c r="D525" i="4"/>
  <c r="D557" i="4"/>
  <c r="D605" i="4"/>
  <c r="D637" i="4"/>
  <c r="D653" i="4"/>
  <c r="D701" i="4"/>
  <c r="D733" i="4"/>
  <c r="D765" i="4"/>
  <c r="D797" i="4"/>
  <c r="D813" i="4"/>
  <c r="D861" i="4"/>
  <c r="D893" i="4"/>
  <c r="D925" i="4"/>
  <c r="D957" i="4"/>
  <c r="D989" i="4"/>
  <c r="D1005" i="4"/>
  <c r="D41" i="4"/>
  <c r="D105" i="4"/>
  <c r="D169" i="4"/>
  <c r="D233" i="4"/>
  <c r="D297" i="4"/>
  <c r="D355" i="4"/>
  <c r="D387" i="4"/>
  <c r="D419" i="4"/>
  <c r="D451" i="4"/>
  <c r="D483" i="4"/>
  <c r="D515" i="4"/>
  <c r="D534" i="4"/>
  <c r="D550" i="4"/>
  <c r="D566" i="4"/>
  <c r="D582" i="4"/>
  <c r="D598" i="4"/>
  <c r="D614" i="4"/>
  <c r="D630" i="4"/>
  <c r="D646" i="4"/>
  <c r="D662" i="4"/>
  <c r="D678" i="4"/>
  <c r="D694" i="4"/>
  <c r="D710" i="4"/>
  <c r="D726" i="4"/>
  <c r="D742" i="4"/>
  <c r="D758" i="4"/>
  <c r="D774" i="4"/>
  <c r="D790" i="4"/>
  <c r="D806" i="4"/>
  <c r="D822" i="4"/>
  <c r="D838" i="4"/>
  <c r="D854" i="4"/>
  <c r="D870" i="4"/>
  <c r="D886" i="4"/>
  <c r="D902" i="4"/>
  <c r="D918" i="4"/>
  <c r="D934" i="4"/>
  <c r="D950" i="4"/>
  <c r="D966" i="4"/>
  <c r="D982" i="4"/>
  <c r="D998" i="4"/>
  <c r="D136" i="4"/>
  <c r="D264" i="4"/>
  <c r="D328" i="4"/>
  <c r="D402" i="4"/>
  <c r="D498" i="4"/>
  <c r="D541" i="4"/>
  <c r="D573" i="4"/>
  <c r="D589" i="4"/>
  <c r="D621" i="4"/>
  <c r="D669" i="4"/>
  <c r="D685" i="4"/>
  <c r="D717" i="4"/>
  <c r="D749" i="4"/>
  <c r="D781" i="4"/>
  <c r="D829" i="4"/>
  <c r="D845" i="4"/>
  <c r="D877" i="4"/>
  <c r="D909" i="4"/>
  <c r="D941" i="4"/>
  <c r="D973" i="4"/>
  <c r="D73" i="4"/>
  <c r="D329" i="4"/>
  <c r="D467" i="4"/>
  <c r="D558" i="4"/>
  <c r="D622" i="4"/>
  <c r="D686" i="4"/>
  <c r="D750" i="4"/>
  <c r="D814" i="4"/>
  <c r="D878" i="4"/>
  <c r="D942" i="4"/>
  <c r="D1006" i="4"/>
  <c r="D201" i="4"/>
  <c r="D526" i="4"/>
  <c r="D654" i="4"/>
  <c r="D782" i="4"/>
  <c r="D910" i="4"/>
  <c r="D435" i="4"/>
  <c r="D542" i="4"/>
  <c r="D734" i="4"/>
  <c r="D798" i="4"/>
  <c r="D926" i="4"/>
  <c r="D137" i="4"/>
  <c r="D371" i="4"/>
  <c r="D499" i="4"/>
  <c r="D574" i="4"/>
  <c r="D638" i="4"/>
  <c r="D702" i="4"/>
  <c r="D766" i="4"/>
  <c r="D830" i="4"/>
  <c r="D894" i="4"/>
  <c r="D958" i="4"/>
  <c r="D403" i="4"/>
  <c r="D590" i="4"/>
  <c r="D718" i="4"/>
  <c r="D846" i="4"/>
  <c r="D974" i="4"/>
  <c r="D265" i="4"/>
  <c r="D606" i="4"/>
  <c r="D670" i="4"/>
  <c r="D862" i="4"/>
  <c r="D990" i="4"/>
  <c r="H14" i="3"/>
  <c r="J14" i="3" s="1"/>
  <c r="O14" i="3" s="1"/>
  <c r="H18" i="3"/>
  <c r="J18" i="3" s="1"/>
  <c r="H22" i="3"/>
  <c r="J22" i="3" s="1"/>
  <c r="H26" i="3"/>
  <c r="J26" i="3" s="1"/>
  <c r="H34" i="3"/>
  <c r="J34" i="3" s="1"/>
  <c r="H38" i="3"/>
  <c r="J38" i="3" s="1"/>
  <c r="H42" i="3"/>
  <c r="J42" i="3" s="1"/>
  <c r="H46" i="3"/>
  <c r="J46" i="3" s="1"/>
  <c r="H50" i="3"/>
  <c r="J50" i="3" s="1"/>
  <c r="H54" i="3"/>
  <c r="J54" i="3" s="1"/>
  <c r="H58" i="3"/>
  <c r="J58" i="3" s="1"/>
  <c r="H62" i="3"/>
  <c r="J62" i="3" s="1"/>
  <c r="H70" i="3"/>
  <c r="J70" i="3" s="1"/>
  <c r="H74" i="3"/>
  <c r="J74" i="3" s="1"/>
  <c r="H78" i="3"/>
  <c r="J78" i="3" s="1"/>
  <c r="H82" i="3"/>
  <c r="J82" i="3" s="1"/>
  <c r="H86" i="3"/>
  <c r="J86" i="3" s="1"/>
  <c r="H90" i="3"/>
  <c r="J90" i="3" s="1"/>
  <c r="H94" i="3"/>
  <c r="J94" i="3" s="1"/>
  <c r="H98" i="3"/>
  <c r="J98" i="3" s="1"/>
  <c r="H102" i="3"/>
  <c r="J102" i="3" s="1"/>
  <c r="H106" i="3"/>
  <c r="J106" i="3" s="1"/>
  <c r="H110" i="3"/>
  <c r="J110" i="3" s="1"/>
  <c r="H114" i="3"/>
  <c r="J114" i="3" s="1"/>
  <c r="H118" i="3"/>
  <c r="J118" i="3" s="1"/>
  <c r="H122" i="3"/>
  <c r="J122" i="3" s="1"/>
  <c r="H126" i="3"/>
  <c r="J126" i="3" s="1"/>
  <c r="H130" i="3"/>
  <c r="J130" i="3" s="1"/>
  <c r="H134" i="3"/>
  <c r="J134" i="3" s="1"/>
  <c r="H138" i="3"/>
  <c r="J138" i="3" s="1"/>
  <c r="H142" i="3"/>
  <c r="J142" i="3" s="1"/>
  <c r="H146" i="3"/>
  <c r="J146" i="3" s="1"/>
  <c r="H150" i="3"/>
  <c r="J150" i="3" s="1"/>
  <c r="H154" i="3"/>
  <c r="J154" i="3" s="1"/>
  <c r="H162" i="3"/>
  <c r="J162" i="3" s="1"/>
  <c r="H166" i="3"/>
  <c r="J166" i="3" s="1"/>
  <c r="H170" i="3"/>
  <c r="J170" i="3" s="1"/>
  <c r="H178" i="3"/>
  <c r="J178" i="3" s="1"/>
  <c r="H182" i="3"/>
  <c r="J182" i="3" s="1"/>
  <c r="H186" i="3"/>
  <c r="J186" i="3" s="1"/>
  <c r="H190" i="3"/>
  <c r="J190" i="3" s="1"/>
  <c r="H194" i="3"/>
  <c r="J194" i="3" s="1"/>
  <c r="H198" i="3"/>
  <c r="J198" i="3" s="1"/>
  <c r="H202" i="3"/>
  <c r="J202" i="3" s="1"/>
  <c r="H206" i="3"/>
  <c r="J206" i="3" s="1"/>
  <c r="H210" i="3"/>
  <c r="J210" i="3" s="1"/>
  <c r="H214" i="3"/>
  <c r="J214" i="3" s="1"/>
  <c r="H218" i="3"/>
  <c r="J218" i="3" s="1"/>
  <c r="H222" i="3"/>
  <c r="J222" i="3" s="1"/>
  <c r="H226" i="3"/>
  <c r="J226" i="3" s="1"/>
  <c r="H230" i="3"/>
  <c r="J230" i="3" s="1"/>
  <c r="H234" i="3"/>
  <c r="J234" i="3" s="1"/>
  <c r="H238" i="3"/>
  <c r="J238" i="3" s="1"/>
  <c r="H246" i="3"/>
  <c r="J246" i="3" s="1"/>
  <c r="H250" i="3"/>
  <c r="J250" i="3" s="1"/>
  <c r="H258" i="3"/>
  <c r="J258" i="3" s="1"/>
  <c r="H262" i="3"/>
  <c r="J262" i="3" s="1"/>
  <c r="H266" i="3"/>
  <c r="J266" i="3" s="1"/>
  <c r="H270" i="3"/>
  <c r="J270" i="3" s="1"/>
  <c r="H274" i="3"/>
  <c r="J274" i="3" s="1"/>
  <c r="H278" i="3"/>
  <c r="J278" i="3" s="1"/>
  <c r="H282" i="3"/>
  <c r="J282" i="3" s="1"/>
  <c r="H290" i="3"/>
  <c r="J290" i="3" s="1"/>
  <c r="H294" i="3"/>
  <c r="J294" i="3" s="1"/>
  <c r="H298" i="3"/>
  <c r="J298" i="3" s="1"/>
  <c r="H302" i="3"/>
  <c r="J302" i="3" s="1"/>
  <c r="H306" i="3"/>
  <c r="J306" i="3" s="1"/>
  <c r="H310" i="3"/>
  <c r="J310" i="3" s="1"/>
  <c r="H314" i="3"/>
  <c r="J314" i="3" s="1"/>
  <c r="H318" i="3"/>
  <c r="J318" i="3" s="1"/>
  <c r="H322" i="3"/>
  <c r="J322" i="3" s="1"/>
  <c r="H326" i="3"/>
  <c r="J326" i="3" s="1"/>
  <c r="H330" i="3"/>
  <c r="J330" i="3" s="1"/>
  <c r="H334" i="3"/>
  <c r="J334" i="3" s="1"/>
  <c r="H338" i="3"/>
  <c r="J338" i="3" s="1"/>
  <c r="H342" i="3"/>
  <c r="J342" i="3" s="1"/>
  <c r="H346" i="3"/>
  <c r="J346" i="3" s="1"/>
  <c r="H350" i="3"/>
  <c r="J350" i="3" s="1"/>
  <c r="H354" i="3"/>
  <c r="J354" i="3" s="1"/>
  <c r="H358" i="3"/>
  <c r="J358" i="3" s="1"/>
  <c r="H362" i="3"/>
  <c r="J362" i="3" s="1"/>
  <c r="H366" i="3"/>
  <c r="J366" i="3" s="1"/>
  <c r="H370" i="3"/>
  <c r="J370" i="3" s="1"/>
  <c r="H374" i="3"/>
  <c r="J374" i="3" s="1"/>
  <c r="H378" i="3"/>
  <c r="J378" i="3" s="1"/>
  <c r="H382" i="3"/>
  <c r="J382" i="3" s="1"/>
  <c r="H386" i="3"/>
  <c r="J386" i="3" s="1"/>
  <c r="H390" i="3"/>
  <c r="J390" i="3" s="1"/>
  <c r="H394" i="3"/>
  <c r="J394" i="3" s="1"/>
  <c r="H398" i="3"/>
  <c r="J398" i="3" s="1"/>
  <c r="H402" i="3"/>
  <c r="J402" i="3" s="1"/>
  <c r="H406" i="3"/>
  <c r="J406" i="3" s="1"/>
  <c r="H410" i="3"/>
  <c r="J410" i="3" s="1"/>
  <c r="H414" i="3"/>
  <c r="J414" i="3" s="1"/>
  <c r="H418" i="3"/>
  <c r="J418" i="3" s="1"/>
  <c r="H422" i="3"/>
  <c r="J422" i="3" s="1"/>
  <c r="H426" i="3"/>
  <c r="J426" i="3" s="1"/>
  <c r="H438" i="3"/>
  <c r="J438" i="3" s="1"/>
  <c r="H442" i="3"/>
  <c r="J442" i="3" s="1"/>
  <c r="H446" i="3"/>
  <c r="J446" i="3" s="1"/>
  <c r="H450" i="3"/>
  <c r="J450" i="3" s="1"/>
  <c r="H454" i="3"/>
  <c r="J454" i="3" s="1"/>
  <c r="H458" i="3"/>
  <c r="J458" i="3" s="1"/>
  <c r="H462" i="3"/>
  <c r="J462" i="3" s="1"/>
  <c r="H466" i="3"/>
  <c r="J466" i="3" s="1"/>
  <c r="H470" i="3"/>
  <c r="J470" i="3" s="1"/>
  <c r="H474" i="3"/>
  <c r="J474" i="3" s="1"/>
  <c r="H478" i="3"/>
  <c r="J478" i="3" s="1"/>
  <c r="H482" i="3"/>
  <c r="J482" i="3" s="1"/>
  <c r="H486" i="3"/>
  <c r="J486" i="3" s="1"/>
  <c r="H490" i="3"/>
  <c r="J490" i="3" s="1"/>
  <c r="H494" i="3"/>
  <c r="J494" i="3" s="1"/>
  <c r="H498" i="3"/>
  <c r="J498" i="3" s="1"/>
  <c r="H502" i="3"/>
  <c r="J502" i="3" s="1"/>
  <c r="H506" i="3"/>
  <c r="J506" i="3" s="1"/>
  <c r="H510" i="3"/>
  <c r="J510" i="3" s="1"/>
  <c r="H514" i="3"/>
  <c r="J514" i="3" s="1"/>
  <c r="H518" i="3"/>
  <c r="J518" i="3" s="1"/>
  <c r="H522" i="3"/>
  <c r="J522" i="3" s="1"/>
  <c r="H526" i="3"/>
  <c r="J526" i="3" s="1"/>
  <c r="H530" i="3"/>
  <c r="J530" i="3" s="1"/>
  <c r="H534" i="3"/>
  <c r="J534" i="3" s="1"/>
  <c r="H538" i="3"/>
  <c r="J538" i="3" s="1"/>
  <c r="H546" i="3"/>
  <c r="J546" i="3" s="1"/>
  <c r="H550" i="3"/>
  <c r="J550" i="3" s="1"/>
  <c r="H554" i="3"/>
  <c r="J554" i="3" s="1"/>
  <c r="H558" i="3"/>
  <c r="J558" i="3" s="1"/>
  <c r="H562" i="3"/>
  <c r="J562" i="3" s="1"/>
  <c r="H566" i="3"/>
  <c r="J566" i="3" s="1"/>
  <c r="H570" i="3"/>
  <c r="J570" i="3" s="1"/>
  <c r="H574" i="3"/>
  <c r="J574" i="3" s="1"/>
  <c r="H578" i="3"/>
  <c r="J578" i="3" s="1"/>
  <c r="H582" i="3"/>
  <c r="J582" i="3" s="1"/>
  <c r="H586" i="3"/>
  <c r="J586" i="3" s="1"/>
  <c r="H590" i="3"/>
  <c r="J590" i="3" s="1"/>
  <c r="H594" i="3"/>
  <c r="J594" i="3" s="1"/>
  <c r="H598" i="3"/>
  <c r="J598" i="3" s="1"/>
  <c r="H602" i="3"/>
  <c r="J602" i="3" s="1"/>
  <c r="H606" i="3"/>
  <c r="J606" i="3" s="1"/>
  <c r="H610" i="3"/>
  <c r="J610" i="3" s="1"/>
  <c r="H614" i="3"/>
  <c r="J614" i="3" s="1"/>
  <c r="H618" i="3"/>
  <c r="J618" i="3" s="1"/>
  <c r="H622" i="3"/>
  <c r="J622" i="3" s="1"/>
  <c r="H626" i="3"/>
  <c r="J626" i="3" s="1"/>
  <c r="H630" i="3"/>
  <c r="J630" i="3" s="1"/>
  <c r="H634" i="3"/>
  <c r="J634" i="3" s="1"/>
  <c r="H642" i="3"/>
  <c r="J642" i="3" s="1"/>
  <c r="H646" i="3"/>
  <c r="J646" i="3" s="1"/>
  <c r="H650" i="3"/>
  <c r="J650" i="3" s="1"/>
  <c r="H654" i="3"/>
  <c r="J654" i="3" s="1"/>
  <c r="H658" i="3"/>
  <c r="J658" i="3" s="1"/>
  <c r="H662" i="3"/>
  <c r="J662" i="3" s="1"/>
  <c r="H666" i="3"/>
  <c r="J666" i="3" s="1"/>
  <c r="H670" i="3"/>
  <c r="J670" i="3" s="1"/>
  <c r="H674" i="3"/>
  <c r="J674" i="3" s="1"/>
  <c r="H678" i="3"/>
  <c r="J678" i="3" s="1"/>
  <c r="H682" i="3"/>
  <c r="J682" i="3" s="1"/>
  <c r="H11" i="3"/>
  <c r="J11" i="3" s="1"/>
  <c r="O11" i="3" s="1"/>
  <c r="H15" i="3"/>
  <c r="J15" i="3" s="1"/>
  <c r="H19" i="3"/>
  <c r="J19" i="3" s="1"/>
  <c r="H27" i="3"/>
  <c r="J27" i="3" s="1"/>
  <c r="H31" i="3"/>
  <c r="J31" i="3" s="1"/>
  <c r="H35" i="3"/>
  <c r="J35" i="3" s="1"/>
  <c r="H39" i="3"/>
  <c r="J39" i="3" s="1"/>
  <c r="H43" i="3"/>
  <c r="J43" i="3" s="1"/>
  <c r="H47" i="3"/>
  <c r="J47" i="3" s="1"/>
  <c r="H51" i="3"/>
  <c r="J51" i="3" s="1"/>
  <c r="H55" i="3"/>
  <c r="J55" i="3" s="1"/>
  <c r="H59" i="3"/>
  <c r="J59" i="3" s="1"/>
  <c r="H63" i="3"/>
  <c r="J63" i="3" s="1"/>
  <c r="H67" i="3"/>
  <c r="J67" i="3" s="1"/>
  <c r="H71" i="3"/>
  <c r="J71" i="3" s="1"/>
  <c r="H75" i="3"/>
  <c r="J75" i="3" s="1"/>
  <c r="H79" i="3"/>
  <c r="J79" i="3" s="1"/>
  <c r="H83" i="3"/>
  <c r="J83" i="3" s="1"/>
  <c r="H87" i="3"/>
  <c r="J87" i="3" s="1"/>
  <c r="H91" i="3"/>
  <c r="J91" i="3" s="1"/>
  <c r="H95" i="3"/>
  <c r="J95" i="3" s="1"/>
  <c r="H99" i="3"/>
  <c r="J99" i="3" s="1"/>
  <c r="H103" i="3"/>
  <c r="J103" i="3" s="1"/>
  <c r="H107" i="3"/>
  <c r="J107" i="3" s="1"/>
  <c r="H111" i="3"/>
  <c r="J111" i="3" s="1"/>
  <c r="H115" i="3"/>
  <c r="J115" i="3" s="1"/>
  <c r="H119" i="3"/>
  <c r="J119" i="3" s="1"/>
  <c r="H123" i="3"/>
  <c r="J123" i="3" s="1"/>
  <c r="H127" i="3"/>
  <c r="J127" i="3" s="1"/>
  <c r="H131" i="3"/>
  <c r="J131" i="3" s="1"/>
  <c r="H135" i="3"/>
  <c r="J135" i="3" s="1"/>
  <c r="H139" i="3"/>
  <c r="J139" i="3" s="1"/>
  <c r="H143" i="3"/>
  <c r="J143" i="3" s="1"/>
  <c r="H147" i="3"/>
  <c r="J147" i="3" s="1"/>
  <c r="H151" i="3"/>
  <c r="J151" i="3" s="1"/>
  <c r="H155" i="3"/>
  <c r="J155" i="3" s="1"/>
  <c r="H159" i="3"/>
  <c r="J159" i="3" s="1"/>
  <c r="H163" i="3"/>
  <c r="J163" i="3" s="1"/>
  <c r="H167" i="3"/>
  <c r="J167" i="3" s="1"/>
  <c r="H171" i="3"/>
  <c r="J171" i="3" s="1"/>
  <c r="H175" i="3"/>
  <c r="J175" i="3" s="1"/>
  <c r="H179" i="3"/>
  <c r="J179" i="3" s="1"/>
  <c r="H183" i="3"/>
  <c r="J183" i="3" s="1"/>
  <c r="H187" i="3"/>
  <c r="J187" i="3" s="1"/>
  <c r="H191" i="3"/>
  <c r="J191" i="3" s="1"/>
  <c r="H195" i="3"/>
  <c r="J195" i="3" s="1"/>
  <c r="H199" i="3"/>
  <c r="J199" i="3" s="1"/>
  <c r="H203" i="3"/>
  <c r="J203" i="3" s="1"/>
  <c r="H207" i="3"/>
  <c r="J207" i="3" s="1"/>
  <c r="H211" i="3"/>
  <c r="J211" i="3" s="1"/>
  <c r="H215" i="3"/>
  <c r="J215" i="3" s="1"/>
  <c r="H219" i="3"/>
  <c r="J219" i="3" s="1"/>
  <c r="H223" i="3"/>
  <c r="J223" i="3" s="1"/>
  <c r="H227" i="3"/>
  <c r="J227" i="3" s="1"/>
  <c r="H231" i="3"/>
  <c r="J231" i="3" s="1"/>
  <c r="H235" i="3"/>
  <c r="J235" i="3" s="1"/>
  <c r="H239" i="3"/>
  <c r="J239" i="3" s="1"/>
  <c r="H243" i="3"/>
  <c r="J243" i="3" s="1"/>
  <c r="H247" i="3"/>
  <c r="J247" i="3" s="1"/>
  <c r="H251" i="3"/>
  <c r="J251" i="3" s="1"/>
  <c r="H255" i="3"/>
  <c r="J255" i="3" s="1"/>
  <c r="H259" i="3"/>
  <c r="J259" i="3" s="1"/>
  <c r="H263" i="3"/>
  <c r="J263" i="3" s="1"/>
  <c r="H267" i="3"/>
  <c r="J267" i="3" s="1"/>
  <c r="H271" i="3"/>
  <c r="J271" i="3" s="1"/>
  <c r="H275" i="3"/>
  <c r="J275" i="3" s="1"/>
  <c r="H279" i="3"/>
  <c r="J279" i="3" s="1"/>
  <c r="H283" i="3"/>
  <c r="J283" i="3" s="1"/>
  <c r="H287" i="3"/>
  <c r="J287" i="3" s="1"/>
  <c r="H291" i="3"/>
  <c r="J291" i="3" s="1"/>
  <c r="H295" i="3"/>
  <c r="J295" i="3" s="1"/>
  <c r="H299" i="3"/>
  <c r="J299" i="3" s="1"/>
  <c r="H303" i="3"/>
  <c r="J303" i="3" s="1"/>
  <c r="H307" i="3"/>
  <c r="J307" i="3" s="1"/>
  <c r="H311" i="3"/>
  <c r="J311" i="3" s="1"/>
  <c r="H315" i="3"/>
  <c r="J315" i="3" s="1"/>
  <c r="H319" i="3"/>
  <c r="J319" i="3" s="1"/>
  <c r="H323" i="3"/>
  <c r="J323" i="3" s="1"/>
  <c r="H327" i="3"/>
  <c r="J327" i="3" s="1"/>
  <c r="H331" i="3"/>
  <c r="J331" i="3" s="1"/>
  <c r="H335" i="3"/>
  <c r="J335" i="3" s="1"/>
  <c r="H339" i="3"/>
  <c r="J339" i="3" s="1"/>
  <c r="H347" i="3"/>
  <c r="J347" i="3" s="1"/>
  <c r="H351" i="3"/>
  <c r="J351" i="3" s="1"/>
  <c r="H355" i="3"/>
  <c r="J355" i="3" s="1"/>
  <c r="H359" i="3"/>
  <c r="J359" i="3" s="1"/>
  <c r="H363" i="3"/>
  <c r="J363" i="3" s="1"/>
  <c r="H367" i="3"/>
  <c r="J367" i="3" s="1"/>
  <c r="H371" i="3"/>
  <c r="J371" i="3" s="1"/>
  <c r="H379" i="3"/>
  <c r="J379" i="3" s="1"/>
  <c r="H383" i="3"/>
  <c r="J383" i="3" s="1"/>
  <c r="H387" i="3"/>
  <c r="J387" i="3" s="1"/>
  <c r="H391" i="3"/>
  <c r="J391" i="3" s="1"/>
  <c r="H395" i="3"/>
  <c r="J395" i="3" s="1"/>
  <c r="H399" i="3"/>
  <c r="J399" i="3" s="1"/>
  <c r="H403" i="3"/>
  <c r="J403" i="3" s="1"/>
  <c r="H407" i="3"/>
  <c r="J407" i="3" s="1"/>
  <c r="H411" i="3"/>
  <c r="J411" i="3" s="1"/>
  <c r="H415" i="3"/>
  <c r="J415" i="3" s="1"/>
  <c r="H419" i="3"/>
  <c r="J419" i="3" s="1"/>
  <c r="H427" i="3"/>
  <c r="J427" i="3" s="1"/>
  <c r="H431" i="3"/>
  <c r="J431" i="3" s="1"/>
  <c r="H435" i="3"/>
  <c r="J435" i="3" s="1"/>
  <c r="H439" i="3"/>
  <c r="J439" i="3" s="1"/>
  <c r="H443" i="3"/>
  <c r="J443" i="3" s="1"/>
  <c r="H447" i="3"/>
  <c r="J447" i="3" s="1"/>
  <c r="H451" i="3"/>
  <c r="J451" i="3" s="1"/>
  <c r="H455" i="3"/>
  <c r="J455" i="3" s="1"/>
  <c r="H459" i="3"/>
  <c r="J459" i="3" s="1"/>
  <c r="H463" i="3"/>
  <c r="J463" i="3" s="1"/>
  <c r="H467" i="3"/>
  <c r="J467" i="3" s="1"/>
  <c r="H471" i="3"/>
  <c r="J471" i="3" s="1"/>
  <c r="H475" i="3"/>
  <c r="J475" i="3" s="1"/>
  <c r="H479" i="3"/>
  <c r="J479" i="3" s="1"/>
  <c r="H483" i="3"/>
  <c r="J483" i="3" s="1"/>
  <c r="H487" i="3"/>
  <c r="J487" i="3" s="1"/>
  <c r="H491" i="3"/>
  <c r="J491" i="3" s="1"/>
  <c r="H495" i="3"/>
  <c r="J495" i="3" s="1"/>
  <c r="H499" i="3"/>
  <c r="J499" i="3" s="1"/>
  <c r="H503" i="3"/>
  <c r="J503" i="3" s="1"/>
  <c r="H507" i="3"/>
  <c r="J507" i="3" s="1"/>
  <c r="H511" i="3"/>
  <c r="J511" i="3" s="1"/>
  <c r="H515" i="3"/>
  <c r="J515" i="3" s="1"/>
  <c r="H519" i="3"/>
  <c r="J519" i="3" s="1"/>
  <c r="H523" i="3"/>
  <c r="J523" i="3" s="1"/>
  <c r="H527" i="3"/>
  <c r="J527" i="3" s="1"/>
  <c r="H531" i="3"/>
  <c r="J531" i="3" s="1"/>
  <c r="H535" i="3"/>
  <c r="J535" i="3" s="1"/>
  <c r="H543" i="3"/>
  <c r="J543" i="3" s="1"/>
  <c r="H547" i="3"/>
  <c r="J547" i="3" s="1"/>
  <c r="H555" i="3"/>
  <c r="J555" i="3" s="1"/>
  <c r="H559" i="3"/>
  <c r="J559" i="3" s="1"/>
  <c r="H563" i="3"/>
  <c r="J563" i="3" s="1"/>
  <c r="H567" i="3"/>
  <c r="J567" i="3" s="1"/>
  <c r="H571" i="3"/>
  <c r="J571" i="3" s="1"/>
  <c r="H575" i="3"/>
  <c r="J575" i="3" s="1"/>
  <c r="H579" i="3"/>
  <c r="J579" i="3" s="1"/>
  <c r="H583" i="3"/>
  <c r="J583" i="3" s="1"/>
  <c r="H587" i="3"/>
  <c r="J587" i="3" s="1"/>
  <c r="H591" i="3"/>
  <c r="J591" i="3" s="1"/>
  <c r="H595" i="3"/>
  <c r="J595" i="3" s="1"/>
  <c r="H599" i="3"/>
  <c r="J599" i="3" s="1"/>
  <c r="H603" i="3"/>
  <c r="J603" i="3" s="1"/>
  <c r="H607" i="3"/>
  <c r="J607" i="3" s="1"/>
  <c r="H611" i="3"/>
  <c r="J611" i="3" s="1"/>
  <c r="H619" i="3"/>
  <c r="J619" i="3" s="1"/>
  <c r="H623" i="3"/>
  <c r="J623" i="3" s="1"/>
  <c r="H627" i="3"/>
  <c r="J627" i="3" s="1"/>
  <c r="H631" i="3"/>
  <c r="J631" i="3" s="1"/>
  <c r="H635" i="3"/>
  <c r="J635" i="3" s="1"/>
  <c r="H639" i="3"/>
  <c r="J639" i="3" s="1"/>
  <c r="H643" i="3"/>
  <c r="J643" i="3" s="1"/>
  <c r="H647" i="3"/>
  <c r="J647" i="3" s="1"/>
  <c r="H651" i="3"/>
  <c r="J651" i="3" s="1"/>
  <c r="H655" i="3"/>
  <c r="J655" i="3" s="1"/>
  <c r="H659" i="3"/>
  <c r="J659" i="3" s="1"/>
  <c r="H663" i="3"/>
  <c r="J663" i="3" s="1"/>
  <c r="H667" i="3"/>
  <c r="J667" i="3" s="1"/>
  <c r="H671" i="3"/>
  <c r="J671" i="3" s="1"/>
  <c r="H675" i="3"/>
  <c r="J675" i="3" s="1"/>
  <c r="H679" i="3"/>
  <c r="J679" i="3" s="1"/>
  <c r="H683" i="3"/>
  <c r="J683" i="3" s="1"/>
  <c r="H687" i="3"/>
  <c r="J687" i="3" s="1"/>
  <c r="H16" i="3"/>
  <c r="J16" i="3" s="1"/>
  <c r="H20" i="3"/>
  <c r="J20" i="3" s="1"/>
  <c r="H24" i="3"/>
  <c r="J24" i="3" s="1"/>
  <c r="H28" i="3"/>
  <c r="J28" i="3" s="1"/>
  <c r="H32" i="3"/>
  <c r="J32" i="3" s="1"/>
  <c r="H36" i="3"/>
  <c r="J36" i="3" s="1"/>
  <c r="H40" i="3"/>
  <c r="J40" i="3" s="1"/>
  <c r="H44" i="3"/>
  <c r="J44" i="3" s="1"/>
  <c r="H48" i="3"/>
  <c r="J48" i="3" s="1"/>
  <c r="H52" i="3"/>
  <c r="J52" i="3" s="1"/>
  <c r="H56" i="3"/>
  <c r="J56" i="3" s="1"/>
  <c r="H60" i="3"/>
  <c r="J60" i="3" s="1"/>
  <c r="H64" i="3"/>
  <c r="J64" i="3" s="1"/>
  <c r="H68" i="3"/>
  <c r="J68" i="3" s="1"/>
  <c r="H72" i="3"/>
  <c r="J72" i="3" s="1"/>
  <c r="H80" i="3"/>
  <c r="J80" i="3" s="1"/>
  <c r="H84" i="3"/>
  <c r="J84" i="3" s="1"/>
  <c r="H88" i="3"/>
  <c r="J88" i="3" s="1"/>
  <c r="H92" i="3"/>
  <c r="J92" i="3" s="1"/>
  <c r="H96" i="3"/>
  <c r="J96" i="3" s="1"/>
  <c r="H100" i="3"/>
  <c r="J100" i="3" s="1"/>
  <c r="H104" i="3"/>
  <c r="J104" i="3" s="1"/>
  <c r="H108" i="3"/>
  <c r="J108" i="3" s="1"/>
  <c r="H112" i="3"/>
  <c r="J112" i="3" s="1"/>
  <c r="H116" i="3"/>
  <c r="J116" i="3" s="1"/>
  <c r="H120" i="3"/>
  <c r="J120" i="3" s="1"/>
  <c r="H124" i="3"/>
  <c r="J124" i="3" s="1"/>
  <c r="H128" i="3"/>
  <c r="J128" i="3" s="1"/>
  <c r="H132" i="3"/>
  <c r="J132" i="3" s="1"/>
  <c r="H136" i="3"/>
  <c r="J136" i="3" s="1"/>
  <c r="H140" i="3"/>
  <c r="J140" i="3" s="1"/>
  <c r="H144" i="3"/>
  <c r="J144" i="3" s="1"/>
  <c r="H148" i="3"/>
  <c r="J148" i="3" s="1"/>
  <c r="H152" i="3"/>
  <c r="J152" i="3" s="1"/>
  <c r="H160" i="3"/>
  <c r="J160" i="3" s="1"/>
  <c r="H164" i="3"/>
  <c r="J164" i="3" s="1"/>
  <c r="H168" i="3"/>
  <c r="J168" i="3" s="1"/>
  <c r="H172" i="3"/>
  <c r="J172" i="3" s="1"/>
  <c r="H176" i="3"/>
  <c r="J176" i="3" s="1"/>
  <c r="H180" i="3"/>
  <c r="J180" i="3" s="1"/>
  <c r="H184" i="3"/>
  <c r="J184" i="3" s="1"/>
  <c r="H188" i="3"/>
  <c r="J188" i="3" s="1"/>
  <c r="H192" i="3"/>
  <c r="J192" i="3" s="1"/>
  <c r="H196" i="3"/>
  <c r="J196" i="3" s="1"/>
  <c r="H200" i="3"/>
  <c r="J200" i="3" s="1"/>
  <c r="H204" i="3"/>
  <c r="J204" i="3" s="1"/>
  <c r="H208" i="3"/>
  <c r="J208" i="3" s="1"/>
  <c r="H212" i="3"/>
  <c r="J212" i="3" s="1"/>
  <c r="H216" i="3"/>
  <c r="J216" i="3" s="1"/>
  <c r="H220" i="3"/>
  <c r="J220" i="3" s="1"/>
  <c r="H224" i="3"/>
  <c r="J224" i="3" s="1"/>
  <c r="H228" i="3"/>
  <c r="J228" i="3" s="1"/>
  <c r="H232" i="3"/>
  <c r="J232" i="3" s="1"/>
  <c r="H236" i="3"/>
  <c r="J236" i="3" s="1"/>
  <c r="H240" i="3"/>
  <c r="J240" i="3" s="1"/>
  <c r="H244" i="3"/>
  <c r="J244" i="3" s="1"/>
  <c r="H248" i="3"/>
  <c r="J248" i="3" s="1"/>
  <c r="H252" i="3"/>
  <c r="J252" i="3" s="1"/>
  <c r="H256" i="3"/>
  <c r="J256" i="3" s="1"/>
  <c r="H260" i="3"/>
  <c r="J260" i="3" s="1"/>
  <c r="H264" i="3"/>
  <c r="J264" i="3" s="1"/>
  <c r="H268" i="3"/>
  <c r="J268" i="3" s="1"/>
  <c r="H272" i="3"/>
  <c r="J272" i="3" s="1"/>
  <c r="H276" i="3"/>
  <c r="J276" i="3" s="1"/>
  <c r="H280" i="3"/>
  <c r="J280" i="3" s="1"/>
  <c r="H284" i="3"/>
  <c r="J284" i="3" s="1"/>
  <c r="H288" i="3"/>
  <c r="J288" i="3" s="1"/>
  <c r="H292" i="3"/>
  <c r="J292" i="3" s="1"/>
  <c r="H296" i="3"/>
  <c r="J296" i="3" s="1"/>
  <c r="H300" i="3"/>
  <c r="J300" i="3" s="1"/>
  <c r="H304" i="3"/>
  <c r="J304" i="3" s="1"/>
  <c r="H308" i="3"/>
  <c r="J308" i="3" s="1"/>
  <c r="H312" i="3"/>
  <c r="J312" i="3" s="1"/>
  <c r="H316" i="3"/>
  <c r="J316" i="3" s="1"/>
  <c r="H320" i="3"/>
  <c r="J320" i="3" s="1"/>
  <c r="H324" i="3"/>
  <c r="J324" i="3" s="1"/>
  <c r="H328" i="3"/>
  <c r="J328" i="3" s="1"/>
  <c r="H332" i="3"/>
  <c r="J332" i="3" s="1"/>
  <c r="H336" i="3"/>
  <c r="J336" i="3" s="1"/>
  <c r="H340" i="3"/>
  <c r="J340" i="3" s="1"/>
  <c r="H344" i="3"/>
  <c r="J344" i="3" s="1"/>
  <c r="H348" i="3"/>
  <c r="J348" i="3" s="1"/>
  <c r="H352" i="3"/>
  <c r="J352" i="3" s="1"/>
  <c r="H356" i="3"/>
  <c r="J356" i="3" s="1"/>
  <c r="H360" i="3"/>
  <c r="J360" i="3" s="1"/>
  <c r="H364" i="3"/>
  <c r="J364" i="3" s="1"/>
  <c r="H368" i="3"/>
  <c r="J368" i="3" s="1"/>
  <c r="H372" i="3"/>
  <c r="J372" i="3" s="1"/>
  <c r="H376" i="3"/>
  <c r="J376" i="3" s="1"/>
  <c r="H380" i="3"/>
  <c r="J380" i="3" s="1"/>
  <c r="H384" i="3"/>
  <c r="J384" i="3" s="1"/>
  <c r="H388" i="3"/>
  <c r="J388" i="3" s="1"/>
  <c r="H392" i="3"/>
  <c r="J392" i="3" s="1"/>
  <c r="H396" i="3"/>
  <c r="J396" i="3" s="1"/>
  <c r="H400" i="3"/>
  <c r="J400" i="3" s="1"/>
  <c r="H404" i="3"/>
  <c r="J404" i="3" s="1"/>
  <c r="H408" i="3"/>
  <c r="J408" i="3" s="1"/>
  <c r="H412" i="3"/>
  <c r="J412" i="3" s="1"/>
  <c r="H416" i="3"/>
  <c r="J416" i="3" s="1"/>
  <c r="H420" i="3"/>
  <c r="J420" i="3" s="1"/>
  <c r="H424" i="3"/>
  <c r="J424" i="3" s="1"/>
  <c r="H428" i="3"/>
  <c r="J428" i="3" s="1"/>
  <c r="H432" i="3"/>
  <c r="J432" i="3" s="1"/>
  <c r="H436" i="3"/>
  <c r="J436" i="3" s="1"/>
  <c r="H440" i="3"/>
  <c r="J440" i="3" s="1"/>
  <c r="H444" i="3"/>
  <c r="J444" i="3" s="1"/>
  <c r="H448" i="3"/>
  <c r="J448" i="3" s="1"/>
  <c r="H452" i="3"/>
  <c r="J452" i="3" s="1"/>
  <c r="H456" i="3"/>
  <c r="J456" i="3" s="1"/>
  <c r="H460" i="3"/>
  <c r="J460" i="3" s="1"/>
  <c r="H464" i="3"/>
  <c r="J464" i="3" s="1"/>
  <c r="H468" i="3"/>
  <c r="J468" i="3" s="1"/>
  <c r="H472" i="3"/>
  <c r="J472" i="3" s="1"/>
  <c r="H476" i="3"/>
  <c r="J476" i="3" s="1"/>
  <c r="H480" i="3"/>
  <c r="J480" i="3" s="1"/>
  <c r="H484" i="3"/>
  <c r="J484" i="3" s="1"/>
  <c r="H488" i="3"/>
  <c r="J488" i="3" s="1"/>
  <c r="H492" i="3"/>
  <c r="J492" i="3" s="1"/>
  <c r="H496" i="3"/>
  <c r="J496" i="3" s="1"/>
  <c r="H500" i="3"/>
  <c r="J500" i="3" s="1"/>
  <c r="H504" i="3"/>
  <c r="J504" i="3" s="1"/>
  <c r="H508" i="3"/>
  <c r="J508" i="3" s="1"/>
  <c r="H512" i="3"/>
  <c r="J512" i="3" s="1"/>
  <c r="H516" i="3"/>
  <c r="J516" i="3" s="1"/>
  <c r="H520" i="3"/>
  <c r="J520" i="3" s="1"/>
  <c r="H524" i="3"/>
  <c r="J524" i="3" s="1"/>
  <c r="H528" i="3"/>
  <c r="J528" i="3" s="1"/>
  <c r="H532" i="3"/>
  <c r="J532" i="3" s="1"/>
  <c r="H536" i="3"/>
  <c r="J536" i="3" s="1"/>
  <c r="H540" i="3"/>
  <c r="J540" i="3" s="1"/>
  <c r="H544" i="3"/>
  <c r="J544" i="3" s="1"/>
  <c r="H548" i="3"/>
  <c r="J548" i="3" s="1"/>
  <c r="H552" i="3"/>
  <c r="J552" i="3" s="1"/>
  <c r="H556" i="3"/>
  <c r="J556" i="3" s="1"/>
  <c r="H560" i="3"/>
  <c r="J560" i="3" s="1"/>
  <c r="H564" i="3"/>
  <c r="J564" i="3" s="1"/>
  <c r="H568" i="3"/>
  <c r="J568" i="3" s="1"/>
  <c r="H572" i="3"/>
  <c r="J572" i="3" s="1"/>
  <c r="H576" i="3"/>
  <c r="J576" i="3" s="1"/>
  <c r="H580" i="3"/>
  <c r="J580" i="3" s="1"/>
  <c r="H584" i="3"/>
  <c r="J584" i="3" s="1"/>
  <c r="H588" i="3"/>
  <c r="J588" i="3" s="1"/>
  <c r="H592" i="3"/>
  <c r="J592" i="3" s="1"/>
  <c r="H596" i="3"/>
  <c r="J596" i="3" s="1"/>
  <c r="H600" i="3"/>
  <c r="J600" i="3" s="1"/>
  <c r="H604" i="3"/>
  <c r="J604" i="3" s="1"/>
  <c r="H608" i="3"/>
  <c r="J608" i="3" s="1"/>
  <c r="H612" i="3"/>
  <c r="J612" i="3" s="1"/>
  <c r="H616" i="3"/>
  <c r="J616" i="3" s="1"/>
  <c r="H620" i="3"/>
  <c r="J620" i="3" s="1"/>
  <c r="H624" i="3"/>
  <c r="J624" i="3" s="1"/>
  <c r="H628" i="3"/>
  <c r="J628" i="3" s="1"/>
  <c r="H632" i="3"/>
  <c r="J632" i="3" s="1"/>
  <c r="H636" i="3"/>
  <c r="J636" i="3" s="1"/>
  <c r="H640" i="3"/>
  <c r="J640" i="3" s="1"/>
  <c r="H644" i="3"/>
  <c r="J644" i="3" s="1"/>
  <c r="H648" i="3"/>
  <c r="J648" i="3" s="1"/>
  <c r="H652" i="3"/>
  <c r="J652" i="3" s="1"/>
  <c r="H656" i="3"/>
  <c r="J656" i="3" s="1"/>
  <c r="H660" i="3"/>
  <c r="J660" i="3" s="1"/>
  <c r="H668" i="3"/>
  <c r="J668" i="3" s="1"/>
  <c r="H13" i="3"/>
  <c r="J13" i="3" s="1"/>
  <c r="O13" i="3" s="1"/>
  <c r="H29" i="3"/>
  <c r="J29" i="3" s="1"/>
  <c r="H45" i="3"/>
  <c r="J45" i="3" s="1"/>
  <c r="H61" i="3"/>
  <c r="J61" i="3" s="1"/>
  <c r="H77" i="3"/>
  <c r="J77" i="3" s="1"/>
  <c r="H93" i="3"/>
  <c r="J93" i="3" s="1"/>
  <c r="H109" i="3"/>
  <c r="J109" i="3" s="1"/>
  <c r="H125" i="3"/>
  <c r="J125" i="3" s="1"/>
  <c r="H141" i="3"/>
  <c r="J141" i="3" s="1"/>
  <c r="H157" i="3"/>
  <c r="J157" i="3" s="1"/>
  <c r="H173" i="3"/>
  <c r="J173" i="3" s="1"/>
  <c r="H189" i="3"/>
  <c r="J189" i="3" s="1"/>
  <c r="H205" i="3"/>
  <c r="J205" i="3" s="1"/>
  <c r="H221" i="3"/>
  <c r="J221" i="3" s="1"/>
  <c r="H237" i="3"/>
  <c r="J237" i="3" s="1"/>
  <c r="H253" i="3"/>
  <c r="J253" i="3" s="1"/>
  <c r="H269" i="3"/>
  <c r="J269" i="3" s="1"/>
  <c r="H285" i="3"/>
  <c r="J285" i="3" s="1"/>
  <c r="H317" i="3"/>
  <c r="J317" i="3" s="1"/>
  <c r="H333" i="3"/>
  <c r="J333" i="3" s="1"/>
  <c r="H349" i="3"/>
  <c r="J349" i="3" s="1"/>
  <c r="H365" i="3"/>
  <c r="J365" i="3" s="1"/>
  <c r="H381" i="3"/>
  <c r="J381" i="3" s="1"/>
  <c r="H397" i="3"/>
  <c r="J397" i="3" s="1"/>
  <c r="H413" i="3"/>
  <c r="J413" i="3" s="1"/>
  <c r="H445" i="3"/>
  <c r="J445" i="3" s="1"/>
  <c r="H461" i="3"/>
  <c r="J461" i="3" s="1"/>
  <c r="H477" i="3"/>
  <c r="J477" i="3" s="1"/>
  <c r="H493" i="3"/>
  <c r="J493" i="3" s="1"/>
  <c r="H509" i="3"/>
  <c r="J509" i="3" s="1"/>
  <c r="H525" i="3"/>
  <c r="J525" i="3" s="1"/>
  <c r="H541" i="3"/>
  <c r="J541" i="3" s="1"/>
  <c r="H557" i="3"/>
  <c r="J557" i="3" s="1"/>
  <c r="H573" i="3"/>
  <c r="J573" i="3" s="1"/>
  <c r="H589" i="3"/>
  <c r="J589" i="3" s="1"/>
  <c r="H605" i="3"/>
  <c r="J605" i="3" s="1"/>
  <c r="H621" i="3"/>
  <c r="J621" i="3" s="1"/>
  <c r="H637" i="3"/>
  <c r="J637" i="3" s="1"/>
  <c r="H653" i="3"/>
  <c r="J653" i="3" s="1"/>
  <c r="H669" i="3"/>
  <c r="J669" i="3" s="1"/>
  <c r="H677" i="3"/>
  <c r="J677" i="3" s="1"/>
  <c r="H685" i="3"/>
  <c r="J685" i="3" s="1"/>
  <c r="H691" i="3"/>
  <c r="J691" i="3" s="1"/>
  <c r="H695" i="3"/>
  <c r="J695" i="3" s="1"/>
  <c r="H699" i="3"/>
  <c r="J699" i="3" s="1"/>
  <c r="H703" i="3"/>
  <c r="J703" i="3" s="1"/>
  <c r="H707" i="3"/>
  <c r="J707" i="3" s="1"/>
  <c r="H711" i="3"/>
  <c r="J711" i="3" s="1"/>
  <c r="H719" i="3"/>
  <c r="J719" i="3" s="1"/>
  <c r="H723" i="3"/>
  <c r="J723" i="3" s="1"/>
  <c r="H727" i="3"/>
  <c r="J727" i="3" s="1"/>
  <c r="H735" i="3"/>
  <c r="J735" i="3" s="1"/>
  <c r="H739" i="3"/>
  <c r="J739" i="3" s="1"/>
  <c r="H743" i="3"/>
  <c r="J743" i="3" s="1"/>
  <c r="H747" i="3"/>
  <c r="J747" i="3" s="1"/>
  <c r="H751" i="3"/>
  <c r="J751" i="3" s="1"/>
  <c r="H755" i="3"/>
  <c r="J755" i="3" s="1"/>
  <c r="H759" i="3"/>
  <c r="J759" i="3" s="1"/>
  <c r="H763" i="3"/>
  <c r="J763" i="3" s="1"/>
  <c r="H767" i="3"/>
  <c r="J767" i="3" s="1"/>
  <c r="H771" i="3"/>
  <c r="J771" i="3" s="1"/>
  <c r="H775" i="3"/>
  <c r="J775" i="3" s="1"/>
  <c r="H783" i="3"/>
  <c r="J783" i="3" s="1"/>
  <c r="H787" i="3"/>
  <c r="J787" i="3" s="1"/>
  <c r="H791" i="3"/>
  <c r="J791" i="3" s="1"/>
  <c r="H799" i="3"/>
  <c r="J799" i="3" s="1"/>
  <c r="H803" i="3"/>
  <c r="J803" i="3" s="1"/>
  <c r="H807" i="3"/>
  <c r="J807" i="3" s="1"/>
  <c r="H811" i="3"/>
  <c r="J811" i="3" s="1"/>
  <c r="H815" i="3"/>
  <c r="J815" i="3" s="1"/>
  <c r="H819" i="3"/>
  <c r="J819" i="3" s="1"/>
  <c r="H823" i="3"/>
  <c r="J823" i="3" s="1"/>
  <c r="H831" i="3"/>
  <c r="J831" i="3" s="1"/>
  <c r="H835" i="3"/>
  <c r="J835" i="3" s="1"/>
  <c r="H839" i="3"/>
  <c r="J839" i="3" s="1"/>
  <c r="H843" i="3"/>
  <c r="J843" i="3" s="1"/>
  <c r="H847" i="3"/>
  <c r="J847" i="3" s="1"/>
  <c r="H851" i="3"/>
  <c r="J851" i="3" s="1"/>
  <c r="H855" i="3"/>
  <c r="J855" i="3" s="1"/>
  <c r="H863" i="3"/>
  <c r="J863" i="3" s="1"/>
  <c r="H867" i="3"/>
  <c r="J867" i="3" s="1"/>
  <c r="H871" i="3"/>
  <c r="J871" i="3" s="1"/>
  <c r="H879" i="3"/>
  <c r="J879" i="3" s="1"/>
  <c r="H883" i="3"/>
  <c r="J883" i="3" s="1"/>
  <c r="H887" i="3"/>
  <c r="J887" i="3" s="1"/>
  <c r="H895" i="3"/>
  <c r="J895" i="3" s="1"/>
  <c r="H899" i="3"/>
  <c r="J899" i="3" s="1"/>
  <c r="H903" i="3"/>
  <c r="J903" i="3" s="1"/>
  <c r="H911" i="3"/>
  <c r="J911" i="3" s="1"/>
  <c r="H915" i="3"/>
  <c r="J915" i="3" s="1"/>
  <c r="H919" i="3"/>
  <c r="J919" i="3" s="1"/>
  <c r="H923" i="3"/>
  <c r="J923" i="3" s="1"/>
  <c r="H927" i="3"/>
  <c r="J927" i="3" s="1"/>
  <c r="H931" i="3"/>
  <c r="J931" i="3" s="1"/>
  <c r="H935" i="3"/>
  <c r="J935" i="3" s="1"/>
  <c r="H943" i="3"/>
  <c r="J943" i="3" s="1"/>
  <c r="H947" i="3"/>
  <c r="J947" i="3" s="1"/>
  <c r="H951" i="3"/>
  <c r="J951" i="3" s="1"/>
  <c r="H955" i="3"/>
  <c r="J955" i="3" s="1"/>
  <c r="H959" i="3"/>
  <c r="J959" i="3" s="1"/>
  <c r="H963" i="3"/>
  <c r="J963" i="3" s="1"/>
  <c r="H967" i="3"/>
  <c r="J967" i="3" s="1"/>
  <c r="H971" i="3"/>
  <c r="J971" i="3" s="1"/>
  <c r="H975" i="3"/>
  <c r="J975" i="3" s="1"/>
  <c r="H979" i="3"/>
  <c r="J979" i="3" s="1"/>
  <c r="H983" i="3"/>
  <c r="J983" i="3" s="1"/>
  <c r="H987" i="3"/>
  <c r="J987" i="3" s="1"/>
  <c r="H991" i="3"/>
  <c r="J991" i="3" s="1"/>
  <c r="H995" i="3"/>
  <c r="J995" i="3" s="1"/>
  <c r="H999" i="3"/>
  <c r="J999" i="3" s="1"/>
  <c r="H1003" i="3"/>
  <c r="J1003" i="3" s="1"/>
  <c r="H1007" i="3"/>
  <c r="J1007" i="3" s="1"/>
  <c r="H956" i="3"/>
  <c r="J956" i="3" s="1"/>
  <c r="H964" i="3"/>
  <c r="J964" i="3" s="1"/>
  <c r="H980" i="3"/>
  <c r="J980" i="3" s="1"/>
  <c r="H988" i="3"/>
  <c r="J988" i="3" s="1"/>
  <c r="H996" i="3"/>
  <c r="J996" i="3" s="1"/>
  <c r="H1004" i="3"/>
  <c r="J1004" i="3" s="1"/>
  <c r="H25" i="3"/>
  <c r="J25" i="3" s="1"/>
  <c r="H73" i="3"/>
  <c r="J73" i="3" s="1"/>
  <c r="H105" i="3"/>
  <c r="J105" i="3" s="1"/>
  <c r="H137" i="3"/>
  <c r="J137" i="3" s="1"/>
  <c r="H169" i="3"/>
  <c r="J169" i="3" s="1"/>
  <c r="H201" i="3"/>
  <c r="J201" i="3" s="1"/>
  <c r="H249" i="3"/>
  <c r="J249" i="3" s="1"/>
  <c r="H313" i="3"/>
  <c r="J313" i="3" s="1"/>
  <c r="H345" i="3"/>
  <c r="J345" i="3" s="1"/>
  <c r="H393" i="3"/>
  <c r="J393" i="3" s="1"/>
  <c r="H425" i="3"/>
  <c r="J425" i="3" s="1"/>
  <c r="H473" i="3"/>
  <c r="J473" i="3" s="1"/>
  <c r="H521" i="3"/>
  <c r="J521" i="3" s="1"/>
  <c r="H569" i="3"/>
  <c r="J569" i="3" s="1"/>
  <c r="H601" i="3"/>
  <c r="J601" i="3" s="1"/>
  <c r="H684" i="3"/>
  <c r="J684" i="3" s="1"/>
  <c r="H694" i="3"/>
  <c r="J694" i="3" s="1"/>
  <c r="H710" i="3"/>
  <c r="J710" i="3" s="1"/>
  <c r="H722" i="3"/>
  <c r="J722" i="3" s="1"/>
  <c r="H734" i="3"/>
  <c r="J734" i="3" s="1"/>
  <c r="H742" i="3"/>
  <c r="J742" i="3" s="1"/>
  <c r="H754" i="3"/>
  <c r="J754" i="3" s="1"/>
  <c r="H766" i="3"/>
  <c r="J766" i="3" s="1"/>
  <c r="H786" i="3"/>
  <c r="J786" i="3" s="1"/>
  <c r="H798" i="3"/>
  <c r="J798" i="3" s="1"/>
  <c r="H806" i="3"/>
  <c r="J806" i="3" s="1"/>
  <c r="H822" i="3"/>
  <c r="J822" i="3" s="1"/>
  <c r="H846" i="3"/>
  <c r="J846" i="3" s="1"/>
  <c r="H854" i="3"/>
  <c r="J854" i="3" s="1"/>
  <c r="H866" i="3"/>
  <c r="J866" i="3" s="1"/>
  <c r="H878" i="3"/>
  <c r="J878" i="3" s="1"/>
  <c r="H886" i="3"/>
  <c r="J886" i="3" s="1"/>
  <c r="H898" i="3"/>
  <c r="J898" i="3" s="1"/>
  <c r="H910" i="3"/>
  <c r="J910" i="3" s="1"/>
  <c r="H934" i="3"/>
  <c r="J934" i="3" s="1"/>
  <c r="H946" i="3"/>
  <c r="J946" i="3" s="1"/>
  <c r="H958" i="3"/>
  <c r="J958" i="3" s="1"/>
  <c r="H982" i="3"/>
  <c r="J982" i="3" s="1"/>
  <c r="H990" i="3"/>
  <c r="J990" i="3" s="1"/>
  <c r="H33" i="3"/>
  <c r="J33" i="3" s="1"/>
  <c r="H49" i="3"/>
  <c r="J49" i="3" s="1"/>
  <c r="H65" i="3"/>
  <c r="J65" i="3" s="1"/>
  <c r="H97" i="3"/>
  <c r="J97" i="3" s="1"/>
  <c r="H113" i="3"/>
  <c r="J113" i="3" s="1"/>
  <c r="H129" i="3"/>
  <c r="J129" i="3" s="1"/>
  <c r="H161" i="3"/>
  <c r="J161" i="3" s="1"/>
  <c r="H177" i="3"/>
  <c r="J177" i="3" s="1"/>
  <c r="H193" i="3"/>
  <c r="J193" i="3" s="1"/>
  <c r="H225" i="3"/>
  <c r="J225" i="3" s="1"/>
  <c r="H241" i="3"/>
  <c r="J241" i="3" s="1"/>
  <c r="H257" i="3"/>
  <c r="J257" i="3" s="1"/>
  <c r="H289" i="3"/>
  <c r="J289" i="3" s="1"/>
  <c r="H305" i="3"/>
  <c r="J305" i="3" s="1"/>
  <c r="H321" i="3"/>
  <c r="J321" i="3" s="1"/>
  <c r="H353" i="3"/>
  <c r="J353" i="3" s="1"/>
  <c r="H369" i="3"/>
  <c r="J369" i="3" s="1"/>
  <c r="H385" i="3"/>
  <c r="J385" i="3" s="1"/>
  <c r="H417" i="3"/>
  <c r="J417" i="3" s="1"/>
  <c r="H433" i="3"/>
  <c r="J433" i="3" s="1"/>
  <c r="H449" i="3"/>
  <c r="J449" i="3" s="1"/>
  <c r="H481" i="3"/>
  <c r="J481" i="3" s="1"/>
  <c r="H497" i="3"/>
  <c r="J497" i="3" s="1"/>
  <c r="H513" i="3"/>
  <c r="J513" i="3" s="1"/>
  <c r="H545" i="3"/>
  <c r="J545" i="3" s="1"/>
  <c r="H561" i="3"/>
  <c r="J561" i="3" s="1"/>
  <c r="H577" i="3"/>
  <c r="J577" i="3" s="1"/>
  <c r="H609" i="3"/>
  <c r="J609" i="3" s="1"/>
  <c r="H625" i="3"/>
  <c r="J625" i="3" s="1"/>
  <c r="H641" i="3"/>
  <c r="J641" i="3" s="1"/>
  <c r="H672" i="3"/>
  <c r="J672" i="3" s="1"/>
  <c r="H680" i="3"/>
  <c r="J680" i="3" s="1"/>
  <c r="H696" i="3"/>
  <c r="J696" i="3" s="1"/>
  <c r="H700" i="3"/>
  <c r="J700" i="3" s="1"/>
  <c r="H704" i="3"/>
  <c r="J704" i="3" s="1"/>
  <c r="H712" i="3"/>
  <c r="J712" i="3" s="1"/>
  <c r="H716" i="3"/>
  <c r="J716" i="3" s="1"/>
  <c r="H720" i="3"/>
  <c r="J720" i="3" s="1"/>
  <c r="H728" i="3"/>
  <c r="J728" i="3" s="1"/>
  <c r="H732" i="3"/>
  <c r="J732" i="3" s="1"/>
  <c r="H736" i="3"/>
  <c r="J736" i="3" s="1"/>
  <c r="H744" i="3"/>
  <c r="J744" i="3" s="1"/>
  <c r="H748" i="3"/>
  <c r="J748" i="3" s="1"/>
  <c r="H760" i="3"/>
  <c r="J760" i="3" s="1"/>
  <c r="H764" i="3"/>
  <c r="J764" i="3" s="1"/>
  <c r="H772" i="3"/>
  <c r="J772" i="3" s="1"/>
  <c r="H776" i="3"/>
  <c r="J776" i="3" s="1"/>
  <c r="H780" i="3"/>
  <c r="J780" i="3" s="1"/>
  <c r="H784" i="3"/>
  <c r="J784" i="3" s="1"/>
  <c r="H792" i="3"/>
  <c r="J792" i="3" s="1"/>
  <c r="H796" i="3"/>
  <c r="J796" i="3" s="1"/>
  <c r="H800" i="3"/>
  <c r="J800" i="3" s="1"/>
  <c r="H808" i="3"/>
  <c r="J808" i="3" s="1"/>
  <c r="H812" i="3"/>
  <c r="J812" i="3" s="1"/>
  <c r="H816" i="3"/>
  <c r="J816" i="3" s="1"/>
  <c r="H824" i="3"/>
  <c r="J824" i="3" s="1"/>
  <c r="H828" i="3"/>
  <c r="J828" i="3" s="1"/>
  <c r="H840" i="3"/>
  <c r="J840" i="3" s="1"/>
  <c r="H844" i="3"/>
  <c r="J844" i="3" s="1"/>
  <c r="H856" i="3"/>
  <c r="J856" i="3" s="1"/>
  <c r="H860" i="3"/>
  <c r="J860" i="3" s="1"/>
  <c r="H864" i="3"/>
  <c r="J864" i="3" s="1"/>
  <c r="H872" i="3"/>
  <c r="J872" i="3" s="1"/>
  <c r="H876" i="3"/>
  <c r="J876" i="3" s="1"/>
  <c r="H888" i="3"/>
  <c r="J888" i="3" s="1"/>
  <c r="H892" i="3"/>
  <c r="J892" i="3" s="1"/>
  <c r="H896" i="3"/>
  <c r="J896" i="3" s="1"/>
  <c r="H904" i="3"/>
  <c r="J904" i="3" s="1"/>
  <c r="H908" i="3"/>
  <c r="J908" i="3" s="1"/>
  <c r="H920" i="3"/>
  <c r="J920" i="3" s="1"/>
  <c r="H924" i="3"/>
  <c r="J924" i="3" s="1"/>
  <c r="H936" i="3"/>
  <c r="J936" i="3" s="1"/>
  <c r="H940" i="3"/>
  <c r="J940" i="3" s="1"/>
  <c r="H952" i="3"/>
  <c r="J952" i="3" s="1"/>
  <c r="H960" i="3"/>
  <c r="J960" i="3" s="1"/>
  <c r="H984" i="3"/>
  <c r="J984" i="3" s="1"/>
  <c r="H992" i="3"/>
  <c r="J992" i="3" s="1"/>
  <c r="H1000" i="3"/>
  <c r="J1000" i="3" s="1"/>
  <c r="H217" i="3"/>
  <c r="J217" i="3" s="1"/>
  <c r="H361" i="3"/>
  <c r="J361" i="3" s="1"/>
  <c r="H537" i="3"/>
  <c r="J537" i="3" s="1"/>
  <c r="H617" i="3"/>
  <c r="J617" i="3" s="1"/>
  <c r="H718" i="3"/>
  <c r="J718" i="3" s="1"/>
  <c r="H730" i="3"/>
  <c r="J730" i="3" s="1"/>
  <c r="H746" i="3"/>
  <c r="J746" i="3" s="1"/>
  <c r="H778" i="3"/>
  <c r="J778" i="3" s="1"/>
  <c r="H790" i="3"/>
  <c r="J790" i="3" s="1"/>
  <c r="H838" i="3"/>
  <c r="J838" i="3" s="1"/>
  <c r="H874" i="3"/>
  <c r="J874" i="3" s="1"/>
  <c r="H890" i="3"/>
  <c r="J890" i="3" s="1"/>
  <c r="H902" i="3"/>
  <c r="J902" i="3" s="1"/>
  <c r="H930" i="3"/>
  <c r="J930" i="3" s="1"/>
  <c r="H942" i="3"/>
  <c r="J942" i="3" s="1"/>
  <c r="H978" i="3"/>
  <c r="J978" i="3" s="1"/>
  <c r="H994" i="3"/>
  <c r="J994" i="3" s="1"/>
  <c r="H1006" i="3"/>
  <c r="J1006" i="3" s="1"/>
  <c r="H37" i="3"/>
  <c r="J37" i="3" s="1"/>
  <c r="H53" i="3"/>
  <c r="J53" i="3" s="1"/>
  <c r="H69" i="3"/>
  <c r="J69" i="3" s="1"/>
  <c r="H101" i="3"/>
  <c r="J101" i="3" s="1"/>
  <c r="H117" i="3"/>
  <c r="J117" i="3" s="1"/>
  <c r="H165" i="3"/>
  <c r="J165" i="3" s="1"/>
  <c r="H181" i="3"/>
  <c r="J181" i="3" s="1"/>
  <c r="H197" i="3"/>
  <c r="J197" i="3" s="1"/>
  <c r="H229" i="3"/>
  <c r="J229" i="3" s="1"/>
  <c r="H245" i="3"/>
  <c r="J245" i="3" s="1"/>
  <c r="H261" i="3"/>
  <c r="J261" i="3" s="1"/>
  <c r="H293" i="3"/>
  <c r="J293" i="3" s="1"/>
  <c r="H309" i="3"/>
  <c r="J309" i="3" s="1"/>
  <c r="H357" i="3"/>
  <c r="J357" i="3" s="1"/>
  <c r="H373" i="3"/>
  <c r="J373" i="3" s="1"/>
  <c r="H389" i="3"/>
  <c r="J389" i="3" s="1"/>
  <c r="H437" i="3"/>
  <c r="J437" i="3" s="1"/>
  <c r="H485" i="3"/>
  <c r="J485" i="3" s="1"/>
  <c r="H501" i="3"/>
  <c r="J501" i="3" s="1"/>
  <c r="H517" i="3"/>
  <c r="J517" i="3" s="1"/>
  <c r="H565" i="3"/>
  <c r="J565" i="3" s="1"/>
  <c r="H613" i="3"/>
  <c r="J613" i="3" s="1"/>
  <c r="H629" i="3"/>
  <c r="J629" i="3" s="1"/>
  <c r="H681" i="3"/>
  <c r="J681" i="3" s="1"/>
  <c r="H697" i="3"/>
  <c r="J697" i="3" s="1"/>
  <c r="H701" i="3"/>
  <c r="J701" i="3" s="1"/>
  <c r="H705" i="3"/>
  <c r="J705" i="3" s="1"/>
  <c r="H713" i="3"/>
  <c r="J713" i="3" s="1"/>
  <c r="H717" i="3"/>
  <c r="J717" i="3" s="1"/>
  <c r="H733" i="3"/>
  <c r="J733" i="3" s="1"/>
  <c r="H745" i="3"/>
  <c r="J745" i="3" s="1"/>
  <c r="H749" i="3"/>
  <c r="J749" i="3" s="1"/>
  <c r="H765" i="3"/>
  <c r="J765" i="3" s="1"/>
  <c r="H781" i="3"/>
  <c r="J781" i="3" s="1"/>
  <c r="H793" i="3"/>
  <c r="J793" i="3" s="1"/>
  <c r="H797" i="3"/>
  <c r="J797" i="3" s="1"/>
  <c r="H809" i="3"/>
  <c r="J809" i="3" s="1"/>
  <c r="H813" i="3"/>
  <c r="J813" i="3" s="1"/>
  <c r="H817" i="3"/>
  <c r="J817" i="3" s="1"/>
  <c r="H825" i="3"/>
  <c r="J825" i="3" s="1"/>
  <c r="H829" i="3"/>
  <c r="J829" i="3" s="1"/>
  <c r="H841" i="3"/>
  <c r="J841" i="3" s="1"/>
  <c r="H845" i="3"/>
  <c r="J845" i="3" s="1"/>
  <c r="H861" i="3"/>
  <c r="J861" i="3" s="1"/>
  <c r="H877" i="3"/>
  <c r="J877" i="3" s="1"/>
  <c r="H893" i="3"/>
  <c r="J893" i="3" s="1"/>
  <c r="H909" i="3"/>
  <c r="J909" i="3" s="1"/>
  <c r="H925" i="3"/>
  <c r="J925" i="3" s="1"/>
  <c r="H941" i="3"/>
  <c r="J941" i="3" s="1"/>
  <c r="H957" i="3"/>
  <c r="J957" i="3" s="1"/>
  <c r="H973" i="3"/>
  <c r="J973" i="3" s="1"/>
  <c r="H989" i="3"/>
  <c r="J989" i="3" s="1"/>
  <c r="H1001" i="3"/>
  <c r="J1001" i="3" s="1"/>
  <c r="H1005" i="3"/>
  <c r="J1005" i="3" s="1"/>
  <c r="H57" i="3"/>
  <c r="J57" i="3" s="1"/>
  <c r="H89" i="3"/>
  <c r="J89" i="3" s="1"/>
  <c r="H233" i="3"/>
  <c r="J233" i="3" s="1"/>
  <c r="H265" i="3"/>
  <c r="J265" i="3" s="1"/>
  <c r="H377" i="3"/>
  <c r="J377" i="3" s="1"/>
  <c r="H553" i="3"/>
  <c r="J553" i="3" s="1"/>
  <c r="H690" i="3"/>
  <c r="J690" i="3" s="1"/>
  <c r="H738" i="3"/>
  <c r="J738" i="3" s="1"/>
  <c r="H782" i="3"/>
  <c r="J782" i="3" s="1"/>
  <c r="H830" i="3"/>
  <c r="J830" i="3" s="1"/>
  <c r="H882" i="3"/>
  <c r="J882" i="3" s="1"/>
  <c r="H926" i="3"/>
  <c r="J926" i="3" s="1"/>
  <c r="H974" i="3"/>
  <c r="J974" i="3" s="1"/>
  <c r="H4" i="14"/>
  <c r="K2" i="14"/>
  <c r="K3" i="14" s="1"/>
  <c r="I12" i="14"/>
  <c r="J12" i="14" s="1"/>
  <c r="H12" i="14" s="1"/>
  <c r="I11" i="14"/>
  <c r="J11" i="14" s="1"/>
  <c r="H11" i="14" s="1"/>
  <c r="H638" i="3"/>
  <c r="J638" i="3" s="1"/>
  <c r="H254" i="3"/>
  <c r="J254" i="3" s="1"/>
  <c r="H30" i="3"/>
  <c r="J30" i="3" s="1"/>
  <c r="H375" i="3"/>
  <c r="J375" i="3" s="1"/>
  <c r="H539" i="3"/>
  <c r="J539" i="3" s="1"/>
  <c r="H286" i="3"/>
  <c r="J286" i="3" s="1"/>
  <c r="H10" i="3"/>
  <c r="J10" i="3" s="1"/>
  <c r="O10" i="3" s="1"/>
  <c r="H686" i="3"/>
  <c r="J686" i="3" s="1"/>
  <c r="H158" i="3"/>
  <c r="J158" i="3" s="1"/>
  <c r="H542" i="3"/>
  <c r="J542" i="3" s="1"/>
  <c r="H430" i="3"/>
  <c r="J430" i="3" s="1"/>
  <c r="H343" i="3"/>
  <c r="J343" i="3" s="1"/>
  <c r="H66" i="3"/>
  <c r="J66" i="3" s="1"/>
  <c r="H23" i="3"/>
  <c r="J23" i="3" s="1"/>
  <c r="H434" i="3"/>
  <c r="J434" i="3" s="1"/>
  <c r="H174" i="3"/>
  <c r="J174" i="3" s="1"/>
  <c r="H76" i="3"/>
  <c r="J76" i="3" s="1"/>
  <c r="H649" i="3"/>
  <c r="J649" i="3" s="1"/>
  <c r="H551" i="3"/>
  <c r="J551" i="3" s="1"/>
  <c r="H423" i="3"/>
  <c r="J423" i="3" s="1"/>
  <c r="H242" i="3"/>
  <c r="J242" i="3" s="1"/>
  <c r="H156" i="3"/>
  <c r="J156" i="3" s="1"/>
  <c r="H615" i="3"/>
  <c r="J615" i="3" s="1"/>
  <c r="H12" i="3"/>
  <c r="J12" i="3" s="1"/>
  <c r="O12" i="3" s="1"/>
  <c r="L999" i="3"/>
  <c r="N999" i="3" s="1"/>
  <c r="L984" i="3"/>
  <c r="N984" i="3" s="1"/>
  <c r="L973" i="3"/>
  <c r="N973" i="3" s="1"/>
  <c r="L949" i="3"/>
  <c r="N949" i="3" s="1"/>
  <c r="L931" i="3"/>
  <c r="N931" i="3" s="1"/>
  <c r="L913" i="3"/>
  <c r="N913" i="3" s="1"/>
  <c r="L903" i="3"/>
  <c r="N903" i="3" s="1"/>
  <c r="L877" i="3"/>
  <c r="N877" i="3" s="1"/>
  <c r="L845" i="3"/>
  <c r="N845" i="3" s="1"/>
  <c r="L827" i="3"/>
  <c r="N827" i="3" s="1"/>
  <c r="L817" i="3"/>
  <c r="N817" i="3" s="1"/>
  <c r="L799" i="3"/>
  <c r="N799" i="3" s="1"/>
  <c r="L792" i="3"/>
  <c r="N792" i="3" s="1"/>
  <c r="L781" i="3"/>
  <c r="N781" i="3" s="1"/>
  <c r="L764" i="3"/>
  <c r="N764" i="3" s="1"/>
  <c r="L756" i="3"/>
  <c r="N756" i="3" s="1"/>
  <c r="L746" i="3"/>
  <c r="N746" i="3" s="1"/>
  <c r="L703" i="3"/>
  <c r="N703" i="3" s="1"/>
  <c r="L696" i="3"/>
  <c r="N696" i="3" s="1"/>
  <c r="L685" i="3"/>
  <c r="N685" i="3" s="1"/>
  <c r="L669" i="3"/>
  <c r="N669" i="3" s="1"/>
  <c r="L665" i="3"/>
  <c r="N665" i="3" s="1"/>
  <c r="L654" i="3"/>
  <c r="N654" i="3" s="1"/>
  <c r="L642" i="3"/>
  <c r="N642" i="3" s="1"/>
  <c r="L631" i="3"/>
  <c r="N631" i="3" s="1"/>
  <c r="L526" i="3"/>
  <c r="N526" i="3" s="1"/>
  <c r="L432" i="3"/>
  <c r="N432" i="3" s="1"/>
  <c r="L389" i="3"/>
  <c r="N389" i="3" s="1"/>
  <c r="L307" i="3"/>
  <c r="N307" i="3" s="1"/>
  <c r="L247" i="3"/>
  <c r="N247" i="3" s="1"/>
  <c r="L126" i="3"/>
  <c r="N126" i="3" s="1"/>
  <c r="L1004" i="3"/>
  <c r="N1004" i="3" s="1"/>
  <c r="L990" i="3"/>
  <c r="N990" i="3" s="1"/>
  <c r="L972" i="3"/>
  <c r="N972" i="3" s="1"/>
  <c r="L966" i="3"/>
  <c r="N966" i="3" s="1"/>
  <c r="L958" i="3"/>
  <c r="N958" i="3" s="1"/>
  <c r="L954" i="3"/>
  <c r="N954" i="3" s="1"/>
  <c r="L937" i="3"/>
  <c r="N937" i="3" s="1"/>
  <c r="L922" i="3"/>
  <c r="N922" i="3" s="1"/>
  <c r="L898" i="3"/>
  <c r="N898" i="3" s="1"/>
  <c r="L884" i="3"/>
  <c r="N884" i="3" s="1"/>
  <c r="L876" i="3"/>
  <c r="N876" i="3" s="1"/>
  <c r="L862" i="3"/>
  <c r="N862" i="3" s="1"/>
  <c r="L852" i="3"/>
  <c r="N852" i="3" s="1"/>
  <c r="L844" i="3"/>
  <c r="N844" i="3" s="1"/>
  <c r="L826" i="3"/>
  <c r="N826" i="3" s="1"/>
  <c r="L809" i="3"/>
  <c r="N809" i="3" s="1"/>
  <c r="L802" i="3"/>
  <c r="N802" i="3" s="1"/>
  <c r="L784" i="3"/>
  <c r="N784" i="3" s="1"/>
  <c r="L766" i="3"/>
  <c r="N766" i="3" s="1"/>
  <c r="L752" i="3"/>
  <c r="N752" i="3" s="1"/>
  <c r="L725" i="3"/>
  <c r="N725" i="3" s="1"/>
  <c r="L715" i="3"/>
  <c r="N715" i="3" s="1"/>
  <c r="L691" i="3"/>
  <c r="N691" i="3" s="1"/>
  <c r="L684" i="3"/>
  <c r="N684" i="3" s="1"/>
  <c r="L678" i="3"/>
  <c r="N678" i="3" s="1"/>
  <c r="L660" i="3"/>
  <c r="N660" i="3" s="1"/>
  <c r="L550" i="3"/>
  <c r="N550" i="3" s="1"/>
  <c r="L477" i="3"/>
  <c r="N477" i="3" s="1"/>
  <c r="L473" i="3"/>
  <c r="N473" i="3" s="1"/>
  <c r="L450" i="3"/>
  <c r="N450" i="3" s="1"/>
  <c r="L443" i="3"/>
  <c r="N443" i="3" s="1"/>
  <c r="L392" i="3"/>
  <c r="N392" i="3" s="1"/>
  <c r="L322" i="3"/>
  <c r="N322" i="3" s="1"/>
  <c r="L285" i="3"/>
  <c r="N285" i="3" s="1"/>
  <c r="L281" i="3"/>
  <c r="N281" i="3" s="1"/>
  <c r="L224" i="3"/>
  <c r="N224" i="3" s="1"/>
  <c r="L183" i="3"/>
  <c r="N183" i="3" s="1"/>
  <c r="L179" i="3"/>
  <c r="N179" i="3" s="1"/>
  <c r="L172" i="3"/>
  <c r="N172" i="3" s="1"/>
  <c r="L136" i="3"/>
  <c r="N136" i="3" s="1"/>
  <c r="L92" i="3"/>
  <c r="N92" i="3" s="1"/>
  <c r="L965" i="3"/>
  <c r="N965" i="3" s="1"/>
  <c r="L947" i="3"/>
  <c r="N947" i="3" s="1"/>
  <c r="L939" i="3"/>
  <c r="N939" i="3" s="1"/>
  <c r="L929" i="3"/>
  <c r="N929" i="3" s="1"/>
  <c r="L919" i="3"/>
  <c r="N919" i="3" s="1"/>
  <c r="L904" i="3"/>
  <c r="N904" i="3" s="1"/>
  <c r="L887" i="3"/>
  <c r="N887" i="3" s="1"/>
  <c r="L875" i="3"/>
  <c r="N875" i="3" s="1"/>
  <c r="L861" i="3"/>
  <c r="N861" i="3" s="1"/>
  <c r="L851" i="3"/>
  <c r="N851" i="3" s="1"/>
  <c r="L823" i="3"/>
  <c r="N823" i="3" s="1"/>
  <c r="L805" i="3"/>
  <c r="N805" i="3" s="1"/>
  <c r="L991" i="3"/>
  <c r="N991" i="3" s="1"/>
  <c r="L967" i="3"/>
  <c r="N967" i="3" s="1"/>
  <c r="L959" i="3"/>
  <c r="N959" i="3" s="1"/>
  <c r="L952" i="3"/>
  <c r="N952" i="3" s="1"/>
  <c r="L941" i="3"/>
  <c r="N941" i="3" s="1"/>
  <c r="L923" i="3"/>
  <c r="N923" i="3" s="1"/>
  <c r="L917" i="3"/>
  <c r="N917" i="3" s="1"/>
  <c r="L895" i="3"/>
  <c r="N895" i="3" s="1"/>
  <c r="L863" i="3"/>
  <c r="N863" i="3" s="1"/>
  <c r="L856" i="3"/>
  <c r="N856" i="3" s="1"/>
  <c r="L839" i="3"/>
  <c r="N839" i="3" s="1"/>
  <c r="L821" i="3"/>
  <c r="N821" i="3" s="1"/>
  <c r="L803" i="3"/>
  <c r="N803" i="3" s="1"/>
  <c r="L775" i="3"/>
  <c r="N775" i="3" s="1"/>
  <c r="L743" i="3"/>
  <c r="N743" i="3" s="1"/>
  <c r="L730" i="3"/>
  <c r="N730" i="3" s="1"/>
  <c r="L722" i="3"/>
  <c r="N722" i="3" s="1"/>
  <c r="L713" i="3"/>
  <c r="N713" i="3" s="1"/>
  <c r="L689" i="3"/>
  <c r="N689" i="3" s="1"/>
  <c r="L584" i="3"/>
  <c r="N584" i="3" s="1"/>
  <c r="L533" i="3"/>
  <c r="N533" i="3" s="1"/>
  <c r="L422" i="3"/>
  <c r="N422" i="3" s="1"/>
  <c r="L311" i="3"/>
  <c r="N311" i="3" s="1"/>
  <c r="L300" i="3"/>
  <c r="N300" i="3" s="1"/>
  <c r="L213" i="3"/>
  <c r="N213" i="3" s="1"/>
  <c r="L166" i="3"/>
  <c r="N166" i="3" s="1"/>
  <c r="L85" i="3"/>
  <c r="N85" i="3" s="1"/>
  <c r="L78" i="3"/>
  <c r="N78" i="3" s="1"/>
  <c r="L976" i="3"/>
  <c r="N976" i="3" s="1"/>
  <c r="L912" i="3"/>
  <c r="N912" i="3" s="1"/>
  <c r="L905" i="3"/>
  <c r="N905" i="3" s="1"/>
  <c r="L890" i="3"/>
  <c r="N890" i="3" s="1"/>
  <c r="L873" i="3"/>
  <c r="N873" i="3" s="1"/>
  <c r="L838" i="3"/>
  <c r="N838" i="3" s="1"/>
  <c r="L830" i="3"/>
  <c r="N830" i="3" s="1"/>
  <c r="L820" i="3"/>
  <c r="N820" i="3" s="1"/>
  <c r="L812" i="3"/>
  <c r="N812" i="3" s="1"/>
  <c r="L794" i="3"/>
  <c r="N794" i="3" s="1"/>
  <c r="L777" i="3"/>
  <c r="N777" i="3" s="1"/>
  <c r="L770" i="3"/>
  <c r="N770" i="3" s="1"/>
  <c r="L763" i="3"/>
  <c r="N763" i="3" s="1"/>
  <c r="L729" i="3"/>
  <c r="N729" i="3" s="1"/>
  <c r="L709" i="3"/>
  <c r="N709" i="3" s="1"/>
  <c r="L702" i="3"/>
  <c r="N702" i="3" s="1"/>
  <c r="L695" i="3"/>
  <c r="N695" i="3" s="1"/>
  <c r="L672" i="3"/>
  <c r="N672" i="3" s="1"/>
  <c r="L664" i="3"/>
  <c r="N664" i="3" s="1"/>
  <c r="L653" i="3"/>
  <c r="N653" i="3" s="1"/>
  <c r="L560" i="3"/>
  <c r="N560" i="3" s="1"/>
  <c r="L435" i="3"/>
  <c r="N435" i="3" s="1"/>
  <c r="L349" i="3"/>
  <c r="N349" i="3" s="1"/>
  <c r="L345" i="3"/>
  <c r="N345" i="3" s="1"/>
  <c r="L341" i="3"/>
  <c r="N341" i="3" s="1"/>
  <c r="L270" i="3"/>
  <c r="N270" i="3" s="1"/>
  <c r="L254" i="3"/>
  <c r="N254" i="3" s="1"/>
  <c r="L139" i="3"/>
  <c r="N139" i="3" s="1"/>
  <c r="L1007" i="3"/>
  <c r="N1007" i="3" s="1"/>
  <c r="L1000" i="3"/>
  <c r="N1000" i="3" s="1"/>
  <c r="L975" i="3"/>
  <c r="N975" i="3" s="1"/>
  <c r="L957" i="3"/>
  <c r="N957" i="3" s="1"/>
  <c r="L933" i="3"/>
  <c r="N933" i="3" s="1"/>
  <c r="L907" i="3"/>
  <c r="N907" i="3" s="1"/>
  <c r="L897" i="3"/>
  <c r="N897" i="3" s="1"/>
  <c r="L843" i="3"/>
  <c r="N843" i="3" s="1"/>
  <c r="L833" i="3"/>
  <c r="N833" i="3" s="1"/>
  <c r="L815" i="3"/>
  <c r="N815" i="3" s="1"/>
  <c r="L808" i="3"/>
  <c r="N808" i="3" s="1"/>
  <c r="L797" i="3"/>
  <c r="N797" i="3" s="1"/>
  <c r="L779" i="3"/>
  <c r="N779" i="3" s="1"/>
  <c r="L769" i="3"/>
  <c r="N769" i="3" s="1"/>
  <c r="L758" i="3"/>
  <c r="N758" i="3" s="1"/>
  <c r="L977" i="3"/>
  <c r="N977" i="3" s="1"/>
  <c r="L935" i="3"/>
  <c r="N935" i="3" s="1"/>
  <c r="L927" i="3"/>
  <c r="N927" i="3" s="1"/>
  <c r="L909" i="3"/>
  <c r="N909" i="3" s="1"/>
  <c r="L888" i="3"/>
  <c r="N888" i="3" s="1"/>
  <c r="L881" i="3"/>
  <c r="N881" i="3" s="1"/>
  <c r="L867" i="3"/>
  <c r="N867" i="3" s="1"/>
  <c r="L849" i="3"/>
  <c r="N849" i="3" s="1"/>
  <c r="L831" i="3"/>
  <c r="N831" i="3" s="1"/>
  <c r="L824" i="3"/>
  <c r="N824" i="3" s="1"/>
  <c r="L813" i="3"/>
  <c r="N813" i="3" s="1"/>
  <c r="L795" i="3"/>
  <c r="N795" i="3" s="1"/>
  <c r="L785" i="3"/>
  <c r="N785" i="3" s="1"/>
  <c r="L767" i="3"/>
  <c r="N767" i="3" s="1"/>
  <c r="L760" i="3"/>
  <c r="N760" i="3" s="1"/>
  <c r="L749" i="3"/>
  <c r="N749" i="3" s="1"/>
  <c r="L719" i="3"/>
  <c r="N719" i="3" s="1"/>
  <c r="L707" i="3"/>
  <c r="N707" i="3" s="1"/>
  <c r="L700" i="3"/>
  <c r="N700" i="3" s="1"/>
  <c r="L692" i="3"/>
  <c r="N692" i="3" s="1"/>
  <c r="L682" i="3"/>
  <c r="N682" i="3" s="1"/>
  <c r="L650" i="3"/>
  <c r="N650" i="3" s="1"/>
  <c r="L638" i="3"/>
  <c r="N638" i="3" s="1"/>
  <c r="L635" i="3"/>
  <c r="N635" i="3" s="1"/>
  <c r="L541" i="3"/>
  <c r="N541" i="3" s="1"/>
  <c r="L537" i="3"/>
  <c r="N537" i="3" s="1"/>
  <c r="L459" i="3"/>
  <c r="N459" i="3" s="1"/>
  <c r="L428" i="3"/>
  <c r="N428" i="3" s="1"/>
  <c r="L416" i="3"/>
  <c r="N416" i="3" s="1"/>
  <c r="L221" i="3"/>
  <c r="N221" i="3" s="1"/>
  <c r="L217" i="3"/>
  <c r="N217" i="3" s="1"/>
  <c r="L206" i="3"/>
  <c r="N206" i="3" s="1"/>
  <c r="L130" i="3"/>
  <c r="N130" i="3" s="1"/>
  <c r="L89" i="3"/>
  <c r="N89" i="3" s="1"/>
  <c r="L1008" i="3"/>
  <c r="N1008" i="3" s="1"/>
  <c r="L1001" i="3"/>
  <c r="N1001" i="3" s="1"/>
  <c r="L994" i="3"/>
  <c r="N994" i="3" s="1"/>
  <c r="L986" i="3"/>
  <c r="N986" i="3" s="1"/>
  <c r="L969" i="3"/>
  <c r="N969" i="3" s="1"/>
  <c r="L962" i="3"/>
  <c r="N962" i="3" s="1"/>
  <c r="L948" i="3"/>
  <c r="N948" i="3" s="1"/>
  <c r="L940" i="3"/>
  <c r="N940" i="3" s="1"/>
  <c r="L934" i="3"/>
  <c r="N934" i="3" s="1"/>
  <c r="L926" i="3"/>
  <c r="N926" i="3" s="1"/>
  <c r="L902" i="3"/>
  <c r="N902" i="3" s="1"/>
  <c r="L880" i="3"/>
  <c r="N880" i="3" s="1"/>
  <c r="L866" i="3"/>
  <c r="N866" i="3" s="1"/>
  <c r="L858" i="3"/>
  <c r="N858" i="3" s="1"/>
  <c r="L848" i="3"/>
  <c r="N848" i="3" s="1"/>
  <c r="L806" i="3"/>
  <c r="N806" i="3" s="1"/>
  <c r="L788" i="3"/>
  <c r="N788" i="3" s="1"/>
  <c r="L780" i="3"/>
  <c r="N780" i="3" s="1"/>
  <c r="L755" i="3"/>
  <c r="N755" i="3" s="1"/>
  <c r="L748" i="3"/>
  <c r="N748" i="3" s="1"/>
  <c r="L1005" i="3"/>
  <c r="N1005" i="3" s="1"/>
  <c r="L995" i="3"/>
  <c r="N995" i="3" s="1"/>
  <c r="L987" i="3"/>
  <c r="N987" i="3" s="1"/>
  <c r="L981" i="3"/>
  <c r="N981" i="3" s="1"/>
  <c r="L963" i="3"/>
  <c r="N963" i="3" s="1"/>
  <c r="L955" i="3"/>
  <c r="N955" i="3" s="1"/>
  <c r="L945" i="3"/>
  <c r="N945" i="3" s="1"/>
  <c r="L920" i="3"/>
  <c r="N920" i="3" s="1"/>
  <c r="L899" i="3"/>
  <c r="N899" i="3" s="1"/>
  <c r="L891" i="3"/>
  <c r="N891" i="3" s="1"/>
  <c r="L885" i="3"/>
  <c r="N885" i="3" s="1"/>
  <c r="L871" i="3"/>
  <c r="N871" i="3" s="1"/>
  <c r="L859" i="3"/>
  <c r="N859" i="3" s="1"/>
  <c r="L853" i="3"/>
  <c r="N853" i="3" s="1"/>
  <c r="L835" i="3"/>
  <c r="N835" i="3" s="1"/>
  <c r="L807" i="3"/>
  <c r="N807" i="3" s="1"/>
  <c r="L789" i="3"/>
  <c r="N789" i="3" s="1"/>
  <c r="L771" i="3"/>
  <c r="N771" i="3" s="1"/>
  <c r="L753" i="3"/>
  <c r="N753" i="3" s="1"/>
  <c r="L740" i="3"/>
  <c r="N740" i="3" s="1"/>
  <c r="L737" i="3"/>
  <c r="N737" i="3" s="1"/>
  <c r="L726" i="3"/>
  <c r="N726" i="3" s="1"/>
  <c r="L661" i="3"/>
  <c r="N661" i="3" s="1"/>
  <c r="L627" i="3"/>
  <c r="N627" i="3" s="1"/>
  <c r="L331" i="3"/>
  <c r="N331" i="3" s="1"/>
  <c r="L315" i="3"/>
  <c r="N315" i="3" s="1"/>
  <c r="L304" i="3"/>
  <c r="N304" i="3" s="1"/>
  <c r="L267" i="3"/>
  <c r="N267" i="3" s="1"/>
  <c r="L251" i="3"/>
  <c r="N251" i="3" s="1"/>
  <c r="L243" i="3"/>
  <c r="N243" i="3" s="1"/>
  <c r="L133" i="3"/>
  <c r="N133" i="3" s="1"/>
  <c r="L82" i="3"/>
  <c r="N82" i="3" s="1"/>
  <c r="L74" i="3"/>
  <c r="N74" i="3" s="1"/>
  <c r="L998" i="3"/>
  <c r="N998" i="3" s="1"/>
  <c r="L980" i="3"/>
  <c r="N980" i="3" s="1"/>
  <c r="L944" i="3"/>
  <c r="N944" i="3" s="1"/>
  <c r="L930" i="3"/>
  <c r="N930" i="3" s="1"/>
  <c r="L916" i="3"/>
  <c r="N916" i="3" s="1"/>
  <c r="L908" i="3"/>
  <c r="N908" i="3" s="1"/>
  <c r="L894" i="3"/>
  <c r="N894" i="3" s="1"/>
  <c r="L870" i="3"/>
  <c r="N870" i="3" s="1"/>
  <c r="L841" i="3"/>
  <c r="N841" i="3" s="1"/>
  <c r="L834" i="3"/>
  <c r="N834" i="3" s="1"/>
  <c r="L816" i="3"/>
  <c r="N816" i="3" s="1"/>
  <c r="L798" i="3"/>
  <c r="N798" i="3" s="1"/>
  <c r="L774" i="3"/>
  <c r="N774" i="3" s="1"/>
  <c r="L759" i="3"/>
  <c r="N759" i="3" s="1"/>
  <c r="L736" i="3"/>
  <c r="N736" i="3" s="1"/>
  <c r="L718" i="3"/>
  <c r="N718" i="3" s="1"/>
  <c r="L706" i="3"/>
  <c r="N706" i="3" s="1"/>
  <c r="L699" i="3"/>
  <c r="N699" i="3" s="1"/>
  <c r="L668" i="3"/>
  <c r="N668" i="3" s="1"/>
  <c r="L556" i="3"/>
  <c r="N556" i="3" s="1"/>
  <c r="L544" i="3"/>
  <c r="N544" i="3" s="1"/>
  <c r="L469" i="3"/>
  <c r="N469" i="3" s="1"/>
  <c r="L277" i="3"/>
  <c r="N277" i="3" s="1"/>
  <c r="L258" i="3"/>
  <c r="N258" i="3" s="1"/>
  <c r="L997" i="3"/>
  <c r="N997" i="3" s="1"/>
  <c r="L989" i="3"/>
  <c r="N989" i="3" s="1"/>
  <c r="L979" i="3"/>
  <c r="N979" i="3" s="1"/>
  <c r="L971" i="3"/>
  <c r="N971" i="3" s="1"/>
  <c r="L961" i="3"/>
  <c r="N961" i="3" s="1"/>
  <c r="L936" i="3"/>
  <c r="N936" i="3" s="1"/>
  <c r="L911" i="3"/>
  <c r="N911" i="3" s="1"/>
  <c r="L869" i="3"/>
  <c r="N869" i="3" s="1"/>
  <c r="L855" i="3"/>
  <c r="N855" i="3" s="1"/>
  <c r="L847" i="3"/>
  <c r="N847" i="3" s="1"/>
  <c r="L840" i="3"/>
  <c r="N840" i="3" s="1"/>
  <c r="L829" i="3"/>
  <c r="N829" i="3" s="1"/>
  <c r="L811" i="3"/>
  <c r="N811" i="3" s="1"/>
  <c r="L801" i="3"/>
  <c r="N801" i="3" s="1"/>
  <c r="L783" i="3"/>
  <c r="N783" i="3" s="1"/>
  <c r="L776" i="3"/>
  <c r="N776" i="3" s="1"/>
  <c r="L762" i="3"/>
  <c r="N762" i="3" s="1"/>
  <c r="L754" i="3"/>
  <c r="N754" i="3" s="1"/>
  <c r="L745" i="3"/>
  <c r="N745" i="3" s="1"/>
  <c r="L742" i="3"/>
  <c r="N742" i="3" s="1"/>
  <c r="L334" i="3"/>
  <c r="N334" i="3" s="1"/>
  <c r="L187" i="3"/>
  <c r="N187" i="3" s="1"/>
  <c r="L1003" i="3"/>
  <c r="N1003" i="3" s="1"/>
  <c r="L883" i="3"/>
  <c r="N883" i="3" s="1"/>
  <c r="L879" i="3"/>
  <c r="N879" i="3" s="1"/>
  <c r="L837" i="3"/>
  <c r="N837" i="3" s="1"/>
  <c r="L773" i="3"/>
  <c r="N773" i="3" s="1"/>
  <c r="L721" i="3"/>
  <c r="N721" i="3" s="1"/>
  <c r="L708" i="3"/>
  <c r="N708" i="3" s="1"/>
  <c r="L705" i="3"/>
  <c r="N705" i="3" s="1"/>
  <c r="L694" i="3"/>
  <c r="N694" i="3" s="1"/>
  <c r="L687" i="3"/>
  <c r="N687" i="3" s="1"/>
  <c r="L675" i="3"/>
  <c r="N675" i="3" s="1"/>
  <c r="L605" i="3"/>
  <c r="N605" i="3" s="1"/>
  <c r="L601" i="3"/>
  <c r="N601" i="3" s="1"/>
  <c r="L507" i="3"/>
  <c r="N507" i="3" s="1"/>
  <c r="L492" i="3"/>
  <c r="N492" i="3" s="1"/>
  <c r="L486" i="3"/>
  <c r="N486" i="3" s="1"/>
  <c r="L364" i="3"/>
  <c r="N364" i="3" s="1"/>
  <c r="L352" i="3"/>
  <c r="N352" i="3" s="1"/>
  <c r="L197" i="3"/>
  <c r="N197" i="3" s="1"/>
  <c r="L190" i="3"/>
  <c r="N190" i="3" s="1"/>
  <c r="L142" i="3"/>
  <c r="N142" i="3" s="1"/>
  <c r="L53" i="3"/>
  <c r="N53" i="3" s="1"/>
  <c r="L46" i="3"/>
  <c r="N46" i="3" s="1"/>
  <c r="L38" i="3"/>
  <c r="N38" i="3" s="1"/>
  <c r="L30" i="3"/>
  <c r="N30" i="3" s="1"/>
  <c r="L22" i="3"/>
  <c r="N22" i="3" s="1"/>
  <c r="L1006" i="3"/>
  <c r="N1006" i="3" s="1"/>
  <c r="L992" i="3"/>
  <c r="N992" i="3" s="1"/>
  <c r="L978" i="3"/>
  <c r="N978" i="3" s="1"/>
  <c r="L974" i="3"/>
  <c r="N974" i="3" s="1"/>
  <c r="L956" i="3"/>
  <c r="N956" i="3" s="1"/>
  <c r="L946" i="3"/>
  <c r="N946" i="3" s="1"/>
  <c r="L924" i="3"/>
  <c r="N924" i="3" s="1"/>
  <c r="L910" i="3"/>
  <c r="N910" i="3" s="1"/>
  <c r="L896" i="3"/>
  <c r="N896" i="3" s="1"/>
  <c r="L874" i="3"/>
  <c r="N874" i="3" s="1"/>
  <c r="L868" i="3"/>
  <c r="N868" i="3" s="1"/>
  <c r="L860" i="3"/>
  <c r="N860" i="3" s="1"/>
  <c r="L846" i="3"/>
  <c r="N846" i="3" s="1"/>
  <c r="L825" i="3"/>
  <c r="N825" i="3" s="1"/>
  <c r="L818" i="3"/>
  <c r="N818" i="3" s="1"/>
  <c r="L790" i="3"/>
  <c r="N790" i="3" s="1"/>
  <c r="L782" i="3"/>
  <c r="N782" i="3" s="1"/>
  <c r="L772" i="3"/>
  <c r="N772" i="3" s="1"/>
  <c r="L761" i="3"/>
  <c r="N761" i="3" s="1"/>
  <c r="L741" i="3"/>
  <c r="N741" i="3" s="1"/>
  <c r="L734" i="3"/>
  <c r="N734" i="3" s="1"/>
  <c r="L727" i="3"/>
  <c r="N727" i="3" s="1"/>
  <c r="L710" i="3"/>
  <c r="N710" i="3" s="1"/>
  <c r="L697" i="3"/>
  <c r="N697" i="3" s="1"/>
  <c r="L405" i="3"/>
  <c r="N405" i="3" s="1"/>
  <c r="L386" i="3"/>
  <c r="N386" i="3" s="1"/>
  <c r="L240" i="3"/>
  <c r="N240" i="3" s="1"/>
  <c r="L115" i="3"/>
  <c r="N115" i="3" s="1"/>
  <c r="L108" i="3"/>
  <c r="N108" i="3" s="1"/>
  <c r="L64" i="3"/>
  <c r="N64" i="3" s="1"/>
  <c r="L680" i="3"/>
  <c r="N680" i="3" s="1"/>
  <c r="L646" i="3"/>
  <c r="N646" i="3" s="1"/>
  <c r="L637" i="3"/>
  <c r="N637" i="3" s="1"/>
  <c r="L622" i="3"/>
  <c r="N622" i="3" s="1"/>
  <c r="L610" i="3"/>
  <c r="N610" i="3" s="1"/>
  <c r="L599" i="3"/>
  <c r="N599" i="3" s="1"/>
  <c r="L582" i="3"/>
  <c r="N582" i="3" s="1"/>
  <c r="L573" i="3"/>
  <c r="N573" i="3" s="1"/>
  <c r="L558" i="3"/>
  <c r="N558" i="3" s="1"/>
  <c r="L546" i="3"/>
  <c r="N546" i="3" s="1"/>
  <c r="L535" i="3"/>
  <c r="N535" i="3" s="1"/>
  <c r="L528" i="3"/>
  <c r="N528" i="3" s="1"/>
  <c r="L505" i="3"/>
  <c r="N505" i="3" s="1"/>
  <c r="L491" i="3"/>
  <c r="N491" i="3" s="1"/>
  <c r="L478" i="3"/>
  <c r="N478" i="3" s="1"/>
  <c r="L467" i="3"/>
  <c r="N467" i="3" s="1"/>
  <c r="L437" i="3"/>
  <c r="N437" i="3" s="1"/>
  <c r="L421" i="3"/>
  <c r="N421" i="3" s="1"/>
  <c r="L407" i="3"/>
  <c r="N407" i="3" s="1"/>
  <c r="L396" i="3"/>
  <c r="N396" i="3" s="1"/>
  <c r="L373" i="3"/>
  <c r="N373" i="3" s="1"/>
  <c r="L363" i="3"/>
  <c r="N363" i="3" s="1"/>
  <c r="L357" i="3"/>
  <c r="N357" i="3" s="1"/>
  <c r="L350" i="3"/>
  <c r="N350" i="3" s="1"/>
  <c r="L339" i="3"/>
  <c r="N339" i="3" s="1"/>
  <c r="L299" i="3"/>
  <c r="N299" i="3" s="1"/>
  <c r="L286" i="3"/>
  <c r="N286" i="3" s="1"/>
  <c r="L283" i="3"/>
  <c r="N283" i="3" s="1"/>
  <c r="L235" i="3"/>
  <c r="N235" i="3" s="1"/>
  <c r="L688" i="3"/>
  <c r="N688" i="3" s="1"/>
  <c r="L439" i="3"/>
  <c r="N439" i="3" s="1"/>
  <c r="L983" i="3"/>
  <c r="N983" i="3" s="1"/>
  <c r="L915" i="3"/>
  <c r="N915" i="3" s="1"/>
  <c r="L893" i="3"/>
  <c r="N893" i="3" s="1"/>
  <c r="L819" i="3"/>
  <c r="N819" i="3" s="1"/>
  <c r="L787" i="3"/>
  <c r="N787" i="3" s="1"/>
  <c r="L739" i="3"/>
  <c r="N739" i="3" s="1"/>
  <c r="L732" i="3"/>
  <c r="N732" i="3" s="1"/>
  <c r="L724" i="3"/>
  <c r="N724" i="3" s="1"/>
  <c r="L714" i="3"/>
  <c r="N714" i="3" s="1"/>
  <c r="L648" i="3"/>
  <c r="N648" i="3" s="1"/>
  <c r="L590" i="3"/>
  <c r="N590" i="3" s="1"/>
  <c r="L574" i="3"/>
  <c r="N574" i="3" s="1"/>
  <c r="L571" i="3"/>
  <c r="N571" i="3" s="1"/>
  <c r="L510" i="3"/>
  <c r="N510" i="3" s="1"/>
  <c r="L499" i="3"/>
  <c r="N499" i="3" s="1"/>
  <c r="L480" i="3"/>
  <c r="N480" i="3" s="1"/>
  <c r="L358" i="3"/>
  <c r="N358" i="3" s="1"/>
  <c r="L288" i="3"/>
  <c r="N288" i="3" s="1"/>
  <c r="L230" i="3"/>
  <c r="N230" i="3" s="1"/>
  <c r="L57" i="3"/>
  <c r="N57" i="3" s="1"/>
  <c r="L985" i="3"/>
  <c r="N985" i="3" s="1"/>
  <c r="L964" i="3"/>
  <c r="N964" i="3" s="1"/>
  <c r="L950" i="3"/>
  <c r="N950" i="3" s="1"/>
  <c r="L938" i="3"/>
  <c r="N938" i="3" s="1"/>
  <c r="L914" i="3"/>
  <c r="N914" i="3" s="1"/>
  <c r="L886" i="3"/>
  <c r="N886" i="3" s="1"/>
  <c r="L878" i="3"/>
  <c r="N878" i="3" s="1"/>
  <c r="L857" i="3"/>
  <c r="N857" i="3" s="1"/>
  <c r="L836" i="3"/>
  <c r="N836" i="3" s="1"/>
  <c r="L828" i="3"/>
  <c r="N828" i="3" s="1"/>
  <c r="L810" i="3"/>
  <c r="N810" i="3" s="1"/>
  <c r="L800" i="3"/>
  <c r="N800" i="3" s="1"/>
  <c r="L765" i="3"/>
  <c r="N765" i="3" s="1"/>
  <c r="L744" i="3"/>
  <c r="N744" i="3" s="1"/>
  <c r="L720" i="3"/>
  <c r="N720" i="3" s="1"/>
  <c r="L701" i="3"/>
  <c r="N701" i="3" s="1"/>
  <c r="L651" i="3"/>
  <c r="N651" i="3" s="1"/>
  <c r="L647" i="3"/>
  <c r="N647" i="3" s="1"/>
  <c r="L620" i="3"/>
  <c r="N620" i="3" s="1"/>
  <c r="L520" i="3"/>
  <c r="N520" i="3" s="1"/>
  <c r="L379" i="3"/>
  <c r="N379" i="3" s="1"/>
  <c r="L328" i="3"/>
  <c r="N328" i="3" s="1"/>
  <c r="L236" i="3"/>
  <c r="N236" i="3" s="1"/>
  <c r="L160" i="3"/>
  <c r="N160" i="3" s="1"/>
  <c r="L119" i="3"/>
  <c r="N119" i="3" s="1"/>
  <c r="L674" i="3"/>
  <c r="N674" i="3" s="1"/>
  <c r="L667" i="3"/>
  <c r="N667" i="3" s="1"/>
  <c r="L656" i="3"/>
  <c r="N656" i="3" s="1"/>
  <c r="L616" i="3"/>
  <c r="N616" i="3" s="1"/>
  <c r="L592" i="3"/>
  <c r="N592" i="3" s="1"/>
  <c r="L552" i="3"/>
  <c r="N552" i="3" s="1"/>
  <c r="L509" i="3"/>
  <c r="N509" i="3" s="1"/>
  <c r="L488" i="3"/>
  <c r="N488" i="3" s="1"/>
  <c r="L471" i="3"/>
  <c r="N471" i="3" s="1"/>
  <c r="L464" i="3"/>
  <c r="N464" i="3" s="1"/>
  <c r="L441" i="3"/>
  <c r="N441" i="3" s="1"/>
  <c r="L424" i="3"/>
  <c r="N424" i="3" s="1"/>
  <c r="L418" i="3"/>
  <c r="N418" i="3" s="1"/>
  <c r="L384" i="3"/>
  <c r="N384" i="3" s="1"/>
  <c r="L377" i="3"/>
  <c r="N377" i="3" s="1"/>
  <c r="L343" i="3"/>
  <c r="N343" i="3" s="1"/>
  <c r="L332" i="3"/>
  <c r="N332" i="3" s="1"/>
  <c r="L320" i="3"/>
  <c r="N320" i="3" s="1"/>
  <c r="L309" i="3"/>
  <c r="N309" i="3" s="1"/>
  <c r="L293" i="3"/>
  <c r="N293" i="3" s="1"/>
  <c r="L275" i="3"/>
  <c r="N275" i="3" s="1"/>
  <c r="L268" i="3"/>
  <c r="N268" i="3" s="1"/>
  <c r="L256" i="3"/>
  <c r="N256" i="3" s="1"/>
  <c r="L249" i="3"/>
  <c r="N249" i="3" s="1"/>
  <c r="L245" i="3"/>
  <c r="N245" i="3" s="1"/>
  <c r="L229" i="3"/>
  <c r="N229" i="3" s="1"/>
  <c r="L645" i="3"/>
  <c r="N645" i="3" s="1"/>
  <c r="L587" i="3"/>
  <c r="N587" i="3" s="1"/>
  <c r="L446" i="3"/>
  <c r="N446" i="3" s="1"/>
  <c r="L176" i="3"/>
  <c r="N176" i="3" s="1"/>
  <c r="L993" i="3"/>
  <c r="N993" i="3" s="1"/>
  <c r="L968" i="3"/>
  <c r="N968" i="3" s="1"/>
  <c r="L943" i="3"/>
  <c r="N943" i="3" s="1"/>
  <c r="L925" i="3"/>
  <c r="N925" i="3" s="1"/>
  <c r="L901" i="3"/>
  <c r="N901" i="3" s="1"/>
  <c r="L865" i="3"/>
  <c r="N865" i="3" s="1"/>
  <c r="L751" i="3"/>
  <c r="N751" i="3" s="1"/>
  <c r="L711" i="3"/>
  <c r="N711" i="3" s="1"/>
  <c r="L698" i="3"/>
  <c r="N698" i="3" s="1"/>
  <c r="L671" i="3"/>
  <c r="N671" i="3" s="1"/>
  <c r="L563" i="3"/>
  <c r="N563" i="3" s="1"/>
  <c r="L503" i="3"/>
  <c r="N503" i="3" s="1"/>
  <c r="L496" i="3"/>
  <c r="N496" i="3" s="1"/>
  <c r="L395" i="3"/>
  <c r="N395" i="3" s="1"/>
  <c r="L368" i="3"/>
  <c r="N368" i="3" s="1"/>
  <c r="L325" i="3"/>
  <c r="N325" i="3" s="1"/>
  <c r="L261" i="3"/>
  <c r="N261" i="3" s="1"/>
  <c r="L149" i="3"/>
  <c r="N149" i="3" s="1"/>
  <c r="L50" i="3"/>
  <c r="N50" i="3" s="1"/>
  <c r="L42" i="3"/>
  <c r="N42" i="3" s="1"/>
  <c r="L34" i="3"/>
  <c r="N34" i="3" s="1"/>
  <c r="L26" i="3"/>
  <c r="N26" i="3" s="1"/>
  <c r="L18" i="3"/>
  <c r="N18" i="3" s="1"/>
  <c r="L996" i="3"/>
  <c r="N996" i="3" s="1"/>
  <c r="L988" i="3"/>
  <c r="N988" i="3" s="1"/>
  <c r="L970" i="3"/>
  <c r="N970" i="3" s="1"/>
  <c r="L960" i="3"/>
  <c r="N960" i="3" s="1"/>
  <c r="L942" i="3"/>
  <c r="N942" i="3" s="1"/>
  <c r="L928" i="3"/>
  <c r="N928" i="3" s="1"/>
  <c r="L921" i="3"/>
  <c r="N921" i="3" s="1"/>
  <c r="L733" i="3"/>
  <c r="N733" i="3" s="1"/>
  <c r="L712" i="3"/>
  <c r="N712" i="3" s="1"/>
  <c r="L657" i="3"/>
  <c r="N657" i="3" s="1"/>
  <c r="L462" i="3"/>
  <c r="N462" i="3" s="1"/>
  <c r="L318" i="3"/>
  <c r="N318" i="3" s="1"/>
  <c r="L96" i="3"/>
  <c r="N96" i="3" s="1"/>
  <c r="L951" i="3"/>
  <c r="N951" i="3" s="1"/>
  <c r="L872" i="3"/>
  <c r="N872" i="3" s="1"/>
  <c r="L791" i="3"/>
  <c r="N791" i="3" s="1"/>
  <c r="L735" i="3"/>
  <c r="N735" i="3" s="1"/>
  <c r="L728" i="3"/>
  <c r="N728" i="3" s="1"/>
  <c r="L717" i="3"/>
  <c r="N717" i="3" s="1"/>
  <c r="L690" i="3"/>
  <c r="N690" i="3" s="1"/>
  <c r="L681" i="3"/>
  <c r="N681" i="3" s="1"/>
  <c r="L644" i="3"/>
  <c r="N644" i="3" s="1"/>
  <c r="L597" i="3"/>
  <c r="N597" i="3" s="1"/>
  <c r="L578" i="3"/>
  <c r="N578" i="3" s="1"/>
  <c r="L567" i="3"/>
  <c r="N567" i="3" s="1"/>
  <c r="L517" i="3"/>
  <c r="N517" i="3" s="1"/>
  <c r="L514" i="3"/>
  <c r="N514" i="3" s="1"/>
  <c r="L453" i="3"/>
  <c r="N453" i="3" s="1"/>
  <c r="L194" i="3"/>
  <c r="N194" i="3" s="1"/>
  <c r="L157" i="3"/>
  <c r="N157" i="3" s="1"/>
  <c r="L153" i="3"/>
  <c r="N153" i="3" s="1"/>
  <c r="L102" i="3"/>
  <c r="N102" i="3" s="1"/>
  <c r="L1002" i="3"/>
  <c r="N1002" i="3" s="1"/>
  <c r="L982" i="3"/>
  <c r="N982" i="3" s="1"/>
  <c r="L953" i="3"/>
  <c r="N953" i="3" s="1"/>
  <c r="L932" i="3"/>
  <c r="N932" i="3" s="1"/>
  <c r="L918" i="3"/>
  <c r="N918" i="3" s="1"/>
  <c r="L889" i="3"/>
  <c r="N889" i="3" s="1"/>
  <c r="L882" i="3"/>
  <c r="N882" i="3" s="1"/>
  <c r="L854" i="3"/>
  <c r="N854" i="3" s="1"/>
  <c r="L842" i="3"/>
  <c r="N842" i="3" s="1"/>
  <c r="L832" i="3"/>
  <c r="N832" i="3" s="1"/>
  <c r="L814" i="3"/>
  <c r="N814" i="3" s="1"/>
  <c r="L804" i="3"/>
  <c r="N804" i="3" s="1"/>
  <c r="L796" i="3"/>
  <c r="N796" i="3" s="1"/>
  <c r="L757" i="3"/>
  <c r="N757" i="3" s="1"/>
  <c r="L747" i="3"/>
  <c r="N747" i="3" s="1"/>
  <c r="L723" i="3"/>
  <c r="N723" i="3" s="1"/>
  <c r="L716" i="3"/>
  <c r="N716" i="3" s="1"/>
  <c r="L693" i="3"/>
  <c r="N693" i="3" s="1"/>
  <c r="L683" i="3"/>
  <c r="N683" i="3" s="1"/>
  <c r="L624" i="3"/>
  <c r="N624" i="3" s="1"/>
  <c r="L614" i="3"/>
  <c r="N614" i="3" s="1"/>
  <c r="L581" i="3"/>
  <c r="N581" i="3" s="1"/>
  <c r="L523" i="3"/>
  <c r="N523" i="3" s="1"/>
  <c r="L456" i="3"/>
  <c r="N456" i="3" s="1"/>
  <c r="L375" i="3"/>
  <c r="N375" i="3" s="1"/>
  <c r="L294" i="3"/>
  <c r="N294" i="3" s="1"/>
  <c r="L203" i="3"/>
  <c r="N203" i="3" s="1"/>
  <c r="L200" i="3"/>
  <c r="N200" i="3" s="1"/>
  <c r="L123" i="3"/>
  <c r="N123" i="3" s="1"/>
  <c r="L677" i="3"/>
  <c r="N677" i="3" s="1"/>
  <c r="L670" i="3"/>
  <c r="N670" i="3" s="1"/>
  <c r="L663" i="3"/>
  <c r="N663" i="3" s="1"/>
  <c r="L652" i="3"/>
  <c r="N652" i="3" s="1"/>
  <c r="L640" i="3"/>
  <c r="N640" i="3" s="1"/>
  <c r="L633" i="3"/>
  <c r="N633" i="3" s="1"/>
  <c r="L619" i="3"/>
  <c r="N619" i="3" s="1"/>
  <c r="L595" i="3"/>
  <c r="N595" i="3" s="1"/>
  <c r="L588" i="3"/>
  <c r="N588" i="3" s="1"/>
  <c r="L576" i="3"/>
  <c r="N576" i="3" s="1"/>
  <c r="L569" i="3"/>
  <c r="N569" i="3" s="1"/>
  <c r="L555" i="3"/>
  <c r="N555" i="3" s="1"/>
  <c r="L531" i="3"/>
  <c r="N531" i="3" s="1"/>
  <c r="L512" i="3"/>
  <c r="N512" i="3" s="1"/>
  <c r="L501" i="3"/>
  <c r="N501" i="3" s="1"/>
  <c r="L485" i="3"/>
  <c r="N485" i="3" s="1"/>
  <c r="L475" i="3"/>
  <c r="N475" i="3" s="1"/>
  <c r="L460" i="3"/>
  <c r="N460" i="3" s="1"/>
  <c r="L448" i="3"/>
  <c r="N448" i="3" s="1"/>
  <c r="L427" i="3"/>
  <c r="N427" i="3" s="1"/>
  <c r="L414" i="3"/>
  <c r="N414" i="3" s="1"/>
  <c r="L403" i="3"/>
  <c r="N403" i="3" s="1"/>
  <c r="L360" i="3"/>
  <c r="N360" i="3" s="1"/>
  <c r="L347" i="3"/>
  <c r="N347" i="3" s="1"/>
  <c r="L336" i="3"/>
  <c r="N336" i="3" s="1"/>
  <c r="L317" i="3"/>
  <c r="N317" i="3" s="1"/>
  <c r="L296" i="3"/>
  <c r="N296" i="3" s="1"/>
  <c r="L272" i="3"/>
  <c r="N272" i="3" s="1"/>
  <c r="L232" i="3"/>
  <c r="N232" i="3" s="1"/>
  <c r="L226" i="3"/>
  <c r="N226" i="3" s="1"/>
  <c r="L219" i="3"/>
  <c r="N219" i="3" s="1"/>
  <c r="L906" i="3"/>
  <c r="N906" i="3" s="1"/>
  <c r="L900" i="3"/>
  <c r="N900" i="3" s="1"/>
  <c r="L822" i="3"/>
  <c r="N822" i="3" s="1"/>
  <c r="L778" i="3"/>
  <c r="N778" i="3" s="1"/>
  <c r="L750" i="3"/>
  <c r="N750" i="3" s="1"/>
  <c r="L731" i="3"/>
  <c r="N731" i="3" s="1"/>
  <c r="L686" i="3"/>
  <c r="N686" i="3" s="1"/>
  <c r="L382" i="3"/>
  <c r="N382" i="3" s="1"/>
  <c r="L264" i="3"/>
  <c r="N264" i="3" s="1"/>
  <c r="L112" i="3"/>
  <c r="N112" i="3" s="1"/>
  <c r="L659" i="3"/>
  <c r="N659" i="3" s="1"/>
  <c r="L482" i="3"/>
  <c r="N482" i="3" s="1"/>
  <c r="L400" i="3"/>
  <c r="N400" i="3" s="1"/>
  <c r="L366" i="3"/>
  <c r="N366" i="3" s="1"/>
  <c r="L302" i="3"/>
  <c r="N302" i="3" s="1"/>
  <c r="L262" i="3"/>
  <c r="N262" i="3" s="1"/>
  <c r="L192" i="3"/>
  <c r="N192" i="3" s="1"/>
  <c r="L181" i="3"/>
  <c r="N181" i="3" s="1"/>
  <c r="L165" i="3"/>
  <c r="N165" i="3" s="1"/>
  <c r="L158" i="3"/>
  <c r="N158" i="3" s="1"/>
  <c r="L151" i="3"/>
  <c r="N151" i="3" s="1"/>
  <c r="L117" i="3"/>
  <c r="N117" i="3" s="1"/>
  <c r="L101" i="3"/>
  <c r="N101" i="3" s="1"/>
  <c r="L94" i="3"/>
  <c r="N94" i="3" s="1"/>
  <c r="L69" i="3"/>
  <c r="N69" i="3" s="1"/>
  <c r="L62" i="3"/>
  <c r="N62" i="3" s="1"/>
  <c r="L655" i="3"/>
  <c r="N655" i="3" s="1"/>
  <c r="L612" i="3"/>
  <c r="N612" i="3" s="1"/>
  <c r="L602" i="3"/>
  <c r="N602" i="3" s="1"/>
  <c r="L594" i="3"/>
  <c r="N594" i="3" s="1"/>
  <c r="L585" i="3"/>
  <c r="N585" i="3" s="1"/>
  <c r="L561" i="3"/>
  <c r="N561" i="3" s="1"/>
  <c r="L551" i="3"/>
  <c r="N551" i="3" s="1"/>
  <c r="L545" i="3"/>
  <c r="N545" i="3" s="1"/>
  <c r="L530" i="3"/>
  <c r="N530" i="3" s="1"/>
  <c r="L511" i="3"/>
  <c r="N511" i="3" s="1"/>
  <c r="L484" i="3"/>
  <c r="N484" i="3" s="1"/>
  <c r="L470" i="3"/>
  <c r="N470" i="3" s="1"/>
  <c r="L463" i="3"/>
  <c r="N463" i="3" s="1"/>
  <c r="L451" i="3"/>
  <c r="N451" i="3" s="1"/>
  <c r="L423" i="3"/>
  <c r="N423" i="3" s="1"/>
  <c r="L376" i="3"/>
  <c r="N376" i="3" s="1"/>
  <c r="L362" i="3"/>
  <c r="N362" i="3" s="1"/>
  <c r="L316" i="3"/>
  <c r="N316" i="3" s="1"/>
  <c r="L308" i="3"/>
  <c r="N308" i="3" s="1"/>
  <c r="L295" i="3"/>
  <c r="N295" i="3" s="1"/>
  <c r="L282" i="3"/>
  <c r="N282" i="3" s="1"/>
  <c r="L274" i="3"/>
  <c r="N274" i="3" s="1"/>
  <c r="L265" i="3"/>
  <c r="N265" i="3" s="1"/>
  <c r="L237" i="3"/>
  <c r="N237" i="3" s="1"/>
  <c r="L214" i="3"/>
  <c r="N214" i="3" s="1"/>
  <c r="L207" i="3"/>
  <c r="N207" i="3" s="1"/>
  <c r="L195" i="3"/>
  <c r="N195" i="3" s="1"/>
  <c r="L188" i="3"/>
  <c r="N188" i="3" s="1"/>
  <c r="L170" i="3"/>
  <c r="N170" i="3" s="1"/>
  <c r="L164" i="3"/>
  <c r="N164" i="3" s="1"/>
  <c r="L127" i="3"/>
  <c r="N127" i="3" s="1"/>
  <c r="L120" i="3"/>
  <c r="N120" i="3" s="1"/>
  <c r="L109" i="3"/>
  <c r="N109" i="3" s="1"/>
  <c r="L79" i="3"/>
  <c r="N79" i="3" s="1"/>
  <c r="L51" i="3"/>
  <c r="N51" i="3" s="1"/>
  <c r="L43" i="3"/>
  <c r="N43" i="3" s="1"/>
  <c r="L35" i="3"/>
  <c r="N35" i="3" s="1"/>
  <c r="L27" i="3"/>
  <c r="N27" i="3" s="1"/>
  <c r="L19" i="3"/>
  <c r="N19" i="3" s="1"/>
  <c r="L626" i="3"/>
  <c r="N626" i="3" s="1"/>
  <c r="L617" i="3"/>
  <c r="N617" i="3" s="1"/>
  <c r="L593" i="3"/>
  <c r="N593" i="3" s="1"/>
  <c r="L583" i="3"/>
  <c r="N583" i="3" s="1"/>
  <c r="L577" i="3"/>
  <c r="N577" i="3" s="1"/>
  <c r="L566" i="3"/>
  <c r="N566" i="3" s="1"/>
  <c r="L532" i="3"/>
  <c r="N532" i="3" s="1"/>
  <c r="L522" i="3"/>
  <c r="N522" i="3" s="1"/>
  <c r="L495" i="3"/>
  <c r="N495" i="3" s="1"/>
  <c r="L483" i="3"/>
  <c r="N483" i="3" s="1"/>
  <c r="L461" i="3"/>
  <c r="N461" i="3" s="1"/>
  <c r="L442" i="3"/>
  <c r="N442" i="3" s="1"/>
  <c r="L415" i="3"/>
  <c r="N415" i="3" s="1"/>
  <c r="L401" i="3"/>
  <c r="N401" i="3" s="1"/>
  <c r="L385" i="3"/>
  <c r="N385" i="3" s="1"/>
  <c r="L374" i="3"/>
  <c r="N374" i="3" s="1"/>
  <c r="L367" i="3"/>
  <c r="N367" i="3" s="1"/>
  <c r="L355" i="3"/>
  <c r="N355" i="3" s="1"/>
  <c r="L324" i="3"/>
  <c r="N324" i="3" s="1"/>
  <c r="L287" i="3"/>
  <c r="N287" i="3" s="1"/>
  <c r="L280" i="3"/>
  <c r="N280" i="3" s="1"/>
  <c r="L266" i="3"/>
  <c r="N266" i="3" s="1"/>
  <c r="L246" i="3"/>
  <c r="N246" i="3" s="1"/>
  <c r="L239" i="3"/>
  <c r="N239" i="3" s="1"/>
  <c r="L233" i="3"/>
  <c r="N233" i="3" s="1"/>
  <c r="L223" i="3"/>
  <c r="N223" i="3" s="1"/>
  <c r="L205" i="3"/>
  <c r="N205" i="3" s="1"/>
  <c r="L186" i="3"/>
  <c r="N186" i="3" s="1"/>
  <c r="L178" i="3"/>
  <c r="N178" i="3" s="1"/>
  <c r="L864" i="3"/>
  <c r="N864" i="3" s="1"/>
  <c r="L786" i="3"/>
  <c r="N786" i="3" s="1"/>
  <c r="L738" i="3"/>
  <c r="N738" i="3" s="1"/>
  <c r="L398" i="3"/>
  <c r="N398" i="3" s="1"/>
  <c r="L445" i="3"/>
  <c r="N445" i="3" s="1"/>
  <c r="L354" i="3"/>
  <c r="N354" i="3" s="1"/>
  <c r="L313" i="3"/>
  <c r="N313" i="3" s="1"/>
  <c r="L290" i="3"/>
  <c r="N290" i="3" s="1"/>
  <c r="L238" i="3"/>
  <c r="N238" i="3" s="1"/>
  <c r="L208" i="3"/>
  <c r="N208" i="3" s="1"/>
  <c r="L198" i="3"/>
  <c r="N198" i="3" s="1"/>
  <c r="L185" i="3"/>
  <c r="N185" i="3" s="1"/>
  <c r="L144" i="3"/>
  <c r="N144" i="3" s="1"/>
  <c r="L121" i="3"/>
  <c r="N121" i="3" s="1"/>
  <c r="L104" i="3"/>
  <c r="N104" i="3" s="1"/>
  <c r="L80" i="3"/>
  <c r="N80" i="3" s="1"/>
  <c r="L48" i="3"/>
  <c r="N48" i="3" s="1"/>
  <c r="L40" i="3"/>
  <c r="N40" i="3" s="1"/>
  <c r="L32" i="3"/>
  <c r="N32" i="3" s="1"/>
  <c r="L24" i="3"/>
  <c r="N24" i="3" s="1"/>
  <c r="L16" i="3"/>
  <c r="N16" i="3" s="1"/>
  <c r="L676" i="3"/>
  <c r="N676" i="3" s="1"/>
  <c r="L673" i="3"/>
  <c r="N673" i="3" s="1"/>
  <c r="L662" i="3"/>
  <c r="N662" i="3" s="1"/>
  <c r="L643" i="3"/>
  <c r="N643" i="3" s="1"/>
  <c r="L636" i="3"/>
  <c r="N636" i="3" s="1"/>
  <c r="L628" i="3"/>
  <c r="N628" i="3" s="1"/>
  <c r="L621" i="3"/>
  <c r="N621" i="3" s="1"/>
  <c r="L575" i="3"/>
  <c r="N575" i="3" s="1"/>
  <c r="L568" i="3"/>
  <c r="N568" i="3" s="1"/>
  <c r="L554" i="3"/>
  <c r="N554" i="3" s="1"/>
  <c r="L534" i="3"/>
  <c r="N534" i="3" s="1"/>
  <c r="L508" i="3"/>
  <c r="N508" i="3" s="1"/>
  <c r="L500" i="3"/>
  <c r="N500" i="3" s="1"/>
  <c r="L490" i="3"/>
  <c r="N490" i="3" s="1"/>
  <c r="L457" i="3"/>
  <c r="N457" i="3" s="1"/>
  <c r="L447" i="3"/>
  <c r="N447" i="3" s="1"/>
  <c r="L440" i="3"/>
  <c r="N440" i="3" s="1"/>
  <c r="L429" i="3"/>
  <c r="N429" i="3" s="1"/>
  <c r="L406" i="3"/>
  <c r="N406" i="3" s="1"/>
  <c r="L399" i="3"/>
  <c r="N399" i="3" s="1"/>
  <c r="L387" i="3"/>
  <c r="N387" i="3" s="1"/>
  <c r="L356" i="3"/>
  <c r="N356" i="3" s="1"/>
  <c r="L346" i="3"/>
  <c r="N346" i="3" s="1"/>
  <c r="L338" i="3"/>
  <c r="N338" i="3" s="1"/>
  <c r="L319" i="3"/>
  <c r="N319" i="3" s="1"/>
  <c r="L301" i="3"/>
  <c r="N301" i="3" s="1"/>
  <c r="L289" i="3"/>
  <c r="N289" i="3" s="1"/>
  <c r="L255" i="3"/>
  <c r="N255" i="3" s="1"/>
  <c r="L248" i="3"/>
  <c r="N248" i="3" s="1"/>
  <c r="L241" i="3"/>
  <c r="N241" i="3" s="1"/>
  <c r="L228" i="3"/>
  <c r="N228" i="3" s="1"/>
  <c r="L225" i="3"/>
  <c r="N225" i="3" s="1"/>
  <c r="L180" i="3"/>
  <c r="N180" i="3" s="1"/>
  <c r="L167" i="3"/>
  <c r="N167" i="3" s="1"/>
  <c r="L154" i="3"/>
  <c r="N154" i="3" s="1"/>
  <c r="L146" i="3"/>
  <c r="N146" i="3" s="1"/>
  <c r="L137" i="3"/>
  <c r="N137" i="3" s="1"/>
  <c r="L113" i="3"/>
  <c r="N113" i="3" s="1"/>
  <c r="L100" i="3"/>
  <c r="N100" i="3" s="1"/>
  <c r="L97" i="3"/>
  <c r="N97" i="3" s="1"/>
  <c r="L86" i="3"/>
  <c r="N86" i="3" s="1"/>
  <c r="L72" i="3"/>
  <c r="N72" i="3" s="1"/>
  <c r="L61" i="3"/>
  <c r="N61" i="3" s="1"/>
  <c r="L641" i="3"/>
  <c r="N641" i="3" s="1"/>
  <c r="L630" i="3"/>
  <c r="N630" i="3" s="1"/>
  <c r="L607" i="3"/>
  <c r="N607" i="3" s="1"/>
  <c r="L600" i="3"/>
  <c r="N600" i="3" s="1"/>
  <c r="L586" i="3"/>
  <c r="N586" i="3" s="1"/>
  <c r="L559" i="3"/>
  <c r="N559" i="3" s="1"/>
  <c r="L547" i="3"/>
  <c r="N547" i="3" s="1"/>
  <c r="L540" i="3"/>
  <c r="N540" i="3" s="1"/>
  <c r="L525" i="3"/>
  <c r="N525" i="3" s="1"/>
  <c r="L506" i="3"/>
  <c r="N506" i="3" s="1"/>
  <c r="L489" i="3"/>
  <c r="N489" i="3" s="1"/>
  <c r="L472" i="3"/>
  <c r="N472" i="3" s="1"/>
  <c r="L465" i="3"/>
  <c r="N465" i="3" s="1"/>
  <c r="L455" i="3"/>
  <c r="N455" i="3" s="1"/>
  <c r="L434" i="3"/>
  <c r="N434" i="3" s="1"/>
  <c r="L425" i="3"/>
  <c r="N425" i="3" s="1"/>
  <c r="L408" i="3"/>
  <c r="N408" i="3" s="1"/>
  <c r="L394" i="3"/>
  <c r="N394" i="3" s="1"/>
  <c r="L348" i="3"/>
  <c r="N348" i="3" s="1"/>
  <c r="L340" i="3"/>
  <c r="N340" i="3" s="1"/>
  <c r="L327" i="3"/>
  <c r="N327" i="3" s="1"/>
  <c r="L850" i="3"/>
  <c r="N850" i="3" s="1"/>
  <c r="L793" i="3"/>
  <c r="N793" i="3" s="1"/>
  <c r="L608" i="3"/>
  <c r="N608" i="3" s="1"/>
  <c r="L413" i="3"/>
  <c r="N413" i="3" s="1"/>
  <c r="L409" i="3"/>
  <c r="N409" i="3" s="1"/>
  <c r="L371" i="3"/>
  <c r="N371" i="3" s="1"/>
  <c r="L60" i="3"/>
  <c r="N60" i="3" s="1"/>
  <c r="L629" i="3"/>
  <c r="N629" i="3" s="1"/>
  <c r="L606" i="3"/>
  <c r="N606" i="3" s="1"/>
  <c r="L603" i="3"/>
  <c r="N603" i="3" s="1"/>
  <c r="L565" i="3"/>
  <c r="N565" i="3" s="1"/>
  <c r="L542" i="3"/>
  <c r="N542" i="3" s="1"/>
  <c r="L539" i="3"/>
  <c r="N539" i="3" s="1"/>
  <c r="L454" i="3"/>
  <c r="N454" i="3" s="1"/>
  <c r="L411" i="3"/>
  <c r="N411" i="3" s="1"/>
  <c r="L381" i="3"/>
  <c r="N381" i="3" s="1"/>
  <c r="L211" i="3"/>
  <c r="N211" i="3" s="1"/>
  <c r="L204" i="3"/>
  <c r="N204" i="3" s="1"/>
  <c r="L189" i="3"/>
  <c r="N189" i="3" s="1"/>
  <c r="L174" i="3"/>
  <c r="N174" i="3" s="1"/>
  <c r="L168" i="3"/>
  <c r="N168" i="3" s="1"/>
  <c r="L162" i="3"/>
  <c r="N162" i="3" s="1"/>
  <c r="L892" i="3"/>
  <c r="N892" i="3" s="1"/>
  <c r="L768" i="3"/>
  <c r="N768" i="3" s="1"/>
  <c r="L704" i="3"/>
  <c r="N704" i="3" s="1"/>
  <c r="L71" i="3"/>
  <c r="N71" i="3" s="1"/>
  <c r="L613" i="3"/>
  <c r="N613" i="3" s="1"/>
  <c r="L549" i="3"/>
  <c r="N549" i="3" s="1"/>
  <c r="L524" i="3"/>
  <c r="N524" i="3" s="1"/>
  <c r="L518" i="3"/>
  <c r="N518" i="3" s="1"/>
  <c r="L494" i="3"/>
  <c r="N494" i="3" s="1"/>
  <c r="L430" i="3"/>
  <c r="N430" i="3" s="1"/>
  <c r="L390" i="3"/>
  <c r="N390" i="3" s="1"/>
  <c r="L326" i="3"/>
  <c r="N326" i="3" s="1"/>
  <c r="L279" i="3"/>
  <c r="N279" i="3" s="1"/>
  <c r="L253" i="3"/>
  <c r="N253" i="3" s="1"/>
  <c r="L222" i="3"/>
  <c r="N222" i="3" s="1"/>
  <c r="L215" i="3"/>
  <c r="N215" i="3" s="1"/>
  <c r="L171" i="3"/>
  <c r="N171" i="3" s="1"/>
  <c r="L147" i="3"/>
  <c r="N147" i="3" s="1"/>
  <c r="L140" i="3"/>
  <c r="N140" i="3" s="1"/>
  <c r="L128" i="3"/>
  <c r="N128" i="3" s="1"/>
  <c r="L107" i="3"/>
  <c r="N107" i="3" s="1"/>
  <c r="L87" i="3"/>
  <c r="N87" i="3" s="1"/>
  <c r="L76" i="3"/>
  <c r="N76" i="3" s="1"/>
  <c r="L55" i="3"/>
  <c r="N55" i="3" s="1"/>
  <c r="L44" i="3"/>
  <c r="N44" i="3" s="1"/>
  <c r="L36" i="3"/>
  <c r="N36" i="3" s="1"/>
  <c r="L28" i="3"/>
  <c r="N28" i="3" s="1"/>
  <c r="L20" i="3"/>
  <c r="N20" i="3" s="1"/>
  <c r="L679" i="3"/>
  <c r="N679" i="3" s="1"/>
  <c r="L666" i="3"/>
  <c r="N666" i="3" s="1"/>
  <c r="L649" i="3"/>
  <c r="N649" i="3" s="1"/>
  <c r="L639" i="3"/>
  <c r="N639" i="3" s="1"/>
  <c r="L632" i="3"/>
  <c r="N632" i="3" s="1"/>
  <c r="L618" i="3"/>
  <c r="N618" i="3" s="1"/>
  <c r="L591" i="3"/>
  <c r="N591" i="3" s="1"/>
  <c r="L579" i="3"/>
  <c r="N579" i="3" s="1"/>
  <c r="L572" i="3"/>
  <c r="N572" i="3" s="1"/>
  <c r="L564" i="3"/>
  <c r="N564" i="3" s="1"/>
  <c r="L557" i="3"/>
  <c r="N557" i="3" s="1"/>
  <c r="L521" i="3"/>
  <c r="N521" i="3" s="1"/>
  <c r="L504" i="3"/>
  <c r="N504" i="3" s="1"/>
  <c r="L497" i="3"/>
  <c r="N497" i="3" s="1"/>
  <c r="L487" i="3"/>
  <c r="N487" i="3" s="1"/>
  <c r="L481" i="3"/>
  <c r="N481" i="3" s="1"/>
  <c r="L444" i="3"/>
  <c r="N444" i="3" s="1"/>
  <c r="L436" i="3"/>
  <c r="N436" i="3" s="1"/>
  <c r="L426" i="3"/>
  <c r="N426" i="3" s="1"/>
  <c r="L410" i="3"/>
  <c r="N410" i="3" s="1"/>
  <c r="L402" i="3"/>
  <c r="N402" i="3" s="1"/>
  <c r="L393" i="3"/>
  <c r="N393" i="3" s="1"/>
  <c r="L383" i="3"/>
  <c r="N383" i="3" s="1"/>
  <c r="L369" i="3"/>
  <c r="N369" i="3" s="1"/>
  <c r="L353" i="3"/>
  <c r="N353" i="3" s="1"/>
  <c r="L342" i="3"/>
  <c r="N342" i="3" s="1"/>
  <c r="L335" i="3"/>
  <c r="N335" i="3" s="1"/>
  <c r="L323" i="3"/>
  <c r="N323" i="3" s="1"/>
  <c r="L292" i="3"/>
  <c r="N292" i="3" s="1"/>
  <c r="L271" i="3"/>
  <c r="N271" i="3" s="1"/>
  <c r="L259" i="3"/>
  <c r="N259" i="3" s="1"/>
  <c r="L252" i="3"/>
  <c r="N252" i="3" s="1"/>
  <c r="L231" i="3"/>
  <c r="N231" i="3" s="1"/>
  <c r="L218" i="3"/>
  <c r="N218" i="3" s="1"/>
  <c r="L210" i="3"/>
  <c r="N210" i="3" s="1"/>
  <c r="L201" i="3"/>
  <c r="N201" i="3" s="1"/>
  <c r="L184" i="3"/>
  <c r="N184" i="3" s="1"/>
  <c r="L177" i="3"/>
  <c r="N177" i="3" s="1"/>
  <c r="L161" i="3"/>
  <c r="N161" i="3" s="1"/>
  <c r="L150" i="3"/>
  <c r="N150" i="3" s="1"/>
  <c r="L103" i="3"/>
  <c r="N103" i="3" s="1"/>
  <c r="L93" i="3"/>
  <c r="N93" i="3" s="1"/>
  <c r="L75" i="3"/>
  <c r="N75" i="3" s="1"/>
  <c r="L68" i="3"/>
  <c r="N68" i="3" s="1"/>
  <c r="L65" i="3"/>
  <c r="N65" i="3" s="1"/>
  <c r="L54" i="3"/>
  <c r="N54" i="3" s="1"/>
  <c r="L634" i="3"/>
  <c r="N634" i="3" s="1"/>
  <c r="L623" i="3"/>
  <c r="N623" i="3" s="1"/>
  <c r="L611" i="3"/>
  <c r="N611" i="3" s="1"/>
  <c r="L604" i="3"/>
  <c r="N604" i="3" s="1"/>
  <c r="L596" i="3"/>
  <c r="N596" i="3" s="1"/>
  <c r="L589" i="3"/>
  <c r="N589" i="3" s="1"/>
  <c r="L543" i="3"/>
  <c r="N543" i="3" s="1"/>
  <c r="L516" i="3"/>
  <c r="N516" i="3" s="1"/>
  <c r="L502" i="3"/>
  <c r="N502" i="3" s="1"/>
  <c r="L476" i="3"/>
  <c r="N476" i="3" s="1"/>
  <c r="L468" i="3"/>
  <c r="N468" i="3" s="1"/>
  <c r="L458" i="3"/>
  <c r="N458" i="3" s="1"/>
  <c r="L404" i="3"/>
  <c r="N404" i="3" s="1"/>
  <c r="L397" i="3"/>
  <c r="N397" i="3" s="1"/>
  <c r="L391" i="3"/>
  <c r="N391" i="3" s="1"/>
  <c r="L344" i="3"/>
  <c r="N344" i="3" s="1"/>
  <c r="L337" i="3"/>
  <c r="N337" i="3" s="1"/>
  <c r="L330" i="3"/>
  <c r="N330" i="3" s="1"/>
  <c r="L321" i="3"/>
  <c r="N321" i="3" s="1"/>
  <c r="L310" i="3"/>
  <c r="N310" i="3" s="1"/>
  <c r="L303" i="3"/>
  <c r="N303" i="3" s="1"/>
  <c r="L297" i="3"/>
  <c r="N297" i="3" s="1"/>
  <c r="L273" i="3"/>
  <c r="N273" i="3" s="1"/>
  <c r="L263" i="3"/>
  <c r="N263" i="3" s="1"/>
  <c r="L257" i="3"/>
  <c r="N257" i="3" s="1"/>
  <c r="L242" i="3"/>
  <c r="N242" i="3" s="1"/>
  <c r="L199" i="3"/>
  <c r="N199" i="3" s="1"/>
  <c r="L163" i="3"/>
  <c r="N163" i="3" s="1"/>
  <c r="L138" i="3"/>
  <c r="N138" i="3" s="1"/>
  <c r="L110" i="3"/>
  <c r="N110" i="3" s="1"/>
  <c r="L90" i="3"/>
  <c r="N90" i="3" s="1"/>
  <c r="L66" i="3"/>
  <c r="N66" i="3" s="1"/>
  <c r="L658" i="3"/>
  <c r="N658" i="3" s="1"/>
  <c r="L538" i="3"/>
  <c r="N538" i="3" s="1"/>
  <c r="L493" i="3"/>
  <c r="N493" i="3" s="1"/>
  <c r="L474" i="3"/>
  <c r="N474" i="3" s="1"/>
  <c r="L433" i="3"/>
  <c r="N433" i="3" s="1"/>
  <c r="L365" i="3"/>
  <c r="N365" i="3" s="1"/>
  <c r="L298" i="3"/>
  <c r="N298" i="3" s="1"/>
  <c r="L278" i="3"/>
  <c r="N278" i="3" s="1"/>
  <c r="L116" i="3"/>
  <c r="N116" i="3" s="1"/>
  <c r="L39" i="3"/>
  <c r="N39" i="3" s="1"/>
  <c r="L562" i="3"/>
  <c r="N562" i="3" s="1"/>
  <c r="L536" i="3"/>
  <c r="N536" i="3" s="1"/>
  <c r="L513" i="3"/>
  <c r="N513" i="3" s="1"/>
  <c r="L452" i="3"/>
  <c r="N452" i="3" s="1"/>
  <c r="L449" i="3"/>
  <c r="N449" i="3" s="1"/>
  <c r="L412" i="3"/>
  <c r="N412" i="3" s="1"/>
  <c r="L370" i="3"/>
  <c r="N370" i="3" s="1"/>
  <c r="L306" i="3"/>
  <c r="N306" i="3" s="1"/>
  <c r="L269" i="3"/>
  <c r="N269" i="3" s="1"/>
  <c r="L220" i="3"/>
  <c r="N220" i="3" s="1"/>
  <c r="L212" i="3"/>
  <c r="N212" i="3" s="1"/>
  <c r="L182" i="3"/>
  <c r="N182" i="3" s="1"/>
  <c r="L135" i="3"/>
  <c r="N135" i="3" s="1"/>
  <c r="L99" i="3"/>
  <c r="N99" i="3" s="1"/>
  <c r="L59" i="3"/>
  <c r="N59" i="3" s="1"/>
  <c r="L52" i="3"/>
  <c r="N52" i="3" s="1"/>
  <c r="L98" i="3"/>
  <c r="N98" i="3" s="1"/>
  <c r="O98" i="3" s="1"/>
  <c r="L73" i="3"/>
  <c r="N73" i="3" s="1"/>
  <c r="L625" i="3"/>
  <c r="N625" i="3" s="1"/>
  <c r="L598" i="3"/>
  <c r="N598" i="3" s="1"/>
  <c r="L548" i="3"/>
  <c r="N548" i="3" s="1"/>
  <c r="L515" i="3"/>
  <c r="N515" i="3" s="1"/>
  <c r="L420" i="3"/>
  <c r="N420" i="3" s="1"/>
  <c r="L417" i="3"/>
  <c r="N417" i="3" s="1"/>
  <c r="L372" i="3"/>
  <c r="N372" i="3" s="1"/>
  <c r="L329" i="3"/>
  <c r="N329" i="3" s="1"/>
  <c r="L305" i="3"/>
  <c r="N305" i="3" s="1"/>
  <c r="L244" i="3"/>
  <c r="N244" i="3" s="1"/>
  <c r="L124" i="3"/>
  <c r="N124" i="3" s="1"/>
  <c r="L83" i="3"/>
  <c r="N83" i="3" s="1"/>
  <c r="L47" i="3"/>
  <c r="N47" i="3" s="1"/>
  <c r="L15" i="3"/>
  <c r="N15" i="3" s="1"/>
  <c r="L570" i="3"/>
  <c r="N570" i="3" s="1"/>
  <c r="L519" i="3"/>
  <c r="N519" i="3" s="1"/>
  <c r="L419" i="3"/>
  <c r="N419" i="3" s="1"/>
  <c r="L378" i="3"/>
  <c r="N378" i="3" s="1"/>
  <c r="L314" i="3"/>
  <c r="N314" i="3" s="1"/>
  <c r="L276" i="3"/>
  <c r="N276" i="3" s="1"/>
  <c r="L260" i="3"/>
  <c r="N260" i="3" s="1"/>
  <c r="L250" i="3"/>
  <c r="N250" i="3" s="1"/>
  <c r="L227" i="3"/>
  <c r="N227" i="3" s="1"/>
  <c r="L196" i="3"/>
  <c r="N196" i="3" s="1"/>
  <c r="L193" i="3"/>
  <c r="N193" i="3" s="1"/>
  <c r="L156" i="3"/>
  <c r="N156" i="3" s="1"/>
  <c r="L148" i="3"/>
  <c r="N148" i="3" s="1"/>
  <c r="L122" i="3"/>
  <c r="N122" i="3" s="1"/>
  <c r="L114" i="3"/>
  <c r="N114" i="3" s="1"/>
  <c r="L91" i="3"/>
  <c r="N91" i="3" s="1"/>
  <c r="L84" i="3"/>
  <c r="N84" i="3" s="1"/>
  <c r="L81" i="3"/>
  <c r="N81" i="3" s="1"/>
  <c r="L63" i="3"/>
  <c r="N63" i="3" s="1"/>
  <c r="L45" i="3"/>
  <c r="N45" i="3" s="1"/>
  <c r="L37" i="3"/>
  <c r="N37" i="3" s="1"/>
  <c r="L29" i="3"/>
  <c r="N29" i="3" s="1"/>
  <c r="L21" i="3"/>
  <c r="N21" i="3" s="1"/>
  <c r="L125" i="3"/>
  <c r="N125" i="3" s="1"/>
  <c r="L609" i="3"/>
  <c r="N609" i="3" s="1"/>
  <c r="L527" i="3"/>
  <c r="N527" i="3" s="1"/>
  <c r="L380" i="3"/>
  <c r="N380" i="3" s="1"/>
  <c r="L312" i="3"/>
  <c r="N312" i="3" s="1"/>
  <c r="L191" i="3"/>
  <c r="N191" i="3" s="1"/>
  <c r="L173" i="3"/>
  <c r="N173" i="3" s="1"/>
  <c r="L131" i="3"/>
  <c r="N131" i="3" s="1"/>
  <c r="L106" i="3"/>
  <c r="N106" i="3" s="1"/>
  <c r="L23" i="3"/>
  <c r="N23" i="3" s="1"/>
  <c r="L580" i="3"/>
  <c r="N580" i="3" s="1"/>
  <c r="L498" i="3"/>
  <c r="N498" i="3" s="1"/>
  <c r="L431" i="3"/>
  <c r="N431" i="3" s="1"/>
  <c r="L388" i="3"/>
  <c r="N388" i="3" s="1"/>
  <c r="L351" i="3"/>
  <c r="N351" i="3" s="1"/>
  <c r="L333" i="3"/>
  <c r="N333" i="3" s="1"/>
  <c r="L291" i="3"/>
  <c r="N291" i="3" s="1"/>
  <c r="L284" i="3"/>
  <c r="N284" i="3" s="1"/>
  <c r="L159" i="3"/>
  <c r="N159" i="3" s="1"/>
  <c r="L141" i="3"/>
  <c r="N141" i="3" s="1"/>
  <c r="L132" i="3"/>
  <c r="N132" i="3" s="1"/>
  <c r="L129" i="3"/>
  <c r="N129" i="3" s="1"/>
  <c r="L111" i="3"/>
  <c r="N111" i="3" s="1"/>
  <c r="L105" i="3"/>
  <c r="N105" i="3" s="1"/>
  <c r="L95" i="3"/>
  <c r="N95" i="3" s="1"/>
  <c r="L70" i="3"/>
  <c r="N70" i="3" s="1"/>
  <c r="L56" i="3"/>
  <c r="N56" i="3" s="1"/>
  <c r="L155" i="3"/>
  <c r="N155" i="3" s="1"/>
  <c r="L134" i="3"/>
  <c r="N134" i="3" s="1"/>
  <c r="L58" i="3"/>
  <c r="N58" i="3" s="1"/>
  <c r="L615" i="3"/>
  <c r="N615" i="3" s="1"/>
  <c r="L466" i="3"/>
  <c r="N466" i="3" s="1"/>
  <c r="L359" i="3"/>
  <c r="N359" i="3" s="1"/>
  <c r="L234" i="3"/>
  <c r="N234" i="3" s="1"/>
  <c r="L143" i="3"/>
  <c r="N143" i="3" s="1"/>
  <c r="L31" i="3"/>
  <c r="N31" i="3" s="1"/>
  <c r="L553" i="3"/>
  <c r="N553" i="3" s="1"/>
  <c r="L529" i="3"/>
  <c r="N529" i="3" s="1"/>
  <c r="L479" i="3"/>
  <c r="N479" i="3" s="1"/>
  <c r="L438" i="3"/>
  <c r="N438" i="3" s="1"/>
  <c r="L361" i="3"/>
  <c r="N361" i="3" s="1"/>
  <c r="L216" i="3"/>
  <c r="N216" i="3" s="1"/>
  <c r="L209" i="3"/>
  <c r="N209" i="3" s="1"/>
  <c r="L202" i="3"/>
  <c r="N202" i="3" s="1"/>
  <c r="L175" i="3"/>
  <c r="N175" i="3" s="1"/>
  <c r="L169" i="3"/>
  <c r="N169" i="3" s="1"/>
  <c r="L152" i="3"/>
  <c r="N152" i="3" s="1"/>
  <c r="L145" i="3"/>
  <c r="N145" i="3" s="1"/>
  <c r="L118" i="3"/>
  <c r="N118" i="3" s="1"/>
  <c r="L88" i="3"/>
  <c r="N88" i="3" s="1"/>
  <c r="L77" i="3"/>
  <c r="N77" i="3" s="1"/>
  <c r="L67" i="3"/>
  <c r="N67" i="3" s="1"/>
  <c r="L49" i="3"/>
  <c r="N49" i="3" s="1"/>
  <c r="L41" i="3"/>
  <c r="N41" i="3" s="1"/>
  <c r="L33" i="3"/>
  <c r="N33" i="3" s="1"/>
  <c r="L25" i="3"/>
  <c r="N25" i="3" s="1"/>
  <c r="L17" i="3"/>
  <c r="N17" i="3" s="1"/>
  <c r="B48" i="7"/>
  <c r="C48" i="7" s="1"/>
  <c r="B35" i="7"/>
  <c r="C35" i="7" s="1"/>
  <c r="B49" i="7"/>
  <c r="C49" i="7" s="1"/>
  <c r="AC12" i="7"/>
  <c r="E12" i="7" s="1"/>
  <c r="F12" i="7" s="1"/>
  <c r="B12" i="7"/>
  <c r="C12" i="7" s="1"/>
  <c r="B40" i="7"/>
  <c r="C40" i="7" s="1"/>
  <c r="B14" i="7"/>
  <c r="C14" i="7" s="1"/>
  <c r="B30" i="7"/>
  <c r="C30" i="7" s="1"/>
  <c r="B46" i="7"/>
  <c r="C46" i="7" s="1"/>
  <c r="B27" i="7"/>
  <c r="C27" i="7" s="1"/>
  <c r="B43" i="7"/>
  <c r="C43" i="7" s="1"/>
  <c r="B16" i="7"/>
  <c r="C16" i="7" s="1"/>
  <c r="B41" i="7"/>
  <c r="C41" i="7" s="1"/>
  <c r="B36" i="7"/>
  <c r="C36" i="7" s="1"/>
  <c r="B44" i="7"/>
  <c r="C44" i="7" s="1"/>
  <c r="B18" i="7"/>
  <c r="C18" i="7" s="1"/>
  <c r="B34" i="7"/>
  <c r="C34" i="7" s="1"/>
  <c r="B31" i="7"/>
  <c r="C31" i="7" s="1"/>
  <c r="B47" i="7"/>
  <c r="C47" i="7" s="1"/>
  <c r="B20" i="7"/>
  <c r="C20" i="7" s="1"/>
  <c r="B45" i="7"/>
  <c r="C45" i="7" s="1"/>
  <c r="B17" i="7"/>
  <c r="C17" i="7" s="1"/>
  <c r="B22" i="7"/>
  <c r="C22" i="7" s="1"/>
  <c r="B38" i="7"/>
  <c r="C38" i="7" s="1"/>
  <c r="B19" i="7"/>
  <c r="C19" i="7" s="1"/>
  <c r="B28" i="7"/>
  <c r="C28" i="7" s="1"/>
  <c r="B24" i="7"/>
  <c r="C24" i="7" s="1"/>
  <c r="AC13" i="7"/>
  <c r="E13" i="7" s="1"/>
  <c r="F13" i="7" s="1"/>
  <c r="B13" i="7"/>
  <c r="C13" i="7" s="1"/>
  <c r="B29" i="7"/>
  <c r="C29" i="7" s="1"/>
  <c r="B26" i="7"/>
  <c r="C26" i="7" s="1"/>
  <c r="B42" i="7"/>
  <c r="C42" i="7" s="1"/>
  <c r="B23" i="7"/>
  <c r="C23" i="7" s="1"/>
  <c r="B39" i="7"/>
  <c r="C39" i="7" s="1"/>
  <c r="B37" i="7"/>
  <c r="C37" i="7" s="1"/>
  <c r="B33" i="7"/>
  <c r="C33" i="7" s="1"/>
  <c r="B32" i="7"/>
  <c r="C32" i="7" s="1"/>
  <c r="B25" i="7"/>
  <c r="C25" i="7" s="1"/>
  <c r="AB507" i="7"/>
  <c r="AC507" i="7" s="1"/>
  <c r="AB321" i="7"/>
  <c r="AC321" i="7" s="1"/>
  <c r="AB777" i="7"/>
  <c r="AC777" i="7" s="1"/>
  <c r="AB974" i="7"/>
  <c r="AC974" i="7" s="1"/>
  <c r="AB958" i="7"/>
  <c r="AC958" i="7" s="1"/>
  <c r="AB141" i="7"/>
  <c r="AC141" i="7" s="1"/>
  <c r="E141" i="7" s="1"/>
  <c r="F141" i="7" s="1"/>
  <c r="AB994" i="7"/>
  <c r="AC994" i="7" s="1"/>
  <c r="AB309" i="7"/>
  <c r="AC309" i="7" s="1"/>
  <c r="AB223" i="7"/>
  <c r="AC223" i="7" s="1"/>
  <c r="E223" i="7" s="1"/>
  <c r="F223" i="7" s="1"/>
  <c r="AB217" i="7"/>
  <c r="AC217" i="7" s="1"/>
  <c r="E217" i="7" s="1"/>
  <c r="F217" i="7" s="1"/>
  <c r="AC11" i="7"/>
  <c r="E11" i="7" s="1"/>
  <c r="F11" i="7" s="1"/>
  <c r="AB385" i="7"/>
  <c r="AC385" i="7" s="1"/>
  <c r="AB433" i="7"/>
  <c r="AC433" i="7" s="1"/>
  <c r="AB753" i="7"/>
  <c r="AC753" i="7" s="1"/>
  <c r="AB381" i="7"/>
  <c r="AC381" i="7" s="1"/>
  <c r="AB339" i="7"/>
  <c r="AC339" i="7" s="1"/>
  <c r="AB289" i="7"/>
  <c r="AC289" i="7" s="1"/>
  <c r="E289" i="7" s="1"/>
  <c r="F289" i="7" s="1"/>
  <c r="AB189" i="7"/>
  <c r="AC189" i="7" s="1"/>
  <c r="E189" i="7" s="1"/>
  <c r="F189" i="7" s="1"/>
  <c r="AB21" i="7"/>
  <c r="AB970" i="7"/>
  <c r="AC970" i="7" s="1"/>
  <c r="AB333" i="7"/>
  <c r="AC333" i="7" s="1"/>
  <c r="AB812" i="7"/>
  <c r="AC812" i="7" s="1"/>
  <c r="AB645" i="7"/>
  <c r="AC645" i="7" s="1"/>
  <c r="AB513" i="7"/>
  <c r="AC513" i="7" s="1"/>
  <c r="AB349" i="7"/>
  <c r="AC349" i="7" s="1"/>
  <c r="AB789" i="7"/>
  <c r="AC789" i="7" s="1"/>
  <c r="AB15" i="7"/>
  <c r="AB990" i="7"/>
  <c r="AC990" i="7" s="1"/>
  <c r="AB649" i="7"/>
  <c r="AC649" i="7" s="1"/>
  <c r="AB571" i="7"/>
  <c r="AC571" i="7" s="1"/>
  <c r="AC9" i="7"/>
  <c r="AC10" i="7"/>
  <c r="E10" i="7" s="1"/>
  <c r="F10" i="7" s="1"/>
  <c r="L2" i="14"/>
  <c r="L3" i="14" s="1"/>
  <c r="O226" i="3" l="1"/>
  <c r="O15" i="3"/>
  <c r="Q15" i="3" s="1"/>
  <c r="R15" i="3" s="1"/>
  <c r="H9" i="3"/>
  <c r="J9" i="3" s="1"/>
  <c r="O9" i="3" s="1"/>
  <c r="O370" i="3"/>
  <c r="Q370" i="3" s="1"/>
  <c r="R370" i="3" s="1"/>
  <c r="O75" i="3"/>
  <c r="Q75" i="3" s="1"/>
  <c r="R75" i="3" s="1"/>
  <c r="O612" i="3"/>
  <c r="Q612" i="3" s="1"/>
  <c r="R612" i="3" s="1"/>
  <c r="O252" i="3"/>
  <c r="Q252" i="3" s="1"/>
  <c r="R252" i="3" s="1"/>
  <c r="O403" i="3"/>
  <c r="Q403" i="3" s="1"/>
  <c r="R403" i="3" s="1"/>
  <c r="O506" i="3"/>
  <c r="Q506" i="3" s="1"/>
  <c r="R506" i="3" s="1"/>
  <c r="O244" i="3"/>
  <c r="Q244" i="3" s="1"/>
  <c r="R244" i="3" s="1"/>
  <c r="O562" i="3"/>
  <c r="Q562" i="3" s="1"/>
  <c r="R562" i="3" s="1"/>
  <c r="O411" i="3"/>
  <c r="Q411" i="3" s="1"/>
  <c r="R411" i="3" s="1"/>
  <c r="O548" i="3"/>
  <c r="Q548" i="3" s="1"/>
  <c r="R548" i="3" s="1"/>
  <c r="O381" i="3"/>
  <c r="Q381" i="3" s="1"/>
  <c r="R381" i="3" s="1"/>
  <c r="O727" i="3"/>
  <c r="Q727" i="3" s="1"/>
  <c r="R727" i="3" s="1"/>
  <c r="O359" i="3"/>
  <c r="Q359" i="3" s="1"/>
  <c r="R359" i="3" s="1"/>
  <c r="O106" i="3"/>
  <c r="Q106" i="3" s="1"/>
  <c r="R106" i="3" s="1"/>
  <c r="O298" i="3"/>
  <c r="Q298" i="3" s="1"/>
  <c r="R298" i="3" s="1"/>
  <c r="O391" i="3"/>
  <c r="Q391" i="3" s="1"/>
  <c r="R391" i="3" s="1"/>
  <c r="O60" i="3"/>
  <c r="Q60" i="3" s="1"/>
  <c r="R60" i="3" s="1"/>
  <c r="O650" i="3"/>
  <c r="Q650" i="3" s="1"/>
  <c r="R650" i="3" s="1"/>
  <c r="O142" i="3"/>
  <c r="Q142" i="3" s="1"/>
  <c r="R142" i="3" s="1"/>
  <c r="O679" i="3"/>
  <c r="Q679" i="3" s="1"/>
  <c r="R679" i="3" s="1"/>
  <c r="O112" i="3"/>
  <c r="Q112" i="3" s="1"/>
  <c r="R112" i="3" s="1"/>
  <c r="O982" i="3"/>
  <c r="Q982" i="3" s="1"/>
  <c r="R982" i="3" s="1"/>
  <c r="O496" i="3"/>
  <c r="Q496" i="3" s="1"/>
  <c r="R496" i="3" s="1"/>
  <c r="O357" i="3"/>
  <c r="Q357" i="3" s="1"/>
  <c r="R357" i="3" s="1"/>
  <c r="O478" i="3"/>
  <c r="Q478" i="3" s="1"/>
  <c r="R478" i="3" s="1"/>
  <c r="O754" i="3"/>
  <c r="Q754" i="3" s="1"/>
  <c r="R754" i="3" s="1"/>
  <c r="O803" i="3"/>
  <c r="Q803" i="3" s="1"/>
  <c r="R803" i="3" s="1"/>
  <c r="O334" i="3"/>
  <c r="Q334" i="3" s="1"/>
  <c r="R334" i="3" s="1"/>
  <c r="O521" i="3"/>
  <c r="Q521" i="3" s="1"/>
  <c r="R521" i="3" s="1"/>
  <c r="O579" i="3"/>
  <c r="Q579" i="3" s="1"/>
  <c r="R579" i="3" s="1"/>
  <c r="O71" i="3"/>
  <c r="Q71" i="3" s="1"/>
  <c r="R71" i="3" s="1"/>
  <c r="O46" i="3"/>
  <c r="Q46" i="3" s="1"/>
  <c r="R46" i="3" s="1"/>
  <c r="O473" i="3"/>
  <c r="Q473" i="3" s="1"/>
  <c r="R473" i="3" s="1"/>
  <c r="O323" i="3"/>
  <c r="Q323" i="3" s="1"/>
  <c r="R323" i="3" s="1"/>
  <c r="O204" i="3"/>
  <c r="Q204" i="3" s="1"/>
  <c r="R204" i="3" s="1"/>
  <c r="O80" i="3"/>
  <c r="Q80" i="3" s="1"/>
  <c r="R80" i="3" s="1"/>
  <c r="O545" i="3"/>
  <c r="Q545" i="3" s="1"/>
  <c r="R545" i="3" s="1"/>
  <c r="O382" i="3"/>
  <c r="Q382" i="3" s="1"/>
  <c r="R382" i="3" s="1"/>
  <c r="O245" i="3"/>
  <c r="Q245" i="3" s="1"/>
  <c r="R245" i="3" s="1"/>
  <c r="O558" i="3"/>
  <c r="Q558" i="3" s="1"/>
  <c r="R558" i="3" s="1"/>
  <c r="O243" i="3"/>
  <c r="Q243" i="3" s="1"/>
  <c r="R243" i="3" s="1"/>
  <c r="O466" i="3"/>
  <c r="Q466" i="3" s="1"/>
  <c r="R466" i="3" s="1"/>
  <c r="O155" i="3"/>
  <c r="Q155" i="3" s="1"/>
  <c r="R155" i="3" s="1"/>
  <c r="O380" i="3"/>
  <c r="Q380" i="3" s="1"/>
  <c r="R380" i="3" s="1"/>
  <c r="O397" i="3"/>
  <c r="Q397" i="3" s="1"/>
  <c r="R397" i="3" s="1"/>
  <c r="O539" i="3"/>
  <c r="Q539" i="3" s="1"/>
  <c r="R539" i="3" s="1"/>
  <c r="O854" i="3"/>
  <c r="Q854" i="3" s="1"/>
  <c r="R854" i="3" s="1"/>
  <c r="O430" i="3"/>
  <c r="Q430" i="3" s="1"/>
  <c r="R430" i="3" s="1"/>
  <c r="O622" i="3"/>
  <c r="Q622" i="3" s="1"/>
  <c r="R622" i="3" s="1"/>
  <c r="O694" i="3"/>
  <c r="Q694" i="3" s="1"/>
  <c r="R694" i="3" s="1"/>
  <c r="O247" i="3"/>
  <c r="Q247" i="3" s="1"/>
  <c r="R247" i="3" s="1"/>
  <c r="O74" i="3"/>
  <c r="Q74" i="3" s="1"/>
  <c r="R74" i="3" s="1"/>
  <c r="O767" i="3"/>
  <c r="Q767" i="3" s="1"/>
  <c r="R767" i="3" s="1"/>
  <c r="O863" i="3"/>
  <c r="Q863" i="3" s="1"/>
  <c r="R863" i="3" s="1"/>
  <c r="O563" i="3"/>
  <c r="Q563" i="3" s="1"/>
  <c r="R563" i="3" s="1"/>
  <c r="O647" i="3"/>
  <c r="Q647" i="3" s="1"/>
  <c r="R647" i="3" s="1"/>
  <c r="O771" i="3"/>
  <c r="Q771" i="3" s="1"/>
  <c r="R771" i="3" s="1"/>
  <c r="O519" i="3"/>
  <c r="Q519" i="3" s="1"/>
  <c r="R519" i="3" s="1"/>
  <c r="O116" i="3"/>
  <c r="Q116" i="3" s="1"/>
  <c r="R116" i="3" s="1"/>
  <c r="O37" i="3"/>
  <c r="Q37" i="3" s="1"/>
  <c r="R37" i="3" s="1"/>
  <c r="O412" i="3"/>
  <c r="Q412" i="3" s="1"/>
  <c r="R412" i="3" s="1"/>
  <c r="O87" i="3"/>
  <c r="Q87" i="3" s="1"/>
  <c r="R87" i="3" s="1"/>
  <c r="O147" i="3"/>
  <c r="Q147" i="3" s="1"/>
  <c r="R147" i="3" s="1"/>
  <c r="O333" i="3"/>
  <c r="Q333" i="3" s="1"/>
  <c r="R333" i="3" s="1"/>
  <c r="O114" i="3"/>
  <c r="Q114" i="3" s="1"/>
  <c r="R114" i="3" s="1"/>
  <c r="O419" i="3"/>
  <c r="Q419" i="3" s="1"/>
  <c r="R419" i="3" s="1"/>
  <c r="O39" i="3"/>
  <c r="Q39" i="3" s="1"/>
  <c r="R39" i="3" s="1"/>
  <c r="O138" i="3"/>
  <c r="Q138" i="3" s="1"/>
  <c r="R138" i="3" s="1"/>
  <c r="O751" i="3"/>
  <c r="Q751" i="3" s="1"/>
  <c r="R751" i="3" s="1"/>
  <c r="O220" i="3"/>
  <c r="Q220" i="3" s="1"/>
  <c r="R220" i="3" s="1"/>
  <c r="O458" i="3"/>
  <c r="Q458" i="3" s="1"/>
  <c r="R458" i="3" s="1"/>
  <c r="O618" i="3"/>
  <c r="Q618" i="3" s="1"/>
  <c r="R618" i="3" s="1"/>
  <c r="O874" i="3"/>
  <c r="Q874" i="3" s="1"/>
  <c r="R874" i="3" s="1"/>
  <c r="O911" i="3"/>
  <c r="Q911" i="3" s="1"/>
  <c r="R911" i="3" s="1"/>
  <c r="O638" i="3"/>
  <c r="Q638" i="3" s="1"/>
  <c r="R638" i="3" s="1"/>
  <c r="O378" i="3"/>
  <c r="Q378" i="3" s="1"/>
  <c r="R378" i="3" s="1"/>
  <c r="O353" i="3"/>
  <c r="Q353" i="3" s="1"/>
  <c r="R353" i="3" s="1"/>
  <c r="O279" i="3"/>
  <c r="Q279" i="3" s="1"/>
  <c r="R279" i="3" s="1"/>
  <c r="O154" i="3"/>
  <c r="Q154" i="3" s="1"/>
  <c r="R154" i="3" s="1"/>
  <c r="O43" i="3"/>
  <c r="Q43" i="3" s="1"/>
  <c r="R43" i="3" s="1"/>
  <c r="O188" i="3"/>
  <c r="Q188" i="3" s="1"/>
  <c r="R188" i="3" s="1"/>
  <c r="O668" i="3"/>
  <c r="Q668" i="3" s="1"/>
  <c r="R668" i="3" s="1"/>
  <c r="O91" i="3"/>
  <c r="Q91" i="3" s="1"/>
  <c r="R91" i="3" s="1"/>
  <c r="O250" i="3"/>
  <c r="Q250" i="3" s="1"/>
  <c r="R250" i="3" s="1"/>
  <c r="O449" i="3"/>
  <c r="Q449" i="3" s="1"/>
  <c r="R449" i="3" s="1"/>
  <c r="O65" i="3"/>
  <c r="Q65" i="3" s="1"/>
  <c r="R65" i="3" s="1"/>
  <c r="O292" i="3"/>
  <c r="Q292" i="3" s="1"/>
  <c r="R292" i="3" s="1"/>
  <c r="O171" i="3"/>
  <c r="Q171" i="3" s="1"/>
  <c r="R171" i="3" s="1"/>
  <c r="O406" i="3"/>
  <c r="Q406" i="3" s="1"/>
  <c r="R406" i="3" s="1"/>
  <c r="O626" i="3"/>
  <c r="Q626" i="3" s="1"/>
  <c r="R626" i="3" s="1"/>
  <c r="O232" i="3"/>
  <c r="Q232" i="3" s="1"/>
  <c r="R232" i="3" s="1"/>
  <c r="O445" i="3"/>
  <c r="Q445" i="3" s="1"/>
  <c r="R445" i="3" s="1"/>
  <c r="O683" i="3"/>
  <c r="Q683" i="3" s="1"/>
  <c r="R683" i="3" s="1"/>
  <c r="O587" i="3"/>
  <c r="Q587" i="3" s="1"/>
  <c r="R587" i="3" s="1"/>
  <c r="O64" i="3"/>
  <c r="Q64" i="3" s="1"/>
  <c r="R64" i="3" s="1"/>
  <c r="O67" i="3"/>
  <c r="Q67" i="3" s="1"/>
  <c r="R67" i="3" s="1"/>
  <c r="O105" i="3"/>
  <c r="Q105" i="3" s="1"/>
  <c r="R105" i="3" s="1"/>
  <c r="O498" i="3"/>
  <c r="Q498" i="3" s="1"/>
  <c r="R498" i="3" s="1"/>
  <c r="O193" i="3"/>
  <c r="Q193" i="3" s="1"/>
  <c r="R193" i="3" s="1"/>
  <c r="O420" i="3"/>
  <c r="Q420" i="3" s="1"/>
  <c r="R420" i="3" s="1"/>
  <c r="O306" i="3"/>
  <c r="Q306" i="3" s="1"/>
  <c r="R306" i="3" s="1"/>
  <c r="O452" i="3"/>
  <c r="Q452" i="3" s="1"/>
  <c r="R452" i="3" s="1"/>
  <c r="O68" i="3"/>
  <c r="Q68" i="3" s="1"/>
  <c r="R68" i="3" s="1"/>
  <c r="O603" i="3"/>
  <c r="Q603" i="3" s="1"/>
  <c r="R603" i="3" s="1"/>
  <c r="O414" i="3"/>
  <c r="Q414" i="3" s="1"/>
  <c r="R414" i="3" s="1"/>
  <c r="O640" i="3"/>
  <c r="Q640" i="3" s="1"/>
  <c r="R640" i="3" s="1"/>
  <c r="O157" i="3"/>
  <c r="Q157" i="3" s="1"/>
  <c r="R157" i="3" s="1"/>
  <c r="O644" i="3"/>
  <c r="Q644" i="3" s="1"/>
  <c r="R644" i="3" s="1"/>
  <c r="O988" i="3"/>
  <c r="Q988" i="3" s="1"/>
  <c r="R988" i="3" s="1"/>
  <c r="O34" i="3"/>
  <c r="Q34" i="3" s="1"/>
  <c r="R34" i="3" s="1"/>
  <c r="O261" i="3"/>
  <c r="Q261" i="3" s="1"/>
  <c r="R261" i="3" s="1"/>
  <c r="O256" i="3"/>
  <c r="Q256" i="3" s="1"/>
  <c r="R256" i="3" s="1"/>
  <c r="O509" i="3"/>
  <c r="Q509" i="3" s="1"/>
  <c r="R509" i="3" s="1"/>
  <c r="O800" i="3"/>
  <c r="Q800" i="3" s="1"/>
  <c r="R800" i="3" s="1"/>
  <c r="O819" i="3"/>
  <c r="Q819" i="3" s="1"/>
  <c r="R819" i="3" s="1"/>
  <c r="O407" i="3"/>
  <c r="Q407" i="3" s="1"/>
  <c r="R407" i="3" s="1"/>
  <c r="O896" i="3"/>
  <c r="Q896" i="3" s="1"/>
  <c r="R896" i="3" s="1"/>
  <c r="O190" i="3"/>
  <c r="Q190" i="3" s="1"/>
  <c r="R190" i="3" s="1"/>
  <c r="O605" i="3"/>
  <c r="O705" i="3"/>
  <c r="Q705" i="3" s="1"/>
  <c r="R705" i="3" s="1"/>
  <c r="O187" i="3"/>
  <c r="Q187" i="3" s="1"/>
  <c r="R187" i="3" s="1"/>
  <c r="O816" i="3"/>
  <c r="Q816" i="3" s="1"/>
  <c r="R816" i="3" s="1"/>
  <c r="O82" i="3"/>
  <c r="Q82" i="3" s="1"/>
  <c r="R82" i="3" s="1"/>
  <c r="O267" i="3"/>
  <c r="Q267" i="3" s="1"/>
  <c r="R267" i="3" s="1"/>
  <c r="O807" i="3"/>
  <c r="Q807" i="3" s="1"/>
  <c r="R807" i="3" s="1"/>
  <c r="O920" i="3"/>
  <c r="Q920" i="3" s="1"/>
  <c r="R920" i="3" s="1"/>
  <c r="O722" i="3"/>
  <c r="Q722" i="3" s="1"/>
  <c r="R722" i="3" s="1"/>
  <c r="O919" i="3"/>
  <c r="Q919" i="3" s="1"/>
  <c r="R919" i="3" s="1"/>
  <c r="O450" i="3"/>
  <c r="Q450" i="3" s="1"/>
  <c r="R450" i="3" s="1"/>
  <c r="O660" i="3"/>
  <c r="Q660" i="3" s="1"/>
  <c r="R660" i="3" s="1"/>
  <c r="O307" i="3"/>
  <c r="Q307" i="3" s="1"/>
  <c r="R307" i="3" s="1"/>
  <c r="O631" i="3"/>
  <c r="Q631" i="3" s="1"/>
  <c r="R631" i="3" s="1"/>
  <c r="O999" i="3"/>
  <c r="Q999" i="3" s="1"/>
  <c r="R999" i="3" s="1"/>
  <c r="O96" i="3"/>
  <c r="Q96" i="3" s="1"/>
  <c r="R96" i="3" s="1"/>
  <c r="O268" i="3"/>
  <c r="Q268" i="3" s="1"/>
  <c r="R268" i="3" s="1"/>
  <c r="O598" i="3"/>
  <c r="Q598" i="3" s="1"/>
  <c r="R598" i="3" s="1"/>
  <c r="O184" i="3"/>
  <c r="Q184" i="3" s="1"/>
  <c r="R184" i="3" s="1"/>
  <c r="O662" i="3"/>
  <c r="Q662" i="3" s="1"/>
  <c r="R662" i="3" s="1"/>
  <c r="O237" i="3"/>
  <c r="Q237" i="3" s="1"/>
  <c r="R237" i="3" s="1"/>
  <c r="O294" i="3"/>
  <c r="Q294" i="3" s="1"/>
  <c r="R294" i="3" s="1"/>
  <c r="O438" i="3"/>
  <c r="Q438" i="3" s="1"/>
  <c r="R438" i="3" s="1"/>
  <c r="O63" i="3"/>
  <c r="Q63" i="3" s="1"/>
  <c r="R63" i="3" s="1"/>
  <c r="O47" i="3"/>
  <c r="Q47" i="3" s="1"/>
  <c r="R47" i="3" s="1"/>
  <c r="O52" i="3"/>
  <c r="Q52" i="3" s="1"/>
  <c r="R52" i="3" s="1"/>
  <c r="O110" i="3"/>
  <c r="Q110" i="3" s="1"/>
  <c r="R110" i="3" s="1"/>
  <c r="O330" i="3"/>
  <c r="Q330" i="3" s="1"/>
  <c r="R330" i="3" s="1"/>
  <c r="O623" i="3"/>
  <c r="Q623" i="3" s="1"/>
  <c r="R623" i="3" s="1"/>
  <c r="O150" i="3"/>
  <c r="Q150" i="3" s="1"/>
  <c r="R150" i="3" s="1"/>
  <c r="O434" i="3"/>
  <c r="Q434" i="3" s="1"/>
  <c r="R434" i="3" s="1"/>
  <c r="O567" i="3"/>
  <c r="Q567" i="3" s="1"/>
  <c r="R567" i="3" s="1"/>
  <c r="O464" i="3"/>
  <c r="Q464" i="3" s="1"/>
  <c r="R464" i="3" s="1"/>
  <c r="O879" i="3"/>
  <c r="Q879" i="3" s="1"/>
  <c r="R879" i="3" s="1"/>
  <c r="O682" i="3"/>
  <c r="Q682" i="3" s="1"/>
  <c r="R682" i="3" s="1"/>
  <c r="O175" i="3"/>
  <c r="Q175" i="3" s="1"/>
  <c r="R175" i="3" s="1"/>
  <c r="O95" i="3"/>
  <c r="Q95" i="3" s="1"/>
  <c r="R95" i="3" s="1"/>
  <c r="O621" i="3"/>
  <c r="Q621" i="3" s="1"/>
  <c r="R621" i="3" s="1"/>
  <c r="O677" i="3"/>
  <c r="Q677" i="3" s="1"/>
  <c r="R677" i="3" s="1"/>
  <c r="O31" i="3"/>
  <c r="Q31" i="3" s="1"/>
  <c r="R31" i="3" s="1"/>
  <c r="O305" i="3"/>
  <c r="Q305" i="3" s="1"/>
  <c r="R305" i="3" s="1"/>
  <c r="O625" i="3"/>
  <c r="Q625" i="3" s="1"/>
  <c r="R625" i="3" s="1"/>
  <c r="O481" i="3"/>
  <c r="Q481" i="3" s="1"/>
  <c r="R481" i="3" s="1"/>
  <c r="O326" i="3"/>
  <c r="Q326" i="3" s="1"/>
  <c r="R326" i="3" s="1"/>
  <c r="O518" i="3"/>
  <c r="Q518" i="3" s="1"/>
  <c r="R518" i="3" s="1"/>
  <c r="O287" i="3"/>
  <c r="Q287" i="3" s="1"/>
  <c r="R287" i="3" s="1"/>
  <c r="O681" i="3"/>
  <c r="Q681" i="3" s="1"/>
  <c r="R681" i="3" s="1"/>
  <c r="O143" i="3"/>
  <c r="Q143" i="3" s="1"/>
  <c r="R143" i="3" s="1"/>
  <c r="O390" i="3"/>
  <c r="Q390" i="3" s="1"/>
  <c r="R390" i="3" s="1"/>
  <c r="O704" i="3"/>
  <c r="Q704" i="3" s="1"/>
  <c r="R704" i="3" s="1"/>
  <c r="O440" i="3"/>
  <c r="Q440" i="3" s="1"/>
  <c r="R440" i="3" s="1"/>
  <c r="O18" i="3"/>
  <c r="Q18" i="3" s="1"/>
  <c r="R18" i="3" s="1"/>
  <c r="O915" i="3"/>
  <c r="Q915" i="3" s="1"/>
  <c r="R915" i="3" s="1"/>
  <c r="O352" i="3"/>
  <c r="Q352" i="3" s="1"/>
  <c r="R352" i="3" s="1"/>
  <c r="O959" i="3"/>
  <c r="Q959" i="3" s="1"/>
  <c r="R959" i="3" s="1"/>
  <c r="O118" i="3"/>
  <c r="Q118" i="3" s="1"/>
  <c r="R118" i="3" s="1"/>
  <c r="O431" i="3"/>
  <c r="Q431" i="3" s="1"/>
  <c r="R431" i="3" s="1"/>
  <c r="O312" i="3"/>
  <c r="Q312" i="3" s="1"/>
  <c r="R312" i="3" s="1"/>
  <c r="O45" i="3"/>
  <c r="Q45" i="3" s="1"/>
  <c r="R45" i="3" s="1"/>
  <c r="O534" i="3"/>
  <c r="Q534" i="3" s="1"/>
  <c r="R534" i="3" s="1"/>
  <c r="O88" i="3"/>
  <c r="Q88" i="3" s="1"/>
  <c r="R88" i="3" s="1"/>
  <c r="O23" i="3"/>
  <c r="O148" i="3"/>
  <c r="Q148" i="3" s="1"/>
  <c r="R148" i="3" s="1"/>
  <c r="O536" i="3"/>
  <c r="Q536" i="3" s="1"/>
  <c r="R536" i="3" s="1"/>
  <c r="O263" i="3"/>
  <c r="Q263" i="3" s="1"/>
  <c r="R263" i="3" s="1"/>
  <c r="O344" i="3"/>
  <c r="Q344" i="3" s="1"/>
  <c r="R344" i="3" s="1"/>
  <c r="O342" i="3"/>
  <c r="Q342" i="3" s="1"/>
  <c r="R342" i="3" s="1"/>
  <c r="O564" i="3"/>
  <c r="Q564" i="3" s="1"/>
  <c r="R564" i="3" s="1"/>
  <c r="O666" i="3"/>
  <c r="Q666" i="3" s="1"/>
  <c r="R666" i="3" s="1"/>
  <c r="O214" i="3"/>
  <c r="Q214" i="3" s="1"/>
  <c r="R214" i="3" s="1"/>
  <c r="O395" i="3"/>
  <c r="Q395" i="3" s="1"/>
  <c r="R395" i="3" s="1"/>
  <c r="O488" i="3"/>
  <c r="Q488" i="3" s="1"/>
  <c r="R488" i="3" s="1"/>
  <c r="O616" i="3"/>
  <c r="Q616" i="3" s="1"/>
  <c r="R616" i="3" s="1"/>
  <c r="O571" i="3"/>
  <c r="Q571" i="3" s="1"/>
  <c r="R571" i="3" s="1"/>
  <c r="O350" i="3"/>
  <c r="Q350" i="3" s="1"/>
  <c r="R350" i="3" s="1"/>
  <c r="O166" i="3"/>
  <c r="Q166" i="3" s="1"/>
  <c r="R166" i="3" s="1"/>
  <c r="O923" i="3"/>
  <c r="Q923" i="3" s="1"/>
  <c r="R923" i="3" s="1"/>
  <c r="O233" i="3"/>
  <c r="Q233" i="3" s="1"/>
  <c r="R233" i="3" s="1"/>
  <c r="O701" i="3"/>
  <c r="Q701" i="3" s="1"/>
  <c r="R701" i="3" s="1"/>
  <c r="O242" i="3"/>
  <c r="Q242" i="3" s="1"/>
  <c r="R242" i="3" s="1"/>
  <c r="O589" i="3"/>
  <c r="Q589" i="3" s="1"/>
  <c r="R589" i="3" s="1"/>
  <c r="O176" i="3"/>
  <c r="Q176" i="3" s="1"/>
  <c r="R176" i="3" s="1"/>
  <c r="O230" i="3"/>
  <c r="Q230" i="3" s="1"/>
  <c r="R230" i="3" s="1"/>
  <c r="O893" i="3"/>
  <c r="Q893" i="3" s="1"/>
  <c r="R893" i="3" s="1"/>
  <c r="O910" i="3"/>
  <c r="Q910" i="3" s="1"/>
  <c r="R910" i="3" s="1"/>
  <c r="O755" i="3"/>
  <c r="Q755" i="3" s="1"/>
  <c r="R755" i="3" s="1"/>
  <c r="O416" i="3"/>
  <c r="Q416" i="3" s="1"/>
  <c r="R416" i="3" s="1"/>
  <c r="O831" i="3"/>
  <c r="Q831" i="3" s="1"/>
  <c r="R831" i="3" s="1"/>
  <c r="O372" i="3"/>
  <c r="Q372" i="3" s="1"/>
  <c r="R372" i="3" s="1"/>
  <c r="O177" i="3"/>
  <c r="Q177" i="3" s="1"/>
  <c r="R177" i="3" s="1"/>
  <c r="O882" i="3"/>
  <c r="O651" i="3"/>
  <c r="Q651" i="3" s="1"/>
  <c r="R651" i="3" s="1"/>
  <c r="O765" i="3"/>
  <c r="Q765" i="3" s="1"/>
  <c r="R765" i="3" s="1"/>
  <c r="O467" i="3"/>
  <c r="Q467" i="3" s="1"/>
  <c r="R467" i="3" s="1"/>
  <c r="O700" i="3"/>
  <c r="Q700" i="3" s="1"/>
  <c r="R700" i="3" s="1"/>
  <c r="O838" i="3"/>
  <c r="Q838" i="3" s="1"/>
  <c r="R838" i="3" s="1"/>
  <c r="O775" i="3"/>
  <c r="Q775" i="3" s="1"/>
  <c r="R775" i="3" s="1"/>
  <c r="O89" i="3"/>
  <c r="Q89" i="3" s="1"/>
  <c r="R89" i="3" s="1"/>
  <c r="O537" i="3"/>
  <c r="Q537" i="3" s="1"/>
  <c r="R537" i="3" s="1"/>
  <c r="O861" i="3"/>
  <c r="Q861" i="3" s="1"/>
  <c r="R861" i="3" s="1"/>
  <c r="O792" i="3"/>
  <c r="Q792" i="3" s="1"/>
  <c r="R792" i="3" s="1"/>
  <c r="O712" i="3"/>
  <c r="Q712" i="3" s="1"/>
  <c r="R712" i="3" s="1"/>
  <c r="O888" i="3"/>
  <c r="Q888" i="3" s="1"/>
  <c r="R888" i="3" s="1"/>
  <c r="O952" i="3"/>
  <c r="Q952" i="3" s="1"/>
  <c r="R952" i="3" s="1"/>
  <c r="O978" i="3"/>
  <c r="Q978" i="3" s="1"/>
  <c r="R978" i="3" s="1"/>
  <c r="O926" i="3"/>
  <c r="Q926" i="3" s="1"/>
  <c r="R926" i="3" s="1"/>
  <c r="O930" i="3"/>
  <c r="O672" i="3"/>
  <c r="Q672" i="3" s="1"/>
  <c r="R672" i="3" s="1"/>
  <c r="O159" i="3"/>
  <c r="Q159" i="3" s="1"/>
  <c r="R159" i="3" s="1"/>
  <c r="O29" i="3"/>
  <c r="Q29" i="3" s="1"/>
  <c r="R29" i="3" s="1"/>
  <c r="O122" i="3"/>
  <c r="Q122" i="3" s="1"/>
  <c r="R122" i="3" s="1"/>
  <c r="O502" i="3"/>
  <c r="Q502" i="3" s="1"/>
  <c r="R502" i="3" s="1"/>
  <c r="O210" i="3"/>
  <c r="Q210" i="3" s="1"/>
  <c r="R210" i="3" s="1"/>
  <c r="O426" i="3"/>
  <c r="Q426" i="3" s="1"/>
  <c r="R426" i="3" s="1"/>
  <c r="O487" i="3"/>
  <c r="Q487" i="3" s="1"/>
  <c r="R487" i="3" s="1"/>
  <c r="O557" i="3"/>
  <c r="Q557" i="3" s="1"/>
  <c r="R557" i="3" s="1"/>
  <c r="O591" i="3"/>
  <c r="Q591" i="3" s="1"/>
  <c r="R591" i="3" s="1"/>
  <c r="O76" i="3"/>
  <c r="Q76" i="3" s="1"/>
  <c r="R76" i="3" s="1"/>
  <c r="O630" i="3"/>
  <c r="O180" i="3"/>
  <c r="Q180" i="3" s="1"/>
  <c r="R180" i="3" s="1"/>
  <c r="O319" i="3"/>
  <c r="O568" i="3"/>
  <c r="Q568" i="3" s="1"/>
  <c r="R568" i="3" s="1"/>
  <c r="O40" i="3"/>
  <c r="Q40" i="3" s="1"/>
  <c r="R40" i="3" s="1"/>
  <c r="O208" i="3"/>
  <c r="Q208" i="3" s="1"/>
  <c r="R208" i="3" s="1"/>
  <c r="O205" i="3"/>
  <c r="Q205" i="3" s="1"/>
  <c r="R205" i="3" s="1"/>
  <c r="O385" i="3"/>
  <c r="Q385" i="3" s="1"/>
  <c r="R385" i="3" s="1"/>
  <c r="O461" i="3"/>
  <c r="Q461" i="3" s="1"/>
  <c r="R461" i="3" s="1"/>
  <c r="O532" i="3"/>
  <c r="Q532" i="3" s="1"/>
  <c r="R532" i="3" s="1"/>
  <c r="O164" i="3"/>
  <c r="Q164" i="3" s="1"/>
  <c r="R164" i="3" s="1"/>
  <c r="O482" i="3"/>
  <c r="Q482" i="3" s="1"/>
  <c r="R482" i="3" s="1"/>
  <c r="O569" i="3"/>
  <c r="O791" i="3"/>
  <c r="Q791" i="3" s="1"/>
  <c r="R791" i="3" s="1"/>
  <c r="O318" i="3"/>
  <c r="Q318" i="3" s="1"/>
  <c r="R318" i="3" s="1"/>
  <c r="O368" i="3"/>
  <c r="Q368" i="3" s="1"/>
  <c r="R368" i="3" s="1"/>
  <c r="O332" i="3"/>
  <c r="Q332" i="3" s="1"/>
  <c r="R332" i="3" s="1"/>
  <c r="O418" i="3"/>
  <c r="Q418" i="3" s="1"/>
  <c r="R418" i="3" s="1"/>
  <c r="O592" i="3"/>
  <c r="Q592" i="3" s="1"/>
  <c r="R592" i="3" s="1"/>
  <c r="O339" i="3"/>
  <c r="Q339" i="3" s="1"/>
  <c r="R339" i="3" s="1"/>
  <c r="O373" i="3"/>
  <c r="Q373" i="3" s="1"/>
  <c r="R373" i="3" s="1"/>
  <c r="O22" i="3"/>
  <c r="Q22" i="3" s="1"/>
  <c r="R22" i="3" s="1"/>
  <c r="O507" i="3"/>
  <c r="Q507" i="3" s="1"/>
  <c r="R507" i="3" s="1"/>
  <c r="O776" i="3"/>
  <c r="Q776" i="3" s="1"/>
  <c r="R776" i="3" s="1"/>
  <c r="Q13" i="3"/>
  <c r="R13" i="3" s="1"/>
  <c r="O780" i="3"/>
  <c r="Q780" i="3" s="1"/>
  <c r="R780" i="3" s="1"/>
  <c r="O909" i="3"/>
  <c r="O808" i="3"/>
  <c r="Q808" i="3" s="1"/>
  <c r="R808" i="3" s="1"/>
  <c r="O311" i="3"/>
  <c r="Q311" i="3" s="1"/>
  <c r="R311" i="3" s="1"/>
  <c r="O696" i="3"/>
  <c r="Q696" i="3" s="1"/>
  <c r="R696" i="3" s="1"/>
  <c r="H901" i="3"/>
  <c r="J901" i="3" s="1"/>
  <c r="O901" i="3" s="1"/>
  <c r="O479" i="3"/>
  <c r="Q479" i="3" s="1"/>
  <c r="R479" i="3" s="1"/>
  <c r="O83" i="3"/>
  <c r="Q83" i="3" s="1"/>
  <c r="R83" i="3" s="1"/>
  <c r="O216" i="3"/>
  <c r="Q216" i="3" s="1"/>
  <c r="R216" i="3" s="1"/>
  <c r="O234" i="3"/>
  <c r="Q234" i="3" s="1"/>
  <c r="R234" i="3" s="1"/>
  <c r="O58" i="3"/>
  <c r="Q58" i="3" s="1"/>
  <c r="R58" i="3" s="1"/>
  <c r="O284" i="3"/>
  <c r="Q284" i="3" s="1"/>
  <c r="R284" i="3" s="1"/>
  <c r="O84" i="3"/>
  <c r="Q84" i="3" s="1"/>
  <c r="R84" i="3" s="1"/>
  <c r="O227" i="3"/>
  <c r="O570" i="3"/>
  <c r="Q570" i="3" s="1"/>
  <c r="R570" i="3" s="1"/>
  <c r="O124" i="3"/>
  <c r="Q124" i="3" s="1"/>
  <c r="R124" i="3" s="1"/>
  <c r="O99" i="3"/>
  <c r="Q99" i="3" s="1"/>
  <c r="R99" i="3" s="1"/>
  <c r="O66" i="3"/>
  <c r="O310" i="3"/>
  <c r="Q310" i="3" s="1"/>
  <c r="R310" i="3" s="1"/>
  <c r="O604" i="3"/>
  <c r="Q604" i="3" s="1"/>
  <c r="R604" i="3" s="1"/>
  <c r="O54" i="3"/>
  <c r="Q54" i="3" s="1"/>
  <c r="R54" i="3" s="1"/>
  <c r="O393" i="3"/>
  <c r="Q393" i="3" s="1"/>
  <c r="R393" i="3" s="1"/>
  <c r="O436" i="3"/>
  <c r="Q436" i="3" s="1"/>
  <c r="R436" i="3" s="1"/>
  <c r="O629" i="3"/>
  <c r="Q629" i="3" s="1"/>
  <c r="R629" i="3" s="1"/>
  <c r="O408" i="3"/>
  <c r="Q408" i="3" s="1"/>
  <c r="R408" i="3" s="1"/>
  <c r="O255" i="3"/>
  <c r="O447" i="3"/>
  <c r="Q447" i="3" s="1"/>
  <c r="R447" i="3" s="1"/>
  <c r="O508" i="3"/>
  <c r="Q508" i="3" s="1"/>
  <c r="R508" i="3" s="1"/>
  <c r="O643" i="3"/>
  <c r="Q643" i="3" s="1"/>
  <c r="R643" i="3" s="1"/>
  <c r="O144" i="3"/>
  <c r="O483" i="3"/>
  <c r="Q483" i="3" s="1"/>
  <c r="R483" i="3" s="1"/>
  <c r="O282" i="3"/>
  <c r="Q282" i="3" s="1"/>
  <c r="R282" i="3" s="1"/>
  <c r="O659" i="3"/>
  <c r="Q659" i="3" s="1"/>
  <c r="R659" i="3" s="1"/>
  <c r="O822" i="3"/>
  <c r="Q822" i="3" s="1"/>
  <c r="R822" i="3" s="1"/>
  <c r="O576" i="3"/>
  <c r="Q576" i="3" s="1"/>
  <c r="R576" i="3" s="1"/>
  <c r="S576" i="3" s="1"/>
  <c r="O514" i="3"/>
  <c r="Q514" i="3" s="1"/>
  <c r="R514" i="3" s="1"/>
  <c r="O717" i="3"/>
  <c r="Q717" i="3" s="1"/>
  <c r="R717" i="3" s="1"/>
  <c r="O462" i="3"/>
  <c r="Q462" i="3" s="1"/>
  <c r="R462" i="3" s="1"/>
  <c r="O26" i="3"/>
  <c r="Q26" i="3" s="1"/>
  <c r="R26" i="3" s="1"/>
  <c r="O283" i="3"/>
  <c r="Q283" i="3" s="1"/>
  <c r="R283" i="3" s="1"/>
  <c r="O528" i="3"/>
  <c r="Q528" i="3" s="1"/>
  <c r="R528" i="3" s="1"/>
  <c r="O573" i="3"/>
  <c r="Q573" i="3" s="1"/>
  <c r="R573" i="3" s="1"/>
  <c r="O386" i="3"/>
  <c r="Q386" i="3" s="1"/>
  <c r="R386" i="3" s="1"/>
  <c r="O772" i="3"/>
  <c r="O825" i="3"/>
  <c r="Q825" i="3" s="1"/>
  <c r="R825" i="3" s="1"/>
  <c r="O946" i="3"/>
  <c r="O992" i="3"/>
  <c r="Q992" i="3" s="1"/>
  <c r="R992" i="3" s="1"/>
  <c r="O258" i="3"/>
  <c r="Q258" i="3" s="1"/>
  <c r="R258" i="3" s="1"/>
  <c r="O798" i="3"/>
  <c r="Q798" i="3" s="1"/>
  <c r="R798" i="3" s="1"/>
  <c r="O331" i="3"/>
  <c r="O899" i="3"/>
  <c r="Q899" i="3" s="1"/>
  <c r="R899" i="3" s="1"/>
  <c r="O1005" i="3"/>
  <c r="Q1005" i="3" s="1"/>
  <c r="R1005" i="3" s="1"/>
  <c r="O934" i="3"/>
  <c r="Q934" i="3" s="1"/>
  <c r="R934" i="3" s="1"/>
  <c r="O813" i="3"/>
  <c r="Q813" i="3" s="1"/>
  <c r="R813" i="3" s="1"/>
  <c r="O815" i="3"/>
  <c r="Q815" i="3" s="1"/>
  <c r="R815" i="3" s="1"/>
  <c r="O435" i="3"/>
  <c r="Q435" i="3" s="1"/>
  <c r="R435" i="3" s="1"/>
  <c r="O713" i="3"/>
  <c r="Q713" i="3" s="1"/>
  <c r="R713" i="3" s="1"/>
  <c r="O967" i="3"/>
  <c r="Q967" i="3" s="1"/>
  <c r="R967" i="3" s="1"/>
  <c r="O691" i="3"/>
  <c r="Q691" i="3" s="1"/>
  <c r="R691" i="3" s="1"/>
  <c r="O526" i="3"/>
  <c r="O781" i="3"/>
  <c r="Q781" i="3" s="1"/>
  <c r="R781" i="3" s="1"/>
  <c r="H41" i="3"/>
  <c r="J41" i="3" s="1"/>
  <c r="O41" i="3" s="1"/>
  <c r="H17" i="3"/>
  <c r="J17" i="3" s="1"/>
  <c r="O17" i="3" s="1"/>
  <c r="H273" i="3"/>
  <c r="J273" i="3" s="1"/>
  <c r="O273" i="3" s="1"/>
  <c r="H489" i="3"/>
  <c r="J489" i="3" s="1"/>
  <c r="O489" i="3" s="1"/>
  <c r="H145" i="3"/>
  <c r="J145" i="3" s="1"/>
  <c r="O145" i="3" s="1"/>
  <c r="H465" i="3"/>
  <c r="J465" i="3" s="1"/>
  <c r="O465" i="3" s="1"/>
  <c r="H401" i="3"/>
  <c r="J401" i="3" s="1"/>
  <c r="O401" i="3" s="1"/>
  <c r="H593" i="3"/>
  <c r="J593" i="3" s="1"/>
  <c r="O593" i="3" s="1"/>
  <c r="H724" i="3"/>
  <c r="J724" i="3" s="1"/>
  <c r="O724" i="3" s="1"/>
  <c r="O377" i="3"/>
  <c r="Q377" i="3" s="1"/>
  <c r="R377" i="3" s="1"/>
  <c r="O520" i="3"/>
  <c r="O535" i="3"/>
  <c r="Q535" i="3" s="1"/>
  <c r="R535" i="3" s="1"/>
  <c r="O637" i="3"/>
  <c r="O1006" i="3"/>
  <c r="Q1006" i="3" s="1"/>
  <c r="R1006" i="3" s="1"/>
  <c r="O38" i="3"/>
  <c r="Q38" i="3" s="1"/>
  <c r="R38" i="3" s="1"/>
  <c r="O627" i="3"/>
  <c r="Q627" i="3" s="1"/>
  <c r="R627" i="3" s="1"/>
  <c r="O707" i="3"/>
  <c r="Q707" i="3" s="1"/>
  <c r="R707" i="3" s="1"/>
  <c r="O824" i="3"/>
  <c r="Q824" i="3" s="1"/>
  <c r="R824" i="3" s="1"/>
  <c r="O763" i="3"/>
  <c r="Q763" i="3" s="1"/>
  <c r="R763" i="3" s="1"/>
  <c r="O991" i="3"/>
  <c r="Q991" i="3" s="1"/>
  <c r="R991" i="3" s="1"/>
  <c r="O990" i="3"/>
  <c r="Q990" i="3" s="1"/>
  <c r="R990" i="3" s="1"/>
  <c r="O746" i="3"/>
  <c r="Q746" i="3" s="1"/>
  <c r="R746" i="3" s="1"/>
  <c r="O931" i="3"/>
  <c r="Q931" i="3" s="1"/>
  <c r="R931" i="3" s="1"/>
  <c r="H209" i="3"/>
  <c r="J209" i="3" s="1"/>
  <c r="O209" i="3" s="1"/>
  <c r="H708" i="3"/>
  <c r="J708" i="3" s="1"/>
  <c r="H789" i="3"/>
  <c r="J789" i="3" s="1"/>
  <c r="O789" i="3" s="1"/>
  <c r="S959" i="3"/>
  <c r="H950" i="3"/>
  <c r="J950" i="3" s="1"/>
  <c r="O950" i="3" s="1"/>
  <c r="H906" i="3"/>
  <c r="J906" i="3" s="1"/>
  <c r="O906" i="3" s="1"/>
  <c r="H858" i="3"/>
  <c r="J858" i="3" s="1"/>
  <c r="O858" i="3" s="1"/>
  <c r="H810" i="3"/>
  <c r="J810" i="3" s="1"/>
  <c r="O810" i="3" s="1"/>
  <c r="H714" i="3"/>
  <c r="J714" i="3" s="1"/>
  <c r="O714" i="3" s="1"/>
  <c r="H633" i="3"/>
  <c r="J633" i="3" s="1"/>
  <c r="O633" i="3" s="1"/>
  <c r="H297" i="3"/>
  <c r="J297" i="3" s="1"/>
  <c r="O297" i="3" s="1"/>
  <c r="Q297" i="3" s="1"/>
  <c r="R297" i="3" s="1"/>
  <c r="H965" i="3"/>
  <c r="J965" i="3" s="1"/>
  <c r="O965" i="3" s="1"/>
  <c r="H949" i="3"/>
  <c r="J949" i="3" s="1"/>
  <c r="O949" i="3" s="1"/>
  <c r="H933" i="3"/>
  <c r="J933" i="3" s="1"/>
  <c r="O933" i="3" s="1"/>
  <c r="H885" i="3"/>
  <c r="J885" i="3" s="1"/>
  <c r="O885" i="3" s="1"/>
  <c r="H869" i="3"/>
  <c r="J869" i="3" s="1"/>
  <c r="O869" i="3" s="1"/>
  <c r="H837" i="3"/>
  <c r="J837" i="3" s="1"/>
  <c r="O837" i="3" s="1"/>
  <c r="H805" i="3"/>
  <c r="J805" i="3" s="1"/>
  <c r="O805" i="3" s="1"/>
  <c r="Q805" i="3" s="1"/>
  <c r="R805" i="3" s="1"/>
  <c r="H773" i="3"/>
  <c r="J773" i="3" s="1"/>
  <c r="O773" i="3" s="1"/>
  <c r="Q773" i="3" s="1"/>
  <c r="R773" i="3" s="1"/>
  <c r="H757" i="3"/>
  <c r="J757" i="3" s="1"/>
  <c r="O757" i="3" s="1"/>
  <c r="H741" i="3"/>
  <c r="J741" i="3" s="1"/>
  <c r="O741" i="3" s="1"/>
  <c r="H725" i="3"/>
  <c r="J725" i="3" s="1"/>
  <c r="O725" i="3" s="1"/>
  <c r="Q725" i="3" s="1"/>
  <c r="R725" i="3" s="1"/>
  <c r="H709" i="3"/>
  <c r="J709" i="3" s="1"/>
  <c r="O709" i="3" s="1"/>
  <c r="H693" i="3"/>
  <c r="J693" i="3" s="1"/>
  <c r="O693" i="3" s="1"/>
  <c r="H661" i="3"/>
  <c r="J661" i="3" s="1"/>
  <c r="O661" i="3" s="1"/>
  <c r="Q661" i="3" s="1"/>
  <c r="R661" i="3" s="1"/>
  <c r="H597" i="3"/>
  <c r="J597" i="3" s="1"/>
  <c r="O597" i="3" s="1"/>
  <c r="H405" i="3"/>
  <c r="J405" i="3" s="1"/>
  <c r="O405" i="3" s="1"/>
  <c r="Q405" i="3" s="1"/>
  <c r="R405" i="3" s="1"/>
  <c r="H341" i="3"/>
  <c r="J341" i="3" s="1"/>
  <c r="O341" i="3" s="1"/>
  <c r="H277" i="3"/>
  <c r="J277" i="3" s="1"/>
  <c r="O277" i="3" s="1"/>
  <c r="H213" i="3"/>
  <c r="J213" i="3" s="1"/>
  <c r="O213" i="3" s="1"/>
  <c r="H85" i="3"/>
  <c r="J85" i="3" s="1"/>
  <c r="O85" i="3" s="1"/>
  <c r="Q85" i="3" s="1"/>
  <c r="R85" i="3" s="1"/>
  <c r="H21" i="3"/>
  <c r="J21" i="3" s="1"/>
  <c r="O21" i="3" s="1"/>
  <c r="H966" i="3"/>
  <c r="J966" i="3" s="1"/>
  <c r="O966" i="3" s="1"/>
  <c r="H914" i="3"/>
  <c r="J914" i="3" s="1"/>
  <c r="O914" i="3" s="1"/>
  <c r="H862" i="3"/>
  <c r="J862" i="3" s="1"/>
  <c r="O862" i="3" s="1"/>
  <c r="H814" i="3"/>
  <c r="J814" i="3" s="1"/>
  <c r="O814" i="3" s="1"/>
  <c r="H758" i="3"/>
  <c r="J758" i="3" s="1"/>
  <c r="O758" i="3" s="1"/>
  <c r="H698" i="3"/>
  <c r="J698" i="3" s="1"/>
  <c r="O698" i="3" s="1"/>
  <c r="H1008" i="3"/>
  <c r="J1008" i="3" s="1"/>
  <c r="O1008" i="3" s="1"/>
  <c r="H976" i="3"/>
  <c r="J976" i="3" s="1"/>
  <c r="O976" i="3" s="1"/>
  <c r="H948" i="3"/>
  <c r="J948" i="3" s="1"/>
  <c r="O948" i="3" s="1"/>
  <c r="H916" i="3"/>
  <c r="J916" i="3" s="1"/>
  <c r="O916" i="3" s="1"/>
  <c r="H900" i="3"/>
  <c r="J900" i="3" s="1"/>
  <c r="O900" i="3" s="1"/>
  <c r="H852" i="3"/>
  <c r="J852" i="3" s="1"/>
  <c r="O852" i="3" s="1"/>
  <c r="H788" i="3"/>
  <c r="J788" i="3" s="1"/>
  <c r="O788" i="3" s="1"/>
  <c r="H756" i="3"/>
  <c r="J756" i="3" s="1"/>
  <c r="O756" i="3" s="1"/>
  <c r="H740" i="3"/>
  <c r="J740" i="3" s="1"/>
  <c r="O740" i="3" s="1"/>
  <c r="H692" i="3"/>
  <c r="J692" i="3" s="1"/>
  <c r="O692" i="3" s="1"/>
  <c r="H657" i="3"/>
  <c r="J657" i="3" s="1"/>
  <c r="O657" i="3" s="1"/>
  <c r="H529" i="3"/>
  <c r="J529" i="3" s="1"/>
  <c r="O529" i="3" s="1"/>
  <c r="Q529" i="3" s="1"/>
  <c r="R529" i="3" s="1"/>
  <c r="H337" i="3"/>
  <c r="J337" i="3" s="1"/>
  <c r="O337" i="3" s="1"/>
  <c r="H81" i="3"/>
  <c r="J81" i="3" s="1"/>
  <c r="O81" i="3" s="1"/>
  <c r="O417" i="3"/>
  <c r="O103" i="3"/>
  <c r="Q103" i="3" s="1"/>
  <c r="R103" i="3" s="1"/>
  <c r="O289" i="3"/>
  <c r="O280" i="3"/>
  <c r="O470" i="3"/>
  <c r="O594" i="3"/>
  <c r="O62" i="3"/>
  <c r="O531" i="3"/>
  <c r="O108" i="3"/>
  <c r="O782" i="3"/>
  <c r="O956" i="3"/>
  <c r="O989" i="3"/>
  <c r="H457" i="3"/>
  <c r="J457" i="3" s="1"/>
  <c r="O457" i="3" s="1"/>
  <c r="H932" i="3"/>
  <c r="J932" i="3" s="1"/>
  <c r="O932" i="3" s="1"/>
  <c r="H149" i="3"/>
  <c r="J149" i="3" s="1"/>
  <c r="O149" i="3" s="1"/>
  <c r="H533" i="3"/>
  <c r="J533" i="3" s="1"/>
  <c r="O533" i="3" s="1"/>
  <c r="O199" i="3"/>
  <c r="O231" i="3"/>
  <c r="O340" i="3"/>
  <c r="O131" i="3"/>
  <c r="O260" i="3"/>
  <c r="O182" i="3"/>
  <c r="O538" i="3"/>
  <c r="H153" i="3"/>
  <c r="J153" i="3" s="1"/>
  <c r="O153" i="3" s="1"/>
  <c r="H868" i="3"/>
  <c r="J868" i="3" s="1"/>
  <c r="O868" i="3" s="1"/>
  <c r="H917" i="3"/>
  <c r="J917" i="3" s="1"/>
  <c r="O917" i="3" s="1"/>
  <c r="H820" i="3"/>
  <c r="J820" i="3" s="1"/>
  <c r="O820" i="3" s="1"/>
  <c r="O615" i="3"/>
  <c r="O580" i="3"/>
  <c r="O173" i="3"/>
  <c r="O257" i="3"/>
  <c r="O303" i="3"/>
  <c r="O140" i="3"/>
  <c r="H836" i="3"/>
  <c r="J836" i="3" s="1"/>
  <c r="O836" i="3" s="1"/>
  <c r="H762" i="3"/>
  <c r="J762" i="3" s="1"/>
  <c r="O762" i="3" s="1"/>
  <c r="H804" i="3"/>
  <c r="J804" i="3" s="1"/>
  <c r="O804" i="3" s="1"/>
  <c r="H884" i="3"/>
  <c r="J884" i="3" s="1"/>
  <c r="O884" i="3" s="1"/>
  <c r="H998" i="3"/>
  <c r="J998" i="3" s="1"/>
  <c r="O998" i="3" s="1"/>
  <c r="H821" i="3"/>
  <c r="J821" i="3" s="1"/>
  <c r="O821" i="3" s="1"/>
  <c r="H997" i="3"/>
  <c r="J997" i="3" s="1"/>
  <c r="O997" i="3" s="1"/>
  <c r="H853" i="3"/>
  <c r="J853" i="3" s="1"/>
  <c r="H981" i="3"/>
  <c r="J981" i="3" s="1"/>
  <c r="O981" i="3" s="1"/>
  <c r="H469" i="3"/>
  <c r="J469" i="3" s="1"/>
  <c r="O469" i="3" s="1"/>
  <c r="O20" i="3"/>
  <c r="O454" i="3"/>
  <c r="O371" i="3"/>
  <c r="O793" i="3"/>
  <c r="O104" i="3"/>
  <c r="O313" i="3"/>
  <c r="O522" i="3"/>
  <c r="O19" i="3"/>
  <c r="O400" i="3"/>
  <c r="O264" i="3"/>
  <c r="O272" i="3"/>
  <c r="O347" i="3"/>
  <c r="O485" i="3"/>
  <c r="O555" i="3"/>
  <c r="O375" i="3"/>
  <c r="O614" i="3"/>
  <c r="O716" i="3"/>
  <c r="O942" i="3"/>
  <c r="O42" i="3"/>
  <c r="O503" i="3"/>
  <c r="O720" i="3"/>
  <c r="O878" i="3"/>
  <c r="O790" i="3"/>
  <c r="O675" i="3"/>
  <c r="Q675" i="3" s="1"/>
  <c r="R675" i="3" s="1"/>
  <c r="O811" i="3"/>
  <c r="O855" i="3"/>
  <c r="O908" i="3"/>
  <c r="O304" i="3"/>
  <c r="O994" i="3"/>
  <c r="O139" i="3"/>
  <c r="Q139" i="3" s="1"/>
  <c r="R139" i="3" s="1"/>
  <c r="O890" i="3"/>
  <c r="O584" i="3"/>
  <c r="O730" i="3"/>
  <c r="O183" i="3"/>
  <c r="Q183" i="3" s="1"/>
  <c r="R183" i="3" s="1"/>
  <c r="O322" i="3"/>
  <c r="O799" i="3"/>
  <c r="Q799" i="3" s="1"/>
  <c r="R799" i="3" s="1"/>
  <c r="H429" i="3"/>
  <c r="J429" i="3" s="1"/>
  <c r="O429" i="3" s="1"/>
  <c r="H673" i="3"/>
  <c r="J673" i="3" s="1"/>
  <c r="O673" i="3" s="1"/>
  <c r="H818" i="3"/>
  <c r="J818" i="3" s="1"/>
  <c r="O818" i="3" s="1"/>
  <c r="H970" i="3"/>
  <c r="J970" i="3" s="1"/>
  <c r="O970" i="3" s="1"/>
  <c r="H779" i="3"/>
  <c r="J779" i="3" s="1"/>
  <c r="O779" i="3" s="1"/>
  <c r="H731" i="3"/>
  <c r="J731" i="3" s="1"/>
  <c r="O731" i="3" s="1"/>
  <c r="H953" i="3"/>
  <c r="J953" i="3" s="1"/>
  <c r="O953" i="3" s="1"/>
  <c r="H859" i="3"/>
  <c r="J859" i="3" s="1"/>
  <c r="O859" i="3" s="1"/>
  <c r="H281" i="3"/>
  <c r="J281" i="3" s="1"/>
  <c r="O281" i="3" s="1"/>
  <c r="H664" i="3"/>
  <c r="J664" i="3" s="1"/>
  <c r="O664" i="3" s="1"/>
  <c r="H939" i="3"/>
  <c r="J939" i="3" s="1"/>
  <c r="O939" i="3" s="1"/>
  <c r="H834" i="3"/>
  <c r="J834" i="3" s="1"/>
  <c r="O834" i="3" s="1"/>
  <c r="O778" i="3"/>
  <c r="O219" i="3"/>
  <c r="O448" i="3"/>
  <c r="O501" i="3"/>
  <c r="O619" i="3"/>
  <c r="O723" i="3"/>
  <c r="O733" i="3"/>
  <c r="O960" i="3"/>
  <c r="O446" i="3"/>
  <c r="O471" i="3"/>
  <c r="O674" i="3"/>
  <c r="O328" i="3"/>
  <c r="O886" i="3"/>
  <c r="O964" i="3"/>
  <c r="O235" i="3"/>
  <c r="O610" i="3"/>
  <c r="O710" i="3"/>
  <c r="O883" i="3"/>
  <c r="Q883" i="3" s="1"/>
  <c r="R883" i="3" s="1"/>
  <c r="O742" i="3"/>
  <c r="O971" i="3"/>
  <c r="O544" i="3"/>
  <c r="O853" i="3"/>
  <c r="O955" i="3"/>
  <c r="O1001" i="3"/>
  <c r="O254" i="3"/>
  <c r="O349" i="3"/>
  <c r="O830" i="3"/>
  <c r="O839" i="3"/>
  <c r="O224" i="3"/>
  <c r="O477" i="3"/>
  <c r="O684" i="3"/>
  <c r="O126" i="3"/>
  <c r="H301" i="3"/>
  <c r="J301" i="3" s="1"/>
  <c r="O301" i="3" s="1"/>
  <c r="H857" i="3"/>
  <c r="J857" i="3" s="1"/>
  <c r="O857" i="3" s="1"/>
  <c r="H921" i="3"/>
  <c r="J921" i="3" s="1"/>
  <c r="O921" i="3" s="1"/>
  <c r="H421" i="3"/>
  <c r="J421" i="3" s="1"/>
  <c r="O421" i="3" s="1"/>
  <c r="H549" i="3"/>
  <c r="J549" i="3" s="1"/>
  <c r="O549" i="3" s="1"/>
  <c r="H870" i="3"/>
  <c r="J870" i="3" s="1"/>
  <c r="O870" i="3" s="1"/>
  <c r="H795" i="3"/>
  <c r="J795" i="3" s="1"/>
  <c r="O795" i="3" s="1"/>
  <c r="H907" i="3"/>
  <c r="J907" i="3" s="1"/>
  <c r="O907" i="3" s="1"/>
  <c r="H715" i="3"/>
  <c r="J715" i="3" s="1"/>
  <c r="O715" i="3" s="1"/>
  <c r="H873" i="3"/>
  <c r="J873" i="3" s="1"/>
  <c r="O873" i="3" s="1"/>
  <c r="H706" i="3"/>
  <c r="J706" i="3" s="1"/>
  <c r="O706" i="3" s="1"/>
  <c r="H972" i="3"/>
  <c r="J972" i="3" s="1"/>
  <c r="O972" i="3" s="1"/>
  <c r="H827" i="3"/>
  <c r="J827" i="3" s="1"/>
  <c r="O827" i="3" s="1"/>
  <c r="H875" i="3"/>
  <c r="J875" i="3" s="1"/>
  <c r="O875" i="3" s="1"/>
  <c r="H937" i="3"/>
  <c r="J937" i="3" s="1"/>
  <c r="O937" i="3" s="1"/>
  <c r="H891" i="3"/>
  <c r="J891" i="3" s="1"/>
  <c r="O891" i="3" s="1"/>
  <c r="H922" i="3"/>
  <c r="J922" i="3" s="1"/>
  <c r="O922" i="3" s="1"/>
  <c r="O129" i="3"/>
  <c r="O609" i="3"/>
  <c r="O314" i="3"/>
  <c r="O516" i="3"/>
  <c r="O271" i="3"/>
  <c r="O486" i="3"/>
  <c r="O940" i="3"/>
  <c r="O695" i="3"/>
  <c r="O941" i="3"/>
  <c r="O784" i="3"/>
  <c r="O369" i="3"/>
  <c r="O410" i="3"/>
  <c r="O128" i="3"/>
  <c r="O215" i="3"/>
  <c r="O162" i="3"/>
  <c r="O348" i="3"/>
  <c r="O607" i="3"/>
  <c r="O72" i="3"/>
  <c r="O113" i="3"/>
  <c r="O167" i="3"/>
  <c r="O241" i="3"/>
  <c r="O356" i="3"/>
  <c r="O490" i="3"/>
  <c r="O554" i="3"/>
  <c r="O628" i="3"/>
  <c r="O198" i="3"/>
  <c r="O738" i="3"/>
  <c r="O239" i="3"/>
  <c r="O583" i="3"/>
  <c r="O195" i="3"/>
  <c r="O265" i="3"/>
  <c r="O484" i="3"/>
  <c r="O551" i="3"/>
  <c r="O602" i="3"/>
  <c r="O69" i="3"/>
  <c r="O192" i="3"/>
  <c r="O427" i="3"/>
  <c r="O595" i="3"/>
  <c r="O652" i="3"/>
  <c r="O194" i="3"/>
  <c r="O735" i="3"/>
  <c r="O711" i="3"/>
  <c r="O925" i="3"/>
  <c r="O320" i="3"/>
  <c r="O552" i="3"/>
  <c r="O620" i="3"/>
  <c r="O590" i="3"/>
  <c r="O732" i="3"/>
  <c r="O491" i="3"/>
  <c r="Q491" i="3" s="1"/>
  <c r="R491" i="3" s="1"/>
  <c r="O546" i="3"/>
  <c r="O115" i="3"/>
  <c r="Q115" i="3" s="1"/>
  <c r="R115" i="3" s="1"/>
  <c r="O974" i="3"/>
  <c r="O197" i="3"/>
  <c r="O699" i="3"/>
  <c r="O835" i="3"/>
  <c r="Q835" i="3" s="1"/>
  <c r="R835" i="3" s="1"/>
  <c r="O902" i="3"/>
  <c r="O843" i="3"/>
  <c r="O957" i="3"/>
  <c r="O345" i="3"/>
  <c r="Q345" i="3" s="1"/>
  <c r="R345" i="3" s="1"/>
  <c r="O300" i="3"/>
  <c r="O895" i="3"/>
  <c r="Q895" i="3" s="1"/>
  <c r="R895" i="3" s="1"/>
  <c r="O678" i="3"/>
  <c r="O389" i="3"/>
  <c r="O642" i="3"/>
  <c r="H121" i="3"/>
  <c r="J121" i="3" s="1"/>
  <c r="O121" i="3" s="1"/>
  <c r="H581" i="3"/>
  <c r="J581" i="3" s="1"/>
  <c r="O581" i="3" s="1"/>
  <c r="H832" i="3"/>
  <c r="J832" i="3" s="1"/>
  <c r="O832" i="3" s="1"/>
  <c r="H768" i="3"/>
  <c r="J768" i="3" s="1"/>
  <c r="O768" i="3" s="1"/>
  <c r="H185" i="3"/>
  <c r="J185" i="3" s="1"/>
  <c r="O185" i="3" s="1"/>
  <c r="H850" i="3"/>
  <c r="J850" i="3" s="1"/>
  <c r="O850" i="3" s="1"/>
  <c r="H928" i="3"/>
  <c r="J928" i="3" s="1"/>
  <c r="O928" i="3" s="1"/>
  <c r="H1002" i="3"/>
  <c r="J1002" i="3" s="1"/>
  <c r="O1002" i="3" s="1"/>
  <c r="H453" i="3"/>
  <c r="J453" i="3" s="1"/>
  <c r="O453" i="3" s="1"/>
  <c r="H409" i="3"/>
  <c r="J409" i="3" s="1"/>
  <c r="O409" i="3" s="1"/>
  <c r="H770" i="3"/>
  <c r="J770" i="3" s="1"/>
  <c r="O770" i="3" s="1"/>
  <c r="H912" i="3"/>
  <c r="J912" i="3" s="1"/>
  <c r="O912" i="3" s="1"/>
  <c r="H737" i="3"/>
  <c r="J737" i="3" s="1"/>
  <c r="O737" i="3" s="1"/>
  <c r="H977" i="3"/>
  <c r="J977" i="3" s="1"/>
  <c r="O977" i="3" s="1"/>
  <c r="H774" i="3"/>
  <c r="J774" i="3" s="1"/>
  <c r="O774" i="3" s="1"/>
  <c r="H944" i="3"/>
  <c r="J944" i="3" s="1"/>
  <c r="O944" i="3" s="1"/>
  <c r="H729" i="3"/>
  <c r="J729" i="3" s="1"/>
  <c r="O729" i="3" s="1"/>
  <c r="H777" i="3"/>
  <c r="J777" i="3" s="1"/>
  <c r="O777" i="3" s="1"/>
  <c r="H848" i="3"/>
  <c r="J848" i="3" s="1"/>
  <c r="O848" i="3" s="1"/>
  <c r="H688" i="3"/>
  <c r="J688" i="3" s="1"/>
  <c r="O688" i="3" s="1"/>
  <c r="O497" i="3"/>
  <c r="O36" i="3"/>
  <c r="O253" i="3"/>
  <c r="O413" i="3"/>
  <c r="O327" i="3"/>
  <c r="O525" i="3"/>
  <c r="O586" i="3"/>
  <c r="O641" i="3"/>
  <c r="O338" i="3"/>
  <c r="O16" i="3"/>
  <c r="O266" i="3"/>
  <c r="O355" i="3"/>
  <c r="O35" i="3"/>
  <c r="Q35" i="3" s="1"/>
  <c r="R35" i="3" s="1"/>
  <c r="O109" i="3"/>
  <c r="O362" i="3"/>
  <c r="O101" i="3"/>
  <c r="O165" i="3"/>
  <c r="O686" i="3"/>
  <c r="O317" i="3"/>
  <c r="O872" i="3"/>
  <c r="O671" i="3"/>
  <c r="Q671" i="3" s="1"/>
  <c r="R671" i="3" s="1"/>
  <c r="O293" i="3"/>
  <c r="O343" i="3"/>
  <c r="O119" i="3"/>
  <c r="O379" i="3"/>
  <c r="O787" i="3"/>
  <c r="O30" i="3"/>
  <c r="O364" i="3"/>
  <c r="O1003" i="3"/>
  <c r="O979" i="3"/>
  <c r="Q979" i="3" s="1"/>
  <c r="R979" i="3" s="1"/>
  <c r="O556" i="3"/>
  <c r="O963" i="3"/>
  <c r="O866" i="3"/>
  <c r="O459" i="3"/>
  <c r="Q459" i="3" s="1"/>
  <c r="R459" i="3" s="1"/>
  <c r="O867" i="3"/>
  <c r="O1000" i="3"/>
  <c r="O851" i="3"/>
  <c r="O947" i="3"/>
  <c r="O550" i="3"/>
  <c r="O876" i="3"/>
  <c r="O703" i="3"/>
  <c r="H585" i="3"/>
  <c r="J585" i="3" s="1"/>
  <c r="O585" i="3" s="1"/>
  <c r="H676" i="3"/>
  <c r="J676" i="3" s="1"/>
  <c r="O676" i="3" s="1"/>
  <c r="H329" i="3"/>
  <c r="J329" i="3" s="1"/>
  <c r="O329" i="3" s="1"/>
  <c r="H441" i="3"/>
  <c r="J441" i="3" s="1"/>
  <c r="O441" i="3" s="1"/>
  <c r="H505" i="3"/>
  <c r="J505" i="3" s="1"/>
  <c r="O505" i="3" s="1"/>
  <c r="H721" i="3"/>
  <c r="J721" i="3" s="1"/>
  <c r="O721" i="3" s="1"/>
  <c r="H985" i="3"/>
  <c r="J985" i="3" s="1"/>
  <c r="O985" i="3" s="1"/>
  <c r="H761" i="3"/>
  <c r="J761" i="3" s="1"/>
  <c r="O761" i="3" s="1"/>
  <c r="H889" i="3"/>
  <c r="J889" i="3" s="1"/>
  <c r="O889" i="3" s="1"/>
  <c r="H325" i="3"/>
  <c r="J325" i="3" s="1"/>
  <c r="O325" i="3" s="1"/>
  <c r="H918" i="3"/>
  <c r="J918" i="3" s="1"/>
  <c r="O918" i="3" s="1"/>
  <c r="H752" i="3"/>
  <c r="J752" i="3" s="1"/>
  <c r="O752" i="3" s="1"/>
  <c r="H802" i="3"/>
  <c r="J802" i="3" s="1"/>
  <c r="O802" i="3" s="1"/>
  <c r="H969" i="3"/>
  <c r="J969" i="3" s="1"/>
  <c r="O969" i="3" s="1"/>
  <c r="H968" i="3"/>
  <c r="J968" i="3" s="1"/>
  <c r="O968" i="3" s="1"/>
  <c r="H905" i="3"/>
  <c r="J905" i="3" s="1"/>
  <c r="O905" i="3" s="1"/>
  <c r="H826" i="3"/>
  <c r="J826" i="3" s="1"/>
  <c r="O826" i="3" s="1"/>
  <c r="H880" i="3"/>
  <c r="J880" i="3" s="1"/>
  <c r="O880" i="3" s="1"/>
  <c r="H962" i="3"/>
  <c r="J962" i="3" s="1"/>
  <c r="O962" i="3" s="1"/>
  <c r="H769" i="3"/>
  <c r="J769" i="3" s="1"/>
  <c r="O769" i="3" s="1"/>
  <c r="H645" i="3"/>
  <c r="J645" i="3" s="1"/>
  <c r="O645" i="3" s="1"/>
  <c r="O201" i="3"/>
  <c r="O639" i="3"/>
  <c r="O547" i="3"/>
  <c r="O186" i="3"/>
  <c r="O374" i="3"/>
  <c r="O442" i="3"/>
  <c r="O51" i="3"/>
  <c r="O127" i="3"/>
  <c r="O308" i="3"/>
  <c r="O423" i="3"/>
  <c r="O151" i="3"/>
  <c r="O123" i="3"/>
  <c r="O796" i="3"/>
  <c r="O996" i="3"/>
  <c r="O229" i="3"/>
  <c r="O499" i="3"/>
  <c r="Q499" i="3" s="1"/>
  <c r="R499" i="3" s="1"/>
  <c r="O646" i="3"/>
  <c r="O25" i="3"/>
  <c r="O202" i="3"/>
  <c r="O141" i="3"/>
  <c r="O365" i="3"/>
  <c r="O476" i="3"/>
  <c r="O55" i="3"/>
  <c r="O32" i="3"/>
  <c r="O111" i="3"/>
  <c r="O276" i="3"/>
  <c r="O73" i="3"/>
  <c r="O59" i="3"/>
  <c r="O596" i="3"/>
  <c r="O161" i="3"/>
  <c r="O259" i="3"/>
  <c r="O383" i="3"/>
  <c r="O28" i="3"/>
  <c r="O222" i="3"/>
  <c r="O524" i="3"/>
  <c r="O168" i="3"/>
  <c r="O394" i="3"/>
  <c r="O86" i="3"/>
  <c r="O248" i="3"/>
  <c r="O500" i="3"/>
  <c r="O636" i="3"/>
  <c r="O354" i="3"/>
  <c r="O786" i="3"/>
  <c r="O246" i="3"/>
  <c r="O324" i="3"/>
  <c r="O27" i="3"/>
  <c r="O79" i="3"/>
  <c r="O207" i="3"/>
  <c r="O316" i="3"/>
  <c r="O511" i="3"/>
  <c r="O561" i="3"/>
  <c r="O94" i="3"/>
  <c r="O360" i="3"/>
  <c r="O200" i="3"/>
  <c r="O578" i="3"/>
  <c r="O50" i="3"/>
  <c r="O943" i="3"/>
  <c r="Q943" i="3" s="1"/>
  <c r="R943" i="3" s="1"/>
  <c r="O275" i="3"/>
  <c r="O744" i="3"/>
  <c r="O828" i="3"/>
  <c r="O288" i="3"/>
  <c r="O648" i="3"/>
  <c r="O53" i="3"/>
  <c r="O829" i="3"/>
  <c r="O315" i="3"/>
  <c r="Q315" i="3" s="1"/>
  <c r="R315" i="3" s="1"/>
  <c r="O749" i="3"/>
  <c r="O392" i="3"/>
  <c r="O809" i="3"/>
  <c r="O432" i="3"/>
  <c r="O654" i="3"/>
  <c r="O817" i="3"/>
  <c r="O903" i="3"/>
  <c r="O973" i="3"/>
  <c r="H794" i="3"/>
  <c r="J794" i="3" s="1"/>
  <c r="O794" i="3" s="1"/>
  <c r="H133" i="3"/>
  <c r="J133" i="3" s="1"/>
  <c r="O133" i="3" s="1"/>
  <c r="H665" i="3"/>
  <c r="J665" i="3" s="1"/>
  <c r="O665" i="3" s="1"/>
  <c r="H726" i="3"/>
  <c r="J726" i="3" s="1"/>
  <c r="O726" i="3" s="1"/>
  <c r="H913" i="3"/>
  <c r="J913" i="3" s="1"/>
  <c r="O913" i="3" s="1"/>
  <c r="H801" i="3"/>
  <c r="J801" i="3" s="1"/>
  <c r="O801" i="3" s="1"/>
  <c r="H865" i="3"/>
  <c r="J865" i="3" s="1"/>
  <c r="O865" i="3" s="1"/>
  <c r="H881" i="3"/>
  <c r="J881" i="3" s="1"/>
  <c r="O881" i="3" s="1"/>
  <c r="O134" i="3"/>
  <c r="O132" i="3"/>
  <c r="O156" i="3"/>
  <c r="O493" i="3"/>
  <c r="O321" i="3"/>
  <c r="O444" i="3"/>
  <c r="O632" i="3"/>
  <c r="O494" i="3"/>
  <c r="O608" i="3"/>
  <c r="O472" i="3"/>
  <c r="O540" i="3"/>
  <c r="O600" i="3"/>
  <c r="O61" i="3"/>
  <c r="O290" i="3"/>
  <c r="O398" i="3"/>
  <c r="O178" i="3"/>
  <c r="O367" i="3"/>
  <c r="O577" i="3"/>
  <c r="O120" i="3"/>
  <c r="O295" i="3"/>
  <c r="Q295" i="3" s="1"/>
  <c r="R295" i="3" s="1"/>
  <c r="O117" i="3"/>
  <c r="O181" i="3"/>
  <c r="O336" i="3"/>
  <c r="O475" i="3"/>
  <c r="O588" i="3"/>
  <c r="O728" i="3"/>
  <c r="O309" i="3"/>
  <c r="O656" i="3"/>
  <c r="O160" i="3"/>
  <c r="O57" i="3"/>
  <c r="O480" i="3"/>
  <c r="O574" i="3"/>
  <c r="O439" i="3"/>
  <c r="O286" i="3"/>
  <c r="O582" i="3"/>
  <c r="O734" i="3"/>
  <c r="O846" i="3"/>
  <c r="O847" i="3"/>
  <c r="Q847" i="3" s="1"/>
  <c r="R847" i="3" s="1"/>
  <c r="O936" i="3"/>
  <c r="O736" i="3"/>
  <c r="O871" i="3"/>
  <c r="O748" i="3"/>
  <c r="O806" i="3"/>
  <c r="O221" i="3"/>
  <c r="O935" i="3"/>
  <c r="O1007" i="3"/>
  <c r="O560" i="3"/>
  <c r="O812" i="3"/>
  <c r="O179" i="3"/>
  <c r="Q179" i="3" s="1"/>
  <c r="R179" i="3" s="1"/>
  <c r="O285" i="3"/>
  <c r="O844" i="3"/>
  <c r="O669" i="3"/>
  <c r="O845" i="3"/>
  <c r="H750" i="3"/>
  <c r="J750" i="3" s="1"/>
  <c r="O750" i="3" s="1"/>
  <c r="H842" i="3"/>
  <c r="J842" i="3" s="1"/>
  <c r="O842" i="3" s="1"/>
  <c r="H785" i="3"/>
  <c r="J785" i="3" s="1"/>
  <c r="O785" i="3" s="1"/>
  <c r="H849" i="3"/>
  <c r="J849" i="3" s="1"/>
  <c r="O849" i="3" s="1"/>
  <c r="H833" i="3"/>
  <c r="J833" i="3" s="1"/>
  <c r="O833" i="3" s="1"/>
  <c r="H897" i="3"/>
  <c r="J897" i="3" s="1"/>
  <c r="O897" i="3" s="1"/>
  <c r="H689" i="3"/>
  <c r="J689" i="3" s="1"/>
  <c r="O689" i="3" s="1"/>
  <c r="H929" i="3"/>
  <c r="J929" i="3" s="1"/>
  <c r="O929" i="3" s="1"/>
  <c r="H894" i="3"/>
  <c r="J894" i="3" s="1"/>
  <c r="O894" i="3" s="1"/>
  <c r="H961" i="3"/>
  <c r="J961" i="3" s="1"/>
  <c r="O961" i="3" s="1"/>
  <c r="H954" i="3"/>
  <c r="J954" i="3" s="1"/>
  <c r="O954" i="3" s="1"/>
  <c r="O130" i="3"/>
  <c r="O653" i="3"/>
  <c r="Q653" i="3" s="1"/>
  <c r="R653" i="3" s="1"/>
  <c r="O958" i="3"/>
  <c r="O1004" i="3"/>
  <c r="O877" i="3"/>
  <c r="H938" i="3"/>
  <c r="J938" i="3" s="1"/>
  <c r="O938" i="3" s="1"/>
  <c r="H993" i="3"/>
  <c r="J993" i="3" s="1"/>
  <c r="O993" i="3" s="1"/>
  <c r="H702" i="3"/>
  <c r="J702" i="3" s="1"/>
  <c r="O702" i="3" s="1"/>
  <c r="H986" i="3"/>
  <c r="J986" i="3" s="1"/>
  <c r="O986" i="3" s="1"/>
  <c r="H753" i="3"/>
  <c r="J753" i="3" s="1"/>
  <c r="O753" i="3" s="1"/>
  <c r="H945" i="3"/>
  <c r="J945" i="3" s="1"/>
  <c r="O945" i="3" s="1"/>
  <c r="Q909" i="3"/>
  <c r="R909" i="3" s="1"/>
  <c r="Q331" i="3"/>
  <c r="R331" i="3" s="1"/>
  <c r="O211" i="3"/>
  <c r="O513" i="3"/>
  <c r="O606" i="3"/>
  <c r="O274" i="3"/>
  <c r="O451" i="3"/>
  <c r="O158" i="3"/>
  <c r="O262" i="3"/>
  <c r="O296" i="3"/>
  <c r="O663" i="3"/>
  <c r="O456" i="3"/>
  <c r="O624" i="3"/>
  <c r="O102" i="3"/>
  <c r="O690" i="3"/>
  <c r="O384" i="3"/>
  <c r="O667" i="3"/>
  <c r="O236" i="3"/>
  <c r="O299" i="3"/>
  <c r="O363" i="3"/>
  <c r="O599" i="3"/>
  <c r="O697" i="3"/>
  <c r="O860" i="3"/>
  <c r="O492" i="3"/>
  <c r="O708" i="3"/>
  <c r="O759" i="3"/>
  <c r="O980" i="3"/>
  <c r="O987" i="3"/>
  <c r="O541" i="3"/>
  <c r="O719" i="3"/>
  <c r="O797" i="3"/>
  <c r="O78" i="3"/>
  <c r="O92" i="3"/>
  <c r="O898" i="3"/>
  <c r="O685" i="3"/>
  <c r="O527" i="3"/>
  <c r="O388" i="3"/>
  <c r="O278" i="3"/>
  <c r="O474" i="3"/>
  <c r="O163" i="3"/>
  <c r="O93" i="3"/>
  <c r="O218" i="3"/>
  <c r="O174" i="3"/>
  <c r="O542" i="3"/>
  <c r="O97" i="3"/>
  <c r="O146" i="3"/>
  <c r="O225" i="3"/>
  <c r="O399" i="3"/>
  <c r="O575" i="3"/>
  <c r="O48" i="3"/>
  <c r="O238" i="3"/>
  <c r="O864" i="3"/>
  <c r="O223" i="3"/>
  <c r="O566" i="3"/>
  <c r="O530" i="3"/>
  <c r="O655" i="3"/>
  <c r="O302" i="3"/>
  <c r="O460" i="3"/>
  <c r="O512" i="3"/>
  <c r="O670" i="3"/>
  <c r="O203" i="3"/>
  <c r="O523" i="3"/>
  <c r="O747" i="3"/>
  <c r="O510" i="3"/>
  <c r="O739" i="3"/>
  <c r="O437" i="3"/>
  <c r="O680" i="3"/>
  <c r="O240" i="3"/>
  <c r="O924" i="3"/>
  <c r="O687" i="3"/>
  <c r="O841" i="3"/>
  <c r="O995" i="3"/>
  <c r="O206" i="3"/>
  <c r="O428" i="3"/>
  <c r="O635" i="3"/>
  <c r="O975" i="3"/>
  <c r="O743" i="3"/>
  <c r="O823" i="3"/>
  <c r="O887" i="3"/>
  <c r="O136" i="3"/>
  <c r="O764" i="3"/>
  <c r="O634" i="3"/>
  <c r="O649" i="3"/>
  <c r="O455" i="3"/>
  <c r="O361" i="3"/>
  <c r="O553" i="3"/>
  <c r="O269" i="3"/>
  <c r="Q269" i="3" s="1"/>
  <c r="R269" i="3" s="1"/>
  <c r="O468" i="3"/>
  <c r="O402" i="3"/>
  <c r="O44" i="3"/>
  <c r="O107" i="3"/>
  <c r="Q107" i="3" s="1"/>
  <c r="R107" i="3" s="1"/>
  <c r="O613" i="3"/>
  <c r="O892" i="3"/>
  <c r="O189" i="3"/>
  <c r="O565" i="3"/>
  <c r="O346" i="3"/>
  <c r="O415" i="3"/>
  <c r="O366" i="3"/>
  <c r="O517" i="3"/>
  <c r="O951" i="3"/>
  <c r="O424" i="3"/>
  <c r="O358" i="3"/>
  <c r="O983" i="3"/>
  <c r="O396" i="3"/>
  <c r="O601" i="3"/>
  <c r="O745" i="3"/>
  <c r="O783" i="3"/>
  <c r="O840" i="3"/>
  <c r="O718" i="3"/>
  <c r="O251" i="3"/>
  <c r="O217" i="3"/>
  <c r="O760" i="3"/>
  <c r="O927" i="3"/>
  <c r="O270" i="3"/>
  <c r="O422" i="3"/>
  <c r="O856" i="3"/>
  <c r="O904" i="3"/>
  <c r="O172" i="3"/>
  <c r="O443" i="3"/>
  <c r="O766" i="3"/>
  <c r="O984" i="3"/>
  <c r="Q255" i="3"/>
  <c r="R255" i="3" s="1"/>
  <c r="O49" i="3"/>
  <c r="O291" i="3"/>
  <c r="O125" i="3"/>
  <c r="O135" i="3"/>
  <c r="O90" i="3"/>
  <c r="O543" i="3"/>
  <c r="O611" i="3"/>
  <c r="O504" i="3"/>
  <c r="O572" i="3"/>
  <c r="O425" i="3"/>
  <c r="O100" i="3"/>
  <c r="O228" i="3"/>
  <c r="O24" i="3"/>
  <c r="O495" i="3"/>
  <c r="O376" i="3"/>
  <c r="O249" i="3"/>
  <c r="O33" i="3"/>
  <c r="O77" i="3"/>
  <c r="O152" i="3"/>
  <c r="O56" i="3"/>
  <c r="O351" i="3"/>
  <c r="O196" i="3"/>
  <c r="O515" i="3"/>
  <c r="O212" i="3"/>
  <c r="O433" i="3"/>
  <c r="O658" i="3"/>
  <c r="O404" i="3"/>
  <c r="O335" i="3"/>
  <c r="O559" i="3"/>
  <c r="O137" i="3"/>
  <c r="O387" i="3"/>
  <c r="Q605" i="3"/>
  <c r="R605" i="3" s="1"/>
  <c r="O169" i="3"/>
  <c r="O70" i="3"/>
  <c r="O191" i="3"/>
  <c r="O617" i="3"/>
  <c r="O170" i="3"/>
  <c r="O463" i="3"/>
  <c r="Q227" i="3"/>
  <c r="R227" i="3" s="1"/>
  <c r="Q23" i="3"/>
  <c r="R23" i="3" s="1"/>
  <c r="Q319" i="3"/>
  <c r="R319" i="3" s="1"/>
  <c r="Q41" i="3"/>
  <c r="R41" i="3" s="1"/>
  <c r="Q637" i="3"/>
  <c r="R637" i="3" s="1"/>
  <c r="Q946" i="3"/>
  <c r="R946" i="3" s="1"/>
  <c r="Q98" i="3"/>
  <c r="R98" i="3" s="1"/>
  <c r="Q66" i="3"/>
  <c r="R66" i="3" s="1"/>
  <c r="Q144" i="3"/>
  <c r="R144" i="3" s="1"/>
  <c r="Q226" i="3"/>
  <c r="R226" i="3" s="1"/>
  <c r="AC15" i="7"/>
  <c r="E15" i="7" s="1"/>
  <c r="F15" i="7" s="1"/>
  <c r="B15" i="7"/>
  <c r="C15" i="7" s="1"/>
  <c r="AC21" i="7"/>
  <c r="E21" i="7" s="1"/>
  <c r="F21" i="7" s="1"/>
  <c r="B21" i="7"/>
  <c r="C21" i="7" s="1"/>
  <c r="E9" i="7"/>
  <c r="F9" i="7" s="1"/>
  <c r="M2" i="14"/>
  <c r="M3" i="14" s="1"/>
  <c r="Q465" i="3" l="1"/>
  <c r="R465" i="3" s="1"/>
  <c r="S465" i="3" s="1"/>
  <c r="S473" i="3"/>
  <c r="Q834" i="3"/>
  <c r="R834" i="3" s="1"/>
  <c r="S834" i="3" s="1"/>
  <c r="S339" i="3"/>
  <c r="S118" i="3"/>
  <c r="S190" i="3"/>
  <c r="S87" i="3"/>
  <c r="S175" i="3"/>
  <c r="S166" i="3"/>
  <c r="S220" i="3"/>
  <c r="S279" i="3"/>
  <c r="S34" i="3"/>
  <c r="S31" i="3"/>
  <c r="S75" i="3"/>
  <c r="S22" i="3"/>
  <c r="S268" i="3"/>
  <c r="Q882" i="3"/>
  <c r="R882" i="3" s="1"/>
  <c r="Q526" i="3"/>
  <c r="R526" i="3" s="1"/>
  <c r="S526" i="3" s="1"/>
  <c r="Q630" i="3"/>
  <c r="R630" i="3" s="1"/>
  <c r="S630" i="3" s="1"/>
  <c r="Q520" i="3"/>
  <c r="R520" i="3" s="1"/>
  <c r="S520" i="3" s="1"/>
  <c r="Q569" i="3"/>
  <c r="R569" i="3" s="1"/>
  <c r="S569" i="3" s="1"/>
  <c r="Q930" i="3"/>
  <c r="R930" i="3" s="1"/>
  <c r="S930" i="3" s="1"/>
  <c r="S605" i="3"/>
  <c r="Q241" i="3"/>
  <c r="R241" i="3" s="1"/>
  <c r="S241" i="3" s="1"/>
  <c r="S536" i="3"/>
  <c r="S204" i="3"/>
  <c r="S74" i="3"/>
  <c r="S659" i="3"/>
  <c r="S647" i="3"/>
  <c r="S562" i="3"/>
  <c r="S267" i="3"/>
  <c r="S54" i="3"/>
  <c r="S598" i="3"/>
  <c r="S831" i="3"/>
  <c r="S80" i="3"/>
  <c r="S333" i="3"/>
  <c r="S52" i="3"/>
  <c r="S420" i="3"/>
  <c r="S923" i="3"/>
  <c r="S357" i="3"/>
  <c r="S893" i="3"/>
  <c r="S705" i="3"/>
  <c r="S666" i="3"/>
  <c r="S99" i="3"/>
  <c r="S46" i="3"/>
  <c r="S558" i="3"/>
  <c r="S263" i="3"/>
  <c r="S535" i="3"/>
  <c r="S242" i="3"/>
  <c r="S603" i="3"/>
  <c r="S502" i="3"/>
  <c r="S445" i="3"/>
  <c r="S991" i="3"/>
  <c r="S208" i="3"/>
  <c r="S312" i="3"/>
  <c r="S625" i="3"/>
  <c r="S250" i="3"/>
  <c r="S378" i="3"/>
  <c r="S627" i="3"/>
  <c r="S334" i="3"/>
  <c r="S430" i="3"/>
  <c r="S407" i="3"/>
  <c r="S418" i="3"/>
  <c r="S43" i="3"/>
  <c r="S171" i="3"/>
  <c r="S651" i="3"/>
  <c r="S150" i="3"/>
  <c r="S294" i="3"/>
  <c r="S604" i="3"/>
  <c r="S879" i="3"/>
  <c r="S679" i="3"/>
  <c r="S256" i="3"/>
  <c r="S644" i="3"/>
  <c r="S919" i="3"/>
  <c r="S88" i="3"/>
  <c r="S621" i="3"/>
  <c r="S934" i="3"/>
  <c r="S824" i="3"/>
  <c r="S532" i="3"/>
  <c r="S557" i="3"/>
  <c r="S992" i="3"/>
  <c r="S838" i="3"/>
  <c r="S38" i="3"/>
  <c r="S629" i="3"/>
  <c r="S124" i="3"/>
  <c r="S461" i="3"/>
  <c r="S888" i="3"/>
  <c r="S825" i="3"/>
  <c r="S435" i="3"/>
  <c r="S514" i="3"/>
  <c r="S791" i="3"/>
  <c r="S216" i="3"/>
  <c r="S408" i="3"/>
  <c r="S763" i="3"/>
  <c r="S798" i="3"/>
  <c r="S882" i="3"/>
  <c r="S528" i="3"/>
  <c r="S180" i="3"/>
  <c r="S696" i="3"/>
  <c r="S952" i="3"/>
  <c r="S1005" i="3"/>
  <c r="S746" i="3"/>
  <c r="S781" i="3"/>
  <c r="S931" i="3"/>
  <c r="S84" i="3"/>
  <c r="S672" i="3"/>
  <c r="S713" i="3"/>
  <c r="S780" i="3"/>
  <c r="S373" i="3"/>
  <c r="S717" i="3"/>
  <c r="S861" i="3"/>
  <c r="S1006" i="3"/>
  <c r="Q908" i="3"/>
  <c r="R908" i="3" s="1"/>
  <c r="S908" i="3" s="1"/>
  <c r="Q42" i="3"/>
  <c r="R42" i="3" s="1"/>
  <c r="S42" i="3" s="1"/>
  <c r="Q522" i="3"/>
  <c r="R522" i="3" s="1"/>
  <c r="S522" i="3" s="1"/>
  <c r="Q272" i="3"/>
  <c r="R272" i="3" s="1"/>
  <c r="S272" i="3" s="1"/>
  <c r="Q322" i="3"/>
  <c r="R322" i="3" s="1"/>
  <c r="S322" i="3" s="1"/>
  <c r="Q790" i="3"/>
  <c r="R790" i="3" s="1"/>
  <c r="S790" i="3" s="1"/>
  <c r="Q628" i="3"/>
  <c r="R628" i="3" s="1"/>
  <c r="S628" i="3" s="1"/>
  <c r="S447" i="3"/>
  <c r="S776" i="3"/>
  <c r="S467" i="3"/>
  <c r="S15" i="3"/>
  <c r="S18" i="3"/>
  <c r="S587" i="3"/>
  <c r="S284" i="3"/>
  <c r="Q956" i="3"/>
  <c r="R956" i="3" s="1"/>
  <c r="S956" i="3" s="1"/>
  <c r="Q538" i="3"/>
  <c r="R538" i="3" s="1"/>
  <c r="S538" i="3" s="1"/>
  <c r="Q19" i="3"/>
  <c r="R19" i="3" s="1"/>
  <c r="S19" i="3" s="1"/>
  <c r="S807" i="3"/>
  <c r="S545" i="3"/>
  <c r="S426" i="3"/>
  <c r="S466" i="3"/>
  <c r="Q62" i="3"/>
  <c r="R62" i="3" s="1"/>
  <c r="S62" i="3" s="1"/>
  <c r="S771" i="3"/>
  <c r="Q584" i="3"/>
  <c r="R584" i="3" s="1"/>
  <c r="S584" i="3" s="1"/>
  <c r="S874" i="3"/>
  <c r="S406" i="3"/>
  <c r="S282" i="3"/>
  <c r="S40" i="3"/>
  <c r="S700" i="3"/>
  <c r="S416" i="3"/>
  <c r="S623" i="3"/>
  <c r="S722" i="3"/>
  <c r="S232" i="3"/>
  <c r="S39" i="3"/>
  <c r="S386" i="3"/>
  <c r="S310" i="3"/>
  <c r="S368" i="3"/>
  <c r="S568" i="3"/>
  <c r="S712" i="3"/>
  <c r="S148" i="3"/>
  <c r="S143" i="3"/>
  <c r="S96" i="3"/>
  <c r="S65" i="3"/>
  <c r="S863" i="3"/>
  <c r="S452" i="3"/>
  <c r="S98" i="3"/>
  <c r="Q304" i="3"/>
  <c r="R304" i="3" s="1"/>
  <c r="S304" i="3" s="1"/>
  <c r="Q578" i="3"/>
  <c r="R578" i="3" s="1"/>
  <c r="S578" i="3" s="1"/>
  <c r="Q94" i="3"/>
  <c r="R94" i="3" s="1"/>
  <c r="S94" i="3" s="1"/>
  <c r="S440" i="3"/>
  <c r="Q976" i="3"/>
  <c r="R976" i="3" s="1"/>
  <c r="S976" i="3" s="1"/>
  <c r="S110" i="3"/>
  <c r="S60" i="3"/>
  <c r="Q547" i="3"/>
  <c r="R547" i="3" s="1"/>
  <c r="S547" i="3" s="1"/>
  <c r="S449" i="3"/>
  <c r="S227" i="3"/>
  <c r="S255" i="3"/>
  <c r="Q859" i="3"/>
  <c r="R859" i="3" s="1"/>
  <c r="S859" i="3" s="1"/>
  <c r="S563" i="3"/>
  <c r="S618" i="3"/>
  <c r="Q10" i="3"/>
  <c r="R10" i="3" s="1"/>
  <c r="S10" i="3" s="1"/>
  <c r="S412" i="3"/>
  <c r="S176" i="3"/>
  <c r="S481" i="3"/>
  <c r="S23" i="3"/>
  <c r="Q678" i="3"/>
  <c r="R678" i="3" s="1"/>
  <c r="S678" i="3" s="1"/>
  <c r="S370" i="3"/>
  <c r="Q772" i="3"/>
  <c r="R772" i="3" s="1"/>
  <c r="S772" i="3" s="1"/>
  <c r="Q340" i="3"/>
  <c r="R340" i="3" s="1"/>
  <c r="S340" i="3" s="1"/>
  <c r="S411" i="3"/>
  <c r="Q151" i="3"/>
  <c r="R151" i="3" s="1"/>
  <c r="S151" i="3" s="1"/>
  <c r="Q401" i="3"/>
  <c r="R401" i="3" s="1"/>
  <c r="S401" i="3" s="1"/>
  <c r="S187" i="3"/>
  <c r="Q789" i="3"/>
  <c r="R789" i="3" s="1"/>
  <c r="S789" i="3" s="1"/>
  <c r="S751" i="3"/>
  <c r="Q238" i="3"/>
  <c r="R238" i="3" s="1"/>
  <c r="S238" i="3" s="1"/>
  <c r="S755" i="3"/>
  <c r="S704" i="3"/>
  <c r="Q36" i="3"/>
  <c r="R36" i="3" s="1"/>
  <c r="S36" i="3" s="1"/>
  <c r="Q866" i="3"/>
  <c r="R866" i="3" s="1"/>
  <c r="S866" i="3" s="1"/>
  <c r="Q55" i="3"/>
  <c r="R55" i="3" s="1"/>
  <c r="S55" i="3" s="1"/>
  <c r="Q327" i="3"/>
  <c r="R327" i="3" s="1"/>
  <c r="S327" i="3" s="1"/>
  <c r="S58" i="3"/>
  <c r="Q820" i="3"/>
  <c r="R820" i="3" s="1"/>
  <c r="S820" i="3" s="1"/>
  <c r="Q960" i="3"/>
  <c r="R960" i="3" s="1"/>
  <c r="S960" i="3" s="1"/>
  <c r="Q614" i="3"/>
  <c r="R614" i="3" s="1"/>
  <c r="S614" i="3" s="1"/>
  <c r="Q198" i="3"/>
  <c r="R198" i="3" s="1"/>
  <c r="S198" i="3" s="1"/>
  <c r="Q156" i="3"/>
  <c r="R156" i="3" s="1"/>
  <c r="S156" i="3" s="1"/>
  <c r="S47" i="3"/>
  <c r="Q503" i="3"/>
  <c r="R503" i="3" s="1"/>
  <c r="S503" i="3" s="1"/>
  <c r="Q215" i="3"/>
  <c r="R215" i="3" s="1"/>
  <c r="S215" i="3" s="1"/>
  <c r="Q501" i="3"/>
  <c r="R501" i="3" s="1"/>
  <c r="S501" i="3" s="1"/>
  <c r="Q347" i="3"/>
  <c r="R347" i="3" s="1"/>
  <c r="S347" i="3" s="1"/>
  <c r="Q289" i="3"/>
  <c r="R289" i="3" s="1"/>
  <c r="S289" i="3" s="1"/>
  <c r="Q971" i="3"/>
  <c r="R971" i="3" s="1"/>
  <c r="S971" i="3" s="1"/>
  <c r="Q762" i="3"/>
  <c r="R762" i="3" s="1"/>
  <c r="S762" i="3" s="1"/>
  <c r="Q784" i="3"/>
  <c r="R784" i="3" s="1"/>
  <c r="S784" i="3" s="1"/>
  <c r="Q602" i="3"/>
  <c r="R602" i="3" s="1"/>
  <c r="S602" i="3" s="1"/>
  <c r="Q202" i="3"/>
  <c r="R202" i="3" s="1"/>
  <c r="S202" i="3" s="1"/>
  <c r="Q257" i="3"/>
  <c r="R257" i="3" s="1"/>
  <c r="S257" i="3" s="1"/>
  <c r="Q793" i="3"/>
  <c r="R793" i="3" s="1"/>
  <c r="S793" i="3" s="1"/>
  <c r="Q1001" i="3"/>
  <c r="R1001" i="3" s="1"/>
  <c r="S1001" i="3" s="1"/>
  <c r="S353" i="3"/>
  <c r="Q199" i="3"/>
  <c r="R199" i="3" s="1"/>
  <c r="S199" i="3" s="1"/>
  <c r="S66" i="3"/>
  <c r="S478" i="3"/>
  <c r="Q516" i="3"/>
  <c r="R516" i="3" s="1"/>
  <c r="S516" i="3" s="1"/>
  <c r="Q28" i="3"/>
  <c r="R28" i="3" s="1"/>
  <c r="S28" i="3" s="1"/>
  <c r="Q194" i="3"/>
  <c r="R194" i="3" s="1"/>
  <c r="S194" i="3" s="1"/>
  <c r="Q348" i="3"/>
  <c r="R348" i="3" s="1"/>
  <c r="S348" i="3" s="1"/>
  <c r="Q394" i="3"/>
  <c r="R394" i="3" s="1"/>
  <c r="S394" i="3" s="1"/>
  <c r="Q740" i="3"/>
  <c r="R740" i="3" s="1"/>
  <c r="S740" i="3" s="1"/>
  <c r="S701" i="3"/>
  <c r="Q398" i="3"/>
  <c r="R398" i="3" s="1"/>
  <c r="S398" i="3" s="1"/>
  <c r="Q540" i="3"/>
  <c r="R540" i="3" s="1"/>
  <c r="S540" i="3" s="1"/>
  <c r="Q531" i="3"/>
  <c r="R531" i="3" s="1"/>
  <c r="S531" i="3" s="1"/>
  <c r="S352" i="3"/>
  <c r="S391" i="3"/>
  <c r="Q432" i="3"/>
  <c r="R432" i="3" s="1"/>
  <c r="S432" i="3" s="1"/>
  <c r="Q362" i="3"/>
  <c r="R362" i="3" s="1"/>
  <c r="S362" i="3" s="1"/>
  <c r="Q219" i="3"/>
  <c r="R219" i="3" s="1"/>
  <c r="S219" i="3" s="1"/>
  <c r="Q427" i="3"/>
  <c r="R427" i="3" s="1"/>
  <c r="S427" i="3" s="1"/>
  <c r="S116" i="3"/>
  <c r="S808" i="3"/>
  <c r="Q768" i="3"/>
  <c r="R768" i="3" s="1"/>
  <c r="S768" i="3" s="1"/>
  <c r="Q550" i="3"/>
  <c r="R550" i="3" s="1"/>
  <c r="S550" i="3" s="1"/>
  <c r="Q723" i="3"/>
  <c r="R723" i="3" s="1"/>
  <c r="S723" i="3" s="1"/>
  <c r="Q417" i="3"/>
  <c r="R417" i="3" s="1"/>
  <c r="S417" i="3" s="1"/>
  <c r="Q632" i="3"/>
  <c r="R632" i="3" s="1"/>
  <c r="S632" i="3" s="1"/>
  <c r="S677" i="3"/>
  <c r="S631" i="3"/>
  <c r="S138" i="3"/>
  <c r="S380" i="3"/>
  <c r="S252" i="3"/>
  <c r="Q593" i="3"/>
  <c r="R593" i="3" s="1"/>
  <c r="S144" i="3"/>
  <c r="Q708" i="3"/>
  <c r="R708" i="3" s="1"/>
  <c r="S708" i="3" s="1"/>
  <c r="Q732" i="3"/>
  <c r="R732" i="3" s="1"/>
  <c r="S732" i="3" s="1"/>
  <c r="Q796" i="3"/>
  <c r="R796" i="3" s="1"/>
  <c r="S796" i="3" s="1"/>
  <c r="S306" i="3"/>
  <c r="S397" i="3"/>
  <c r="Q724" i="3"/>
  <c r="R724" i="3" s="1"/>
  <c r="S724" i="3" s="1"/>
  <c r="Q410" i="3"/>
  <c r="R410" i="3" s="1"/>
  <c r="S410" i="3" s="1"/>
  <c r="Q964" i="3"/>
  <c r="R964" i="3" s="1"/>
  <c r="S964" i="3" s="1"/>
  <c r="Q642" i="3"/>
  <c r="R642" i="3" s="1"/>
  <c r="S642" i="3" s="1"/>
  <c r="S230" i="3"/>
  <c r="S382" i="3"/>
  <c r="Q636" i="3"/>
  <c r="R636" i="3" s="1"/>
  <c r="S636" i="3" s="1"/>
  <c r="S390" i="3"/>
  <c r="Q596" i="3"/>
  <c r="R596" i="3" s="1"/>
  <c r="S596" i="3" s="1"/>
  <c r="S122" i="3"/>
  <c r="Q716" i="3"/>
  <c r="R716" i="3" s="1"/>
  <c r="S716" i="3" s="1"/>
  <c r="Q490" i="3"/>
  <c r="R490" i="3" s="1"/>
  <c r="S490" i="3" s="1"/>
  <c r="S640" i="3"/>
  <c r="S292" i="3"/>
  <c r="S105" i="3"/>
  <c r="S519" i="3"/>
  <c r="Q615" i="3"/>
  <c r="R615" i="3" s="1"/>
  <c r="S615" i="3" s="1"/>
  <c r="S381" i="3"/>
  <c r="S385" i="3"/>
  <c r="S681" i="3"/>
  <c r="S436" i="3"/>
  <c r="S45" i="3"/>
  <c r="S816" i="3"/>
  <c r="Q454" i="3"/>
  <c r="R454" i="3" s="1"/>
  <c r="S454" i="3" s="1"/>
  <c r="S106" i="3"/>
  <c r="S29" i="3"/>
  <c r="Q695" i="3"/>
  <c r="R695" i="3" s="1"/>
  <c r="S695" i="3" s="1"/>
  <c r="Q586" i="3"/>
  <c r="R586" i="3" s="1"/>
  <c r="S586" i="3" s="1"/>
  <c r="Q392" i="3"/>
  <c r="R392" i="3" s="1"/>
  <c r="S392" i="3" s="1"/>
  <c r="Q828" i="3"/>
  <c r="R828" i="3" s="1"/>
  <c r="S828" i="3" s="1"/>
  <c r="Q50" i="3"/>
  <c r="R50" i="3" s="1"/>
  <c r="S50" i="3" s="1"/>
  <c r="Q266" i="3"/>
  <c r="R266" i="3" s="1"/>
  <c r="S266" i="3" s="1"/>
  <c r="Q300" i="3"/>
  <c r="R300" i="3" s="1"/>
  <c r="S300" i="3" s="1"/>
  <c r="Q902" i="3"/>
  <c r="R902" i="3" s="1"/>
  <c r="S902" i="3" s="1"/>
  <c r="Q974" i="3"/>
  <c r="R974" i="3" s="1"/>
  <c r="S974" i="3" s="1"/>
  <c r="Q320" i="3"/>
  <c r="R320" i="3" s="1"/>
  <c r="S320" i="3" s="1"/>
  <c r="Q324" i="3"/>
  <c r="R324" i="3" s="1"/>
  <c r="S324" i="3" s="1"/>
  <c r="S506" i="3"/>
  <c r="S754" i="3"/>
  <c r="Q738" i="3"/>
  <c r="R738" i="3" s="1"/>
  <c r="S738" i="3" s="1"/>
  <c r="S434" i="3"/>
  <c r="Q162" i="3"/>
  <c r="R162" i="3" s="1"/>
  <c r="S162" i="3" s="1"/>
  <c r="Q260" i="3"/>
  <c r="R260" i="3" s="1"/>
  <c r="S260" i="3" s="1"/>
  <c r="S414" i="3"/>
  <c r="S188" i="3"/>
  <c r="S662" i="3"/>
  <c r="Q207" i="3"/>
  <c r="R207" i="3" s="1"/>
  <c r="S207" i="3" s="1"/>
  <c r="Q365" i="3"/>
  <c r="R365" i="3" s="1"/>
  <c r="S365" i="3" s="1"/>
  <c r="Q81" i="3"/>
  <c r="R81" i="3" s="1"/>
  <c r="S81" i="3" s="1"/>
  <c r="S899" i="3"/>
  <c r="S508" i="3"/>
  <c r="S311" i="3"/>
  <c r="S487" i="3"/>
  <c r="S537" i="3"/>
  <c r="S564" i="3"/>
  <c r="S534" i="3"/>
  <c r="S431" i="3"/>
  <c r="S915" i="3"/>
  <c r="S518" i="3"/>
  <c r="S95" i="3"/>
  <c r="S237" i="3"/>
  <c r="S82" i="3"/>
  <c r="S819" i="3"/>
  <c r="S261" i="3"/>
  <c r="S157" i="3"/>
  <c r="S68" i="3"/>
  <c r="S91" i="3"/>
  <c r="S147" i="3"/>
  <c r="S247" i="3"/>
  <c r="S245" i="3"/>
  <c r="S496" i="3"/>
  <c r="Q262" i="3"/>
  <c r="R262" i="3" s="1"/>
  <c r="S262" i="3" s="1"/>
  <c r="Q206" i="3"/>
  <c r="R206" i="3" s="1"/>
  <c r="S206" i="3" s="1"/>
  <c r="Q606" i="3"/>
  <c r="R606" i="3" s="1"/>
  <c r="S606" i="3" s="1"/>
  <c r="Q654" i="3"/>
  <c r="R654" i="3" s="1"/>
  <c r="S654" i="3" s="1"/>
  <c r="Q744" i="3"/>
  <c r="R744" i="3" s="1"/>
  <c r="S744" i="3" s="1"/>
  <c r="S226" i="3"/>
  <c r="S570" i="3"/>
  <c r="Q852" i="3"/>
  <c r="R852" i="3" s="1"/>
  <c r="S852" i="3" s="1"/>
  <c r="Q730" i="3"/>
  <c r="R730" i="3" s="1"/>
  <c r="S730" i="3" s="1"/>
  <c r="Q860" i="3"/>
  <c r="R860" i="3" s="1"/>
  <c r="S860" i="3" s="1"/>
  <c r="Q624" i="3"/>
  <c r="R624" i="3" s="1"/>
  <c r="S624" i="3" s="1"/>
  <c r="Q56" i="3"/>
  <c r="R56" i="3" s="1"/>
  <c r="S56" i="3" s="1"/>
  <c r="S359" i="3"/>
  <c r="S450" i="3"/>
  <c r="S896" i="3"/>
  <c r="Q480" i="3"/>
  <c r="R480" i="3" s="1"/>
  <c r="S480" i="3" s="1"/>
  <c r="Q17" i="3"/>
  <c r="R17" i="3" s="1"/>
  <c r="S17" i="3" s="1"/>
  <c r="Q280" i="3"/>
  <c r="R280" i="3" s="1"/>
  <c r="S280" i="3" s="1"/>
  <c r="S637" i="3"/>
  <c r="Q369" i="3"/>
  <c r="R369" i="3" s="1"/>
  <c r="S369" i="3" s="1"/>
  <c r="Q113" i="3"/>
  <c r="R113" i="3" s="1"/>
  <c r="S113" i="3" s="1"/>
  <c r="S521" i="3"/>
  <c r="S999" i="3"/>
  <c r="Q69" i="3"/>
  <c r="R69" i="3" s="1"/>
  <c r="S69" i="3" s="1"/>
  <c r="S571" i="3"/>
  <c r="S909" i="3"/>
  <c r="Q686" i="3"/>
  <c r="R686" i="3" s="1"/>
  <c r="S686" i="3" s="1"/>
  <c r="S682" i="3"/>
  <c r="S612" i="3"/>
  <c r="S37" i="3"/>
  <c r="Q940" i="3"/>
  <c r="R940" i="3" s="1"/>
  <c r="S940" i="3" s="1"/>
  <c r="S946" i="3"/>
  <c r="S63" i="3"/>
  <c r="S579" i="3"/>
  <c r="S323" i="3"/>
  <c r="Q303" i="3"/>
  <c r="R303" i="3" s="1"/>
  <c r="S303" i="3" s="1"/>
  <c r="S377" i="3"/>
  <c r="Q286" i="3"/>
  <c r="R286" i="3" s="1"/>
  <c r="S286" i="3" s="1"/>
  <c r="Q493" i="3"/>
  <c r="R493" i="3" s="1"/>
  <c r="S493" i="3" s="1"/>
  <c r="Q525" i="3"/>
  <c r="R525" i="3" s="1"/>
  <c r="S525" i="3" s="1"/>
  <c r="S395" i="3"/>
  <c r="Q830" i="3"/>
  <c r="R830" i="3" s="1"/>
  <c r="S830" i="3" s="1"/>
  <c r="Q288" i="3"/>
  <c r="R288" i="3" s="1"/>
  <c r="S288" i="3" s="1"/>
  <c r="Q674" i="3"/>
  <c r="R674" i="3" s="1"/>
  <c r="S674" i="3" s="1"/>
  <c r="Q460" i="3"/>
  <c r="R460" i="3" s="1"/>
  <c r="S460" i="3" s="1"/>
  <c r="Q890" i="3"/>
  <c r="R890" i="3" s="1"/>
  <c r="S890" i="3" s="1"/>
  <c r="Q448" i="3"/>
  <c r="R448" i="3" s="1"/>
  <c r="S448" i="3" s="1"/>
  <c r="Q844" i="3"/>
  <c r="R844" i="3" s="1"/>
  <c r="S844" i="3" s="1"/>
  <c r="Q782" i="3"/>
  <c r="R782" i="3" s="1"/>
  <c r="S782" i="3" s="1"/>
  <c r="Q442" i="3"/>
  <c r="R442" i="3" s="1"/>
  <c r="S442" i="3" s="1"/>
  <c r="Q1000" i="3"/>
  <c r="R1000" i="3" s="1"/>
  <c r="S1000" i="3" s="1"/>
  <c r="Q583" i="3"/>
  <c r="R583" i="3" s="1"/>
  <c r="S583" i="3" s="1"/>
  <c r="Q231" i="3"/>
  <c r="R231" i="3" s="1"/>
  <c r="S231" i="3" s="1"/>
  <c r="Q354" i="3"/>
  <c r="R354" i="3" s="1"/>
  <c r="S354" i="3" s="1"/>
  <c r="Q375" i="3"/>
  <c r="R375" i="3" s="1"/>
  <c r="S375" i="3" s="1"/>
  <c r="Q173" i="3"/>
  <c r="R173" i="3" s="1"/>
  <c r="S173" i="3" s="1"/>
  <c r="Q551" i="3"/>
  <c r="R551" i="3" s="1"/>
  <c r="S551" i="3" s="1"/>
  <c r="Q641" i="3"/>
  <c r="R641" i="3" s="1"/>
  <c r="S641" i="3" s="1"/>
  <c r="Q607" i="3"/>
  <c r="R607" i="3" s="1"/>
  <c r="S607" i="3" s="1"/>
  <c r="Q684" i="3"/>
  <c r="R684" i="3" s="1"/>
  <c r="S684" i="3" s="1"/>
  <c r="Q552" i="3"/>
  <c r="R552" i="3" s="1"/>
  <c r="S552" i="3" s="1"/>
  <c r="Q316" i="3"/>
  <c r="R316" i="3" s="1"/>
  <c r="S316" i="3" s="1"/>
  <c r="Q996" i="3"/>
  <c r="R996" i="3" s="1"/>
  <c r="S996" i="3" s="1"/>
  <c r="Q364" i="3"/>
  <c r="R364" i="3" s="1"/>
  <c r="S364" i="3" s="1"/>
  <c r="Q588" i="3"/>
  <c r="R588" i="3" s="1"/>
  <c r="S588" i="3" s="1"/>
  <c r="Q733" i="3"/>
  <c r="R733" i="3" s="1"/>
  <c r="S733" i="3" s="1"/>
  <c r="Q371" i="3"/>
  <c r="R371" i="3" s="1"/>
  <c r="S371" i="3" s="1"/>
  <c r="Q271" i="3"/>
  <c r="R271" i="3" s="1"/>
  <c r="S271" i="3" s="1"/>
  <c r="Q129" i="3"/>
  <c r="R129" i="3" s="1"/>
  <c r="S129" i="3" s="1"/>
  <c r="S41" i="3"/>
  <c r="S854" i="3"/>
  <c r="S76" i="3"/>
  <c r="S193" i="3"/>
  <c r="S926" i="3"/>
  <c r="S650" i="3"/>
  <c r="S326" i="3"/>
  <c r="S154" i="3"/>
  <c r="Q290" i="3"/>
  <c r="R290" i="3" s="1"/>
  <c r="S290" i="3" s="1"/>
  <c r="Q136" i="3"/>
  <c r="R136" i="3" s="1"/>
  <c r="S136" i="3" s="1"/>
  <c r="Q278" i="3"/>
  <c r="R278" i="3" s="1"/>
  <c r="S278" i="3" s="1"/>
  <c r="Q560" i="3"/>
  <c r="R560" i="3" s="1"/>
  <c r="S560" i="3" s="1"/>
  <c r="Q806" i="3"/>
  <c r="R806" i="3" s="1"/>
  <c r="S806" i="3" s="1"/>
  <c r="S67" i="3"/>
  <c r="Q756" i="3"/>
  <c r="R756" i="3" s="1"/>
  <c r="Q916" i="3"/>
  <c r="R916" i="3" s="1"/>
  <c r="S916" i="3" s="1"/>
  <c r="Q680" i="3"/>
  <c r="R680" i="3" s="1"/>
  <c r="S680" i="3" s="1"/>
  <c r="Q170" i="3"/>
  <c r="R170" i="3" s="1"/>
  <c r="S170" i="3" s="1"/>
  <c r="S342" i="3"/>
  <c r="Q314" i="3"/>
  <c r="R314" i="3" s="1"/>
  <c r="S314" i="3" s="1"/>
  <c r="Q720" i="3"/>
  <c r="R720" i="3" s="1"/>
  <c r="S720" i="3" s="1"/>
  <c r="Q222" i="3"/>
  <c r="R222" i="3" s="1"/>
  <c r="S222" i="3" s="1"/>
  <c r="S668" i="3"/>
  <c r="Q104" i="3"/>
  <c r="R104" i="3" s="1"/>
  <c r="S104" i="3" s="1"/>
  <c r="Q356" i="3"/>
  <c r="R356" i="3" s="1"/>
  <c r="S356" i="3" s="1"/>
  <c r="S498" i="3"/>
  <c r="Q11" i="3"/>
  <c r="R11" i="3" s="1"/>
  <c r="S11" i="3" s="1"/>
  <c r="Q485" i="3"/>
  <c r="R485" i="3" s="1"/>
  <c r="S485" i="3" s="1"/>
  <c r="S419" i="3"/>
  <c r="S539" i="3"/>
  <c r="Q73" i="3"/>
  <c r="R73" i="3" s="1"/>
  <c r="S73" i="3" s="1"/>
  <c r="Q301" i="3"/>
  <c r="R301" i="3" s="1"/>
  <c r="S301" i="3" s="1"/>
  <c r="S305" i="3"/>
  <c r="S683" i="3"/>
  <c r="Q265" i="3"/>
  <c r="R265" i="3" s="1"/>
  <c r="S265" i="3" s="1"/>
  <c r="Q51" i="3"/>
  <c r="R51" i="3" s="1"/>
  <c r="S51" i="3" s="1"/>
  <c r="S307" i="3"/>
  <c r="S911" i="3"/>
  <c r="Q542" i="3"/>
  <c r="R542" i="3" s="1"/>
  <c r="S542" i="3" s="1"/>
  <c r="Q224" i="3"/>
  <c r="R224" i="3" s="1"/>
  <c r="S224" i="3" s="1"/>
  <c r="Q544" i="3"/>
  <c r="R544" i="3" s="1"/>
  <c r="S544" i="3" s="1"/>
  <c r="Q338" i="3"/>
  <c r="R338" i="3" s="1"/>
  <c r="S338" i="3" s="1"/>
  <c r="S344" i="3"/>
  <c r="Q958" i="3"/>
  <c r="R958" i="3" s="1"/>
  <c r="S958" i="3" s="1"/>
  <c r="Q546" i="3"/>
  <c r="R546" i="3" s="1"/>
  <c r="S546" i="3" s="1"/>
  <c r="Q620" i="3"/>
  <c r="R620" i="3" s="1"/>
  <c r="S620" i="3" s="1"/>
  <c r="Q360" i="3"/>
  <c r="R360" i="3" s="1"/>
  <c r="S360" i="3" s="1"/>
  <c r="Q86" i="3"/>
  <c r="R86" i="3" s="1"/>
  <c r="S86" i="3" s="1"/>
  <c r="Q276" i="3"/>
  <c r="R276" i="3" s="1"/>
  <c r="S276" i="3" s="1"/>
  <c r="Q936" i="3"/>
  <c r="R936" i="3" s="1"/>
  <c r="S936" i="3" s="1"/>
  <c r="Q582" i="3"/>
  <c r="R582" i="3" s="1"/>
  <c r="S582" i="3" s="1"/>
  <c r="Q574" i="3"/>
  <c r="R574" i="3" s="1"/>
  <c r="S574" i="3" s="1"/>
  <c r="Q656" i="3"/>
  <c r="R656" i="3" s="1"/>
  <c r="S656" i="3" s="1"/>
  <c r="Q400" i="3"/>
  <c r="R400" i="3" s="1"/>
  <c r="S400" i="3" s="1"/>
  <c r="Q186" i="3"/>
  <c r="R186" i="3" s="1"/>
  <c r="S186" i="3" s="1"/>
  <c r="Q32" i="3"/>
  <c r="R32" i="3" s="1"/>
  <c r="S32" i="3" s="1"/>
  <c r="Q72" i="3"/>
  <c r="R72" i="3" s="1"/>
  <c r="S72" i="3" s="1"/>
  <c r="S330" i="3"/>
  <c r="S638" i="3"/>
  <c r="S64" i="3"/>
  <c r="Q470" i="3"/>
  <c r="R470" i="3" s="1"/>
  <c r="S470" i="3" s="1"/>
  <c r="S184" i="3"/>
  <c r="S244" i="3"/>
  <c r="Q20" i="3"/>
  <c r="R20" i="3" s="1"/>
  <c r="S20" i="3" s="1"/>
  <c r="Q131" i="3"/>
  <c r="R131" i="3" s="1"/>
  <c r="S131" i="3" s="1"/>
  <c r="Q195" i="3"/>
  <c r="R195" i="3" s="1"/>
  <c r="S195" i="3" s="1"/>
  <c r="S319" i="3"/>
  <c r="Q711" i="3"/>
  <c r="R711" i="3" s="1"/>
  <c r="S711" i="3" s="1"/>
  <c r="Q61" i="3"/>
  <c r="R61" i="3" s="1"/>
  <c r="S61" i="3" s="1"/>
  <c r="S233" i="3"/>
  <c r="Q109" i="3"/>
  <c r="R109" i="3" s="1"/>
  <c r="S109" i="3" s="1"/>
  <c r="S331" i="3"/>
  <c r="S988" i="3"/>
  <c r="Q595" i="3"/>
  <c r="R595" i="3" s="1"/>
  <c r="S595" i="3" s="1"/>
  <c r="S815" i="3"/>
  <c r="Q123" i="3"/>
  <c r="R123" i="3" s="1"/>
  <c r="S123" i="3" s="1"/>
  <c r="Q906" i="3"/>
  <c r="R906" i="3" s="1"/>
  <c r="Q161" i="3"/>
  <c r="R161" i="3" s="1"/>
  <c r="S161" i="3" s="1"/>
  <c r="Q141" i="3"/>
  <c r="R141" i="3" s="1"/>
  <c r="S141" i="3" s="1"/>
  <c r="Q127" i="3"/>
  <c r="R127" i="3" s="1"/>
  <c r="S127" i="3" s="1"/>
  <c r="Q253" i="3"/>
  <c r="R253" i="3" s="1"/>
  <c r="S253" i="3" s="1"/>
  <c r="Q512" i="3"/>
  <c r="R512" i="3" s="1"/>
  <c r="S512" i="3" s="1"/>
  <c r="Q309" i="3"/>
  <c r="R309" i="3" s="1"/>
  <c r="S309" i="3" s="1"/>
  <c r="Q16" i="3"/>
  <c r="R16" i="3" s="1"/>
  <c r="S16" i="3" s="1"/>
  <c r="Q212" i="3"/>
  <c r="R212" i="3" s="1"/>
  <c r="S212" i="3" s="1"/>
  <c r="Q814" i="3"/>
  <c r="R814" i="3" s="1"/>
  <c r="Q21" i="3"/>
  <c r="R21" i="3" s="1"/>
  <c r="Q836" i="3"/>
  <c r="R836" i="3" s="1"/>
  <c r="Q135" i="3"/>
  <c r="R135" i="3" s="1"/>
  <c r="S135" i="3" s="1"/>
  <c r="Q152" i="3"/>
  <c r="R152" i="3" s="1"/>
  <c r="S152" i="3" s="1"/>
  <c r="Q947" i="3"/>
  <c r="R947" i="3" s="1"/>
  <c r="S947" i="3" s="1"/>
  <c r="Q752" i="3"/>
  <c r="R752" i="3" s="1"/>
  <c r="Q948" i="3"/>
  <c r="R948" i="3" s="1"/>
  <c r="Q837" i="3"/>
  <c r="R837" i="3" s="1"/>
  <c r="Q728" i="3"/>
  <c r="R728" i="3" s="1"/>
  <c r="S728" i="3" s="1"/>
  <c r="Q900" i="3"/>
  <c r="R900" i="3" s="1"/>
  <c r="S900" i="3" s="1"/>
  <c r="Q376" i="3"/>
  <c r="R376" i="3" s="1"/>
  <c r="S376" i="3" s="1"/>
  <c r="Q600" i="3"/>
  <c r="R600" i="3" s="1"/>
  <c r="S600" i="3" s="1"/>
  <c r="Q494" i="3"/>
  <c r="R494" i="3" s="1"/>
  <c r="S494" i="3" s="1"/>
  <c r="Q169" i="3"/>
  <c r="R169" i="3" s="1"/>
  <c r="S169" i="3" s="1"/>
  <c r="Q735" i="3"/>
  <c r="R735" i="3" s="1"/>
  <c r="S735" i="3" s="1"/>
  <c r="Q856" i="3"/>
  <c r="R856" i="3" s="1"/>
  <c r="S856" i="3" s="1"/>
  <c r="Q120" i="3"/>
  <c r="R120" i="3" s="1"/>
  <c r="S120" i="3" s="1"/>
  <c r="Q901" i="3"/>
  <c r="R901" i="3" s="1"/>
  <c r="Q886" i="3"/>
  <c r="R886" i="3" s="1"/>
  <c r="S886" i="3" s="1"/>
  <c r="Q864" i="3"/>
  <c r="R864" i="3" s="1"/>
  <c r="S864" i="3" s="1"/>
  <c r="Q524" i="3"/>
  <c r="R524" i="3" s="1"/>
  <c r="S524" i="3" s="1"/>
  <c r="Q812" i="3"/>
  <c r="R812" i="3" s="1"/>
  <c r="S812" i="3" s="1"/>
  <c r="Q966" i="3"/>
  <c r="R966" i="3" s="1"/>
  <c r="S966" i="3" s="1"/>
  <c r="Q710" i="3"/>
  <c r="R710" i="3" s="1"/>
  <c r="S710" i="3" s="1"/>
  <c r="Q446" i="3"/>
  <c r="R446" i="3" s="1"/>
  <c r="S446" i="3" s="1"/>
  <c r="Q646" i="3"/>
  <c r="R646" i="3" s="1"/>
  <c r="S646" i="3" s="1"/>
  <c r="Q200" i="3"/>
  <c r="R200" i="3" s="1"/>
  <c r="S200" i="3" s="1"/>
  <c r="Q30" i="3"/>
  <c r="R30" i="3" s="1"/>
  <c r="S30" i="3" s="1"/>
  <c r="Q92" i="3"/>
  <c r="R92" i="3" s="1"/>
  <c r="S92" i="3" s="1"/>
  <c r="Q209" i="3"/>
  <c r="R209" i="3" s="1"/>
  <c r="S209" i="3" s="1"/>
  <c r="Q119" i="3"/>
  <c r="R119" i="3" s="1"/>
  <c r="S119" i="3" s="1"/>
  <c r="Q254" i="3"/>
  <c r="R254" i="3" s="1"/>
  <c r="S254" i="3" s="1"/>
  <c r="Q648" i="3"/>
  <c r="R648" i="3" s="1"/>
  <c r="S648" i="3" s="1"/>
  <c r="Q872" i="3"/>
  <c r="R872" i="3" s="1"/>
  <c r="S872" i="3" s="1"/>
  <c r="Q670" i="3"/>
  <c r="R670" i="3" s="1"/>
  <c r="S670" i="3" s="1"/>
  <c r="Q786" i="3"/>
  <c r="R786" i="3" s="1"/>
  <c r="S786" i="3" s="1"/>
  <c r="Q676" i="3"/>
  <c r="R676" i="3" s="1"/>
  <c r="S676" i="3" s="1"/>
  <c r="Q192" i="3"/>
  <c r="R192" i="3" s="1"/>
  <c r="S192" i="3" s="1"/>
  <c r="Q556" i="3"/>
  <c r="R556" i="3" s="1"/>
  <c r="S556" i="3" s="1"/>
  <c r="Q858" i="3"/>
  <c r="R858" i="3" s="1"/>
  <c r="Q867" i="3"/>
  <c r="R867" i="3" s="1"/>
  <c r="S867" i="3" s="1"/>
  <c r="Q235" i="3"/>
  <c r="R235" i="3" s="1"/>
  <c r="S235" i="3" s="1"/>
  <c r="Q963" i="3"/>
  <c r="R963" i="3" s="1"/>
  <c r="S963" i="3" s="1"/>
  <c r="Q379" i="3"/>
  <c r="R379" i="3" s="1"/>
  <c r="S379" i="3" s="1"/>
  <c r="S990" i="3"/>
  <c r="Q758" i="3"/>
  <c r="R758" i="3" s="1"/>
  <c r="Q884" i="3"/>
  <c r="R884" i="3" s="1"/>
  <c r="S822" i="3"/>
  <c r="S393" i="3"/>
  <c r="Q471" i="3"/>
  <c r="R471" i="3" s="1"/>
  <c r="S471" i="3" s="1"/>
  <c r="Q453" i="3"/>
  <c r="R453" i="3" s="1"/>
  <c r="Q706" i="3"/>
  <c r="R706" i="3" s="1"/>
  <c r="Q804" i="3"/>
  <c r="R804" i="3" s="1"/>
  <c r="Q868" i="3"/>
  <c r="R868" i="3" s="1"/>
  <c r="Q196" i="3"/>
  <c r="R196" i="3" s="1"/>
  <c r="S196" i="3" s="1"/>
  <c r="Q49" i="3"/>
  <c r="R49" i="3" s="1"/>
  <c r="S49" i="3" s="1"/>
  <c r="Q984" i="3"/>
  <c r="R984" i="3" s="1"/>
  <c r="S984" i="3" s="1"/>
  <c r="Q213" i="3"/>
  <c r="R213" i="3" s="1"/>
  <c r="S213" i="3" s="1"/>
  <c r="Q853" i="3"/>
  <c r="R853" i="3" s="1"/>
  <c r="S853" i="3" s="1"/>
  <c r="Q1003" i="3"/>
  <c r="R1003" i="3" s="1"/>
  <c r="S1003" i="3" s="1"/>
  <c r="S462" i="3"/>
  <c r="S234" i="3"/>
  <c r="S592" i="3"/>
  <c r="S318" i="3"/>
  <c r="S164" i="3"/>
  <c r="S205" i="3"/>
  <c r="S591" i="3"/>
  <c r="S210" i="3"/>
  <c r="S159" i="3"/>
  <c r="S978" i="3"/>
  <c r="S792" i="3"/>
  <c r="S765" i="3"/>
  <c r="S372" i="3"/>
  <c r="S910" i="3"/>
  <c r="S589" i="3"/>
  <c r="Q862" i="3"/>
  <c r="R862" i="3" s="1"/>
  <c r="S862" i="3" s="1"/>
  <c r="Q610" i="3"/>
  <c r="R610" i="3" s="1"/>
  <c r="S610" i="3" s="1"/>
  <c r="Q328" i="3"/>
  <c r="R328" i="3" s="1"/>
  <c r="S328" i="3" s="1"/>
  <c r="S332" i="3"/>
  <c r="S458" i="3"/>
  <c r="Q950" i="3"/>
  <c r="R950" i="3" s="1"/>
  <c r="S950" i="3" s="1"/>
  <c r="S482" i="3"/>
  <c r="S660" i="3"/>
  <c r="S800" i="3"/>
  <c r="Q698" i="3"/>
  <c r="R698" i="3" s="1"/>
  <c r="S698" i="3" s="1"/>
  <c r="Q942" i="3"/>
  <c r="R942" i="3" s="1"/>
  <c r="S942" i="3" s="1"/>
  <c r="Q128" i="3"/>
  <c r="R128" i="3" s="1"/>
  <c r="S128" i="3" s="1"/>
  <c r="Q182" i="3"/>
  <c r="R182" i="3" s="1"/>
  <c r="S182" i="3" s="1"/>
  <c r="S114" i="3"/>
  <c r="S438" i="3"/>
  <c r="S142" i="3"/>
  <c r="S622" i="3"/>
  <c r="S616" i="3"/>
  <c r="S112" i="3"/>
  <c r="Q561" i="3"/>
  <c r="R561" i="3" s="1"/>
  <c r="S561" i="3" s="1"/>
  <c r="Q285" i="3"/>
  <c r="R285" i="3" s="1"/>
  <c r="S285" i="3" s="1"/>
  <c r="Q1007" i="3"/>
  <c r="R1007" i="3" s="1"/>
  <c r="S1007" i="3" s="1"/>
  <c r="Q845" i="3"/>
  <c r="R845" i="3" s="1"/>
  <c r="S845" i="3" s="1"/>
  <c r="Q941" i="3"/>
  <c r="R941" i="3" s="1"/>
  <c r="S941" i="3" s="1"/>
  <c r="S548" i="3"/>
  <c r="Q130" i="3"/>
  <c r="R130" i="3" s="1"/>
  <c r="S130" i="3" s="1"/>
  <c r="Q878" i="3"/>
  <c r="R878" i="3" s="1"/>
  <c r="S878" i="3" s="1"/>
  <c r="S464" i="3"/>
  <c r="Q246" i="3"/>
  <c r="R246" i="3" s="1"/>
  <c r="S246" i="3" s="1"/>
  <c r="Q500" i="3"/>
  <c r="R500" i="3" s="1"/>
  <c r="S500" i="3" s="1"/>
  <c r="Q168" i="3"/>
  <c r="R168" i="3" s="1"/>
  <c r="S168" i="3" s="1"/>
  <c r="Q404" i="3"/>
  <c r="R404" i="3" s="1"/>
  <c r="S404" i="3" s="1"/>
  <c r="Q580" i="3"/>
  <c r="R580" i="3" s="1"/>
  <c r="S580" i="3" s="1"/>
  <c r="Q108" i="3"/>
  <c r="R108" i="3" s="1"/>
  <c r="S108" i="3" s="1"/>
  <c r="Q264" i="3"/>
  <c r="R264" i="3" s="1"/>
  <c r="S264" i="3" s="1"/>
  <c r="Q484" i="3"/>
  <c r="R484" i="3" s="1"/>
  <c r="S484" i="3" s="1"/>
  <c r="Q476" i="3"/>
  <c r="R476" i="3" s="1"/>
  <c r="S476" i="3" s="1"/>
  <c r="S258" i="3"/>
  <c r="S488" i="3"/>
  <c r="S982" i="3"/>
  <c r="Q132" i="3"/>
  <c r="R132" i="3" s="1"/>
  <c r="S132" i="3" s="1"/>
  <c r="Q439" i="3"/>
  <c r="R439" i="3" s="1"/>
  <c r="S439" i="3" s="1"/>
  <c r="Q313" i="3"/>
  <c r="R313" i="3" s="1"/>
  <c r="S313" i="3" s="1"/>
  <c r="S287" i="3"/>
  <c r="Q111" i="3"/>
  <c r="R111" i="3" s="1"/>
  <c r="S111" i="3" s="1"/>
  <c r="Q79" i="3"/>
  <c r="R79" i="3" s="1"/>
  <c r="S79" i="3" s="1"/>
  <c r="S479" i="3"/>
  <c r="Q609" i="3"/>
  <c r="R609" i="3" s="1"/>
  <c r="S609" i="3" s="1"/>
  <c r="S727" i="3"/>
  <c r="Q126" i="3"/>
  <c r="R126" i="3" s="1"/>
  <c r="S126" i="3" s="1"/>
  <c r="Q742" i="3"/>
  <c r="R742" i="3" s="1"/>
  <c r="S742" i="3" s="1"/>
  <c r="S214" i="3"/>
  <c r="Q492" i="3"/>
  <c r="R492" i="3" s="1"/>
  <c r="S492" i="3" s="1"/>
  <c r="Q384" i="3"/>
  <c r="R384" i="3" s="1"/>
  <c r="S384" i="3" s="1"/>
  <c r="Q932" i="3"/>
  <c r="R932" i="3" s="1"/>
  <c r="S932" i="3" s="1"/>
  <c r="Q456" i="3"/>
  <c r="R456" i="3" s="1"/>
  <c r="S456" i="3" s="1"/>
  <c r="Q778" i="3"/>
  <c r="R778" i="3" s="1"/>
  <c r="S778" i="3" s="1"/>
  <c r="Q158" i="3"/>
  <c r="R158" i="3" s="1"/>
  <c r="S158" i="3" s="1"/>
  <c r="Q140" i="3"/>
  <c r="R140" i="3" s="1"/>
  <c r="S140" i="3" s="1"/>
  <c r="S920" i="3"/>
  <c r="Q736" i="3"/>
  <c r="R736" i="3" s="1"/>
  <c r="S736" i="3" s="1"/>
  <c r="Q486" i="3"/>
  <c r="R486" i="3" s="1"/>
  <c r="S486" i="3" s="1"/>
  <c r="S694" i="3"/>
  <c r="Q594" i="3"/>
  <c r="R594" i="3" s="1"/>
  <c r="S594" i="3" s="1"/>
  <c r="Q639" i="3"/>
  <c r="R639" i="3" s="1"/>
  <c r="S639" i="3" s="1"/>
  <c r="Q337" i="3"/>
  <c r="R337" i="3" s="1"/>
  <c r="S337" i="3" s="1"/>
  <c r="S643" i="3"/>
  <c r="Q423" i="3"/>
  <c r="R423" i="3" s="1"/>
  <c r="S423" i="3" s="1"/>
  <c r="Q633" i="3"/>
  <c r="R633" i="3" s="1"/>
  <c r="S633" i="3" s="1"/>
  <c r="Q955" i="3"/>
  <c r="R955" i="3" s="1"/>
  <c r="S955" i="3" s="1"/>
  <c r="S403" i="3"/>
  <c r="S243" i="3"/>
  <c r="S71" i="3"/>
  <c r="S283" i="3"/>
  <c r="S691" i="3"/>
  <c r="S707" i="3"/>
  <c r="S967" i="3"/>
  <c r="S813" i="3"/>
  <c r="S573" i="3"/>
  <c r="S507" i="3"/>
  <c r="S775" i="3"/>
  <c r="Q692" i="3"/>
  <c r="R692" i="3" s="1"/>
  <c r="S692" i="3" s="1"/>
  <c r="Q924" i="3"/>
  <c r="R924" i="3" s="1"/>
  <c r="S924" i="3" s="1"/>
  <c r="Q530" i="3"/>
  <c r="R530" i="3" s="1"/>
  <c r="S530" i="3" s="1"/>
  <c r="Q70" i="3"/>
  <c r="R70" i="3" s="1"/>
  <c r="S70" i="3" s="1"/>
  <c r="Q78" i="3"/>
  <c r="R78" i="3" s="1"/>
  <c r="S78" i="3" s="1"/>
  <c r="Q590" i="3"/>
  <c r="R590" i="3" s="1"/>
  <c r="S590" i="3" s="1"/>
  <c r="Q274" i="3"/>
  <c r="R274" i="3" s="1"/>
  <c r="S274" i="3" s="1"/>
  <c r="Q160" i="3"/>
  <c r="R160" i="3" s="1"/>
  <c r="S160" i="3" s="1"/>
  <c r="Q554" i="3"/>
  <c r="R554" i="3" s="1"/>
  <c r="S554" i="3" s="1"/>
  <c r="Q760" i="3"/>
  <c r="R760" i="3" s="1"/>
  <c r="S760" i="3" s="1"/>
  <c r="S350" i="3"/>
  <c r="S626" i="3"/>
  <c r="S298" i="3"/>
  <c r="S155" i="3"/>
  <c r="Q145" i="3"/>
  <c r="R145" i="3" s="1"/>
  <c r="S145" i="3" s="1"/>
  <c r="Q413" i="3"/>
  <c r="R413" i="3" s="1"/>
  <c r="S413" i="3" s="1"/>
  <c r="Q619" i="3"/>
  <c r="R619" i="3" s="1"/>
  <c r="S619" i="3" s="1"/>
  <c r="S767" i="3"/>
  <c r="Q277" i="3"/>
  <c r="R277" i="3" s="1"/>
  <c r="S277" i="3" s="1"/>
  <c r="Q933" i="3"/>
  <c r="R933" i="3" s="1"/>
  <c r="S933" i="3" s="1"/>
  <c r="S89" i="3"/>
  <c r="Q981" i="3"/>
  <c r="R981" i="3" s="1"/>
  <c r="S981" i="3" s="1"/>
  <c r="Q355" i="3"/>
  <c r="R355" i="3" s="1"/>
  <c r="S355" i="3" s="1"/>
  <c r="Q577" i="3"/>
  <c r="R577" i="3" s="1"/>
  <c r="S577" i="3" s="1"/>
  <c r="Q869" i="3"/>
  <c r="R869" i="3" s="1"/>
  <c r="S869" i="3" s="1"/>
  <c r="Q291" i="3"/>
  <c r="R291" i="3" s="1"/>
  <c r="S291" i="3" s="1"/>
  <c r="Q374" i="3"/>
  <c r="R374" i="3" s="1"/>
  <c r="S374" i="3" s="1"/>
  <c r="Q876" i="3"/>
  <c r="R876" i="3" s="1"/>
  <c r="S876" i="3" s="1"/>
  <c r="Q788" i="3"/>
  <c r="R788" i="3" s="1"/>
  <c r="S788" i="3" s="1"/>
  <c r="Q358" i="3"/>
  <c r="R358" i="3" s="1"/>
  <c r="S358" i="3" s="1"/>
  <c r="Q366" i="3"/>
  <c r="R366" i="3" s="1"/>
  <c r="S366" i="3" s="1"/>
  <c r="Q608" i="3"/>
  <c r="R608" i="3" s="1"/>
  <c r="S608" i="3" s="1"/>
  <c r="Q504" i="3"/>
  <c r="R504" i="3" s="1"/>
  <c r="S504" i="3" s="1"/>
  <c r="Q201" i="3"/>
  <c r="R201" i="3" s="1"/>
  <c r="S201" i="3" s="1"/>
  <c r="Q59" i="3"/>
  <c r="R59" i="3" s="1"/>
  <c r="S59" i="3" s="1"/>
  <c r="Q167" i="3"/>
  <c r="R167" i="3" s="1"/>
  <c r="S167" i="3" s="1"/>
  <c r="Q27" i="3"/>
  <c r="R27" i="3" s="1"/>
  <c r="S27" i="3" s="1"/>
  <c r="Q259" i="3"/>
  <c r="R259" i="3" s="1"/>
  <c r="S259" i="3" s="1"/>
  <c r="Q497" i="3"/>
  <c r="R497" i="3" s="1"/>
  <c r="S497" i="3" s="1"/>
  <c r="S483" i="3"/>
  <c r="Q555" i="3"/>
  <c r="R555" i="3" s="1"/>
  <c r="S555" i="3" s="1"/>
  <c r="Q989" i="3"/>
  <c r="R989" i="3" s="1"/>
  <c r="S989" i="3" s="1"/>
  <c r="S509" i="3"/>
  <c r="Q787" i="3"/>
  <c r="R787" i="3" s="1"/>
  <c r="S787" i="3" s="1"/>
  <c r="Q174" i="3"/>
  <c r="R174" i="3" s="1"/>
  <c r="S174" i="3" s="1"/>
  <c r="Q474" i="3"/>
  <c r="R474" i="3" s="1"/>
  <c r="S474" i="3" s="1"/>
  <c r="Q248" i="3"/>
  <c r="R248" i="3" s="1"/>
  <c r="S248" i="3" s="1"/>
  <c r="Q734" i="3"/>
  <c r="R734" i="3" s="1"/>
  <c r="S734" i="3" s="1"/>
  <c r="Q652" i="3"/>
  <c r="R652" i="3" s="1"/>
  <c r="S652" i="3" s="1"/>
  <c r="Q308" i="3"/>
  <c r="R308" i="3" s="1"/>
  <c r="S308" i="3" s="1"/>
  <c r="Q914" i="3"/>
  <c r="R914" i="3" s="1"/>
  <c r="S914" i="3" s="1"/>
  <c r="Q178" i="3"/>
  <c r="R178" i="3" s="1"/>
  <c r="S178" i="3" s="1"/>
  <c r="Q134" i="3"/>
  <c r="R134" i="3" s="1"/>
  <c r="S134" i="3" s="1"/>
  <c r="S567" i="3"/>
  <c r="Q489" i="3"/>
  <c r="R489" i="3" s="1"/>
  <c r="S489" i="3" s="1"/>
  <c r="Q925" i="3"/>
  <c r="R925" i="3" s="1"/>
  <c r="S925" i="3" s="1"/>
  <c r="Q511" i="3"/>
  <c r="R511" i="3" s="1"/>
  <c r="S511" i="3" s="1"/>
  <c r="S83" i="3"/>
  <c r="Q101" i="3"/>
  <c r="R101" i="3" s="1"/>
  <c r="S101" i="3" s="1"/>
  <c r="Q225" i="3"/>
  <c r="R225" i="3" s="1"/>
  <c r="S225" i="3" s="1"/>
  <c r="S803" i="3"/>
  <c r="Q239" i="3"/>
  <c r="R239" i="3" s="1"/>
  <c r="S239" i="3" s="1"/>
  <c r="S177" i="3"/>
  <c r="Q275" i="3"/>
  <c r="R275" i="3" s="1"/>
  <c r="S275" i="3" s="1"/>
  <c r="Q881" i="3"/>
  <c r="R881" i="3" s="1"/>
  <c r="Q766" i="3"/>
  <c r="R766" i="3" s="1"/>
  <c r="S766" i="3" s="1"/>
  <c r="Q527" i="3"/>
  <c r="R527" i="3" s="1"/>
  <c r="S527" i="3" s="1"/>
  <c r="Q749" i="3"/>
  <c r="R749" i="3" s="1"/>
  <c r="S749" i="3" s="1"/>
  <c r="Q399" i="3"/>
  <c r="R399" i="3" s="1"/>
  <c r="S399" i="3" s="1"/>
  <c r="Q475" i="3"/>
  <c r="R475" i="3" s="1"/>
  <c r="S475" i="3" s="1"/>
  <c r="Q533" i="3"/>
  <c r="R533" i="3" s="1"/>
  <c r="Q912" i="3"/>
  <c r="R912" i="3" s="1"/>
  <c r="Q714" i="3"/>
  <c r="R714" i="3" s="1"/>
  <c r="Q998" i="3"/>
  <c r="R998" i="3" s="1"/>
  <c r="Q468" i="3"/>
  <c r="R468" i="3" s="1"/>
  <c r="S468" i="3" s="1"/>
  <c r="Q818" i="3"/>
  <c r="R818" i="3" s="1"/>
  <c r="S818" i="3" s="1"/>
  <c r="Q566" i="3"/>
  <c r="R566" i="3" s="1"/>
  <c r="S566" i="3" s="1"/>
  <c r="Q146" i="3"/>
  <c r="R146" i="3" s="1"/>
  <c r="S146" i="3" s="1"/>
  <c r="Q102" i="3"/>
  <c r="R102" i="3" s="1"/>
  <c r="S102" i="3" s="1"/>
  <c r="Q846" i="3"/>
  <c r="R846" i="3" s="1"/>
  <c r="S846" i="3" s="1"/>
  <c r="Q904" i="3"/>
  <c r="R904" i="3" s="1"/>
  <c r="S904" i="3" s="1"/>
  <c r="Q983" i="3"/>
  <c r="R983" i="3" s="1"/>
  <c r="S983" i="3" s="1"/>
  <c r="Q928" i="3"/>
  <c r="R928" i="3" s="1"/>
  <c r="S928" i="3" s="1"/>
  <c r="Q336" i="3"/>
  <c r="R336" i="3" s="1"/>
  <c r="S336" i="3" s="1"/>
  <c r="Q346" i="3"/>
  <c r="R346" i="3" s="1"/>
  <c r="S346" i="3" s="1"/>
  <c r="Q444" i="3"/>
  <c r="R444" i="3" s="1"/>
  <c r="S444" i="3" s="1"/>
  <c r="Q90" i="3"/>
  <c r="R90" i="3" s="1"/>
  <c r="S90" i="3" s="1"/>
  <c r="Q335" i="3"/>
  <c r="R335" i="3" s="1"/>
  <c r="S335" i="3" s="1"/>
  <c r="Q455" i="3"/>
  <c r="R455" i="3" s="1"/>
  <c r="S455" i="3" s="1"/>
  <c r="Q613" i="3"/>
  <c r="R613" i="3" s="1"/>
  <c r="S613" i="3" s="1"/>
  <c r="Q57" i="3"/>
  <c r="R57" i="3" s="1"/>
  <c r="S57" i="3" s="1"/>
  <c r="Q317" i="3"/>
  <c r="R317" i="3" s="1"/>
  <c r="S317" i="3" s="1"/>
  <c r="S675" i="3"/>
  <c r="Q664" i="3"/>
  <c r="R664" i="3" s="1"/>
  <c r="S664" i="3" s="1"/>
  <c r="Q48" i="3"/>
  <c r="R48" i="3" s="1"/>
  <c r="S48" i="3" s="1"/>
  <c r="Q218" i="3"/>
  <c r="R218" i="3" s="1"/>
  <c r="S218" i="3" s="1"/>
  <c r="Q236" i="3"/>
  <c r="R236" i="3" s="1"/>
  <c r="S236" i="3" s="1"/>
  <c r="Q296" i="3"/>
  <c r="R296" i="3" s="1"/>
  <c r="S296" i="3" s="1"/>
  <c r="Q748" i="3"/>
  <c r="R748" i="3" s="1"/>
  <c r="S748" i="3" s="1"/>
  <c r="Q228" i="3"/>
  <c r="R228" i="3" s="1"/>
  <c r="S228" i="3" s="1"/>
  <c r="Q472" i="3"/>
  <c r="R472" i="3" s="1"/>
  <c r="S472" i="3" s="1"/>
  <c r="Q383" i="3"/>
  <c r="R383" i="3" s="1"/>
  <c r="S383" i="3" s="1"/>
  <c r="Q25" i="3"/>
  <c r="R25" i="3" s="1"/>
  <c r="S25" i="3" s="1"/>
  <c r="Q935" i="3"/>
  <c r="R935" i="3" s="1"/>
  <c r="S935" i="3" s="1"/>
  <c r="Q851" i="3"/>
  <c r="R851" i="3" s="1"/>
  <c r="S851" i="3" s="1"/>
  <c r="S297" i="3"/>
  <c r="Q795" i="3"/>
  <c r="R795" i="3" s="1"/>
  <c r="Q921" i="3"/>
  <c r="R921" i="3" s="1"/>
  <c r="Q341" i="3"/>
  <c r="R341" i="3" s="1"/>
  <c r="Q965" i="3"/>
  <c r="R965" i="3" s="1"/>
  <c r="Q100" i="3"/>
  <c r="R100" i="3" s="1"/>
  <c r="Q729" i="3"/>
  <c r="R729" i="3" s="1"/>
  <c r="Q469" i="3"/>
  <c r="R469" i="3" s="1"/>
  <c r="Q597" i="3"/>
  <c r="R597" i="3" s="1"/>
  <c r="Q270" i="3"/>
  <c r="R270" i="3" s="1"/>
  <c r="Q972" i="3"/>
  <c r="R972" i="3" s="1"/>
  <c r="Q565" i="3"/>
  <c r="R565" i="3" s="1"/>
  <c r="Q649" i="3"/>
  <c r="R649" i="3" s="1"/>
  <c r="Q753" i="3"/>
  <c r="R753" i="3" s="1"/>
  <c r="Q938" i="3"/>
  <c r="R938" i="3" s="1"/>
  <c r="Q1004" i="3"/>
  <c r="R1004" i="3" s="1"/>
  <c r="Q961" i="3"/>
  <c r="R961" i="3" s="1"/>
  <c r="Q842" i="3"/>
  <c r="R842" i="3" s="1"/>
  <c r="Q321" i="3"/>
  <c r="R321" i="3" s="1"/>
  <c r="Q801" i="3"/>
  <c r="R801" i="3" s="1"/>
  <c r="Q133" i="3"/>
  <c r="R133" i="3" s="1"/>
  <c r="Q817" i="3"/>
  <c r="R817" i="3" s="1"/>
  <c r="Q809" i="3"/>
  <c r="R809" i="3" s="1"/>
  <c r="Q721" i="3"/>
  <c r="R721" i="3" s="1"/>
  <c r="Q962" i="3"/>
  <c r="R962" i="3" s="1"/>
  <c r="Q968" i="3"/>
  <c r="R968" i="3" s="1"/>
  <c r="Q918" i="3"/>
  <c r="R918" i="3" s="1"/>
  <c r="Q329" i="3"/>
  <c r="R329" i="3" s="1"/>
  <c r="Q937" i="3"/>
  <c r="R937" i="3" s="1"/>
  <c r="Q293" i="3"/>
  <c r="R293" i="3" s="1"/>
  <c r="Q953" i="3"/>
  <c r="R953" i="3" s="1"/>
  <c r="Q165" i="3"/>
  <c r="R165" i="3" s="1"/>
  <c r="Q777" i="3"/>
  <c r="R777" i="3" s="1"/>
  <c r="Q409" i="3"/>
  <c r="R409" i="3" s="1"/>
  <c r="Q850" i="3"/>
  <c r="R850" i="3" s="1"/>
  <c r="Q581" i="3"/>
  <c r="R581" i="3" s="1"/>
  <c r="Q957" i="3"/>
  <c r="R957" i="3" s="1"/>
  <c r="Q421" i="3"/>
  <c r="R421" i="3" s="1"/>
  <c r="Q875" i="3"/>
  <c r="R875" i="3" s="1"/>
  <c r="Q873" i="3"/>
  <c r="R873" i="3" s="1"/>
  <c r="Q870" i="3"/>
  <c r="R870" i="3" s="1"/>
  <c r="Q857" i="3"/>
  <c r="R857" i="3" s="1"/>
  <c r="Q477" i="3"/>
  <c r="R477" i="3" s="1"/>
  <c r="Q779" i="3"/>
  <c r="R779" i="3" s="1"/>
  <c r="Q429" i="3"/>
  <c r="R429" i="3" s="1"/>
  <c r="Q811" i="3"/>
  <c r="R811" i="3" s="1"/>
  <c r="S529" i="3"/>
  <c r="S725" i="3"/>
  <c r="S805" i="3"/>
  <c r="S115" i="3"/>
  <c r="S179" i="3"/>
  <c r="S499" i="3"/>
  <c r="S103" i="3"/>
  <c r="S295" i="3"/>
  <c r="S315" i="3"/>
  <c r="S847" i="3"/>
  <c r="S883" i="3"/>
  <c r="S345" i="3"/>
  <c r="Q986" i="3"/>
  <c r="R986" i="3" s="1"/>
  <c r="Q977" i="3"/>
  <c r="R977" i="3" s="1"/>
  <c r="Q894" i="3"/>
  <c r="R894" i="3" s="1"/>
  <c r="Q833" i="3"/>
  <c r="R833" i="3" s="1"/>
  <c r="Q750" i="3"/>
  <c r="R750" i="3" s="1"/>
  <c r="Q221" i="3"/>
  <c r="R221" i="3" s="1"/>
  <c r="Q871" i="3"/>
  <c r="R871" i="3" s="1"/>
  <c r="Q913" i="3"/>
  <c r="R913" i="3" s="1"/>
  <c r="Q794" i="3"/>
  <c r="R794" i="3" s="1"/>
  <c r="Q53" i="3"/>
  <c r="R53" i="3" s="1"/>
  <c r="Q880" i="3"/>
  <c r="R880" i="3" s="1"/>
  <c r="Q325" i="3"/>
  <c r="R325" i="3" s="1"/>
  <c r="Q737" i="3"/>
  <c r="R737" i="3" s="1"/>
  <c r="Q185" i="3"/>
  <c r="R185" i="3" s="1"/>
  <c r="Q121" i="3"/>
  <c r="R121" i="3" s="1"/>
  <c r="Q843" i="3"/>
  <c r="R843" i="3" s="1"/>
  <c r="Q922" i="3"/>
  <c r="R922" i="3" s="1"/>
  <c r="Q715" i="3"/>
  <c r="R715" i="3" s="1"/>
  <c r="Q549" i="3"/>
  <c r="R549" i="3" s="1"/>
  <c r="Q349" i="3"/>
  <c r="R349" i="3" s="1"/>
  <c r="Q970" i="3"/>
  <c r="R970" i="3" s="1"/>
  <c r="S183" i="3"/>
  <c r="S139" i="3"/>
  <c r="S459" i="3"/>
  <c r="S671" i="3"/>
  <c r="S799" i="3"/>
  <c r="S269" i="3"/>
  <c r="S835" i="3"/>
  <c r="Q367" i="3"/>
  <c r="R367" i="3" s="1"/>
  <c r="S367" i="3" s="1"/>
  <c r="Q163" i="3"/>
  <c r="R163" i="3" s="1"/>
  <c r="S163" i="3" s="1"/>
  <c r="Q343" i="3"/>
  <c r="R343" i="3" s="1"/>
  <c r="S343" i="3" s="1"/>
  <c r="Q731" i="3"/>
  <c r="R731" i="3" s="1"/>
  <c r="S731" i="3" s="1"/>
  <c r="Q703" i="3"/>
  <c r="R703" i="3" s="1"/>
  <c r="S703" i="3" s="1"/>
  <c r="Q702" i="3"/>
  <c r="R702" i="3" s="1"/>
  <c r="Q877" i="3"/>
  <c r="R877" i="3" s="1"/>
  <c r="Q181" i="3"/>
  <c r="R181" i="3" s="1"/>
  <c r="Q726" i="3"/>
  <c r="R726" i="3" s="1"/>
  <c r="Q973" i="3"/>
  <c r="R973" i="3" s="1"/>
  <c r="Q645" i="3"/>
  <c r="R645" i="3" s="1"/>
  <c r="Q802" i="3"/>
  <c r="R802" i="3" s="1"/>
  <c r="Q889" i="3"/>
  <c r="R889" i="3" s="1"/>
  <c r="Q505" i="3"/>
  <c r="R505" i="3" s="1"/>
  <c r="Q585" i="3"/>
  <c r="R585" i="3" s="1"/>
  <c r="Q688" i="3"/>
  <c r="R688" i="3" s="1"/>
  <c r="Q944" i="3"/>
  <c r="R944" i="3" s="1"/>
  <c r="Q1002" i="3"/>
  <c r="R1002" i="3" s="1"/>
  <c r="Q699" i="3"/>
  <c r="R699" i="3" s="1"/>
  <c r="Q907" i="3"/>
  <c r="R907" i="3" s="1"/>
  <c r="Q839" i="3"/>
  <c r="R839" i="3" s="1"/>
  <c r="Q939" i="3"/>
  <c r="R939" i="3" s="1"/>
  <c r="Q994" i="3"/>
  <c r="R994" i="3" s="1"/>
  <c r="Q997" i="3"/>
  <c r="R997" i="3" s="1"/>
  <c r="S85" i="3"/>
  <c r="S405" i="3"/>
  <c r="S661" i="3"/>
  <c r="S773" i="3"/>
  <c r="S943" i="3"/>
  <c r="S979" i="3"/>
  <c r="Q945" i="3"/>
  <c r="R945" i="3" s="1"/>
  <c r="Q993" i="3"/>
  <c r="R993" i="3" s="1"/>
  <c r="Q821" i="3"/>
  <c r="R821" i="3" s="1"/>
  <c r="Q954" i="3"/>
  <c r="R954" i="3" s="1"/>
  <c r="Q669" i="3"/>
  <c r="R669" i="3" s="1"/>
  <c r="Q117" i="3"/>
  <c r="R117" i="3" s="1"/>
  <c r="Q457" i="3"/>
  <c r="R457" i="3" s="1"/>
  <c r="Q865" i="3"/>
  <c r="R865" i="3" s="1"/>
  <c r="Q665" i="3"/>
  <c r="R665" i="3" s="1"/>
  <c r="Q903" i="3"/>
  <c r="R903" i="3" s="1"/>
  <c r="Q891" i="3"/>
  <c r="R891" i="3" s="1"/>
  <c r="Q829" i="3"/>
  <c r="R829" i="3" s="1"/>
  <c r="Q229" i="3"/>
  <c r="R229" i="3" s="1"/>
  <c r="Q769" i="3"/>
  <c r="R769" i="3" s="1"/>
  <c r="Q905" i="3"/>
  <c r="R905" i="3" s="1"/>
  <c r="Q761" i="3"/>
  <c r="R761" i="3" s="1"/>
  <c r="Q441" i="3"/>
  <c r="R441" i="3" s="1"/>
  <c r="Q848" i="3"/>
  <c r="R848" i="3" s="1"/>
  <c r="Q774" i="3"/>
  <c r="R774" i="3" s="1"/>
  <c r="Q770" i="3"/>
  <c r="R770" i="3" s="1"/>
  <c r="Q832" i="3"/>
  <c r="R832" i="3" s="1"/>
  <c r="Q389" i="3"/>
  <c r="R389" i="3" s="1"/>
  <c r="Q197" i="3"/>
  <c r="R197" i="3" s="1"/>
  <c r="Q673" i="3"/>
  <c r="R673" i="3" s="1"/>
  <c r="Q855" i="3"/>
  <c r="R855" i="3" s="1"/>
  <c r="S35" i="3"/>
  <c r="S107" i="3"/>
  <c r="S491" i="3"/>
  <c r="S895" i="3"/>
  <c r="S653" i="3"/>
  <c r="Q658" i="3"/>
  <c r="R658" i="3" s="1"/>
  <c r="S658" i="3" s="1"/>
  <c r="Q422" i="3"/>
  <c r="R422" i="3" s="1"/>
  <c r="S422" i="3" s="1"/>
  <c r="Q44" i="3"/>
  <c r="R44" i="3" s="1"/>
  <c r="S44" i="3" s="1"/>
  <c r="Q513" i="3"/>
  <c r="R513" i="3" s="1"/>
  <c r="S513" i="3" s="1"/>
  <c r="Q553" i="3"/>
  <c r="R553" i="3" s="1"/>
  <c r="S553" i="3" s="1"/>
  <c r="Q211" i="3"/>
  <c r="R211" i="3" s="1"/>
  <c r="S211" i="3" s="1"/>
  <c r="Q634" i="3"/>
  <c r="R634" i="3" s="1"/>
  <c r="S634" i="3" s="1"/>
  <c r="Q718" i="3"/>
  <c r="R718" i="3" s="1"/>
  <c r="S718" i="3" s="1"/>
  <c r="Q189" i="3"/>
  <c r="R189" i="3" s="1"/>
  <c r="S189" i="3" s="1"/>
  <c r="Q495" i="3"/>
  <c r="R495" i="3" s="1"/>
  <c r="S495" i="3" s="1"/>
  <c r="Q302" i="3"/>
  <c r="R302" i="3" s="1"/>
  <c r="S302" i="3" s="1"/>
  <c r="Q388" i="3"/>
  <c r="R388" i="3" s="1"/>
  <c r="S388" i="3" s="1"/>
  <c r="Q361" i="3"/>
  <c r="R361" i="3" s="1"/>
  <c r="S361" i="3" s="1"/>
  <c r="Q826" i="3"/>
  <c r="R826" i="3" s="1"/>
  <c r="S826" i="3" s="1"/>
  <c r="Q428" i="3"/>
  <c r="R428" i="3" s="1"/>
  <c r="S428" i="3" s="1"/>
  <c r="Q240" i="3"/>
  <c r="R240" i="3" s="1"/>
  <c r="S240" i="3" s="1"/>
  <c r="Q402" i="3"/>
  <c r="R402" i="3" s="1"/>
  <c r="S402" i="3" s="1"/>
  <c r="Q223" i="3"/>
  <c r="R223" i="3" s="1"/>
  <c r="S223" i="3" s="1"/>
  <c r="Q172" i="3"/>
  <c r="R172" i="3" s="1"/>
  <c r="S172" i="3" s="1"/>
  <c r="Q424" i="3"/>
  <c r="R424" i="3" s="1"/>
  <c r="S424" i="3" s="1"/>
  <c r="Q764" i="3"/>
  <c r="R764" i="3" s="1"/>
  <c r="S764" i="3" s="1"/>
  <c r="Q510" i="3"/>
  <c r="R510" i="3" s="1"/>
  <c r="S510" i="3" s="1"/>
  <c r="Q980" i="3"/>
  <c r="R980" i="3" s="1"/>
  <c r="S980" i="3" s="1"/>
  <c r="Q810" i="3"/>
  <c r="R810" i="3" s="1"/>
  <c r="S810" i="3" s="1"/>
  <c r="Q1008" i="3"/>
  <c r="R1008" i="3" s="1"/>
  <c r="S1008" i="3" s="1"/>
  <c r="Q840" i="3"/>
  <c r="R840" i="3" s="1"/>
  <c r="S840" i="3" s="1"/>
  <c r="Q892" i="3"/>
  <c r="R892" i="3" s="1"/>
  <c r="S892" i="3" s="1"/>
  <c r="Q572" i="3"/>
  <c r="R572" i="3" s="1"/>
  <c r="S572" i="3" s="1"/>
  <c r="Q663" i="3"/>
  <c r="R663" i="3" s="1"/>
  <c r="S663" i="3" s="1"/>
  <c r="Q575" i="3"/>
  <c r="R575" i="3" s="1"/>
  <c r="S575" i="3" s="1"/>
  <c r="Q898" i="3"/>
  <c r="R898" i="3" s="1"/>
  <c r="S898" i="3" s="1"/>
  <c r="Q690" i="3"/>
  <c r="R690" i="3" s="1"/>
  <c r="S690" i="3" s="1"/>
  <c r="Q396" i="3"/>
  <c r="R396" i="3" s="1"/>
  <c r="S396" i="3" s="1"/>
  <c r="Q93" i="3"/>
  <c r="R93" i="3" s="1"/>
  <c r="S93" i="3" s="1"/>
  <c r="Q451" i="3"/>
  <c r="R451" i="3" s="1"/>
  <c r="S451" i="3" s="1"/>
  <c r="Q425" i="3"/>
  <c r="R425" i="3" s="1"/>
  <c r="S425" i="3" s="1"/>
  <c r="Q77" i="3"/>
  <c r="R77" i="3" s="1"/>
  <c r="S77" i="3" s="1"/>
  <c r="Q137" i="3"/>
  <c r="R137" i="3" s="1"/>
  <c r="S137" i="3" s="1"/>
  <c r="Q543" i="3"/>
  <c r="R543" i="3" s="1"/>
  <c r="S543" i="3" s="1"/>
  <c r="Q12" i="3"/>
  <c r="R12" i="3" s="1"/>
  <c r="S12" i="3" s="1"/>
  <c r="Q273" i="3"/>
  <c r="R273" i="3" s="1"/>
  <c r="Q97" i="3"/>
  <c r="R97" i="3" s="1"/>
  <c r="S97" i="3" s="1"/>
  <c r="Q517" i="3"/>
  <c r="R517" i="3" s="1"/>
  <c r="Q415" i="3"/>
  <c r="R415" i="3" s="1"/>
  <c r="Q887" i="3"/>
  <c r="R887" i="3" s="1"/>
  <c r="Q689" i="3"/>
  <c r="R689" i="3" s="1"/>
  <c r="Q897" i="3"/>
  <c r="R897" i="3" s="1"/>
  <c r="Q841" i="3"/>
  <c r="R841" i="3" s="1"/>
  <c r="Q203" i="3"/>
  <c r="R203" i="3" s="1"/>
  <c r="Q719" i="3"/>
  <c r="R719" i="3" s="1"/>
  <c r="Q14" i="3"/>
  <c r="R14" i="3" s="1"/>
  <c r="Q599" i="3"/>
  <c r="R599" i="3" s="1"/>
  <c r="Q927" i="3"/>
  <c r="R927" i="3" s="1"/>
  <c r="Q969" i="3"/>
  <c r="R969" i="3" s="1"/>
  <c r="Q783" i="3"/>
  <c r="R783" i="3" s="1"/>
  <c r="Q149" i="3"/>
  <c r="R149" i="3" s="1"/>
  <c r="Q757" i="3"/>
  <c r="R757" i="3" s="1"/>
  <c r="Q823" i="3"/>
  <c r="R823" i="3" s="1"/>
  <c r="Q709" i="3"/>
  <c r="R709" i="3" s="1"/>
  <c r="Q849" i="3"/>
  <c r="R849" i="3" s="1"/>
  <c r="Q687" i="3"/>
  <c r="R687" i="3" s="1"/>
  <c r="Q153" i="3"/>
  <c r="R153" i="3" s="1"/>
  <c r="Q655" i="3"/>
  <c r="R655" i="3" s="1"/>
  <c r="Q541" i="3"/>
  <c r="R541" i="3" s="1"/>
  <c r="Q759" i="3"/>
  <c r="R759" i="3" s="1"/>
  <c r="Q363" i="3"/>
  <c r="R363" i="3" s="1"/>
  <c r="Q443" i="3"/>
  <c r="R443" i="3" s="1"/>
  <c r="Q251" i="3"/>
  <c r="R251" i="3" s="1"/>
  <c r="Q745" i="3"/>
  <c r="R745" i="3" s="1"/>
  <c r="Q657" i="3"/>
  <c r="R657" i="3" s="1"/>
  <c r="Q693" i="3"/>
  <c r="R693" i="3" s="1"/>
  <c r="Q917" i="3"/>
  <c r="R917" i="3" s="1"/>
  <c r="Q995" i="3"/>
  <c r="R995" i="3" s="1"/>
  <c r="Q437" i="3"/>
  <c r="R437" i="3" s="1"/>
  <c r="Q747" i="3"/>
  <c r="R747" i="3" s="1"/>
  <c r="Q949" i="3"/>
  <c r="R949" i="3" s="1"/>
  <c r="Q797" i="3"/>
  <c r="R797" i="3" s="1"/>
  <c r="Q987" i="3"/>
  <c r="R987" i="3" s="1"/>
  <c r="Q741" i="3"/>
  <c r="R741" i="3" s="1"/>
  <c r="Q299" i="3"/>
  <c r="R299" i="3" s="1"/>
  <c r="Q667" i="3"/>
  <c r="R667" i="3" s="1"/>
  <c r="Q827" i="3"/>
  <c r="R827" i="3" s="1"/>
  <c r="Q281" i="3"/>
  <c r="R281" i="3" s="1"/>
  <c r="Q217" i="3"/>
  <c r="R217" i="3" s="1"/>
  <c r="Q601" i="3"/>
  <c r="R601" i="3" s="1"/>
  <c r="Q985" i="3"/>
  <c r="R985" i="3" s="1"/>
  <c r="Q951" i="3"/>
  <c r="R951" i="3" s="1"/>
  <c r="Q743" i="3"/>
  <c r="R743" i="3" s="1"/>
  <c r="Q975" i="3"/>
  <c r="R975" i="3" s="1"/>
  <c r="Q635" i="3"/>
  <c r="R635" i="3" s="1"/>
  <c r="Q739" i="3"/>
  <c r="R739" i="3" s="1"/>
  <c r="Q523" i="3"/>
  <c r="R523" i="3" s="1"/>
  <c r="Q685" i="3"/>
  <c r="R685" i="3" s="1"/>
  <c r="Q929" i="3"/>
  <c r="R929" i="3" s="1"/>
  <c r="Q785" i="3"/>
  <c r="R785" i="3" s="1"/>
  <c r="Q885" i="3"/>
  <c r="R885" i="3" s="1"/>
  <c r="Q697" i="3"/>
  <c r="R697" i="3" s="1"/>
  <c r="Q387" i="3"/>
  <c r="R387" i="3" s="1"/>
  <c r="S387" i="3" s="1"/>
  <c r="Q515" i="3"/>
  <c r="R515" i="3" s="1"/>
  <c r="S515" i="3" s="1"/>
  <c r="Q611" i="3"/>
  <c r="R611" i="3" s="1"/>
  <c r="S611" i="3" s="1"/>
  <c r="S273" i="3"/>
  <c r="Q559" i="3"/>
  <c r="R559" i="3" s="1"/>
  <c r="S559" i="3" s="1"/>
  <c r="Q463" i="3"/>
  <c r="R463" i="3" s="1"/>
  <c r="Q249" i="3"/>
  <c r="R249" i="3" s="1"/>
  <c r="Q24" i="3"/>
  <c r="R24" i="3" s="1"/>
  <c r="S24" i="3" s="1"/>
  <c r="Q33" i="3"/>
  <c r="R33" i="3" s="1"/>
  <c r="S33" i="3" s="1"/>
  <c r="Q125" i="3"/>
  <c r="R125" i="3" s="1"/>
  <c r="S125" i="3" s="1"/>
  <c r="Q351" i="3"/>
  <c r="R351" i="3" s="1"/>
  <c r="S351" i="3" s="1"/>
  <c r="Q433" i="3"/>
  <c r="R433" i="3" s="1"/>
  <c r="S433" i="3" s="1"/>
  <c r="Q191" i="3"/>
  <c r="R191" i="3" s="1"/>
  <c r="S191" i="3" s="1"/>
  <c r="Q617" i="3"/>
  <c r="R617" i="3" s="1"/>
  <c r="S26" i="3"/>
  <c r="N2" i="14"/>
  <c r="N3" i="14" s="1"/>
  <c r="S13" i="3" l="1"/>
  <c r="S593" i="3"/>
  <c r="S837" i="3"/>
  <c r="S906" i="3"/>
  <c r="S756" i="3"/>
  <c r="S21" i="3"/>
  <c r="S836" i="3"/>
  <c r="S814" i="3"/>
  <c r="S714" i="3"/>
  <c r="S948" i="3"/>
  <c r="S752" i="3"/>
  <c r="S884" i="3"/>
  <c r="S901" i="3"/>
  <c r="S998" i="3"/>
  <c r="S858" i="3"/>
  <c r="S758" i="3"/>
  <c r="S804" i="3"/>
  <c r="S453" i="3"/>
  <c r="S953" i="3"/>
  <c r="S937" i="3"/>
  <c r="S918" i="3"/>
  <c r="S962" i="3"/>
  <c r="S868" i="3"/>
  <c r="S706" i="3"/>
  <c r="S669" i="3"/>
  <c r="S945" i="3"/>
  <c r="S997" i="3"/>
  <c r="S939" i="3"/>
  <c r="S907" i="3"/>
  <c r="S1002" i="3"/>
  <c r="S688" i="3"/>
  <c r="S505" i="3"/>
  <c r="S802" i="3"/>
  <c r="S565" i="3"/>
  <c r="S881" i="3"/>
  <c r="S795" i="3"/>
  <c r="S533" i="3"/>
  <c r="S994" i="3"/>
  <c r="S839" i="3"/>
  <c r="S699" i="3"/>
  <c r="S912" i="3"/>
  <c r="S673" i="3"/>
  <c r="S770" i="3"/>
  <c r="S848" i="3"/>
  <c r="S761" i="3"/>
  <c r="S769" i="3"/>
  <c r="S829" i="3"/>
  <c r="S865" i="3"/>
  <c r="S702" i="3"/>
  <c r="S801" i="3"/>
  <c r="S842" i="3"/>
  <c r="S753" i="3"/>
  <c r="S649" i="3"/>
  <c r="S855" i="3"/>
  <c r="S197" i="3"/>
  <c r="S229" i="3"/>
  <c r="S877" i="3"/>
  <c r="S715" i="3"/>
  <c r="S185" i="3"/>
  <c r="S880" i="3"/>
  <c r="S794" i="3"/>
  <c r="S871" i="3"/>
  <c r="S750" i="3"/>
  <c r="S894" i="3"/>
  <c r="S986" i="3"/>
  <c r="S429" i="3"/>
  <c r="S870" i="3"/>
  <c r="S875" i="3"/>
  <c r="S850" i="3"/>
  <c r="S809" i="3"/>
  <c r="S972" i="3"/>
  <c r="S597" i="3"/>
  <c r="S729" i="3"/>
  <c r="S100" i="3"/>
  <c r="S341" i="3"/>
  <c r="S53" i="3"/>
  <c r="S977" i="3"/>
  <c r="S811" i="3"/>
  <c r="S421" i="3"/>
  <c r="S469" i="3"/>
  <c r="S832" i="3"/>
  <c r="S774" i="3"/>
  <c r="S441" i="3"/>
  <c r="S905" i="3"/>
  <c r="S891" i="3"/>
  <c r="S665" i="3"/>
  <c r="S457" i="3"/>
  <c r="S821" i="3"/>
  <c r="S973" i="3"/>
  <c r="S181" i="3"/>
  <c r="S349" i="3"/>
  <c r="S843" i="3"/>
  <c r="S737" i="3"/>
  <c r="S477" i="3"/>
  <c r="S957" i="3"/>
  <c r="S165" i="3"/>
  <c r="S293" i="3"/>
  <c r="S329" i="3"/>
  <c r="S968" i="3"/>
  <c r="S721" i="3"/>
  <c r="S817" i="3"/>
  <c r="S961" i="3"/>
  <c r="S938" i="3"/>
  <c r="S965" i="3"/>
  <c r="S921" i="3"/>
  <c r="S389" i="3"/>
  <c r="S903" i="3"/>
  <c r="S117" i="3"/>
  <c r="S777" i="3"/>
  <c r="S1004" i="3"/>
  <c r="S954" i="3"/>
  <c r="S993" i="3"/>
  <c r="S944" i="3"/>
  <c r="S585" i="3"/>
  <c r="S889" i="3"/>
  <c r="S645" i="3"/>
  <c r="S726" i="3"/>
  <c r="S970" i="3"/>
  <c r="S549" i="3"/>
  <c r="S922" i="3"/>
  <c r="S121" i="3"/>
  <c r="S325" i="3"/>
  <c r="S913" i="3"/>
  <c r="S221" i="3"/>
  <c r="S833" i="3"/>
  <c r="S779" i="3"/>
  <c r="S857" i="3"/>
  <c r="S873" i="3"/>
  <c r="S581" i="3"/>
  <c r="S409" i="3"/>
  <c r="S133" i="3"/>
  <c r="S321" i="3"/>
  <c r="S270" i="3"/>
  <c r="S885" i="3"/>
  <c r="S929" i="3"/>
  <c r="S523" i="3"/>
  <c r="S635" i="3"/>
  <c r="S743" i="3"/>
  <c r="S985" i="3"/>
  <c r="S217" i="3"/>
  <c r="S827" i="3"/>
  <c r="S299" i="3"/>
  <c r="S987" i="3"/>
  <c r="S949" i="3"/>
  <c r="S437" i="3"/>
  <c r="S917" i="3"/>
  <c r="S657" i="3"/>
  <c r="S251" i="3"/>
  <c r="S363" i="3"/>
  <c r="S541" i="3"/>
  <c r="S153" i="3"/>
  <c r="S849" i="3"/>
  <c r="S823" i="3"/>
  <c r="S149" i="3"/>
  <c r="S969" i="3"/>
  <c r="S599" i="3"/>
  <c r="S719" i="3"/>
  <c r="S841" i="3"/>
  <c r="S689" i="3"/>
  <c r="S415" i="3"/>
  <c r="S697" i="3"/>
  <c r="S785" i="3"/>
  <c r="S685" i="3"/>
  <c r="S739" i="3"/>
  <c r="S975" i="3"/>
  <c r="S951" i="3"/>
  <c r="S601" i="3"/>
  <c r="S281" i="3"/>
  <c r="S667" i="3"/>
  <c r="S741" i="3"/>
  <c r="S797" i="3"/>
  <c r="S747" i="3"/>
  <c r="S995" i="3"/>
  <c r="S693" i="3"/>
  <c r="S745" i="3"/>
  <c r="S443" i="3"/>
  <c r="S759" i="3"/>
  <c r="S655" i="3"/>
  <c r="S687" i="3"/>
  <c r="S709" i="3"/>
  <c r="S757" i="3"/>
  <c r="S783" i="3"/>
  <c r="S927" i="3"/>
  <c r="S14" i="3"/>
  <c r="S203" i="3"/>
  <c r="S897" i="3"/>
  <c r="S887" i="3"/>
  <c r="S517" i="3"/>
  <c r="S463" i="3"/>
  <c r="S617" i="3"/>
  <c r="S249" i="3"/>
  <c r="O2" i="14"/>
  <c r="O3" i="14" s="1"/>
  <c r="P2" i="14" l="1"/>
  <c r="P3" i="14" s="1"/>
  <c r="Q2" i="14" l="1"/>
  <c r="Q3" i="14" s="1"/>
  <c r="R2" i="14" l="1"/>
  <c r="R3" i="14" s="1"/>
  <c r="S2" i="14" l="1"/>
  <c r="S3" i="14" s="1"/>
  <c r="K6" i="14" l="1"/>
  <c r="L6" i="14" s="1"/>
  <c r="L4" i="14" l="1"/>
  <c r="M6" i="14"/>
  <c r="K4" i="14"/>
  <c r="N6" i="14" l="1"/>
  <c r="M4" i="14"/>
  <c r="N4" i="14" l="1"/>
  <c r="O6" i="14"/>
  <c r="P6" i="14" l="1"/>
  <c r="O4" i="14"/>
  <c r="P4" i="14" l="1"/>
  <c r="Q6" i="14"/>
  <c r="Q4" i="14" l="1"/>
  <c r="R6" i="14"/>
  <c r="S6" i="14" l="1"/>
  <c r="R4" i="14"/>
  <c r="Q9" i="3"/>
  <c r="R9" i="3" s="1"/>
  <c r="B953" i="10" l="1"/>
  <c r="B826" i="10"/>
  <c r="B74" i="10"/>
  <c r="B824" i="10"/>
  <c r="B371" i="10"/>
  <c r="B473" i="10"/>
  <c r="B586" i="10"/>
  <c r="B439" i="10"/>
  <c r="B618" i="10"/>
  <c r="B655" i="10"/>
  <c r="B647" i="10"/>
  <c r="B710" i="10"/>
  <c r="B120" i="10"/>
  <c r="B164" i="10"/>
  <c r="B670" i="10"/>
  <c r="B792" i="10"/>
  <c r="B259" i="10"/>
  <c r="B230" i="10"/>
  <c r="B527" i="10"/>
  <c r="B174" i="10"/>
  <c r="B419" i="10"/>
  <c r="B933" i="10"/>
  <c r="B108" i="10"/>
  <c r="B845" i="10"/>
  <c r="B119" i="10"/>
  <c r="B9" i="10"/>
  <c r="B765" i="10"/>
  <c r="B604" i="10"/>
  <c r="B848" i="10"/>
  <c r="B336" i="10"/>
  <c r="B499" i="10"/>
  <c r="B65" i="10"/>
  <c r="B551" i="10"/>
  <c r="B958" i="10"/>
  <c r="B152" i="10"/>
  <c r="B860" i="10"/>
  <c r="B99" i="10"/>
  <c r="B734" i="10"/>
  <c r="B695" i="10"/>
  <c r="B213" i="10"/>
  <c r="B977" i="10"/>
  <c r="B739" i="10"/>
  <c r="B699" i="10"/>
  <c r="B684" i="10"/>
  <c r="B450" i="10"/>
  <c r="B311" i="10"/>
  <c r="B300" i="10"/>
  <c r="B398" i="10"/>
  <c r="B156" i="10"/>
  <c r="B46" i="10"/>
  <c r="B808" i="10"/>
  <c r="B861" i="10"/>
  <c r="B735" i="10"/>
  <c r="B414" i="10"/>
  <c r="B140" i="10"/>
  <c r="B474" i="10"/>
  <c r="B272" i="10"/>
  <c r="B552" i="10"/>
  <c r="B795" i="10"/>
  <c r="B966" i="10"/>
  <c r="B329" i="10"/>
  <c r="B29" i="10"/>
  <c r="B31" i="10"/>
  <c r="B918" i="10"/>
  <c r="B651" i="10"/>
  <c r="B11" i="10"/>
  <c r="B636" i="10"/>
  <c r="B253" i="10"/>
  <c r="B452" i="10"/>
  <c r="B752" i="10"/>
  <c r="B546" i="10"/>
  <c r="B719" i="10"/>
  <c r="B932" i="10"/>
  <c r="B14" i="10"/>
  <c r="B751" i="10"/>
  <c r="B585" i="10"/>
  <c r="B466" i="10"/>
  <c r="B582" i="10"/>
  <c r="B464" i="10"/>
  <c r="B61" i="10"/>
  <c r="B139" i="10"/>
  <c r="B117" i="10"/>
  <c r="B565" i="10"/>
  <c r="B492" i="10"/>
  <c r="B215" i="10"/>
  <c r="B445" i="10"/>
  <c r="B715" i="10"/>
  <c r="B632" i="10"/>
  <c r="B528" i="10"/>
  <c r="B184" i="10"/>
  <c r="B983" i="10"/>
  <c r="B102" i="10"/>
  <c r="B263" i="10"/>
  <c r="B769" i="10"/>
  <c r="B870" i="10"/>
  <c r="B82" i="10"/>
  <c r="B688" i="10"/>
  <c r="B660" i="10"/>
  <c r="B127" i="10"/>
  <c r="B447" i="10"/>
  <c r="B584" i="10"/>
  <c r="B485" i="10"/>
  <c r="B972" i="10"/>
  <c r="B910" i="10"/>
  <c r="B361" i="10"/>
  <c r="B249" i="10"/>
  <c r="B42" i="10"/>
  <c r="B764" i="10"/>
  <c r="B842" i="10"/>
  <c r="B832" i="10"/>
  <c r="B711" i="10"/>
  <c r="B335" i="10"/>
  <c r="B227" i="10"/>
  <c r="B518" i="10"/>
  <c r="B219" i="10"/>
  <c r="B657" i="10"/>
  <c r="B467" i="10"/>
  <c r="B759" i="10"/>
  <c r="B285" i="10"/>
  <c r="B357" i="10"/>
  <c r="B805" i="10"/>
  <c r="B989" i="10"/>
  <c r="B89" i="10"/>
  <c r="B783" i="10"/>
  <c r="B404" i="10"/>
  <c r="B948" i="10"/>
  <c r="B125" i="10"/>
  <c r="B663" i="10"/>
  <c r="B48" i="10"/>
  <c r="B589" i="10"/>
  <c r="B87" i="10"/>
  <c r="B232" i="10"/>
  <c r="B793" i="10"/>
  <c r="B679" i="10"/>
  <c r="B413" i="10"/>
  <c r="B168" i="10"/>
  <c r="B756" i="10"/>
  <c r="B745" i="10"/>
  <c r="B433" i="10"/>
  <c r="B931" i="10"/>
  <c r="B561" i="10"/>
  <c r="B478" i="10"/>
  <c r="B986" i="10"/>
  <c r="B573" i="10"/>
  <c r="B393" i="10"/>
  <c r="B34" i="10"/>
  <c r="B113" i="10"/>
  <c r="B603" i="10"/>
  <c r="B23" i="10"/>
  <c r="B666" i="10"/>
  <c r="B481" i="10"/>
  <c r="B314" i="10"/>
  <c r="B625" i="10"/>
  <c r="B435" i="10"/>
  <c r="B991" i="10"/>
  <c r="B945" i="10"/>
  <c r="B129" i="10"/>
  <c r="B24" i="10"/>
  <c r="B200" i="10"/>
  <c r="B132" i="10"/>
  <c r="B359" i="10"/>
  <c r="B214" i="10"/>
  <c r="B370" i="10"/>
  <c r="B935" i="10"/>
  <c r="B379" i="10"/>
  <c r="B135" i="10"/>
  <c r="B884" i="10"/>
  <c r="B401" i="10"/>
  <c r="B52" i="10"/>
  <c r="B733" i="10"/>
  <c r="B157" i="10"/>
  <c r="B548" i="10"/>
  <c r="B957" i="10"/>
  <c r="B537" i="10"/>
  <c r="B798" i="10"/>
  <c r="B415" i="10"/>
  <c r="B611" i="10"/>
  <c r="B524" i="10"/>
  <c r="B786" i="10"/>
  <c r="B328" i="10"/>
  <c r="B572" i="10"/>
  <c r="B496" i="10"/>
  <c r="B617" i="10"/>
  <c r="B872" i="10"/>
  <c r="B849" i="10"/>
  <c r="B30" i="10"/>
  <c r="B554" i="10"/>
  <c r="B470" i="10"/>
  <c r="B269" i="10"/>
  <c r="B376" i="10"/>
  <c r="B812" i="10"/>
  <c r="B623" i="10"/>
  <c r="B780" i="10"/>
  <c r="B256" i="10"/>
  <c r="B179" i="10"/>
  <c r="B979" i="10"/>
  <c r="B836" i="10"/>
  <c r="B504" i="10"/>
  <c r="B771" i="10"/>
  <c r="B293" i="10"/>
  <c r="B922" i="10"/>
  <c r="B427" i="10"/>
  <c r="B938" i="10"/>
  <c r="B276" i="10"/>
  <c r="B859" i="10"/>
  <c r="B160" i="10"/>
  <c r="B773" i="10"/>
  <c r="B833" i="10"/>
  <c r="B36" i="10"/>
  <c r="B408" i="10"/>
  <c r="B162" i="10"/>
  <c r="B705" i="10"/>
  <c r="B755" i="10"/>
  <c r="B367" i="10"/>
  <c r="B233" i="10"/>
  <c r="B211" i="10"/>
  <c r="B894" i="10"/>
  <c r="B395" i="10"/>
  <c r="B80" i="10"/>
  <c r="B282" i="10"/>
  <c r="B421" i="10"/>
  <c r="B662" i="10"/>
  <c r="B165" i="10"/>
  <c r="B708" i="10"/>
  <c r="B138" i="10"/>
  <c r="B16" i="10"/>
  <c r="B818" i="10"/>
  <c r="B342" i="10"/>
  <c r="B196" i="10"/>
  <c r="B634" i="10"/>
  <c r="B601" i="10"/>
  <c r="B290" i="10"/>
  <c r="B994" i="10"/>
  <c r="B133" i="10"/>
  <c r="B373" i="10"/>
  <c r="B178" i="10"/>
  <c r="B461" i="10"/>
  <c r="B676" i="10"/>
  <c r="B5" i="10"/>
  <c r="B96" i="10"/>
  <c r="B21" i="10"/>
  <c r="B874" i="10"/>
  <c r="B671" i="10"/>
  <c r="B593" i="10"/>
  <c r="B434" i="10"/>
  <c r="B207" i="10"/>
  <c r="B692" i="10"/>
  <c r="B535" i="10"/>
  <c r="B483" i="10"/>
  <c r="B744" i="10"/>
  <c r="B431" i="10"/>
  <c r="B580" i="10"/>
  <c r="B608" i="10"/>
  <c r="B103" i="10"/>
  <c r="B169" i="10"/>
  <c r="B873" i="10"/>
  <c r="B240" i="10"/>
  <c r="B674" i="10"/>
  <c r="B649" i="10"/>
  <c r="B766" i="10"/>
  <c r="B59" i="10"/>
  <c r="B868" i="10"/>
  <c r="B642" i="10"/>
  <c r="B444" i="10"/>
  <c r="B403" i="10"/>
  <c r="B53" i="10"/>
  <c r="B137" i="10"/>
  <c r="B243" i="10"/>
  <c r="B171" i="10"/>
  <c r="B298" i="10"/>
  <c r="B985" i="10"/>
  <c r="B166" i="10"/>
  <c r="B678" i="10"/>
  <c r="B834" i="10"/>
  <c r="B56" i="10"/>
  <c r="B879" i="10"/>
  <c r="B217" i="10"/>
  <c r="B846" i="10"/>
  <c r="B287" i="10"/>
  <c r="B239" i="10"/>
  <c r="B159" i="10"/>
  <c r="B1000" i="10"/>
  <c r="B203" i="10"/>
  <c r="B778" i="10"/>
  <c r="B898" i="10"/>
  <c r="B796" i="10"/>
  <c r="B686" i="10"/>
  <c r="B943" i="10"/>
  <c r="B236" i="10"/>
  <c r="B716" i="10"/>
  <c r="B725" i="10"/>
  <c r="B155" i="10"/>
  <c r="B851" i="10"/>
  <c r="B317" i="10"/>
  <c r="B437" i="10"/>
  <c r="B971" i="10"/>
  <c r="B351" i="10"/>
  <c r="B505" i="10"/>
  <c r="B316" i="10"/>
  <c r="B697" i="10"/>
  <c r="B476" i="10"/>
  <c r="B109" i="10"/>
  <c r="B944" i="10"/>
  <c r="B296" i="10"/>
  <c r="B250" i="10"/>
  <c r="B388" i="10"/>
  <c r="B58" i="10"/>
  <c r="B646" i="10"/>
  <c r="B429" i="10"/>
  <c r="B344" i="10"/>
  <c r="B47" i="10"/>
  <c r="B616" i="10"/>
  <c r="B310" i="10"/>
  <c r="B914" i="10"/>
  <c r="B714" i="10"/>
  <c r="B588" i="10"/>
  <c r="B394" i="10"/>
  <c r="B228" i="10"/>
  <c r="B55" i="10"/>
  <c r="B893" i="10"/>
  <c r="B27" i="10"/>
  <c r="B626" i="10"/>
  <c r="B363" i="10"/>
  <c r="B238" i="10"/>
  <c r="B995" i="10"/>
  <c r="B673" i="10"/>
  <c r="B306" i="10"/>
  <c r="B84" i="10"/>
  <c r="B460" i="10"/>
  <c r="B687" i="10"/>
  <c r="B809" i="10"/>
  <c r="B555" i="10"/>
  <c r="B93" i="10"/>
  <c r="B432" i="10"/>
  <c r="B507" i="10"/>
  <c r="B960" i="10"/>
  <c r="B877" i="10"/>
  <c r="B841" i="10"/>
  <c r="B594" i="10"/>
  <c r="B581" i="10"/>
  <c r="B500" i="10"/>
  <c r="B669" i="10"/>
  <c r="B610" i="10"/>
  <c r="B111" i="10"/>
  <c r="B749" i="10"/>
  <c r="B763" i="10"/>
  <c r="B532" i="10"/>
  <c r="B154" i="10"/>
  <c r="B54" i="10"/>
  <c r="B800" i="10"/>
  <c r="B107" i="10"/>
  <c r="B897" i="10"/>
  <c r="B648" i="10"/>
  <c r="B33" i="10"/>
  <c r="B568" i="10"/>
  <c r="B556" i="10"/>
  <c r="B20" i="10"/>
  <c r="B177" i="10"/>
  <c r="B741" i="10"/>
  <c r="B811" i="10"/>
  <c r="B787" i="10"/>
  <c r="B652" i="10"/>
  <c r="B843" i="10"/>
  <c r="B409" i="10"/>
  <c r="B265" i="10"/>
  <c r="B487" i="10"/>
  <c r="B750" i="10"/>
  <c r="B462" i="10"/>
  <c r="B22" i="10"/>
  <c r="B628" i="10"/>
  <c r="B698" i="10"/>
  <c r="B18" i="10"/>
  <c r="B146" i="10"/>
  <c r="B50" i="10"/>
  <c r="B712" i="10"/>
  <c r="B835" i="10"/>
  <c r="B273" i="10"/>
  <c r="B839" i="10"/>
  <c r="B448" i="10"/>
  <c r="B899" i="10"/>
  <c r="B482" i="10"/>
  <c r="B337" i="10"/>
  <c r="B784" i="10"/>
  <c r="B653" i="10"/>
  <c r="B717" i="10"/>
  <c r="B8" i="10"/>
  <c r="B489" i="10"/>
  <c r="B173" i="10"/>
  <c r="B468" i="10"/>
  <c r="B301" i="10"/>
  <c r="B501" i="10"/>
  <c r="B853" i="10"/>
  <c r="B961" i="10"/>
  <c r="B234" i="10"/>
  <c r="B908" i="10"/>
  <c r="B49" i="10"/>
  <c r="B502" i="10"/>
  <c r="B606" i="10"/>
  <c r="B702" i="10"/>
  <c r="B294" i="10"/>
  <c r="B540" i="10"/>
  <c r="B454" i="10"/>
  <c r="B244" i="10"/>
  <c r="B990" i="10"/>
  <c r="B484" i="10"/>
  <c r="B950" i="10"/>
  <c r="B185" i="10"/>
  <c r="B929" i="10"/>
  <c r="B348" i="10"/>
  <c r="B299" i="10"/>
  <c r="B774" i="10"/>
  <c r="B525" i="10"/>
  <c r="B866" i="10"/>
  <c r="B529" i="10"/>
  <c r="B538" i="10"/>
  <c r="B620" i="10"/>
  <c r="B723" i="10"/>
  <c r="B998" i="10"/>
  <c r="B283" i="10"/>
  <c r="B189" i="10"/>
  <c r="B520" i="10"/>
  <c r="B192" i="10"/>
  <c r="B365" i="10"/>
  <c r="B559" i="10"/>
  <c r="B410" i="10"/>
  <c r="B779" i="10"/>
  <c r="B307" i="10"/>
  <c r="B822" i="10"/>
  <c r="B952" i="10"/>
  <c r="B463" i="10"/>
  <c r="B257" i="10"/>
  <c r="B913" i="10"/>
  <c r="B279" i="10"/>
  <c r="B83" i="10"/>
  <c r="B706" i="10"/>
  <c r="B724" i="10"/>
  <c r="B332" i="10"/>
  <c r="B170" i="10"/>
  <c r="B43" i="10"/>
  <c r="B67" i="10"/>
  <c r="B683" i="10"/>
  <c r="B362" i="10"/>
  <c r="B909" i="10"/>
  <c r="B740" i="10"/>
  <c r="B776" i="10"/>
  <c r="B968" i="10"/>
  <c r="B939" i="10"/>
  <c r="B882" i="10"/>
  <c r="B101" i="10"/>
  <c r="B425" i="10"/>
  <c r="B41" i="10"/>
  <c r="B327" i="10"/>
  <c r="B571" i="10"/>
  <c r="B753" i="10"/>
  <c r="B191" i="10"/>
  <c r="B506" i="10"/>
  <c r="B541" i="10"/>
  <c r="B927" i="10"/>
  <c r="B901" i="10"/>
  <c r="B391" i="10"/>
  <c r="B51" i="10"/>
  <c r="B951" i="10"/>
  <c r="B77" i="10"/>
  <c r="B128" i="10"/>
  <c r="B738" i="10"/>
  <c r="B514" i="10"/>
  <c r="B85" i="10"/>
  <c r="B891" i="10"/>
  <c r="B440" i="10"/>
  <c r="B700" i="10"/>
  <c r="B509" i="10"/>
  <c r="B151" i="10"/>
  <c r="B313" i="10"/>
  <c r="B355" i="10"/>
  <c r="B141" i="10"/>
  <c r="B599" i="10"/>
  <c r="B560" i="10"/>
  <c r="B576" i="10"/>
  <c r="B315" i="10"/>
  <c r="B923" i="10"/>
  <c r="B515" i="10"/>
  <c r="B183" i="10"/>
  <c r="B161" i="10"/>
  <c r="B295" i="10"/>
  <c r="B441" i="10"/>
  <c r="B547" i="10"/>
  <c r="B621" i="10"/>
  <c r="B539" i="10"/>
  <c r="B888" i="10"/>
  <c r="B638" i="10"/>
  <c r="B672" i="10"/>
  <c r="B320" i="10"/>
  <c r="B976" i="10"/>
  <c r="B90" i="10"/>
  <c r="B331" i="10"/>
  <c r="B900" i="10"/>
  <c r="B553" i="10"/>
  <c r="B341" i="10"/>
  <c r="B387" i="10"/>
  <c r="B728" i="10"/>
  <c r="B590" i="10"/>
  <c r="B777" i="10"/>
  <c r="B280" i="10"/>
  <c r="B62" i="10"/>
  <c r="B456" i="10"/>
  <c r="B940" i="10"/>
  <c r="B521" i="10"/>
  <c r="B856" i="10"/>
  <c r="B28" i="10"/>
  <c r="B143" i="10"/>
  <c r="B817" i="10"/>
  <c r="B742" i="10"/>
  <c r="B229" i="10"/>
  <c r="B498" i="10"/>
  <c r="B799" i="10"/>
  <c r="B201" i="10"/>
  <c r="B607" i="10"/>
  <c r="B378" i="10"/>
  <c r="B550" i="10"/>
  <c r="B407" i="10"/>
  <c r="B312" i="10"/>
  <c r="B675" i="10"/>
  <c r="B158" i="10"/>
  <c r="B701" i="10"/>
  <c r="B368" i="10"/>
  <c r="B949" i="10"/>
  <c r="B876" i="10"/>
  <c r="B583" i="10"/>
  <c r="B878" i="10"/>
  <c r="B566" i="10"/>
  <c r="B494" i="10"/>
  <c r="B718" i="10"/>
  <c r="B619" i="10"/>
  <c r="B274" i="10"/>
  <c r="B729" i="10"/>
  <c r="B709" i="10"/>
  <c r="B726" i="10"/>
  <c r="B68" i="10"/>
  <c r="B288" i="10"/>
  <c r="B917" i="10"/>
  <c r="B222" i="10"/>
  <c r="B333" i="10"/>
  <c r="B807" i="10"/>
  <c r="B790" i="10"/>
  <c r="B997" i="10"/>
  <c r="B643" i="10"/>
  <c r="B722" i="10"/>
  <c r="B973" i="10"/>
  <c r="B831" i="10"/>
  <c r="B465" i="10"/>
  <c r="B322" i="10"/>
  <c r="B789" i="10"/>
  <c r="B309" i="10"/>
  <c r="B338" i="10"/>
  <c r="B375" i="10"/>
  <c r="B377" i="10"/>
  <c r="B412" i="10"/>
  <c r="B275" i="10"/>
  <c r="B105" i="10"/>
  <c r="B71" i="10"/>
  <c r="B19" i="10"/>
  <c r="B924" i="10"/>
  <c r="B260" i="10"/>
  <c r="B954" i="10"/>
  <c r="B801" i="10"/>
  <c r="B451" i="10"/>
  <c r="B339" i="10"/>
  <c r="B635" i="10"/>
  <c r="B369" i="10"/>
  <c r="B136" i="10"/>
  <c r="B562" i="10"/>
  <c r="B206" i="10"/>
  <c r="B522" i="10"/>
  <c r="B389" i="10"/>
  <c r="B996" i="10"/>
  <c r="B902" i="10"/>
  <c r="B704" i="10"/>
  <c r="B577" i="10"/>
  <c r="B721" i="10"/>
  <c r="B665" i="10"/>
  <c r="B446" i="10"/>
  <c r="B837" i="10"/>
  <c r="B358" i="10"/>
  <c r="B278" i="10"/>
  <c r="B346" i="10"/>
  <c r="B912" i="10"/>
  <c r="B677" i="10"/>
  <c r="B645" i="10"/>
  <c r="B264" i="10"/>
  <c r="B768" i="10"/>
  <c r="B356" i="10"/>
  <c r="B406" i="10"/>
  <c r="B981" i="10"/>
  <c r="B63" i="10"/>
  <c r="B857" i="10"/>
  <c r="B81" i="10"/>
  <c r="B993" i="10"/>
  <c r="B668" i="10"/>
  <c r="B270" i="10"/>
  <c r="B479" i="10"/>
  <c r="B523" i="10"/>
  <c r="B226" i="10"/>
  <c r="B411" i="10"/>
  <c r="B353" i="10"/>
  <c r="B696" i="10"/>
  <c r="B667" i="10"/>
  <c r="B545" i="10"/>
  <c r="B906" i="10"/>
  <c r="B70" i="10"/>
  <c r="B94" i="10"/>
  <c r="B453" i="10"/>
  <c r="B469" i="10"/>
  <c r="B400" i="10"/>
  <c r="B920" i="10"/>
  <c r="B982" i="10"/>
  <c r="B762" i="10"/>
  <c r="B321" i="10"/>
  <c r="B64" i="10"/>
  <c r="B262" i="10"/>
  <c r="B114" i="10"/>
  <c r="B813" i="10"/>
  <c r="B235" i="10"/>
  <c r="B39" i="10"/>
  <c r="B319" i="10"/>
  <c r="B880" i="10"/>
  <c r="B248" i="10"/>
  <c r="B25" i="10"/>
  <c r="B364" i="10"/>
  <c r="B271" i="10"/>
  <c r="B495" i="10"/>
  <c r="B937" i="10"/>
  <c r="B865" i="10"/>
  <c r="B816" i="10"/>
  <c r="B72" i="10"/>
  <c r="B92" i="10"/>
  <c r="B100" i="10"/>
  <c r="B810" i="10"/>
  <c r="B821" i="10"/>
  <c r="B488" i="10"/>
  <c r="B302" i="10"/>
  <c r="B17" i="10"/>
  <c r="B694" i="10"/>
  <c r="B190" i="10"/>
  <c r="B963" i="10"/>
  <c r="B622" i="10"/>
  <c r="B150" i="10"/>
  <c r="B598" i="10"/>
  <c r="B597" i="10"/>
  <c r="B926" i="10"/>
  <c r="B91" i="10"/>
  <c r="B198" i="10"/>
  <c r="B486" i="10"/>
  <c r="B999" i="10"/>
  <c r="B526" i="10"/>
  <c r="B992" i="10"/>
  <c r="B680" i="10"/>
  <c r="B941" i="10"/>
  <c r="B12" i="10"/>
  <c r="B115" i="10"/>
  <c r="B869" i="10"/>
  <c r="B97" i="10"/>
  <c r="B345" i="10"/>
  <c r="B104" i="10"/>
  <c r="B147" i="10"/>
  <c r="B490" i="10"/>
  <c r="B426" i="10"/>
  <c r="B905" i="10"/>
  <c r="B130" i="10"/>
  <c r="B760" i="10"/>
  <c r="B396" i="10"/>
  <c r="B202" i="10"/>
  <c r="B875" i="10"/>
  <c r="B838" i="10"/>
  <c r="B921" i="10"/>
  <c r="B887" i="10"/>
  <c r="B959" i="10"/>
  <c r="B947" i="10"/>
  <c r="B956" i="10"/>
  <c r="B292" i="10"/>
  <c r="B390" i="10"/>
  <c r="B928" i="10"/>
  <c r="B95" i="10"/>
  <c r="B73" i="10"/>
  <c r="B627" i="10"/>
  <c r="B385" i="10"/>
  <c r="B863" i="10"/>
  <c r="B209" i="10"/>
  <c r="B820" i="10"/>
  <c r="B186" i="10"/>
  <c r="B747" i="10"/>
  <c r="B797" i="10"/>
  <c r="B424" i="10"/>
  <c r="B457" i="10"/>
  <c r="B911" i="10"/>
  <c r="B195" i="10"/>
  <c r="B614" i="10"/>
  <c r="B758" i="10"/>
  <c r="B782" i="10"/>
  <c r="B443" i="10"/>
  <c r="B145" i="10"/>
  <c r="B402" i="10"/>
  <c r="B640" i="10"/>
  <c r="B148" i="10"/>
  <c r="B123" i="10"/>
  <c r="B803" i="10"/>
  <c r="B517" i="10"/>
  <c r="B423" i="10"/>
  <c r="B534" i="10"/>
  <c r="B334" i="10"/>
  <c r="B180" i="10"/>
  <c r="B637" i="10"/>
  <c r="B713" i="10"/>
  <c r="B542" i="10"/>
  <c r="B118" i="10"/>
  <c r="B210" i="10"/>
  <c r="B106" i="10"/>
  <c r="B261" i="10"/>
  <c r="B352" i="10"/>
  <c r="B890" i="10"/>
  <c r="B656" i="10"/>
  <c r="B919" i="10"/>
  <c r="B449" i="10"/>
  <c r="B737" i="10"/>
  <c r="B37" i="10"/>
  <c r="B246" i="10"/>
  <c r="B543" i="10"/>
  <c r="B318" i="10"/>
  <c r="B44" i="10"/>
  <c r="B644" i="10"/>
  <c r="B397" i="10"/>
  <c r="B354" i="10"/>
  <c r="B840" i="10"/>
  <c r="B122" i="10"/>
  <c r="B781" i="10"/>
  <c r="B815" i="10"/>
  <c r="B650" i="10"/>
  <c r="B693" i="10"/>
  <c r="B455" i="10"/>
  <c r="B829" i="10"/>
  <c r="B512" i="10"/>
  <c r="B557" i="10"/>
  <c r="B241" i="10"/>
  <c r="B503" i="10"/>
  <c r="B26" i="10"/>
  <c r="B767" i="10"/>
  <c r="B305" i="10"/>
  <c r="B374" i="10"/>
  <c r="B569" i="10"/>
  <c r="B324" i="10"/>
  <c r="B258" i="10"/>
  <c r="B629" i="10"/>
  <c r="B330" i="10"/>
  <c r="B567" i="10"/>
  <c r="B350" i="10"/>
  <c r="B544" i="10"/>
  <c r="B78" i="10"/>
  <c r="B126" i="10"/>
  <c r="B988" i="10"/>
  <c r="B308" i="10"/>
  <c r="B612" i="10"/>
  <c r="B386" i="10"/>
  <c r="B221" i="10"/>
  <c r="B383" i="10"/>
  <c r="B592" i="10"/>
  <c r="B867" i="10"/>
  <c r="B38" i="10"/>
  <c r="B204" i="10"/>
  <c r="B40" i="10"/>
  <c r="B60" i="10"/>
  <c r="B252" i="10"/>
  <c r="B731" i="10"/>
  <c r="B372" i="10"/>
  <c r="B380" i="10"/>
  <c r="B596" i="10"/>
  <c r="B775" i="10"/>
  <c r="B886" i="10"/>
  <c r="B153" i="10"/>
  <c r="B907" i="10"/>
  <c r="B268" i="10"/>
  <c r="B978" i="10"/>
  <c r="B690" i="10"/>
  <c r="B736" i="10"/>
  <c r="B850" i="10"/>
  <c r="B703" i="10"/>
  <c r="B15" i="10"/>
  <c r="B925" i="10"/>
  <c r="B847" i="10"/>
  <c r="B579" i="10"/>
  <c r="B45" i="10"/>
  <c r="B112" i="10"/>
  <c r="B216" i="10"/>
  <c r="B574" i="10"/>
  <c r="B970" i="10"/>
  <c r="B827" i="10"/>
  <c r="B326" i="10"/>
  <c r="B946" i="10"/>
  <c r="B149" i="10"/>
  <c r="B825" i="10"/>
  <c r="B864" i="10"/>
  <c r="B405" i="10"/>
  <c r="B570" i="10"/>
  <c r="B830" i="10"/>
  <c r="B477" i="10"/>
  <c r="B633" i="10"/>
  <c r="B785" i="10"/>
  <c r="B942" i="10"/>
  <c r="B974" i="10"/>
  <c r="B791" i="10"/>
  <c r="B35" i="10"/>
  <c r="B788" i="10"/>
  <c r="B575" i="10"/>
  <c r="B277" i="10"/>
  <c r="B852" i="10"/>
  <c r="B182" i="10"/>
  <c r="B600" i="10"/>
  <c r="B131" i="10"/>
  <c r="B442" i="10"/>
  <c r="B281" i="10"/>
  <c r="B533" i="10"/>
  <c r="B116" i="10"/>
  <c r="B814" i="10"/>
  <c r="B964" i="10"/>
  <c r="B707" i="10"/>
  <c r="B746" i="10"/>
  <c r="B987" i="10"/>
  <c r="B754" i="10"/>
  <c r="B591" i="10"/>
  <c r="B727" i="10"/>
  <c r="B743" i="10"/>
  <c r="B508" i="10"/>
  <c r="B772" i="10"/>
  <c r="B930" i="10"/>
  <c r="B915" i="10"/>
  <c r="B224" i="10"/>
  <c r="B212" i="10"/>
  <c r="B66" i="10"/>
  <c r="B420" i="10"/>
  <c r="B1001" i="10"/>
  <c r="B720" i="10"/>
  <c r="B802" i="10"/>
  <c r="B416" i="10"/>
  <c r="B904" i="10"/>
  <c r="B208" i="10"/>
  <c r="B199" i="10"/>
  <c r="B855" i="10"/>
  <c r="B88" i="10"/>
  <c r="B242" i="10"/>
  <c r="B218" i="10"/>
  <c r="B854" i="10"/>
  <c r="B175" i="10"/>
  <c r="B613" i="10"/>
  <c r="B167" i="10"/>
  <c r="B205" i="10"/>
  <c r="B730" i="10"/>
  <c r="B297" i="10"/>
  <c r="B110" i="10"/>
  <c r="B563" i="10"/>
  <c r="B7" i="10"/>
  <c r="B631" i="10"/>
  <c r="B794" i="10"/>
  <c r="B142" i="10"/>
  <c r="B76" i="10"/>
  <c r="B654" i="10"/>
  <c r="B193" i="10"/>
  <c r="B732" i="10"/>
  <c r="B10" i="10"/>
  <c r="B965" i="10"/>
  <c r="B967" i="10"/>
  <c r="B251" i="10"/>
  <c r="B519" i="10"/>
  <c r="B862" i="10"/>
  <c r="B304" i="10"/>
  <c r="B197" i="10"/>
  <c r="B399" i="10"/>
  <c r="B871" i="10"/>
  <c r="B980" i="10"/>
  <c r="B984" i="10"/>
  <c r="B658" i="10"/>
  <c r="B889" i="10"/>
  <c r="B641" i="10"/>
  <c r="B475" i="10"/>
  <c r="B828" i="10"/>
  <c r="B536" i="10"/>
  <c r="B615" i="10"/>
  <c r="B57" i="10"/>
  <c r="B286" i="10"/>
  <c r="B630" i="10"/>
  <c r="B144" i="10"/>
  <c r="B685" i="10"/>
  <c r="B323" i="10"/>
  <c r="B176" i="10"/>
  <c r="B382" i="10"/>
  <c r="B530" i="10"/>
  <c r="B969" i="10"/>
  <c r="B691" i="10"/>
  <c r="B223" i="10"/>
  <c r="B962" i="10"/>
  <c r="B303" i="10"/>
  <c r="B438" i="10"/>
  <c r="B895" i="10"/>
  <c r="B823" i="10"/>
  <c r="B558" i="10"/>
  <c r="B134" i="10"/>
  <c r="B564" i="10"/>
  <c r="B659" i="10"/>
  <c r="B493" i="10"/>
  <c r="B13" i="10"/>
  <c r="B497" i="10"/>
  <c r="B892" i="10"/>
  <c r="B254" i="10"/>
  <c r="B266" i="10"/>
  <c r="B194" i="10"/>
  <c r="B761" i="10"/>
  <c r="B896" i="10"/>
  <c r="B578" i="10"/>
  <c r="B289" i="10"/>
  <c r="B471" i="10"/>
  <c r="B934" i="10"/>
  <c r="B172" i="10"/>
  <c r="B480" i="10"/>
  <c r="B510" i="10"/>
  <c r="B436" i="10"/>
  <c r="B69" i="10"/>
  <c r="B98" i="10"/>
  <c r="B163" i="10"/>
  <c r="B639" i="10"/>
  <c r="B121" i="10"/>
  <c r="B531" i="10"/>
  <c r="B347" i="10"/>
  <c r="B225" i="10"/>
  <c r="B384" i="10"/>
  <c r="B804" i="10"/>
  <c r="B422" i="10"/>
  <c r="B349" i="10"/>
  <c r="B291" i="10"/>
  <c r="B366" i="10"/>
  <c r="B231" i="10"/>
  <c r="B916" i="10"/>
  <c r="B255" i="10"/>
  <c r="B511" i="10"/>
  <c r="B187" i="10"/>
  <c r="B682" i="10"/>
  <c r="B595" i="10"/>
  <c r="B605" i="10"/>
  <c r="B806" i="10"/>
  <c r="B418" i="10"/>
  <c r="B858" i="10"/>
  <c r="B936" i="10"/>
  <c r="B661" i="10"/>
  <c r="B340" i="10"/>
  <c r="B343" i="10"/>
  <c r="B885" i="10"/>
  <c r="B360" i="10"/>
  <c r="B770" i="10"/>
  <c r="B903" i="10"/>
  <c r="B245" i="10"/>
  <c r="B75" i="10"/>
  <c r="B325" i="10"/>
  <c r="B609" i="10"/>
  <c r="B955" i="10"/>
  <c r="B819" i="10"/>
  <c r="B392" i="10"/>
  <c r="B237" i="10"/>
  <c r="B624" i="10"/>
  <c r="B881" i="10"/>
  <c r="B124" i="10"/>
  <c r="B267" i="10"/>
  <c r="B381" i="10"/>
  <c r="B4" i="10"/>
  <c r="B491" i="10"/>
  <c r="B247" i="10"/>
  <c r="B458" i="10"/>
  <c r="B181" i="10"/>
  <c r="B79" i="10"/>
  <c r="B748" i="10"/>
  <c r="B664" i="10"/>
  <c r="B459" i="10"/>
  <c r="B86" i="10"/>
  <c r="B844" i="10"/>
  <c r="B516" i="10"/>
  <c r="B975" i="10"/>
  <c r="B284" i="10"/>
  <c r="B32" i="10"/>
  <c r="B602" i="10"/>
  <c r="B472" i="10"/>
  <c r="B689" i="10"/>
  <c r="B587" i="10"/>
  <c r="B681" i="10"/>
  <c r="B188" i="10"/>
  <c r="B417" i="10"/>
  <c r="B430" i="10"/>
  <c r="B549" i="10"/>
  <c r="B757" i="10"/>
  <c r="B513" i="10"/>
  <c r="B220" i="10"/>
  <c r="B428" i="10"/>
  <c r="B3" i="10"/>
  <c r="B6" i="10"/>
  <c r="B883" i="10"/>
  <c r="B2" i="10"/>
  <c r="S9" i="3"/>
</calcChain>
</file>

<file path=xl/sharedStrings.xml><?xml version="1.0" encoding="utf-8"?>
<sst xmlns="http://schemas.openxmlformats.org/spreadsheetml/2006/main" count="225" uniqueCount="129">
  <si>
    <t>Cursus</t>
  </si>
  <si>
    <t/>
  </si>
  <si>
    <t>Naam</t>
  </si>
  <si>
    <t>Collegejaar</t>
  </si>
  <si>
    <t>Toets</t>
  </si>
  <si>
    <t>Blok</t>
  </si>
  <si>
    <t>Resultaatschaal</t>
  </si>
  <si>
    <t>Gelegenheid</t>
  </si>
  <si>
    <t>Studentnummer</t>
  </si>
  <si>
    <t>Toetsdatum</t>
  </si>
  <si>
    <t>Resultaat</t>
  </si>
  <si>
    <t>snum</t>
  </si>
  <si>
    <t>Tijdstip</t>
  </si>
  <si>
    <t>Aantal antwoordalternatieven</t>
  </si>
  <si>
    <t>A (kansscore)</t>
  </si>
  <si>
    <t>c1</t>
  </si>
  <si>
    <t>c2</t>
  </si>
  <si>
    <t>Eindcijfer</t>
  </si>
  <si>
    <t>snumtentamen</t>
  </si>
  <si>
    <t>snumopdracht</t>
  </si>
  <si>
    <t>Aanwezig in OSP-tabel?</t>
  </si>
  <si>
    <t>Aanwezig in opdracht?</t>
  </si>
  <si>
    <t>Aanwezig in tentamen?</t>
  </si>
  <si>
    <t>afrondingsfactor (0,5 = op halven 1= op hele cijfers 0,1 = op tienden)</t>
  </si>
  <si>
    <t>Afgerond</t>
  </si>
  <si>
    <t>Grenswaarde:</t>
  </si>
  <si>
    <t>cijfer1t</t>
  </si>
  <si>
    <t>w1t</t>
  </si>
  <si>
    <t>cijfer2t</t>
  </si>
  <si>
    <t>cijfer1o</t>
  </si>
  <si>
    <t>w1o</t>
  </si>
  <si>
    <t>cijfer2o</t>
  </si>
  <si>
    <t>B</t>
  </si>
  <si>
    <t>T</t>
  </si>
  <si>
    <t>A</t>
  </si>
  <si>
    <t>aanwezig Toets?</t>
  </si>
  <si>
    <t>aanwezig opdracht?</t>
  </si>
  <si>
    <t>(interval per punt)</t>
  </si>
  <si>
    <t>Controle tabel</t>
  </si>
  <si>
    <t>Cijfer Toets</t>
  </si>
  <si>
    <t>Cijfer Opdracht</t>
  </si>
  <si>
    <t>snum1</t>
  </si>
  <si>
    <t>snum2</t>
  </si>
  <si>
    <t>snum3</t>
  </si>
  <si>
    <t>snum4</t>
  </si>
  <si>
    <t>snum5</t>
  </si>
  <si>
    <t>snum6</t>
  </si>
  <si>
    <t>snum7</t>
  </si>
  <si>
    <t>snum8</t>
  </si>
  <si>
    <t>snum9</t>
  </si>
  <si>
    <t>snum10</t>
  </si>
  <si>
    <t>S-nummer</t>
  </si>
  <si>
    <t>stnum1</t>
  </si>
  <si>
    <t>stnum2</t>
  </si>
  <si>
    <t>stnum3</t>
  </si>
  <si>
    <t>stnum4</t>
  </si>
  <si>
    <t>stnum5</t>
  </si>
  <si>
    <t>stnum6</t>
  </si>
  <si>
    <t>stnum7</t>
  </si>
  <si>
    <t>stnum8</t>
  </si>
  <si>
    <t>stnum9</t>
  </si>
  <si>
    <t>stnum10</t>
  </si>
  <si>
    <r>
      <rPr>
        <b/>
        <sz val="11"/>
        <color theme="0"/>
        <rFont val="Calibri"/>
        <family val="2"/>
        <scheme val="minor"/>
      </rPr>
      <t>Cijfers:</t>
    </r>
    <r>
      <rPr>
        <sz val="11"/>
        <color theme="0"/>
        <rFont val="Calibri"/>
        <family val="2"/>
        <scheme val="minor"/>
      </rPr>
      <t xml:space="preserve">
Naar tab [Opdracht] of [Tentamen]</t>
    </r>
  </si>
  <si>
    <r>
      <rPr>
        <b/>
        <sz val="11"/>
        <color theme="0"/>
        <rFont val="Calibri"/>
        <family val="2"/>
        <scheme val="minor"/>
      </rPr>
      <t>Som</t>
    </r>
    <r>
      <rPr>
        <sz val="11"/>
        <color theme="0"/>
        <rFont val="Calibri"/>
        <family val="2"/>
        <scheme val="minor"/>
      </rPr>
      <t>Score</t>
    </r>
  </si>
  <si>
    <t>M?</t>
  </si>
  <si>
    <t>c3</t>
  </si>
  <si>
    <t>c4</t>
  </si>
  <si>
    <t>c5</t>
  </si>
  <si>
    <t>c6</t>
  </si>
  <si>
    <t>c7</t>
  </si>
  <si>
    <t>c8</t>
  </si>
  <si>
    <t>c9</t>
  </si>
  <si>
    <t>c10</t>
  </si>
  <si>
    <t>weging: -&gt;</t>
  </si>
  <si>
    <t>N</t>
  </si>
  <si>
    <t>C</t>
  </si>
  <si>
    <t>V</t>
  </si>
  <si>
    <t>© Robert Klaassen en Stef Migchelbrink</t>
  </si>
  <si>
    <t>van</t>
  </si>
  <si>
    <t>tot</t>
  </si>
  <si>
    <t>Afwijkende kansscore</t>
  </si>
  <si>
    <t xml:space="preserve">Scores vanaf  </t>
  </si>
  <si>
    <t xml:space="preserve">tot en met  </t>
  </si>
  <si>
    <t xml:space="preserve">(Afgerond) hele  cijfer  </t>
  </si>
  <si>
    <t>Score-Cijfer transformatie (Lineair)</t>
  </si>
  <si>
    <t>Score</t>
  </si>
  <si>
    <r>
      <rPr>
        <b/>
        <sz val="11"/>
        <color theme="1"/>
        <rFont val="Calibri"/>
        <family val="2"/>
        <scheme val="minor"/>
      </rPr>
      <t>Verplicht onderdeel?</t>
    </r>
    <r>
      <rPr>
        <sz val="11"/>
        <color theme="1"/>
        <rFont val="Calibri"/>
        <family val="2"/>
        <scheme val="minor"/>
      </rPr>
      <t xml:space="preserve"> Eindscore wel/niet berekenen bij ontbreken s-nummers in kolom AF, AK, AQ, etc.
</t>
    </r>
    <r>
      <rPr>
        <b/>
        <sz val="11"/>
        <color theme="1"/>
        <rFont val="Calibri"/>
        <family val="2"/>
        <scheme val="minor"/>
      </rPr>
      <t>V= Verplicht</t>
    </r>
    <r>
      <rPr>
        <sz val="11"/>
        <color theme="1"/>
        <rFont val="Calibri"/>
        <family val="2"/>
        <scheme val="minor"/>
      </rPr>
      <t xml:space="preserve">, Eindscore </t>
    </r>
    <r>
      <rPr>
        <b/>
        <sz val="11"/>
        <color theme="1"/>
        <rFont val="Calibri"/>
        <family val="2"/>
        <scheme val="minor"/>
      </rPr>
      <t>NIET</t>
    </r>
    <r>
      <rPr>
        <sz val="11"/>
        <color theme="1"/>
        <rFont val="Calibri"/>
        <family val="2"/>
        <scheme val="minor"/>
      </rPr>
      <t xml:space="preserve"> berekenen als studentnummer ontbreekt in kolom AF, AK, AQ, etc.
</t>
    </r>
    <r>
      <rPr>
        <b/>
        <sz val="11"/>
        <color theme="1"/>
        <rFont val="Calibri"/>
        <family val="2"/>
        <scheme val="minor"/>
      </rPr>
      <t>N=Niet verplicht</t>
    </r>
    <r>
      <rPr>
        <sz val="11"/>
        <color theme="1"/>
        <rFont val="Calibri"/>
        <family val="2"/>
        <scheme val="minor"/>
      </rPr>
      <t xml:space="preserve">,  bereken Eindscore </t>
    </r>
    <r>
      <rPr>
        <b/>
        <sz val="11"/>
        <color theme="1"/>
        <rFont val="Calibri"/>
        <family val="2"/>
        <scheme val="minor"/>
      </rPr>
      <t>WEL</t>
    </r>
    <r>
      <rPr>
        <sz val="11"/>
        <color theme="1"/>
        <rFont val="Calibri"/>
        <family val="2"/>
        <scheme val="minor"/>
      </rPr>
      <t xml:space="preserve"> met als waarde 0 voor die kolom</t>
    </r>
  </si>
  <si>
    <t>Aantal vragen/Norm cijfer 10</t>
  </si>
  <si>
    <t>Kies hieronder: Score of Cijfer</t>
  </si>
  <si>
    <t>Cijfer</t>
  </si>
  <si>
    <t>score1</t>
  </si>
  <si>
    <t>score2</t>
  </si>
  <si>
    <t>score3</t>
  </si>
  <si>
    <t>score4</t>
  </si>
  <si>
    <t>score5</t>
  </si>
  <si>
    <t>score6</t>
  </si>
  <si>
    <t>score7</t>
  </si>
  <si>
    <t>score8</t>
  </si>
  <si>
    <t>score9</t>
  </si>
  <si>
    <t>score10</t>
  </si>
  <si>
    <t>Cursus: &lt;cursuscode&gt;, Collegejaar: &lt;jaartal&gt;, Aanvangsblok: &lt;1 2,3 of 4&gt;, &lt;Voltijd of Deeltijd&gt;, Toets: TOETS-&lt;nummer&gt;, Gelegenheid: &lt;1 of 2&gt;, Blok: &lt;SEM 1 of SEM 2&gt;, Weging:  &lt;1 of 2 of ?&gt;, Punten: &lt;bijv 10&gt;</t>
  </si>
  <si>
    <r>
      <rPr>
        <b/>
        <sz val="11"/>
        <color theme="0"/>
        <rFont val="Calibri"/>
        <family val="2"/>
        <scheme val="minor"/>
      </rPr>
      <t>Scores:</t>
    </r>
    <r>
      <rPr>
        <sz val="11"/>
        <color theme="0"/>
        <rFont val="Calibri"/>
        <family val="2"/>
        <scheme val="minor"/>
      </rPr>
      <t xml:space="preserve">
Naar tab [Opdracht] of [Tentamen]</t>
    </r>
  </si>
  <si>
    <t>Tussenresultaten berekenen tot een Totaalscore of een Cijfer? ------&gt;</t>
  </si>
  <si>
    <r>
      <rPr>
        <b/>
        <sz val="11"/>
        <color theme="0"/>
        <rFont val="Calibri"/>
        <family val="2"/>
        <scheme val="minor"/>
      </rPr>
      <t>Gem</t>
    </r>
    <r>
      <rPr>
        <sz val="11"/>
        <color theme="0"/>
        <rFont val="Calibri"/>
        <family val="2"/>
        <scheme val="minor"/>
      </rPr>
      <t>Cijfer</t>
    </r>
  </si>
  <si>
    <t>GemGewCijfer</t>
  </si>
  <si>
    <t>TotaalGewScore</t>
  </si>
  <si>
    <t>SomScore is de gewogen som van de scores in de kolommen AG, AL, AQ, etc.</t>
  </si>
  <si>
    <t>Cijfer opdracht</t>
  </si>
  <si>
    <t>tip@socsci.ru.nl</t>
  </si>
  <si>
    <t>Deelcijfer</t>
  </si>
  <si>
    <t>Grenswaarde</t>
  </si>
  <si>
    <t>Hieronder kiest u Deelcijfer of Eindcijfer. Bij de laatste optie worden cijfers tussen 5 en 6</t>
  </si>
  <si>
    <t>afgerond waarbij de Grenswaarde (default=5,5) gebruikt wordt als scheidslijn</t>
  </si>
  <si>
    <t>Berekend Cijfer</t>
  </si>
  <si>
    <t>Afronding (1=hele cijfers, 0,5=halve cijfers,</t>
  </si>
  <si>
    <t>0,1=1 decimaal, 0,01= 2 decimalen)</t>
  </si>
  <si>
    <t>Onderwerp</t>
  </si>
  <si>
    <t>Onderwerp (Engels)</t>
  </si>
  <si>
    <t>Afwijkende categorie</t>
  </si>
  <si>
    <t>Geldigheidsduur</t>
  </si>
  <si>
    <t>SOW-&lt;cursuscode&gt;</t>
  </si>
  <si>
    <t>&lt;naam van de cursus&gt;</t>
  </si>
  <si>
    <t>&lt;jaartal&gt;</t>
  </si>
  <si>
    <t>TOETS-&lt;nummer&gt;</t>
  </si>
  <si>
    <t>Tentamen</t>
  </si>
  <si>
    <t>&lt;1, 2, 3 of 4&gt;</t>
  </si>
  <si>
    <t>&lt;1 of 2&gt;</t>
  </si>
  <si>
    <t>Cijfercalculator Versie OSIRS Invoer docent JAN2020</t>
  </si>
  <si>
    <t>Datum:27-01-2020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</si>
</sst>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0000000"/>
    <numFmt numFmtId="165" formatCode="0.0"/>
    <numFmt numFmtId="166" formatCode="0.000"/>
    <numFmt numFmtId="167" formatCode="0.000000000000"/>
    <numFmt numFmtId="168" formatCode="#,##0.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rgb="FF92D05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0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54"/>
      </left>
      <right style="hair">
        <color indexed="54"/>
      </right>
      <top style="hair">
        <color indexed="54"/>
      </top>
      <bottom style="hair">
        <color indexed="54"/>
      </bottom>
      <diagonal/>
    </border>
    <border>
      <left style="hair">
        <color indexed="54"/>
      </left>
      <right style="hair">
        <color indexed="54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indexed="54"/>
      </right>
      <top/>
      <bottom/>
      <diagonal/>
    </border>
    <border>
      <left style="hair">
        <color indexed="54"/>
      </left>
      <right/>
      <top/>
      <bottom/>
      <diagonal/>
    </border>
    <border>
      <left/>
      <right style="hair">
        <color indexed="5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3" fillId="0" borderId="0"/>
    <xf numFmtId="0" fontId="18" fillId="0" borderId="0"/>
    <xf numFmtId="0" fontId="25" fillId="0" borderId="0"/>
    <xf numFmtId="0" fontId="18" fillId="0" borderId="0"/>
    <xf numFmtId="0" fontId="1" fillId="8" borderId="8" applyNumberFormat="0" applyFont="0" applyAlignment="0" applyProtection="0"/>
    <xf numFmtId="0" fontId="18" fillId="0" borderId="0"/>
    <xf numFmtId="0" fontId="18" fillId="0" borderId="0"/>
  </cellStyleXfs>
  <cellXfs count="260">
    <xf numFmtId="0" fontId="0" fillId="0" borderId="0" xfId="0"/>
    <xf numFmtId="0" fontId="20" fillId="0" borderId="0" xfId="0" applyFont="1" applyFill="1" applyBorder="1" applyAlignment="1" applyProtection="1">
      <alignment horizontal="center" vertical="center"/>
    </xf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6" fillId="0" borderId="0" xfId="49" applyFont="1"/>
    <xf numFmtId="0" fontId="26" fillId="0" borderId="0" xfId="49" quotePrefix="1" applyFont="1"/>
    <xf numFmtId="49" fontId="26" fillId="0" borderId="0" xfId="0" applyNumberFormat="1" applyFont="1" applyFill="1" applyBorder="1" applyAlignment="1" applyProtection="1">
      <alignment horizontal="center"/>
    </xf>
    <xf numFmtId="0" fontId="26" fillId="0" borderId="0" xfId="49" applyFont="1" applyProtection="1"/>
    <xf numFmtId="164" fontId="26" fillId="34" borderId="10" xfId="45" applyNumberFormat="1" applyFont="1" applyFill="1" applyBorder="1" applyAlignment="1" applyProtection="1">
      <alignment horizontal="center"/>
    </xf>
    <xf numFmtId="164" fontId="27" fillId="34" borderId="10" xfId="45" applyNumberFormat="1" applyFont="1" applyFill="1" applyBorder="1" applyAlignment="1" applyProtection="1">
      <alignment horizontal="center"/>
    </xf>
    <xf numFmtId="0" fontId="26" fillId="0" borderId="0" xfId="0" applyNumberFormat="1" applyFont="1" applyFill="1" applyBorder="1" applyAlignment="1" applyProtection="1">
      <alignment horizontal="left"/>
      <protection locked="0"/>
    </xf>
    <xf numFmtId="0" fontId="20" fillId="34" borderId="10" xfId="0" applyFont="1" applyFill="1" applyBorder="1" applyAlignment="1" applyProtection="1">
      <alignment horizontal="center" vertical="center"/>
      <protection hidden="1"/>
    </xf>
    <xf numFmtId="165" fontId="20" fillId="34" borderId="1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NumberFormat="1" applyFont="1" applyFill="1" applyBorder="1" applyAlignment="1" applyProtection="1">
      <protection locked="0"/>
    </xf>
    <xf numFmtId="49" fontId="26" fillId="0" borderId="0" xfId="0" applyNumberFormat="1" applyFont="1" applyFill="1" applyBorder="1" applyAlignment="1" applyProtection="1">
      <alignment horizontal="left"/>
      <protection locked="0"/>
    </xf>
    <xf numFmtId="49" fontId="26" fillId="0" borderId="0" xfId="0" applyNumberFormat="1" applyFont="1" applyFill="1" applyBorder="1" applyAlignment="1" applyProtection="1">
      <alignment horizontal="left"/>
    </xf>
    <xf numFmtId="49" fontId="26" fillId="0" borderId="14" xfId="0" applyNumberFormat="1" applyFont="1" applyFill="1" applyBorder="1" applyAlignment="1" applyProtection="1">
      <alignment horizontal="left"/>
      <protection locked="0"/>
    </xf>
    <xf numFmtId="0" fontId="0" fillId="0" borderId="0" xfId="0" applyFont="1" applyBorder="1" applyProtection="1">
      <protection locked="0"/>
    </xf>
    <xf numFmtId="0" fontId="20" fillId="34" borderId="10" xfId="0" applyFont="1" applyFill="1" applyBorder="1" applyAlignment="1" applyProtection="1">
      <alignment horizontal="left" vertical="center"/>
    </xf>
    <xf numFmtId="0" fontId="20" fillId="34" borderId="10" xfId="0" applyFont="1" applyFill="1" applyBorder="1" applyAlignment="1" applyProtection="1">
      <alignment horizontal="center" vertical="center"/>
    </xf>
    <xf numFmtId="0" fontId="29" fillId="34" borderId="10" xfId="0" applyFont="1" applyFill="1" applyBorder="1" applyAlignment="1" applyProtection="1">
      <alignment horizontal="center" vertical="center"/>
    </xf>
    <xf numFmtId="49" fontId="19" fillId="33" borderId="11" xfId="42" applyNumberFormat="1" applyFont="1" applyFill="1" applyBorder="1" applyAlignment="1" applyProtection="1">
      <alignment horizontal="center"/>
    </xf>
    <xf numFmtId="0" fontId="0" fillId="0" borderId="0" xfId="0" applyFont="1" applyBorder="1" applyProtection="1"/>
    <xf numFmtId="0" fontId="26" fillId="0" borderId="0" xfId="49" applyFont="1" applyProtection="1">
      <protection hidden="1"/>
    </xf>
    <xf numFmtId="49" fontId="19" fillId="33" borderId="11" xfId="42" applyNumberFormat="1" applyFont="1" applyFill="1" applyBorder="1" applyAlignment="1" applyProtection="1">
      <alignment horizontal="center"/>
      <protection hidden="1"/>
    </xf>
    <xf numFmtId="164" fontId="26" fillId="34" borderId="10" xfId="45" applyNumberFormat="1" applyFont="1" applyFill="1" applyBorder="1" applyAlignment="1" applyProtection="1">
      <alignment horizontal="center"/>
      <protection hidden="1"/>
    </xf>
    <xf numFmtId="0" fontId="26" fillId="0" borderId="0" xfId="49" applyFont="1" applyProtection="1"/>
    <xf numFmtId="164" fontId="26" fillId="34" borderId="10" xfId="45" applyNumberFormat="1" applyFont="1" applyFill="1" applyBorder="1" applyAlignment="1" applyProtection="1">
      <alignment horizontal="center"/>
    </xf>
    <xf numFmtId="164" fontId="27" fillId="34" borderId="10" xfId="45" applyNumberFormat="1" applyFont="1" applyFill="1" applyBorder="1" applyAlignment="1" applyProtection="1">
      <alignment horizontal="center"/>
    </xf>
    <xf numFmtId="49" fontId="19" fillId="33" borderId="10" xfId="42" applyNumberFormat="1" applyFont="1" applyFill="1" applyBorder="1" applyAlignment="1" applyProtection="1">
      <alignment horizontal="center"/>
    </xf>
    <xf numFmtId="0" fontId="26" fillId="0" borderId="0" xfId="49" applyFont="1" applyProtection="1">
      <protection locked="0"/>
    </xf>
    <xf numFmtId="0" fontId="0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35" borderId="0" xfId="0" applyFont="1" applyFill="1" applyBorder="1" applyAlignment="1" applyProtection="1">
      <alignment horizontal="center" vertical="center"/>
      <protection locked="0"/>
    </xf>
    <xf numFmtId="49" fontId="19" fillId="33" borderId="11" xfId="42" applyNumberFormat="1" applyFont="1" applyFill="1" applyBorder="1" applyAlignment="1" applyProtection="1">
      <alignment horizontal="center"/>
      <protection locked="0"/>
    </xf>
    <xf numFmtId="49" fontId="26" fillId="35" borderId="13" xfId="0" applyNumberFormat="1" applyFont="1" applyFill="1" applyBorder="1" applyAlignment="1" applyProtection="1">
      <alignment horizontal="left"/>
      <protection locked="0"/>
    </xf>
    <xf numFmtId="0" fontId="28" fillId="0" borderId="14" xfId="0" applyNumberFormat="1" applyFont="1" applyFill="1" applyBorder="1" applyAlignment="1" applyProtection="1">
      <protection locked="0"/>
    </xf>
    <xf numFmtId="49" fontId="26" fillId="35" borderId="10" xfId="45" applyNumberFormat="1" applyFont="1" applyFill="1" applyBorder="1" applyAlignment="1" applyProtection="1">
      <alignment horizontal="left"/>
      <protection locked="0"/>
    </xf>
    <xf numFmtId="2" fontId="26" fillId="34" borderId="10" xfId="49" applyNumberFormat="1" applyFont="1" applyFill="1" applyBorder="1" applyAlignment="1" applyProtection="1">
      <alignment horizontal="center"/>
    </xf>
    <xf numFmtId="165" fontId="0" fillId="0" borderId="0" xfId="0" applyNumberFormat="1" applyFont="1" applyBorder="1" applyAlignment="1" applyProtection="1">
      <alignment horizontal="center" vertical="center"/>
    </xf>
    <xf numFmtId="165" fontId="19" fillId="33" borderId="11" xfId="42" applyNumberFormat="1" applyFont="1" applyFill="1" applyBorder="1" applyAlignment="1" applyProtection="1">
      <alignment horizontal="center"/>
    </xf>
    <xf numFmtId="164" fontId="31" fillId="34" borderId="10" xfId="45" applyNumberFormat="1" applyFont="1" applyFill="1" applyBorder="1" applyAlignment="1" applyProtection="1">
      <alignment horizontal="center"/>
    </xf>
    <xf numFmtId="164" fontId="30" fillId="34" borderId="10" xfId="45" applyNumberFormat="1" applyFont="1" applyFill="1" applyBorder="1" applyAlignment="1" applyProtection="1">
      <alignment horizontal="center"/>
      <protection hidden="1"/>
    </xf>
    <xf numFmtId="2" fontId="20" fillId="34" borderId="10" xfId="0" applyNumberFormat="1" applyFont="1" applyFill="1" applyBorder="1" applyAlignment="1" applyProtection="1">
      <alignment horizontal="center" vertical="center"/>
    </xf>
    <xf numFmtId="165" fontId="0" fillId="34" borderId="0" xfId="0" applyNumberFormat="1" applyFill="1" applyBorder="1" applyAlignment="1" applyProtection="1">
      <alignment horizontal="center"/>
      <protection hidden="1"/>
    </xf>
    <xf numFmtId="1" fontId="26" fillId="34" borderId="0" xfId="0" applyNumberFormat="1" applyFont="1" applyFill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left"/>
      <protection hidden="1"/>
    </xf>
    <xf numFmtId="49" fontId="0" fillId="0" borderId="0" xfId="0" applyNumberFormat="1" applyProtection="1">
      <protection hidden="1"/>
    </xf>
    <xf numFmtId="165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left"/>
      <protection hidden="1"/>
    </xf>
    <xf numFmtId="49" fontId="0" fillId="0" borderId="0" xfId="0" applyNumberFormat="1" applyBorder="1" applyAlignment="1" applyProtection="1">
      <alignment horizontal="left"/>
      <protection hidden="1"/>
    </xf>
    <xf numFmtId="49" fontId="0" fillId="0" borderId="0" xfId="0" applyNumberFormat="1" applyBorder="1" applyProtection="1">
      <protection hidden="1"/>
    </xf>
    <xf numFmtId="165" fontId="0" fillId="0" borderId="0" xfId="0" applyNumberFormat="1" applyBorder="1" applyAlignment="1" applyProtection="1">
      <alignment horizontal="right"/>
      <protection hidden="1"/>
    </xf>
    <xf numFmtId="0" fontId="0" fillId="0" borderId="0" xfId="0" applyBorder="1" applyAlignment="1" applyProtection="1">
      <alignment horizontal="right"/>
      <protection hidden="1"/>
    </xf>
    <xf numFmtId="1" fontId="0" fillId="0" borderId="0" xfId="0" applyNumberFormat="1" applyBorder="1" applyAlignment="1" applyProtection="1">
      <alignment horizontal="right"/>
      <protection hidden="1"/>
    </xf>
    <xf numFmtId="165" fontId="17" fillId="36" borderId="0" xfId="0" applyNumberFormat="1" applyFont="1" applyFill="1" applyBorder="1" applyAlignment="1" applyProtection="1">
      <alignment horizontal="center"/>
      <protection hidden="1"/>
    </xf>
    <xf numFmtId="0" fontId="17" fillId="36" borderId="0" xfId="0" applyFont="1" applyFill="1" applyBorder="1" applyAlignment="1" applyProtection="1">
      <alignment horizont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17" fillId="36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 vertical="top" wrapTex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wrapText="1"/>
      <protection hidden="1"/>
    </xf>
    <xf numFmtId="2" fontId="0" fillId="34" borderId="0" xfId="0" applyNumberFormat="1" applyFill="1" applyBorder="1" applyAlignment="1" applyProtection="1">
      <alignment horizontal="center"/>
      <protection hidden="1"/>
    </xf>
    <xf numFmtId="2" fontId="26" fillId="35" borderId="12" xfId="49" applyNumberFormat="1" applyFont="1" applyFill="1" applyBorder="1" applyAlignment="1" applyProtection="1">
      <alignment horizontal="center"/>
      <protection locked="0"/>
    </xf>
    <xf numFmtId="2" fontId="26" fillId="35" borderId="0" xfId="0" applyNumberFormat="1" applyFont="1" applyFill="1" applyBorder="1" applyAlignment="1" applyProtection="1">
      <alignment horizontal="center"/>
      <protection locked="0"/>
    </xf>
    <xf numFmtId="0" fontId="33" fillId="0" borderId="14" xfId="0" applyFont="1" applyBorder="1" applyProtection="1"/>
    <xf numFmtId="0" fontId="33" fillId="0" borderId="0" xfId="0" applyFont="1" applyBorder="1" applyProtection="1"/>
    <xf numFmtId="0" fontId="0" fillId="0" borderId="14" xfId="0" applyFont="1" applyBorder="1" applyProtection="1"/>
    <xf numFmtId="0" fontId="28" fillId="0" borderId="0" xfId="49" applyFont="1"/>
    <xf numFmtId="165" fontId="28" fillId="0" borderId="0" xfId="49" applyNumberFormat="1" applyFont="1"/>
    <xf numFmtId="0" fontId="26" fillId="0" borderId="0" xfId="49" applyFont="1" applyAlignment="1">
      <alignment horizontal="right"/>
    </xf>
    <xf numFmtId="166" fontId="26" fillId="0" borderId="0" xfId="49" applyNumberFormat="1" applyFont="1"/>
    <xf numFmtId="166" fontId="19" fillId="33" borderId="11" xfId="42" applyNumberFormat="1" applyFont="1" applyFill="1" applyBorder="1" applyAlignment="1" applyProtection="1">
      <alignment horizontal="center"/>
      <protection hidden="1"/>
    </xf>
    <xf numFmtId="166" fontId="26" fillId="34" borderId="10" xfId="49" applyNumberFormat="1" applyFont="1" applyFill="1" applyBorder="1" applyProtection="1">
      <protection hidden="1"/>
    </xf>
    <xf numFmtId="166" fontId="26" fillId="0" borderId="0" xfId="49" applyNumberFormat="1" applyFont="1" applyProtection="1">
      <protection hidden="1"/>
    </xf>
    <xf numFmtId="166" fontId="34" fillId="0" borderId="0" xfId="49" applyNumberFormat="1" applyFont="1" applyBorder="1" applyAlignment="1" applyProtection="1">
      <alignment horizontal="center" vertical="center"/>
      <protection locked="0"/>
    </xf>
    <xf numFmtId="165" fontId="34" fillId="0" borderId="0" xfId="49" applyNumberFormat="1" applyFont="1" applyBorder="1" applyAlignment="1" applyProtection="1">
      <alignment horizontal="center" vertical="center"/>
      <protection hidden="1"/>
    </xf>
    <xf numFmtId="165" fontId="34" fillId="0" borderId="0" xfId="49" applyNumberFormat="1" applyFont="1" applyBorder="1" applyAlignment="1" applyProtection="1">
      <alignment horizontal="center" vertical="center"/>
    </xf>
    <xf numFmtId="165" fontId="34" fillId="0" borderId="0" xfId="49" applyNumberFormat="1" applyFont="1" applyBorder="1" applyAlignment="1">
      <alignment horizontal="center" vertical="center"/>
    </xf>
    <xf numFmtId="0" fontId="28" fillId="0" borderId="19" xfId="49" applyFont="1" applyBorder="1" applyAlignment="1" applyProtection="1">
      <alignment horizontal="center" vertical="center"/>
    </xf>
    <xf numFmtId="166" fontId="28" fillId="0" borderId="20" xfId="49" applyNumberFormat="1" applyFont="1" applyBorder="1" applyAlignment="1" applyProtection="1">
      <alignment horizontal="center" vertical="center"/>
      <protection locked="0"/>
    </xf>
    <xf numFmtId="0" fontId="28" fillId="0" borderId="20" xfId="49" applyFont="1" applyBorder="1" applyAlignment="1" applyProtection="1">
      <alignment horizontal="center" vertical="center"/>
      <protection hidden="1"/>
    </xf>
    <xf numFmtId="0" fontId="28" fillId="0" borderId="21" xfId="49" applyFont="1" applyBorder="1" applyAlignment="1" applyProtection="1">
      <alignment horizontal="center" vertical="center"/>
      <protection hidden="1"/>
    </xf>
    <xf numFmtId="0" fontId="28" fillId="0" borderId="24" xfId="49" applyFont="1" applyBorder="1" applyAlignment="1" applyProtection="1">
      <alignment horizontal="center" vertical="center"/>
    </xf>
    <xf numFmtId="166" fontId="28" fillId="0" borderId="25" xfId="49" applyNumberFormat="1" applyFont="1" applyBorder="1" applyAlignment="1" applyProtection="1">
      <alignment horizontal="center" vertical="center"/>
      <protection locked="0"/>
    </xf>
    <xf numFmtId="0" fontId="28" fillId="0" borderId="25" xfId="49" applyFont="1" applyBorder="1" applyAlignment="1" applyProtection="1">
      <alignment horizontal="center" vertical="center"/>
    </xf>
    <xf numFmtId="0" fontId="28" fillId="0" borderId="26" xfId="49" applyFont="1" applyBorder="1" applyAlignment="1" applyProtection="1">
      <alignment horizontal="center" vertical="center"/>
    </xf>
    <xf numFmtId="0" fontId="35" fillId="0" borderId="0" xfId="49" applyFont="1" applyAlignment="1" applyProtection="1">
      <alignment horizontal="right"/>
      <protection locked="0"/>
    </xf>
    <xf numFmtId="0" fontId="35" fillId="0" borderId="0" xfId="49" applyFont="1" applyAlignment="1">
      <alignment horizontal="right"/>
    </xf>
    <xf numFmtId="0" fontId="26" fillId="0" borderId="27" xfId="49" applyFont="1" applyBorder="1" applyAlignment="1">
      <alignment horizontal="center"/>
    </xf>
    <xf numFmtId="166" fontId="26" fillId="0" borderId="28" xfId="49" applyNumberFormat="1" applyFont="1" applyBorder="1" applyAlignment="1" applyProtection="1">
      <alignment horizontal="center"/>
      <protection locked="0"/>
    </xf>
    <xf numFmtId="0" fontId="26" fillId="0" borderId="28" xfId="49" applyFont="1" applyBorder="1" applyAlignment="1" applyProtection="1">
      <alignment horizontal="center"/>
      <protection locked="0"/>
    </xf>
    <xf numFmtId="0" fontId="26" fillId="0" borderId="28" xfId="49" applyFont="1" applyBorder="1" applyAlignment="1">
      <alignment horizontal="center"/>
    </xf>
    <xf numFmtId="0" fontId="26" fillId="0" borderId="29" xfId="49" applyFont="1" applyBorder="1" applyAlignment="1" applyProtection="1">
      <alignment horizontal="center"/>
      <protection locked="0"/>
    </xf>
    <xf numFmtId="0" fontId="26" fillId="0" borderId="0" xfId="49" applyFont="1" applyAlignment="1" applyProtection="1">
      <alignment horizontal="center"/>
      <protection locked="0"/>
    </xf>
    <xf numFmtId="0" fontId="17" fillId="0" borderId="0" xfId="49" applyFont="1" applyProtection="1"/>
    <xf numFmtId="49" fontId="17" fillId="36" borderId="32" xfId="0" applyNumberFormat="1" applyFont="1" applyFill="1" applyBorder="1" applyAlignment="1" applyProtection="1">
      <alignment horizontal="left"/>
      <protection hidden="1"/>
    </xf>
    <xf numFmtId="49" fontId="26" fillId="35" borderId="32" xfId="0" applyNumberFormat="1" applyFont="1" applyFill="1" applyBorder="1" applyAlignment="1" applyProtection="1">
      <alignment horizontal="left"/>
      <protection locked="0"/>
    </xf>
    <xf numFmtId="49" fontId="26" fillId="35" borderId="32" xfId="45" applyNumberFormat="1" applyFont="1" applyFill="1" applyBorder="1" applyAlignment="1" applyProtection="1">
      <alignment horizontal="left"/>
      <protection locked="0"/>
    </xf>
    <xf numFmtId="49" fontId="0" fillId="0" borderId="32" xfId="0" applyNumberFormat="1" applyBorder="1" applyAlignment="1" applyProtection="1">
      <alignment horizontal="left"/>
      <protection hidden="1"/>
    </xf>
    <xf numFmtId="49" fontId="0" fillId="0" borderId="32" xfId="0" applyNumberFormat="1" applyBorder="1" applyProtection="1">
      <protection hidden="1"/>
    </xf>
    <xf numFmtId="49" fontId="17" fillId="36" borderId="32" xfId="0" applyNumberFormat="1" applyFont="1" applyFill="1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17" fillId="36" borderId="32" xfId="0" applyFont="1" applyFill="1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right"/>
      <protection hidden="1"/>
    </xf>
    <xf numFmtId="1" fontId="26" fillId="35" borderId="35" xfId="0" applyNumberFormat="1" applyFont="1" applyFill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right"/>
      <protection hidden="1"/>
    </xf>
    <xf numFmtId="1" fontId="0" fillId="0" borderId="35" xfId="0" applyNumberFormat="1" applyBorder="1" applyAlignment="1" applyProtection="1">
      <alignment horizontal="right"/>
      <protection hidden="1"/>
    </xf>
    <xf numFmtId="49" fontId="0" fillId="0" borderId="0" xfId="0" applyNumberForma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right"/>
      <protection hidden="1"/>
    </xf>
    <xf numFmtId="1" fontId="26" fillId="35" borderId="38" xfId="0" applyNumberFormat="1" applyFont="1" applyFill="1" applyBorder="1" applyAlignment="1" applyProtection="1">
      <alignment horizontal="center"/>
      <protection locked="0"/>
    </xf>
    <xf numFmtId="49" fontId="0" fillId="0" borderId="0" xfId="0" applyNumberFormat="1" applyBorder="1" applyAlignment="1" applyProtection="1">
      <alignment vertical="center"/>
      <protection hidden="1"/>
    </xf>
    <xf numFmtId="0" fontId="26" fillId="35" borderId="40" xfId="49" applyFont="1" applyFill="1" applyBorder="1" applyProtection="1">
      <protection locked="0"/>
    </xf>
    <xf numFmtId="0" fontId="26" fillId="35" borderId="41" xfId="49" applyFont="1" applyFill="1" applyBorder="1" applyProtection="1">
      <protection locked="0"/>
    </xf>
    <xf numFmtId="165" fontId="26" fillId="34" borderId="41" xfId="49" applyNumberFormat="1" applyFont="1" applyFill="1" applyBorder="1" applyProtection="1"/>
    <xf numFmtId="165" fontId="26" fillId="35" borderId="42" xfId="49" applyNumberFormat="1" applyFont="1" applyFill="1" applyBorder="1" applyProtection="1">
      <protection locked="0"/>
    </xf>
    <xf numFmtId="2" fontId="26" fillId="34" borderId="30" xfId="49" applyNumberFormat="1" applyFont="1" applyFill="1" applyBorder="1" applyAlignment="1" applyProtection="1">
      <alignment horizontal="center"/>
    </xf>
    <xf numFmtId="0" fontId="26" fillId="0" borderId="43" xfId="49" applyFont="1" applyBorder="1" applyProtection="1"/>
    <xf numFmtId="0" fontId="26" fillId="0" borderId="44" xfId="49" applyFont="1" applyBorder="1" applyProtection="1"/>
    <xf numFmtId="0" fontId="26" fillId="0" borderId="45" xfId="49" applyFont="1" applyBorder="1" applyProtection="1"/>
    <xf numFmtId="0" fontId="26" fillId="0" borderId="31" xfId="49" applyFont="1" applyBorder="1" applyProtection="1">
      <protection hidden="1"/>
    </xf>
    <xf numFmtId="0" fontId="26" fillId="0" borderId="0" xfId="49" applyFont="1" applyBorder="1" applyProtection="1">
      <protection hidden="1"/>
    </xf>
    <xf numFmtId="0" fontId="26" fillId="0" borderId="38" xfId="49" applyFont="1" applyBorder="1" applyProtection="1">
      <protection hidden="1"/>
    </xf>
    <xf numFmtId="0" fontId="28" fillId="0" borderId="0" xfId="49" applyFont="1" applyAlignment="1" applyProtection="1">
      <alignment horizontal="right"/>
      <protection locked="0"/>
    </xf>
    <xf numFmtId="0" fontId="28" fillId="35" borderId="0" xfId="49" applyFont="1" applyFill="1" applyAlignment="1" applyProtection="1">
      <alignment horizontal="center" vertical="center"/>
      <protection locked="0"/>
    </xf>
    <xf numFmtId="0" fontId="17" fillId="0" borderId="0" xfId="49" applyFont="1" applyAlignment="1" applyProtection="1">
      <alignment horizontal="center"/>
    </xf>
    <xf numFmtId="1" fontId="0" fillId="0" borderId="0" xfId="0" applyNumberFormat="1" applyAlignment="1" applyProtection="1">
      <alignment horizontal="center" vertical="center"/>
      <protection hidden="1"/>
    </xf>
    <xf numFmtId="1" fontId="27" fillId="37" borderId="0" xfId="0" applyNumberFormat="1" applyFont="1" applyFill="1" applyBorder="1" applyAlignment="1" applyProtection="1">
      <alignment horizontal="center"/>
      <protection hidden="1"/>
    </xf>
    <xf numFmtId="1" fontId="26" fillId="34" borderId="0" xfId="0" applyNumberFormat="1" applyFont="1" applyFill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 vertical="center"/>
      <protection hidden="1"/>
    </xf>
    <xf numFmtId="1" fontId="0" fillId="35" borderId="39" xfId="0" applyNumberFormat="1" applyFill="1" applyBorder="1" applyAlignment="1" applyProtection="1">
      <alignment horizontal="center"/>
      <protection hidden="1"/>
    </xf>
    <xf numFmtId="1" fontId="27" fillId="37" borderId="33" xfId="0" applyNumberFormat="1" applyFont="1" applyFill="1" applyBorder="1" applyAlignment="1" applyProtection="1">
      <alignment horizontal="center"/>
      <protection hidden="1"/>
    </xf>
    <xf numFmtId="1" fontId="26" fillId="34" borderId="33" xfId="0" applyNumberFormat="1" applyFont="1" applyFill="1" applyBorder="1" applyAlignment="1" applyProtection="1">
      <alignment horizontal="center"/>
      <protection hidden="1"/>
    </xf>
    <xf numFmtId="1" fontId="0" fillId="0" borderId="33" xfId="0" applyNumberFormat="1" applyBorder="1" applyAlignment="1" applyProtection="1">
      <alignment horizontal="center"/>
      <protection hidden="1"/>
    </xf>
    <xf numFmtId="1" fontId="0" fillId="35" borderId="36" xfId="0" applyNumberFormat="1" applyFill="1" applyBorder="1" applyAlignment="1" applyProtection="1">
      <alignment horizontal="center"/>
      <protection hidden="1"/>
    </xf>
    <xf numFmtId="0" fontId="0" fillId="0" borderId="24" xfId="0" applyBorder="1" applyProtection="1">
      <protection hidden="1"/>
    </xf>
    <xf numFmtId="165" fontId="0" fillId="35" borderId="37" xfId="0" applyNumberFormat="1" applyFill="1" applyBorder="1" applyAlignment="1" applyProtection="1">
      <alignment horizontal="center" vertical="center"/>
      <protection locked="0" hidden="1"/>
    </xf>
    <xf numFmtId="165" fontId="0" fillId="35" borderId="38" xfId="0" applyNumberFormat="1" applyFill="1" applyBorder="1" applyAlignment="1" applyProtection="1">
      <alignment horizontal="center" vertical="center"/>
      <protection locked="0" hidden="1"/>
    </xf>
    <xf numFmtId="165" fontId="0" fillId="35" borderId="39" xfId="0" applyNumberFormat="1" applyFill="1" applyBorder="1" applyAlignment="1" applyProtection="1">
      <alignment horizontal="center" vertical="center"/>
      <protection locked="0" hidden="1"/>
    </xf>
    <xf numFmtId="0" fontId="26" fillId="0" borderId="0" xfId="0" applyNumberFormat="1" applyFont="1" applyFill="1" applyBorder="1" applyAlignment="1" applyProtection="1">
      <alignment horizontal="left"/>
    </xf>
    <xf numFmtId="0" fontId="28" fillId="0" borderId="0" xfId="0" applyNumberFormat="1" applyFont="1" applyFill="1" applyBorder="1" applyAlignment="1" applyProtection="1"/>
    <xf numFmtId="0" fontId="0" fillId="0" borderId="0" xfId="0" applyNumberFormat="1" applyFont="1" applyBorder="1" applyProtection="1"/>
    <xf numFmtId="0" fontId="33" fillId="0" borderId="0" xfId="0" applyNumberFormat="1" applyFont="1" applyBorder="1" applyProtection="1"/>
    <xf numFmtId="0" fontId="26" fillId="0" borderId="0" xfId="0" applyNumberFormat="1" applyFont="1" applyFill="1" applyBorder="1" applyAlignment="1" applyProtection="1">
      <alignment horizontal="center"/>
    </xf>
    <xf numFmtId="0" fontId="0" fillId="0" borderId="15" xfId="0" applyNumberFormat="1" applyFont="1" applyBorder="1" applyProtection="1"/>
    <xf numFmtId="0" fontId="19" fillId="33" borderId="16" xfId="42" applyNumberFormat="1" applyFont="1" applyFill="1" applyBorder="1" applyAlignment="1" applyProtection="1">
      <alignment horizontal="center"/>
    </xf>
    <xf numFmtId="0" fontId="28" fillId="0" borderId="14" xfId="0" applyNumberFormat="1" applyFont="1" applyFill="1" applyBorder="1" applyAlignment="1" applyProtection="1"/>
    <xf numFmtId="0" fontId="19" fillId="33" borderId="11" xfId="42" applyNumberFormat="1" applyFont="1" applyFill="1" applyBorder="1" applyAlignment="1" applyProtection="1">
      <alignment horizontal="center"/>
    </xf>
    <xf numFmtId="0" fontId="26" fillId="34" borderId="13" xfId="0" applyNumberFormat="1" applyFont="1" applyFill="1" applyBorder="1" applyAlignment="1" applyProtection="1">
      <alignment horizontal="left"/>
    </xf>
    <xf numFmtId="0" fontId="26" fillId="0" borderId="14" xfId="0" applyNumberFormat="1" applyFont="1" applyFill="1" applyBorder="1" applyAlignment="1" applyProtection="1">
      <alignment horizontal="left"/>
    </xf>
    <xf numFmtId="2" fontId="26" fillId="0" borderId="0" xfId="0" applyNumberFormat="1" applyFont="1" applyFill="1" applyBorder="1" applyAlignment="1" applyProtection="1">
      <alignment horizontal="left"/>
    </xf>
    <xf numFmtId="0" fontId="26" fillId="34" borderId="13" xfId="0" applyNumberFormat="1" applyFont="1" applyFill="1" applyBorder="1" applyAlignment="1" applyProtection="1">
      <alignment horizontal="center"/>
    </xf>
    <xf numFmtId="49" fontId="26" fillId="0" borderId="14" xfId="0" applyNumberFormat="1" applyFont="1" applyFill="1" applyBorder="1" applyAlignment="1" applyProtection="1">
      <alignment horizontal="center"/>
      <protection locked="0"/>
    </xf>
    <xf numFmtId="0" fontId="0" fillId="0" borderId="14" xfId="0" applyFont="1" applyBorder="1" applyProtection="1">
      <protection locked="0"/>
    </xf>
    <xf numFmtId="49" fontId="26" fillId="0" borderId="0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26" fillId="34" borderId="0" xfId="0" applyNumberFormat="1" applyFont="1" applyFill="1" applyBorder="1" applyAlignment="1" applyProtection="1">
      <alignment horizontal="left"/>
    </xf>
    <xf numFmtId="0" fontId="26" fillId="34" borderId="0" xfId="0" applyNumberFormat="1" applyFont="1" applyFill="1" applyBorder="1" applyAlignment="1" applyProtection="1">
      <alignment horizontal="center"/>
    </xf>
    <xf numFmtId="0" fontId="0" fillId="34" borderId="0" xfId="0" applyNumberFormat="1" applyFont="1" applyFill="1" applyBorder="1" applyProtection="1"/>
    <xf numFmtId="0" fontId="26" fillId="0" borderId="14" xfId="0" applyNumberFormat="1" applyFont="1" applyFill="1" applyBorder="1" applyAlignment="1" applyProtection="1"/>
    <xf numFmtId="0" fontId="26" fillId="35" borderId="0" xfId="0" applyNumberFormat="1" applyFont="1" applyFill="1" applyBorder="1" applyAlignment="1" applyProtection="1">
      <alignment horizontal="left"/>
      <protection locked="0"/>
    </xf>
    <xf numFmtId="0" fontId="0" fillId="35" borderId="0" xfId="0" applyNumberFormat="1" applyFont="1" applyFill="1" applyBorder="1" applyProtection="1">
      <protection locked="0"/>
    </xf>
    <xf numFmtId="0" fontId="0" fillId="0" borderId="0" xfId="0" applyNumberFormat="1" applyFont="1" applyBorder="1" applyProtection="1">
      <protection locked="0"/>
    </xf>
    <xf numFmtId="0" fontId="26" fillId="35" borderId="13" xfId="0" applyNumberFormat="1" applyFont="1" applyFill="1" applyBorder="1" applyAlignment="1" applyProtection="1">
      <alignment horizontal="left"/>
      <protection locked="0"/>
    </xf>
    <xf numFmtId="0" fontId="33" fillId="0" borderId="0" xfId="0" applyNumberFormat="1" applyFont="1" applyBorder="1" applyProtection="1">
      <protection locked="0"/>
    </xf>
    <xf numFmtId="0" fontId="26" fillId="0" borderId="0" xfId="0" applyNumberFormat="1" applyFont="1" applyFill="1" applyBorder="1" applyAlignment="1" applyProtection="1">
      <alignment horizontal="center"/>
      <protection locked="0"/>
    </xf>
    <xf numFmtId="165" fontId="0" fillId="35" borderId="0" xfId="0" applyNumberFormat="1" applyFill="1" applyBorder="1" applyAlignment="1" applyProtection="1">
      <alignment horizontal="center" vertical="center"/>
      <protection locked="0" hidden="1"/>
    </xf>
    <xf numFmtId="2" fontId="0" fillId="0" borderId="0" xfId="0" applyNumberFormat="1" applyBorder="1" applyAlignment="1" applyProtection="1">
      <alignment horizontal="center" vertical="center"/>
      <protection hidden="1"/>
    </xf>
    <xf numFmtId="0" fontId="19" fillId="33" borderId="10" xfId="42" applyNumberFormat="1" applyFont="1" applyFill="1" applyBorder="1" applyAlignment="1" applyProtection="1">
      <alignment horizontal="center"/>
    </xf>
    <xf numFmtId="167" fontId="0" fillId="0" borderId="0" xfId="0" applyNumberFormat="1" applyFont="1"/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right" vertical="center"/>
      <protection locked="0"/>
    </xf>
    <xf numFmtId="0" fontId="20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 applyAlignment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left" vertical="center"/>
    </xf>
    <xf numFmtId="0" fontId="37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/>
      <protection hidden="1"/>
    </xf>
    <xf numFmtId="0" fontId="36" fillId="0" borderId="0" xfId="0" applyFont="1" applyBorder="1" applyAlignment="1" applyProtection="1">
      <alignment horizontal="left" vertical="center"/>
    </xf>
    <xf numFmtId="165" fontId="38" fillId="0" borderId="0" xfId="0" applyNumberFormat="1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right" vertical="center"/>
      <protection locked="0"/>
    </xf>
    <xf numFmtId="0" fontId="36" fillId="0" borderId="0" xfId="0" applyFont="1" applyBorder="1" applyAlignment="1">
      <alignment horizontal="left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/>
    <xf numFmtId="167" fontId="36" fillId="0" borderId="0" xfId="0" applyNumberFormat="1" applyFont="1"/>
    <xf numFmtId="2" fontId="26" fillId="0" borderId="0" xfId="49" applyNumberFormat="1" applyFont="1"/>
    <xf numFmtId="0" fontId="37" fillId="0" borderId="0" xfId="0" applyFont="1" applyBorder="1" applyAlignment="1" applyProtection="1">
      <alignment horizontal="center" vertical="center"/>
    </xf>
    <xf numFmtId="0" fontId="37" fillId="0" borderId="0" xfId="0" applyFont="1" applyBorder="1" applyAlignment="1" applyProtection="1">
      <alignment horizontal="center" vertical="center"/>
      <protection hidden="1"/>
    </xf>
    <xf numFmtId="165" fontId="37" fillId="0" borderId="0" xfId="0" applyNumberFormat="1" applyFont="1" applyBorder="1" applyAlignment="1" applyProtection="1">
      <alignment horizontal="center" vertical="center" wrapText="1"/>
    </xf>
    <xf numFmtId="2" fontId="26" fillId="34" borderId="13" xfId="0" applyNumberFormat="1" applyFont="1" applyFill="1" applyBorder="1" applyAlignment="1" applyProtection="1">
      <alignment horizontal="center" vertical="center"/>
    </xf>
    <xf numFmtId="2" fontId="28" fillId="0" borderId="14" xfId="0" applyNumberFormat="1" applyFont="1" applyFill="1" applyBorder="1" applyAlignment="1" applyProtection="1"/>
    <xf numFmtId="2" fontId="26" fillId="0" borderId="14" xfId="0" applyNumberFormat="1" applyFont="1" applyFill="1" applyBorder="1" applyAlignment="1" applyProtection="1"/>
    <xf numFmtId="2" fontId="26" fillId="0" borderId="0" xfId="0" applyNumberFormat="1" applyFont="1" applyFill="1" applyBorder="1" applyAlignment="1" applyProtection="1">
      <alignment horizontal="center" vertical="center"/>
    </xf>
    <xf numFmtId="2" fontId="19" fillId="33" borderId="11" xfId="42" applyNumberFormat="1" applyFont="1" applyFill="1" applyBorder="1" applyAlignment="1" applyProtection="1">
      <alignment horizontal="center" vertical="center"/>
    </xf>
    <xf numFmtId="168" fontId="26" fillId="0" borderId="0" xfId="49" applyNumberFormat="1" applyFont="1" applyProtection="1">
      <protection locked="0"/>
    </xf>
    <xf numFmtId="168" fontId="26" fillId="35" borderId="12" xfId="49" applyNumberFormat="1" applyFont="1" applyFill="1" applyBorder="1" applyAlignment="1" applyProtection="1">
      <alignment horizontal="center"/>
      <protection locked="0"/>
    </xf>
    <xf numFmtId="166" fontId="28" fillId="0" borderId="0" xfId="49" applyNumberFormat="1" applyFont="1" applyProtection="1">
      <protection hidden="1"/>
    </xf>
    <xf numFmtId="49" fontId="36" fillId="35" borderId="0" xfId="0" applyNumberFormat="1" applyFont="1" applyFill="1" applyBorder="1" applyAlignment="1" applyProtection="1">
      <alignment horizontal="center" vertical="center"/>
    </xf>
    <xf numFmtId="49" fontId="0" fillId="35" borderId="0" xfId="0" applyNumberFormat="1" applyFill="1" applyBorder="1" applyAlignment="1" applyProtection="1">
      <alignment horizontal="center" vertical="center"/>
    </xf>
    <xf numFmtId="165" fontId="0" fillId="35" borderId="0" xfId="0" applyNumberFormat="1" applyFill="1" applyBorder="1" applyAlignment="1" applyProtection="1">
      <alignment horizontal="center" vertical="center"/>
    </xf>
    <xf numFmtId="49" fontId="19" fillId="38" borderId="11" xfId="42" applyNumberFormat="1" applyFont="1" applyFill="1" applyBorder="1" applyAlignment="1" applyProtection="1">
      <alignment horizontal="center"/>
      <protection locked="0"/>
    </xf>
    <xf numFmtId="0" fontId="39" fillId="0" borderId="0" xfId="0" applyFont="1" applyAlignment="1" applyProtection="1">
      <protection locked="0"/>
    </xf>
    <xf numFmtId="0" fontId="39" fillId="0" borderId="0" xfId="0" applyFont="1" applyAlignment="1"/>
    <xf numFmtId="49" fontId="28" fillId="0" borderId="0" xfId="0" applyNumberFormat="1" applyFont="1" applyFill="1" applyBorder="1" applyAlignment="1" applyProtection="1">
      <alignment horizontal="left"/>
      <protection locked="0"/>
    </xf>
    <xf numFmtId="0" fontId="40" fillId="0" borderId="14" xfId="0" applyNumberFormat="1" applyFont="1" applyBorder="1" applyProtection="1"/>
    <xf numFmtId="0" fontId="40" fillId="0" borderId="0" xfId="0" applyNumberFormat="1" applyFont="1" applyBorder="1" applyProtection="1"/>
    <xf numFmtId="0" fontId="0" fillId="35" borderId="0" xfId="0" applyFont="1" applyFill="1" applyBorder="1" applyAlignment="1" applyProtection="1">
      <alignment horizontal="center" vertical="center"/>
    </xf>
    <xf numFmtId="168" fontId="26" fillId="0" borderId="0" xfId="49" applyNumberFormat="1" applyFont="1" applyProtection="1"/>
    <xf numFmtId="168" fontId="26" fillId="0" borderId="0" xfId="49" applyNumberFormat="1" applyFont="1" applyAlignment="1" applyProtection="1">
      <alignment horizontal="right"/>
    </xf>
    <xf numFmtId="166" fontId="28" fillId="0" borderId="0" xfId="49" applyNumberFormat="1" applyFont="1" applyProtection="1"/>
    <xf numFmtId="168" fontId="35" fillId="0" borderId="0" xfId="49" applyNumberFormat="1" applyFont="1" applyAlignment="1" applyProtection="1">
      <alignment horizontal="right"/>
    </xf>
    <xf numFmtId="166" fontId="26" fillId="0" borderId="0" xfId="49" applyNumberFormat="1" applyFont="1" applyProtection="1"/>
    <xf numFmtId="168" fontId="19" fillId="33" borderId="10" xfId="42" applyNumberFormat="1" applyFont="1" applyFill="1" applyBorder="1" applyAlignment="1" applyProtection="1">
      <alignment horizontal="center"/>
    </xf>
    <xf numFmtId="0" fontId="26" fillId="0" borderId="14" xfId="0" applyNumberFormat="1" applyFont="1" applyFill="1" applyBorder="1" applyAlignment="1" applyProtection="1">
      <protection locked="0"/>
    </xf>
    <xf numFmtId="0" fontId="28" fillId="0" borderId="14" xfId="0" applyNumberFormat="1" applyFont="1" applyFill="1" applyBorder="1" applyAlignment="1" applyProtection="1">
      <alignment horizontal="right"/>
      <protection locked="0"/>
    </xf>
    <xf numFmtId="49" fontId="19" fillId="33" borderId="17" xfId="42" applyNumberFormat="1" applyFont="1" applyFill="1" applyBorder="1" applyAlignment="1" applyProtection="1">
      <alignment horizontal="center"/>
    </xf>
    <xf numFmtId="49" fontId="19" fillId="33" borderId="0" xfId="42" applyNumberFormat="1" applyFont="1" applyFill="1" applyBorder="1" applyAlignment="1" applyProtection="1">
      <alignment horizontal="center"/>
    </xf>
    <xf numFmtId="49" fontId="19" fillId="33" borderId="18" xfId="42" applyNumberFormat="1" applyFont="1" applyFill="1" applyBorder="1" applyAlignment="1" applyProtection="1">
      <alignment horizontal="center"/>
    </xf>
    <xf numFmtId="0" fontId="0" fillId="0" borderId="19" xfId="0" applyFont="1" applyBorder="1" applyAlignment="1" applyProtection="1">
      <alignment horizontal="left" wrapText="1"/>
      <protection hidden="1"/>
    </xf>
    <xf numFmtId="0" fontId="0" fillId="0" borderId="20" xfId="0" applyFont="1" applyBorder="1" applyAlignment="1" applyProtection="1">
      <alignment horizontal="left" wrapText="1"/>
      <protection hidden="1"/>
    </xf>
    <xf numFmtId="0" fontId="0" fillId="0" borderId="21" xfId="0" applyFont="1" applyBorder="1" applyAlignment="1" applyProtection="1">
      <alignment horizontal="left" wrapText="1"/>
      <protection hidden="1"/>
    </xf>
    <xf numFmtId="0" fontId="0" fillId="0" borderId="22" xfId="0" applyFont="1" applyBorder="1" applyAlignment="1" applyProtection="1">
      <alignment horizontal="left" wrapText="1"/>
      <protection hidden="1"/>
    </xf>
    <xf numFmtId="0" fontId="0" fillId="0" borderId="0" xfId="0" applyFont="1" applyBorder="1" applyAlignment="1" applyProtection="1">
      <alignment horizontal="left" wrapText="1"/>
      <protection hidden="1"/>
    </xf>
    <xf numFmtId="0" fontId="0" fillId="0" borderId="23" xfId="0" applyFont="1" applyBorder="1" applyAlignment="1" applyProtection="1">
      <alignment horizontal="left" wrapText="1"/>
      <protection hidden="1"/>
    </xf>
    <xf numFmtId="0" fontId="0" fillId="0" borderId="24" xfId="0" applyFont="1" applyBorder="1" applyAlignment="1" applyProtection="1">
      <alignment horizontal="left" wrapText="1"/>
      <protection hidden="1"/>
    </xf>
    <xf numFmtId="0" fontId="0" fillId="0" borderId="25" xfId="0" applyFont="1" applyBorder="1" applyAlignment="1" applyProtection="1">
      <alignment horizontal="left" wrapText="1"/>
      <protection hidden="1"/>
    </xf>
    <xf numFmtId="0" fontId="0" fillId="0" borderId="26" xfId="0" applyFont="1" applyBorder="1" applyAlignment="1" applyProtection="1">
      <alignment horizontal="left" wrapText="1"/>
      <protection hidden="1"/>
    </xf>
    <xf numFmtId="0" fontId="0" fillId="35" borderId="25" xfId="0" applyFill="1" applyBorder="1" applyAlignment="1" applyProtection="1">
      <alignment horizontal="center"/>
      <protection locked="0"/>
    </xf>
    <xf numFmtId="0" fontId="0" fillId="35" borderId="26" xfId="0" applyFill="1" applyBorder="1" applyAlignment="1" applyProtection="1">
      <alignment horizontal="center"/>
      <protection locked="0"/>
    </xf>
    <xf numFmtId="0" fontId="0" fillId="0" borderId="19" xfId="0" applyFont="1" applyBorder="1" applyAlignment="1" applyProtection="1">
      <alignment horizontal="center" vertical="center" wrapText="1"/>
      <protection hidden="1"/>
    </xf>
    <xf numFmtId="0" fontId="0" fillId="0" borderId="20" xfId="0" applyFont="1" applyBorder="1" applyAlignment="1" applyProtection="1">
      <alignment horizontal="center" vertical="center" wrapText="1"/>
      <protection hidden="1"/>
    </xf>
    <xf numFmtId="0" fontId="0" fillId="0" borderId="21" xfId="0" applyFont="1" applyBorder="1" applyAlignment="1" applyProtection="1">
      <alignment horizontal="center" vertical="center" wrapText="1"/>
      <protection hidden="1"/>
    </xf>
    <xf numFmtId="0" fontId="0" fillId="0" borderId="22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0" fontId="0" fillId="0" borderId="23" xfId="0" applyFont="1" applyBorder="1" applyAlignment="1" applyProtection="1">
      <alignment horizontal="center" vertical="center" wrapText="1"/>
      <protection hidden="1"/>
    </xf>
    <xf numFmtId="0" fontId="17" fillId="36" borderId="0" xfId="0" applyFont="1" applyFill="1" applyBorder="1" applyAlignment="1" applyProtection="1">
      <alignment horizontal="center" vertical="top" wrapText="1"/>
      <protection hidden="1"/>
    </xf>
    <xf numFmtId="0" fontId="16" fillId="0" borderId="21" xfId="0" applyFont="1" applyBorder="1" applyAlignment="1" applyProtection="1">
      <alignment horizontal="center" vertical="center" wrapText="1"/>
      <protection hidden="1"/>
    </xf>
    <xf numFmtId="0" fontId="16" fillId="0" borderId="22" xfId="0" applyFont="1" applyBorder="1" applyAlignment="1" applyProtection="1">
      <alignment horizontal="center" vertical="center" wrapText="1"/>
      <protection hidden="1"/>
    </xf>
    <xf numFmtId="0" fontId="16" fillId="0" borderId="23" xfId="0" applyFont="1" applyBorder="1" applyAlignment="1" applyProtection="1">
      <alignment horizontal="center" vertical="center" wrapText="1"/>
      <protection hidden="1"/>
    </xf>
    <xf numFmtId="0" fontId="16" fillId="0" borderId="24" xfId="0" applyFont="1" applyBorder="1" applyAlignment="1" applyProtection="1">
      <alignment horizontal="center" vertical="center" wrapText="1"/>
      <protection hidden="1"/>
    </xf>
    <xf numFmtId="0" fontId="16" fillId="0" borderId="26" xfId="0" applyFont="1" applyBorder="1" applyAlignment="1" applyProtection="1">
      <alignment horizontal="center" vertical="center" wrapText="1"/>
      <protection hidden="1"/>
    </xf>
  </cellXfs>
  <cellStyles count="5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Hyperlink 2" xfId="44" xr:uid="{00000000-0005-0000-0000-00001C000000}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rmal 2" xfId="45" xr:uid="{00000000-0005-0000-0000-000023000000}"/>
    <cellStyle name="Normal 3" xfId="49" xr:uid="{00000000-0005-0000-0000-000024000000}"/>
    <cellStyle name="Note 2" xfId="50" xr:uid="{00000000-0005-0000-0000-000025000000}"/>
    <cellStyle name="Notitie" xfId="15" builtinId="10" customBuiltin="1"/>
    <cellStyle name="Ongeldig" xfId="7" builtinId="27" customBuiltin="1"/>
    <cellStyle name="Standaard" xfId="0" builtinId="0"/>
    <cellStyle name="Standaard 2" xfId="42" xr:uid="{00000000-0005-0000-0000-000029000000}"/>
    <cellStyle name="Standaard 2 2" xfId="43" xr:uid="{00000000-0005-0000-0000-00002A000000}"/>
    <cellStyle name="Standaard 2 2 2" xfId="47" xr:uid="{00000000-0005-0000-0000-00002B000000}"/>
    <cellStyle name="Standaard 2 3" xfId="46" xr:uid="{00000000-0005-0000-0000-00002C000000}"/>
    <cellStyle name="Standaard 2 3 2" xfId="51" xr:uid="{00000000-0005-0000-0000-00002D000000}"/>
    <cellStyle name="Standaard 2 4" xfId="48" xr:uid="{00000000-0005-0000-0000-00002E000000}"/>
    <cellStyle name="Standaard 2 4 2" xfId="52" xr:uid="{00000000-0005-0000-0000-00002F000000}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22"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92D050"/>
      <color rgb="FFCEE268"/>
      <color rgb="FFB3E0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Z1008"/>
  <sheetViews>
    <sheetView tabSelected="1" workbookViewId="0">
      <pane xSplit="1" ySplit="8" topLeftCell="B9" activePane="bottomRight" state="frozen"/>
      <selection pane="topRight"/>
      <selection pane="bottomLeft"/>
      <selection pane="bottomRight"/>
    </sheetView>
  </sheetViews>
  <sheetFormatPr baseColWidth="10" defaultColWidth="9.1640625" defaultRowHeight="15" x14ac:dyDescent="0.2"/>
  <cols>
    <col min="1" max="1" width="18.6640625" style="15" customWidth="1"/>
    <col min="2" max="2" width="25.6640625" style="15" customWidth="1"/>
    <col min="3" max="3" width="12.6640625" style="15" customWidth="1"/>
    <col min="4" max="4" width="15.6640625" style="170" customWidth="1"/>
    <col min="5" max="5" width="15.6640625" style="11" customWidth="1"/>
    <col min="6" max="6" width="19" style="15" bestFit="1" customWidth="1"/>
    <col min="7" max="8" width="32.33203125" style="15" customWidth="1"/>
    <col min="9" max="9" width="28.6640625" style="18" customWidth="1"/>
    <col min="10" max="16384" width="9.1640625" style="18"/>
  </cols>
  <sheetData>
    <row r="1" spans="1:12" s="169" customFormat="1" ht="15" customHeight="1" x14ac:dyDescent="0.2">
      <c r="A1" s="39" t="s">
        <v>0</v>
      </c>
      <c r="B1" s="232" t="s">
        <v>120</v>
      </c>
      <c r="C1" s="17"/>
      <c r="D1" s="168"/>
      <c r="E1" s="233" t="s">
        <v>12</v>
      </c>
      <c r="G1" s="17"/>
      <c r="H1" s="17"/>
      <c r="I1" s="223" t="s">
        <v>127</v>
      </c>
    </row>
    <row r="2" spans="1:12" ht="15" customHeight="1" x14ac:dyDescent="0.2">
      <c r="A2" s="14" t="s">
        <v>2</v>
      </c>
      <c r="B2" s="232" t="s">
        <v>121</v>
      </c>
      <c r="E2" s="15"/>
      <c r="G2" s="15" t="s">
        <v>1</v>
      </c>
      <c r="I2" s="224" t="s">
        <v>128</v>
      </c>
    </row>
    <row r="3" spans="1:12" ht="15" customHeight="1" x14ac:dyDescent="0.2">
      <c r="A3" s="14" t="s">
        <v>3</v>
      </c>
      <c r="B3" s="232" t="s">
        <v>122</v>
      </c>
      <c r="E3" s="15"/>
      <c r="G3" s="15" t="s">
        <v>1</v>
      </c>
      <c r="I3" s="224" t="s">
        <v>77</v>
      </c>
    </row>
    <row r="4" spans="1:12" ht="15" customHeight="1" x14ac:dyDescent="0.2">
      <c r="A4" s="14" t="s">
        <v>4</v>
      </c>
      <c r="B4" s="232" t="s">
        <v>123</v>
      </c>
      <c r="C4" s="15" t="s">
        <v>124</v>
      </c>
      <c r="E4" s="15"/>
      <c r="G4" s="15" t="s">
        <v>1</v>
      </c>
      <c r="I4" s="224" t="s">
        <v>108</v>
      </c>
    </row>
    <row r="5" spans="1:12" ht="15" customHeight="1" x14ac:dyDescent="0.2">
      <c r="A5" s="14" t="s">
        <v>5</v>
      </c>
      <c r="B5" s="232" t="s">
        <v>125</v>
      </c>
      <c r="D5" s="171" t="s">
        <v>6</v>
      </c>
      <c r="I5" s="178"/>
    </row>
    <row r="6" spans="1:12" ht="15" customHeight="1" x14ac:dyDescent="0.2">
      <c r="A6" s="14" t="s">
        <v>7</v>
      </c>
      <c r="B6" s="232" t="s">
        <v>126</v>
      </c>
      <c r="E6" s="15"/>
      <c r="G6" s="15" t="s">
        <v>1</v>
      </c>
      <c r="I6" s="178"/>
    </row>
    <row r="7" spans="1:12" ht="15" customHeight="1" x14ac:dyDescent="0.2">
      <c r="I7" s="178"/>
    </row>
    <row r="8" spans="1:12" ht="15" customHeight="1" x14ac:dyDescent="0.2">
      <c r="A8" s="37" t="s">
        <v>8</v>
      </c>
      <c r="B8" s="37" t="s">
        <v>2</v>
      </c>
      <c r="C8" s="37" t="s">
        <v>9</v>
      </c>
      <c r="D8" s="222" t="s">
        <v>10</v>
      </c>
      <c r="E8" s="220" t="s">
        <v>116</v>
      </c>
      <c r="F8" s="220" t="s">
        <v>117</v>
      </c>
      <c r="G8" s="18" t="s">
        <v>118</v>
      </c>
      <c r="H8" s="18" t="s">
        <v>119</v>
      </c>
      <c r="I8" s="178"/>
    </row>
    <row r="9" spans="1:12" ht="15" customHeight="1" x14ac:dyDescent="0.2">
      <c r="A9" s="38"/>
      <c r="B9" s="38"/>
      <c r="C9" s="38"/>
      <c r="D9" s="11"/>
    </row>
    <row r="10" spans="1:12" ht="15" customHeight="1" x14ac:dyDescent="0.2">
      <c r="A10" s="38"/>
      <c r="B10" s="38"/>
      <c r="C10" s="38"/>
      <c r="D10" s="11"/>
    </row>
    <row r="11" spans="1:12" ht="15" customHeight="1" x14ac:dyDescent="0.2">
      <c r="A11" s="38"/>
      <c r="B11" s="38"/>
      <c r="C11" s="38"/>
      <c r="D11" s="11"/>
    </row>
    <row r="12" spans="1:12" ht="15" customHeight="1" x14ac:dyDescent="0.2">
      <c r="A12" s="38"/>
      <c r="B12" s="38"/>
      <c r="C12" s="38"/>
      <c r="D12" s="14"/>
      <c r="E12" s="14"/>
    </row>
    <row r="13" spans="1:12" ht="15" customHeight="1" x14ac:dyDescent="0.2">
      <c r="A13" s="38"/>
      <c r="B13" s="38"/>
      <c r="C13" s="38"/>
      <c r="D13" s="11"/>
      <c r="K13" s="15"/>
      <c r="L13" s="15"/>
    </row>
    <row r="14" spans="1:12" ht="15" customHeight="1" x14ac:dyDescent="0.2">
      <c r="A14" s="38"/>
      <c r="B14" s="38"/>
      <c r="C14" s="38"/>
      <c r="D14" s="11"/>
      <c r="K14" s="15"/>
      <c r="L14" s="15"/>
    </row>
    <row r="15" spans="1:12" ht="15" customHeight="1" x14ac:dyDescent="0.2">
      <c r="A15" s="38"/>
      <c r="B15" s="38"/>
      <c r="C15" s="38"/>
      <c r="D15" s="11"/>
    </row>
    <row r="16" spans="1:12" ht="15" customHeight="1" x14ac:dyDescent="0.2">
      <c r="A16" s="38"/>
      <c r="B16" s="38"/>
      <c r="C16" s="38"/>
      <c r="D16" s="14"/>
      <c r="E16" s="14"/>
    </row>
    <row r="17" spans="1:52" s="15" customFormat="1" ht="15" customHeight="1" x14ac:dyDescent="0.2">
      <c r="A17" s="38"/>
      <c r="B17" s="38"/>
      <c r="C17" s="38"/>
      <c r="D17" s="11"/>
      <c r="E17" s="11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s="15" customFormat="1" ht="15" customHeight="1" x14ac:dyDescent="0.2">
      <c r="A18" s="38"/>
      <c r="B18" s="38"/>
      <c r="C18" s="38"/>
      <c r="D18" s="14"/>
      <c r="E18" s="14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s="15" customFormat="1" ht="15" customHeight="1" x14ac:dyDescent="0.2">
      <c r="A19" s="38"/>
      <c r="B19" s="38"/>
      <c r="C19" s="38"/>
      <c r="D19" s="11"/>
      <c r="E19" s="11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s="15" customFormat="1" ht="15" customHeight="1" x14ac:dyDescent="0.2">
      <c r="A20" s="38"/>
      <c r="B20" s="38"/>
      <c r="C20" s="38"/>
      <c r="D20" s="14"/>
      <c r="E20" s="14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s="15" customFormat="1" ht="15" customHeight="1" x14ac:dyDescent="0.2">
      <c r="A21" s="38"/>
      <c r="B21" s="38"/>
      <c r="C21" s="38"/>
      <c r="D21" s="11"/>
      <c r="E21" s="11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s="15" customFormat="1" ht="15" customHeight="1" x14ac:dyDescent="0.2">
      <c r="A22" s="38"/>
      <c r="B22" s="38"/>
      <c r="C22" s="38"/>
      <c r="D22" s="11"/>
      <c r="E22" s="11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s="15" customFormat="1" ht="15" customHeight="1" x14ac:dyDescent="0.2">
      <c r="A23" s="38"/>
      <c r="B23" s="38"/>
      <c r="C23" s="38"/>
      <c r="D23" s="11"/>
      <c r="E23" s="11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</row>
    <row r="24" spans="1:52" s="15" customFormat="1" ht="15" customHeight="1" x14ac:dyDescent="0.2">
      <c r="A24" s="38"/>
      <c r="B24" s="38"/>
      <c r="C24" s="38"/>
      <c r="D24" s="11"/>
      <c r="E24" s="11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s="15" customFormat="1" ht="15" customHeight="1" x14ac:dyDescent="0.2">
      <c r="A25" s="38"/>
      <c r="B25" s="38"/>
      <c r="C25" s="38"/>
      <c r="D25" s="11"/>
      <c r="E25" s="11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s="15" customFormat="1" ht="15" customHeight="1" x14ac:dyDescent="0.2">
      <c r="A26" s="38"/>
      <c r="B26" s="38"/>
      <c r="C26" s="38"/>
      <c r="D26" s="11"/>
      <c r="E26" s="11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</row>
    <row r="27" spans="1:52" s="15" customFormat="1" x14ac:dyDescent="0.2">
      <c r="A27" s="38"/>
      <c r="B27" s="38"/>
      <c r="C27" s="38"/>
      <c r="D27" s="14"/>
      <c r="E27" s="14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s="15" customFormat="1" x14ac:dyDescent="0.2">
      <c r="A28" s="38"/>
      <c r="B28" s="38"/>
      <c r="C28" s="38"/>
      <c r="D28" s="11"/>
      <c r="E28" s="11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</row>
    <row r="29" spans="1:52" s="15" customFormat="1" x14ac:dyDescent="0.2">
      <c r="A29" s="38"/>
      <c r="B29" s="38"/>
      <c r="C29" s="38"/>
      <c r="D29" s="11"/>
      <c r="E29" s="11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s="15" customFormat="1" x14ac:dyDescent="0.2">
      <c r="A30" s="38"/>
      <c r="B30" s="38"/>
      <c r="C30" s="38"/>
      <c r="D30" s="14"/>
      <c r="E30" s="1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s="15" customFormat="1" x14ac:dyDescent="0.2">
      <c r="A31" s="38"/>
      <c r="B31" s="38"/>
      <c r="C31" s="38"/>
      <c r="D31" s="11"/>
      <c r="E31" s="11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s="15" customFormat="1" x14ac:dyDescent="0.2">
      <c r="A32" s="38"/>
      <c r="B32" s="38"/>
      <c r="C32" s="38"/>
      <c r="D32" s="11"/>
      <c r="E32" s="11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s="15" customFormat="1" x14ac:dyDescent="0.2">
      <c r="A33" s="38"/>
      <c r="B33" s="38"/>
      <c r="C33" s="38"/>
      <c r="D33" s="14"/>
      <c r="E33" s="14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s="15" customFormat="1" x14ac:dyDescent="0.2">
      <c r="A34" s="38"/>
      <c r="B34" s="38"/>
      <c r="C34" s="38"/>
      <c r="D34" s="11"/>
      <c r="E34" s="11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s="15" customFormat="1" x14ac:dyDescent="0.2">
      <c r="A35" s="38"/>
      <c r="B35" s="38"/>
      <c r="C35" s="38"/>
      <c r="D35" s="11"/>
      <c r="E35" s="11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s="15" customFormat="1" x14ac:dyDescent="0.2">
      <c r="A36" s="38"/>
      <c r="B36" s="38"/>
      <c r="C36" s="38"/>
      <c r="D36" s="14"/>
      <c r="E36" s="14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s="15" customFormat="1" x14ac:dyDescent="0.2">
      <c r="A37" s="38"/>
      <c r="B37" s="38"/>
      <c r="C37" s="38"/>
      <c r="D37" s="11"/>
      <c r="E37" s="11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s="15" customFormat="1" x14ac:dyDescent="0.2">
      <c r="A38" s="38"/>
      <c r="B38" s="38"/>
      <c r="C38" s="38"/>
      <c r="D38" s="11"/>
      <c r="E38" s="11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s="15" customFormat="1" x14ac:dyDescent="0.2">
      <c r="A39" s="38"/>
      <c r="B39" s="38"/>
      <c r="C39" s="38"/>
      <c r="D39" s="11"/>
      <c r="E39" s="11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s="15" customFormat="1" x14ac:dyDescent="0.2">
      <c r="A40" s="38"/>
      <c r="B40" s="38"/>
      <c r="C40" s="38"/>
      <c r="D40" s="11"/>
      <c r="E40" s="11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s="15" customFormat="1" x14ac:dyDescent="0.2">
      <c r="A41" s="38"/>
      <c r="B41" s="38"/>
      <c r="C41" s="38"/>
      <c r="D41" s="11"/>
      <c r="E41" s="11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s="15" customFormat="1" x14ac:dyDescent="0.2">
      <c r="A42" s="38"/>
      <c r="B42" s="38"/>
      <c r="C42" s="38"/>
      <c r="D42" s="11"/>
      <c r="E42" s="11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s="15" customFormat="1" x14ac:dyDescent="0.2">
      <c r="A43" s="38"/>
      <c r="B43" s="38"/>
      <c r="C43" s="38"/>
      <c r="D43" s="11"/>
      <c r="E43" s="11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s="15" customFormat="1" x14ac:dyDescent="0.2">
      <c r="A44" s="38"/>
      <c r="B44" s="38"/>
      <c r="C44" s="38"/>
      <c r="D44" s="11"/>
      <c r="E44" s="11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s="15" customFormat="1" x14ac:dyDescent="0.2">
      <c r="A45" s="38"/>
      <c r="B45" s="38"/>
      <c r="C45" s="38"/>
      <c r="D45" s="14"/>
      <c r="E45" s="14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s="15" customFormat="1" x14ac:dyDescent="0.2">
      <c r="A46" s="38"/>
      <c r="B46" s="38"/>
      <c r="C46" s="38"/>
      <c r="D46" s="11"/>
      <c r="E46" s="11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s="15" customFormat="1" x14ac:dyDescent="0.2">
      <c r="A47" s="38"/>
      <c r="B47" s="38"/>
      <c r="C47" s="38"/>
      <c r="D47" s="14"/>
      <c r="E47" s="1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s="15" customFormat="1" x14ac:dyDescent="0.2">
      <c r="A48" s="38"/>
      <c r="B48" s="38"/>
      <c r="C48" s="38"/>
      <c r="D48" s="11"/>
      <c r="E48" s="11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8" x14ac:dyDescent="0.2">
      <c r="A49" s="38"/>
      <c r="B49" s="38"/>
      <c r="C49" s="38"/>
      <c r="D49" s="11"/>
    </row>
    <row r="50" spans="1:8" x14ac:dyDescent="0.2">
      <c r="A50" s="38"/>
      <c r="B50" s="38"/>
      <c r="C50" s="38"/>
      <c r="D50" s="14"/>
      <c r="E50" s="14"/>
    </row>
    <row r="51" spans="1:8" x14ac:dyDescent="0.2">
      <c r="A51" s="38"/>
      <c r="B51" s="38"/>
      <c r="C51" s="38"/>
      <c r="D51" s="14"/>
      <c r="E51" s="14"/>
    </row>
    <row r="52" spans="1:8" x14ac:dyDescent="0.2">
      <c r="A52" s="38"/>
      <c r="B52" s="38"/>
      <c r="C52" s="38"/>
      <c r="D52" s="11"/>
    </row>
    <row r="53" spans="1:8" x14ac:dyDescent="0.2">
      <c r="A53" s="38"/>
      <c r="B53" s="38"/>
      <c r="C53" s="38"/>
      <c r="D53" s="11"/>
    </row>
    <row r="54" spans="1:8" x14ac:dyDescent="0.2">
      <c r="A54" s="38"/>
      <c r="B54" s="38"/>
      <c r="C54" s="38"/>
      <c r="D54" s="11"/>
    </row>
    <row r="55" spans="1:8" x14ac:dyDescent="0.2">
      <c r="A55" s="38"/>
      <c r="B55" s="38"/>
      <c r="C55" s="38"/>
      <c r="D55" s="11"/>
    </row>
    <row r="56" spans="1:8" x14ac:dyDescent="0.2">
      <c r="A56" s="38"/>
      <c r="B56" s="38"/>
      <c r="C56" s="38"/>
      <c r="D56" s="11"/>
    </row>
    <row r="57" spans="1:8" x14ac:dyDescent="0.2">
      <c r="A57" s="38"/>
      <c r="B57" s="38"/>
      <c r="C57" s="38"/>
      <c r="D57" s="11"/>
    </row>
    <row r="58" spans="1:8" x14ac:dyDescent="0.2">
      <c r="A58" s="38"/>
      <c r="B58" s="38"/>
      <c r="C58" s="38"/>
      <c r="D58" s="11"/>
    </row>
    <row r="59" spans="1:8" x14ac:dyDescent="0.2">
      <c r="A59" s="38"/>
      <c r="B59" s="38"/>
      <c r="C59" s="38"/>
      <c r="D59" s="11"/>
    </row>
    <row r="60" spans="1:8" x14ac:dyDescent="0.2">
      <c r="A60" s="38"/>
      <c r="B60" s="38"/>
      <c r="C60" s="38"/>
      <c r="D60" s="11"/>
    </row>
    <row r="61" spans="1:8" x14ac:dyDescent="0.2">
      <c r="A61" s="38"/>
      <c r="B61" s="38"/>
      <c r="C61" s="38"/>
      <c r="D61" s="11"/>
    </row>
    <row r="62" spans="1:8" x14ac:dyDescent="0.2">
      <c r="A62" s="38"/>
      <c r="B62" s="38"/>
      <c r="C62" s="38"/>
      <c r="D62" s="14"/>
      <c r="E62" s="14"/>
    </row>
    <row r="63" spans="1:8" x14ac:dyDescent="0.2">
      <c r="A63" s="38"/>
      <c r="B63" s="38"/>
      <c r="C63" s="38"/>
      <c r="D63" s="18"/>
      <c r="E63" s="18"/>
      <c r="F63" s="18"/>
      <c r="G63" s="18"/>
      <c r="H63" s="18"/>
    </row>
    <row r="64" spans="1:8" x14ac:dyDescent="0.2">
      <c r="A64" s="38"/>
      <c r="B64" s="38"/>
      <c r="C64" s="38"/>
      <c r="D64" s="18"/>
      <c r="E64" s="18"/>
      <c r="F64" s="18"/>
      <c r="G64" s="18"/>
      <c r="H64" s="18"/>
    </row>
    <row r="65" spans="1:8" x14ac:dyDescent="0.2">
      <c r="A65" s="38"/>
      <c r="B65" s="38"/>
      <c r="C65" s="38"/>
      <c r="D65" s="18"/>
      <c r="E65" s="18"/>
      <c r="F65" s="18"/>
      <c r="G65" s="18"/>
      <c r="H65" s="18"/>
    </row>
    <row r="66" spans="1:8" x14ac:dyDescent="0.2">
      <c r="A66" s="38"/>
      <c r="B66" s="38"/>
      <c r="C66" s="38"/>
      <c r="D66" s="18"/>
      <c r="E66" s="18"/>
      <c r="F66" s="18"/>
      <c r="G66" s="18"/>
      <c r="H66" s="18"/>
    </row>
    <row r="67" spans="1:8" x14ac:dyDescent="0.2">
      <c r="A67" s="38"/>
      <c r="B67" s="38"/>
      <c r="C67" s="38"/>
      <c r="D67" s="18"/>
      <c r="E67" s="18"/>
      <c r="F67" s="18"/>
      <c r="G67" s="18"/>
      <c r="H67" s="18"/>
    </row>
    <row r="68" spans="1:8" x14ac:dyDescent="0.2">
      <c r="A68" s="38"/>
      <c r="B68" s="38"/>
      <c r="C68" s="38"/>
      <c r="D68" s="18"/>
      <c r="E68" s="18"/>
      <c r="F68" s="18"/>
      <c r="G68" s="18"/>
      <c r="H68" s="18"/>
    </row>
    <row r="69" spans="1:8" x14ac:dyDescent="0.2">
      <c r="A69" s="38"/>
      <c r="B69" s="38"/>
      <c r="C69" s="38"/>
      <c r="D69" s="18"/>
      <c r="E69" s="18"/>
      <c r="F69" s="18"/>
      <c r="G69" s="18"/>
      <c r="H69" s="18"/>
    </row>
    <row r="70" spans="1:8" x14ac:dyDescent="0.2">
      <c r="A70" s="38"/>
      <c r="B70" s="38"/>
      <c r="C70" s="38"/>
      <c r="D70" s="18"/>
      <c r="E70" s="18"/>
      <c r="F70" s="18"/>
      <c r="G70" s="18"/>
      <c r="H70" s="18"/>
    </row>
    <row r="71" spans="1:8" x14ac:dyDescent="0.2">
      <c r="A71" s="38"/>
      <c r="B71" s="38"/>
      <c r="C71" s="38"/>
      <c r="D71" s="18"/>
      <c r="E71" s="18"/>
      <c r="F71" s="18"/>
      <c r="G71" s="18"/>
      <c r="H71" s="18"/>
    </row>
    <row r="72" spans="1:8" x14ac:dyDescent="0.2">
      <c r="A72" s="38"/>
      <c r="B72" s="38"/>
      <c r="C72" s="38"/>
      <c r="D72" s="18"/>
      <c r="E72" s="18"/>
      <c r="F72" s="18"/>
      <c r="G72" s="18"/>
      <c r="H72" s="18"/>
    </row>
    <row r="73" spans="1:8" x14ac:dyDescent="0.2">
      <c r="A73" s="38"/>
      <c r="B73" s="38"/>
      <c r="C73" s="38"/>
      <c r="D73" s="18"/>
      <c r="E73" s="18"/>
      <c r="F73" s="18"/>
      <c r="G73" s="18"/>
      <c r="H73" s="18"/>
    </row>
    <row r="74" spans="1:8" x14ac:dyDescent="0.2">
      <c r="A74" s="38"/>
      <c r="B74" s="38"/>
      <c r="C74" s="38"/>
      <c r="D74" s="18"/>
      <c r="E74" s="18"/>
      <c r="F74" s="18"/>
      <c r="G74" s="18"/>
      <c r="H74" s="18"/>
    </row>
    <row r="75" spans="1:8" x14ac:dyDescent="0.2">
      <c r="A75" s="38"/>
      <c r="B75" s="38"/>
      <c r="C75" s="38"/>
      <c r="D75" s="18"/>
      <c r="E75" s="18"/>
      <c r="F75" s="18"/>
      <c r="G75" s="18"/>
      <c r="H75" s="18"/>
    </row>
    <row r="76" spans="1:8" x14ac:dyDescent="0.2">
      <c r="A76" s="38"/>
      <c r="B76" s="38"/>
      <c r="C76" s="38"/>
      <c r="D76" s="18"/>
      <c r="E76" s="18"/>
      <c r="F76" s="18"/>
      <c r="G76" s="18"/>
      <c r="H76" s="18"/>
    </row>
    <row r="77" spans="1:8" x14ac:dyDescent="0.2">
      <c r="A77" s="38"/>
      <c r="B77" s="38"/>
      <c r="C77" s="38"/>
      <c r="D77" s="18"/>
      <c r="E77" s="18"/>
      <c r="F77" s="18"/>
      <c r="G77" s="18"/>
      <c r="H77" s="18"/>
    </row>
    <row r="78" spans="1:8" x14ac:dyDescent="0.2">
      <c r="A78" s="38"/>
      <c r="B78" s="38"/>
      <c r="C78" s="38"/>
      <c r="D78" s="18"/>
      <c r="E78" s="18"/>
      <c r="F78" s="18"/>
      <c r="G78" s="18"/>
      <c r="H78" s="18"/>
    </row>
    <row r="79" spans="1:8" x14ac:dyDescent="0.2">
      <c r="A79" s="38"/>
      <c r="B79" s="38"/>
      <c r="C79" s="38"/>
      <c r="D79" s="18"/>
      <c r="E79" s="18"/>
      <c r="F79" s="18"/>
      <c r="G79" s="18"/>
      <c r="H79" s="18"/>
    </row>
    <row r="80" spans="1:8" x14ac:dyDescent="0.2">
      <c r="A80" s="38"/>
      <c r="B80" s="38"/>
      <c r="C80" s="38"/>
      <c r="D80" s="18"/>
      <c r="E80" s="18"/>
      <c r="F80" s="18"/>
      <c r="G80" s="18"/>
      <c r="H80" s="18"/>
    </row>
    <row r="81" spans="1:8" x14ac:dyDescent="0.2">
      <c r="A81" s="38"/>
      <c r="B81" s="38"/>
      <c r="C81" s="38"/>
      <c r="D81" s="18"/>
      <c r="E81" s="18"/>
      <c r="F81" s="18"/>
      <c r="G81" s="18"/>
      <c r="H81" s="18"/>
    </row>
    <row r="82" spans="1:8" x14ac:dyDescent="0.2">
      <c r="A82" s="38"/>
      <c r="B82" s="38"/>
      <c r="C82" s="38"/>
      <c r="D82" s="18"/>
      <c r="E82" s="18"/>
      <c r="F82" s="18"/>
      <c r="G82" s="18"/>
      <c r="H82" s="18"/>
    </row>
    <row r="83" spans="1:8" x14ac:dyDescent="0.2">
      <c r="A83" s="38"/>
      <c r="B83" s="38"/>
      <c r="C83" s="38"/>
      <c r="D83" s="18"/>
      <c r="E83" s="18"/>
      <c r="F83" s="18"/>
      <c r="G83" s="18"/>
      <c r="H83" s="18"/>
    </row>
    <row r="84" spans="1:8" x14ac:dyDescent="0.2">
      <c r="A84" s="38"/>
      <c r="B84" s="38"/>
      <c r="C84" s="38"/>
      <c r="D84" s="18"/>
      <c r="E84" s="18"/>
      <c r="F84" s="18"/>
      <c r="G84" s="18"/>
      <c r="H84" s="18"/>
    </row>
    <row r="85" spans="1:8" x14ac:dyDescent="0.2">
      <c r="A85" s="38"/>
      <c r="B85" s="38"/>
      <c r="C85" s="38"/>
      <c r="D85" s="18"/>
      <c r="E85" s="18"/>
      <c r="F85" s="18"/>
      <c r="G85" s="18"/>
      <c r="H85" s="18"/>
    </row>
    <row r="86" spans="1:8" x14ac:dyDescent="0.2">
      <c r="A86" s="38"/>
      <c r="B86" s="38"/>
      <c r="C86" s="38"/>
      <c r="D86" s="18"/>
      <c r="E86" s="18"/>
      <c r="F86" s="18"/>
      <c r="G86" s="18"/>
      <c r="H86" s="18"/>
    </row>
    <row r="87" spans="1:8" x14ac:dyDescent="0.2">
      <c r="A87" s="38"/>
      <c r="B87" s="38"/>
      <c r="C87" s="38"/>
      <c r="D87" s="18"/>
      <c r="E87" s="18"/>
      <c r="F87" s="18"/>
      <c r="G87" s="18"/>
      <c r="H87" s="18"/>
    </row>
    <row r="88" spans="1:8" x14ac:dyDescent="0.2">
      <c r="A88" s="38"/>
      <c r="B88" s="38"/>
      <c r="C88" s="38"/>
      <c r="D88" s="18"/>
      <c r="E88" s="18"/>
      <c r="F88" s="18"/>
      <c r="G88" s="18"/>
      <c r="H88" s="18"/>
    </row>
    <row r="89" spans="1:8" x14ac:dyDescent="0.2">
      <c r="A89" s="38"/>
      <c r="B89" s="38"/>
      <c r="C89" s="38"/>
      <c r="D89" s="18"/>
      <c r="E89" s="18"/>
      <c r="F89" s="18"/>
      <c r="G89" s="18"/>
      <c r="H89" s="18"/>
    </row>
    <row r="90" spans="1:8" x14ac:dyDescent="0.2">
      <c r="A90" s="38"/>
      <c r="B90" s="38"/>
      <c r="C90" s="38"/>
      <c r="D90" s="18"/>
      <c r="E90" s="18"/>
      <c r="F90" s="18"/>
      <c r="G90" s="18"/>
      <c r="H90" s="18"/>
    </row>
    <row r="91" spans="1:8" x14ac:dyDescent="0.2">
      <c r="A91" s="38"/>
      <c r="B91" s="38"/>
      <c r="C91" s="38"/>
      <c r="D91" s="18"/>
      <c r="E91" s="18"/>
      <c r="F91" s="18"/>
      <c r="G91" s="18"/>
      <c r="H91" s="18"/>
    </row>
    <row r="92" spans="1:8" x14ac:dyDescent="0.2">
      <c r="A92" s="38"/>
      <c r="B92" s="38"/>
      <c r="C92" s="38"/>
      <c r="D92" s="18"/>
      <c r="E92" s="18"/>
      <c r="F92" s="18"/>
      <c r="G92" s="18"/>
      <c r="H92" s="18"/>
    </row>
    <row r="93" spans="1:8" x14ac:dyDescent="0.2">
      <c r="A93" s="38"/>
      <c r="B93" s="38"/>
      <c r="C93" s="38"/>
      <c r="D93" s="18"/>
      <c r="E93" s="18"/>
      <c r="F93" s="18"/>
      <c r="G93" s="18"/>
      <c r="H93" s="18"/>
    </row>
    <row r="94" spans="1:8" x14ac:dyDescent="0.2">
      <c r="A94" s="38"/>
      <c r="B94" s="38"/>
      <c r="C94" s="38"/>
      <c r="D94" s="18"/>
      <c r="E94" s="18"/>
      <c r="F94" s="18"/>
      <c r="G94" s="18"/>
      <c r="H94" s="18"/>
    </row>
    <row r="95" spans="1:8" x14ac:dyDescent="0.2">
      <c r="A95" s="38"/>
      <c r="B95" s="38"/>
      <c r="C95" s="38"/>
      <c r="D95" s="18"/>
      <c r="E95" s="18"/>
      <c r="F95" s="18"/>
      <c r="G95" s="18"/>
      <c r="H95" s="18"/>
    </row>
    <row r="96" spans="1:8" x14ac:dyDescent="0.2">
      <c r="A96" s="38"/>
      <c r="B96" s="38"/>
      <c r="C96" s="38"/>
      <c r="D96" s="18"/>
      <c r="E96" s="18"/>
      <c r="F96" s="18"/>
      <c r="G96" s="18"/>
      <c r="H96" s="18"/>
    </row>
    <row r="97" spans="1:8" x14ac:dyDescent="0.2">
      <c r="A97" s="38"/>
      <c r="B97" s="38"/>
      <c r="C97" s="38"/>
      <c r="D97" s="18"/>
      <c r="E97" s="18"/>
      <c r="F97" s="18"/>
      <c r="G97" s="18"/>
      <c r="H97" s="18"/>
    </row>
    <row r="98" spans="1:8" x14ac:dyDescent="0.2">
      <c r="A98" s="38"/>
      <c r="B98" s="38"/>
      <c r="C98" s="38"/>
      <c r="D98" s="18"/>
      <c r="E98" s="18"/>
      <c r="F98" s="18"/>
      <c r="G98" s="18"/>
      <c r="H98" s="18"/>
    </row>
    <row r="99" spans="1:8" x14ac:dyDescent="0.2">
      <c r="A99" s="38"/>
      <c r="B99" s="38"/>
      <c r="C99" s="38"/>
      <c r="D99" s="18"/>
      <c r="E99" s="18"/>
      <c r="F99" s="18"/>
      <c r="G99" s="18"/>
      <c r="H99" s="18"/>
    </row>
    <row r="100" spans="1:8" x14ac:dyDescent="0.2">
      <c r="A100" s="38"/>
      <c r="B100" s="38"/>
      <c r="C100" s="38"/>
      <c r="D100" s="18"/>
      <c r="E100" s="18"/>
      <c r="F100" s="18"/>
      <c r="G100" s="18"/>
      <c r="H100" s="18"/>
    </row>
    <row r="101" spans="1:8" x14ac:dyDescent="0.2">
      <c r="A101" s="38"/>
      <c r="B101" s="38"/>
      <c r="C101" s="38"/>
      <c r="D101" s="18"/>
      <c r="E101" s="18"/>
      <c r="F101" s="18"/>
      <c r="G101" s="18"/>
      <c r="H101" s="18"/>
    </row>
    <row r="102" spans="1:8" x14ac:dyDescent="0.2">
      <c r="A102" s="38"/>
      <c r="B102" s="38"/>
      <c r="C102" s="38"/>
      <c r="D102" s="18"/>
      <c r="E102" s="18"/>
      <c r="F102" s="18"/>
      <c r="G102" s="18"/>
      <c r="H102" s="18"/>
    </row>
    <row r="103" spans="1:8" x14ac:dyDescent="0.2">
      <c r="A103" s="38"/>
      <c r="B103" s="38"/>
      <c r="C103" s="38"/>
      <c r="D103" s="18"/>
      <c r="E103" s="18"/>
      <c r="F103" s="18"/>
      <c r="G103" s="18"/>
      <c r="H103" s="18"/>
    </row>
    <row r="104" spans="1:8" x14ac:dyDescent="0.2">
      <c r="A104" s="38"/>
      <c r="B104" s="38"/>
      <c r="C104" s="38"/>
      <c r="D104" s="18"/>
      <c r="E104" s="18"/>
      <c r="F104" s="18"/>
      <c r="G104" s="18"/>
      <c r="H104" s="18"/>
    </row>
    <row r="105" spans="1:8" x14ac:dyDescent="0.2">
      <c r="A105" s="38"/>
      <c r="B105" s="38"/>
      <c r="C105" s="38"/>
      <c r="D105" s="18"/>
      <c r="E105" s="18"/>
      <c r="F105" s="18"/>
      <c r="G105" s="18"/>
      <c r="H105" s="18"/>
    </row>
    <row r="106" spans="1:8" x14ac:dyDescent="0.2">
      <c r="A106" s="38"/>
      <c r="B106" s="38"/>
      <c r="C106" s="38"/>
      <c r="D106" s="18"/>
      <c r="E106" s="18"/>
      <c r="F106" s="18"/>
      <c r="G106" s="18"/>
      <c r="H106" s="18"/>
    </row>
    <row r="107" spans="1:8" x14ac:dyDescent="0.2">
      <c r="A107" s="38"/>
      <c r="B107" s="38"/>
      <c r="C107" s="38"/>
      <c r="D107" s="18"/>
      <c r="E107" s="18"/>
      <c r="F107" s="18"/>
      <c r="G107" s="18"/>
      <c r="H107" s="18"/>
    </row>
    <row r="108" spans="1:8" x14ac:dyDescent="0.2">
      <c r="A108" s="38"/>
      <c r="B108" s="38"/>
      <c r="C108" s="38"/>
      <c r="D108" s="18"/>
      <c r="E108" s="18"/>
      <c r="F108" s="18"/>
      <c r="G108" s="18"/>
      <c r="H108" s="18"/>
    </row>
    <row r="109" spans="1:8" x14ac:dyDescent="0.2">
      <c r="A109" s="38"/>
      <c r="B109" s="38"/>
      <c r="C109" s="38"/>
      <c r="D109" s="18"/>
      <c r="E109" s="18"/>
      <c r="F109" s="18"/>
      <c r="G109" s="18"/>
      <c r="H109" s="18"/>
    </row>
    <row r="110" spans="1:8" x14ac:dyDescent="0.2">
      <c r="A110" s="38"/>
      <c r="B110" s="38"/>
      <c r="C110" s="38"/>
      <c r="D110" s="18"/>
      <c r="E110" s="18"/>
      <c r="F110" s="18"/>
      <c r="G110" s="18"/>
      <c r="H110" s="18"/>
    </row>
    <row r="111" spans="1:8" x14ac:dyDescent="0.2">
      <c r="A111" s="38"/>
      <c r="B111" s="38"/>
      <c r="C111" s="38"/>
      <c r="D111" s="18"/>
      <c r="E111" s="18"/>
      <c r="F111" s="18"/>
      <c r="G111" s="18"/>
      <c r="H111" s="18"/>
    </row>
    <row r="112" spans="1:8" x14ac:dyDescent="0.2">
      <c r="A112" s="38"/>
      <c r="B112" s="38"/>
      <c r="C112" s="38"/>
      <c r="D112" s="18"/>
      <c r="E112" s="18"/>
      <c r="F112" s="18"/>
      <c r="G112" s="18"/>
      <c r="H112" s="18"/>
    </row>
    <row r="113" spans="1:8" x14ac:dyDescent="0.2">
      <c r="A113" s="38"/>
      <c r="B113" s="38"/>
      <c r="C113" s="38"/>
      <c r="D113" s="18"/>
      <c r="E113" s="18"/>
      <c r="F113" s="18"/>
      <c r="G113" s="18"/>
      <c r="H113" s="18"/>
    </row>
    <row r="114" spans="1:8" x14ac:dyDescent="0.2">
      <c r="A114" s="38"/>
      <c r="B114" s="38"/>
      <c r="C114" s="38"/>
      <c r="D114" s="18"/>
      <c r="E114" s="18"/>
      <c r="F114" s="18"/>
      <c r="G114" s="18"/>
      <c r="H114" s="18"/>
    </row>
    <row r="115" spans="1:8" x14ac:dyDescent="0.2">
      <c r="A115" s="38"/>
      <c r="B115" s="38"/>
      <c r="C115" s="38"/>
      <c r="D115" s="18"/>
      <c r="E115" s="18"/>
      <c r="F115" s="18"/>
      <c r="G115" s="18"/>
      <c r="H115" s="18"/>
    </row>
    <row r="116" spans="1:8" x14ac:dyDescent="0.2">
      <c r="A116" s="38"/>
      <c r="B116" s="38"/>
      <c r="C116" s="38"/>
      <c r="D116" s="18"/>
      <c r="E116" s="18"/>
      <c r="F116" s="18"/>
      <c r="G116" s="18"/>
      <c r="H116" s="18"/>
    </row>
    <row r="117" spans="1:8" x14ac:dyDescent="0.2">
      <c r="A117" s="38"/>
      <c r="B117" s="38"/>
      <c r="C117" s="38"/>
      <c r="D117" s="18"/>
      <c r="E117" s="18"/>
      <c r="F117" s="18"/>
      <c r="G117" s="18"/>
      <c r="H117" s="18"/>
    </row>
    <row r="118" spans="1:8" x14ac:dyDescent="0.2">
      <c r="A118" s="38"/>
      <c r="B118" s="38"/>
      <c r="C118" s="38"/>
      <c r="D118" s="18"/>
      <c r="E118" s="18"/>
      <c r="F118" s="18"/>
      <c r="G118" s="18"/>
      <c r="H118" s="18"/>
    </row>
    <row r="119" spans="1:8" x14ac:dyDescent="0.2">
      <c r="A119" s="38"/>
      <c r="B119" s="38"/>
      <c r="C119" s="38"/>
      <c r="D119" s="18"/>
      <c r="E119" s="18"/>
      <c r="F119" s="18"/>
      <c r="G119" s="18"/>
      <c r="H119" s="18"/>
    </row>
    <row r="120" spans="1:8" x14ac:dyDescent="0.2">
      <c r="A120" s="38"/>
      <c r="B120" s="38"/>
      <c r="C120" s="38"/>
      <c r="D120" s="18"/>
      <c r="E120" s="18"/>
      <c r="F120" s="18"/>
      <c r="G120" s="18"/>
      <c r="H120" s="18"/>
    </row>
    <row r="121" spans="1:8" x14ac:dyDescent="0.2">
      <c r="A121" s="38"/>
      <c r="B121" s="38"/>
      <c r="C121" s="38"/>
      <c r="D121" s="18"/>
      <c r="E121" s="18"/>
      <c r="F121" s="18"/>
      <c r="G121" s="18"/>
      <c r="H121" s="18"/>
    </row>
    <row r="122" spans="1:8" x14ac:dyDescent="0.2">
      <c r="A122" s="38"/>
      <c r="B122" s="38"/>
      <c r="C122" s="38"/>
      <c r="D122" s="18"/>
      <c r="E122" s="18"/>
      <c r="F122" s="18"/>
      <c r="G122" s="18"/>
      <c r="H122" s="18"/>
    </row>
    <row r="123" spans="1:8" x14ac:dyDescent="0.2">
      <c r="A123" s="38"/>
      <c r="B123" s="38"/>
      <c r="C123" s="38"/>
      <c r="D123" s="18"/>
      <c r="E123" s="18"/>
      <c r="F123" s="18"/>
      <c r="G123" s="18"/>
      <c r="H123" s="18"/>
    </row>
    <row r="124" spans="1:8" x14ac:dyDescent="0.2">
      <c r="A124" s="38"/>
      <c r="B124" s="38"/>
      <c r="C124" s="38"/>
      <c r="D124" s="18"/>
      <c r="E124" s="18"/>
      <c r="F124" s="18"/>
      <c r="G124" s="18"/>
      <c r="H124" s="18"/>
    </row>
    <row r="125" spans="1:8" x14ac:dyDescent="0.2">
      <c r="A125" s="38"/>
      <c r="B125" s="38"/>
      <c r="C125" s="38"/>
      <c r="D125" s="18"/>
      <c r="E125" s="18"/>
      <c r="F125" s="18"/>
      <c r="G125" s="18"/>
      <c r="H125" s="18"/>
    </row>
    <row r="126" spans="1:8" x14ac:dyDescent="0.2">
      <c r="A126" s="38"/>
      <c r="B126" s="38"/>
      <c r="C126" s="38"/>
      <c r="D126" s="18"/>
      <c r="E126" s="18"/>
      <c r="F126" s="18"/>
      <c r="G126" s="18"/>
      <c r="H126" s="18"/>
    </row>
    <row r="127" spans="1:8" x14ac:dyDescent="0.2">
      <c r="A127" s="38"/>
      <c r="B127" s="38"/>
      <c r="C127" s="38"/>
      <c r="D127" s="18"/>
      <c r="E127" s="18"/>
      <c r="F127" s="18"/>
      <c r="G127" s="18"/>
      <c r="H127" s="18"/>
    </row>
    <row r="128" spans="1:8" x14ac:dyDescent="0.2">
      <c r="A128" s="38"/>
      <c r="B128" s="38"/>
      <c r="C128" s="38"/>
      <c r="D128" s="18"/>
      <c r="E128" s="18"/>
      <c r="F128" s="18"/>
      <c r="G128" s="18"/>
      <c r="H128" s="18"/>
    </row>
    <row r="129" spans="1:8" x14ac:dyDescent="0.2">
      <c r="A129" s="38"/>
      <c r="B129" s="38"/>
      <c r="C129" s="38"/>
      <c r="D129" s="18"/>
      <c r="E129" s="18"/>
      <c r="F129" s="18"/>
      <c r="G129" s="18"/>
      <c r="H129" s="18"/>
    </row>
    <row r="130" spans="1:8" x14ac:dyDescent="0.2">
      <c r="A130" s="38"/>
      <c r="B130" s="38"/>
      <c r="C130" s="38"/>
      <c r="D130" s="18"/>
      <c r="E130" s="18"/>
      <c r="F130" s="18"/>
      <c r="G130" s="18"/>
      <c r="H130" s="18"/>
    </row>
    <row r="131" spans="1:8" x14ac:dyDescent="0.2">
      <c r="A131" s="38"/>
      <c r="B131" s="38"/>
      <c r="C131" s="38"/>
      <c r="D131" s="18"/>
      <c r="E131" s="18"/>
      <c r="F131" s="18"/>
      <c r="G131" s="18"/>
      <c r="H131" s="18"/>
    </row>
    <row r="132" spans="1:8" x14ac:dyDescent="0.2">
      <c r="A132" s="38"/>
      <c r="B132" s="38"/>
      <c r="C132" s="38"/>
      <c r="D132" s="18"/>
      <c r="E132" s="18"/>
      <c r="F132" s="18"/>
      <c r="G132" s="18"/>
      <c r="H132" s="18"/>
    </row>
    <row r="133" spans="1:8" x14ac:dyDescent="0.2">
      <c r="A133" s="38"/>
      <c r="B133" s="38"/>
      <c r="C133" s="38"/>
      <c r="D133" s="18"/>
      <c r="E133" s="18"/>
      <c r="F133" s="18"/>
      <c r="G133" s="18"/>
      <c r="H133" s="18"/>
    </row>
    <row r="134" spans="1:8" x14ac:dyDescent="0.2">
      <c r="A134" s="38"/>
      <c r="B134" s="38"/>
      <c r="C134" s="38"/>
      <c r="D134" s="18"/>
      <c r="E134" s="18"/>
      <c r="F134" s="18"/>
      <c r="G134" s="18"/>
      <c r="H134" s="18"/>
    </row>
    <row r="135" spans="1:8" x14ac:dyDescent="0.2">
      <c r="A135" s="38"/>
      <c r="B135" s="38"/>
      <c r="C135" s="38"/>
      <c r="D135" s="18"/>
      <c r="E135" s="18"/>
      <c r="F135" s="18"/>
      <c r="G135" s="18"/>
      <c r="H135" s="18"/>
    </row>
    <row r="136" spans="1:8" x14ac:dyDescent="0.2">
      <c r="A136" s="38"/>
      <c r="B136" s="38"/>
      <c r="C136" s="38"/>
      <c r="D136" s="18"/>
      <c r="E136" s="18"/>
      <c r="F136" s="18"/>
      <c r="G136" s="18"/>
      <c r="H136" s="18"/>
    </row>
    <row r="137" spans="1:8" x14ac:dyDescent="0.2">
      <c r="A137" s="38"/>
      <c r="B137" s="38"/>
      <c r="C137" s="38"/>
      <c r="D137" s="18"/>
      <c r="E137" s="18"/>
      <c r="F137" s="18"/>
      <c r="G137" s="18"/>
      <c r="H137" s="18"/>
    </row>
    <row r="138" spans="1:8" x14ac:dyDescent="0.2">
      <c r="A138" s="38"/>
      <c r="B138" s="38"/>
      <c r="C138" s="38"/>
      <c r="D138" s="18"/>
      <c r="E138" s="18"/>
      <c r="F138" s="18"/>
      <c r="G138" s="18"/>
      <c r="H138" s="18"/>
    </row>
    <row r="139" spans="1:8" x14ac:dyDescent="0.2">
      <c r="A139" s="38"/>
      <c r="B139" s="38"/>
      <c r="C139" s="38"/>
      <c r="D139" s="18"/>
      <c r="E139" s="18"/>
      <c r="F139" s="18"/>
      <c r="G139" s="18"/>
      <c r="H139" s="18"/>
    </row>
    <row r="140" spans="1:8" x14ac:dyDescent="0.2">
      <c r="A140" s="38"/>
      <c r="B140" s="38"/>
      <c r="C140" s="38"/>
      <c r="D140" s="18"/>
      <c r="E140" s="18"/>
      <c r="F140" s="18"/>
      <c r="G140" s="18"/>
      <c r="H140" s="18"/>
    </row>
    <row r="141" spans="1:8" x14ac:dyDescent="0.2">
      <c r="A141" s="38"/>
      <c r="B141" s="38"/>
      <c r="C141" s="38"/>
      <c r="D141" s="18"/>
      <c r="E141" s="18"/>
      <c r="F141" s="18"/>
      <c r="G141" s="18"/>
      <c r="H141" s="18"/>
    </row>
    <row r="142" spans="1:8" x14ac:dyDescent="0.2">
      <c r="A142" s="38"/>
      <c r="B142" s="38"/>
      <c r="C142" s="38"/>
      <c r="D142" s="18"/>
      <c r="E142" s="18"/>
      <c r="F142" s="18"/>
      <c r="G142" s="18"/>
      <c r="H142" s="18"/>
    </row>
    <row r="143" spans="1:8" x14ac:dyDescent="0.2">
      <c r="A143" s="38"/>
      <c r="B143" s="38"/>
      <c r="C143" s="38"/>
      <c r="D143" s="18"/>
      <c r="E143" s="18"/>
      <c r="F143" s="18"/>
      <c r="G143" s="18"/>
      <c r="H143" s="18"/>
    </row>
    <row r="144" spans="1:8" x14ac:dyDescent="0.2">
      <c r="A144" s="38"/>
      <c r="B144" s="38"/>
      <c r="C144" s="38"/>
      <c r="D144" s="18"/>
      <c r="E144" s="18"/>
      <c r="F144" s="18"/>
      <c r="G144" s="18"/>
      <c r="H144" s="18"/>
    </row>
    <row r="145" spans="1:8" x14ac:dyDescent="0.2">
      <c r="A145" s="38"/>
      <c r="B145" s="38"/>
      <c r="C145" s="38"/>
      <c r="D145" s="18"/>
      <c r="E145" s="18"/>
      <c r="F145" s="18"/>
      <c r="G145" s="18"/>
      <c r="H145" s="18"/>
    </row>
    <row r="146" spans="1:8" x14ac:dyDescent="0.2">
      <c r="A146" s="38"/>
      <c r="B146" s="38"/>
      <c r="C146" s="38"/>
      <c r="D146" s="18"/>
      <c r="E146" s="18"/>
      <c r="F146" s="18"/>
      <c r="G146" s="18"/>
      <c r="H146" s="18"/>
    </row>
    <row r="147" spans="1:8" x14ac:dyDescent="0.2">
      <c r="A147" s="38"/>
      <c r="B147" s="38"/>
      <c r="C147" s="38"/>
      <c r="D147" s="18"/>
      <c r="E147" s="18"/>
      <c r="F147" s="18"/>
      <c r="G147" s="18"/>
      <c r="H147" s="18"/>
    </row>
    <row r="148" spans="1:8" x14ac:dyDescent="0.2">
      <c r="A148" s="38"/>
      <c r="B148" s="38"/>
      <c r="C148" s="38"/>
      <c r="D148" s="18"/>
      <c r="E148" s="18"/>
      <c r="F148" s="18"/>
      <c r="G148" s="18"/>
      <c r="H148" s="18"/>
    </row>
    <row r="149" spans="1:8" x14ac:dyDescent="0.2">
      <c r="A149" s="38"/>
      <c r="B149" s="38"/>
      <c r="C149" s="38"/>
      <c r="D149" s="18"/>
      <c r="E149" s="18"/>
      <c r="F149" s="18"/>
      <c r="G149" s="18"/>
      <c r="H149" s="18"/>
    </row>
    <row r="150" spans="1:8" x14ac:dyDescent="0.2">
      <c r="A150" s="38"/>
      <c r="B150" s="38"/>
      <c r="C150" s="38"/>
      <c r="D150" s="18"/>
      <c r="E150" s="18"/>
      <c r="F150" s="18"/>
      <c r="G150" s="18"/>
      <c r="H150" s="18"/>
    </row>
    <row r="151" spans="1:8" x14ac:dyDescent="0.2">
      <c r="A151" s="38"/>
      <c r="B151" s="38"/>
      <c r="C151" s="38"/>
      <c r="D151" s="18"/>
      <c r="E151" s="18"/>
      <c r="F151" s="18"/>
      <c r="G151" s="18"/>
      <c r="H151" s="18"/>
    </row>
    <row r="152" spans="1:8" x14ac:dyDescent="0.2">
      <c r="A152" s="38"/>
      <c r="B152" s="38"/>
      <c r="C152" s="38"/>
      <c r="D152" s="18"/>
      <c r="E152" s="18"/>
      <c r="F152" s="18"/>
      <c r="G152" s="18"/>
      <c r="H152" s="18"/>
    </row>
    <row r="153" spans="1:8" x14ac:dyDescent="0.2">
      <c r="A153" s="38"/>
      <c r="B153" s="38"/>
      <c r="C153" s="38"/>
      <c r="D153" s="18"/>
      <c r="E153" s="18"/>
      <c r="F153" s="18"/>
      <c r="G153" s="18"/>
      <c r="H153" s="18"/>
    </row>
    <row r="154" spans="1:8" x14ac:dyDescent="0.2">
      <c r="A154" s="38"/>
      <c r="B154" s="38"/>
      <c r="C154" s="38"/>
      <c r="D154" s="18"/>
      <c r="E154" s="18"/>
      <c r="F154" s="18"/>
      <c r="G154" s="18"/>
      <c r="H154" s="18"/>
    </row>
    <row r="155" spans="1:8" x14ac:dyDescent="0.2">
      <c r="A155" s="38"/>
      <c r="B155" s="38"/>
      <c r="C155" s="38"/>
      <c r="D155" s="18"/>
      <c r="E155" s="18"/>
      <c r="F155" s="18"/>
      <c r="G155" s="18"/>
      <c r="H155" s="18"/>
    </row>
    <row r="156" spans="1:8" x14ac:dyDescent="0.2">
      <c r="A156" s="38"/>
      <c r="B156" s="38"/>
      <c r="C156" s="38"/>
      <c r="D156" s="18"/>
      <c r="E156" s="18"/>
      <c r="F156" s="18"/>
      <c r="G156" s="18"/>
      <c r="H156" s="18"/>
    </row>
    <row r="157" spans="1:8" x14ac:dyDescent="0.2">
      <c r="A157" s="38"/>
      <c r="B157" s="38"/>
      <c r="C157" s="38"/>
      <c r="D157" s="18"/>
      <c r="E157" s="18"/>
      <c r="F157" s="18"/>
      <c r="G157" s="18"/>
      <c r="H157" s="18"/>
    </row>
    <row r="158" spans="1:8" x14ac:dyDescent="0.2">
      <c r="A158" s="38"/>
      <c r="B158" s="38"/>
      <c r="C158" s="38"/>
      <c r="D158" s="18"/>
      <c r="E158" s="18"/>
      <c r="F158" s="18"/>
      <c r="G158" s="18"/>
      <c r="H158" s="18"/>
    </row>
    <row r="159" spans="1:8" x14ac:dyDescent="0.2">
      <c r="A159" s="38"/>
      <c r="B159" s="38"/>
      <c r="C159" s="38"/>
      <c r="D159" s="18"/>
      <c r="E159" s="18"/>
      <c r="F159" s="18"/>
      <c r="G159" s="18"/>
      <c r="H159" s="18"/>
    </row>
    <row r="160" spans="1:8" x14ac:dyDescent="0.2">
      <c r="A160" s="38"/>
      <c r="B160" s="38"/>
      <c r="C160" s="38"/>
      <c r="D160" s="18"/>
      <c r="E160" s="18"/>
      <c r="F160" s="18"/>
      <c r="G160" s="18"/>
      <c r="H160" s="18"/>
    </row>
    <row r="161" spans="1:8" x14ac:dyDescent="0.2">
      <c r="A161" s="38"/>
      <c r="B161" s="38"/>
      <c r="C161" s="38"/>
      <c r="D161" s="18"/>
      <c r="E161" s="18"/>
      <c r="F161" s="18"/>
      <c r="G161" s="18"/>
      <c r="H161" s="18"/>
    </row>
    <row r="162" spans="1:8" x14ac:dyDescent="0.2">
      <c r="A162" s="38"/>
      <c r="B162" s="38"/>
      <c r="C162" s="38"/>
      <c r="D162" s="18"/>
      <c r="E162" s="18"/>
      <c r="F162" s="18"/>
      <c r="G162" s="18"/>
      <c r="H162" s="18"/>
    </row>
    <row r="163" spans="1:8" x14ac:dyDescent="0.2">
      <c r="A163" s="38"/>
      <c r="B163" s="38"/>
      <c r="C163" s="38"/>
      <c r="D163" s="18"/>
      <c r="E163" s="18"/>
      <c r="F163" s="18"/>
      <c r="G163" s="18"/>
      <c r="H163" s="18"/>
    </row>
    <row r="164" spans="1:8" x14ac:dyDescent="0.2">
      <c r="A164" s="38"/>
      <c r="B164" s="38"/>
      <c r="C164" s="38"/>
      <c r="D164" s="18"/>
      <c r="E164" s="18"/>
      <c r="F164" s="18"/>
      <c r="G164" s="18"/>
      <c r="H164" s="18"/>
    </row>
    <row r="165" spans="1:8" x14ac:dyDescent="0.2">
      <c r="A165" s="38"/>
      <c r="B165" s="38"/>
      <c r="C165" s="38"/>
      <c r="D165" s="18"/>
      <c r="E165" s="18"/>
      <c r="F165" s="18"/>
      <c r="G165" s="18"/>
      <c r="H165" s="18"/>
    </row>
    <row r="166" spans="1:8" x14ac:dyDescent="0.2">
      <c r="A166" s="38"/>
      <c r="B166" s="38"/>
      <c r="C166" s="38"/>
      <c r="D166" s="18"/>
      <c r="E166" s="18"/>
      <c r="F166" s="18"/>
      <c r="G166" s="18"/>
      <c r="H166" s="18"/>
    </row>
    <row r="167" spans="1:8" x14ac:dyDescent="0.2">
      <c r="A167" s="38"/>
      <c r="B167" s="38"/>
      <c r="C167" s="38"/>
      <c r="D167" s="18"/>
      <c r="E167" s="18"/>
      <c r="F167" s="18"/>
      <c r="G167" s="18"/>
      <c r="H167" s="18"/>
    </row>
    <row r="168" spans="1:8" x14ac:dyDescent="0.2">
      <c r="A168" s="38"/>
      <c r="B168" s="38"/>
      <c r="C168" s="38"/>
      <c r="D168" s="18"/>
      <c r="E168" s="18"/>
      <c r="F168" s="18"/>
      <c r="G168" s="18"/>
      <c r="H168" s="18"/>
    </row>
    <row r="169" spans="1:8" x14ac:dyDescent="0.2">
      <c r="A169" s="38"/>
      <c r="B169" s="38"/>
      <c r="C169" s="38"/>
      <c r="D169" s="18"/>
      <c r="E169" s="18"/>
      <c r="F169" s="18"/>
      <c r="G169" s="18"/>
      <c r="H169" s="18"/>
    </row>
    <row r="170" spans="1:8" x14ac:dyDescent="0.2">
      <c r="A170" s="38"/>
      <c r="B170" s="38"/>
      <c r="C170" s="38"/>
      <c r="D170" s="18"/>
      <c r="E170" s="18"/>
      <c r="F170" s="18"/>
      <c r="G170" s="18"/>
      <c r="H170" s="18"/>
    </row>
    <row r="171" spans="1:8" x14ac:dyDescent="0.2">
      <c r="A171" s="38"/>
      <c r="B171" s="38"/>
      <c r="C171" s="38"/>
      <c r="D171" s="18"/>
      <c r="E171" s="18"/>
      <c r="F171" s="18"/>
      <c r="G171" s="18"/>
      <c r="H171" s="18"/>
    </row>
    <row r="172" spans="1:8" x14ac:dyDescent="0.2">
      <c r="A172" s="38"/>
      <c r="B172" s="38"/>
      <c r="C172" s="38"/>
      <c r="D172" s="18"/>
      <c r="E172" s="18"/>
      <c r="F172" s="18"/>
      <c r="G172" s="18"/>
      <c r="H172" s="18"/>
    </row>
    <row r="173" spans="1:8" x14ac:dyDescent="0.2">
      <c r="A173" s="38"/>
      <c r="B173" s="38"/>
      <c r="C173" s="38"/>
      <c r="D173" s="18"/>
      <c r="E173" s="18"/>
      <c r="F173" s="18"/>
      <c r="G173" s="18"/>
      <c r="H173" s="18"/>
    </row>
    <row r="174" spans="1:8" x14ac:dyDescent="0.2">
      <c r="A174" s="38"/>
      <c r="B174" s="38"/>
      <c r="C174" s="38"/>
      <c r="D174" s="18"/>
      <c r="E174" s="18"/>
      <c r="F174" s="18"/>
      <c r="G174" s="18"/>
      <c r="H174" s="18"/>
    </row>
    <row r="175" spans="1:8" x14ac:dyDescent="0.2">
      <c r="A175" s="38"/>
      <c r="B175" s="38"/>
      <c r="C175" s="38"/>
      <c r="D175" s="18"/>
      <c r="E175" s="18"/>
      <c r="F175" s="18"/>
      <c r="G175" s="18"/>
      <c r="H175" s="18"/>
    </row>
    <row r="176" spans="1:8" x14ac:dyDescent="0.2">
      <c r="A176" s="38"/>
      <c r="B176" s="38"/>
      <c r="C176" s="38"/>
      <c r="D176" s="18"/>
      <c r="E176" s="18"/>
      <c r="F176" s="18"/>
      <c r="G176" s="18"/>
      <c r="H176" s="18"/>
    </row>
    <row r="177" spans="1:8" x14ac:dyDescent="0.2">
      <c r="A177" s="38"/>
      <c r="B177" s="38"/>
      <c r="C177" s="38"/>
      <c r="D177" s="18"/>
      <c r="E177" s="18"/>
      <c r="F177" s="18"/>
      <c r="G177" s="18"/>
      <c r="H177" s="18"/>
    </row>
    <row r="178" spans="1:8" x14ac:dyDescent="0.2">
      <c r="A178" s="38"/>
      <c r="B178" s="38"/>
      <c r="C178" s="38"/>
      <c r="D178" s="18"/>
      <c r="E178" s="18"/>
      <c r="F178" s="18"/>
      <c r="G178" s="18"/>
      <c r="H178" s="18"/>
    </row>
    <row r="179" spans="1:8" x14ac:dyDescent="0.2">
      <c r="A179" s="38"/>
      <c r="B179" s="38"/>
      <c r="C179" s="38"/>
      <c r="D179" s="18"/>
      <c r="E179" s="18"/>
      <c r="F179" s="18"/>
      <c r="G179" s="18"/>
      <c r="H179" s="18"/>
    </row>
    <row r="180" spans="1:8" x14ac:dyDescent="0.2">
      <c r="A180" s="38"/>
      <c r="B180" s="38"/>
      <c r="C180" s="38"/>
      <c r="D180" s="18"/>
      <c r="E180" s="18"/>
      <c r="F180" s="18"/>
      <c r="G180" s="18"/>
      <c r="H180" s="18"/>
    </row>
    <row r="181" spans="1:8" x14ac:dyDescent="0.2">
      <c r="A181" s="38"/>
      <c r="B181" s="38"/>
      <c r="C181" s="38"/>
      <c r="D181" s="18"/>
      <c r="E181" s="18"/>
      <c r="F181" s="18"/>
      <c r="G181" s="18"/>
      <c r="H181" s="18"/>
    </row>
    <row r="182" spans="1:8" x14ac:dyDescent="0.2">
      <c r="A182" s="38"/>
      <c r="B182" s="38"/>
      <c r="C182" s="38"/>
      <c r="D182" s="18"/>
      <c r="E182" s="18"/>
      <c r="F182" s="18"/>
      <c r="G182" s="18"/>
      <c r="H182" s="18"/>
    </row>
    <row r="183" spans="1:8" x14ac:dyDescent="0.2">
      <c r="A183" s="38"/>
      <c r="B183" s="38"/>
      <c r="C183" s="38"/>
      <c r="D183" s="18"/>
      <c r="E183" s="18"/>
      <c r="F183" s="18"/>
      <c r="G183" s="18"/>
      <c r="H183" s="18"/>
    </row>
    <row r="184" spans="1:8" x14ac:dyDescent="0.2">
      <c r="A184" s="38"/>
      <c r="B184" s="38"/>
      <c r="C184" s="38"/>
      <c r="D184" s="18"/>
      <c r="E184" s="18"/>
      <c r="F184" s="18"/>
      <c r="G184" s="18"/>
      <c r="H184" s="18"/>
    </row>
    <row r="185" spans="1:8" x14ac:dyDescent="0.2">
      <c r="A185" s="38"/>
      <c r="B185" s="38"/>
      <c r="C185" s="38"/>
      <c r="D185" s="18"/>
      <c r="E185" s="18"/>
      <c r="F185" s="18"/>
      <c r="G185" s="18"/>
      <c r="H185" s="18"/>
    </row>
    <row r="186" spans="1:8" x14ac:dyDescent="0.2">
      <c r="A186" s="38"/>
      <c r="B186" s="38"/>
      <c r="C186" s="38"/>
      <c r="D186" s="18"/>
      <c r="E186" s="18"/>
      <c r="F186" s="18"/>
      <c r="G186" s="18"/>
      <c r="H186" s="18"/>
    </row>
    <row r="187" spans="1:8" x14ac:dyDescent="0.2">
      <c r="A187" s="38"/>
      <c r="B187" s="38"/>
      <c r="C187" s="38"/>
      <c r="D187" s="18"/>
      <c r="E187" s="18"/>
      <c r="F187" s="18"/>
      <c r="G187" s="18"/>
      <c r="H187" s="18"/>
    </row>
    <row r="188" spans="1:8" x14ac:dyDescent="0.2">
      <c r="A188" s="38"/>
      <c r="B188" s="38"/>
      <c r="C188" s="38"/>
      <c r="D188" s="18"/>
      <c r="E188" s="18"/>
      <c r="F188" s="18"/>
      <c r="G188" s="18"/>
      <c r="H188" s="18"/>
    </row>
    <row r="189" spans="1:8" x14ac:dyDescent="0.2">
      <c r="A189" s="38"/>
      <c r="B189" s="38"/>
      <c r="C189" s="38"/>
      <c r="D189" s="18"/>
      <c r="E189" s="18"/>
      <c r="F189" s="18"/>
      <c r="G189" s="18"/>
      <c r="H189" s="18"/>
    </row>
    <row r="190" spans="1:8" x14ac:dyDescent="0.2">
      <c r="A190" s="38"/>
      <c r="B190" s="38"/>
      <c r="C190" s="38"/>
      <c r="D190" s="18"/>
      <c r="E190" s="18"/>
      <c r="F190" s="18"/>
      <c r="G190" s="18"/>
      <c r="H190" s="18"/>
    </row>
    <row r="191" spans="1:8" x14ac:dyDescent="0.2">
      <c r="A191" s="38"/>
      <c r="B191" s="38"/>
      <c r="C191" s="38"/>
      <c r="D191" s="18"/>
      <c r="E191" s="18"/>
      <c r="F191" s="18"/>
      <c r="G191" s="18"/>
      <c r="H191" s="18"/>
    </row>
    <row r="192" spans="1:8" x14ac:dyDescent="0.2">
      <c r="A192" s="38"/>
      <c r="B192" s="38"/>
      <c r="C192" s="38"/>
      <c r="D192" s="18"/>
      <c r="E192" s="18"/>
      <c r="F192" s="18"/>
      <c r="G192" s="18"/>
      <c r="H192" s="18"/>
    </row>
    <row r="193" spans="1:8" x14ac:dyDescent="0.2">
      <c r="A193" s="38"/>
      <c r="B193" s="38"/>
      <c r="C193" s="38"/>
      <c r="D193" s="18"/>
      <c r="E193" s="18"/>
      <c r="F193" s="18"/>
      <c r="G193" s="18"/>
      <c r="H193" s="18"/>
    </row>
    <row r="194" spans="1:8" x14ac:dyDescent="0.2">
      <c r="A194" s="38"/>
      <c r="B194" s="38"/>
      <c r="C194" s="38"/>
      <c r="D194" s="18"/>
      <c r="E194" s="18"/>
      <c r="F194" s="18"/>
      <c r="G194" s="18"/>
      <c r="H194" s="18"/>
    </row>
    <row r="195" spans="1:8" x14ac:dyDescent="0.2">
      <c r="A195" s="38"/>
      <c r="B195" s="38"/>
      <c r="C195" s="38"/>
      <c r="D195" s="18"/>
      <c r="E195" s="18"/>
      <c r="F195" s="18"/>
      <c r="G195" s="18"/>
      <c r="H195" s="18"/>
    </row>
    <row r="196" spans="1:8" x14ac:dyDescent="0.2">
      <c r="A196" s="38"/>
      <c r="B196" s="38"/>
      <c r="C196" s="38"/>
      <c r="D196" s="18"/>
      <c r="E196" s="18"/>
      <c r="F196" s="18"/>
      <c r="G196" s="18"/>
      <c r="H196" s="18"/>
    </row>
    <row r="197" spans="1:8" x14ac:dyDescent="0.2">
      <c r="A197" s="38"/>
      <c r="B197" s="38"/>
      <c r="C197" s="38"/>
      <c r="D197" s="18"/>
      <c r="E197" s="18"/>
      <c r="F197" s="18"/>
      <c r="G197" s="18"/>
      <c r="H197" s="18"/>
    </row>
    <row r="198" spans="1:8" x14ac:dyDescent="0.2">
      <c r="A198" s="38"/>
      <c r="B198" s="38"/>
      <c r="C198" s="38"/>
      <c r="D198" s="18"/>
      <c r="E198" s="18"/>
      <c r="F198" s="18"/>
      <c r="G198" s="18"/>
      <c r="H198" s="18"/>
    </row>
    <row r="199" spans="1:8" x14ac:dyDescent="0.2">
      <c r="A199" s="38"/>
      <c r="B199" s="38"/>
      <c r="C199" s="38"/>
      <c r="D199" s="18"/>
      <c r="E199" s="18"/>
      <c r="F199" s="18"/>
      <c r="G199" s="18"/>
      <c r="H199" s="18"/>
    </row>
    <row r="200" spans="1:8" x14ac:dyDescent="0.2">
      <c r="A200" s="38"/>
      <c r="B200" s="38"/>
      <c r="C200" s="38"/>
      <c r="D200" s="18"/>
      <c r="E200" s="18"/>
      <c r="F200" s="18"/>
      <c r="G200" s="18"/>
      <c r="H200" s="18"/>
    </row>
    <row r="201" spans="1:8" x14ac:dyDescent="0.2">
      <c r="A201" s="38"/>
      <c r="B201" s="38"/>
      <c r="C201" s="38"/>
      <c r="D201" s="18"/>
      <c r="E201" s="18"/>
      <c r="F201" s="18"/>
      <c r="G201" s="18"/>
      <c r="H201" s="18"/>
    </row>
    <row r="202" spans="1:8" x14ac:dyDescent="0.2">
      <c r="A202" s="38"/>
      <c r="B202" s="38"/>
      <c r="C202" s="38"/>
      <c r="D202" s="18"/>
      <c r="E202" s="18"/>
      <c r="F202" s="18"/>
      <c r="G202" s="18"/>
      <c r="H202" s="18"/>
    </row>
    <row r="203" spans="1:8" x14ac:dyDescent="0.2">
      <c r="A203" s="38"/>
      <c r="B203" s="38"/>
      <c r="C203" s="38"/>
      <c r="D203" s="18"/>
      <c r="E203" s="18"/>
      <c r="F203" s="18"/>
      <c r="G203" s="18"/>
      <c r="H203" s="18"/>
    </row>
    <row r="204" spans="1:8" x14ac:dyDescent="0.2">
      <c r="A204" s="38"/>
      <c r="B204" s="38"/>
      <c r="C204" s="38"/>
      <c r="D204" s="18"/>
      <c r="E204" s="18"/>
      <c r="F204" s="18"/>
      <c r="G204" s="18"/>
      <c r="H204" s="18"/>
    </row>
    <row r="205" spans="1:8" x14ac:dyDescent="0.2">
      <c r="A205" s="38"/>
      <c r="B205" s="38"/>
      <c r="C205" s="38"/>
      <c r="D205" s="18"/>
      <c r="E205" s="18"/>
      <c r="F205" s="18"/>
      <c r="G205" s="18"/>
      <c r="H205" s="18"/>
    </row>
    <row r="206" spans="1:8" x14ac:dyDescent="0.2">
      <c r="A206" s="38"/>
      <c r="B206" s="38"/>
      <c r="C206" s="38"/>
      <c r="D206" s="18"/>
      <c r="E206" s="18"/>
      <c r="F206" s="18"/>
      <c r="G206" s="18"/>
      <c r="H206" s="18"/>
    </row>
    <row r="207" spans="1:8" x14ac:dyDescent="0.2">
      <c r="A207" s="38"/>
      <c r="B207" s="38"/>
      <c r="C207" s="38"/>
      <c r="D207" s="18"/>
      <c r="E207" s="18"/>
      <c r="F207" s="18"/>
      <c r="G207" s="18"/>
      <c r="H207" s="18"/>
    </row>
    <row r="208" spans="1:8" x14ac:dyDescent="0.2">
      <c r="A208" s="38"/>
      <c r="B208" s="38"/>
      <c r="C208" s="38"/>
      <c r="D208" s="18"/>
      <c r="E208" s="18"/>
      <c r="F208" s="18"/>
      <c r="G208" s="18"/>
      <c r="H208" s="18"/>
    </row>
    <row r="209" spans="1:8" x14ac:dyDescent="0.2">
      <c r="A209" s="38"/>
      <c r="B209" s="38"/>
      <c r="C209" s="38"/>
      <c r="D209" s="18"/>
      <c r="E209" s="18"/>
      <c r="F209" s="18"/>
      <c r="G209" s="18"/>
      <c r="H209" s="18"/>
    </row>
    <row r="210" spans="1:8" x14ac:dyDescent="0.2">
      <c r="A210" s="38"/>
      <c r="B210" s="38"/>
      <c r="C210" s="38"/>
      <c r="D210" s="18"/>
      <c r="E210" s="18"/>
      <c r="F210" s="18"/>
      <c r="G210" s="18"/>
      <c r="H210" s="18"/>
    </row>
    <row r="211" spans="1:8" x14ac:dyDescent="0.2">
      <c r="A211" s="38"/>
      <c r="B211" s="38"/>
      <c r="C211" s="38"/>
      <c r="D211" s="18"/>
      <c r="E211" s="18"/>
      <c r="F211" s="18"/>
      <c r="G211" s="18"/>
      <c r="H211" s="18"/>
    </row>
    <row r="212" spans="1:8" x14ac:dyDescent="0.2">
      <c r="A212" s="38"/>
      <c r="B212" s="38"/>
      <c r="C212" s="38"/>
      <c r="D212" s="18"/>
      <c r="E212" s="18"/>
      <c r="F212" s="18"/>
      <c r="G212" s="18"/>
      <c r="H212" s="18"/>
    </row>
    <row r="213" spans="1:8" x14ac:dyDescent="0.2">
      <c r="A213" s="38"/>
      <c r="B213" s="38"/>
      <c r="C213" s="38"/>
      <c r="D213" s="18"/>
      <c r="E213" s="18"/>
      <c r="F213" s="18"/>
      <c r="G213" s="18"/>
      <c r="H213" s="18"/>
    </row>
    <row r="214" spans="1:8" x14ac:dyDescent="0.2">
      <c r="A214" s="38"/>
      <c r="B214" s="38"/>
      <c r="C214" s="38"/>
      <c r="D214" s="18"/>
      <c r="E214" s="18"/>
      <c r="F214" s="18"/>
      <c r="G214" s="18"/>
      <c r="H214" s="18"/>
    </row>
    <row r="215" spans="1:8" x14ac:dyDescent="0.2">
      <c r="A215" s="38"/>
      <c r="B215" s="38"/>
      <c r="C215" s="38"/>
      <c r="D215" s="18"/>
      <c r="E215" s="18"/>
      <c r="F215" s="18"/>
      <c r="G215" s="18"/>
      <c r="H215" s="18"/>
    </row>
    <row r="216" spans="1:8" x14ac:dyDescent="0.2">
      <c r="A216" s="38"/>
      <c r="B216" s="38"/>
      <c r="C216" s="38"/>
      <c r="D216" s="18"/>
      <c r="E216" s="18"/>
      <c r="F216" s="18"/>
      <c r="G216" s="18"/>
      <c r="H216" s="18"/>
    </row>
    <row r="217" spans="1:8" x14ac:dyDescent="0.2">
      <c r="A217" s="38"/>
      <c r="B217" s="38"/>
      <c r="C217" s="38"/>
      <c r="D217" s="18"/>
      <c r="E217" s="18"/>
      <c r="F217" s="18"/>
      <c r="G217" s="18"/>
      <c r="H217" s="18"/>
    </row>
    <row r="218" spans="1:8" x14ac:dyDescent="0.2">
      <c r="A218" s="38"/>
      <c r="B218" s="38"/>
      <c r="C218" s="38"/>
      <c r="D218" s="18"/>
      <c r="E218" s="18"/>
      <c r="F218" s="18"/>
      <c r="G218" s="18"/>
      <c r="H218" s="18"/>
    </row>
    <row r="219" spans="1:8" x14ac:dyDescent="0.2">
      <c r="A219" s="38"/>
      <c r="B219" s="38"/>
      <c r="C219" s="38"/>
      <c r="D219" s="18"/>
      <c r="E219" s="18"/>
      <c r="F219" s="18"/>
      <c r="G219" s="18"/>
      <c r="H219" s="18"/>
    </row>
    <row r="220" spans="1:8" x14ac:dyDescent="0.2">
      <c r="A220" s="38"/>
      <c r="B220" s="38"/>
      <c r="C220" s="38"/>
      <c r="D220" s="18"/>
      <c r="E220" s="18"/>
      <c r="F220" s="18"/>
      <c r="G220" s="18"/>
      <c r="H220" s="18"/>
    </row>
    <row r="221" spans="1:8" x14ac:dyDescent="0.2">
      <c r="A221" s="38"/>
      <c r="B221" s="38"/>
      <c r="C221" s="38"/>
      <c r="D221" s="18"/>
      <c r="E221" s="18"/>
      <c r="F221" s="18"/>
      <c r="G221" s="18"/>
      <c r="H221" s="18"/>
    </row>
    <row r="222" spans="1:8" x14ac:dyDescent="0.2">
      <c r="A222" s="38"/>
      <c r="B222" s="38"/>
      <c r="C222" s="38"/>
      <c r="D222" s="18"/>
      <c r="E222" s="18"/>
      <c r="F222" s="18"/>
      <c r="G222" s="18"/>
      <c r="H222" s="18"/>
    </row>
    <row r="223" spans="1:8" x14ac:dyDescent="0.2">
      <c r="A223" s="38"/>
      <c r="B223" s="38"/>
      <c r="C223" s="38"/>
      <c r="D223" s="18"/>
      <c r="E223" s="18"/>
      <c r="F223" s="18"/>
      <c r="G223" s="18"/>
      <c r="H223" s="18"/>
    </row>
    <row r="224" spans="1:8" x14ac:dyDescent="0.2">
      <c r="A224" s="38"/>
      <c r="B224" s="38"/>
      <c r="C224" s="38"/>
      <c r="D224" s="18"/>
      <c r="E224" s="18"/>
      <c r="F224" s="18"/>
      <c r="G224" s="18"/>
      <c r="H224" s="18"/>
    </row>
    <row r="225" spans="1:8" x14ac:dyDescent="0.2">
      <c r="A225" s="38"/>
      <c r="B225" s="38"/>
      <c r="C225" s="38"/>
      <c r="D225" s="18"/>
      <c r="E225" s="18"/>
      <c r="F225" s="18"/>
      <c r="G225" s="18"/>
      <c r="H225" s="18"/>
    </row>
    <row r="226" spans="1:8" x14ac:dyDescent="0.2">
      <c r="A226" s="38"/>
      <c r="B226" s="38"/>
      <c r="C226" s="38"/>
      <c r="D226" s="18"/>
      <c r="E226" s="18"/>
      <c r="F226" s="18"/>
      <c r="G226" s="18"/>
      <c r="H226" s="18"/>
    </row>
    <row r="227" spans="1:8" x14ac:dyDescent="0.2">
      <c r="A227" s="38"/>
      <c r="B227" s="38"/>
      <c r="C227" s="38"/>
      <c r="D227" s="18"/>
      <c r="E227" s="18"/>
      <c r="F227" s="18"/>
      <c r="G227" s="18"/>
      <c r="H227" s="18"/>
    </row>
    <row r="228" spans="1:8" x14ac:dyDescent="0.2">
      <c r="A228" s="38"/>
      <c r="B228" s="38"/>
      <c r="C228" s="38"/>
      <c r="D228" s="18"/>
      <c r="E228" s="18"/>
      <c r="F228" s="18"/>
      <c r="G228" s="18"/>
      <c r="H228" s="18"/>
    </row>
    <row r="229" spans="1:8" x14ac:dyDescent="0.2">
      <c r="A229" s="38"/>
      <c r="B229" s="38"/>
      <c r="C229" s="38"/>
      <c r="D229" s="18"/>
      <c r="E229" s="18"/>
      <c r="F229" s="18"/>
      <c r="G229" s="18"/>
      <c r="H229" s="18"/>
    </row>
    <row r="230" spans="1:8" x14ac:dyDescent="0.2">
      <c r="A230" s="38"/>
      <c r="B230" s="38"/>
      <c r="C230" s="38"/>
      <c r="D230" s="18"/>
      <c r="E230" s="18"/>
      <c r="F230" s="18"/>
      <c r="G230" s="18"/>
      <c r="H230" s="18"/>
    </row>
    <row r="231" spans="1:8" x14ac:dyDescent="0.2">
      <c r="A231" s="38"/>
      <c r="B231" s="38"/>
      <c r="C231" s="38"/>
      <c r="D231" s="18"/>
      <c r="E231" s="18"/>
      <c r="F231" s="18"/>
      <c r="G231" s="18"/>
      <c r="H231" s="18"/>
    </row>
    <row r="232" spans="1:8" x14ac:dyDescent="0.2">
      <c r="A232" s="38"/>
      <c r="B232" s="38"/>
      <c r="C232" s="38"/>
      <c r="D232" s="18"/>
      <c r="E232" s="18"/>
      <c r="F232" s="18"/>
      <c r="G232" s="18"/>
      <c r="H232" s="18"/>
    </row>
    <row r="233" spans="1:8" x14ac:dyDescent="0.2">
      <c r="A233" s="38"/>
      <c r="B233" s="38"/>
      <c r="C233" s="38"/>
      <c r="D233" s="18"/>
      <c r="E233" s="18"/>
      <c r="F233" s="18"/>
      <c r="G233" s="18"/>
      <c r="H233" s="18"/>
    </row>
    <row r="234" spans="1:8" x14ac:dyDescent="0.2">
      <c r="A234" s="38"/>
      <c r="B234" s="38"/>
      <c r="C234" s="38"/>
      <c r="D234" s="18"/>
      <c r="E234" s="18"/>
      <c r="F234" s="18"/>
      <c r="G234" s="18"/>
      <c r="H234" s="18"/>
    </row>
    <row r="235" spans="1:8" x14ac:dyDescent="0.2">
      <c r="A235" s="38"/>
      <c r="B235" s="38"/>
      <c r="C235" s="38"/>
      <c r="D235" s="18"/>
      <c r="E235" s="18"/>
      <c r="F235" s="18"/>
      <c r="G235" s="18"/>
      <c r="H235" s="18"/>
    </row>
    <row r="236" spans="1:8" x14ac:dyDescent="0.2">
      <c r="A236" s="38"/>
      <c r="B236" s="38"/>
      <c r="C236" s="38"/>
      <c r="D236" s="18"/>
      <c r="E236" s="18"/>
      <c r="F236" s="18"/>
      <c r="G236" s="18"/>
      <c r="H236" s="18"/>
    </row>
    <row r="237" spans="1:8" x14ac:dyDescent="0.2">
      <c r="A237" s="38"/>
      <c r="B237" s="38"/>
      <c r="C237" s="38"/>
      <c r="D237" s="18"/>
      <c r="E237" s="18"/>
      <c r="F237" s="18"/>
      <c r="G237" s="18"/>
      <c r="H237" s="18"/>
    </row>
    <row r="238" spans="1:8" x14ac:dyDescent="0.2">
      <c r="A238" s="38"/>
      <c r="B238" s="38"/>
      <c r="C238" s="38"/>
      <c r="D238" s="18"/>
      <c r="E238" s="18"/>
      <c r="F238" s="18"/>
      <c r="G238" s="18"/>
      <c r="H238" s="18"/>
    </row>
    <row r="239" spans="1:8" x14ac:dyDescent="0.2">
      <c r="A239" s="38"/>
      <c r="B239" s="38"/>
      <c r="C239" s="38"/>
      <c r="D239" s="18"/>
      <c r="E239" s="18"/>
      <c r="F239" s="18"/>
      <c r="G239" s="18"/>
      <c r="H239" s="18"/>
    </row>
    <row r="240" spans="1:8" x14ac:dyDescent="0.2">
      <c r="A240" s="38"/>
      <c r="B240" s="38"/>
      <c r="C240" s="38"/>
      <c r="D240" s="18"/>
      <c r="E240" s="18"/>
      <c r="F240" s="18"/>
      <c r="G240" s="18"/>
      <c r="H240" s="18"/>
    </row>
    <row r="241" spans="1:8" x14ac:dyDescent="0.2">
      <c r="A241" s="38"/>
      <c r="B241" s="38"/>
      <c r="C241" s="38"/>
      <c r="D241" s="18"/>
      <c r="E241" s="18"/>
      <c r="F241" s="18"/>
      <c r="G241" s="18"/>
      <c r="H241" s="18"/>
    </row>
    <row r="242" spans="1:8" x14ac:dyDescent="0.2">
      <c r="A242" s="38"/>
      <c r="B242" s="38"/>
      <c r="C242" s="38"/>
      <c r="D242" s="18"/>
      <c r="E242" s="18"/>
      <c r="F242" s="18"/>
      <c r="G242" s="18"/>
      <c r="H242" s="18"/>
    </row>
    <row r="243" spans="1:8" x14ac:dyDescent="0.2">
      <c r="A243" s="38"/>
      <c r="B243" s="38"/>
      <c r="C243" s="38"/>
      <c r="D243" s="18"/>
      <c r="E243" s="18"/>
      <c r="F243" s="18"/>
      <c r="G243" s="18"/>
      <c r="H243" s="18"/>
    </row>
    <row r="244" spans="1:8" x14ac:dyDescent="0.2">
      <c r="A244" s="38"/>
      <c r="B244" s="38"/>
      <c r="C244" s="38"/>
      <c r="D244" s="18"/>
      <c r="E244" s="18"/>
      <c r="F244" s="18"/>
      <c r="G244" s="18"/>
      <c r="H244" s="18"/>
    </row>
    <row r="245" spans="1:8" x14ac:dyDescent="0.2">
      <c r="A245" s="38"/>
      <c r="B245" s="38"/>
      <c r="C245" s="38"/>
      <c r="D245" s="18"/>
      <c r="E245" s="18"/>
      <c r="F245" s="18"/>
      <c r="G245" s="18"/>
      <c r="H245" s="18"/>
    </row>
    <row r="246" spans="1:8" x14ac:dyDescent="0.2">
      <c r="A246" s="38"/>
      <c r="B246" s="38"/>
      <c r="C246" s="38"/>
      <c r="D246" s="18"/>
      <c r="E246" s="18"/>
      <c r="F246" s="18"/>
      <c r="G246" s="18"/>
      <c r="H246" s="18"/>
    </row>
    <row r="247" spans="1:8" x14ac:dyDescent="0.2">
      <c r="A247" s="38"/>
      <c r="B247" s="38"/>
      <c r="C247" s="38"/>
      <c r="D247" s="18"/>
      <c r="E247" s="18"/>
      <c r="F247" s="18"/>
      <c r="G247" s="18"/>
      <c r="H247" s="18"/>
    </row>
    <row r="248" spans="1:8" x14ac:dyDescent="0.2">
      <c r="A248" s="38"/>
      <c r="B248" s="38"/>
      <c r="C248" s="38"/>
      <c r="D248" s="18"/>
      <c r="E248" s="18"/>
      <c r="F248" s="18"/>
      <c r="G248" s="18"/>
      <c r="H248" s="18"/>
    </row>
    <row r="249" spans="1:8" x14ac:dyDescent="0.2">
      <c r="A249" s="38"/>
      <c r="B249" s="38"/>
      <c r="C249" s="38"/>
      <c r="D249" s="18"/>
      <c r="E249" s="18"/>
      <c r="F249" s="18"/>
      <c r="G249" s="18"/>
      <c r="H249" s="18"/>
    </row>
    <row r="250" spans="1:8" x14ac:dyDescent="0.2">
      <c r="A250" s="38"/>
      <c r="B250" s="38"/>
      <c r="C250" s="38"/>
      <c r="D250" s="18"/>
      <c r="E250" s="18"/>
      <c r="F250" s="18"/>
      <c r="G250" s="18"/>
      <c r="H250" s="18"/>
    </row>
    <row r="251" spans="1:8" x14ac:dyDescent="0.2">
      <c r="A251" s="38"/>
      <c r="B251" s="38"/>
      <c r="C251" s="38"/>
      <c r="D251" s="18"/>
      <c r="E251" s="18"/>
      <c r="F251" s="18"/>
      <c r="G251" s="18"/>
      <c r="H251" s="18"/>
    </row>
    <row r="252" spans="1:8" x14ac:dyDescent="0.2">
      <c r="A252" s="38"/>
      <c r="B252" s="38"/>
      <c r="C252" s="38"/>
      <c r="D252" s="18"/>
      <c r="E252" s="18"/>
      <c r="F252" s="18"/>
      <c r="G252" s="18"/>
      <c r="H252" s="18"/>
    </row>
    <row r="253" spans="1:8" x14ac:dyDescent="0.2">
      <c r="A253" s="38"/>
      <c r="B253" s="38"/>
      <c r="C253" s="38"/>
      <c r="D253" s="18"/>
      <c r="E253" s="18"/>
      <c r="F253" s="18"/>
      <c r="G253" s="18"/>
      <c r="H253" s="18"/>
    </row>
    <row r="254" spans="1:8" x14ac:dyDescent="0.2">
      <c r="A254" s="38"/>
      <c r="B254" s="38"/>
      <c r="C254" s="38"/>
      <c r="D254" s="18"/>
      <c r="E254" s="18"/>
      <c r="F254" s="18"/>
      <c r="G254" s="18"/>
      <c r="H254" s="18"/>
    </row>
    <row r="255" spans="1:8" x14ac:dyDescent="0.2">
      <c r="A255" s="38"/>
      <c r="B255" s="38"/>
      <c r="C255" s="38"/>
      <c r="D255" s="18"/>
      <c r="E255" s="18"/>
      <c r="F255" s="18"/>
      <c r="G255" s="18"/>
      <c r="H255" s="18"/>
    </row>
    <row r="256" spans="1:8" x14ac:dyDescent="0.2">
      <c r="A256" s="38"/>
      <c r="B256" s="38"/>
      <c r="C256" s="38"/>
      <c r="D256" s="18"/>
      <c r="E256" s="18"/>
      <c r="F256" s="18"/>
      <c r="G256" s="18"/>
      <c r="H256" s="18"/>
    </row>
    <row r="257" spans="1:8" x14ac:dyDescent="0.2">
      <c r="A257" s="38"/>
      <c r="B257" s="38"/>
      <c r="C257" s="38"/>
      <c r="D257" s="18"/>
      <c r="E257" s="18"/>
      <c r="F257" s="18"/>
      <c r="G257" s="18"/>
      <c r="H257" s="18"/>
    </row>
    <row r="258" spans="1:8" x14ac:dyDescent="0.2">
      <c r="A258" s="38"/>
      <c r="B258" s="38"/>
      <c r="C258" s="38"/>
      <c r="D258" s="18"/>
      <c r="E258" s="18"/>
      <c r="F258" s="18"/>
      <c r="G258" s="18"/>
      <c r="H258" s="18"/>
    </row>
    <row r="259" spans="1:8" x14ac:dyDescent="0.2">
      <c r="A259" s="38"/>
      <c r="B259" s="38"/>
      <c r="C259" s="38"/>
      <c r="D259" s="18"/>
      <c r="E259" s="18"/>
      <c r="F259" s="18"/>
      <c r="G259" s="18"/>
      <c r="H259" s="18"/>
    </row>
    <row r="260" spans="1:8" x14ac:dyDescent="0.2">
      <c r="A260" s="38"/>
      <c r="B260" s="38"/>
      <c r="C260" s="38"/>
      <c r="D260" s="18"/>
      <c r="E260" s="18"/>
      <c r="F260" s="18"/>
      <c r="G260" s="18"/>
      <c r="H260" s="18"/>
    </row>
    <row r="261" spans="1:8" x14ac:dyDescent="0.2">
      <c r="A261" s="38"/>
      <c r="B261" s="38"/>
      <c r="C261" s="38"/>
      <c r="D261" s="18"/>
      <c r="E261" s="18"/>
      <c r="F261" s="18"/>
      <c r="G261" s="18"/>
      <c r="H261" s="18"/>
    </row>
    <row r="262" spans="1:8" x14ac:dyDescent="0.2">
      <c r="A262" s="38"/>
      <c r="B262" s="38"/>
      <c r="C262" s="38"/>
      <c r="D262" s="18"/>
      <c r="E262" s="18"/>
      <c r="F262" s="18"/>
      <c r="G262" s="18"/>
      <c r="H262" s="18"/>
    </row>
    <row r="263" spans="1:8" x14ac:dyDescent="0.2">
      <c r="A263" s="38"/>
      <c r="B263" s="38"/>
      <c r="C263" s="38"/>
      <c r="D263" s="18"/>
      <c r="E263" s="18"/>
      <c r="F263" s="18"/>
      <c r="G263" s="18"/>
      <c r="H263" s="18"/>
    </row>
    <row r="264" spans="1:8" x14ac:dyDescent="0.2">
      <c r="A264" s="38"/>
      <c r="B264" s="38"/>
      <c r="C264" s="38"/>
      <c r="D264" s="18"/>
      <c r="E264" s="18"/>
      <c r="F264" s="18"/>
      <c r="G264" s="18"/>
      <c r="H264" s="18"/>
    </row>
    <row r="265" spans="1:8" x14ac:dyDescent="0.2">
      <c r="A265" s="38"/>
      <c r="B265" s="38"/>
      <c r="C265" s="38"/>
      <c r="D265" s="18"/>
      <c r="E265" s="18"/>
      <c r="F265" s="18"/>
      <c r="G265" s="18"/>
      <c r="H265" s="18"/>
    </row>
    <row r="266" spans="1:8" x14ac:dyDescent="0.2">
      <c r="A266" s="38"/>
      <c r="B266" s="38"/>
      <c r="C266" s="38"/>
      <c r="D266" s="18"/>
      <c r="E266" s="18"/>
      <c r="F266" s="18"/>
      <c r="G266" s="18"/>
      <c r="H266" s="18"/>
    </row>
    <row r="267" spans="1:8" x14ac:dyDescent="0.2">
      <c r="A267" s="38"/>
      <c r="B267" s="38"/>
      <c r="C267" s="38"/>
      <c r="D267" s="18"/>
      <c r="E267" s="18"/>
      <c r="F267" s="18"/>
      <c r="G267" s="18"/>
      <c r="H267" s="18"/>
    </row>
    <row r="268" spans="1:8" x14ac:dyDescent="0.2">
      <c r="A268" s="38"/>
      <c r="B268" s="38"/>
      <c r="C268" s="38"/>
      <c r="D268" s="18"/>
      <c r="E268" s="18"/>
      <c r="F268" s="18"/>
      <c r="G268" s="18"/>
      <c r="H268" s="18"/>
    </row>
    <row r="269" spans="1:8" x14ac:dyDescent="0.2">
      <c r="A269" s="38"/>
      <c r="B269" s="38"/>
      <c r="C269" s="38"/>
      <c r="D269" s="18"/>
      <c r="E269" s="18"/>
      <c r="F269" s="18"/>
      <c r="G269" s="18"/>
      <c r="H269" s="18"/>
    </row>
    <row r="270" spans="1:8" x14ac:dyDescent="0.2">
      <c r="A270" s="38"/>
      <c r="B270" s="38"/>
      <c r="C270" s="38"/>
      <c r="D270" s="18"/>
      <c r="E270" s="18"/>
      <c r="F270" s="18"/>
      <c r="G270" s="18"/>
      <c r="H270" s="18"/>
    </row>
    <row r="271" spans="1:8" x14ac:dyDescent="0.2">
      <c r="A271" s="38"/>
      <c r="B271" s="38"/>
      <c r="C271" s="38"/>
      <c r="D271" s="18"/>
      <c r="E271" s="18"/>
      <c r="F271" s="18"/>
      <c r="G271" s="18"/>
      <c r="H271" s="18"/>
    </row>
    <row r="272" spans="1:8" x14ac:dyDescent="0.2">
      <c r="A272" s="38"/>
      <c r="B272" s="38"/>
      <c r="C272" s="38"/>
      <c r="D272" s="18"/>
      <c r="E272" s="18"/>
      <c r="F272" s="18"/>
      <c r="G272" s="18"/>
      <c r="H272" s="18"/>
    </row>
    <row r="273" spans="1:8" x14ac:dyDescent="0.2">
      <c r="A273" s="38"/>
      <c r="B273" s="38"/>
      <c r="C273" s="38"/>
      <c r="D273" s="18"/>
      <c r="E273" s="18"/>
      <c r="F273" s="18"/>
      <c r="G273" s="18"/>
      <c r="H273" s="18"/>
    </row>
    <row r="274" spans="1:8" x14ac:dyDescent="0.2">
      <c r="A274" s="38"/>
      <c r="B274" s="38"/>
      <c r="C274" s="38"/>
      <c r="D274" s="18"/>
      <c r="E274" s="18"/>
      <c r="F274" s="18"/>
      <c r="G274" s="18"/>
      <c r="H274" s="18"/>
    </row>
    <row r="275" spans="1:8" x14ac:dyDescent="0.2">
      <c r="A275" s="38"/>
      <c r="B275" s="38"/>
      <c r="C275" s="38"/>
      <c r="D275" s="18"/>
      <c r="E275" s="18"/>
      <c r="F275" s="18"/>
      <c r="G275" s="18"/>
      <c r="H275" s="18"/>
    </row>
    <row r="276" spans="1:8" x14ac:dyDescent="0.2">
      <c r="A276" s="38"/>
      <c r="B276" s="38"/>
      <c r="C276" s="38"/>
      <c r="D276" s="18"/>
      <c r="E276" s="18"/>
      <c r="F276" s="18"/>
      <c r="G276" s="18"/>
      <c r="H276" s="18"/>
    </row>
    <row r="277" spans="1:8" x14ac:dyDescent="0.2">
      <c r="A277" s="38"/>
      <c r="B277" s="38"/>
      <c r="C277" s="38"/>
      <c r="D277" s="18"/>
      <c r="E277" s="18"/>
      <c r="F277" s="18"/>
      <c r="G277" s="18"/>
      <c r="H277" s="18"/>
    </row>
    <row r="278" spans="1:8" x14ac:dyDescent="0.2">
      <c r="A278" s="38"/>
      <c r="B278" s="38"/>
      <c r="C278" s="38"/>
      <c r="D278" s="18"/>
      <c r="E278" s="18"/>
      <c r="F278" s="18"/>
      <c r="G278" s="18"/>
      <c r="H278" s="18"/>
    </row>
    <row r="279" spans="1:8" x14ac:dyDescent="0.2">
      <c r="A279" s="38"/>
      <c r="B279" s="38"/>
      <c r="C279" s="38"/>
      <c r="D279" s="18"/>
      <c r="E279" s="18"/>
      <c r="F279" s="18"/>
      <c r="G279" s="18"/>
      <c r="H279" s="18"/>
    </row>
    <row r="280" spans="1:8" x14ac:dyDescent="0.2">
      <c r="A280" s="38"/>
      <c r="B280" s="38"/>
      <c r="C280" s="38"/>
      <c r="D280" s="18"/>
      <c r="E280" s="18"/>
      <c r="F280" s="18"/>
      <c r="G280" s="18"/>
      <c r="H280" s="18"/>
    </row>
    <row r="281" spans="1:8" x14ac:dyDescent="0.2">
      <c r="A281" s="38"/>
      <c r="B281" s="38"/>
      <c r="C281" s="38"/>
      <c r="D281" s="18"/>
      <c r="E281" s="18"/>
      <c r="F281" s="18"/>
      <c r="G281" s="18"/>
      <c r="H281" s="18"/>
    </row>
    <row r="282" spans="1:8" x14ac:dyDescent="0.2">
      <c r="A282" s="38"/>
      <c r="B282" s="38"/>
      <c r="C282" s="38"/>
      <c r="D282" s="18"/>
      <c r="E282" s="18"/>
      <c r="F282" s="18"/>
      <c r="G282" s="18"/>
      <c r="H282" s="18"/>
    </row>
    <row r="283" spans="1:8" x14ac:dyDescent="0.2">
      <c r="A283" s="38"/>
      <c r="B283" s="38"/>
      <c r="C283" s="38"/>
      <c r="D283" s="18"/>
      <c r="E283" s="18"/>
      <c r="F283" s="18"/>
      <c r="G283" s="18"/>
      <c r="H283" s="18"/>
    </row>
    <row r="284" spans="1:8" x14ac:dyDescent="0.2">
      <c r="A284" s="38"/>
      <c r="B284" s="38"/>
      <c r="C284" s="38"/>
      <c r="D284" s="18"/>
      <c r="E284" s="18"/>
      <c r="F284" s="18"/>
      <c r="G284" s="18"/>
      <c r="H284" s="18"/>
    </row>
    <row r="285" spans="1:8" x14ac:dyDescent="0.2">
      <c r="A285" s="38"/>
      <c r="B285" s="38"/>
      <c r="C285" s="38"/>
      <c r="D285" s="18"/>
      <c r="E285" s="18"/>
      <c r="F285" s="18"/>
      <c r="G285" s="18"/>
      <c r="H285" s="18"/>
    </row>
    <row r="286" spans="1:8" x14ac:dyDescent="0.2">
      <c r="A286" s="38"/>
      <c r="B286" s="38"/>
      <c r="C286" s="38"/>
      <c r="D286" s="18"/>
      <c r="E286" s="18"/>
      <c r="F286" s="18"/>
      <c r="G286" s="18"/>
      <c r="H286" s="18"/>
    </row>
    <row r="287" spans="1:8" x14ac:dyDescent="0.2">
      <c r="A287" s="38"/>
      <c r="B287" s="38"/>
      <c r="C287" s="38"/>
      <c r="D287" s="18"/>
      <c r="E287" s="18"/>
      <c r="F287" s="18"/>
      <c r="G287" s="18"/>
      <c r="H287" s="18"/>
    </row>
    <row r="288" spans="1:8" x14ac:dyDescent="0.2">
      <c r="A288" s="38"/>
      <c r="B288" s="38"/>
      <c r="C288" s="38"/>
      <c r="D288" s="18"/>
      <c r="E288" s="18"/>
      <c r="F288" s="18"/>
      <c r="G288" s="18"/>
      <c r="H288" s="18"/>
    </row>
    <row r="289" spans="1:8" x14ac:dyDescent="0.2">
      <c r="A289" s="38"/>
      <c r="B289" s="38"/>
      <c r="C289" s="38"/>
      <c r="D289" s="18"/>
      <c r="E289" s="18"/>
      <c r="F289" s="18"/>
      <c r="G289" s="18"/>
      <c r="H289" s="18"/>
    </row>
    <row r="290" spans="1:8" x14ac:dyDescent="0.2">
      <c r="A290" s="38"/>
      <c r="B290" s="38"/>
      <c r="C290" s="38"/>
      <c r="D290" s="18"/>
      <c r="E290" s="18"/>
      <c r="F290" s="18"/>
      <c r="G290" s="18"/>
      <c r="H290" s="18"/>
    </row>
    <row r="291" spans="1:8" x14ac:dyDescent="0.2">
      <c r="A291" s="38"/>
      <c r="B291" s="38"/>
      <c r="C291" s="38"/>
      <c r="D291" s="18"/>
      <c r="E291" s="18"/>
      <c r="F291" s="18"/>
      <c r="G291" s="18"/>
      <c r="H291" s="18"/>
    </row>
    <row r="292" spans="1:8" x14ac:dyDescent="0.2">
      <c r="A292" s="38"/>
      <c r="B292" s="38"/>
      <c r="C292" s="38"/>
      <c r="D292" s="18"/>
      <c r="E292" s="18"/>
      <c r="F292" s="18"/>
      <c r="G292" s="18"/>
      <c r="H292" s="18"/>
    </row>
    <row r="293" spans="1:8" x14ac:dyDescent="0.2">
      <c r="A293" s="38"/>
      <c r="B293" s="38"/>
      <c r="C293" s="38"/>
      <c r="D293" s="18"/>
      <c r="E293" s="18"/>
      <c r="F293" s="18"/>
      <c r="G293" s="18"/>
      <c r="H293" s="18"/>
    </row>
    <row r="294" spans="1:8" x14ac:dyDescent="0.2">
      <c r="A294" s="38"/>
      <c r="B294" s="38"/>
      <c r="C294" s="38"/>
      <c r="D294" s="18"/>
      <c r="E294" s="18"/>
      <c r="F294" s="18"/>
      <c r="G294" s="18"/>
      <c r="H294" s="18"/>
    </row>
    <row r="295" spans="1:8" x14ac:dyDescent="0.2">
      <c r="A295" s="38"/>
      <c r="B295" s="38"/>
      <c r="C295" s="38"/>
      <c r="D295" s="18"/>
      <c r="E295" s="18"/>
      <c r="F295" s="18"/>
      <c r="G295" s="18"/>
      <c r="H295" s="18"/>
    </row>
    <row r="296" spans="1:8" x14ac:dyDescent="0.2">
      <c r="A296" s="38"/>
      <c r="B296" s="38"/>
      <c r="C296" s="38"/>
      <c r="D296" s="18"/>
      <c r="E296" s="18"/>
      <c r="F296" s="18"/>
      <c r="G296" s="18"/>
      <c r="H296" s="18"/>
    </row>
    <row r="297" spans="1:8" x14ac:dyDescent="0.2">
      <c r="A297" s="38"/>
      <c r="B297" s="38"/>
      <c r="C297" s="38"/>
      <c r="D297" s="18"/>
      <c r="E297" s="18"/>
      <c r="F297" s="18"/>
      <c r="G297" s="18"/>
      <c r="H297" s="18"/>
    </row>
    <row r="298" spans="1:8" x14ac:dyDescent="0.2">
      <c r="A298" s="38"/>
      <c r="B298" s="38"/>
      <c r="C298" s="38"/>
      <c r="D298" s="18"/>
      <c r="E298" s="18"/>
      <c r="F298" s="18"/>
      <c r="G298" s="18"/>
      <c r="H298" s="18"/>
    </row>
    <row r="299" spans="1:8" x14ac:dyDescent="0.2">
      <c r="A299" s="38"/>
      <c r="B299" s="38"/>
      <c r="C299" s="38"/>
      <c r="D299" s="18"/>
      <c r="E299" s="18"/>
      <c r="F299" s="18"/>
      <c r="G299" s="18"/>
      <c r="H299" s="18"/>
    </row>
    <row r="300" spans="1:8" x14ac:dyDescent="0.2">
      <c r="A300" s="38"/>
      <c r="B300" s="38"/>
      <c r="C300" s="38"/>
      <c r="D300" s="18"/>
      <c r="E300" s="18"/>
      <c r="F300" s="18"/>
      <c r="G300" s="18"/>
      <c r="H300" s="18"/>
    </row>
    <row r="301" spans="1:8" x14ac:dyDescent="0.2">
      <c r="A301" s="38"/>
      <c r="B301" s="38"/>
      <c r="C301" s="38"/>
      <c r="D301" s="18"/>
      <c r="E301" s="18"/>
      <c r="F301" s="18"/>
      <c r="G301" s="18"/>
      <c r="H301" s="18"/>
    </row>
    <row r="302" spans="1:8" x14ac:dyDescent="0.2">
      <c r="A302" s="38"/>
      <c r="B302" s="38"/>
      <c r="C302" s="38"/>
      <c r="D302" s="18"/>
      <c r="E302" s="18"/>
      <c r="F302" s="18"/>
      <c r="G302" s="18"/>
      <c r="H302" s="18"/>
    </row>
    <row r="303" spans="1:8" x14ac:dyDescent="0.2">
      <c r="A303" s="38"/>
      <c r="B303" s="38"/>
      <c r="C303" s="38"/>
      <c r="D303" s="18"/>
      <c r="E303" s="18"/>
      <c r="F303" s="18"/>
      <c r="G303" s="18"/>
      <c r="H303" s="18"/>
    </row>
    <row r="304" spans="1:8" x14ac:dyDescent="0.2">
      <c r="A304" s="38"/>
      <c r="B304" s="38"/>
      <c r="C304" s="38"/>
      <c r="D304" s="18"/>
      <c r="E304" s="18"/>
      <c r="F304" s="18"/>
      <c r="G304" s="18"/>
      <c r="H304" s="18"/>
    </row>
    <row r="305" spans="1:8" x14ac:dyDescent="0.2">
      <c r="A305" s="38"/>
      <c r="B305" s="38"/>
      <c r="C305" s="38"/>
      <c r="D305" s="18"/>
      <c r="E305" s="18"/>
      <c r="F305" s="18"/>
      <c r="G305" s="18"/>
      <c r="H305" s="18"/>
    </row>
    <row r="306" spans="1:8" x14ac:dyDescent="0.2">
      <c r="A306" s="38"/>
      <c r="B306" s="38"/>
      <c r="C306" s="38"/>
      <c r="D306" s="18"/>
      <c r="E306" s="18"/>
      <c r="F306" s="18"/>
      <c r="G306" s="18"/>
      <c r="H306" s="18"/>
    </row>
    <row r="307" spans="1:8" x14ac:dyDescent="0.2">
      <c r="A307" s="38"/>
      <c r="B307" s="38"/>
      <c r="C307" s="38"/>
      <c r="D307" s="18"/>
      <c r="E307" s="18"/>
      <c r="F307" s="18"/>
      <c r="G307" s="18"/>
      <c r="H307" s="18"/>
    </row>
    <row r="308" spans="1:8" x14ac:dyDescent="0.2">
      <c r="A308" s="38"/>
      <c r="B308" s="38"/>
      <c r="C308" s="38"/>
      <c r="D308" s="18"/>
      <c r="E308" s="18"/>
      <c r="F308" s="18"/>
      <c r="G308" s="18"/>
      <c r="H308" s="18"/>
    </row>
    <row r="309" spans="1:8" x14ac:dyDescent="0.2">
      <c r="A309" s="38"/>
      <c r="B309" s="38"/>
      <c r="C309" s="38"/>
      <c r="D309" s="18"/>
      <c r="E309" s="18"/>
      <c r="F309" s="18"/>
      <c r="G309" s="18"/>
      <c r="H309" s="18"/>
    </row>
    <row r="310" spans="1:8" x14ac:dyDescent="0.2">
      <c r="A310" s="38"/>
      <c r="B310" s="38"/>
      <c r="C310" s="38"/>
      <c r="D310" s="11"/>
    </row>
    <row r="311" spans="1:8" x14ac:dyDescent="0.2">
      <c r="A311" s="38"/>
      <c r="B311" s="38"/>
      <c r="C311" s="38"/>
      <c r="D311" s="11"/>
    </row>
    <row r="312" spans="1:8" x14ac:dyDescent="0.2">
      <c r="A312" s="38"/>
      <c r="B312" s="38"/>
      <c r="C312" s="38"/>
      <c r="D312" s="11"/>
    </row>
    <row r="313" spans="1:8" x14ac:dyDescent="0.2">
      <c r="A313" s="38"/>
      <c r="B313" s="38"/>
      <c r="C313" s="38"/>
      <c r="D313" s="11"/>
    </row>
    <row r="314" spans="1:8" x14ac:dyDescent="0.2">
      <c r="A314" s="38"/>
      <c r="B314" s="38"/>
      <c r="C314" s="38"/>
      <c r="D314" s="11"/>
    </row>
    <row r="315" spans="1:8" x14ac:dyDescent="0.2">
      <c r="A315" s="38"/>
      <c r="B315" s="38"/>
      <c r="C315" s="38"/>
      <c r="D315" s="11"/>
    </row>
    <row r="316" spans="1:8" x14ac:dyDescent="0.2">
      <c r="A316" s="38"/>
      <c r="B316" s="38"/>
      <c r="C316" s="38"/>
      <c r="D316" s="11"/>
    </row>
    <row r="317" spans="1:8" x14ac:dyDescent="0.2">
      <c r="A317" s="38"/>
      <c r="B317" s="38"/>
      <c r="C317" s="38"/>
      <c r="D317" s="11"/>
    </row>
    <row r="318" spans="1:8" x14ac:dyDescent="0.2">
      <c r="A318" s="38"/>
      <c r="B318" s="38"/>
      <c r="C318" s="38"/>
      <c r="D318" s="11"/>
    </row>
    <row r="319" spans="1:8" x14ac:dyDescent="0.2">
      <c r="A319" s="38"/>
      <c r="B319" s="38"/>
      <c r="C319" s="38"/>
      <c r="D319" s="11"/>
    </row>
    <row r="320" spans="1:8" x14ac:dyDescent="0.2">
      <c r="A320" s="38"/>
      <c r="B320" s="38"/>
      <c r="C320" s="38"/>
      <c r="D320" s="11"/>
    </row>
    <row r="321" spans="1:52" s="11" customFormat="1" x14ac:dyDescent="0.2">
      <c r="A321" s="38"/>
      <c r="B321" s="38"/>
      <c r="C321" s="38"/>
      <c r="F321" s="15"/>
      <c r="G321" s="15"/>
      <c r="H321" s="1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s="11" customFormat="1" x14ac:dyDescent="0.2">
      <c r="A322" s="38"/>
      <c r="B322" s="38"/>
      <c r="C322" s="38"/>
      <c r="F322" s="15"/>
      <c r="G322" s="15"/>
      <c r="H322" s="1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s="11" customFormat="1" x14ac:dyDescent="0.2">
      <c r="A323" s="38"/>
      <c r="B323" s="38"/>
      <c r="C323" s="38"/>
      <c r="F323" s="15"/>
      <c r="G323" s="15"/>
      <c r="H323" s="1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s="11" customFormat="1" x14ac:dyDescent="0.2">
      <c r="A324" s="38"/>
      <c r="B324" s="38"/>
      <c r="C324" s="38"/>
      <c r="F324" s="15"/>
      <c r="G324" s="15"/>
      <c r="H324" s="1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s="11" customFormat="1" x14ac:dyDescent="0.2">
      <c r="A325" s="38"/>
      <c r="B325" s="38"/>
      <c r="C325" s="38"/>
      <c r="F325" s="15"/>
      <c r="G325" s="15"/>
      <c r="H325" s="1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s="11" customFormat="1" x14ac:dyDescent="0.2">
      <c r="A326" s="38"/>
      <c r="B326" s="38"/>
      <c r="C326" s="38"/>
      <c r="F326" s="15"/>
      <c r="G326" s="15"/>
      <c r="H326" s="1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s="11" customFormat="1" x14ac:dyDescent="0.2">
      <c r="A327" s="38"/>
      <c r="B327" s="38"/>
      <c r="C327" s="38"/>
      <c r="F327" s="15"/>
      <c r="G327" s="15"/>
      <c r="H327" s="1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s="11" customFormat="1" x14ac:dyDescent="0.2">
      <c r="A328" s="38"/>
      <c r="B328" s="38"/>
      <c r="C328" s="38"/>
      <c r="F328" s="15"/>
      <c r="G328" s="15"/>
      <c r="H328" s="1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s="11" customFormat="1" x14ac:dyDescent="0.2">
      <c r="A329" s="38"/>
      <c r="B329" s="38"/>
      <c r="C329" s="38"/>
      <c r="F329" s="15"/>
      <c r="G329" s="15"/>
      <c r="H329" s="1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s="11" customFormat="1" x14ac:dyDescent="0.2">
      <c r="A330" s="38"/>
      <c r="B330" s="38"/>
      <c r="C330" s="38"/>
      <c r="F330" s="15"/>
      <c r="G330" s="15"/>
      <c r="H330" s="1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s="11" customFormat="1" x14ac:dyDescent="0.2">
      <c r="A331" s="38"/>
      <c r="B331" s="38"/>
      <c r="C331" s="38"/>
      <c r="F331" s="15"/>
      <c r="G331" s="15"/>
      <c r="H331" s="1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s="11" customFormat="1" x14ac:dyDescent="0.2">
      <c r="A332" s="38"/>
      <c r="B332" s="38"/>
      <c r="C332" s="38"/>
      <c r="F332" s="15"/>
      <c r="G332" s="15"/>
      <c r="H332" s="1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s="11" customFormat="1" x14ac:dyDescent="0.2">
      <c r="A333" s="38"/>
      <c r="B333" s="38"/>
      <c r="C333" s="38"/>
      <c r="F333" s="15"/>
      <c r="G333" s="15"/>
      <c r="H333" s="1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s="11" customFormat="1" x14ac:dyDescent="0.2">
      <c r="A334" s="38"/>
      <c r="B334" s="38"/>
      <c r="C334" s="38"/>
      <c r="F334" s="15"/>
      <c r="G334" s="15"/>
      <c r="H334" s="1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s="11" customFormat="1" x14ac:dyDescent="0.2">
      <c r="A335" s="38"/>
      <c r="B335" s="38"/>
      <c r="C335" s="38"/>
      <c r="F335" s="15"/>
      <c r="G335" s="15"/>
      <c r="H335" s="1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s="11" customFormat="1" x14ac:dyDescent="0.2">
      <c r="A336" s="38"/>
      <c r="B336" s="38"/>
      <c r="C336" s="38"/>
      <c r="F336" s="15"/>
      <c r="G336" s="15"/>
      <c r="H336" s="1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s="11" customFormat="1" x14ac:dyDescent="0.2">
      <c r="A337" s="38"/>
      <c r="B337" s="38"/>
      <c r="C337" s="38"/>
      <c r="F337" s="15"/>
      <c r="G337" s="15"/>
      <c r="H337" s="1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s="11" customFormat="1" x14ac:dyDescent="0.2">
      <c r="A338" s="38"/>
      <c r="B338" s="38"/>
      <c r="C338" s="38"/>
      <c r="F338" s="15"/>
      <c r="G338" s="15"/>
      <c r="H338" s="1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s="11" customFormat="1" x14ac:dyDescent="0.2">
      <c r="A339" s="38"/>
      <c r="B339" s="38"/>
      <c r="C339" s="38"/>
      <c r="F339" s="15"/>
      <c r="G339" s="15"/>
      <c r="H339" s="1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s="11" customFormat="1" x14ac:dyDescent="0.2">
      <c r="A340" s="38"/>
      <c r="B340" s="38"/>
      <c r="C340" s="38"/>
      <c r="F340" s="15"/>
      <c r="G340" s="15"/>
      <c r="H340" s="1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s="11" customFormat="1" x14ac:dyDescent="0.2">
      <c r="A341" s="38"/>
      <c r="B341" s="38"/>
      <c r="C341" s="38"/>
      <c r="F341" s="15"/>
      <c r="G341" s="15"/>
      <c r="H341" s="1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s="11" customFormat="1" x14ac:dyDescent="0.2">
      <c r="A342" s="38"/>
      <c r="B342" s="38"/>
      <c r="C342" s="38"/>
      <c r="F342" s="15"/>
      <c r="G342" s="15"/>
      <c r="H342" s="1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s="11" customFormat="1" x14ac:dyDescent="0.2">
      <c r="A343" s="38"/>
      <c r="B343" s="38"/>
      <c r="C343" s="38"/>
      <c r="F343" s="15"/>
      <c r="G343" s="15"/>
      <c r="H343" s="1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s="11" customFormat="1" x14ac:dyDescent="0.2">
      <c r="A344" s="38"/>
      <c r="B344" s="38"/>
      <c r="C344" s="38"/>
      <c r="F344" s="15"/>
      <c r="G344" s="15"/>
      <c r="H344" s="1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s="11" customFormat="1" x14ac:dyDescent="0.2">
      <c r="A345" s="38"/>
      <c r="B345" s="38"/>
      <c r="C345" s="38"/>
      <c r="F345" s="15"/>
      <c r="G345" s="15"/>
      <c r="H345" s="1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s="11" customFormat="1" x14ac:dyDescent="0.2">
      <c r="A346" s="38"/>
      <c r="B346" s="38"/>
      <c r="C346" s="38"/>
      <c r="F346" s="15"/>
      <c r="G346" s="15"/>
      <c r="H346" s="1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s="11" customFormat="1" x14ac:dyDescent="0.2">
      <c r="A347" s="38"/>
      <c r="B347" s="38"/>
      <c r="C347" s="38"/>
      <c r="F347" s="15"/>
      <c r="G347" s="15"/>
      <c r="H347" s="1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s="11" customFormat="1" x14ac:dyDescent="0.2">
      <c r="A348" s="38"/>
      <c r="B348" s="38"/>
      <c r="C348" s="38"/>
      <c r="F348" s="15"/>
      <c r="G348" s="15"/>
      <c r="H348" s="1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s="11" customFormat="1" x14ac:dyDescent="0.2">
      <c r="A349" s="38"/>
      <c r="B349" s="38"/>
      <c r="C349" s="38"/>
      <c r="F349" s="15"/>
      <c r="G349" s="15"/>
      <c r="H349" s="1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s="11" customFormat="1" x14ac:dyDescent="0.2">
      <c r="A350" s="38"/>
      <c r="B350" s="38"/>
      <c r="C350" s="38"/>
      <c r="F350" s="15"/>
      <c r="G350" s="15"/>
      <c r="H350" s="1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s="11" customFormat="1" x14ac:dyDescent="0.2">
      <c r="A351" s="38"/>
      <c r="B351" s="38"/>
      <c r="C351" s="38"/>
      <c r="F351" s="15"/>
      <c r="G351" s="15"/>
      <c r="H351" s="1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s="11" customFormat="1" x14ac:dyDescent="0.2">
      <c r="A352" s="38"/>
      <c r="B352" s="38"/>
      <c r="C352" s="38"/>
      <c r="F352" s="15"/>
      <c r="G352" s="15"/>
      <c r="H352" s="1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s="11" customFormat="1" x14ac:dyDescent="0.2">
      <c r="A353" s="38"/>
      <c r="B353" s="38"/>
      <c r="C353" s="38"/>
      <c r="F353" s="15"/>
      <c r="G353" s="15"/>
      <c r="H353" s="1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s="11" customFormat="1" x14ac:dyDescent="0.2">
      <c r="A354" s="38"/>
      <c r="B354" s="38"/>
      <c r="C354" s="38"/>
      <c r="F354" s="15"/>
      <c r="G354" s="15"/>
      <c r="H354" s="1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s="11" customFormat="1" x14ac:dyDescent="0.2">
      <c r="A355" s="38"/>
      <c r="B355" s="38"/>
      <c r="C355" s="38"/>
      <c r="F355" s="15"/>
      <c r="G355" s="15"/>
      <c r="H355" s="1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s="11" customFormat="1" x14ac:dyDescent="0.2">
      <c r="A356" s="38"/>
      <c r="B356" s="38"/>
      <c r="C356" s="38"/>
      <c r="F356" s="15"/>
      <c r="G356" s="15"/>
      <c r="H356" s="1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s="11" customFormat="1" x14ac:dyDescent="0.2">
      <c r="A357" s="38"/>
      <c r="B357" s="38"/>
      <c r="C357" s="38"/>
      <c r="F357" s="15"/>
      <c r="G357" s="15"/>
      <c r="H357" s="1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s="11" customFormat="1" x14ac:dyDescent="0.2">
      <c r="A358" s="38"/>
      <c r="B358" s="38"/>
      <c r="C358" s="38"/>
      <c r="F358" s="15"/>
      <c r="G358" s="15"/>
      <c r="H358" s="1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s="11" customFormat="1" x14ac:dyDescent="0.2">
      <c r="A359" s="38"/>
      <c r="B359" s="38"/>
      <c r="C359" s="38"/>
      <c r="F359" s="15"/>
      <c r="G359" s="15"/>
      <c r="H359" s="1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s="11" customFormat="1" x14ac:dyDescent="0.2">
      <c r="A360" s="38"/>
      <c r="B360" s="38"/>
      <c r="C360" s="38"/>
      <c r="F360" s="15"/>
      <c r="G360" s="15"/>
      <c r="H360" s="1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s="11" customFormat="1" x14ac:dyDescent="0.2">
      <c r="A361" s="38"/>
      <c r="B361" s="38"/>
      <c r="C361" s="38"/>
      <c r="F361" s="15"/>
      <c r="G361" s="15"/>
      <c r="H361" s="1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s="11" customFormat="1" x14ac:dyDescent="0.2">
      <c r="A362" s="38"/>
      <c r="B362" s="38"/>
      <c r="C362" s="38"/>
      <c r="F362" s="15"/>
      <c r="G362" s="15"/>
      <c r="H362" s="1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s="11" customFormat="1" x14ac:dyDescent="0.2">
      <c r="A363" s="38"/>
      <c r="B363" s="38"/>
      <c r="C363" s="38"/>
      <c r="F363" s="15"/>
      <c r="G363" s="15"/>
      <c r="H363" s="15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s="11" customFormat="1" x14ac:dyDescent="0.2">
      <c r="A364" s="38"/>
      <c r="B364" s="38"/>
      <c r="C364" s="38"/>
      <c r="F364" s="15"/>
      <c r="G364" s="15"/>
      <c r="H364" s="15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s="11" customFormat="1" x14ac:dyDescent="0.2">
      <c r="A365" s="38"/>
      <c r="B365" s="38"/>
      <c r="C365" s="38"/>
      <c r="F365" s="15"/>
      <c r="G365" s="15"/>
      <c r="H365" s="1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s="11" customFormat="1" x14ac:dyDescent="0.2">
      <c r="A366" s="38"/>
      <c r="B366" s="38"/>
      <c r="C366" s="38"/>
      <c r="F366" s="15"/>
      <c r="G366" s="15"/>
      <c r="H366" s="1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s="11" customFormat="1" x14ac:dyDescent="0.2">
      <c r="A367" s="38"/>
      <c r="B367" s="38"/>
      <c r="C367" s="38"/>
      <c r="F367" s="15"/>
      <c r="G367" s="15"/>
      <c r="H367" s="1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s="11" customFormat="1" x14ac:dyDescent="0.2">
      <c r="A368" s="38"/>
      <c r="B368" s="38"/>
      <c r="C368" s="38"/>
      <c r="F368" s="15"/>
      <c r="G368" s="15"/>
      <c r="H368" s="1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s="11" customFormat="1" x14ac:dyDescent="0.2">
      <c r="A369" s="38"/>
      <c r="B369" s="38"/>
      <c r="C369" s="38"/>
      <c r="F369" s="15"/>
      <c r="G369" s="15"/>
      <c r="H369" s="1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s="11" customFormat="1" x14ac:dyDescent="0.2">
      <c r="A370" s="38"/>
      <c r="B370" s="38"/>
      <c r="C370" s="38"/>
      <c r="F370" s="15"/>
      <c r="G370" s="15"/>
      <c r="H370" s="1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s="11" customFormat="1" x14ac:dyDescent="0.2">
      <c r="A371" s="38"/>
      <c r="B371" s="38"/>
      <c r="C371" s="38"/>
      <c r="F371" s="15"/>
      <c r="G371" s="15"/>
      <c r="H371" s="1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s="11" customFormat="1" x14ac:dyDescent="0.2">
      <c r="A372" s="38"/>
      <c r="B372" s="38"/>
      <c r="C372" s="38"/>
      <c r="F372" s="15"/>
      <c r="G372" s="15"/>
      <c r="H372" s="1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s="11" customFormat="1" x14ac:dyDescent="0.2">
      <c r="A373" s="38"/>
      <c r="B373" s="38"/>
      <c r="C373" s="38"/>
      <c r="F373" s="15"/>
      <c r="G373" s="15"/>
      <c r="H373" s="1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s="11" customFormat="1" x14ac:dyDescent="0.2">
      <c r="A374" s="38"/>
      <c r="B374" s="38"/>
      <c r="C374" s="38"/>
      <c r="F374" s="15"/>
      <c r="G374" s="15"/>
      <c r="H374" s="1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s="11" customFormat="1" x14ac:dyDescent="0.2">
      <c r="A375" s="38"/>
      <c r="B375" s="38"/>
      <c r="C375" s="38"/>
      <c r="F375" s="15"/>
      <c r="G375" s="15"/>
      <c r="H375" s="1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s="11" customFormat="1" x14ac:dyDescent="0.2">
      <c r="A376" s="38"/>
      <c r="B376" s="38"/>
      <c r="C376" s="38"/>
      <c r="F376" s="15"/>
      <c r="G376" s="15"/>
      <c r="H376" s="1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s="11" customFormat="1" x14ac:dyDescent="0.2">
      <c r="A377" s="38"/>
      <c r="B377" s="38"/>
      <c r="C377" s="38"/>
      <c r="F377" s="15"/>
      <c r="G377" s="15"/>
      <c r="H377" s="1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s="11" customFormat="1" x14ac:dyDescent="0.2">
      <c r="A378" s="38"/>
      <c r="B378" s="38"/>
      <c r="C378" s="38"/>
      <c r="F378" s="15"/>
      <c r="G378" s="15"/>
      <c r="H378" s="1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s="11" customFormat="1" x14ac:dyDescent="0.2">
      <c r="A379" s="38"/>
      <c r="B379" s="38"/>
      <c r="C379" s="38"/>
      <c r="F379" s="15"/>
      <c r="G379" s="15"/>
      <c r="H379" s="1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s="11" customFormat="1" x14ac:dyDescent="0.2">
      <c r="A380" s="38"/>
      <c r="B380" s="38"/>
      <c r="C380" s="38"/>
      <c r="F380" s="15"/>
      <c r="G380" s="15"/>
      <c r="H380" s="1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s="11" customFormat="1" x14ac:dyDescent="0.2">
      <c r="A381" s="38"/>
      <c r="B381" s="38"/>
      <c r="C381" s="38"/>
      <c r="F381" s="15"/>
      <c r="G381" s="15"/>
      <c r="H381" s="1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s="11" customFormat="1" x14ac:dyDescent="0.2">
      <c r="A382" s="38"/>
      <c r="B382" s="38"/>
      <c r="C382" s="38"/>
      <c r="F382" s="15"/>
      <c r="G382" s="15"/>
      <c r="H382" s="1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s="11" customFormat="1" x14ac:dyDescent="0.2">
      <c r="A383" s="38"/>
      <c r="B383" s="38"/>
      <c r="C383" s="38"/>
      <c r="F383" s="15"/>
      <c r="G383" s="15"/>
      <c r="H383" s="1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s="11" customFormat="1" x14ac:dyDescent="0.2">
      <c r="A384" s="38"/>
      <c r="B384" s="38"/>
      <c r="C384" s="38"/>
      <c r="F384" s="15"/>
      <c r="G384" s="15"/>
      <c r="H384" s="1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s="11" customFormat="1" x14ac:dyDescent="0.2">
      <c r="A385" s="38"/>
      <c r="B385" s="38"/>
      <c r="C385" s="38"/>
      <c r="F385" s="15"/>
      <c r="G385" s="15"/>
      <c r="H385" s="1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s="11" customFormat="1" x14ac:dyDescent="0.2">
      <c r="A386" s="38"/>
      <c r="B386" s="38"/>
      <c r="C386" s="38"/>
      <c r="F386" s="15"/>
      <c r="G386" s="15"/>
      <c r="H386" s="1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s="11" customFormat="1" x14ac:dyDescent="0.2">
      <c r="A387" s="38"/>
      <c r="B387" s="38"/>
      <c r="C387" s="38"/>
      <c r="F387" s="15"/>
      <c r="G387" s="15"/>
      <c r="H387" s="1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s="11" customFormat="1" x14ac:dyDescent="0.2">
      <c r="A388" s="38"/>
      <c r="B388" s="38"/>
      <c r="C388" s="38"/>
      <c r="F388" s="15"/>
      <c r="G388" s="15"/>
      <c r="H388" s="1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s="11" customFormat="1" x14ac:dyDescent="0.2">
      <c r="A389" s="38"/>
      <c r="B389" s="38"/>
      <c r="C389" s="38"/>
      <c r="F389" s="15"/>
      <c r="G389" s="15"/>
      <c r="H389" s="1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s="11" customFormat="1" x14ac:dyDescent="0.2">
      <c r="A390" s="38"/>
      <c r="B390" s="38"/>
      <c r="C390" s="38"/>
      <c r="F390" s="15"/>
      <c r="G390" s="15"/>
      <c r="H390" s="1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s="11" customFormat="1" x14ac:dyDescent="0.2">
      <c r="A391" s="38"/>
      <c r="B391" s="38"/>
      <c r="C391" s="38"/>
      <c r="F391" s="15"/>
      <c r="G391" s="15"/>
      <c r="H391" s="1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s="11" customFormat="1" x14ac:dyDescent="0.2">
      <c r="A392" s="38"/>
      <c r="B392" s="38"/>
      <c r="C392" s="38"/>
      <c r="F392" s="15"/>
      <c r="G392" s="15"/>
      <c r="H392" s="1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s="11" customFormat="1" x14ac:dyDescent="0.2">
      <c r="A393" s="38"/>
      <c r="B393" s="38"/>
      <c r="C393" s="38"/>
      <c r="F393" s="15"/>
      <c r="G393" s="15"/>
      <c r="H393" s="1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s="11" customFormat="1" x14ac:dyDescent="0.2">
      <c r="A394" s="38"/>
      <c r="B394" s="38"/>
      <c r="C394" s="38"/>
      <c r="F394" s="15"/>
      <c r="G394" s="15"/>
      <c r="H394" s="1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s="11" customFormat="1" x14ac:dyDescent="0.2">
      <c r="A395" s="38"/>
      <c r="B395" s="38"/>
      <c r="C395" s="38"/>
      <c r="F395" s="15"/>
      <c r="G395" s="15"/>
      <c r="H395" s="1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s="11" customFormat="1" x14ac:dyDescent="0.2">
      <c r="A396" s="38"/>
      <c r="B396" s="38"/>
      <c r="C396" s="38"/>
      <c r="F396" s="15"/>
      <c r="G396" s="15"/>
      <c r="H396" s="1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s="11" customFormat="1" x14ac:dyDescent="0.2">
      <c r="A397" s="38"/>
      <c r="B397" s="38"/>
      <c r="C397" s="38"/>
      <c r="F397" s="15"/>
      <c r="G397" s="15"/>
      <c r="H397" s="1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s="11" customFormat="1" x14ac:dyDescent="0.2">
      <c r="A398" s="38"/>
      <c r="B398" s="38"/>
      <c r="C398" s="38"/>
      <c r="F398" s="15"/>
      <c r="G398" s="15"/>
      <c r="H398" s="1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s="11" customFormat="1" x14ac:dyDescent="0.2">
      <c r="A399" s="38"/>
      <c r="B399" s="38"/>
      <c r="C399" s="38"/>
      <c r="F399" s="15"/>
      <c r="G399" s="15"/>
      <c r="H399" s="1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s="11" customFormat="1" x14ac:dyDescent="0.2">
      <c r="A400" s="38"/>
      <c r="B400" s="38"/>
      <c r="C400" s="38"/>
      <c r="F400" s="15"/>
      <c r="G400" s="15"/>
      <c r="H400" s="1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s="11" customFormat="1" x14ac:dyDescent="0.2">
      <c r="A401" s="38"/>
      <c r="B401" s="38"/>
      <c r="C401" s="38"/>
      <c r="F401" s="15"/>
      <c r="G401" s="15"/>
      <c r="H401" s="1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s="11" customFormat="1" x14ac:dyDescent="0.2">
      <c r="A402" s="38"/>
      <c r="B402" s="38"/>
      <c r="C402" s="38"/>
      <c r="F402" s="15"/>
      <c r="G402" s="15"/>
      <c r="H402" s="1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s="11" customFormat="1" x14ac:dyDescent="0.2">
      <c r="A403" s="38"/>
      <c r="B403" s="38"/>
      <c r="C403" s="38"/>
      <c r="F403" s="15"/>
      <c r="G403" s="15"/>
      <c r="H403" s="1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s="11" customFormat="1" x14ac:dyDescent="0.2">
      <c r="A404" s="38"/>
      <c r="B404" s="38"/>
      <c r="C404" s="38"/>
      <c r="F404" s="15"/>
      <c r="G404" s="15"/>
      <c r="H404" s="1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s="11" customFormat="1" x14ac:dyDescent="0.2">
      <c r="A405" s="38"/>
      <c r="B405" s="38"/>
      <c r="C405" s="38"/>
      <c r="F405" s="15"/>
      <c r="G405" s="15"/>
      <c r="H405" s="1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s="11" customFormat="1" x14ac:dyDescent="0.2">
      <c r="A406" s="38"/>
      <c r="B406" s="38"/>
      <c r="C406" s="38"/>
      <c r="F406" s="15"/>
      <c r="G406" s="15"/>
      <c r="H406" s="1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s="11" customFormat="1" x14ac:dyDescent="0.2">
      <c r="A407" s="38"/>
      <c r="B407" s="38"/>
      <c r="C407" s="38"/>
      <c r="F407" s="15"/>
      <c r="G407" s="15"/>
      <c r="H407" s="1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s="11" customFormat="1" x14ac:dyDescent="0.2">
      <c r="A408" s="38"/>
      <c r="B408" s="38"/>
      <c r="C408" s="38"/>
      <c r="F408" s="15"/>
      <c r="G408" s="15"/>
      <c r="H408" s="1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s="11" customFormat="1" x14ac:dyDescent="0.2">
      <c r="A409" s="38"/>
      <c r="B409" s="38"/>
      <c r="C409" s="38"/>
      <c r="F409" s="15"/>
      <c r="G409" s="15"/>
      <c r="H409" s="1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s="11" customFormat="1" x14ac:dyDescent="0.2">
      <c r="A410" s="38"/>
      <c r="B410" s="38"/>
      <c r="C410" s="38"/>
      <c r="F410" s="15"/>
      <c r="G410" s="15"/>
      <c r="H410" s="1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s="11" customFormat="1" x14ac:dyDescent="0.2">
      <c r="A411" s="38"/>
      <c r="B411" s="38"/>
      <c r="C411" s="38"/>
      <c r="F411" s="15"/>
      <c r="G411" s="15"/>
      <c r="H411" s="1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s="11" customFormat="1" x14ac:dyDescent="0.2">
      <c r="A412" s="38"/>
      <c r="B412" s="38"/>
      <c r="C412" s="38"/>
      <c r="F412" s="15"/>
      <c r="G412" s="15"/>
      <c r="H412" s="1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s="11" customFormat="1" x14ac:dyDescent="0.2">
      <c r="A413" s="38"/>
      <c r="B413" s="38"/>
      <c r="C413" s="38"/>
      <c r="F413" s="15"/>
      <c r="G413" s="15"/>
      <c r="H413" s="1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s="11" customFormat="1" x14ac:dyDescent="0.2">
      <c r="A414" s="38"/>
      <c r="B414" s="38"/>
      <c r="C414" s="38"/>
      <c r="F414" s="15"/>
      <c r="G414" s="15"/>
      <c r="H414" s="1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s="11" customFormat="1" x14ac:dyDescent="0.2">
      <c r="A415" s="38"/>
      <c r="B415" s="38"/>
      <c r="C415" s="38"/>
      <c r="F415" s="15"/>
      <c r="G415" s="15"/>
      <c r="H415" s="1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s="11" customFormat="1" x14ac:dyDescent="0.2">
      <c r="A416" s="38"/>
      <c r="B416" s="38"/>
      <c r="C416" s="38"/>
      <c r="F416" s="15"/>
      <c r="G416" s="15"/>
      <c r="H416" s="1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s="11" customFormat="1" x14ac:dyDescent="0.2">
      <c r="A417" s="38"/>
      <c r="B417" s="38"/>
      <c r="C417" s="38"/>
      <c r="F417" s="15"/>
      <c r="G417" s="15"/>
      <c r="H417" s="1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s="11" customFormat="1" x14ac:dyDescent="0.2">
      <c r="A418" s="38"/>
      <c r="B418" s="38"/>
      <c r="C418" s="38"/>
      <c r="F418" s="15"/>
      <c r="G418" s="15"/>
      <c r="H418" s="1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s="11" customFormat="1" x14ac:dyDescent="0.2">
      <c r="A419" s="38"/>
      <c r="B419" s="38"/>
      <c r="C419" s="38"/>
      <c r="F419" s="15"/>
      <c r="G419" s="15"/>
      <c r="H419" s="1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s="11" customFormat="1" x14ac:dyDescent="0.2">
      <c r="A420" s="38"/>
      <c r="B420" s="38"/>
      <c r="C420" s="38"/>
      <c r="F420" s="15"/>
      <c r="G420" s="15"/>
      <c r="H420" s="1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s="11" customFormat="1" x14ac:dyDescent="0.2">
      <c r="A421" s="38"/>
      <c r="B421" s="38"/>
      <c r="C421" s="38"/>
      <c r="F421" s="15"/>
      <c r="G421" s="15"/>
      <c r="H421" s="1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s="11" customFormat="1" x14ac:dyDescent="0.2">
      <c r="A422" s="38"/>
      <c r="B422" s="38"/>
      <c r="C422" s="38"/>
      <c r="F422" s="15"/>
      <c r="G422" s="15"/>
      <c r="H422" s="1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s="11" customFormat="1" x14ac:dyDescent="0.2">
      <c r="A423" s="38"/>
      <c r="B423" s="38"/>
      <c r="C423" s="38"/>
      <c r="F423" s="15"/>
      <c r="G423" s="15"/>
      <c r="H423" s="1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s="11" customFormat="1" x14ac:dyDescent="0.2">
      <c r="A424" s="38"/>
      <c r="B424" s="38"/>
      <c r="C424" s="38"/>
      <c r="F424" s="15"/>
      <c r="G424" s="15"/>
      <c r="H424" s="1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s="11" customFormat="1" x14ac:dyDescent="0.2">
      <c r="A425" s="38"/>
      <c r="B425" s="38"/>
      <c r="C425" s="38"/>
      <c r="F425" s="15"/>
      <c r="G425" s="15"/>
      <c r="H425" s="1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s="11" customFormat="1" x14ac:dyDescent="0.2">
      <c r="A426" s="38"/>
      <c r="B426" s="38"/>
      <c r="C426" s="38"/>
      <c r="F426" s="15"/>
      <c r="G426" s="15"/>
      <c r="H426" s="1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s="11" customFormat="1" x14ac:dyDescent="0.2">
      <c r="A427" s="38"/>
      <c r="B427" s="38"/>
      <c r="C427" s="38"/>
      <c r="F427" s="15"/>
      <c r="G427" s="15"/>
      <c r="H427" s="1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s="11" customFormat="1" x14ac:dyDescent="0.2">
      <c r="A428" s="38"/>
      <c r="B428" s="38"/>
      <c r="C428" s="38"/>
      <c r="F428" s="15"/>
      <c r="G428" s="15"/>
      <c r="H428" s="1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s="11" customFormat="1" x14ac:dyDescent="0.2">
      <c r="A429" s="38"/>
      <c r="B429" s="38"/>
      <c r="C429" s="38"/>
      <c r="F429" s="15"/>
      <c r="G429" s="15"/>
      <c r="H429" s="1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s="11" customFormat="1" x14ac:dyDescent="0.2">
      <c r="A430" s="38"/>
      <c r="B430" s="38"/>
      <c r="C430" s="38"/>
      <c r="F430" s="15"/>
      <c r="G430" s="15"/>
      <c r="H430" s="1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s="11" customFormat="1" x14ac:dyDescent="0.2">
      <c r="A431" s="38"/>
      <c r="B431" s="38"/>
      <c r="C431" s="38"/>
      <c r="F431" s="15"/>
      <c r="G431" s="15"/>
      <c r="H431" s="1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s="11" customFormat="1" x14ac:dyDescent="0.2">
      <c r="A432" s="38"/>
      <c r="B432" s="38"/>
      <c r="C432" s="38"/>
      <c r="F432" s="15"/>
      <c r="G432" s="15"/>
      <c r="H432" s="1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s="11" customFormat="1" x14ac:dyDescent="0.2">
      <c r="A433" s="38"/>
      <c r="B433" s="38"/>
      <c r="C433" s="38"/>
      <c r="F433" s="15"/>
      <c r="G433" s="15"/>
      <c r="H433" s="1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s="11" customFormat="1" x14ac:dyDescent="0.2">
      <c r="A434" s="38"/>
      <c r="B434" s="38"/>
      <c r="C434" s="38"/>
      <c r="F434" s="15"/>
      <c r="G434" s="15"/>
      <c r="H434" s="1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s="11" customFormat="1" x14ac:dyDescent="0.2">
      <c r="A435" s="38"/>
      <c r="B435" s="38"/>
      <c r="C435" s="38"/>
      <c r="F435" s="15"/>
      <c r="G435" s="15"/>
      <c r="H435" s="1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s="11" customFormat="1" x14ac:dyDescent="0.2">
      <c r="A436" s="38"/>
      <c r="B436" s="38"/>
      <c r="C436" s="38"/>
      <c r="F436" s="15"/>
      <c r="G436" s="15"/>
      <c r="H436" s="1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s="11" customFormat="1" x14ac:dyDescent="0.2">
      <c r="A437" s="38"/>
      <c r="B437" s="38"/>
      <c r="C437" s="38"/>
      <c r="F437" s="15"/>
      <c r="G437" s="15"/>
      <c r="H437" s="1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s="11" customFormat="1" x14ac:dyDescent="0.2">
      <c r="A438" s="38"/>
      <c r="B438" s="38"/>
      <c r="C438" s="38"/>
      <c r="F438" s="15"/>
      <c r="G438" s="15"/>
      <c r="H438" s="1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s="11" customFormat="1" x14ac:dyDescent="0.2">
      <c r="A439" s="38"/>
      <c r="B439" s="38"/>
      <c r="C439" s="38"/>
      <c r="F439" s="15"/>
      <c r="G439" s="15"/>
      <c r="H439" s="1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s="11" customFormat="1" x14ac:dyDescent="0.2">
      <c r="A440" s="38"/>
      <c r="B440" s="38"/>
      <c r="C440" s="38"/>
      <c r="F440" s="15"/>
      <c r="G440" s="15"/>
      <c r="H440" s="1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s="11" customFormat="1" x14ac:dyDescent="0.2">
      <c r="A441" s="38"/>
      <c r="B441" s="38"/>
      <c r="C441" s="38"/>
      <c r="F441" s="15"/>
      <c r="G441" s="15"/>
      <c r="H441" s="1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s="11" customFormat="1" x14ac:dyDescent="0.2">
      <c r="A442" s="38"/>
      <c r="B442" s="38"/>
      <c r="C442" s="38"/>
      <c r="F442" s="15"/>
      <c r="G442" s="15"/>
      <c r="H442" s="1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s="11" customFormat="1" x14ac:dyDescent="0.2">
      <c r="A443" s="38"/>
      <c r="B443" s="38"/>
      <c r="C443" s="38"/>
      <c r="F443" s="15"/>
      <c r="G443" s="15"/>
      <c r="H443" s="1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s="11" customFormat="1" x14ac:dyDescent="0.2">
      <c r="A444" s="38"/>
      <c r="B444" s="38"/>
      <c r="C444" s="38"/>
      <c r="F444" s="15"/>
      <c r="G444" s="15"/>
      <c r="H444" s="1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s="11" customFormat="1" x14ac:dyDescent="0.2">
      <c r="A445" s="38"/>
      <c r="B445" s="38"/>
      <c r="C445" s="38"/>
      <c r="F445" s="15"/>
      <c r="G445" s="15"/>
      <c r="H445" s="1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s="11" customFormat="1" x14ac:dyDescent="0.2">
      <c r="A446" s="38"/>
      <c r="B446" s="38"/>
      <c r="C446" s="38"/>
      <c r="F446" s="15"/>
      <c r="G446" s="15"/>
      <c r="H446" s="1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s="11" customFormat="1" x14ac:dyDescent="0.2">
      <c r="A447" s="38"/>
      <c r="B447" s="38"/>
      <c r="C447" s="38"/>
      <c r="F447" s="15"/>
      <c r="G447" s="15"/>
      <c r="H447" s="1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s="11" customFormat="1" x14ac:dyDescent="0.2">
      <c r="A448" s="38"/>
      <c r="B448" s="38"/>
      <c r="C448" s="38"/>
      <c r="F448" s="15"/>
      <c r="G448" s="15"/>
      <c r="H448" s="1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s="11" customFormat="1" x14ac:dyDescent="0.2">
      <c r="A449" s="38"/>
      <c r="B449" s="38"/>
      <c r="C449" s="38"/>
      <c r="F449" s="15"/>
      <c r="G449" s="15"/>
      <c r="H449" s="1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s="11" customFormat="1" x14ac:dyDescent="0.2">
      <c r="A450" s="38"/>
      <c r="B450" s="38"/>
      <c r="C450" s="38"/>
      <c r="F450" s="15"/>
      <c r="G450" s="15"/>
      <c r="H450" s="1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s="11" customFormat="1" x14ac:dyDescent="0.2">
      <c r="A451" s="38"/>
      <c r="B451" s="38"/>
      <c r="C451" s="38"/>
      <c r="F451" s="15"/>
      <c r="G451" s="15"/>
      <c r="H451" s="1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s="11" customFormat="1" x14ac:dyDescent="0.2">
      <c r="A452" s="38"/>
      <c r="B452" s="38"/>
      <c r="C452" s="38"/>
      <c r="F452" s="15"/>
      <c r="G452" s="15"/>
      <c r="H452" s="1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s="11" customFormat="1" x14ac:dyDescent="0.2">
      <c r="A453" s="38"/>
      <c r="B453" s="38"/>
      <c r="C453" s="38"/>
      <c r="F453" s="15"/>
      <c r="G453" s="15"/>
      <c r="H453" s="1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s="11" customFormat="1" x14ac:dyDescent="0.2">
      <c r="A454" s="38"/>
      <c r="B454" s="38"/>
      <c r="C454" s="38"/>
      <c r="F454" s="15"/>
      <c r="G454" s="15"/>
      <c r="H454" s="1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s="11" customFormat="1" x14ac:dyDescent="0.2">
      <c r="A455" s="38"/>
      <c r="B455" s="38"/>
      <c r="C455" s="38"/>
      <c r="F455" s="15"/>
      <c r="G455" s="15"/>
      <c r="H455" s="1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s="11" customFormat="1" x14ac:dyDescent="0.2">
      <c r="A456" s="38"/>
      <c r="B456" s="38"/>
      <c r="C456" s="38"/>
      <c r="F456" s="15"/>
      <c r="G456" s="15"/>
      <c r="H456" s="1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s="11" customFormat="1" x14ac:dyDescent="0.2">
      <c r="A457" s="38"/>
      <c r="B457" s="38"/>
      <c r="C457" s="38"/>
      <c r="F457" s="15"/>
      <c r="G457" s="15"/>
      <c r="H457" s="1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s="11" customFormat="1" x14ac:dyDescent="0.2">
      <c r="A458" s="38"/>
      <c r="B458" s="38"/>
      <c r="C458" s="38"/>
      <c r="F458" s="15"/>
      <c r="G458" s="15"/>
      <c r="H458" s="1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s="11" customFormat="1" x14ac:dyDescent="0.2">
      <c r="A459" s="38"/>
      <c r="B459" s="38"/>
      <c r="C459" s="38"/>
      <c r="F459" s="15"/>
      <c r="G459" s="15"/>
      <c r="H459" s="1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s="11" customFormat="1" x14ac:dyDescent="0.2">
      <c r="A460" s="38"/>
      <c r="B460" s="38"/>
      <c r="C460" s="38"/>
      <c r="F460" s="15"/>
      <c r="G460" s="15"/>
      <c r="H460" s="1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s="11" customFormat="1" x14ac:dyDescent="0.2">
      <c r="A461" s="38"/>
      <c r="B461" s="38"/>
      <c r="C461" s="38"/>
      <c r="F461" s="15"/>
      <c r="G461" s="15"/>
      <c r="H461" s="1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s="11" customFormat="1" x14ac:dyDescent="0.2">
      <c r="A462" s="38"/>
      <c r="B462" s="38"/>
      <c r="C462" s="38"/>
      <c r="F462" s="15"/>
      <c r="G462" s="15"/>
      <c r="H462" s="1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s="11" customFormat="1" x14ac:dyDescent="0.2">
      <c r="A463" s="38"/>
      <c r="B463" s="38"/>
      <c r="C463" s="38"/>
      <c r="F463" s="15"/>
      <c r="G463" s="15"/>
      <c r="H463" s="1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s="11" customFormat="1" x14ac:dyDescent="0.2">
      <c r="A464" s="38"/>
      <c r="B464" s="38"/>
      <c r="C464" s="38"/>
      <c r="F464" s="15"/>
      <c r="G464" s="15"/>
      <c r="H464" s="1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s="11" customFormat="1" x14ac:dyDescent="0.2">
      <c r="A465" s="38"/>
      <c r="B465" s="38"/>
      <c r="C465" s="38"/>
      <c r="F465" s="15"/>
      <c r="G465" s="15"/>
      <c r="H465" s="1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s="11" customFormat="1" x14ac:dyDescent="0.2">
      <c r="A466" s="38"/>
      <c r="B466" s="38"/>
      <c r="C466" s="38"/>
      <c r="F466" s="15"/>
      <c r="G466" s="15"/>
      <c r="H466" s="15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s="11" customFormat="1" x14ac:dyDescent="0.2">
      <c r="A467" s="38"/>
      <c r="B467" s="38"/>
      <c r="C467" s="38"/>
      <c r="F467" s="15"/>
      <c r="G467" s="15"/>
      <c r="H467" s="15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s="11" customFormat="1" x14ac:dyDescent="0.2">
      <c r="A468" s="38"/>
      <c r="B468" s="38"/>
      <c r="C468" s="38"/>
      <c r="F468" s="15"/>
      <c r="G468" s="15"/>
      <c r="H468" s="15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s="11" customFormat="1" x14ac:dyDescent="0.2">
      <c r="A469" s="38"/>
      <c r="B469" s="38"/>
      <c r="C469" s="38"/>
      <c r="F469" s="15"/>
      <c r="G469" s="15"/>
      <c r="H469" s="1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s="11" customFormat="1" x14ac:dyDescent="0.2">
      <c r="A470" s="38"/>
      <c r="B470" s="38"/>
      <c r="C470" s="38"/>
      <c r="F470" s="15"/>
      <c r="G470" s="15"/>
      <c r="H470" s="1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s="11" customFormat="1" x14ac:dyDescent="0.2">
      <c r="A471" s="38"/>
      <c r="B471" s="38"/>
      <c r="C471" s="38"/>
      <c r="F471" s="15"/>
      <c r="G471" s="15"/>
      <c r="H471" s="15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s="11" customFormat="1" x14ac:dyDescent="0.2">
      <c r="A472" s="38"/>
      <c r="B472" s="38"/>
      <c r="C472" s="38"/>
      <c r="F472" s="15"/>
      <c r="G472" s="15"/>
      <c r="H472" s="15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s="11" customFormat="1" x14ac:dyDescent="0.2">
      <c r="A473" s="38"/>
      <c r="B473" s="38"/>
      <c r="C473" s="38"/>
      <c r="F473" s="15"/>
      <c r="G473" s="15"/>
      <c r="H473" s="15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s="11" customFormat="1" x14ac:dyDescent="0.2">
      <c r="A474" s="38"/>
      <c r="B474" s="38"/>
      <c r="C474" s="38"/>
      <c r="F474" s="15"/>
      <c r="G474" s="15"/>
      <c r="H474" s="15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s="11" customFormat="1" x14ac:dyDescent="0.2">
      <c r="A475" s="38"/>
      <c r="B475" s="38"/>
      <c r="C475" s="38"/>
      <c r="F475" s="15"/>
      <c r="G475" s="15"/>
      <c r="H475" s="1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s="11" customFormat="1" x14ac:dyDescent="0.2">
      <c r="A476" s="38"/>
      <c r="B476" s="38"/>
      <c r="C476" s="38"/>
      <c r="F476" s="15"/>
      <c r="G476" s="15"/>
      <c r="H476" s="1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s="11" customFormat="1" x14ac:dyDescent="0.2">
      <c r="A477" s="38"/>
      <c r="B477" s="38"/>
      <c r="C477" s="38"/>
      <c r="F477" s="15"/>
      <c r="G477" s="15"/>
      <c r="H477" s="15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s="11" customFormat="1" x14ac:dyDescent="0.2">
      <c r="A478" s="38"/>
      <c r="B478" s="38"/>
      <c r="C478" s="38"/>
      <c r="F478" s="15"/>
      <c r="G478" s="15"/>
      <c r="H478" s="1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s="11" customFormat="1" x14ac:dyDescent="0.2">
      <c r="A479" s="38"/>
      <c r="B479" s="38"/>
      <c r="C479" s="38"/>
      <c r="F479" s="15"/>
      <c r="G479" s="15"/>
      <c r="H479" s="15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s="11" customFormat="1" x14ac:dyDescent="0.2">
      <c r="A480" s="38"/>
      <c r="B480" s="38"/>
      <c r="C480" s="38"/>
      <c r="F480" s="15"/>
      <c r="G480" s="15"/>
      <c r="H480" s="15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s="11" customFormat="1" x14ac:dyDescent="0.2">
      <c r="A481" s="38"/>
      <c r="B481" s="38"/>
      <c r="C481" s="38"/>
      <c r="F481" s="15"/>
      <c r="G481" s="15"/>
      <c r="H481" s="15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s="11" customFormat="1" x14ac:dyDescent="0.2">
      <c r="A482" s="38"/>
      <c r="B482" s="38"/>
      <c r="C482" s="38"/>
      <c r="F482" s="15"/>
      <c r="G482" s="15"/>
      <c r="H482" s="15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s="11" customFormat="1" x14ac:dyDescent="0.2">
      <c r="A483" s="38"/>
      <c r="B483" s="38"/>
      <c r="C483" s="38"/>
      <c r="F483" s="15"/>
      <c r="G483" s="15"/>
      <c r="H483" s="15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s="11" customFormat="1" x14ac:dyDescent="0.2">
      <c r="A484" s="38"/>
      <c r="B484" s="38"/>
      <c r="C484" s="38"/>
      <c r="F484" s="15"/>
      <c r="G484" s="15"/>
      <c r="H484" s="15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s="11" customFormat="1" x14ac:dyDescent="0.2">
      <c r="A485" s="38"/>
      <c r="B485" s="38"/>
      <c r="C485" s="38"/>
      <c r="F485" s="15"/>
      <c r="G485" s="15"/>
      <c r="H485" s="15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s="11" customFormat="1" x14ac:dyDescent="0.2">
      <c r="A486" s="38"/>
      <c r="B486" s="38"/>
      <c r="C486" s="38"/>
      <c r="F486" s="15"/>
      <c r="G486" s="15"/>
      <c r="H486" s="15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s="11" customFormat="1" x14ac:dyDescent="0.2">
      <c r="A487" s="38"/>
      <c r="B487" s="38"/>
      <c r="C487" s="38"/>
      <c r="F487" s="15"/>
      <c r="G487" s="15"/>
      <c r="H487" s="15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s="11" customFormat="1" x14ac:dyDescent="0.2">
      <c r="A488" s="38"/>
      <c r="B488" s="38"/>
      <c r="C488" s="38"/>
      <c r="F488" s="15"/>
      <c r="G488" s="15"/>
      <c r="H488" s="15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s="11" customFormat="1" x14ac:dyDescent="0.2">
      <c r="A489" s="38"/>
      <c r="B489" s="38"/>
      <c r="C489" s="38"/>
      <c r="F489" s="15"/>
      <c r="G489" s="15"/>
      <c r="H489" s="1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s="11" customFormat="1" x14ac:dyDescent="0.2">
      <c r="A490" s="38"/>
      <c r="B490" s="38"/>
      <c r="C490" s="38"/>
      <c r="F490" s="15"/>
      <c r="G490" s="15"/>
      <c r="H490" s="1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s="11" customFormat="1" x14ac:dyDescent="0.2">
      <c r="A491" s="38"/>
      <c r="B491" s="38"/>
      <c r="C491" s="38"/>
      <c r="F491" s="15"/>
      <c r="G491" s="15"/>
      <c r="H491" s="15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s="11" customFormat="1" x14ac:dyDescent="0.2">
      <c r="A492" s="38"/>
      <c r="B492" s="38"/>
      <c r="C492" s="38"/>
      <c r="F492" s="15"/>
      <c r="G492" s="15"/>
      <c r="H492" s="1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s="11" customFormat="1" x14ac:dyDescent="0.2">
      <c r="A493" s="38"/>
      <c r="B493" s="38"/>
      <c r="C493" s="38"/>
      <c r="F493" s="15"/>
      <c r="G493" s="15"/>
      <c r="H493" s="15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s="11" customFormat="1" x14ac:dyDescent="0.2">
      <c r="A494" s="38"/>
      <c r="B494" s="38"/>
      <c r="C494" s="38"/>
      <c r="F494" s="15"/>
      <c r="G494" s="15"/>
      <c r="H494" s="15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s="11" customFormat="1" x14ac:dyDescent="0.2">
      <c r="A495" s="38"/>
      <c r="B495" s="38"/>
      <c r="C495" s="38"/>
      <c r="F495" s="15"/>
      <c r="G495" s="15"/>
      <c r="H495" s="15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s="11" customFormat="1" x14ac:dyDescent="0.2">
      <c r="A496" s="38"/>
      <c r="B496" s="38"/>
      <c r="C496" s="38"/>
      <c r="F496" s="15"/>
      <c r="G496" s="15"/>
      <c r="H496" s="15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s="11" customFormat="1" x14ac:dyDescent="0.2">
      <c r="A497" s="38"/>
      <c r="B497" s="38"/>
      <c r="C497" s="38"/>
      <c r="F497" s="15"/>
      <c r="G497" s="15"/>
      <c r="H497" s="15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s="11" customFormat="1" x14ac:dyDescent="0.2">
      <c r="A498" s="38"/>
      <c r="B498" s="38"/>
      <c r="C498" s="38"/>
      <c r="F498" s="15"/>
      <c r="G498" s="15"/>
      <c r="H498" s="15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s="11" customFormat="1" x14ac:dyDescent="0.2">
      <c r="A499" s="38"/>
      <c r="B499" s="38"/>
      <c r="C499" s="38"/>
      <c r="F499" s="15"/>
      <c r="G499" s="15"/>
      <c r="H499" s="15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s="11" customFormat="1" x14ac:dyDescent="0.2">
      <c r="A500" s="38"/>
      <c r="B500" s="38"/>
      <c r="C500" s="38"/>
      <c r="F500" s="15"/>
      <c r="G500" s="15"/>
      <c r="H500" s="15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s="11" customFormat="1" x14ac:dyDescent="0.2">
      <c r="A501" s="38"/>
      <c r="B501" s="38"/>
      <c r="C501" s="38"/>
      <c r="F501" s="15"/>
      <c r="G501" s="15"/>
      <c r="H501" s="15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s="11" customFormat="1" x14ac:dyDescent="0.2">
      <c r="A502" s="38"/>
      <c r="B502" s="38"/>
      <c r="C502" s="38"/>
      <c r="F502" s="15"/>
      <c r="G502" s="15"/>
      <c r="H502" s="15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s="11" customFormat="1" x14ac:dyDescent="0.2">
      <c r="A503" s="38"/>
      <c r="B503" s="38"/>
      <c r="C503" s="38"/>
      <c r="F503" s="15"/>
      <c r="G503" s="15"/>
      <c r="H503" s="15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s="11" customFormat="1" x14ac:dyDescent="0.2">
      <c r="A504" s="38"/>
      <c r="B504" s="38"/>
      <c r="C504" s="38"/>
      <c r="F504" s="15"/>
      <c r="G504" s="15"/>
      <c r="H504" s="1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s="11" customFormat="1" x14ac:dyDescent="0.2">
      <c r="A505" s="38"/>
      <c r="B505" s="38"/>
      <c r="C505" s="38"/>
      <c r="F505" s="15"/>
      <c r="G505" s="15"/>
      <c r="H505" s="15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s="11" customFormat="1" x14ac:dyDescent="0.2">
      <c r="A506" s="38"/>
      <c r="B506" s="38"/>
      <c r="C506" s="38"/>
      <c r="F506" s="15"/>
      <c r="G506" s="15"/>
      <c r="H506" s="15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s="11" customFormat="1" x14ac:dyDescent="0.2">
      <c r="A507" s="38"/>
      <c r="B507" s="38"/>
      <c r="C507" s="38"/>
      <c r="F507" s="15"/>
      <c r="G507" s="15"/>
      <c r="H507" s="15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s="11" customFormat="1" x14ac:dyDescent="0.2">
      <c r="A508" s="38"/>
      <c r="B508" s="38"/>
      <c r="C508" s="38"/>
      <c r="F508" s="15"/>
      <c r="G508" s="15"/>
      <c r="H508" s="15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s="11" customFormat="1" x14ac:dyDescent="0.2">
      <c r="A509" s="38"/>
      <c r="B509" s="38"/>
      <c r="C509" s="38"/>
      <c r="F509" s="15"/>
      <c r="G509" s="15"/>
      <c r="H509" s="15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s="11" customFormat="1" x14ac:dyDescent="0.2">
      <c r="A510" s="38"/>
      <c r="B510" s="38"/>
      <c r="C510" s="38"/>
      <c r="F510" s="15"/>
      <c r="G510" s="15"/>
      <c r="H510" s="15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s="11" customFormat="1" x14ac:dyDescent="0.2">
      <c r="A511" s="38"/>
      <c r="B511" s="38"/>
      <c r="C511" s="38"/>
      <c r="F511" s="15"/>
      <c r="G511" s="15"/>
      <c r="H511" s="15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s="11" customFormat="1" x14ac:dyDescent="0.2">
      <c r="A512" s="38"/>
      <c r="B512" s="38"/>
      <c r="C512" s="38"/>
      <c r="F512" s="15"/>
      <c r="G512" s="15"/>
      <c r="H512" s="15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s="11" customFormat="1" x14ac:dyDescent="0.2">
      <c r="A513" s="38"/>
      <c r="B513" s="38"/>
      <c r="C513" s="38"/>
      <c r="F513" s="15"/>
      <c r="G513" s="15"/>
      <c r="H513" s="15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s="11" customFormat="1" x14ac:dyDescent="0.2">
      <c r="A514" s="38"/>
      <c r="B514" s="38"/>
      <c r="C514" s="38"/>
      <c r="F514" s="15"/>
      <c r="G514" s="15"/>
      <c r="H514" s="15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s="11" customFormat="1" x14ac:dyDescent="0.2">
      <c r="A515" s="38"/>
      <c r="B515" s="38"/>
      <c r="C515" s="38"/>
      <c r="F515" s="15"/>
      <c r="G515" s="15"/>
      <c r="H515" s="15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s="11" customFormat="1" x14ac:dyDescent="0.2">
      <c r="A516" s="38"/>
      <c r="B516" s="38"/>
      <c r="C516" s="38"/>
      <c r="F516" s="15"/>
      <c r="G516" s="15"/>
      <c r="H516" s="1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s="11" customFormat="1" x14ac:dyDescent="0.2">
      <c r="A517" s="38"/>
      <c r="B517" s="38"/>
      <c r="C517" s="38"/>
      <c r="F517" s="15"/>
      <c r="G517" s="15"/>
      <c r="H517" s="15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s="11" customFormat="1" x14ac:dyDescent="0.2">
      <c r="A518" s="38"/>
      <c r="B518" s="38"/>
      <c r="C518" s="38"/>
      <c r="F518" s="15"/>
      <c r="G518" s="15"/>
      <c r="H518" s="15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s="11" customFormat="1" x14ac:dyDescent="0.2">
      <c r="A519" s="38"/>
      <c r="B519" s="38"/>
      <c r="C519" s="38"/>
      <c r="F519" s="15"/>
      <c r="G519" s="15"/>
      <c r="H519" s="15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s="11" customFormat="1" x14ac:dyDescent="0.2">
      <c r="A520" s="38"/>
      <c r="B520" s="38"/>
      <c r="C520" s="38"/>
      <c r="F520" s="15"/>
      <c r="G520" s="15"/>
      <c r="H520" s="15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s="11" customFormat="1" x14ac:dyDescent="0.2">
      <c r="A521" s="38"/>
      <c r="B521" s="38"/>
      <c r="C521" s="38"/>
      <c r="F521" s="15"/>
      <c r="G521" s="15"/>
      <c r="H521" s="15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s="11" customFormat="1" x14ac:dyDescent="0.2">
      <c r="A522" s="38"/>
      <c r="B522" s="38"/>
      <c r="C522" s="38"/>
      <c r="F522" s="15"/>
      <c r="G522" s="15"/>
      <c r="H522" s="1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s="11" customFormat="1" x14ac:dyDescent="0.2">
      <c r="A523" s="38"/>
      <c r="B523" s="38"/>
      <c r="C523" s="38"/>
      <c r="F523" s="15"/>
      <c r="G523" s="15"/>
      <c r="H523" s="15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s="11" customFormat="1" x14ac:dyDescent="0.2">
      <c r="A524" s="38"/>
      <c r="B524" s="38"/>
      <c r="C524" s="38"/>
      <c r="F524" s="15"/>
      <c r="G524" s="15"/>
      <c r="H524" s="15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s="11" customFormat="1" x14ac:dyDescent="0.2">
      <c r="A525" s="38"/>
      <c r="B525" s="38"/>
      <c r="C525" s="38"/>
      <c r="F525" s="15"/>
      <c r="G525" s="15"/>
      <c r="H525" s="15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s="11" customFormat="1" x14ac:dyDescent="0.2">
      <c r="A526" s="38"/>
      <c r="B526" s="38"/>
      <c r="C526" s="38"/>
      <c r="F526" s="15"/>
      <c r="G526" s="15"/>
      <c r="H526" s="1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s="11" customFormat="1" x14ac:dyDescent="0.2">
      <c r="A527" s="38"/>
      <c r="B527" s="38"/>
      <c r="C527" s="38"/>
      <c r="F527" s="15"/>
      <c r="G527" s="15"/>
      <c r="H527" s="1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s="11" customFormat="1" x14ac:dyDescent="0.2">
      <c r="A528" s="38"/>
      <c r="B528" s="38"/>
      <c r="C528" s="38"/>
      <c r="F528" s="15"/>
      <c r="G528" s="15"/>
      <c r="H528" s="15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s="11" customFormat="1" x14ac:dyDescent="0.2">
      <c r="A529" s="38"/>
      <c r="B529" s="38"/>
      <c r="C529" s="38"/>
      <c r="F529" s="15"/>
      <c r="G529" s="15"/>
      <c r="H529" s="15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s="11" customFormat="1" x14ac:dyDescent="0.2">
      <c r="A530" s="38"/>
      <c r="B530" s="38"/>
      <c r="C530" s="38"/>
      <c r="F530" s="15"/>
      <c r="G530" s="15"/>
      <c r="H530" s="15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s="11" customFormat="1" x14ac:dyDescent="0.2">
      <c r="A531" s="38"/>
      <c r="B531" s="38"/>
      <c r="C531" s="38"/>
      <c r="F531" s="15"/>
      <c r="G531" s="15"/>
      <c r="H531" s="1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s="11" customFormat="1" x14ac:dyDescent="0.2">
      <c r="A532" s="38"/>
      <c r="B532" s="38"/>
      <c r="C532" s="38"/>
      <c r="F532" s="15"/>
      <c r="G532" s="15"/>
      <c r="H532" s="1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s="11" customFormat="1" x14ac:dyDescent="0.2">
      <c r="A533" s="38"/>
      <c r="B533" s="38"/>
      <c r="C533" s="38"/>
      <c r="F533" s="15"/>
      <c r="G533" s="15"/>
      <c r="H533" s="15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s="11" customFormat="1" x14ac:dyDescent="0.2">
      <c r="A534" s="38"/>
      <c r="B534" s="38"/>
      <c r="C534" s="38"/>
      <c r="F534" s="15"/>
      <c r="G534" s="15"/>
      <c r="H534" s="15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s="11" customFormat="1" x14ac:dyDescent="0.2">
      <c r="A535" s="38"/>
      <c r="B535" s="38"/>
      <c r="C535" s="38"/>
      <c r="F535" s="15"/>
      <c r="G535" s="15"/>
      <c r="H535" s="1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s="11" customFormat="1" x14ac:dyDescent="0.2">
      <c r="A536" s="38"/>
      <c r="B536" s="38"/>
      <c r="C536" s="38"/>
      <c r="F536" s="15"/>
      <c r="G536" s="15"/>
      <c r="H536" s="15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s="11" customFormat="1" x14ac:dyDescent="0.2">
      <c r="A537" s="38"/>
      <c r="B537" s="38"/>
      <c r="C537" s="38"/>
      <c r="F537" s="15"/>
      <c r="G537" s="15"/>
      <c r="H537" s="15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s="11" customFormat="1" x14ac:dyDescent="0.2">
      <c r="A538" s="38"/>
      <c r="B538" s="38"/>
      <c r="C538" s="38"/>
      <c r="F538" s="15"/>
      <c r="G538" s="15"/>
      <c r="H538" s="15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s="11" customFormat="1" x14ac:dyDescent="0.2">
      <c r="A539" s="38"/>
      <c r="B539" s="38"/>
      <c r="C539" s="38"/>
      <c r="F539" s="15"/>
      <c r="G539" s="15"/>
      <c r="H539" s="15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s="11" customFormat="1" x14ac:dyDescent="0.2">
      <c r="A540" s="38"/>
      <c r="B540" s="38"/>
      <c r="C540" s="38"/>
      <c r="F540" s="15"/>
      <c r="G540" s="15"/>
      <c r="H540" s="15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s="11" customFormat="1" x14ac:dyDescent="0.2">
      <c r="A541" s="38"/>
      <c r="B541" s="38"/>
      <c r="C541" s="38"/>
      <c r="F541" s="15"/>
      <c r="G541" s="15"/>
      <c r="H541" s="15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s="11" customFormat="1" x14ac:dyDescent="0.2">
      <c r="A542" s="38"/>
      <c r="B542" s="38"/>
      <c r="C542" s="38"/>
      <c r="F542" s="15"/>
      <c r="G542" s="15"/>
      <c r="H542" s="15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s="11" customFormat="1" x14ac:dyDescent="0.2">
      <c r="A543" s="38"/>
      <c r="B543" s="38"/>
      <c r="C543" s="38"/>
      <c r="F543" s="15"/>
      <c r="G543" s="15"/>
      <c r="H543" s="15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s="11" customFormat="1" x14ac:dyDescent="0.2">
      <c r="A544" s="38"/>
      <c r="B544" s="38"/>
      <c r="C544" s="38"/>
      <c r="F544" s="15"/>
      <c r="G544" s="15"/>
      <c r="H544" s="15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s="11" customFormat="1" x14ac:dyDescent="0.2">
      <c r="A545" s="38"/>
      <c r="B545" s="38"/>
      <c r="C545" s="38"/>
      <c r="F545" s="15"/>
      <c r="G545" s="15"/>
      <c r="H545" s="15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s="11" customFormat="1" x14ac:dyDescent="0.2">
      <c r="A546" s="38"/>
      <c r="B546" s="38"/>
      <c r="C546" s="38"/>
      <c r="F546" s="15"/>
      <c r="G546" s="15"/>
      <c r="H546" s="15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s="11" customFormat="1" x14ac:dyDescent="0.2">
      <c r="A547" s="38"/>
      <c r="B547" s="38"/>
      <c r="C547" s="38"/>
      <c r="F547" s="15"/>
      <c r="G547" s="15"/>
      <c r="H547" s="15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s="11" customFormat="1" x14ac:dyDescent="0.2">
      <c r="A548" s="38"/>
      <c r="B548" s="38"/>
      <c r="C548" s="38"/>
      <c r="F548" s="15"/>
      <c r="G548" s="15"/>
      <c r="H548" s="15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s="11" customFormat="1" x14ac:dyDescent="0.2">
      <c r="A549" s="38"/>
      <c r="B549" s="38"/>
      <c r="C549" s="38"/>
      <c r="F549" s="15"/>
      <c r="G549" s="15"/>
      <c r="H549" s="15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s="11" customFormat="1" x14ac:dyDescent="0.2">
      <c r="A550" s="38"/>
      <c r="B550" s="38"/>
      <c r="C550" s="38"/>
      <c r="F550" s="15"/>
      <c r="G550" s="15"/>
      <c r="H550" s="15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s="11" customFormat="1" x14ac:dyDescent="0.2">
      <c r="A551" s="38"/>
      <c r="B551" s="38"/>
      <c r="C551" s="38"/>
      <c r="F551" s="15"/>
      <c r="G551" s="15"/>
      <c r="H551" s="15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s="11" customFormat="1" x14ac:dyDescent="0.2">
      <c r="A552" s="38"/>
      <c r="B552" s="38"/>
      <c r="C552" s="38"/>
      <c r="F552" s="15"/>
      <c r="G552" s="15"/>
      <c r="H552" s="1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s="11" customFormat="1" x14ac:dyDescent="0.2">
      <c r="A553" s="38"/>
      <c r="B553" s="38"/>
      <c r="C553" s="38"/>
      <c r="F553" s="15"/>
      <c r="G553" s="15"/>
      <c r="H553" s="1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s="11" customFormat="1" x14ac:dyDescent="0.2">
      <c r="A554" s="38"/>
      <c r="B554" s="38"/>
      <c r="C554" s="38"/>
      <c r="F554" s="15"/>
      <c r="G554" s="15"/>
      <c r="H554" s="15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s="11" customFormat="1" x14ac:dyDescent="0.2">
      <c r="A555" s="38"/>
      <c r="B555" s="38"/>
      <c r="C555" s="38"/>
      <c r="F555" s="15"/>
      <c r="G555" s="15"/>
      <c r="H555" s="15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s="11" customFormat="1" x14ac:dyDescent="0.2">
      <c r="A556" s="38"/>
      <c r="B556" s="38"/>
      <c r="C556" s="38"/>
      <c r="F556" s="15"/>
      <c r="G556" s="15"/>
      <c r="H556" s="15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s="11" customFormat="1" x14ac:dyDescent="0.2">
      <c r="A557" s="38"/>
      <c r="B557" s="38"/>
      <c r="C557" s="38"/>
      <c r="F557" s="15"/>
      <c r="G557" s="15"/>
      <c r="H557" s="15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s="11" customFormat="1" x14ac:dyDescent="0.2">
      <c r="A558" s="38"/>
      <c r="B558" s="38"/>
      <c r="C558" s="38"/>
      <c r="F558" s="15"/>
      <c r="G558" s="15"/>
      <c r="H558" s="15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s="11" customFormat="1" x14ac:dyDescent="0.2">
      <c r="A559" s="38"/>
      <c r="B559" s="38"/>
      <c r="C559" s="38"/>
      <c r="F559" s="15"/>
      <c r="G559" s="15"/>
      <c r="H559" s="15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s="11" customFormat="1" x14ac:dyDescent="0.2">
      <c r="A560" s="38"/>
      <c r="B560" s="38"/>
      <c r="C560" s="38"/>
      <c r="F560" s="15"/>
      <c r="G560" s="15"/>
      <c r="H560" s="15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s="11" customFormat="1" x14ac:dyDescent="0.2">
      <c r="A561" s="38"/>
      <c r="B561" s="38"/>
      <c r="C561" s="38"/>
      <c r="F561" s="15"/>
      <c r="G561" s="15"/>
      <c r="H561" s="1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s="11" customFormat="1" x14ac:dyDescent="0.2">
      <c r="A562" s="38"/>
      <c r="B562" s="38"/>
      <c r="C562" s="38"/>
      <c r="F562" s="15"/>
      <c r="G562" s="15"/>
      <c r="H562" s="1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s="11" customFormat="1" x14ac:dyDescent="0.2">
      <c r="A563" s="38"/>
      <c r="B563" s="38"/>
      <c r="C563" s="38"/>
      <c r="F563" s="15"/>
      <c r="G563" s="15"/>
      <c r="H563" s="15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s="11" customFormat="1" x14ac:dyDescent="0.2">
      <c r="A564" s="38"/>
      <c r="B564" s="38"/>
      <c r="C564" s="38"/>
      <c r="F564" s="15"/>
      <c r="G564" s="15"/>
      <c r="H564" s="15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s="11" customFormat="1" x14ac:dyDescent="0.2">
      <c r="A565" s="38"/>
      <c r="B565" s="38"/>
      <c r="C565" s="38"/>
      <c r="F565" s="15"/>
      <c r="G565" s="15"/>
      <c r="H565" s="15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s="11" customFormat="1" x14ac:dyDescent="0.2">
      <c r="A566" s="38"/>
      <c r="B566" s="38"/>
      <c r="C566" s="38"/>
      <c r="F566" s="15"/>
      <c r="G566" s="15"/>
      <c r="H566" s="15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s="11" customFormat="1" x14ac:dyDescent="0.2">
      <c r="A567" s="38"/>
      <c r="B567" s="38"/>
      <c r="C567" s="38"/>
      <c r="F567" s="15"/>
      <c r="G567" s="15"/>
      <c r="H567" s="15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s="11" customFormat="1" x14ac:dyDescent="0.2">
      <c r="A568" s="38"/>
      <c r="B568" s="38"/>
      <c r="C568" s="38"/>
      <c r="F568" s="15"/>
      <c r="G568" s="15"/>
      <c r="H568" s="1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s="11" customFormat="1" x14ac:dyDescent="0.2">
      <c r="A569" s="38"/>
      <c r="B569" s="38"/>
      <c r="C569" s="38"/>
      <c r="F569" s="15"/>
      <c r="G569" s="15"/>
      <c r="H569" s="1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s="11" customFormat="1" x14ac:dyDescent="0.2">
      <c r="A570" s="38"/>
      <c r="B570" s="38"/>
      <c r="C570" s="38"/>
      <c r="F570" s="15"/>
      <c r="G570" s="15"/>
      <c r="H570" s="1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s="11" customFormat="1" x14ac:dyDescent="0.2">
      <c r="A571" s="38"/>
      <c r="B571" s="38"/>
      <c r="C571" s="38"/>
      <c r="F571" s="15"/>
      <c r="G571" s="15"/>
      <c r="H571" s="15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s="11" customFormat="1" x14ac:dyDescent="0.2">
      <c r="A572" s="38"/>
      <c r="B572" s="38"/>
      <c r="C572" s="38"/>
      <c r="F572" s="15"/>
      <c r="G572" s="15"/>
      <c r="H572" s="15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s="11" customFormat="1" x14ac:dyDescent="0.2">
      <c r="A573" s="38"/>
      <c r="B573" s="38"/>
      <c r="C573" s="38"/>
      <c r="F573" s="15"/>
      <c r="G573" s="15"/>
      <c r="H573" s="1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s="11" customFormat="1" x14ac:dyDescent="0.2">
      <c r="A574" s="38"/>
      <c r="B574" s="38"/>
      <c r="C574" s="38"/>
      <c r="F574" s="15"/>
      <c r="G574" s="15"/>
      <c r="H574" s="1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s="11" customFormat="1" x14ac:dyDescent="0.2">
      <c r="A575" s="38"/>
      <c r="B575" s="38"/>
      <c r="C575" s="38"/>
      <c r="F575" s="15"/>
      <c r="G575" s="15"/>
      <c r="H575" s="15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s="11" customFormat="1" x14ac:dyDescent="0.2">
      <c r="A576" s="38"/>
      <c r="B576" s="38"/>
      <c r="C576" s="38"/>
      <c r="F576" s="15"/>
      <c r="G576" s="15"/>
      <c r="H576" s="15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s="11" customFormat="1" x14ac:dyDescent="0.2">
      <c r="A577" s="38"/>
      <c r="B577" s="38"/>
      <c r="C577" s="38"/>
      <c r="F577" s="15"/>
      <c r="G577" s="15"/>
      <c r="H577" s="15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s="11" customFormat="1" x14ac:dyDescent="0.2">
      <c r="A578" s="38"/>
      <c r="B578" s="38"/>
      <c r="C578" s="38"/>
      <c r="F578" s="15"/>
      <c r="G578" s="15"/>
      <c r="H578" s="15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s="11" customFormat="1" x14ac:dyDescent="0.2">
      <c r="A579" s="38"/>
      <c r="B579" s="38"/>
      <c r="C579" s="38"/>
      <c r="F579" s="15"/>
      <c r="G579" s="15"/>
      <c r="H579" s="15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s="11" customFormat="1" x14ac:dyDescent="0.2">
      <c r="A580" s="38"/>
      <c r="B580" s="38"/>
      <c r="C580" s="38"/>
      <c r="F580" s="15"/>
      <c r="G580" s="15"/>
      <c r="H580" s="15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s="11" customFormat="1" x14ac:dyDescent="0.2">
      <c r="A581" s="38"/>
      <c r="B581" s="38"/>
      <c r="C581" s="38"/>
      <c r="F581" s="15"/>
      <c r="G581" s="15"/>
      <c r="H581" s="15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s="11" customFormat="1" x14ac:dyDescent="0.2">
      <c r="A582" s="38"/>
      <c r="B582" s="38"/>
      <c r="C582" s="38"/>
      <c r="F582" s="15"/>
      <c r="G582" s="15"/>
      <c r="H582" s="15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s="11" customFormat="1" x14ac:dyDescent="0.2">
      <c r="A583" s="38"/>
      <c r="B583" s="38"/>
      <c r="C583" s="38"/>
      <c r="F583" s="15"/>
      <c r="G583" s="15"/>
      <c r="H583" s="15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s="11" customFormat="1" x14ac:dyDescent="0.2">
      <c r="A584" s="38"/>
      <c r="B584" s="38"/>
      <c r="C584" s="38"/>
      <c r="F584" s="15"/>
      <c r="G584" s="15"/>
      <c r="H584" s="15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s="11" customFormat="1" x14ac:dyDescent="0.2">
      <c r="A585" s="38"/>
      <c r="B585" s="38"/>
      <c r="C585" s="38"/>
      <c r="F585" s="15"/>
      <c r="G585" s="15"/>
      <c r="H585" s="15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s="11" customFormat="1" x14ac:dyDescent="0.2">
      <c r="A586" s="38"/>
      <c r="B586" s="38"/>
      <c r="C586" s="38"/>
      <c r="F586" s="15"/>
      <c r="G586" s="15"/>
      <c r="H586" s="15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s="11" customFormat="1" x14ac:dyDescent="0.2">
      <c r="A587" s="38"/>
      <c r="B587" s="38"/>
      <c r="C587" s="38"/>
      <c r="F587" s="15"/>
      <c r="G587" s="15"/>
      <c r="H587" s="15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s="11" customFormat="1" x14ac:dyDescent="0.2">
      <c r="A588" s="38"/>
      <c r="B588" s="38"/>
      <c r="C588" s="38"/>
      <c r="F588" s="15"/>
      <c r="G588" s="15"/>
      <c r="H588" s="15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s="11" customFormat="1" x14ac:dyDescent="0.2">
      <c r="A589" s="38"/>
      <c r="B589" s="38"/>
      <c r="C589" s="38"/>
      <c r="F589" s="15"/>
      <c r="G589" s="15"/>
      <c r="H589" s="15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s="11" customFormat="1" x14ac:dyDescent="0.2">
      <c r="A590" s="38"/>
      <c r="B590" s="38"/>
      <c r="C590" s="38"/>
      <c r="F590" s="15"/>
      <c r="G590" s="15"/>
      <c r="H590" s="15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s="11" customFormat="1" x14ac:dyDescent="0.2">
      <c r="A591" s="38"/>
      <c r="B591" s="38"/>
      <c r="C591" s="38"/>
      <c r="F591" s="15"/>
      <c r="G591" s="15"/>
      <c r="H591" s="15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s="11" customFormat="1" x14ac:dyDescent="0.2">
      <c r="A592" s="38"/>
      <c r="B592" s="38"/>
      <c r="C592" s="38"/>
      <c r="F592" s="15"/>
      <c r="G592" s="15"/>
      <c r="H592" s="15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s="11" customFormat="1" x14ac:dyDescent="0.2">
      <c r="A593" s="38"/>
      <c r="B593" s="38"/>
      <c r="C593" s="38"/>
      <c r="F593" s="15"/>
      <c r="G593" s="15"/>
      <c r="H593" s="15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s="11" customFormat="1" x14ac:dyDescent="0.2">
      <c r="A594" s="38"/>
      <c r="B594" s="38"/>
      <c r="C594" s="38"/>
      <c r="F594" s="15"/>
      <c r="G594" s="15"/>
      <c r="H594" s="15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s="11" customFormat="1" x14ac:dyDescent="0.2">
      <c r="A595" s="38"/>
      <c r="B595" s="38"/>
      <c r="C595" s="38"/>
      <c r="F595" s="15"/>
      <c r="G595" s="15"/>
      <c r="H595" s="15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s="11" customFormat="1" x14ac:dyDescent="0.2">
      <c r="A596" s="38"/>
      <c r="B596" s="38"/>
      <c r="C596" s="38"/>
      <c r="F596" s="15"/>
      <c r="G596" s="15"/>
      <c r="H596" s="15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s="11" customFormat="1" x14ac:dyDescent="0.2">
      <c r="A597" s="38"/>
      <c r="B597" s="38"/>
      <c r="C597" s="38"/>
      <c r="F597" s="15"/>
      <c r="G597" s="15"/>
      <c r="H597" s="15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s="11" customFormat="1" x14ac:dyDescent="0.2">
      <c r="A598" s="38"/>
      <c r="B598" s="38"/>
      <c r="C598" s="38"/>
      <c r="F598" s="15"/>
      <c r="G598" s="15"/>
      <c r="H598" s="15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s="11" customFormat="1" x14ac:dyDescent="0.2">
      <c r="A599" s="38"/>
      <c r="B599" s="38"/>
      <c r="C599" s="38"/>
      <c r="F599" s="15"/>
      <c r="G599" s="15"/>
      <c r="H599" s="15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s="11" customFormat="1" x14ac:dyDescent="0.2">
      <c r="A600" s="38"/>
      <c r="B600" s="38"/>
      <c r="C600" s="38"/>
      <c r="F600" s="15"/>
      <c r="G600" s="15"/>
      <c r="H600" s="15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s="11" customFormat="1" x14ac:dyDescent="0.2">
      <c r="A601" s="38"/>
      <c r="B601" s="38"/>
      <c r="C601" s="38"/>
      <c r="F601" s="15"/>
      <c r="G601" s="15"/>
      <c r="H601" s="15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s="11" customFormat="1" x14ac:dyDescent="0.2">
      <c r="A602" s="38"/>
      <c r="B602" s="38"/>
      <c r="C602" s="38"/>
      <c r="F602" s="15"/>
      <c r="G602" s="15"/>
      <c r="H602" s="15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s="11" customFormat="1" x14ac:dyDescent="0.2">
      <c r="A603" s="38"/>
      <c r="B603" s="38"/>
      <c r="C603" s="38"/>
      <c r="F603" s="15"/>
      <c r="G603" s="15"/>
      <c r="H603" s="15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s="11" customFormat="1" x14ac:dyDescent="0.2">
      <c r="A604" s="38"/>
      <c r="B604" s="38"/>
      <c r="C604" s="38"/>
      <c r="F604" s="15"/>
      <c r="G604" s="15"/>
      <c r="H604" s="15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s="11" customFormat="1" x14ac:dyDescent="0.2">
      <c r="A605" s="38"/>
      <c r="B605" s="38"/>
      <c r="C605" s="38"/>
      <c r="F605" s="15"/>
      <c r="G605" s="15"/>
      <c r="H605" s="15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s="11" customFormat="1" x14ac:dyDescent="0.2">
      <c r="A606" s="38"/>
      <c r="B606" s="38"/>
      <c r="C606" s="38"/>
      <c r="F606" s="15"/>
      <c r="G606" s="15"/>
      <c r="H606" s="15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s="11" customFormat="1" x14ac:dyDescent="0.2">
      <c r="A607" s="38"/>
      <c r="B607" s="38"/>
      <c r="C607" s="38"/>
      <c r="F607" s="15"/>
      <c r="G607" s="15"/>
      <c r="H607" s="15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s="11" customFormat="1" x14ac:dyDescent="0.2">
      <c r="A608" s="38"/>
      <c r="B608" s="38"/>
      <c r="C608" s="38"/>
      <c r="F608" s="15"/>
      <c r="G608" s="15"/>
      <c r="H608" s="15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s="11" customFormat="1" x14ac:dyDescent="0.2">
      <c r="A609" s="38"/>
      <c r="B609" s="38"/>
      <c r="C609" s="38"/>
      <c r="F609" s="15"/>
      <c r="G609" s="15"/>
      <c r="H609" s="15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s="11" customFormat="1" x14ac:dyDescent="0.2">
      <c r="A610" s="38"/>
      <c r="B610" s="38"/>
      <c r="C610" s="38"/>
      <c r="F610" s="15"/>
      <c r="G610" s="15"/>
      <c r="H610" s="15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s="11" customFormat="1" x14ac:dyDescent="0.2">
      <c r="A611" s="38"/>
      <c r="B611" s="38"/>
      <c r="C611" s="38"/>
      <c r="F611" s="15"/>
      <c r="G611" s="15"/>
      <c r="H611" s="15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s="11" customFormat="1" x14ac:dyDescent="0.2">
      <c r="A612" s="38"/>
      <c r="B612" s="38"/>
      <c r="C612" s="38"/>
      <c r="F612" s="15"/>
      <c r="G612" s="15"/>
      <c r="H612" s="15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s="11" customFormat="1" x14ac:dyDescent="0.2">
      <c r="A613" s="38"/>
      <c r="B613" s="38"/>
      <c r="C613" s="38"/>
      <c r="F613" s="15"/>
      <c r="G613" s="15"/>
      <c r="H613" s="1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s="11" customFormat="1" x14ac:dyDescent="0.2">
      <c r="A614" s="38"/>
      <c r="B614" s="38"/>
      <c r="C614" s="38"/>
      <c r="F614" s="15"/>
      <c r="G614" s="15"/>
      <c r="H614" s="1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s="11" customFormat="1" x14ac:dyDescent="0.2">
      <c r="A615" s="38"/>
      <c r="B615" s="38"/>
      <c r="C615" s="38"/>
      <c r="F615" s="15"/>
      <c r="G615" s="15"/>
      <c r="H615" s="1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s="11" customFormat="1" x14ac:dyDescent="0.2">
      <c r="A616" s="38"/>
      <c r="B616" s="38"/>
      <c r="C616" s="38"/>
      <c r="F616" s="15"/>
      <c r="G616" s="15"/>
      <c r="H616" s="1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s="11" customFormat="1" x14ac:dyDescent="0.2">
      <c r="A617" s="38"/>
      <c r="B617" s="38"/>
      <c r="C617" s="38"/>
      <c r="F617" s="15"/>
      <c r="G617" s="15"/>
      <c r="H617" s="1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s="11" customFormat="1" x14ac:dyDescent="0.2">
      <c r="A618" s="38"/>
      <c r="B618" s="38"/>
      <c r="C618" s="38"/>
      <c r="F618" s="15"/>
      <c r="G618" s="15"/>
      <c r="H618" s="1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s="11" customFormat="1" x14ac:dyDescent="0.2">
      <c r="A619" s="38"/>
      <c r="B619" s="38"/>
      <c r="C619" s="38"/>
      <c r="F619" s="15"/>
      <c r="G619" s="15"/>
      <c r="H619" s="15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s="11" customFormat="1" x14ac:dyDescent="0.2">
      <c r="A620" s="38"/>
      <c r="B620" s="38"/>
      <c r="C620" s="38"/>
      <c r="F620" s="15"/>
      <c r="G620" s="15"/>
      <c r="H620" s="15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s="11" customFormat="1" x14ac:dyDescent="0.2">
      <c r="A621" s="38"/>
      <c r="B621" s="38"/>
      <c r="C621" s="38"/>
      <c r="F621" s="15"/>
      <c r="G621" s="15"/>
      <c r="H621" s="1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s="11" customFormat="1" x14ac:dyDescent="0.2">
      <c r="A622" s="38"/>
      <c r="B622" s="38"/>
      <c r="C622" s="38"/>
      <c r="F622" s="15"/>
      <c r="G622" s="15"/>
      <c r="H622" s="1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s="11" customFormat="1" x14ac:dyDescent="0.2">
      <c r="A623" s="38"/>
      <c r="B623" s="38"/>
      <c r="C623" s="38"/>
      <c r="F623" s="15"/>
      <c r="G623" s="15"/>
      <c r="H623" s="1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s="11" customFormat="1" x14ac:dyDescent="0.2">
      <c r="A624" s="38"/>
      <c r="B624" s="38"/>
      <c r="C624" s="38"/>
      <c r="F624" s="15"/>
      <c r="G624" s="15"/>
      <c r="H624" s="1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s="11" customFormat="1" x14ac:dyDescent="0.2">
      <c r="A625" s="38"/>
      <c r="B625" s="38"/>
      <c r="C625" s="38"/>
      <c r="F625" s="15"/>
      <c r="G625" s="15"/>
      <c r="H625" s="15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s="11" customFormat="1" x14ac:dyDescent="0.2">
      <c r="A626" s="38"/>
      <c r="B626" s="38"/>
      <c r="C626" s="38"/>
      <c r="F626" s="15"/>
      <c r="G626" s="15"/>
      <c r="H626" s="15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s="11" customFormat="1" x14ac:dyDescent="0.2">
      <c r="A627" s="38"/>
      <c r="B627" s="38"/>
      <c r="C627" s="38"/>
      <c r="F627" s="15"/>
      <c r="G627" s="15"/>
      <c r="H627" s="15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s="11" customFormat="1" x14ac:dyDescent="0.2">
      <c r="A628" s="38"/>
      <c r="B628" s="38"/>
      <c r="C628" s="38"/>
      <c r="F628" s="15"/>
      <c r="G628" s="15"/>
      <c r="H628" s="15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s="11" customFormat="1" x14ac:dyDescent="0.2">
      <c r="A629" s="38"/>
      <c r="B629" s="38"/>
      <c r="C629" s="38"/>
      <c r="F629" s="15"/>
      <c r="G629" s="15"/>
      <c r="H629" s="15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s="11" customFormat="1" x14ac:dyDescent="0.2">
      <c r="A630" s="38"/>
      <c r="B630" s="38"/>
      <c r="C630" s="38"/>
      <c r="F630" s="15"/>
      <c r="G630" s="15"/>
      <c r="H630" s="15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s="11" customFormat="1" x14ac:dyDescent="0.2">
      <c r="A631" s="38"/>
      <c r="B631" s="38"/>
      <c r="C631" s="38"/>
      <c r="F631" s="15"/>
      <c r="G631" s="15"/>
      <c r="H631" s="15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s="11" customFormat="1" x14ac:dyDescent="0.2">
      <c r="A632" s="38"/>
      <c r="B632" s="38"/>
      <c r="C632" s="38"/>
      <c r="F632" s="15"/>
      <c r="G632" s="15"/>
      <c r="H632" s="15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s="11" customFormat="1" x14ac:dyDescent="0.2">
      <c r="A633" s="38"/>
      <c r="B633" s="38"/>
      <c r="C633" s="38"/>
      <c r="F633" s="15"/>
      <c r="G633" s="15"/>
      <c r="H633" s="15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s="11" customFormat="1" x14ac:dyDescent="0.2">
      <c r="A634" s="38"/>
      <c r="B634" s="38"/>
      <c r="C634" s="38"/>
      <c r="F634" s="15"/>
      <c r="G634" s="15"/>
      <c r="H634" s="15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s="11" customFormat="1" x14ac:dyDescent="0.2">
      <c r="A635" s="38"/>
      <c r="B635" s="38"/>
      <c r="C635" s="38"/>
      <c r="F635" s="15"/>
      <c r="G635" s="15"/>
      <c r="H635" s="15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s="11" customFormat="1" x14ac:dyDescent="0.2">
      <c r="A636" s="38"/>
      <c r="B636" s="38"/>
      <c r="C636" s="38"/>
      <c r="F636" s="15"/>
      <c r="G636" s="15"/>
      <c r="H636" s="15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s="11" customFormat="1" x14ac:dyDescent="0.2">
      <c r="A637" s="38"/>
      <c r="B637" s="38"/>
      <c r="C637" s="38"/>
      <c r="F637" s="15"/>
      <c r="G637" s="15"/>
      <c r="H637" s="15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s="11" customFormat="1" x14ac:dyDescent="0.2">
      <c r="A638" s="38"/>
      <c r="B638" s="38"/>
      <c r="C638" s="38"/>
      <c r="F638" s="15"/>
      <c r="G638" s="15"/>
      <c r="H638" s="15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s="11" customFormat="1" x14ac:dyDescent="0.2">
      <c r="A639" s="38"/>
      <c r="B639" s="38"/>
      <c r="C639" s="38"/>
      <c r="F639" s="15"/>
      <c r="G639" s="15"/>
      <c r="H639" s="15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s="11" customFormat="1" x14ac:dyDescent="0.2">
      <c r="A640" s="38"/>
      <c r="B640" s="38"/>
      <c r="C640" s="38"/>
      <c r="F640" s="15"/>
      <c r="G640" s="15"/>
      <c r="H640" s="15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s="11" customFormat="1" x14ac:dyDescent="0.2">
      <c r="A641" s="38"/>
      <c r="B641" s="38"/>
      <c r="C641" s="38"/>
      <c r="F641" s="15"/>
      <c r="G641" s="15"/>
      <c r="H641" s="15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s="11" customFormat="1" x14ac:dyDescent="0.2">
      <c r="A642" s="38"/>
      <c r="B642" s="38"/>
      <c r="C642" s="38"/>
      <c r="F642" s="15"/>
      <c r="G642" s="15"/>
      <c r="H642" s="15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s="11" customFormat="1" x14ac:dyDescent="0.2">
      <c r="A643" s="38"/>
      <c r="B643" s="38"/>
      <c r="C643" s="38"/>
      <c r="F643" s="15"/>
      <c r="G643" s="15"/>
      <c r="H643" s="15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s="11" customFormat="1" x14ac:dyDescent="0.2">
      <c r="A644" s="38"/>
      <c r="B644" s="38"/>
      <c r="C644" s="38"/>
      <c r="F644" s="15"/>
      <c r="G644" s="15"/>
      <c r="H644" s="15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s="11" customFormat="1" x14ac:dyDescent="0.2">
      <c r="A645" s="38"/>
      <c r="B645" s="38"/>
      <c r="C645" s="38"/>
      <c r="F645" s="15"/>
      <c r="G645" s="15"/>
      <c r="H645" s="15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s="11" customFormat="1" x14ac:dyDescent="0.2">
      <c r="A646" s="38"/>
      <c r="B646" s="38"/>
      <c r="C646" s="38"/>
      <c r="F646" s="15"/>
      <c r="G646" s="15"/>
      <c r="H646" s="15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s="11" customFormat="1" x14ac:dyDescent="0.2">
      <c r="A647" s="38"/>
      <c r="B647" s="38"/>
      <c r="C647" s="38"/>
      <c r="F647" s="15"/>
      <c r="G647" s="15"/>
      <c r="H647" s="15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s="11" customFormat="1" x14ac:dyDescent="0.2">
      <c r="A648" s="38"/>
      <c r="B648" s="38"/>
      <c r="C648" s="38"/>
      <c r="F648" s="15"/>
      <c r="G648" s="15"/>
      <c r="H648" s="15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s="11" customFormat="1" x14ac:dyDescent="0.2">
      <c r="A649" s="38"/>
      <c r="B649" s="38"/>
      <c r="C649" s="38"/>
      <c r="F649" s="15"/>
      <c r="G649" s="15"/>
      <c r="H649" s="15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s="11" customFormat="1" x14ac:dyDescent="0.2">
      <c r="A650" s="38"/>
      <c r="B650" s="38"/>
      <c r="C650" s="38"/>
      <c r="F650" s="15"/>
      <c r="G650" s="15"/>
      <c r="H650" s="15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s="11" customFormat="1" x14ac:dyDescent="0.2">
      <c r="A651" s="38"/>
      <c r="B651" s="38"/>
      <c r="C651" s="38"/>
      <c r="F651" s="15"/>
      <c r="G651" s="15"/>
      <c r="H651" s="15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s="11" customFormat="1" x14ac:dyDescent="0.2">
      <c r="A652" s="38"/>
      <c r="B652" s="38"/>
      <c r="C652" s="38"/>
      <c r="F652" s="15"/>
      <c r="G652" s="15"/>
      <c r="H652" s="15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s="11" customFormat="1" x14ac:dyDescent="0.2">
      <c r="A653" s="38"/>
      <c r="B653" s="38"/>
      <c r="C653" s="38"/>
      <c r="F653" s="15"/>
      <c r="G653" s="15"/>
      <c r="H653" s="15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s="11" customFormat="1" x14ac:dyDescent="0.2">
      <c r="A654" s="38"/>
      <c r="B654" s="38"/>
      <c r="C654" s="38"/>
      <c r="F654" s="15"/>
      <c r="G654" s="15"/>
      <c r="H654" s="15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s="11" customFormat="1" x14ac:dyDescent="0.2">
      <c r="A655" s="38"/>
      <c r="B655" s="38"/>
      <c r="C655" s="38"/>
      <c r="F655" s="15"/>
      <c r="G655" s="15"/>
      <c r="H655" s="15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s="11" customFormat="1" x14ac:dyDescent="0.2">
      <c r="A656" s="38"/>
      <c r="B656" s="38"/>
      <c r="C656" s="38"/>
      <c r="F656" s="15"/>
      <c r="G656" s="15"/>
      <c r="H656" s="15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s="11" customFormat="1" x14ac:dyDescent="0.2">
      <c r="A657" s="38"/>
      <c r="B657" s="38"/>
      <c r="C657" s="38"/>
      <c r="F657" s="15"/>
      <c r="G657" s="15"/>
      <c r="H657" s="15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s="11" customFormat="1" x14ac:dyDescent="0.2">
      <c r="A658" s="38"/>
      <c r="B658" s="38"/>
      <c r="C658" s="38"/>
      <c r="F658" s="15"/>
      <c r="G658" s="15"/>
      <c r="H658" s="15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s="11" customFormat="1" x14ac:dyDescent="0.2">
      <c r="A659" s="38"/>
      <c r="B659" s="38"/>
      <c r="C659" s="38"/>
      <c r="F659" s="15"/>
      <c r="G659" s="15"/>
      <c r="H659" s="15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s="11" customFormat="1" x14ac:dyDescent="0.2">
      <c r="A660" s="38"/>
      <c r="B660" s="38"/>
      <c r="C660" s="38"/>
      <c r="F660" s="15"/>
      <c r="G660" s="15"/>
      <c r="H660" s="15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s="11" customFormat="1" x14ac:dyDescent="0.2">
      <c r="A661" s="38"/>
      <c r="B661" s="38"/>
      <c r="C661" s="38"/>
      <c r="F661" s="15"/>
      <c r="G661" s="15"/>
      <c r="H661" s="15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s="11" customFormat="1" x14ac:dyDescent="0.2">
      <c r="A662" s="38"/>
      <c r="B662" s="38"/>
      <c r="C662" s="38"/>
      <c r="F662" s="15"/>
      <c r="G662" s="15"/>
      <c r="H662" s="15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s="11" customFormat="1" x14ac:dyDescent="0.2">
      <c r="A663" s="38"/>
      <c r="B663" s="38"/>
      <c r="C663" s="38"/>
      <c r="F663" s="15"/>
      <c r="G663" s="15"/>
      <c r="H663" s="15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s="11" customFormat="1" x14ac:dyDescent="0.2">
      <c r="A664" s="38"/>
      <c r="B664" s="38"/>
      <c r="C664" s="38"/>
      <c r="F664" s="15"/>
      <c r="G664" s="15"/>
      <c r="H664" s="15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s="11" customFormat="1" x14ac:dyDescent="0.2">
      <c r="A665" s="38"/>
      <c r="B665" s="38"/>
      <c r="C665" s="38"/>
      <c r="F665" s="15"/>
      <c r="G665" s="15"/>
      <c r="H665" s="15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s="11" customFormat="1" x14ac:dyDescent="0.2">
      <c r="A666" s="38"/>
      <c r="B666" s="38"/>
      <c r="C666" s="38"/>
      <c r="F666" s="15"/>
      <c r="G666" s="15"/>
      <c r="H666" s="15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s="11" customFormat="1" x14ac:dyDescent="0.2">
      <c r="A667" s="38"/>
      <c r="B667" s="38"/>
      <c r="C667" s="38"/>
      <c r="F667" s="15"/>
      <c r="G667" s="15"/>
      <c r="H667" s="15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s="11" customFormat="1" x14ac:dyDescent="0.2">
      <c r="A668" s="38"/>
      <c r="B668" s="38"/>
      <c r="C668" s="38"/>
      <c r="F668" s="15"/>
      <c r="G668" s="15"/>
      <c r="H668" s="15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s="11" customFormat="1" x14ac:dyDescent="0.2">
      <c r="A669" s="38"/>
      <c r="B669" s="38"/>
      <c r="C669" s="38"/>
      <c r="F669" s="15"/>
      <c r="G669" s="15"/>
      <c r="H669" s="15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s="11" customFormat="1" x14ac:dyDescent="0.2">
      <c r="A670" s="38"/>
      <c r="B670" s="38"/>
      <c r="C670" s="38"/>
      <c r="F670" s="15"/>
      <c r="G670" s="15"/>
      <c r="H670" s="15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s="11" customFormat="1" x14ac:dyDescent="0.2">
      <c r="A671" s="38"/>
      <c r="B671" s="38"/>
      <c r="C671" s="38"/>
      <c r="F671" s="15"/>
      <c r="G671" s="15"/>
      <c r="H671" s="15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s="11" customFormat="1" x14ac:dyDescent="0.2">
      <c r="A672" s="38"/>
      <c r="B672" s="38"/>
      <c r="C672" s="38"/>
      <c r="F672" s="15"/>
      <c r="G672" s="15"/>
      <c r="H672" s="15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s="11" customFormat="1" x14ac:dyDescent="0.2">
      <c r="A673" s="38"/>
      <c r="B673" s="38"/>
      <c r="C673" s="38"/>
      <c r="F673" s="15"/>
      <c r="G673" s="15"/>
      <c r="H673" s="15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s="11" customFormat="1" x14ac:dyDescent="0.2">
      <c r="A674" s="38"/>
      <c r="B674" s="38"/>
      <c r="C674" s="38"/>
      <c r="F674" s="15"/>
      <c r="G674" s="15"/>
      <c r="H674" s="15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s="11" customFormat="1" x14ac:dyDescent="0.2">
      <c r="A675" s="38"/>
      <c r="B675" s="38"/>
      <c r="C675" s="38"/>
      <c r="F675" s="15"/>
      <c r="G675" s="15"/>
      <c r="H675" s="15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s="11" customFormat="1" x14ac:dyDescent="0.2">
      <c r="A676" s="38"/>
      <c r="B676" s="38"/>
      <c r="C676" s="38"/>
      <c r="F676" s="15"/>
      <c r="G676" s="15"/>
      <c r="H676" s="15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s="11" customFormat="1" x14ac:dyDescent="0.2">
      <c r="A677" s="38"/>
      <c r="B677" s="38"/>
      <c r="C677" s="38"/>
      <c r="F677" s="15"/>
      <c r="G677" s="15"/>
      <c r="H677" s="15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s="11" customFormat="1" x14ac:dyDescent="0.2">
      <c r="A678" s="38"/>
      <c r="B678" s="38"/>
      <c r="C678" s="38"/>
      <c r="F678" s="15"/>
      <c r="G678" s="15"/>
      <c r="H678" s="15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s="11" customFormat="1" x14ac:dyDescent="0.2">
      <c r="A679" s="38"/>
      <c r="B679" s="38"/>
      <c r="C679" s="38"/>
      <c r="F679" s="15"/>
      <c r="G679" s="15"/>
      <c r="H679" s="15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s="11" customFormat="1" x14ac:dyDescent="0.2">
      <c r="A680" s="38"/>
      <c r="B680" s="38"/>
      <c r="C680" s="38"/>
      <c r="F680" s="15"/>
      <c r="G680" s="15"/>
      <c r="H680" s="15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s="11" customFormat="1" x14ac:dyDescent="0.2">
      <c r="A681" s="38"/>
      <c r="B681" s="38"/>
      <c r="C681" s="38"/>
      <c r="F681" s="15"/>
      <c r="G681" s="15"/>
      <c r="H681" s="15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s="11" customFormat="1" x14ac:dyDescent="0.2">
      <c r="A682" s="38"/>
      <c r="B682" s="38"/>
      <c r="C682" s="38"/>
      <c r="F682" s="15"/>
      <c r="G682" s="15"/>
      <c r="H682" s="1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s="11" customFormat="1" x14ac:dyDescent="0.2">
      <c r="A683" s="38"/>
      <c r="B683" s="38"/>
      <c r="C683" s="38"/>
      <c r="F683" s="15"/>
      <c r="G683" s="15"/>
      <c r="H683" s="1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s="11" customFormat="1" x14ac:dyDescent="0.2">
      <c r="A684" s="38"/>
      <c r="B684" s="38"/>
      <c r="C684" s="38"/>
      <c r="F684" s="15"/>
      <c r="G684" s="15"/>
      <c r="H684" s="1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s="11" customFormat="1" x14ac:dyDescent="0.2">
      <c r="A685" s="38"/>
      <c r="B685" s="38"/>
      <c r="C685" s="38"/>
      <c r="F685" s="15"/>
      <c r="G685" s="15"/>
      <c r="H685" s="1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s="11" customFormat="1" x14ac:dyDescent="0.2">
      <c r="A686" s="38"/>
      <c r="B686" s="38"/>
      <c r="C686" s="38"/>
      <c r="F686" s="15"/>
      <c r="G686" s="15"/>
      <c r="H686" s="1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s="11" customFormat="1" x14ac:dyDescent="0.2">
      <c r="A687" s="38"/>
      <c r="B687" s="38"/>
      <c r="C687" s="38"/>
      <c r="F687" s="15"/>
      <c r="G687" s="15"/>
      <c r="H687" s="1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s="11" customFormat="1" x14ac:dyDescent="0.2">
      <c r="A688" s="38"/>
      <c r="B688" s="38"/>
      <c r="C688" s="38"/>
      <c r="F688" s="15"/>
      <c r="G688" s="15"/>
      <c r="H688" s="1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s="11" customFormat="1" x14ac:dyDescent="0.2">
      <c r="A689" s="38"/>
      <c r="B689" s="38"/>
      <c r="C689" s="38"/>
      <c r="F689" s="15"/>
      <c r="G689" s="15"/>
      <c r="H689" s="1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s="11" customFormat="1" x14ac:dyDescent="0.2">
      <c r="A690" s="38"/>
      <c r="B690" s="38"/>
      <c r="C690" s="38"/>
      <c r="F690" s="15"/>
      <c r="G690" s="15"/>
      <c r="H690" s="1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s="11" customFormat="1" x14ac:dyDescent="0.2">
      <c r="A691" s="38"/>
      <c r="B691" s="38"/>
      <c r="C691" s="38"/>
      <c r="F691" s="15"/>
      <c r="G691" s="15"/>
      <c r="H691" s="1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s="11" customFormat="1" x14ac:dyDescent="0.2">
      <c r="A692" s="38"/>
      <c r="B692" s="38"/>
      <c r="C692" s="38"/>
      <c r="F692" s="15"/>
      <c r="G692" s="15"/>
      <c r="H692" s="1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s="11" customFormat="1" x14ac:dyDescent="0.2">
      <c r="A693" s="38"/>
      <c r="B693" s="38"/>
      <c r="C693" s="38"/>
      <c r="F693" s="15"/>
      <c r="G693" s="15"/>
      <c r="H693" s="1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s="11" customFormat="1" x14ac:dyDescent="0.2">
      <c r="A694" s="38"/>
      <c r="B694" s="38"/>
      <c r="C694" s="38"/>
      <c r="F694" s="15"/>
      <c r="G694" s="15"/>
      <c r="H694" s="1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s="11" customFormat="1" x14ac:dyDescent="0.2">
      <c r="A695" s="38"/>
      <c r="B695" s="38"/>
      <c r="C695" s="38"/>
      <c r="F695" s="15"/>
      <c r="G695" s="15"/>
      <c r="H695" s="1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s="11" customFormat="1" x14ac:dyDescent="0.2">
      <c r="A696" s="38"/>
      <c r="B696" s="38"/>
      <c r="C696" s="38"/>
      <c r="F696" s="15"/>
      <c r="G696" s="15"/>
      <c r="H696" s="1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s="11" customFormat="1" x14ac:dyDescent="0.2">
      <c r="A697" s="38"/>
      <c r="B697" s="38"/>
      <c r="C697" s="38"/>
      <c r="F697" s="15"/>
      <c r="G697" s="15"/>
      <c r="H697" s="1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s="11" customFormat="1" x14ac:dyDescent="0.2">
      <c r="A698" s="38"/>
      <c r="B698" s="38"/>
      <c r="C698" s="38"/>
      <c r="F698" s="15"/>
      <c r="G698" s="15"/>
      <c r="H698" s="1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s="11" customFormat="1" x14ac:dyDescent="0.2">
      <c r="A699" s="38"/>
      <c r="B699" s="38"/>
      <c r="C699" s="38"/>
      <c r="F699" s="15"/>
      <c r="G699" s="15"/>
      <c r="H699" s="1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s="11" customFormat="1" x14ac:dyDescent="0.2">
      <c r="A700" s="38"/>
      <c r="B700" s="38"/>
      <c r="C700" s="38"/>
      <c r="F700" s="15"/>
      <c r="G700" s="15"/>
      <c r="H700" s="1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s="11" customFormat="1" x14ac:dyDescent="0.2">
      <c r="A701" s="38"/>
      <c r="B701" s="38"/>
      <c r="C701" s="38"/>
      <c r="F701" s="15"/>
      <c r="G701" s="15"/>
      <c r="H701" s="1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s="11" customFormat="1" x14ac:dyDescent="0.2">
      <c r="A702" s="38"/>
      <c r="B702" s="38"/>
      <c r="C702" s="38"/>
      <c r="F702" s="15"/>
      <c r="G702" s="15"/>
      <c r="H702" s="1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s="11" customFormat="1" x14ac:dyDescent="0.2">
      <c r="A703" s="38"/>
      <c r="B703" s="38"/>
      <c r="C703" s="38"/>
      <c r="F703" s="15"/>
      <c r="G703" s="15"/>
      <c r="H703" s="1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s="11" customFormat="1" x14ac:dyDescent="0.2">
      <c r="A704" s="38"/>
      <c r="B704" s="38"/>
      <c r="C704" s="38"/>
      <c r="F704" s="15"/>
      <c r="G704" s="15"/>
      <c r="H704" s="1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s="11" customFormat="1" x14ac:dyDescent="0.2">
      <c r="A705" s="38"/>
      <c r="B705" s="38"/>
      <c r="C705" s="38"/>
      <c r="F705" s="15"/>
      <c r="G705" s="15"/>
      <c r="H705" s="1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s="11" customFormat="1" x14ac:dyDescent="0.2">
      <c r="A706" s="38"/>
      <c r="B706" s="38"/>
      <c r="C706" s="38"/>
      <c r="F706" s="15"/>
      <c r="G706" s="15"/>
      <c r="H706" s="1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s="11" customFormat="1" x14ac:dyDescent="0.2">
      <c r="A707" s="38"/>
      <c r="B707" s="38"/>
      <c r="C707" s="38"/>
      <c r="F707" s="15"/>
      <c r="G707" s="15"/>
      <c r="H707" s="1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s="11" customFormat="1" x14ac:dyDescent="0.2">
      <c r="A708" s="38"/>
      <c r="B708" s="38"/>
      <c r="C708" s="38"/>
      <c r="F708" s="15"/>
      <c r="G708" s="15"/>
      <c r="H708" s="1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s="11" customFormat="1" x14ac:dyDescent="0.2">
      <c r="A709" s="38"/>
      <c r="B709" s="38"/>
      <c r="C709" s="38"/>
      <c r="F709" s="15"/>
      <c r="G709" s="15"/>
      <c r="H709" s="1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s="11" customFormat="1" x14ac:dyDescent="0.2">
      <c r="A710" s="38"/>
      <c r="B710" s="38"/>
      <c r="C710" s="38"/>
      <c r="F710" s="15"/>
      <c r="G710" s="15"/>
      <c r="H710" s="1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s="11" customFormat="1" x14ac:dyDescent="0.2">
      <c r="A711" s="38"/>
      <c r="B711" s="38"/>
      <c r="C711" s="38"/>
      <c r="F711" s="15"/>
      <c r="G711" s="15"/>
      <c r="H711" s="1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s="11" customFormat="1" x14ac:dyDescent="0.2">
      <c r="A712" s="38"/>
      <c r="B712" s="38"/>
      <c r="C712" s="38"/>
      <c r="F712" s="15"/>
      <c r="G712" s="15"/>
      <c r="H712" s="1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s="11" customFormat="1" x14ac:dyDescent="0.2">
      <c r="A713" s="38"/>
      <c r="B713" s="38"/>
      <c r="C713" s="38"/>
      <c r="F713" s="15"/>
      <c r="G713" s="15"/>
      <c r="H713" s="1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s="11" customFormat="1" x14ac:dyDescent="0.2">
      <c r="A714" s="38"/>
      <c r="B714" s="38"/>
      <c r="C714" s="38"/>
      <c r="F714" s="15"/>
      <c r="G714" s="15"/>
      <c r="H714" s="1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s="11" customFormat="1" x14ac:dyDescent="0.2">
      <c r="A715" s="38"/>
      <c r="B715" s="38"/>
      <c r="C715" s="38"/>
      <c r="F715" s="15"/>
      <c r="G715" s="15"/>
      <c r="H715" s="1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s="11" customFormat="1" x14ac:dyDescent="0.2">
      <c r="A716" s="38"/>
      <c r="B716" s="38"/>
      <c r="C716" s="38"/>
      <c r="F716" s="15"/>
      <c r="G716" s="15"/>
      <c r="H716" s="1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s="11" customFormat="1" x14ac:dyDescent="0.2">
      <c r="A717" s="38"/>
      <c r="B717" s="38"/>
      <c r="C717" s="38"/>
      <c r="F717" s="15"/>
      <c r="G717" s="15"/>
      <c r="H717" s="1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s="11" customFormat="1" x14ac:dyDescent="0.2">
      <c r="A718" s="38"/>
      <c r="B718" s="38"/>
      <c r="C718" s="38"/>
      <c r="F718" s="15"/>
      <c r="G718" s="15"/>
      <c r="H718" s="1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s="11" customFormat="1" x14ac:dyDescent="0.2">
      <c r="A719" s="38"/>
      <c r="B719" s="38"/>
      <c r="C719" s="38"/>
      <c r="F719" s="15"/>
      <c r="G719" s="15"/>
      <c r="H719" s="1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s="11" customFormat="1" x14ac:dyDescent="0.2">
      <c r="A720" s="38"/>
      <c r="B720" s="38"/>
      <c r="C720" s="38"/>
      <c r="F720" s="15"/>
      <c r="G720" s="15"/>
      <c r="H720" s="1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s="11" customFormat="1" x14ac:dyDescent="0.2">
      <c r="A721" s="38"/>
      <c r="B721" s="38"/>
      <c r="C721" s="38"/>
      <c r="F721" s="15"/>
      <c r="G721" s="15"/>
      <c r="H721" s="1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s="11" customFormat="1" x14ac:dyDescent="0.2">
      <c r="A722" s="38"/>
      <c r="B722" s="38"/>
      <c r="C722" s="38"/>
      <c r="F722" s="15"/>
      <c r="G722" s="15"/>
      <c r="H722" s="1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s="11" customFormat="1" x14ac:dyDescent="0.2">
      <c r="A723" s="38"/>
      <c r="B723" s="38"/>
      <c r="C723" s="38"/>
      <c r="F723" s="15"/>
      <c r="G723" s="15"/>
      <c r="H723" s="1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s="11" customFormat="1" x14ac:dyDescent="0.2">
      <c r="A724" s="38"/>
      <c r="B724" s="38"/>
      <c r="C724" s="38"/>
      <c r="F724" s="15"/>
      <c r="G724" s="15"/>
      <c r="H724" s="1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s="11" customFormat="1" x14ac:dyDescent="0.2">
      <c r="A725" s="38"/>
      <c r="B725" s="38"/>
      <c r="C725" s="38"/>
      <c r="F725" s="15"/>
      <c r="G725" s="15"/>
      <c r="H725" s="1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s="11" customFormat="1" x14ac:dyDescent="0.2">
      <c r="A726" s="38"/>
      <c r="B726" s="38"/>
      <c r="C726" s="38"/>
      <c r="F726" s="15"/>
      <c r="G726" s="15"/>
      <c r="H726" s="1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s="11" customFormat="1" x14ac:dyDescent="0.2">
      <c r="A727" s="38"/>
      <c r="B727" s="38"/>
      <c r="C727" s="38"/>
      <c r="F727" s="15"/>
      <c r="G727" s="15"/>
      <c r="H727" s="1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s="11" customFormat="1" x14ac:dyDescent="0.2">
      <c r="A728" s="38"/>
      <c r="B728" s="38"/>
      <c r="C728" s="38"/>
      <c r="F728" s="15"/>
      <c r="G728" s="15"/>
      <c r="H728" s="1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s="11" customFormat="1" x14ac:dyDescent="0.2">
      <c r="A729" s="38"/>
      <c r="B729" s="38"/>
      <c r="C729" s="38"/>
      <c r="F729" s="15"/>
      <c r="G729" s="15"/>
      <c r="H729" s="1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s="11" customFormat="1" x14ac:dyDescent="0.2">
      <c r="A730" s="38"/>
      <c r="B730" s="38"/>
      <c r="C730" s="38"/>
      <c r="F730" s="15"/>
      <c r="G730" s="15"/>
      <c r="H730" s="1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s="11" customFormat="1" x14ac:dyDescent="0.2">
      <c r="A731" s="38"/>
      <c r="B731" s="38"/>
      <c r="C731" s="38"/>
      <c r="F731" s="15"/>
      <c r="G731" s="15"/>
      <c r="H731" s="1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s="11" customFormat="1" x14ac:dyDescent="0.2">
      <c r="A732" s="38"/>
      <c r="B732" s="38"/>
      <c r="C732" s="38"/>
      <c r="F732" s="15"/>
      <c r="G732" s="15"/>
      <c r="H732" s="1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s="11" customFormat="1" x14ac:dyDescent="0.2">
      <c r="A733" s="38"/>
      <c r="B733" s="38"/>
      <c r="C733" s="38"/>
      <c r="F733" s="15"/>
      <c r="G733" s="15"/>
      <c r="H733" s="1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s="11" customFormat="1" x14ac:dyDescent="0.2">
      <c r="A734" s="38"/>
      <c r="B734" s="38"/>
      <c r="C734" s="38"/>
      <c r="F734" s="15"/>
      <c r="G734" s="15"/>
      <c r="H734" s="1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s="11" customFormat="1" x14ac:dyDescent="0.2">
      <c r="A735" s="38"/>
      <c r="B735" s="38"/>
      <c r="C735" s="38"/>
      <c r="F735" s="15"/>
      <c r="G735" s="15"/>
      <c r="H735" s="1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s="11" customFormat="1" x14ac:dyDescent="0.2">
      <c r="A736" s="38"/>
      <c r="B736" s="38"/>
      <c r="C736" s="38"/>
      <c r="F736" s="15"/>
      <c r="G736" s="15"/>
      <c r="H736" s="1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s="11" customFormat="1" x14ac:dyDescent="0.2">
      <c r="A737" s="38"/>
      <c r="B737" s="38"/>
      <c r="C737" s="38"/>
      <c r="F737" s="15"/>
      <c r="G737" s="15"/>
      <c r="H737" s="1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s="11" customFormat="1" x14ac:dyDescent="0.2">
      <c r="A738" s="38"/>
      <c r="B738" s="38"/>
      <c r="C738" s="38"/>
      <c r="F738" s="15"/>
      <c r="G738" s="15"/>
      <c r="H738" s="1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s="11" customFormat="1" x14ac:dyDescent="0.2">
      <c r="A739" s="38"/>
      <c r="B739" s="38"/>
      <c r="C739" s="38"/>
      <c r="F739" s="15"/>
      <c r="G739" s="15"/>
      <c r="H739" s="1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s="11" customFormat="1" x14ac:dyDescent="0.2">
      <c r="A740" s="38"/>
      <c r="B740" s="38"/>
      <c r="C740" s="38"/>
      <c r="F740" s="15"/>
      <c r="G740" s="15"/>
      <c r="H740" s="1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s="11" customFormat="1" x14ac:dyDescent="0.2">
      <c r="A741" s="38"/>
      <c r="B741" s="38"/>
      <c r="C741" s="38"/>
      <c r="F741" s="15"/>
      <c r="G741" s="15"/>
      <c r="H741" s="1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s="11" customFormat="1" x14ac:dyDescent="0.2">
      <c r="A742" s="38"/>
      <c r="B742" s="38"/>
      <c r="C742" s="38"/>
      <c r="F742" s="15"/>
      <c r="G742" s="15"/>
      <c r="H742" s="1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s="11" customFormat="1" x14ac:dyDescent="0.2">
      <c r="A743" s="38"/>
      <c r="B743" s="38"/>
      <c r="C743" s="38"/>
      <c r="F743" s="15"/>
      <c r="G743" s="15"/>
      <c r="H743" s="15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s="11" customFormat="1" x14ac:dyDescent="0.2">
      <c r="A744" s="38"/>
      <c r="B744" s="38"/>
      <c r="C744" s="38"/>
      <c r="F744" s="15"/>
      <c r="G744" s="15"/>
      <c r="H744" s="15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s="11" customFormat="1" x14ac:dyDescent="0.2">
      <c r="A745" s="38"/>
      <c r="B745" s="38"/>
      <c r="C745" s="38"/>
      <c r="F745" s="15"/>
      <c r="G745" s="15"/>
      <c r="H745" s="1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s="11" customFormat="1" x14ac:dyDescent="0.2">
      <c r="A746" s="38"/>
      <c r="B746" s="38"/>
      <c r="C746" s="38"/>
      <c r="F746" s="15"/>
      <c r="G746" s="15"/>
      <c r="H746" s="1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s="11" customFormat="1" x14ac:dyDescent="0.2">
      <c r="A747" s="38"/>
      <c r="B747" s="38"/>
      <c r="C747" s="38"/>
      <c r="F747" s="15"/>
      <c r="G747" s="15"/>
      <c r="H747" s="15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s="11" customFormat="1" x14ac:dyDescent="0.2">
      <c r="A748" s="38"/>
      <c r="B748" s="38"/>
      <c r="C748" s="38"/>
      <c r="F748" s="15"/>
      <c r="G748" s="15"/>
      <c r="H748" s="15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s="11" customFormat="1" x14ac:dyDescent="0.2">
      <c r="A749" s="38"/>
      <c r="B749" s="38"/>
      <c r="C749" s="38"/>
      <c r="F749" s="15"/>
      <c r="G749" s="15"/>
      <c r="H749" s="15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s="11" customFormat="1" x14ac:dyDescent="0.2">
      <c r="A750" s="38"/>
      <c r="B750" s="38"/>
      <c r="C750" s="38"/>
      <c r="F750" s="15"/>
      <c r="G750" s="15"/>
      <c r="H750" s="15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s="11" customFormat="1" x14ac:dyDescent="0.2">
      <c r="A751" s="38"/>
      <c r="B751" s="38"/>
      <c r="C751" s="38"/>
      <c r="F751" s="15"/>
      <c r="G751" s="15"/>
      <c r="H751" s="15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s="11" customFormat="1" x14ac:dyDescent="0.2">
      <c r="A752" s="38"/>
      <c r="B752" s="38"/>
      <c r="C752" s="38"/>
      <c r="F752" s="15"/>
      <c r="G752" s="15"/>
      <c r="H752" s="15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s="11" customFormat="1" x14ac:dyDescent="0.2">
      <c r="A753" s="38"/>
      <c r="B753" s="38"/>
      <c r="C753" s="38"/>
      <c r="F753" s="15"/>
      <c r="G753" s="15"/>
      <c r="H753" s="15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s="11" customFormat="1" x14ac:dyDescent="0.2">
      <c r="A754" s="38"/>
      <c r="B754" s="38"/>
      <c r="C754" s="38"/>
      <c r="F754" s="15"/>
      <c r="G754" s="15"/>
      <c r="H754" s="15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s="11" customFormat="1" x14ac:dyDescent="0.2">
      <c r="A755" s="38"/>
      <c r="B755" s="38"/>
      <c r="C755" s="38"/>
      <c r="F755" s="15"/>
      <c r="G755" s="15"/>
      <c r="H755" s="15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s="11" customFormat="1" x14ac:dyDescent="0.2">
      <c r="A756" s="38"/>
      <c r="B756" s="38"/>
      <c r="C756" s="38"/>
      <c r="F756" s="15"/>
      <c r="G756" s="15"/>
      <c r="H756" s="15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s="11" customFormat="1" x14ac:dyDescent="0.2">
      <c r="A757" s="38"/>
      <c r="B757" s="38"/>
      <c r="C757" s="38"/>
      <c r="F757" s="15"/>
      <c r="G757" s="15"/>
      <c r="H757" s="15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s="11" customFormat="1" x14ac:dyDescent="0.2">
      <c r="A758" s="38"/>
      <c r="B758" s="38"/>
      <c r="C758" s="38"/>
      <c r="F758" s="15"/>
      <c r="G758" s="15"/>
      <c r="H758" s="15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s="11" customFormat="1" x14ac:dyDescent="0.2">
      <c r="A759" s="38"/>
      <c r="B759" s="38"/>
      <c r="C759" s="38"/>
      <c r="F759" s="15"/>
      <c r="G759" s="15"/>
      <c r="H759" s="15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s="11" customFormat="1" x14ac:dyDescent="0.2">
      <c r="A760" s="38"/>
      <c r="B760" s="38"/>
      <c r="C760" s="38"/>
      <c r="F760" s="15"/>
      <c r="G760" s="15"/>
      <c r="H760" s="15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s="11" customFormat="1" x14ac:dyDescent="0.2">
      <c r="A761" s="38"/>
      <c r="B761" s="38"/>
      <c r="C761" s="38"/>
      <c r="F761" s="15"/>
      <c r="G761" s="15"/>
      <c r="H761" s="15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s="11" customFormat="1" x14ac:dyDescent="0.2">
      <c r="A762" s="38"/>
      <c r="B762" s="38"/>
      <c r="C762" s="38"/>
      <c r="F762" s="15"/>
      <c r="G762" s="15"/>
      <c r="H762" s="15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s="11" customFormat="1" x14ac:dyDescent="0.2">
      <c r="A763" s="38"/>
      <c r="B763" s="38"/>
      <c r="C763" s="38"/>
      <c r="F763" s="15"/>
      <c r="G763" s="15"/>
      <c r="H763" s="1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s="11" customFormat="1" x14ac:dyDescent="0.2">
      <c r="A764" s="38"/>
      <c r="B764" s="38"/>
      <c r="C764" s="38"/>
      <c r="F764" s="15"/>
      <c r="G764" s="15"/>
      <c r="H764" s="1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s="11" customFormat="1" x14ac:dyDescent="0.2">
      <c r="A765" s="38"/>
      <c r="B765" s="38"/>
      <c r="C765" s="38"/>
      <c r="F765" s="15"/>
      <c r="G765" s="15"/>
      <c r="H765" s="15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s="11" customFormat="1" x14ac:dyDescent="0.2">
      <c r="A766" s="38"/>
      <c r="B766" s="38"/>
      <c r="C766" s="38"/>
      <c r="F766" s="15"/>
      <c r="G766" s="15"/>
      <c r="H766" s="15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s="11" customFormat="1" x14ac:dyDescent="0.2">
      <c r="A767" s="38"/>
      <c r="B767" s="38"/>
      <c r="C767" s="38"/>
      <c r="F767" s="15"/>
      <c r="G767" s="15"/>
      <c r="H767" s="15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s="11" customFormat="1" x14ac:dyDescent="0.2">
      <c r="A768" s="38"/>
      <c r="B768" s="38"/>
      <c r="C768" s="38"/>
      <c r="F768" s="15"/>
      <c r="G768" s="15"/>
      <c r="H768" s="15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s="11" customFormat="1" x14ac:dyDescent="0.2">
      <c r="A769" s="38"/>
      <c r="B769" s="38"/>
      <c r="C769" s="38"/>
      <c r="F769" s="15"/>
      <c r="G769" s="15"/>
      <c r="H769" s="15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s="11" customFormat="1" x14ac:dyDescent="0.2">
      <c r="A770" s="38"/>
      <c r="B770" s="38"/>
      <c r="C770" s="38"/>
      <c r="F770" s="15"/>
      <c r="G770" s="15"/>
      <c r="H770" s="15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s="11" customFormat="1" x14ac:dyDescent="0.2">
      <c r="A771" s="38"/>
      <c r="B771" s="38"/>
      <c r="C771" s="38"/>
      <c r="F771" s="15"/>
      <c r="G771" s="15"/>
      <c r="H771" s="15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s="11" customFormat="1" x14ac:dyDescent="0.2">
      <c r="A772" s="38"/>
      <c r="B772" s="38"/>
      <c r="C772" s="38"/>
      <c r="F772" s="15"/>
      <c r="G772" s="15"/>
      <c r="H772" s="15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s="11" customFormat="1" x14ac:dyDescent="0.2">
      <c r="A773" s="38"/>
      <c r="B773" s="38"/>
      <c r="C773" s="38"/>
      <c r="F773" s="15"/>
      <c r="G773" s="15"/>
      <c r="H773" s="15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s="11" customFormat="1" x14ac:dyDescent="0.2">
      <c r="A774" s="38"/>
      <c r="B774" s="38"/>
      <c r="C774" s="38"/>
      <c r="F774" s="15"/>
      <c r="G774" s="15"/>
      <c r="H774" s="15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s="11" customFormat="1" x14ac:dyDescent="0.2">
      <c r="A775" s="38"/>
      <c r="B775" s="38"/>
      <c r="C775" s="38"/>
      <c r="F775" s="15"/>
      <c r="G775" s="15"/>
      <c r="H775" s="15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s="11" customFormat="1" x14ac:dyDescent="0.2">
      <c r="A776" s="38"/>
      <c r="B776" s="38"/>
      <c r="C776" s="38"/>
      <c r="F776" s="15"/>
      <c r="G776" s="15"/>
      <c r="H776" s="15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s="11" customFormat="1" x14ac:dyDescent="0.2">
      <c r="A777" s="38"/>
      <c r="B777" s="38"/>
      <c r="C777" s="38"/>
      <c r="F777" s="15"/>
      <c r="G777" s="15"/>
      <c r="H777" s="15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s="11" customFormat="1" x14ac:dyDescent="0.2">
      <c r="A778" s="38"/>
      <c r="B778" s="38"/>
      <c r="C778" s="38"/>
      <c r="F778" s="15"/>
      <c r="G778" s="15"/>
      <c r="H778" s="15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s="11" customFormat="1" x14ac:dyDescent="0.2">
      <c r="A779" s="38"/>
      <c r="B779" s="38"/>
      <c r="C779" s="38"/>
      <c r="F779" s="15"/>
      <c r="G779" s="15"/>
      <c r="H779" s="15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s="11" customFormat="1" x14ac:dyDescent="0.2">
      <c r="A780" s="38"/>
      <c r="B780" s="38"/>
      <c r="C780" s="38"/>
      <c r="F780" s="15"/>
      <c r="G780" s="15"/>
      <c r="H780" s="1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s="11" customFormat="1" x14ac:dyDescent="0.2">
      <c r="A781" s="38"/>
      <c r="B781" s="38"/>
      <c r="C781" s="38"/>
      <c r="F781" s="15"/>
      <c r="G781" s="15"/>
      <c r="H781" s="15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s="11" customFormat="1" x14ac:dyDescent="0.2">
      <c r="A782" s="38"/>
      <c r="B782" s="38"/>
      <c r="C782" s="38"/>
      <c r="F782" s="15"/>
      <c r="G782" s="15"/>
      <c r="H782" s="15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s="11" customFormat="1" x14ac:dyDescent="0.2">
      <c r="A783" s="38"/>
      <c r="B783" s="38"/>
      <c r="C783" s="38"/>
      <c r="F783" s="15"/>
      <c r="G783" s="15"/>
      <c r="H783" s="15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s="11" customFormat="1" x14ac:dyDescent="0.2">
      <c r="A784" s="38"/>
      <c r="B784" s="38"/>
      <c r="C784" s="38"/>
      <c r="F784" s="15"/>
      <c r="G784" s="15"/>
      <c r="H784" s="15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s="11" customFormat="1" x14ac:dyDescent="0.2">
      <c r="A785" s="38"/>
      <c r="B785" s="38"/>
      <c r="C785" s="38"/>
      <c r="F785" s="15"/>
      <c r="G785" s="15"/>
      <c r="H785" s="15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s="11" customFormat="1" x14ac:dyDescent="0.2">
      <c r="A786" s="38"/>
      <c r="B786" s="38"/>
      <c r="C786" s="38"/>
      <c r="F786" s="15"/>
      <c r="G786" s="15"/>
      <c r="H786" s="15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s="11" customFormat="1" x14ac:dyDescent="0.2">
      <c r="A787" s="38"/>
      <c r="B787" s="38"/>
      <c r="C787" s="38"/>
      <c r="F787" s="15"/>
      <c r="G787" s="15"/>
      <c r="H787" s="15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s="11" customFormat="1" x14ac:dyDescent="0.2">
      <c r="A788" s="38"/>
      <c r="B788" s="38"/>
      <c r="C788" s="38"/>
      <c r="F788" s="15"/>
      <c r="G788" s="15"/>
      <c r="H788" s="15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s="11" customFormat="1" x14ac:dyDescent="0.2">
      <c r="A789" s="38"/>
      <c r="B789" s="38"/>
      <c r="C789" s="38"/>
      <c r="F789" s="15"/>
      <c r="G789" s="15"/>
      <c r="H789" s="15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s="11" customFormat="1" x14ac:dyDescent="0.2">
      <c r="A790" s="38"/>
      <c r="B790" s="38"/>
      <c r="C790" s="38"/>
      <c r="F790" s="15"/>
      <c r="G790" s="15"/>
      <c r="H790" s="15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s="11" customFormat="1" x14ac:dyDescent="0.2">
      <c r="A791" s="38"/>
      <c r="B791" s="38"/>
      <c r="C791" s="38"/>
      <c r="F791" s="15"/>
      <c r="G791" s="15"/>
      <c r="H791" s="15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s="11" customFormat="1" x14ac:dyDescent="0.2">
      <c r="A792" s="38"/>
      <c r="B792" s="38"/>
      <c r="C792" s="38"/>
      <c r="F792" s="15"/>
      <c r="G792" s="15"/>
      <c r="H792" s="15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s="11" customFormat="1" x14ac:dyDescent="0.2">
      <c r="A793" s="38"/>
      <c r="B793" s="38"/>
      <c r="C793" s="38"/>
      <c r="F793" s="15"/>
      <c r="G793" s="15"/>
      <c r="H793" s="15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s="11" customFormat="1" x14ac:dyDescent="0.2">
      <c r="A794" s="38"/>
      <c r="B794" s="38"/>
      <c r="C794" s="38"/>
      <c r="F794" s="15"/>
      <c r="G794" s="15"/>
      <c r="H794" s="1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s="11" customFormat="1" x14ac:dyDescent="0.2">
      <c r="A795" s="38"/>
      <c r="B795" s="38"/>
      <c r="C795" s="38"/>
      <c r="F795" s="15"/>
      <c r="G795" s="15"/>
      <c r="H795" s="1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s="11" customFormat="1" x14ac:dyDescent="0.2">
      <c r="A796" s="38"/>
      <c r="B796" s="38"/>
      <c r="C796" s="38"/>
      <c r="F796" s="15"/>
      <c r="G796" s="15"/>
      <c r="H796" s="15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s="11" customFormat="1" x14ac:dyDescent="0.2">
      <c r="A797" s="38"/>
      <c r="B797" s="38"/>
      <c r="C797" s="38"/>
      <c r="F797" s="15"/>
      <c r="G797" s="15"/>
      <c r="H797" s="15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s="11" customFormat="1" x14ac:dyDescent="0.2">
      <c r="A798" s="38"/>
      <c r="B798" s="38"/>
      <c r="C798" s="38"/>
      <c r="F798" s="15"/>
      <c r="G798" s="15"/>
      <c r="H798" s="15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s="11" customFormat="1" x14ac:dyDescent="0.2">
      <c r="A799" s="38"/>
      <c r="B799" s="38"/>
      <c r="C799" s="38"/>
      <c r="F799" s="15"/>
      <c r="G799" s="15"/>
      <c r="H799" s="15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s="11" customFormat="1" x14ac:dyDescent="0.2">
      <c r="A800" s="38"/>
      <c r="B800" s="38"/>
      <c r="C800" s="38"/>
      <c r="F800" s="15"/>
      <c r="G800" s="15"/>
      <c r="H800" s="15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s="11" customFormat="1" x14ac:dyDescent="0.2">
      <c r="A801" s="38"/>
      <c r="B801" s="38"/>
      <c r="C801" s="38"/>
      <c r="F801" s="15"/>
      <c r="G801" s="15"/>
      <c r="H801" s="15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s="11" customFormat="1" x14ac:dyDescent="0.2">
      <c r="A802" s="38"/>
      <c r="B802" s="38"/>
      <c r="C802" s="38"/>
      <c r="F802" s="15"/>
      <c r="G802" s="15"/>
      <c r="H802" s="15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s="11" customFormat="1" x14ac:dyDescent="0.2">
      <c r="A803" s="38"/>
      <c r="B803" s="38"/>
      <c r="C803" s="38"/>
      <c r="F803" s="15"/>
      <c r="G803" s="15"/>
      <c r="H803" s="15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s="11" customFormat="1" x14ac:dyDescent="0.2">
      <c r="A804" s="38"/>
      <c r="B804" s="38"/>
      <c r="C804" s="38"/>
      <c r="F804" s="15"/>
      <c r="G804" s="15"/>
      <c r="H804" s="15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s="11" customFormat="1" x14ac:dyDescent="0.2">
      <c r="A805" s="38"/>
      <c r="B805" s="38"/>
      <c r="C805" s="38"/>
      <c r="F805" s="15"/>
      <c r="G805" s="15"/>
      <c r="H805" s="15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s="11" customFormat="1" x14ac:dyDescent="0.2">
      <c r="A806" s="38"/>
      <c r="B806" s="38"/>
      <c r="C806" s="38"/>
      <c r="F806" s="15"/>
      <c r="G806" s="15"/>
      <c r="H806" s="15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s="11" customFormat="1" x14ac:dyDescent="0.2">
      <c r="A807" s="38"/>
      <c r="B807" s="38"/>
      <c r="C807" s="38"/>
      <c r="F807" s="15"/>
      <c r="G807" s="15"/>
      <c r="H807" s="15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s="11" customFormat="1" x14ac:dyDescent="0.2">
      <c r="A808" s="38"/>
      <c r="B808" s="38"/>
      <c r="C808" s="38"/>
      <c r="F808" s="15"/>
      <c r="G808" s="15"/>
      <c r="H808" s="15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s="11" customFormat="1" x14ac:dyDescent="0.2">
      <c r="A809" s="38"/>
      <c r="B809" s="38"/>
      <c r="C809" s="38"/>
      <c r="F809" s="15"/>
      <c r="G809" s="15"/>
      <c r="H809" s="15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s="11" customFormat="1" x14ac:dyDescent="0.2">
      <c r="A810" s="38"/>
      <c r="B810" s="38"/>
      <c r="C810" s="38"/>
      <c r="F810" s="15"/>
      <c r="G810" s="15"/>
      <c r="H810" s="15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s="11" customFormat="1" x14ac:dyDescent="0.2">
      <c r="A811" s="38"/>
      <c r="B811" s="38"/>
      <c r="C811" s="38"/>
      <c r="F811" s="15"/>
      <c r="G811" s="15"/>
      <c r="H811" s="15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s="11" customFormat="1" x14ac:dyDescent="0.2">
      <c r="A812" s="38"/>
      <c r="B812" s="38"/>
      <c r="C812" s="38"/>
      <c r="F812" s="15"/>
      <c r="G812" s="15"/>
      <c r="H812" s="15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s="11" customFormat="1" x14ac:dyDescent="0.2">
      <c r="A813" s="38"/>
      <c r="B813" s="38"/>
      <c r="C813" s="38"/>
      <c r="F813" s="15"/>
      <c r="G813" s="15"/>
      <c r="H813" s="15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s="11" customFormat="1" x14ac:dyDescent="0.2">
      <c r="A814" s="38"/>
      <c r="B814" s="38"/>
      <c r="C814" s="38"/>
      <c r="F814" s="15"/>
      <c r="G814" s="15"/>
      <c r="H814" s="15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s="11" customFormat="1" x14ac:dyDescent="0.2">
      <c r="A815" s="38"/>
      <c r="B815" s="38"/>
      <c r="C815" s="38"/>
      <c r="F815" s="15"/>
      <c r="G815" s="15"/>
      <c r="H815" s="15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s="11" customFormat="1" x14ac:dyDescent="0.2">
      <c r="A816" s="38"/>
      <c r="B816" s="38"/>
      <c r="C816" s="38"/>
      <c r="F816" s="15"/>
      <c r="G816" s="15"/>
      <c r="H816" s="15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s="11" customFormat="1" x14ac:dyDescent="0.2">
      <c r="A817" s="38"/>
      <c r="B817" s="38"/>
      <c r="C817" s="38"/>
      <c r="F817" s="15"/>
      <c r="G817" s="15"/>
      <c r="H817" s="15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s="11" customFormat="1" x14ac:dyDescent="0.2">
      <c r="A818" s="38"/>
      <c r="B818" s="38"/>
      <c r="C818" s="38"/>
      <c r="F818" s="15"/>
      <c r="G818" s="15"/>
      <c r="H818" s="15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s="11" customFormat="1" x14ac:dyDescent="0.2">
      <c r="A819" s="38"/>
      <c r="B819" s="38"/>
      <c r="C819" s="38"/>
      <c r="F819" s="15"/>
      <c r="G819" s="15"/>
      <c r="H819" s="15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s="11" customFormat="1" x14ac:dyDescent="0.2">
      <c r="A820" s="38"/>
      <c r="B820" s="38"/>
      <c r="C820" s="38"/>
      <c r="F820" s="15"/>
      <c r="G820" s="15"/>
      <c r="H820" s="15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s="11" customFormat="1" x14ac:dyDescent="0.2">
      <c r="A821" s="38"/>
      <c r="B821" s="38"/>
      <c r="C821" s="38"/>
      <c r="F821" s="15"/>
      <c r="G821" s="15"/>
      <c r="H821" s="15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s="11" customFormat="1" x14ac:dyDescent="0.2">
      <c r="A822" s="38"/>
      <c r="B822" s="38"/>
      <c r="C822" s="38"/>
      <c r="F822" s="15"/>
      <c r="G822" s="15"/>
      <c r="H822" s="1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s="11" customFormat="1" x14ac:dyDescent="0.2">
      <c r="A823" s="38"/>
      <c r="B823" s="38"/>
      <c r="C823" s="38"/>
      <c r="F823" s="15"/>
      <c r="G823" s="15"/>
      <c r="H823" s="1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s="11" customFormat="1" x14ac:dyDescent="0.2">
      <c r="A824" s="38"/>
      <c r="B824" s="38"/>
      <c r="C824" s="38"/>
      <c r="F824" s="15"/>
      <c r="G824" s="15"/>
      <c r="H824" s="15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s="11" customFormat="1" x14ac:dyDescent="0.2">
      <c r="A825" s="38"/>
      <c r="B825" s="38"/>
      <c r="C825" s="38"/>
      <c r="F825" s="15"/>
      <c r="G825" s="15"/>
      <c r="H825" s="15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s="11" customFormat="1" x14ac:dyDescent="0.2">
      <c r="A826" s="38"/>
      <c r="B826" s="38"/>
      <c r="C826" s="38"/>
      <c r="F826" s="15"/>
      <c r="G826" s="15"/>
      <c r="H826" s="15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s="11" customFormat="1" x14ac:dyDescent="0.2">
      <c r="A827" s="38"/>
      <c r="B827" s="38"/>
      <c r="C827" s="38"/>
      <c r="F827" s="15"/>
      <c r="G827" s="15"/>
      <c r="H827" s="15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s="11" customFormat="1" x14ac:dyDescent="0.2">
      <c r="A828" s="38"/>
      <c r="B828" s="38"/>
      <c r="C828" s="38"/>
      <c r="F828" s="15"/>
      <c r="G828" s="15"/>
      <c r="H828" s="15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s="11" customFormat="1" x14ac:dyDescent="0.2">
      <c r="A829" s="38"/>
      <c r="B829" s="38"/>
      <c r="C829" s="38"/>
      <c r="F829" s="15"/>
      <c r="G829" s="15"/>
      <c r="H829" s="15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s="11" customFormat="1" x14ac:dyDescent="0.2">
      <c r="A830" s="38"/>
      <c r="B830" s="38"/>
      <c r="C830" s="38"/>
      <c r="F830" s="15"/>
      <c r="G830" s="15"/>
      <c r="H830" s="15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s="11" customFormat="1" x14ac:dyDescent="0.2">
      <c r="A831" s="38"/>
      <c r="B831" s="38"/>
      <c r="C831" s="38"/>
      <c r="F831" s="15"/>
      <c r="G831" s="15"/>
      <c r="H831" s="15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s="11" customFormat="1" x14ac:dyDescent="0.2">
      <c r="A832" s="38"/>
      <c r="B832" s="38"/>
      <c r="C832" s="38"/>
      <c r="F832" s="15"/>
      <c r="G832" s="15"/>
      <c r="H832" s="15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s="11" customFormat="1" x14ac:dyDescent="0.2">
      <c r="A833" s="38"/>
      <c r="B833" s="38"/>
      <c r="C833" s="38"/>
      <c r="F833" s="15"/>
      <c r="G833" s="15"/>
      <c r="H833" s="1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s="11" customFormat="1" x14ac:dyDescent="0.2">
      <c r="A834" s="38"/>
      <c r="B834" s="38"/>
      <c r="C834" s="38"/>
      <c r="F834" s="15"/>
      <c r="G834" s="15"/>
      <c r="H834" s="1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s="11" customFormat="1" x14ac:dyDescent="0.2">
      <c r="A835" s="38"/>
      <c r="B835" s="38"/>
      <c r="C835" s="38"/>
      <c r="F835" s="15"/>
      <c r="G835" s="15"/>
      <c r="H835" s="15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s="11" customFormat="1" x14ac:dyDescent="0.2">
      <c r="A836" s="38"/>
      <c r="B836" s="38"/>
      <c r="C836" s="38"/>
      <c r="F836" s="15"/>
      <c r="G836" s="15"/>
      <c r="H836" s="15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s="11" customFormat="1" x14ac:dyDescent="0.2">
      <c r="A837" s="38"/>
      <c r="B837" s="38"/>
      <c r="C837" s="38"/>
      <c r="F837" s="15"/>
      <c r="G837" s="15"/>
      <c r="H837" s="15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s="11" customFormat="1" x14ac:dyDescent="0.2">
      <c r="A838" s="38"/>
      <c r="B838" s="38"/>
      <c r="C838" s="38"/>
      <c r="F838" s="15"/>
      <c r="G838" s="15"/>
      <c r="H838" s="1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s="11" customFormat="1" x14ac:dyDescent="0.2">
      <c r="A839" s="38"/>
      <c r="B839" s="38"/>
      <c r="C839" s="38"/>
      <c r="F839" s="15"/>
      <c r="G839" s="15"/>
      <c r="H839" s="1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s="11" customFormat="1" x14ac:dyDescent="0.2">
      <c r="A840" s="38"/>
      <c r="B840" s="38"/>
      <c r="C840" s="38"/>
      <c r="F840" s="15"/>
      <c r="G840" s="15"/>
      <c r="H840" s="15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s="11" customFormat="1" x14ac:dyDescent="0.2">
      <c r="A841" s="38"/>
      <c r="B841" s="38"/>
      <c r="C841" s="38"/>
      <c r="F841" s="15"/>
      <c r="G841" s="15"/>
      <c r="H841" s="15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s="11" customFormat="1" x14ac:dyDescent="0.2">
      <c r="A842" s="38"/>
      <c r="B842" s="38"/>
      <c r="C842" s="38"/>
      <c r="F842" s="15"/>
      <c r="G842" s="15"/>
      <c r="H842" s="1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s="11" customFormat="1" x14ac:dyDescent="0.2">
      <c r="A843" s="38"/>
      <c r="B843" s="38"/>
      <c r="C843" s="38"/>
      <c r="F843" s="15"/>
      <c r="G843" s="15"/>
      <c r="H843" s="1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s="11" customFormat="1" x14ac:dyDescent="0.2">
      <c r="A844" s="38"/>
      <c r="B844" s="38"/>
      <c r="C844" s="38"/>
      <c r="F844" s="15"/>
      <c r="G844" s="15"/>
      <c r="H844" s="15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s="11" customFormat="1" x14ac:dyDescent="0.2">
      <c r="A845" s="38"/>
      <c r="B845" s="38"/>
      <c r="C845" s="38"/>
      <c r="F845" s="15"/>
      <c r="G845" s="15"/>
      <c r="H845" s="15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s="11" customFormat="1" x14ac:dyDescent="0.2">
      <c r="A846" s="38"/>
      <c r="B846" s="38"/>
      <c r="C846" s="38"/>
      <c r="F846" s="15"/>
      <c r="G846" s="15"/>
      <c r="H846" s="15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s="11" customFormat="1" x14ac:dyDescent="0.2">
      <c r="A847" s="38"/>
      <c r="B847" s="38"/>
      <c r="C847" s="38"/>
      <c r="F847" s="15"/>
      <c r="G847" s="15"/>
      <c r="H847" s="15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s="11" customFormat="1" x14ac:dyDescent="0.2">
      <c r="A848" s="38"/>
      <c r="B848" s="38"/>
      <c r="C848" s="38"/>
      <c r="F848" s="15"/>
      <c r="G848" s="15"/>
      <c r="H848" s="15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s="11" customFormat="1" x14ac:dyDescent="0.2">
      <c r="A849" s="38"/>
      <c r="B849" s="38"/>
      <c r="C849" s="38"/>
      <c r="F849" s="15"/>
      <c r="G849" s="15"/>
      <c r="H849" s="15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s="11" customFormat="1" x14ac:dyDescent="0.2">
      <c r="A850" s="38"/>
      <c r="B850" s="38"/>
      <c r="C850" s="38"/>
      <c r="F850" s="15"/>
      <c r="G850" s="15"/>
      <c r="H850" s="15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s="11" customFormat="1" x14ac:dyDescent="0.2">
      <c r="A851" s="38"/>
      <c r="B851" s="38"/>
      <c r="C851" s="38"/>
      <c r="F851" s="15"/>
      <c r="G851" s="15"/>
      <c r="H851" s="15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s="11" customFormat="1" x14ac:dyDescent="0.2">
      <c r="A852" s="38"/>
      <c r="B852" s="38"/>
      <c r="C852" s="38"/>
      <c r="F852" s="15"/>
      <c r="G852" s="15"/>
      <c r="H852" s="15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s="11" customFormat="1" x14ac:dyDescent="0.2">
      <c r="A853" s="38"/>
      <c r="B853" s="38"/>
      <c r="C853" s="38"/>
      <c r="F853" s="15"/>
      <c r="G853" s="15"/>
      <c r="H853" s="15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s="11" customFormat="1" x14ac:dyDescent="0.2">
      <c r="A854" s="38"/>
      <c r="B854" s="38"/>
      <c r="C854" s="38"/>
      <c r="F854" s="15"/>
      <c r="G854" s="15"/>
      <c r="H854" s="15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s="11" customFormat="1" x14ac:dyDescent="0.2">
      <c r="A855" s="38"/>
      <c r="B855" s="38"/>
      <c r="C855" s="38"/>
      <c r="F855" s="15"/>
      <c r="G855" s="15"/>
      <c r="H855" s="15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s="11" customFormat="1" x14ac:dyDescent="0.2">
      <c r="A856" s="38"/>
      <c r="B856" s="38"/>
      <c r="C856" s="38"/>
      <c r="F856" s="15"/>
      <c r="G856" s="15"/>
      <c r="H856" s="15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s="11" customFormat="1" x14ac:dyDescent="0.2">
      <c r="A857" s="38"/>
      <c r="B857" s="38"/>
      <c r="C857" s="38"/>
      <c r="F857" s="15"/>
      <c r="G857" s="15"/>
      <c r="H857" s="15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s="11" customFormat="1" x14ac:dyDescent="0.2">
      <c r="A858" s="38"/>
      <c r="B858" s="38"/>
      <c r="C858" s="38"/>
      <c r="F858" s="15"/>
      <c r="G858" s="15"/>
      <c r="H858" s="15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s="11" customFormat="1" x14ac:dyDescent="0.2">
      <c r="A859" s="38"/>
      <c r="B859" s="38"/>
      <c r="C859" s="38"/>
      <c r="F859" s="15"/>
      <c r="G859" s="15"/>
      <c r="H859" s="15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s="11" customFormat="1" x14ac:dyDescent="0.2">
      <c r="A860" s="38"/>
      <c r="B860" s="38"/>
      <c r="C860" s="38"/>
      <c r="F860" s="15"/>
      <c r="G860" s="15"/>
      <c r="H860" s="1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s="11" customFormat="1" x14ac:dyDescent="0.2">
      <c r="A861" s="38"/>
      <c r="B861" s="38"/>
      <c r="C861" s="38"/>
      <c r="F861" s="15"/>
      <c r="G861" s="15"/>
      <c r="H861" s="1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s="11" customFormat="1" x14ac:dyDescent="0.2">
      <c r="A862" s="38"/>
      <c r="B862" s="38"/>
      <c r="C862" s="38"/>
      <c r="F862" s="15"/>
      <c r="G862" s="15"/>
      <c r="H862" s="1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s="11" customFormat="1" x14ac:dyDescent="0.2">
      <c r="A863" s="38"/>
      <c r="B863" s="38"/>
      <c r="C863" s="38"/>
      <c r="F863" s="15"/>
      <c r="G863" s="15"/>
      <c r="H863" s="15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s="11" customFormat="1" x14ac:dyDescent="0.2">
      <c r="A864" s="38"/>
      <c r="B864" s="38"/>
      <c r="C864" s="38"/>
      <c r="F864" s="15"/>
      <c r="G864" s="15"/>
      <c r="H864" s="15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s="11" customFormat="1" x14ac:dyDescent="0.2">
      <c r="A865" s="38"/>
      <c r="B865" s="38"/>
      <c r="C865" s="38"/>
      <c r="F865" s="15"/>
      <c r="G865" s="15"/>
      <c r="H865" s="15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s="11" customFormat="1" x14ac:dyDescent="0.2">
      <c r="A866" s="38"/>
      <c r="B866" s="38"/>
      <c r="C866" s="38"/>
      <c r="F866" s="15"/>
      <c r="G866" s="15"/>
      <c r="H866" s="15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s="11" customFormat="1" x14ac:dyDescent="0.2">
      <c r="A867" s="38"/>
      <c r="B867" s="38"/>
      <c r="C867" s="38"/>
      <c r="F867" s="15"/>
      <c r="G867" s="15"/>
      <c r="H867" s="15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s="11" customFormat="1" x14ac:dyDescent="0.2">
      <c r="A868" s="38"/>
      <c r="B868" s="38"/>
      <c r="C868" s="38"/>
      <c r="F868" s="15"/>
      <c r="G868" s="15"/>
      <c r="H868" s="15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s="11" customFormat="1" x14ac:dyDescent="0.2">
      <c r="A869" s="38"/>
      <c r="B869" s="38"/>
      <c r="C869" s="38"/>
      <c r="F869" s="15"/>
      <c r="G869" s="15"/>
      <c r="H869" s="15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s="11" customFormat="1" x14ac:dyDescent="0.2">
      <c r="A870" s="38"/>
      <c r="B870" s="38"/>
      <c r="C870" s="38"/>
      <c r="F870" s="15"/>
      <c r="G870" s="15"/>
      <c r="H870" s="15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s="11" customFormat="1" x14ac:dyDescent="0.2">
      <c r="A871" s="38"/>
      <c r="B871" s="38"/>
      <c r="C871" s="38"/>
      <c r="F871" s="15"/>
      <c r="G871" s="15"/>
      <c r="H871" s="1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s="11" customFormat="1" x14ac:dyDescent="0.2">
      <c r="A872" s="38"/>
      <c r="B872" s="38"/>
      <c r="C872" s="38"/>
      <c r="F872" s="15"/>
      <c r="G872" s="15"/>
      <c r="H872" s="1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s="11" customFormat="1" x14ac:dyDescent="0.2">
      <c r="A873" s="38"/>
      <c r="B873" s="38"/>
      <c r="C873" s="38"/>
      <c r="F873" s="15"/>
      <c r="G873" s="15"/>
      <c r="H873" s="15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s="11" customFormat="1" x14ac:dyDescent="0.2">
      <c r="A874" s="38"/>
      <c r="B874" s="38"/>
      <c r="C874" s="38"/>
      <c r="F874" s="15"/>
      <c r="G874" s="15"/>
      <c r="H874" s="15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s="11" customFormat="1" x14ac:dyDescent="0.2">
      <c r="A875" s="38"/>
      <c r="B875" s="38"/>
      <c r="C875" s="38"/>
      <c r="F875" s="15"/>
      <c r="G875" s="15"/>
      <c r="H875" s="15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s="11" customFormat="1" x14ac:dyDescent="0.2">
      <c r="A876" s="38"/>
      <c r="B876" s="38"/>
      <c r="C876" s="38"/>
      <c r="F876" s="15"/>
      <c r="G876" s="15"/>
      <c r="H876" s="15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s="11" customFormat="1" x14ac:dyDescent="0.2">
      <c r="A877" s="38"/>
      <c r="B877" s="38"/>
      <c r="C877" s="38"/>
      <c r="F877" s="15"/>
      <c r="G877" s="15"/>
      <c r="H877" s="15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s="11" customFormat="1" x14ac:dyDescent="0.2">
      <c r="A878" s="38"/>
      <c r="B878" s="38"/>
      <c r="C878" s="38"/>
      <c r="F878" s="15"/>
      <c r="G878" s="15"/>
      <c r="H878" s="15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s="11" customFormat="1" x14ac:dyDescent="0.2">
      <c r="A879" s="38"/>
      <c r="B879" s="38"/>
      <c r="C879" s="38"/>
      <c r="F879" s="15"/>
      <c r="G879" s="15"/>
      <c r="H879" s="1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s="11" customFormat="1" x14ac:dyDescent="0.2">
      <c r="A880" s="38"/>
      <c r="B880" s="38"/>
      <c r="C880" s="38"/>
      <c r="F880" s="15"/>
      <c r="G880" s="15"/>
      <c r="H880" s="1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s="11" customFormat="1" x14ac:dyDescent="0.2">
      <c r="A881" s="38"/>
      <c r="B881" s="38"/>
      <c r="C881" s="38"/>
      <c r="F881" s="15"/>
      <c r="G881" s="15"/>
      <c r="H881" s="15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s="11" customFormat="1" x14ac:dyDescent="0.2">
      <c r="A882" s="38"/>
      <c r="B882" s="38"/>
      <c r="C882" s="38"/>
      <c r="F882" s="15"/>
      <c r="G882" s="15"/>
      <c r="H882" s="15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s="11" customFormat="1" x14ac:dyDescent="0.2">
      <c r="A883" s="38"/>
      <c r="B883" s="38"/>
      <c r="C883" s="38"/>
      <c r="F883" s="15"/>
      <c r="G883" s="15"/>
      <c r="H883" s="1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s="11" customFormat="1" x14ac:dyDescent="0.2">
      <c r="A884" s="38"/>
      <c r="B884" s="38"/>
      <c r="C884" s="38"/>
      <c r="F884" s="15"/>
      <c r="G884" s="15"/>
      <c r="H884" s="15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s="11" customFormat="1" x14ac:dyDescent="0.2">
      <c r="A885" s="38"/>
      <c r="B885" s="38"/>
      <c r="C885" s="38"/>
      <c r="F885" s="15"/>
      <c r="G885" s="15"/>
      <c r="H885" s="15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s="11" customFormat="1" x14ac:dyDescent="0.2">
      <c r="A886" s="38"/>
      <c r="B886" s="38"/>
      <c r="C886" s="38"/>
      <c r="F886" s="15"/>
      <c r="G886" s="15"/>
      <c r="H886" s="15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s="11" customFormat="1" x14ac:dyDescent="0.2">
      <c r="A887" s="38"/>
      <c r="B887" s="38"/>
      <c r="C887" s="38"/>
      <c r="F887" s="15"/>
      <c r="G887" s="15"/>
      <c r="H887" s="15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s="11" customFormat="1" x14ac:dyDescent="0.2">
      <c r="A888" s="38"/>
      <c r="B888" s="38"/>
      <c r="C888" s="38"/>
      <c r="F888" s="15"/>
      <c r="G888" s="15"/>
      <c r="H888" s="15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s="11" customFormat="1" x14ac:dyDescent="0.2">
      <c r="A889" s="38"/>
      <c r="B889" s="38"/>
      <c r="C889" s="38"/>
      <c r="F889" s="15"/>
      <c r="G889" s="15"/>
      <c r="H889" s="15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s="11" customFormat="1" x14ac:dyDescent="0.2">
      <c r="A890" s="38"/>
      <c r="B890" s="38"/>
      <c r="C890" s="38"/>
      <c r="F890" s="15"/>
      <c r="G890" s="15"/>
      <c r="H890" s="15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s="11" customFormat="1" x14ac:dyDescent="0.2">
      <c r="A891" s="38"/>
      <c r="B891" s="38"/>
      <c r="C891" s="38"/>
      <c r="F891" s="15"/>
      <c r="G891" s="15"/>
      <c r="H891" s="15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s="11" customFormat="1" x14ac:dyDescent="0.2">
      <c r="A892" s="38"/>
      <c r="B892" s="38"/>
      <c r="C892" s="38"/>
      <c r="F892" s="15"/>
      <c r="G892" s="15"/>
      <c r="H892" s="15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s="11" customFormat="1" x14ac:dyDescent="0.2">
      <c r="A893" s="38"/>
      <c r="B893" s="38"/>
      <c r="C893" s="38"/>
      <c r="F893" s="15"/>
      <c r="G893" s="15"/>
      <c r="H893" s="15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s="11" customFormat="1" x14ac:dyDescent="0.2">
      <c r="A894" s="38"/>
      <c r="B894" s="38"/>
      <c r="C894" s="38"/>
      <c r="F894" s="15"/>
      <c r="G894" s="15"/>
      <c r="H894" s="15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s="11" customFormat="1" x14ac:dyDescent="0.2">
      <c r="A895" s="38"/>
      <c r="B895" s="38"/>
      <c r="C895" s="38"/>
      <c r="F895" s="15"/>
      <c r="G895" s="15"/>
      <c r="H895" s="15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s="11" customFormat="1" x14ac:dyDescent="0.2">
      <c r="A896" s="38"/>
      <c r="B896" s="38"/>
      <c r="C896" s="38"/>
      <c r="F896" s="15"/>
      <c r="G896" s="15"/>
      <c r="H896" s="15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s="11" customFormat="1" x14ac:dyDescent="0.2">
      <c r="A897" s="38"/>
      <c r="B897" s="38"/>
      <c r="C897" s="38"/>
      <c r="F897" s="15"/>
      <c r="G897" s="15"/>
      <c r="H897" s="15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s="11" customFormat="1" x14ac:dyDescent="0.2">
      <c r="A898" s="38"/>
      <c r="B898" s="38"/>
      <c r="C898" s="38"/>
      <c r="F898" s="15"/>
      <c r="G898" s="15"/>
      <c r="H898" s="15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s="11" customFormat="1" x14ac:dyDescent="0.2">
      <c r="A899" s="38"/>
      <c r="B899" s="38"/>
      <c r="C899" s="38"/>
      <c r="F899" s="15"/>
      <c r="G899" s="15"/>
      <c r="H899" s="15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s="11" customFormat="1" x14ac:dyDescent="0.2">
      <c r="A900" s="38"/>
      <c r="B900" s="38"/>
      <c r="C900" s="38"/>
      <c r="F900" s="15"/>
      <c r="G900" s="15"/>
      <c r="H900" s="15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s="11" customFormat="1" x14ac:dyDescent="0.2">
      <c r="A901" s="38"/>
      <c r="B901" s="38"/>
      <c r="C901" s="38"/>
      <c r="F901" s="15"/>
      <c r="G901" s="15"/>
      <c r="H901" s="15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s="11" customFormat="1" x14ac:dyDescent="0.2">
      <c r="A902" s="38"/>
      <c r="B902" s="38"/>
      <c r="C902" s="38"/>
      <c r="F902" s="15"/>
      <c r="G902" s="15"/>
      <c r="H902" s="15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s="11" customFormat="1" x14ac:dyDescent="0.2">
      <c r="A903" s="38"/>
      <c r="B903" s="38"/>
      <c r="C903" s="38"/>
      <c r="F903" s="15"/>
      <c r="G903" s="15"/>
      <c r="H903" s="15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s="11" customFormat="1" x14ac:dyDescent="0.2">
      <c r="A904" s="38"/>
      <c r="B904" s="38"/>
      <c r="C904" s="38"/>
      <c r="F904" s="15"/>
      <c r="G904" s="15"/>
      <c r="H904" s="15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s="11" customFormat="1" x14ac:dyDescent="0.2">
      <c r="A905" s="38"/>
      <c r="B905" s="38"/>
      <c r="C905" s="38"/>
      <c r="F905" s="15"/>
      <c r="G905" s="15"/>
      <c r="H905" s="15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s="11" customFormat="1" x14ac:dyDescent="0.2">
      <c r="A906" s="38"/>
      <c r="B906" s="38"/>
      <c r="C906" s="38"/>
      <c r="F906" s="15"/>
      <c r="G906" s="15"/>
      <c r="H906" s="15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s="11" customFormat="1" x14ac:dyDescent="0.2">
      <c r="A907" s="38"/>
      <c r="B907" s="38"/>
      <c r="C907" s="38"/>
      <c r="F907" s="15"/>
      <c r="G907" s="15"/>
      <c r="H907" s="15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s="11" customFormat="1" x14ac:dyDescent="0.2">
      <c r="A908" s="38"/>
      <c r="B908" s="38"/>
      <c r="C908" s="38"/>
      <c r="F908" s="15"/>
      <c r="G908" s="15"/>
      <c r="H908" s="15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s="11" customFormat="1" x14ac:dyDescent="0.2">
      <c r="A909" s="38"/>
      <c r="B909" s="38"/>
      <c r="C909" s="38"/>
      <c r="F909" s="15"/>
      <c r="G909" s="15"/>
      <c r="H909" s="15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s="11" customFormat="1" x14ac:dyDescent="0.2">
      <c r="A910" s="38"/>
      <c r="B910" s="38"/>
      <c r="C910" s="38"/>
      <c r="F910" s="15"/>
      <c r="G910" s="15"/>
      <c r="H910" s="15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s="11" customFormat="1" x14ac:dyDescent="0.2">
      <c r="A911" s="38"/>
      <c r="B911" s="38"/>
      <c r="C911" s="38"/>
      <c r="F911" s="15"/>
      <c r="G911" s="15"/>
      <c r="H911" s="15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s="11" customFormat="1" x14ac:dyDescent="0.2">
      <c r="A912" s="38"/>
      <c r="B912" s="38"/>
      <c r="C912" s="38"/>
      <c r="F912" s="15"/>
      <c r="G912" s="15"/>
      <c r="H912" s="15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s="11" customFormat="1" x14ac:dyDescent="0.2">
      <c r="A913" s="38"/>
      <c r="B913" s="38"/>
      <c r="C913" s="38"/>
      <c r="F913" s="15"/>
      <c r="G913" s="15"/>
      <c r="H913" s="15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s="11" customFormat="1" x14ac:dyDescent="0.2">
      <c r="A914" s="38"/>
      <c r="B914" s="38"/>
      <c r="C914" s="38"/>
      <c r="F914" s="15"/>
      <c r="G914" s="15"/>
      <c r="H914" s="15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s="11" customFormat="1" x14ac:dyDescent="0.2">
      <c r="A915" s="38"/>
      <c r="B915" s="38"/>
      <c r="C915" s="38"/>
      <c r="F915" s="15"/>
      <c r="G915" s="15"/>
      <c r="H915" s="15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s="11" customFormat="1" x14ac:dyDescent="0.2">
      <c r="A916" s="38"/>
      <c r="B916" s="38"/>
      <c r="C916" s="38"/>
      <c r="F916" s="15"/>
      <c r="G916" s="15"/>
      <c r="H916" s="15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s="11" customFormat="1" x14ac:dyDescent="0.2">
      <c r="A917" s="38"/>
      <c r="B917" s="38"/>
      <c r="C917" s="38"/>
      <c r="F917" s="15"/>
      <c r="G917" s="15"/>
      <c r="H917" s="15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s="11" customFormat="1" x14ac:dyDescent="0.2">
      <c r="A918" s="38"/>
      <c r="B918" s="38"/>
      <c r="C918" s="38"/>
      <c r="F918" s="15"/>
      <c r="G918" s="15"/>
      <c r="H918" s="15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s="11" customFormat="1" x14ac:dyDescent="0.2">
      <c r="A919" s="38"/>
      <c r="B919" s="38"/>
      <c r="C919" s="38"/>
      <c r="F919" s="15"/>
      <c r="G919" s="15"/>
      <c r="H919" s="15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s="11" customFormat="1" x14ac:dyDescent="0.2">
      <c r="A920" s="38"/>
      <c r="B920" s="38"/>
      <c r="C920" s="38"/>
      <c r="F920" s="15"/>
      <c r="G920" s="15"/>
      <c r="H920" s="15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s="11" customFormat="1" x14ac:dyDescent="0.2">
      <c r="A921" s="38"/>
      <c r="B921" s="38"/>
      <c r="C921" s="38"/>
      <c r="F921" s="15"/>
      <c r="G921" s="15"/>
      <c r="H921" s="15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s="11" customFormat="1" x14ac:dyDescent="0.2">
      <c r="A922" s="38"/>
      <c r="B922" s="38"/>
      <c r="C922" s="38"/>
      <c r="F922" s="15"/>
      <c r="G922" s="15"/>
      <c r="H922" s="15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s="11" customFormat="1" x14ac:dyDescent="0.2">
      <c r="A923" s="38"/>
      <c r="B923" s="38"/>
      <c r="C923" s="38"/>
      <c r="F923" s="15"/>
      <c r="G923" s="15"/>
      <c r="H923" s="15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s="11" customFormat="1" x14ac:dyDescent="0.2">
      <c r="A924" s="38"/>
      <c r="B924" s="38"/>
      <c r="C924" s="38"/>
      <c r="F924" s="15"/>
      <c r="G924" s="15"/>
      <c r="H924" s="1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s="11" customFormat="1" x14ac:dyDescent="0.2">
      <c r="A925" s="38"/>
      <c r="B925" s="38"/>
      <c r="C925" s="38"/>
      <c r="F925" s="15"/>
      <c r="G925" s="15"/>
      <c r="H925" s="1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s="11" customFormat="1" x14ac:dyDescent="0.2">
      <c r="A926" s="38"/>
      <c r="B926" s="38"/>
      <c r="C926" s="38"/>
      <c r="F926" s="15"/>
      <c r="G926" s="15"/>
      <c r="H926" s="1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s="11" customFormat="1" x14ac:dyDescent="0.2">
      <c r="A927" s="38"/>
      <c r="B927" s="38"/>
      <c r="C927" s="38"/>
      <c r="F927" s="15"/>
      <c r="G927" s="15"/>
      <c r="H927" s="1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s="11" customFormat="1" x14ac:dyDescent="0.2">
      <c r="A928" s="38"/>
      <c r="B928" s="38"/>
      <c r="C928" s="38"/>
      <c r="F928" s="15"/>
      <c r="G928" s="15"/>
      <c r="H928" s="1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s="11" customFormat="1" x14ac:dyDescent="0.2">
      <c r="A929" s="38"/>
      <c r="B929" s="38"/>
      <c r="C929" s="38"/>
      <c r="F929" s="15"/>
      <c r="G929" s="15"/>
      <c r="H929" s="1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s="11" customFormat="1" x14ac:dyDescent="0.2">
      <c r="A930" s="38"/>
      <c r="B930" s="38"/>
      <c r="C930" s="38"/>
      <c r="F930" s="15"/>
      <c r="G930" s="15"/>
      <c r="H930" s="1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s="11" customFormat="1" x14ac:dyDescent="0.2">
      <c r="A931" s="38"/>
      <c r="B931" s="38"/>
      <c r="C931" s="38"/>
      <c r="F931" s="15"/>
      <c r="G931" s="15"/>
      <c r="H931" s="1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s="11" customFormat="1" x14ac:dyDescent="0.2">
      <c r="A932" s="38"/>
      <c r="B932" s="38"/>
      <c r="C932" s="38"/>
      <c r="F932" s="15"/>
      <c r="G932" s="15"/>
      <c r="H932" s="1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s="11" customFormat="1" x14ac:dyDescent="0.2">
      <c r="A933" s="38"/>
      <c r="B933" s="38"/>
      <c r="C933" s="38"/>
      <c r="F933" s="15"/>
      <c r="G933" s="15"/>
      <c r="H933" s="15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s="11" customFormat="1" x14ac:dyDescent="0.2">
      <c r="A934" s="38"/>
      <c r="B934" s="38"/>
      <c r="C934" s="38"/>
      <c r="F934" s="15"/>
      <c r="G934" s="15"/>
      <c r="H934" s="1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s="11" customFormat="1" x14ac:dyDescent="0.2">
      <c r="A935" s="38"/>
      <c r="B935" s="38"/>
      <c r="C935" s="38"/>
      <c r="F935" s="15"/>
      <c r="G935" s="15"/>
      <c r="H935" s="1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s="11" customFormat="1" x14ac:dyDescent="0.2">
      <c r="A936" s="38"/>
      <c r="B936" s="38"/>
      <c r="C936" s="38"/>
      <c r="F936" s="15"/>
      <c r="G936" s="15"/>
      <c r="H936" s="1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s="11" customFormat="1" x14ac:dyDescent="0.2">
      <c r="A937" s="38"/>
      <c r="B937" s="38"/>
      <c r="C937" s="38"/>
      <c r="F937" s="15"/>
      <c r="G937" s="15"/>
      <c r="H937" s="1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s="11" customFormat="1" x14ac:dyDescent="0.2">
      <c r="A938" s="38"/>
      <c r="B938" s="38"/>
      <c r="C938" s="38"/>
      <c r="F938" s="15"/>
      <c r="G938" s="15"/>
      <c r="H938" s="1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s="11" customFormat="1" x14ac:dyDescent="0.2">
      <c r="A939" s="38"/>
      <c r="B939" s="38"/>
      <c r="C939" s="38"/>
      <c r="F939" s="15"/>
      <c r="G939" s="15"/>
      <c r="H939" s="15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s="11" customFormat="1" x14ac:dyDescent="0.2">
      <c r="A940" s="38"/>
      <c r="B940" s="38"/>
      <c r="C940" s="38"/>
      <c r="F940" s="15"/>
      <c r="G940" s="15"/>
      <c r="H940" s="15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s="11" customFormat="1" x14ac:dyDescent="0.2">
      <c r="A941" s="38"/>
      <c r="B941" s="38"/>
      <c r="C941" s="38"/>
      <c r="F941" s="15"/>
      <c r="G941" s="15"/>
      <c r="H941" s="15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s="11" customFormat="1" x14ac:dyDescent="0.2">
      <c r="A942" s="38"/>
      <c r="B942" s="38"/>
      <c r="C942" s="38"/>
      <c r="F942" s="15"/>
      <c r="G942" s="15"/>
      <c r="H942" s="15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s="11" customFormat="1" x14ac:dyDescent="0.2">
      <c r="A943" s="38"/>
      <c r="B943" s="38"/>
      <c r="C943" s="38"/>
      <c r="F943" s="15"/>
      <c r="G943" s="15"/>
      <c r="H943" s="15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s="11" customFormat="1" x14ac:dyDescent="0.2">
      <c r="A944" s="38"/>
      <c r="B944" s="38"/>
      <c r="C944" s="38"/>
      <c r="F944" s="15"/>
      <c r="G944" s="15"/>
      <c r="H944" s="15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s="11" customFormat="1" x14ac:dyDescent="0.2">
      <c r="A945" s="38"/>
      <c r="B945" s="38"/>
      <c r="C945" s="38"/>
      <c r="F945" s="15"/>
      <c r="G945" s="15"/>
      <c r="H945" s="15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s="11" customFormat="1" x14ac:dyDescent="0.2">
      <c r="A946" s="38"/>
      <c r="B946" s="38"/>
      <c r="C946" s="38"/>
      <c r="F946" s="15"/>
      <c r="G946" s="15"/>
      <c r="H946" s="15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s="11" customFormat="1" x14ac:dyDescent="0.2">
      <c r="A947" s="38"/>
      <c r="B947" s="38"/>
      <c r="C947" s="38"/>
      <c r="F947" s="15"/>
      <c r="G947" s="15"/>
      <c r="H947" s="15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s="11" customFormat="1" x14ac:dyDescent="0.2">
      <c r="A948" s="38"/>
      <c r="B948" s="38"/>
      <c r="C948" s="38"/>
      <c r="F948" s="15"/>
      <c r="G948" s="15"/>
      <c r="H948" s="15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s="11" customFormat="1" x14ac:dyDescent="0.2">
      <c r="A949" s="38"/>
      <c r="B949" s="38"/>
      <c r="C949" s="38"/>
      <c r="F949" s="15"/>
      <c r="G949" s="15"/>
      <c r="H949" s="15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s="11" customFormat="1" x14ac:dyDescent="0.2">
      <c r="A950" s="38"/>
      <c r="B950" s="38"/>
      <c r="C950" s="38"/>
      <c r="F950" s="15"/>
      <c r="G950" s="15"/>
      <c r="H950" s="15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s="11" customFormat="1" x14ac:dyDescent="0.2">
      <c r="A951" s="38"/>
      <c r="B951" s="38"/>
      <c r="C951" s="38"/>
      <c r="F951" s="15"/>
      <c r="G951" s="15"/>
      <c r="H951" s="15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s="11" customFormat="1" x14ac:dyDescent="0.2">
      <c r="A952" s="38"/>
      <c r="B952" s="38"/>
      <c r="C952" s="38"/>
      <c r="F952" s="15"/>
      <c r="G952" s="15"/>
      <c r="H952" s="15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s="11" customFormat="1" x14ac:dyDescent="0.2">
      <c r="A953" s="38"/>
      <c r="B953" s="38"/>
      <c r="C953" s="38"/>
      <c r="F953" s="15"/>
      <c r="G953" s="15"/>
      <c r="H953" s="15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s="11" customFormat="1" x14ac:dyDescent="0.2">
      <c r="A954" s="38"/>
      <c r="B954" s="38"/>
      <c r="C954" s="38"/>
      <c r="F954" s="15"/>
      <c r="G954" s="15"/>
      <c r="H954" s="15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s="11" customFormat="1" x14ac:dyDescent="0.2">
      <c r="A955" s="38"/>
      <c r="B955" s="38"/>
      <c r="C955" s="38"/>
      <c r="F955" s="15"/>
      <c r="G955" s="15"/>
      <c r="H955" s="15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s="11" customFormat="1" x14ac:dyDescent="0.2">
      <c r="A956" s="38"/>
      <c r="B956" s="38"/>
      <c r="C956" s="38"/>
      <c r="F956" s="15"/>
      <c r="G956" s="15"/>
      <c r="H956" s="15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s="11" customFormat="1" x14ac:dyDescent="0.2">
      <c r="A957" s="38"/>
      <c r="B957" s="38"/>
      <c r="C957" s="38"/>
      <c r="F957" s="15"/>
      <c r="G957" s="15"/>
      <c r="H957" s="15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s="11" customFormat="1" x14ac:dyDescent="0.2">
      <c r="A958" s="38"/>
      <c r="B958" s="38"/>
      <c r="C958" s="38"/>
      <c r="F958" s="15"/>
      <c r="G958" s="15"/>
      <c r="H958" s="15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s="11" customFormat="1" x14ac:dyDescent="0.2">
      <c r="A959" s="38"/>
      <c r="B959" s="38"/>
      <c r="C959" s="38"/>
      <c r="F959" s="15"/>
      <c r="G959" s="15"/>
      <c r="H959" s="15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s="11" customFormat="1" x14ac:dyDescent="0.2">
      <c r="A960" s="38"/>
      <c r="B960" s="38"/>
      <c r="C960" s="38"/>
      <c r="F960" s="15"/>
      <c r="G960" s="15"/>
      <c r="H960" s="15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s="11" customFormat="1" x14ac:dyDescent="0.2">
      <c r="A961" s="38"/>
      <c r="B961" s="38"/>
      <c r="C961" s="38"/>
      <c r="F961" s="15"/>
      <c r="G961" s="15"/>
      <c r="H961" s="15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s="11" customFormat="1" x14ac:dyDescent="0.2">
      <c r="A962" s="38"/>
      <c r="B962" s="38"/>
      <c r="C962" s="38"/>
      <c r="F962" s="15"/>
      <c r="G962" s="15"/>
      <c r="H962" s="15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s="11" customFormat="1" x14ac:dyDescent="0.2">
      <c r="A963" s="38"/>
      <c r="B963" s="38"/>
      <c r="C963" s="38"/>
      <c r="F963" s="15"/>
      <c r="G963" s="15"/>
      <c r="H963" s="15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s="11" customFormat="1" x14ac:dyDescent="0.2">
      <c r="A964" s="38"/>
      <c r="B964" s="38"/>
      <c r="C964" s="38"/>
      <c r="F964" s="15"/>
      <c r="G964" s="15"/>
      <c r="H964" s="15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s="11" customFormat="1" x14ac:dyDescent="0.2">
      <c r="A965" s="38"/>
      <c r="B965" s="38"/>
      <c r="C965" s="38"/>
      <c r="F965" s="15"/>
      <c r="G965" s="15"/>
      <c r="H965" s="15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s="11" customFormat="1" x14ac:dyDescent="0.2">
      <c r="A966" s="38"/>
      <c r="B966" s="38"/>
      <c r="C966" s="38"/>
      <c r="F966" s="15"/>
      <c r="G966" s="15"/>
      <c r="H966" s="15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s="11" customFormat="1" x14ac:dyDescent="0.2">
      <c r="A967" s="38"/>
      <c r="B967" s="38"/>
      <c r="C967" s="38"/>
      <c r="F967" s="15"/>
      <c r="G967" s="15"/>
      <c r="H967" s="15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s="11" customFormat="1" x14ac:dyDescent="0.2">
      <c r="A968" s="38"/>
      <c r="B968" s="38"/>
      <c r="C968" s="38"/>
      <c r="F968" s="15"/>
      <c r="G968" s="15"/>
      <c r="H968" s="15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s="11" customFormat="1" x14ac:dyDescent="0.2">
      <c r="A969" s="38"/>
      <c r="B969" s="38"/>
      <c r="C969" s="38"/>
      <c r="F969" s="15"/>
      <c r="G969" s="15"/>
      <c r="H969" s="15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s="11" customFormat="1" x14ac:dyDescent="0.2">
      <c r="A970" s="38"/>
      <c r="B970" s="38"/>
      <c r="C970" s="38"/>
      <c r="F970" s="15"/>
      <c r="G970" s="15"/>
      <c r="H970" s="15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s="11" customFormat="1" x14ac:dyDescent="0.2">
      <c r="A971" s="38"/>
      <c r="B971" s="38"/>
      <c r="C971" s="38"/>
      <c r="F971" s="15"/>
      <c r="G971" s="15"/>
      <c r="H971" s="15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s="11" customFormat="1" x14ac:dyDescent="0.2">
      <c r="A972" s="38"/>
      <c r="B972" s="38"/>
      <c r="C972" s="38"/>
      <c r="F972" s="15"/>
      <c r="G972" s="15"/>
      <c r="H972" s="15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s="11" customFormat="1" x14ac:dyDescent="0.2">
      <c r="A973" s="38"/>
      <c r="B973" s="38"/>
      <c r="C973" s="38"/>
      <c r="F973" s="15"/>
      <c r="G973" s="15"/>
      <c r="H973" s="15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s="11" customFormat="1" x14ac:dyDescent="0.2">
      <c r="A974" s="38"/>
      <c r="B974" s="38"/>
      <c r="C974" s="38"/>
      <c r="F974" s="15"/>
      <c r="G974" s="15"/>
      <c r="H974" s="15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s="11" customFormat="1" x14ac:dyDescent="0.2">
      <c r="A975" s="38"/>
      <c r="B975" s="38"/>
      <c r="C975" s="38"/>
      <c r="F975" s="15"/>
      <c r="G975" s="15"/>
      <c r="H975" s="15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s="11" customFormat="1" x14ac:dyDescent="0.2">
      <c r="A976" s="38"/>
      <c r="B976" s="38"/>
      <c r="C976" s="38"/>
      <c r="F976" s="15"/>
      <c r="G976" s="15"/>
      <c r="H976" s="15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s="11" customFormat="1" x14ac:dyDescent="0.2">
      <c r="A977" s="38"/>
      <c r="B977" s="38"/>
      <c r="C977" s="38"/>
      <c r="F977" s="15"/>
      <c r="G977" s="15"/>
      <c r="H977" s="15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s="11" customFormat="1" x14ac:dyDescent="0.2">
      <c r="A978" s="38"/>
      <c r="B978" s="38"/>
      <c r="C978" s="38"/>
      <c r="F978" s="15"/>
      <c r="G978" s="15"/>
      <c r="H978" s="15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s="11" customFormat="1" x14ac:dyDescent="0.2">
      <c r="A979" s="38"/>
      <c r="B979" s="38"/>
      <c r="C979" s="38"/>
      <c r="F979" s="15"/>
      <c r="G979" s="15"/>
      <c r="H979" s="15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s="11" customFormat="1" x14ac:dyDescent="0.2">
      <c r="A980" s="38"/>
      <c r="B980" s="38"/>
      <c r="C980" s="38"/>
      <c r="F980" s="15"/>
      <c r="G980" s="15"/>
      <c r="H980" s="15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s="11" customFormat="1" x14ac:dyDescent="0.2">
      <c r="A981" s="38"/>
      <c r="B981" s="38"/>
      <c r="C981" s="38"/>
      <c r="F981" s="15"/>
      <c r="G981" s="15"/>
      <c r="H981" s="15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s="11" customFormat="1" x14ac:dyDescent="0.2">
      <c r="A982" s="38"/>
      <c r="B982" s="38"/>
      <c r="C982" s="38"/>
      <c r="F982" s="15"/>
      <c r="G982" s="15"/>
      <c r="H982" s="15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s="11" customFormat="1" x14ac:dyDescent="0.2">
      <c r="A983" s="38"/>
      <c r="B983" s="38"/>
      <c r="C983" s="38"/>
      <c r="F983" s="15"/>
      <c r="G983" s="15"/>
      <c r="H983" s="15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s="11" customFormat="1" x14ac:dyDescent="0.2">
      <c r="A984" s="38"/>
      <c r="B984" s="38"/>
      <c r="C984" s="38"/>
      <c r="F984" s="15"/>
      <c r="G984" s="15"/>
      <c r="H984" s="15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s="11" customFormat="1" x14ac:dyDescent="0.2">
      <c r="A985" s="38"/>
      <c r="B985" s="38"/>
      <c r="C985" s="38"/>
      <c r="F985" s="15"/>
      <c r="G985" s="15"/>
      <c r="H985" s="15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s="11" customFormat="1" x14ac:dyDescent="0.2">
      <c r="A986" s="38"/>
      <c r="B986" s="38"/>
      <c r="C986" s="38"/>
      <c r="F986" s="15"/>
      <c r="G986" s="15"/>
      <c r="H986" s="15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s="11" customFormat="1" x14ac:dyDescent="0.2">
      <c r="A987" s="38"/>
      <c r="B987" s="38"/>
      <c r="C987" s="38"/>
      <c r="F987" s="15"/>
      <c r="G987" s="15"/>
      <c r="H987" s="15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s="11" customFormat="1" x14ac:dyDescent="0.2">
      <c r="A988" s="38"/>
      <c r="B988" s="38"/>
      <c r="C988" s="38"/>
      <c r="F988" s="15"/>
      <c r="G988" s="15"/>
      <c r="H988" s="15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s="11" customFormat="1" x14ac:dyDescent="0.2">
      <c r="A989" s="38"/>
      <c r="B989" s="38"/>
      <c r="C989" s="38"/>
      <c r="F989" s="15"/>
      <c r="G989" s="15"/>
      <c r="H989" s="15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s="11" customFormat="1" x14ac:dyDescent="0.2">
      <c r="A990" s="38"/>
      <c r="B990" s="38"/>
      <c r="C990" s="38"/>
      <c r="F990" s="15"/>
      <c r="G990" s="15"/>
      <c r="H990" s="15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s="11" customFormat="1" x14ac:dyDescent="0.2">
      <c r="A991" s="38"/>
      <c r="B991" s="38"/>
      <c r="C991" s="38"/>
      <c r="F991" s="15"/>
      <c r="G991" s="15"/>
      <c r="H991" s="15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s="11" customFormat="1" x14ac:dyDescent="0.2">
      <c r="A992" s="38"/>
      <c r="B992" s="38"/>
      <c r="C992" s="38"/>
      <c r="F992" s="15"/>
      <c r="G992" s="15"/>
      <c r="H992" s="15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s="11" customFormat="1" x14ac:dyDescent="0.2">
      <c r="A993" s="38"/>
      <c r="B993" s="38"/>
      <c r="C993" s="38"/>
      <c r="F993" s="15"/>
      <c r="G993" s="15"/>
      <c r="H993" s="1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  <row r="994" spans="1:52" s="11" customFormat="1" x14ac:dyDescent="0.2">
      <c r="A994" s="38"/>
      <c r="B994" s="38"/>
      <c r="C994" s="38"/>
      <c r="F994" s="15"/>
      <c r="G994" s="15"/>
      <c r="H994" s="1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</row>
    <row r="995" spans="1:52" s="11" customFormat="1" x14ac:dyDescent="0.2">
      <c r="A995" s="38"/>
      <c r="B995" s="38"/>
      <c r="C995" s="38"/>
      <c r="F995" s="15"/>
      <c r="G995" s="15"/>
      <c r="H995" s="1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</row>
    <row r="996" spans="1:52" s="11" customFormat="1" x14ac:dyDescent="0.2">
      <c r="A996" s="38"/>
      <c r="B996" s="38"/>
      <c r="C996" s="38"/>
      <c r="F996" s="15"/>
      <c r="G996" s="15"/>
      <c r="H996" s="1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</row>
    <row r="997" spans="1:52" s="11" customFormat="1" x14ac:dyDescent="0.2">
      <c r="A997" s="38"/>
      <c r="B997" s="38"/>
      <c r="C997" s="38"/>
      <c r="F997" s="15"/>
      <c r="G997" s="15"/>
      <c r="H997" s="15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</row>
    <row r="998" spans="1:52" s="11" customFormat="1" x14ac:dyDescent="0.2">
      <c r="A998" s="38"/>
      <c r="B998" s="38"/>
      <c r="C998" s="38"/>
      <c r="F998" s="15"/>
      <c r="G998" s="15"/>
      <c r="H998" s="15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</row>
    <row r="999" spans="1:52" s="11" customFormat="1" x14ac:dyDescent="0.2">
      <c r="A999" s="38"/>
      <c r="B999" s="38"/>
      <c r="C999" s="38"/>
      <c r="F999" s="15"/>
      <c r="G999" s="15"/>
      <c r="H999" s="1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</row>
    <row r="1000" spans="1:52" s="11" customFormat="1" x14ac:dyDescent="0.2">
      <c r="A1000" s="38"/>
      <c r="B1000" s="38"/>
      <c r="C1000" s="38"/>
      <c r="F1000" s="15"/>
      <c r="G1000" s="15"/>
      <c r="H1000" s="1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</row>
    <row r="1001" spans="1:52" s="11" customFormat="1" x14ac:dyDescent="0.2">
      <c r="A1001" s="38"/>
      <c r="B1001" s="38"/>
      <c r="C1001" s="38"/>
      <c r="F1001" s="15"/>
      <c r="G1001" s="15"/>
      <c r="H1001" s="15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</row>
    <row r="1002" spans="1:52" s="11" customFormat="1" x14ac:dyDescent="0.2">
      <c r="A1002" s="38"/>
      <c r="B1002" s="38"/>
      <c r="C1002" s="38"/>
      <c r="F1002" s="15"/>
      <c r="G1002" s="15"/>
      <c r="H1002" s="15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</row>
    <row r="1003" spans="1:52" s="11" customFormat="1" x14ac:dyDescent="0.2">
      <c r="A1003" s="38"/>
      <c r="B1003" s="38"/>
      <c r="C1003" s="38"/>
      <c r="F1003" s="15"/>
      <c r="G1003" s="15"/>
      <c r="H1003" s="15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</row>
    <row r="1004" spans="1:52" s="11" customFormat="1" x14ac:dyDescent="0.2">
      <c r="A1004" s="38"/>
      <c r="B1004" s="38"/>
      <c r="C1004" s="38"/>
      <c r="F1004" s="15"/>
      <c r="G1004" s="15"/>
      <c r="H1004" s="15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</row>
    <row r="1005" spans="1:52" s="11" customFormat="1" x14ac:dyDescent="0.2">
      <c r="A1005" s="38"/>
      <c r="B1005" s="38"/>
      <c r="C1005" s="38"/>
      <c r="F1005" s="15"/>
      <c r="G1005" s="15"/>
      <c r="H1005" s="15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</row>
    <row r="1006" spans="1:52" s="11" customFormat="1" x14ac:dyDescent="0.2">
      <c r="A1006" s="38"/>
      <c r="B1006" s="38"/>
      <c r="C1006" s="38"/>
      <c r="F1006" s="15"/>
      <c r="G1006" s="15"/>
      <c r="H1006" s="15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</row>
    <row r="1007" spans="1:52" s="11" customFormat="1" x14ac:dyDescent="0.2">
      <c r="A1007" s="38"/>
      <c r="B1007" s="38"/>
      <c r="C1007" s="38"/>
      <c r="F1007" s="15"/>
      <c r="G1007" s="15"/>
      <c r="H1007" s="15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</row>
    <row r="1008" spans="1:52" s="11" customFormat="1" x14ac:dyDescent="0.2">
      <c r="A1008" s="38"/>
      <c r="B1008" s="38"/>
      <c r="C1008" s="38"/>
      <c r="F1008" s="15"/>
      <c r="G1008" s="15"/>
      <c r="H1008" s="15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P1001"/>
  <sheetViews>
    <sheetView workbookViewId="0">
      <pane ySplit="1" topLeftCell="A2" activePane="bottomLeft" state="frozen"/>
      <selection pane="bottomLeft"/>
    </sheetView>
  </sheetViews>
  <sheetFormatPr baseColWidth="10" defaultColWidth="9.1640625" defaultRowHeight="15" x14ac:dyDescent="0.2"/>
  <cols>
    <col min="1" max="1" width="18" style="11" bestFit="1" customWidth="1"/>
    <col min="2" max="2" width="15.83203125" style="181" bestFit="1" customWidth="1"/>
    <col min="3" max="3" width="25.83203125" style="11" bestFit="1" customWidth="1"/>
    <col min="4" max="4" width="11.83203125" style="11" bestFit="1" customWidth="1"/>
    <col min="5" max="5" width="16.5" style="11" bestFit="1" customWidth="1"/>
    <col min="6" max="6" width="20" style="11" bestFit="1" customWidth="1"/>
    <col min="7" max="16384" width="9.1640625" style="178"/>
  </cols>
  <sheetData>
    <row r="1" spans="1:16" ht="15" customHeight="1" x14ac:dyDescent="0.2">
      <c r="A1" s="176" t="s">
        <v>100</v>
      </c>
      <c r="B1" s="176"/>
      <c r="C1" s="176"/>
      <c r="D1" s="176"/>
      <c r="E1" s="176"/>
      <c r="F1" s="177"/>
      <c r="G1" s="177"/>
      <c r="H1" s="177"/>
      <c r="I1" s="177"/>
      <c r="J1" s="177"/>
      <c r="K1" s="176"/>
      <c r="L1" s="176"/>
      <c r="M1" s="176"/>
      <c r="N1" s="176"/>
      <c r="O1" s="176"/>
      <c r="P1" s="176"/>
    </row>
    <row r="2" spans="1:16" ht="15" customHeight="1" x14ac:dyDescent="0.2">
      <c r="A2" s="179"/>
      <c r="B2" s="179"/>
      <c r="C2" s="179"/>
    </row>
    <row r="3" spans="1:16" ht="15" customHeight="1" x14ac:dyDescent="0.2">
      <c r="A3" s="179"/>
      <c r="B3" s="179"/>
      <c r="C3" s="179"/>
      <c r="I3" s="158"/>
    </row>
    <row r="4" spans="1:16" ht="15" customHeight="1" x14ac:dyDescent="0.2">
      <c r="A4" s="179"/>
      <c r="B4" s="179"/>
      <c r="C4" s="179"/>
      <c r="I4" s="158"/>
    </row>
    <row r="5" spans="1:16" ht="15" customHeight="1" x14ac:dyDescent="0.2">
      <c r="A5" s="179"/>
      <c r="B5" s="179"/>
      <c r="C5" s="179"/>
      <c r="D5" s="14"/>
      <c r="I5" s="158"/>
    </row>
    <row r="6" spans="1:16" ht="15" customHeight="1" x14ac:dyDescent="0.2">
      <c r="A6" s="179"/>
      <c r="B6" s="179"/>
      <c r="C6" s="179"/>
      <c r="I6" s="158"/>
    </row>
    <row r="7" spans="1:16" ht="15" customHeight="1" x14ac:dyDescent="0.2">
      <c r="A7" s="179"/>
      <c r="B7" s="179"/>
      <c r="C7" s="179"/>
      <c r="I7" s="180"/>
    </row>
    <row r="8" spans="1:16" ht="15" customHeight="1" x14ac:dyDescent="0.2">
      <c r="A8" s="179"/>
      <c r="B8" s="179"/>
      <c r="C8" s="179"/>
    </row>
    <row r="9" spans="1:16" ht="15" customHeight="1" x14ac:dyDescent="0.2">
      <c r="A9" s="179"/>
      <c r="B9" s="179"/>
      <c r="C9" s="179"/>
      <c r="D9" s="14"/>
    </row>
    <row r="10" spans="1:16" ht="15" customHeight="1" x14ac:dyDescent="0.2">
      <c r="A10" s="179"/>
      <c r="B10" s="179"/>
      <c r="C10" s="179"/>
    </row>
    <row r="11" spans="1:16" ht="15" customHeight="1" x14ac:dyDescent="0.2">
      <c r="A11" s="179"/>
      <c r="B11" s="179"/>
      <c r="C11" s="179"/>
      <c r="D11" s="14"/>
    </row>
    <row r="12" spans="1:16" ht="15" customHeight="1" x14ac:dyDescent="0.2">
      <c r="A12" s="179"/>
      <c r="B12" s="179"/>
      <c r="C12" s="179"/>
    </row>
    <row r="13" spans="1:16" ht="15" customHeight="1" x14ac:dyDescent="0.2">
      <c r="A13" s="179"/>
      <c r="B13" s="179"/>
      <c r="C13" s="179"/>
      <c r="D13" s="14"/>
    </row>
    <row r="14" spans="1:16" ht="15" customHeight="1" x14ac:dyDescent="0.2">
      <c r="A14" s="179"/>
      <c r="B14" s="179"/>
      <c r="C14" s="179"/>
    </row>
    <row r="15" spans="1:16" ht="15" customHeight="1" x14ac:dyDescent="0.2">
      <c r="A15" s="179"/>
      <c r="B15" s="179"/>
      <c r="C15" s="179"/>
    </row>
    <row r="16" spans="1:16" ht="15" customHeight="1" x14ac:dyDescent="0.2">
      <c r="A16" s="179"/>
      <c r="B16" s="179"/>
      <c r="C16" s="179"/>
    </row>
    <row r="17" spans="1:4" s="11" customFormat="1" ht="15" customHeight="1" x14ac:dyDescent="0.2">
      <c r="A17" s="179"/>
      <c r="B17" s="179"/>
      <c r="C17" s="179"/>
    </row>
    <row r="18" spans="1:4" s="11" customFormat="1" ht="15" customHeight="1" x14ac:dyDescent="0.2">
      <c r="A18" s="179"/>
      <c r="B18" s="179"/>
      <c r="C18" s="179"/>
    </row>
    <row r="19" spans="1:4" s="11" customFormat="1" ht="15" customHeight="1" x14ac:dyDescent="0.2">
      <c r="A19" s="179"/>
      <c r="B19" s="179"/>
      <c r="C19" s="179"/>
    </row>
    <row r="20" spans="1:4" s="11" customFormat="1" x14ac:dyDescent="0.2">
      <c r="A20" s="179"/>
      <c r="B20" s="179"/>
      <c r="C20" s="179"/>
      <c r="D20" s="14"/>
    </row>
    <row r="21" spans="1:4" s="11" customFormat="1" x14ac:dyDescent="0.2">
      <c r="A21" s="179"/>
      <c r="B21" s="179"/>
      <c r="C21" s="179"/>
    </row>
    <row r="22" spans="1:4" s="11" customFormat="1" x14ac:dyDescent="0.2">
      <c r="A22" s="179"/>
      <c r="B22" s="179"/>
      <c r="C22" s="179"/>
    </row>
    <row r="23" spans="1:4" s="11" customFormat="1" x14ac:dyDescent="0.2">
      <c r="A23" s="179"/>
      <c r="B23" s="179"/>
      <c r="C23" s="179"/>
      <c r="D23" s="14"/>
    </row>
    <row r="24" spans="1:4" s="11" customFormat="1" x14ac:dyDescent="0.2">
      <c r="A24" s="179"/>
      <c r="B24" s="179"/>
      <c r="C24" s="179"/>
    </row>
    <row r="25" spans="1:4" s="11" customFormat="1" x14ac:dyDescent="0.2">
      <c r="A25" s="179"/>
      <c r="B25" s="179"/>
      <c r="C25" s="179"/>
    </row>
    <row r="26" spans="1:4" s="11" customFormat="1" x14ac:dyDescent="0.2">
      <c r="A26" s="179"/>
      <c r="B26" s="179"/>
      <c r="C26" s="179"/>
      <c r="D26" s="14"/>
    </row>
    <row r="27" spans="1:4" s="11" customFormat="1" x14ac:dyDescent="0.2">
      <c r="A27" s="179"/>
      <c r="B27" s="179"/>
      <c r="C27" s="179"/>
    </row>
    <row r="28" spans="1:4" s="11" customFormat="1" x14ac:dyDescent="0.2">
      <c r="A28" s="179"/>
      <c r="B28" s="179"/>
      <c r="C28" s="179"/>
    </row>
    <row r="29" spans="1:4" s="11" customFormat="1" x14ac:dyDescent="0.2">
      <c r="A29" s="179"/>
      <c r="B29" s="179"/>
      <c r="C29" s="179"/>
      <c r="D29" s="14"/>
    </row>
    <row r="30" spans="1:4" s="11" customFormat="1" x14ac:dyDescent="0.2">
      <c r="A30" s="179"/>
      <c r="B30" s="179"/>
      <c r="C30" s="179"/>
    </row>
    <row r="31" spans="1:4" s="11" customFormat="1" x14ac:dyDescent="0.2">
      <c r="A31" s="179"/>
      <c r="B31" s="179"/>
      <c r="C31" s="179"/>
    </row>
    <row r="32" spans="1:4" s="11" customFormat="1" x14ac:dyDescent="0.2">
      <c r="A32" s="179"/>
      <c r="B32" s="179"/>
      <c r="C32" s="179"/>
    </row>
    <row r="33" spans="1:4" s="11" customFormat="1" x14ac:dyDescent="0.2">
      <c r="A33" s="179"/>
      <c r="B33" s="179"/>
      <c r="C33" s="179"/>
    </row>
    <row r="34" spans="1:4" s="11" customFormat="1" x14ac:dyDescent="0.2">
      <c r="A34" s="179"/>
      <c r="B34" s="179"/>
      <c r="C34" s="179"/>
    </row>
    <row r="35" spans="1:4" s="11" customFormat="1" x14ac:dyDescent="0.2">
      <c r="A35" s="179"/>
      <c r="B35" s="179"/>
      <c r="C35" s="179"/>
    </row>
    <row r="36" spans="1:4" s="11" customFormat="1" x14ac:dyDescent="0.2">
      <c r="A36" s="179"/>
      <c r="B36" s="179"/>
      <c r="C36" s="179"/>
    </row>
    <row r="37" spans="1:4" s="11" customFormat="1" x14ac:dyDescent="0.2">
      <c r="A37" s="179"/>
      <c r="B37" s="179"/>
      <c r="C37" s="179"/>
    </row>
    <row r="38" spans="1:4" s="11" customFormat="1" x14ac:dyDescent="0.2">
      <c r="A38" s="179"/>
      <c r="B38" s="179"/>
      <c r="C38" s="179"/>
      <c r="D38" s="14"/>
    </row>
    <row r="39" spans="1:4" s="11" customFormat="1" x14ac:dyDescent="0.2">
      <c r="A39" s="179"/>
      <c r="B39" s="179"/>
      <c r="C39" s="179"/>
    </row>
    <row r="40" spans="1:4" s="11" customFormat="1" x14ac:dyDescent="0.2">
      <c r="A40" s="179"/>
      <c r="B40" s="179"/>
      <c r="C40" s="179"/>
      <c r="D40" s="14"/>
    </row>
    <row r="41" spans="1:4" s="11" customFormat="1" x14ac:dyDescent="0.2">
      <c r="A41" s="179"/>
      <c r="B41" s="179"/>
      <c r="C41" s="179"/>
    </row>
    <row r="42" spans="1:4" s="11" customFormat="1" x14ac:dyDescent="0.2">
      <c r="A42" s="179"/>
      <c r="B42" s="179"/>
      <c r="C42" s="179"/>
    </row>
    <row r="43" spans="1:4" s="11" customFormat="1" x14ac:dyDescent="0.2">
      <c r="A43" s="179"/>
      <c r="B43" s="179"/>
      <c r="C43" s="179"/>
      <c r="D43" s="14"/>
    </row>
    <row r="44" spans="1:4" s="11" customFormat="1" x14ac:dyDescent="0.2">
      <c r="A44" s="179"/>
      <c r="B44" s="179"/>
      <c r="C44" s="179"/>
      <c r="D44" s="14"/>
    </row>
    <row r="45" spans="1:4" s="11" customFormat="1" x14ac:dyDescent="0.2">
      <c r="A45" s="179"/>
      <c r="B45" s="179"/>
      <c r="C45" s="179"/>
    </row>
    <row r="46" spans="1:4" s="11" customFormat="1" x14ac:dyDescent="0.2">
      <c r="A46" s="179"/>
      <c r="B46" s="179"/>
      <c r="C46" s="179"/>
    </row>
    <row r="47" spans="1:4" s="11" customFormat="1" x14ac:dyDescent="0.2">
      <c r="A47" s="179"/>
      <c r="B47" s="179"/>
      <c r="C47" s="179"/>
    </row>
    <row r="48" spans="1:4" s="11" customFormat="1" x14ac:dyDescent="0.2">
      <c r="A48" s="179"/>
      <c r="B48" s="179"/>
      <c r="C48" s="179"/>
    </row>
    <row r="49" spans="1:6" x14ac:dyDescent="0.2">
      <c r="A49" s="179"/>
      <c r="B49" s="179"/>
      <c r="C49" s="179"/>
    </row>
    <row r="50" spans="1:6" x14ac:dyDescent="0.2">
      <c r="A50" s="179"/>
      <c r="B50" s="179"/>
      <c r="C50" s="179"/>
    </row>
    <row r="51" spans="1:6" x14ac:dyDescent="0.2">
      <c r="A51" s="179"/>
      <c r="B51" s="179"/>
      <c r="C51" s="179"/>
    </row>
    <row r="52" spans="1:6" x14ac:dyDescent="0.2">
      <c r="A52" s="179"/>
      <c r="B52" s="179"/>
      <c r="C52" s="179"/>
    </row>
    <row r="53" spans="1:6" x14ac:dyDescent="0.2">
      <c r="A53" s="179"/>
      <c r="B53" s="179"/>
      <c r="C53" s="179"/>
    </row>
    <row r="54" spans="1:6" x14ac:dyDescent="0.2">
      <c r="A54" s="179"/>
      <c r="B54" s="179"/>
      <c r="C54" s="179"/>
    </row>
    <row r="55" spans="1:6" x14ac:dyDescent="0.2">
      <c r="A55" s="179"/>
      <c r="B55" s="179"/>
      <c r="C55" s="179"/>
      <c r="D55" s="14"/>
    </row>
    <row r="56" spans="1:6" x14ac:dyDescent="0.2">
      <c r="A56" s="179"/>
      <c r="B56" s="179"/>
      <c r="C56" s="179"/>
      <c r="D56" s="178"/>
      <c r="E56" s="178"/>
      <c r="F56" s="178"/>
    </row>
    <row r="57" spans="1:6" x14ac:dyDescent="0.2">
      <c r="A57" s="179"/>
      <c r="B57" s="179"/>
      <c r="C57" s="179"/>
      <c r="D57" s="178"/>
      <c r="E57" s="178"/>
      <c r="F57" s="178"/>
    </row>
    <row r="58" spans="1:6" x14ac:dyDescent="0.2">
      <c r="A58" s="179"/>
      <c r="B58" s="179"/>
      <c r="C58" s="179"/>
      <c r="D58" s="178"/>
      <c r="E58" s="178"/>
      <c r="F58" s="178"/>
    </row>
    <row r="59" spans="1:6" x14ac:dyDescent="0.2">
      <c r="A59" s="179"/>
      <c r="B59" s="179"/>
      <c r="C59" s="179"/>
      <c r="D59" s="178"/>
      <c r="E59" s="178"/>
      <c r="F59" s="178"/>
    </row>
    <row r="60" spans="1:6" x14ac:dyDescent="0.2">
      <c r="A60" s="179"/>
      <c r="B60" s="179"/>
      <c r="C60" s="179"/>
      <c r="D60" s="178"/>
      <c r="E60" s="178"/>
      <c r="F60" s="178"/>
    </row>
    <row r="61" spans="1:6" x14ac:dyDescent="0.2">
      <c r="A61" s="179"/>
      <c r="B61" s="179"/>
      <c r="C61" s="179"/>
      <c r="D61" s="178"/>
      <c r="E61" s="178"/>
      <c r="F61" s="178"/>
    </row>
    <row r="62" spans="1:6" x14ac:dyDescent="0.2">
      <c r="A62" s="179"/>
      <c r="B62" s="179"/>
      <c r="C62" s="179"/>
      <c r="D62" s="178"/>
      <c r="E62" s="178"/>
      <c r="F62" s="178"/>
    </row>
    <row r="63" spans="1:6" x14ac:dyDescent="0.2">
      <c r="A63" s="179"/>
      <c r="B63" s="179"/>
      <c r="C63" s="179"/>
      <c r="D63" s="178"/>
      <c r="E63" s="178"/>
      <c r="F63" s="178"/>
    </row>
    <row r="64" spans="1:6" x14ac:dyDescent="0.2">
      <c r="A64" s="179"/>
      <c r="B64" s="179"/>
      <c r="C64" s="179"/>
      <c r="D64" s="178"/>
      <c r="E64" s="178"/>
      <c r="F64" s="178"/>
    </row>
    <row r="65" spans="1:6" x14ac:dyDescent="0.2">
      <c r="A65" s="179"/>
      <c r="B65" s="179"/>
      <c r="C65" s="179"/>
      <c r="D65" s="178"/>
      <c r="E65" s="178"/>
      <c r="F65" s="178"/>
    </row>
    <row r="66" spans="1:6" x14ac:dyDescent="0.2">
      <c r="A66" s="179"/>
      <c r="B66" s="179"/>
      <c r="C66" s="179"/>
      <c r="D66" s="178"/>
      <c r="E66" s="178"/>
      <c r="F66" s="178"/>
    </row>
    <row r="67" spans="1:6" x14ac:dyDescent="0.2">
      <c r="A67" s="179"/>
      <c r="B67" s="179"/>
      <c r="C67" s="179"/>
      <c r="D67" s="178"/>
      <c r="E67" s="178"/>
      <c r="F67" s="178"/>
    </row>
    <row r="68" spans="1:6" x14ac:dyDescent="0.2">
      <c r="A68" s="179"/>
      <c r="B68" s="179"/>
      <c r="C68" s="179"/>
      <c r="D68" s="178"/>
      <c r="E68" s="178"/>
      <c r="F68" s="178"/>
    </row>
    <row r="69" spans="1:6" x14ac:dyDescent="0.2">
      <c r="A69" s="179"/>
      <c r="B69" s="179"/>
      <c r="C69" s="179"/>
      <c r="D69" s="178"/>
      <c r="E69" s="178"/>
      <c r="F69" s="178"/>
    </row>
    <row r="70" spans="1:6" x14ac:dyDescent="0.2">
      <c r="A70" s="179"/>
      <c r="B70" s="179"/>
      <c r="C70" s="179"/>
      <c r="D70" s="178"/>
      <c r="E70" s="178"/>
      <c r="F70" s="178"/>
    </row>
    <row r="71" spans="1:6" x14ac:dyDescent="0.2">
      <c r="A71" s="179"/>
      <c r="B71" s="179"/>
      <c r="C71" s="179"/>
      <c r="D71" s="178"/>
      <c r="E71" s="178"/>
      <c r="F71" s="178"/>
    </row>
    <row r="72" spans="1:6" x14ac:dyDescent="0.2">
      <c r="A72" s="179"/>
      <c r="B72" s="179"/>
      <c r="C72" s="179"/>
      <c r="D72" s="178"/>
      <c r="E72" s="178"/>
      <c r="F72" s="178"/>
    </row>
    <row r="73" spans="1:6" x14ac:dyDescent="0.2">
      <c r="A73" s="179"/>
      <c r="B73" s="179"/>
      <c r="C73" s="179"/>
      <c r="D73" s="178"/>
      <c r="E73" s="178"/>
      <c r="F73" s="178"/>
    </row>
    <row r="74" spans="1:6" x14ac:dyDescent="0.2">
      <c r="A74" s="179"/>
      <c r="B74" s="179"/>
      <c r="C74" s="179"/>
      <c r="D74" s="178"/>
      <c r="E74" s="178"/>
      <c r="F74" s="178"/>
    </row>
    <row r="75" spans="1:6" x14ac:dyDescent="0.2">
      <c r="A75" s="179"/>
      <c r="B75" s="179"/>
      <c r="C75" s="179"/>
      <c r="D75" s="178"/>
      <c r="E75" s="178"/>
      <c r="F75" s="178"/>
    </row>
    <row r="76" spans="1:6" x14ac:dyDescent="0.2">
      <c r="A76" s="179"/>
      <c r="B76" s="179"/>
      <c r="C76" s="179"/>
      <c r="D76" s="178"/>
      <c r="E76" s="178"/>
      <c r="F76" s="178"/>
    </row>
    <row r="77" spans="1:6" x14ac:dyDescent="0.2">
      <c r="A77" s="179"/>
      <c r="B77" s="179"/>
      <c r="C77" s="179"/>
      <c r="D77" s="178"/>
      <c r="E77" s="178"/>
      <c r="F77" s="178"/>
    </row>
    <row r="78" spans="1:6" x14ac:dyDescent="0.2">
      <c r="A78" s="179"/>
      <c r="B78" s="179"/>
      <c r="C78" s="179"/>
      <c r="D78" s="178"/>
      <c r="E78" s="178"/>
      <c r="F78" s="178"/>
    </row>
    <row r="79" spans="1:6" x14ac:dyDescent="0.2">
      <c r="A79" s="179"/>
      <c r="B79" s="179"/>
      <c r="C79" s="179"/>
      <c r="D79" s="178"/>
      <c r="E79" s="178"/>
      <c r="F79" s="178"/>
    </row>
    <row r="80" spans="1:6" x14ac:dyDescent="0.2">
      <c r="A80" s="179"/>
      <c r="B80" s="179"/>
      <c r="C80" s="179"/>
      <c r="D80" s="178"/>
      <c r="E80" s="178"/>
      <c r="F80" s="178"/>
    </row>
    <row r="81" spans="1:6" x14ac:dyDescent="0.2">
      <c r="A81" s="179"/>
      <c r="B81" s="179"/>
      <c r="C81" s="179"/>
      <c r="D81" s="178"/>
      <c r="E81" s="178"/>
      <c r="F81" s="178"/>
    </row>
    <row r="82" spans="1:6" x14ac:dyDescent="0.2">
      <c r="A82" s="179"/>
      <c r="B82" s="179"/>
      <c r="C82" s="179"/>
      <c r="D82" s="178"/>
      <c r="E82" s="178"/>
      <c r="F82" s="178"/>
    </row>
    <row r="83" spans="1:6" x14ac:dyDescent="0.2">
      <c r="A83" s="179"/>
      <c r="B83" s="179"/>
      <c r="C83" s="179"/>
      <c r="D83" s="178"/>
      <c r="E83" s="178"/>
      <c r="F83" s="178"/>
    </row>
    <row r="84" spans="1:6" x14ac:dyDescent="0.2">
      <c r="A84" s="179"/>
      <c r="B84" s="179"/>
      <c r="C84" s="179"/>
      <c r="D84" s="178"/>
      <c r="E84" s="178"/>
      <c r="F84" s="178"/>
    </row>
    <row r="85" spans="1:6" x14ac:dyDescent="0.2">
      <c r="A85" s="179"/>
      <c r="B85" s="179"/>
      <c r="C85" s="179"/>
      <c r="D85" s="178"/>
      <c r="E85" s="178"/>
      <c r="F85" s="178"/>
    </row>
    <row r="86" spans="1:6" x14ac:dyDescent="0.2">
      <c r="A86" s="179"/>
      <c r="B86" s="179"/>
      <c r="C86" s="179"/>
      <c r="D86" s="178"/>
      <c r="E86" s="178"/>
      <c r="F86" s="178"/>
    </row>
    <row r="87" spans="1:6" x14ac:dyDescent="0.2">
      <c r="A87" s="179"/>
      <c r="B87" s="179"/>
      <c r="C87" s="179"/>
      <c r="D87" s="178"/>
      <c r="E87" s="178"/>
      <c r="F87" s="178"/>
    </row>
    <row r="88" spans="1:6" x14ac:dyDescent="0.2">
      <c r="A88" s="179"/>
      <c r="B88" s="179"/>
      <c r="C88" s="179"/>
      <c r="D88" s="178"/>
      <c r="E88" s="178"/>
      <c r="F88" s="178"/>
    </row>
    <row r="89" spans="1:6" x14ac:dyDescent="0.2">
      <c r="A89" s="179"/>
      <c r="B89" s="179"/>
      <c r="C89" s="179"/>
      <c r="D89" s="178"/>
      <c r="E89" s="178"/>
      <c r="F89" s="178"/>
    </row>
    <row r="90" spans="1:6" x14ac:dyDescent="0.2">
      <c r="A90" s="179"/>
      <c r="B90" s="179"/>
      <c r="C90" s="179"/>
      <c r="D90" s="178"/>
      <c r="E90" s="178"/>
      <c r="F90" s="178"/>
    </row>
    <row r="91" spans="1:6" x14ac:dyDescent="0.2">
      <c r="A91" s="179"/>
      <c r="B91" s="179"/>
      <c r="C91" s="179"/>
      <c r="D91" s="178"/>
      <c r="E91" s="178"/>
      <c r="F91" s="178"/>
    </row>
    <row r="92" spans="1:6" x14ac:dyDescent="0.2">
      <c r="A92" s="179"/>
      <c r="B92" s="179"/>
      <c r="C92" s="179"/>
      <c r="D92" s="178"/>
      <c r="E92" s="178"/>
      <c r="F92" s="178"/>
    </row>
    <row r="93" spans="1:6" x14ac:dyDescent="0.2">
      <c r="A93" s="179"/>
      <c r="B93" s="179"/>
      <c r="C93" s="179"/>
      <c r="D93" s="178"/>
      <c r="E93" s="178"/>
      <c r="F93" s="178"/>
    </row>
    <row r="94" spans="1:6" x14ac:dyDescent="0.2">
      <c r="A94" s="179"/>
      <c r="B94" s="179"/>
      <c r="C94" s="179"/>
      <c r="D94" s="178"/>
      <c r="E94" s="178"/>
      <c r="F94" s="178"/>
    </row>
    <row r="95" spans="1:6" x14ac:dyDescent="0.2">
      <c r="A95" s="179"/>
      <c r="B95" s="179"/>
      <c r="C95" s="179"/>
      <c r="D95" s="178"/>
      <c r="E95" s="178"/>
      <c r="F95" s="178"/>
    </row>
    <row r="96" spans="1:6" x14ac:dyDescent="0.2">
      <c r="A96" s="179"/>
      <c r="B96" s="179"/>
      <c r="C96" s="179"/>
      <c r="D96" s="178"/>
      <c r="E96" s="178"/>
      <c r="F96" s="178"/>
    </row>
    <row r="97" spans="1:6" x14ac:dyDescent="0.2">
      <c r="A97" s="179"/>
      <c r="B97" s="179"/>
      <c r="C97" s="179"/>
      <c r="D97" s="178"/>
      <c r="E97" s="178"/>
      <c r="F97" s="178"/>
    </row>
    <row r="98" spans="1:6" x14ac:dyDescent="0.2">
      <c r="A98" s="179"/>
      <c r="B98" s="179"/>
      <c r="C98" s="179"/>
      <c r="D98" s="178"/>
      <c r="E98" s="178"/>
      <c r="F98" s="178"/>
    </row>
    <row r="99" spans="1:6" x14ac:dyDescent="0.2">
      <c r="A99" s="179"/>
      <c r="B99" s="179"/>
      <c r="C99" s="179"/>
      <c r="D99" s="178"/>
      <c r="E99" s="178"/>
      <c r="F99" s="178"/>
    </row>
    <row r="100" spans="1:6" x14ac:dyDescent="0.2">
      <c r="A100" s="179"/>
      <c r="B100" s="179"/>
      <c r="C100" s="179"/>
      <c r="D100" s="178"/>
      <c r="E100" s="178"/>
      <c r="F100" s="178"/>
    </row>
    <row r="101" spans="1:6" x14ac:dyDescent="0.2">
      <c r="A101" s="179"/>
      <c r="B101" s="179"/>
      <c r="C101" s="179"/>
      <c r="D101" s="178"/>
      <c r="E101" s="178"/>
      <c r="F101" s="178"/>
    </row>
    <row r="102" spans="1:6" x14ac:dyDescent="0.2">
      <c r="A102" s="179"/>
      <c r="B102" s="179"/>
      <c r="C102" s="179"/>
      <c r="D102" s="178"/>
      <c r="E102" s="178"/>
      <c r="F102" s="178"/>
    </row>
    <row r="103" spans="1:6" x14ac:dyDescent="0.2">
      <c r="A103" s="179"/>
      <c r="B103" s="179"/>
      <c r="C103" s="179"/>
      <c r="D103" s="178"/>
      <c r="E103" s="178"/>
      <c r="F103" s="178"/>
    </row>
    <row r="104" spans="1:6" x14ac:dyDescent="0.2">
      <c r="A104" s="179"/>
      <c r="B104" s="179"/>
      <c r="C104" s="179"/>
      <c r="D104" s="178"/>
      <c r="E104" s="178"/>
      <c r="F104" s="178"/>
    </row>
    <row r="105" spans="1:6" x14ac:dyDescent="0.2">
      <c r="A105" s="179"/>
      <c r="B105" s="179"/>
      <c r="C105" s="179"/>
      <c r="D105" s="178"/>
      <c r="E105" s="178"/>
      <c r="F105" s="178"/>
    </row>
    <row r="106" spans="1:6" x14ac:dyDescent="0.2">
      <c r="A106" s="179"/>
      <c r="B106" s="179"/>
      <c r="C106" s="179"/>
      <c r="D106" s="178"/>
      <c r="E106" s="178"/>
      <c r="F106" s="178"/>
    </row>
    <row r="107" spans="1:6" x14ac:dyDescent="0.2">
      <c r="A107" s="179"/>
      <c r="B107" s="179"/>
      <c r="C107" s="179"/>
      <c r="D107" s="178"/>
      <c r="E107" s="178"/>
      <c r="F107" s="178"/>
    </row>
    <row r="108" spans="1:6" x14ac:dyDescent="0.2">
      <c r="A108" s="179"/>
      <c r="B108" s="179"/>
      <c r="C108" s="179"/>
      <c r="D108" s="178"/>
      <c r="E108" s="178"/>
      <c r="F108" s="178"/>
    </row>
    <row r="109" spans="1:6" x14ac:dyDescent="0.2">
      <c r="A109" s="179"/>
      <c r="B109" s="179"/>
      <c r="C109" s="179"/>
      <c r="D109" s="178"/>
      <c r="E109" s="178"/>
      <c r="F109" s="178"/>
    </row>
    <row r="110" spans="1:6" x14ac:dyDescent="0.2">
      <c r="A110" s="179"/>
      <c r="B110" s="179"/>
      <c r="C110" s="179"/>
      <c r="D110" s="178"/>
      <c r="E110" s="178"/>
      <c r="F110" s="178"/>
    </row>
    <row r="111" spans="1:6" x14ac:dyDescent="0.2">
      <c r="A111" s="179"/>
      <c r="B111" s="179"/>
      <c r="C111" s="179"/>
      <c r="D111" s="178"/>
      <c r="E111" s="178"/>
      <c r="F111" s="178"/>
    </row>
    <row r="112" spans="1:6" x14ac:dyDescent="0.2">
      <c r="A112" s="179"/>
      <c r="B112" s="179"/>
      <c r="C112" s="179"/>
      <c r="D112" s="178"/>
      <c r="E112" s="178"/>
      <c r="F112" s="178"/>
    </row>
    <row r="113" spans="1:6" x14ac:dyDescent="0.2">
      <c r="A113" s="179"/>
      <c r="B113" s="179"/>
      <c r="C113" s="179"/>
      <c r="D113" s="178"/>
      <c r="E113" s="178"/>
      <c r="F113" s="178"/>
    </row>
    <row r="114" spans="1:6" x14ac:dyDescent="0.2">
      <c r="A114" s="179"/>
      <c r="B114" s="179"/>
      <c r="C114" s="179"/>
      <c r="D114" s="178"/>
      <c r="E114" s="178"/>
      <c r="F114" s="178"/>
    </row>
    <row r="115" spans="1:6" x14ac:dyDescent="0.2">
      <c r="A115" s="179"/>
      <c r="B115" s="179"/>
      <c r="C115" s="179"/>
      <c r="D115" s="178"/>
      <c r="E115" s="178"/>
      <c r="F115" s="178"/>
    </row>
    <row r="116" spans="1:6" x14ac:dyDescent="0.2">
      <c r="A116" s="179"/>
      <c r="B116" s="179"/>
      <c r="C116" s="179"/>
      <c r="D116" s="178"/>
      <c r="E116" s="178"/>
      <c r="F116" s="178"/>
    </row>
    <row r="117" spans="1:6" x14ac:dyDescent="0.2">
      <c r="A117" s="179"/>
      <c r="B117" s="179"/>
      <c r="C117" s="179"/>
      <c r="D117" s="178"/>
      <c r="E117" s="178"/>
      <c r="F117" s="178"/>
    </row>
    <row r="118" spans="1:6" x14ac:dyDescent="0.2">
      <c r="A118" s="179"/>
      <c r="B118" s="179"/>
      <c r="C118" s="179"/>
      <c r="D118" s="178"/>
      <c r="E118" s="178"/>
      <c r="F118" s="178"/>
    </row>
    <row r="119" spans="1:6" x14ac:dyDescent="0.2">
      <c r="A119" s="179"/>
      <c r="B119" s="179"/>
      <c r="C119" s="179"/>
      <c r="D119" s="178"/>
      <c r="E119" s="178"/>
      <c r="F119" s="178"/>
    </row>
    <row r="120" spans="1:6" x14ac:dyDescent="0.2">
      <c r="A120" s="179"/>
      <c r="B120" s="179"/>
      <c r="C120" s="179"/>
      <c r="D120" s="178"/>
      <c r="E120" s="178"/>
      <c r="F120" s="178"/>
    </row>
    <row r="121" spans="1:6" x14ac:dyDescent="0.2">
      <c r="A121" s="179"/>
      <c r="B121" s="179"/>
      <c r="C121" s="179"/>
      <c r="D121" s="178"/>
      <c r="E121" s="178"/>
      <c r="F121" s="178"/>
    </row>
    <row r="122" spans="1:6" x14ac:dyDescent="0.2">
      <c r="A122" s="179"/>
      <c r="B122" s="179"/>
      <c r="C122" s="179"/>
      <c r="D122" s="178"/>
      <c r="E122" s="178"/>
      <c r="F122" s="178"/>
    </row>
    <row r="123" spans="1:6" x14ac:dyDescent="0.2">
      <c r="A123" s="179"/>
      <c r="B123" s="179"/>
      <c r="C123" s="179"/>
      <c r="D123" s="178"/>
      <c r="E123" s="178"/>
      <c r="F123" s="178"/>
    </row>
    <row r="124" spans="1:6" x14ac:dyDescent="0.2">
      <c r="A124" s="179"/>
      <c r="B124" s="179"/>
      <c r="C124" s="179"/>
      <c r="D124" s="178"/>
      <c r="E124" s="178"/>
      <c r="F124" s="178"/>
    </row>
    <row r="125" spans="1:6" x14ac:dyDescent="0.2">
      <c r="A125" s="179"/>
      <c r="B125" s="179"/>
      <c r="C125" s="179"/>
      <c r="D125" s="178"/>
      <c r="E125" s="178"/>
      <c r="F125" s="178"/>
    </row>
    <row r="126" spans="1:6" x14ac:dyDescent="0.2">
      <c r="A126" s="179"/>
      <c r="B126" s="179"/>
      <c r="C126" s="179"/>
      <c r="D126" s="178"/>
      <c r="E126" s="178"/>
      <c r="F126" s="178"/>
    </row>
    <row r="127" spans="1:6" x14ac:dyDescent="0.2">
      <c r="A127" s="179"/>
      <c r="B127" s="179"/>
      <c r="C127" s="179"/>
      <c r="D127" s="178"/>
      <c r="E127" s="178"/>
      <c r="F127" s="178"/>
    </row>
    <row r="128" spans="1:6" x14ac:dyDescent="0.2">
      <c r="A128" s="179"/>
      <c r="B128" s="179"/>
      <c r="C128" s="179"/>
      <c r="D128" s="178"/>
      <c r="E128" s="178"/>
      <c r="F128" s="178"/>
    </row>
    <row r="129" spans="1:6" x14ac:dyDescent="0.2">
      <c r="A129" s="179"/>
      <c r="B129" s="179"/>
      <c r="C129" s="179"/>
      <c r="D129" s="178"/>
      <c r="E129" s="178"/>
      <c r="F129" s="178"/>
    </row>
    <row r="130" spans="1:6" x14ac:dyDescent="0.2">
      <c r="A130" s="179"/>
      <c r="B130" s="179"/>
      <c r="C130" s="179"/>
      <c r="D130" s="178"/>
      <c r="E130" s="178"/>
      <c r="F130" s="178"/>
    </row>
    <row r="131" spans="1:6" x14ac:dyDescent="0.2">
      <c r="A131" s="179"/>
      <c r="B131" s="179"/>
      <c r="C131" s="179"/>
      <c r="D131" s="178"/>
      <c r="E131" s="178"/>
      <c r="F131" s="178"/>
    </row>
    <row r="132" spans="1:6" x14ac:dyDescent="0.2">
      <c r="A132" s="179"/>
      <c r="B132" s="179"/>
      <c r="C132" s="179"/>
      <c r="D132" s="178"/>
      <c r="E132" s="178"/>
      <c r="F132" s="178"/>
    </row>
    <row r="133" spans="1:6" x14ac:dyDescent="0.2">
      <c r="A133" s="179"/>
      <c r="B133" s="179"/>
      <c r="C133" s="179"/>
      <c r="D133" s="178"/>
      <c r="E133" s="178"/>
      <c r="F133" s="178"/>
    </row>
    <row r="134" spans="1:6" x14ac:dyDescent="0.2">
      <c r="A134" s="179"/>
      <c r="B134" s="179"/>
      <c r="C134" s="179"/>
      <c r="D134" s="178"/>
      <c r="E134" s="178"/>
      <c r="F134" s="178"/>
    </row>
    <row r="135" spans="1:6" x14ac:dyDescent="0.2">
      <c r="A135" s="179"/>
      <c r="B135" s="179"/>
      <c r="C135" s="179"/>
      <c r="D135" s="178"/>
      <c r="E135" s="178"/>
      <c r="F135" s="178"/>
    </row>
    <row r="136" spans="1:6" x14ac:dyDescent="0.2">
      <c r="A136" s="179"/>
      <c r="B136" s="179"/>
      <c r="C136" s="179"/>
      <c r="D136" s="178"/>
      <c r="E136" s="178"/>
      <c r="F136" s="178"/>
    </row>
    <row r="137" spans="1:6" x14ac:dyDescent="0.2">
      <c r="A137" s="179"/>
      <c r="B137" s="179"/>
      <c r="C137" s="179"/>
      <c r="D137" s="178"/>
      <c r="E137" s="178"/>
      <c r="F137" s="178"/>
    </row>
    <row r="138" spans="1:6" x14ac:dyDescent="0.2">
      <c r="A138" s="179"/>
      <c r="B138" s="179"/>
      <c r="C138" s="179"/>
      <c r="D138" s="178"/>
      <c r="E138" s="178"/>
      <c r="F138" s="178"/>
    </row>
    <row r="139" spans="1:6" x14ac:dyDescent="0.2">
      <c r="A139" s="179"/>
      <c r="B139" s="179"/>
      <c r="C139" s="179"/>
      <c r="D139" s="178"/>
      <c r="E139" s="178"/>
      <c r="F139" s="178"/>
    </row>
    <row r="140" spans="1:6" x14ac:dyDescent="0.2">
      <c r="A140" s="179"/>
      <c r="B140" s="179"/>
      <c r="C140" s="179"/>
      <c r="D140" s="178"/>
      <c r="E140" s="178"/>
      <c r="F140" s="178"/>
    </row>
    <row r="141" spans="1:6" x14ac:dyDescent="0.2">
      <c r="A141" s="179"/>
      <c r="B141" s="179"/>
      <c r="C141" s="179"/>
      <c r="D141" s="178"/>
      <c r="E141" s="178"/>
      <c r="F141" s="178"/>
    </row>
    <row r="142" spans="1:6" x14ac:dyDescent="0.2">
      <c r="A142" s="179"/>
      <c r="B142" s="179"/>
      <c r="C142" s="179"/>
      <c r="D142" s="178"/>
      <c r="E142" s="178"/>
      <c r="F142" s="178"/>
    </row>
    <row r="143" spans="1:6" x14ac:dyDescent="0.2">
      <c r="A143" s="179"/>
      <c r="B143" s="179"/>
      <c r="C143" s="179"/>
      <c r="D143" s="178"/>
      <c r="E143" s="178"/>
      <c r="F143" s="178"/>
    </row>
    <row r="144" spans="1:6" x14ac:dyDescent="0.2">
      <c r="A144" s="179"/>
      <c r="B144" s="179"/>
      <c r="C144" s="179"/>
      <c r="D144" s="178"/>
      <c r="E144" s="178"/>
      <c r="F144" s="178"/>
    </row>
    <row r="145" spans="1:6" x14ac:dyDescent="0.2">
      <c r="A145" s="179"/>
      <c r="B145" s="179"/>
      <c r="C145" s="179"/>
      <c r="D145" s="178"/>
      <c r="E145" s="178"/>
      <c r="F145" s="178"/>
    </row>
    <row r="146" spans="1:6" x14ac:dyDescent="0.2">
      <c r="A146" s="179"/>
      <c r="B146" s="179"/>
      <c r="C146" s="179"/>
      <c r="D146" s="178"/>
      <c r="E146" s="178"/>
      <c r="F146" s="178"/>
    </row>
    <row r="147" spans="1:6" x14ac:dyDescent="0.2">
      <c r="A147" s="179"/>
      <c r="B147" s="179"/>
      <c r="C147" s="179"/>
      <c r="D147" s="178"/>
      <c r="E147" s="178"/>
      <c r="F147" s="178"/>
    </row>
    <row r="148" spans="1:6" x14ac:dyDescent="0.2">
      <c r="A148" s="179"/>
      <c r="B148" s="179"/>
      <c r="C148" s="179"/>
      <c r="D148" s="178"/>
      <c r="E148" s="178"/>
      <c r="F148" s="178"/>
    </row>
    <row r="149" spans="1:6" x14ac:dyDescent="0.2">
      <c r="A149" s="179"/>
      <c r="B149" s="179"/>
      <c r="C149" s="179"/>
      <c r="D149" s="178"/>
      <c r="E149" s="178"/>
      <c r="F149" s="178"/>
    </row>
    <row r="150" spans="1:6" x14ac:dyDescent="0.2">
      <c r="A150" s="179"/>
      <c r="B150" s="179"/>
      <c r="C150" s="179"/>
      <c r="D150" s="178"/>
      <c r="E150" s="178"/>
      <c r="F150" s="178"/>
    </row>
    <row r="151" spans="1:6" x14ac:dyDescent="0.2">
      <c r="A151" s="179"/>
      <c r="B151" s="179"/>
      <c r="C151" s="179"/>
      <c r="D151" s="178"/>
      <c r="E151" s="178"/>
      <c r="F151" s="178"/>
    </row>
    <row r="152" spans="1:6" x14ac:dyDescent="0.2">
      <c r="A152" s="179"/>
      <c r="B152" s="179"/>
      <c r="C152" s="179"/>
      <c r="D152" s="178"/>
      <c r="E152" s="178"/>
      <c r="F152" s="178"/>
    </row>
    <row r="153" spans="1:6" x14ac:dyDescent="0.2">
      <c r="A153" s="179"/>
      <c r="B153" s="179"/>
      <c r="C153" s="179"/>
      <c r="D153" s="178"/>
      <c r="E153" s="178"/>
      <c r="F153" s="178"/>
    </row>
    <row r="154" spans="1:6" x14ac:dyDescent="0.2">
      <c r="A154" s="179"/>
      <c r="B154" s="179"/>
      <c r="C154" s="179"/>
      <c r="D154" s="178"/>
      <c r="E154" s="178"/>
      <c r="F154" s="178"/>
    </row>
    <row r="155" spans="1:6" x14ac:dyDescent="0.2">
      <c r="A155" s="179"/>
      <c r="B155" s="179"/>
      <c r="C155" s="179"/>
      <c r="D155" s="178"/>
      <c r="E155" s="178"/>
      <c r="F155" s="178"/>
    </row>
    <row r="156" spans="1:6" x14ac:dyDescent="0.2">
      <c r="A156" s="179"/>
      <c r="B156" s="179"/>
      <c r="C156" s="179"/>
      <c r="D156" s="178"/>
      <c r="E156" s="178"/>
      <c r="F156" s="178"/>
    </row>
    <row r="157" spans="1:6" x14ac:dyDescent="0.2">
      <c r="A157" s="179"/>
      <c r="B157" s="179"/>
      <c r="C157" s="179"/>
      <c r="D157" s="178"/>
      <c r="E157" s="178"/>
      <c r="F157" s="178"/>
    </row>
    <row r="158" spans="1:6" x14ac:dyDescent="0.2">
      <c r="A158" s="179"/>
      <c r="B158" s="179"/>
      <c r="C158" s="179"/>
      <c r="D158" s="178"/>
      <c r="E158" s="178"/>
      <c r="F158" s="178"/>
    </row>
    <row r="159" spans="1:6" x14ac:dyDescent="0.2">
      <c r="A159" s="179"/>
      <c r="B159" s="179"/>
      <c r="C159" s="179"/>
      <c r="D159" s="178"/>
      <c r="E159" s="178"/>
      <c r="F159" s="178"/>
    </row>
    <row r="160" spans="1:6" x14ac:dyDescent="0.2">
      <c r="A160" s="179"/>
      <c r="B160" s="179"/>
      <c r="C160" s="179"/>
      <c r="D160" s="178"/>
      <c r="E160" s="178"/>
      <c r="F160" s="178"/>
    </row>
    <row r="161" spans="1:6" x14ac:dyDescent="0.2">
      <c r="A161" s="179"/>
      <c r="B161" s="179"/>
      <c r="C161" s="179"/>
      <c r="D161" s="178"/>
      <c r="E161" s="178"/>
      <c r="F161" s="178"/>
    </row>
    <row r="162" spans="1:6" x14ac:dyDescent="0.2">
      <c r="A162" s="179"/>
      <c r="B162" s="179"/>
      <c r="C162" s="179"/>
      <c r="D162" s="178"/>
      <c r="E162" s="178"/>
      <c r="F162" s="178"/>
    </row>
    <row r="163" spans="1:6" x14ac:dyDescent="0.2">
      <c r="A163" s="179"/>
      <c r="B163" s="179"/>
      <c r="C163" s="179"/>
      <c r="D163" s="178"/>
      <c r="E163" s="178"/>
      <c r="F163" s="178"/>
    </row>
    <row r="164" spans="1:6" x14ac:dyDescent="0.2">
      <c r="A164" s="179"/>
      <c r="B164" s="179"/>
      <c r="C164" s="179"/>
      <c r="D164" s="178"/>
      <c r="E164" s="178"/>
      <c r="F164" s="178"/>
    </row>
    <row r="165" spans="1:6" x14ac:dyDescent="0.2">
      <c r="A165" s="179"/>
      <c r="B165" s="179"/>
      <c r="C165" s="179"/>
      <c r="D165" s="178"/>
      <c r="E165" s="178"/>
      <c r="F165" s="178"/>
    </row>
    <row r="166" spans="1:6" x14ac:dyDescent="0.2">
      <c r="A166" s="179"/>
      <c r="B166" s="179"/>
      <c r="C166" s="179"/>
      <c r="D166" s="178"/>
      <c r="E166" s="178"/>
      <c r="F166" s="178"/>
    </row>
    <row r="167" spans="1:6" x14ac:dyDescent="0.2">
      <c r="A167" s="179"/>
      <c r="B167" s="179"/>
      <c r="C167" s="179"/>
      <c r="D167" s="178"/>
      <c r="E167" s="178"/>
      <c r="F167" s="178"/>
    </row>
    <row r="168" spans="1:6" x14ac:dyDescent="0.2">
      <c r="A168" s="179"/>
      <c r="B168" s="179"/>
      <c r="C168" s="179"/>
      <c r="D168" s="178"/>
      <c r="E168" s="178"/>
      <c r="F168" s="178"/>
    </row>
    <row r="169" spans="1:6" x14ac:dyDescent="0.2">
      <c r="A169" s="179"/>
      <c r="B169" s="179"/>
      <c r="C169" s="179"/>
      <c r="D169" s="178"/>
      <c r="E169" s="178"/>
      <c r="F169" s="178"/>
    </row>
    <row r="170" spans="1:6" x14ac:dyDescent="0.2">
      <c r="A170" s="179"/>
      <c r="B170" s="179"/>
      <c r="C170" s="179"/>
      <c r="D170" s="178"/>
      <c r="E170" s="178"/>
      <c r="F170" s="178"/>
    </row>
    <row r="171" spans="1:6" x14ac:dyDescent="0.2">
      <c r="A171" s="179"/>
      <c r="B171" s="179"/>
      <c r="C171" s="179"/>
      <c r="D171" s="178"/>
      <c r="E171" s="178"/>
      <c r="F171" s="178"/>
    </row>
    <row r="172" spans="1:6" x14ac:dyDescent="0.2">
      <c r="A172" s="179"/>
      <c r="B172" s="179"/>
      <c r="C172" s="179"/>
      <c r="D172" s="178"/>
      <c r="E172" s="178"/>
      <c r="F172" s="178"/>
    </row>
    <row r="173" spans="1:6" x14ac:dyDescent="0.2">
      <c r="A173" s="179"/>
      <c r="B173" s="179"/>
      <c r="C173" s="179"/>
      <c r="D173" s="178"/>
      <c r="E173" s="178"/>
      <c r="F173" s="178"/>
    </row>
    <row r="174" spans="1:6" x14ac:dyDescent="0.2">
      <c r="A174" s="179"/>
      <c r="B174" s="179"/>
      <c r="C174" s="179"/>
      <c r="D174" s="178"/>
      <c r="E174" s="178"/>
      <c r="F174" s="178"/>
    </row>
    <row r="175" spans="1:6" x14ac:dyDescent="0.2">
      <c r="A175" s="179"/>
      <c r="B175" s="179"/>
      <c r="C175" s="179"/>
      <c r="D175" s="178"/>
      <c r="E175" s="178"/>
      <c r="F175" s="178"/>
    </row>
    <row r="176" spans="1:6" x14ac:dyDescent="0.2">
      <c r="A176" s="179"/>
      <c r="B176" s="179"/>
      <c r="C176" s="179"/>
      <c r="D176" s="178"/>
      <c r="E176" s="178"/>
      <c r="F176" s="178"/>
    </row>
    <row r="177" spans="1:6" x14ac:dyDescent="0.2">
      <c r="A177" s="179"/>
      <c r="B177" s="179"/>
      <c r="C177" s="179"/>
      <c r="D177" s="178"/>
      <c r="E177" s="178"/>
      <c r="F177" s="178"/>
    </row>
    <row r="178" spans="1:6" x14ac:dyDescent="0.2">
      <c r="A178" s="179"/>
      <c r="B178" s="179"/>
      <c r="C178" s="179"/>
      <c r="D178" s="178"/>
      <c r="E178" s="178"/>
      <c r="F178" s="178"/>
    </row>
    <row r="179" spans="1:6" x14ac:dyDescent="0.2">
      <c r="A179" s="179"/>
      <c r="B179" s="179"/>
      <c r="C179" s="179"/>
      <c r="D179" s="178"/>
      <c r="E179" s="178"/>
      <c r="F179" s="178"/>
    </row>
    <row r="180" spans="1:6" x14ac:dyDescent="0.2">
      <c r="A180" s="179"/>
      <c r="B180" s="179"/>
      <c r="C180" s="179"/>
      <c r="D180" s="178"/>
      <c r="E180" s="178"/>
      <c r="F180" s="178"/>
    </row>
    <row r="181" spans="1:6" x14ac:dyDescent="0.2">
      <c r="A181" s="179"/>
      <c r="B181" s="179"/>
      <c r="C181" s="179"/>
      <c r="D181" s="178"/>
      <c r="E181" s="178"/>
      <c r="F181" s="178"/>
    </row>
    <row r="182" spans="1:6" x14ac:dyDescent="0.2">
      <c r="A182" s="179"/>
      <c r="B182" s="179"/>
      <c r="C182" s="179"/>
      <c r="D182" s="178"/>
      <c r="E182" s="178"/>
      <c r="F182" s="178"/>
    </row>
    <row r="183" spans="1:6" x14ac:dyDescent="0.2">
      <c r="A183" s="179"/>
      <c r="B183" s="179"/>
      <c r="C183" s="179"/>
      <c r="D183" s="178"/>
      <c r="E183" s="178"/>
      <c r="F183" s="178"/>
    </row>
    <row r="184" spans="1:6" x14ac:dyDescent="0.2">
      <c r="A184" s="179"/>
      <c r="B184" s="179"/>
      <c r="C184" s="179"/>
      <c r="D184" s="178"/>
      <c r="E184" s="178"/>
      <c r="F184" s="178"/>
    </row>
    <row r="185" spans="1:6" x14ac:dyDescent="0.2">
      <c r="A185" s="179"/>
      <c r="B185" s="179"/>
      <c r="C185" s="179"/>
      <c r="D185" s="178"/>
      <c r="E185" s="178"/>
      <c r="F185" s="178"/>
    </row>
    <row r="186" spans="1:6" x14ac:dyDescent="0.2">
      <c r="A186" s="179"/>
      <c r="B186" s="179"/>
      <c r="C186" s="179"/>
      <c r="D186" s="178"/>
      <c r="E186" s="178"/>
      <c r="F186" s="178"/>
    </row>
    <row r="187" spans="1:6" x14ac:dyDescent="0.2">
      <c r="A187" s="179"/>
      <c r="B187" s="179"/>
      <c r="C187" s="179"/>
      <c r="D187" s="178"/>
      <c r="E187" s="178"/>
      <c r="F187" s="178"/>
    </row>
    <row r="188" spans="1:6" x14ac:dyDescent="0.2">
      <c r="A188" s="179"/>
      <c r="B188" s="179"/>
      <c r="C188" s="179"/>
      <c r="D188" s="178"/>
      <c r="E188" s="178"/>
      <c r="F188" s="178"/>
    </row>
    <row r="189" spans="1:6" x14ac:dyDescent="0.2">
      <c r="A189" s="179"/>
      <c r="B189" s="179"/>
      <c r="C189" s="179"/>
      <c r="D189" s="178"/>
      <c r="E189" s="178"/>
      <c r="F189" s="178"/>
    </row>
    <row r="190" spans="1:6" x14ac:dyDescent="0.2">
      <c r="A190" s="179"/>
      <c r="B190" s="179"/>
      <c r="C190" s="179"/>
      <c r="D190" s="178"/>
      <c r="E190" s="178"/>
      <c r="F190" s="178"/>
    </row>
    <row r="191" spans="1:6" x14ac:dyDescent="0.2">
      <c r="A191" s="179"/>
      <c r="B191" s="179"/>
      <c r="C191" s="179"/>
      <c r="D191" s="178"/>
      <c r="E191" s="178"/>
      <c r="F191" s="178"/>
    </row>
    <row r="192" spans="1:6" x14ac:dyDescent="0.2">
      <c r="A192" s="179"/>
      <c r="B192" s="179"/>
      <c r="C192" s="179"/>
      <c r="D192" s="178"/>
      <c r="E192" s="178"/>
      <c r="F192" s="178"/>
    </row>
    <row r="193" spans="1:6" x14ac:dyDescent="0.2">
      <c r="A193" s="179"/>
      <c r="B193" s="179"/>
      <c r="C193" s="179"/>
      <c r="D193" s="178"/>
      <c r="E193" s="178"/>
      <c r="F193" s="178"/>
    </row>
    <row r="194" spans="1:6" x14ac:dyDescent="0.2">
      <c r="A194" s="179"/>
      <c r="B194" s="179"/>
      <c r="C194" s="179"/>
      <c r="D194" s="178"/>
      <c r="E194" s="178"/>
      <c r="F194" s="178"/>
    </row>
    <row r="195" spans="1:6" x14ac:dyDescent="0.2">
      <c r="A195" s="179"/>
      <c r="B195" s="179"/>
      <c r="C195" s="179"/>
      <c r="D195" s="178"/>
      <c r="E195" s="178"/>
      <c r="F195" s="178"/>
    </row>
    <row r="196" spans="1:6" x14ac:dyDescent="0.2">
      <c r="A196" s="179"/>
      <c r="B196" s="179"/>
      <c r="C196" s="179"/>
      <c r="D196" s="178"/>
      <c r="E196" s="178"/>
      <c r="F196" s="178"/>
    </row>
    <row r="197" spans="1:6" x14ac:dyDescent="0.2">
      <c r="A197" s="179"/>
      <c r="B197" s="179"/>
      <c r="C197" s="179"/>
      <c r="D197" s="178"/>
      <c r="E197" s="178"/>
      <c r="F197" s="178"/>
    </row>
    <row r="198" spans="1:6" x14ac:dyDescent="0.2">
      <c r="A198" s="179"/>
      <c r="B198" s="179"/>
      <c r="C198" s="179"/>
      <c r="D198" s="178"/>
      <c r="E198" s="178"/>
      <c r="F198" s="178"/>
    </row>
    <row r="199" spans="1:6" x14ac:dyDescent="0.2">
      <c r="A199" s="179"/>
      <c r="B199" s="179"/>
      <c r="C199" s="179"/>
      <c r="D199" s="178"/>
      <c r="E199" s="178"/>
      <c r="F199" s="178"/>
    </row>
    <row r="200" spans="1:6" x14ac:dyDescent="0.2">
      <c r="A200" s="179"/>
      <c r="B200" s="179"/>
      <c r="C200" s="179"/>
      <c r="D200" s="178"/>
      <c r="E200" s="178"/>
      <c r="F200" s="178"/>
    </row>
    <row r="201" spans="1:6" x14ac:dyDescent="0.2">
      <c r="A201" s="179"/>
      <c r="B201" s="179"/>
      <c r="C201" s="179"/>
      <c r="D201" s="178"/>
      <c r="E201" s="178"/>
      <c r="F201" s="178"/>
    </row>
    <row r="202" spans="1:6" x14ac:dyDescent="0.2">
      <c r="A202" s="179"/>
      <c r="B202" s="179"/>
      <c r="C202" s="179"/>
      <c r="D202" s="178"/>
      <c r="E202" s="178"/>
      <c r="F202" s="178"/>
    </row>
    <row r="203" spans="1:6" x14ac:dyDescent="0.2">
      <c r="A203" s="179"/>
      <c r="B203" s="179"/>
      <c r="C203" s="179"/>
      <c r="D203" s="178"/>
      <c r="E203" s="178"/>
      <c r="F203" s="178"/>
    </row>
    <row r="204" spans="1:6" x14ac:dyDescent="0.2">
      <c r="A204" s="179"/>
      <c r="B204" s="179"/>
      <c r="C204" s="179"/>
      <c r="D204" s="178"/>
      <c r="E204" s="178"/>
      <c r="F204" s="178"/>
    </row>
    <row r="205" spans="1:6" x14ac:dyDescent="0.2">
      <c r="A205" s="179"/>
      <c r="B205" s="179"/>
      <c r="C205" s="179"/>
      <c r="D205" s="178"/>
      <c r="E205" s="178"/>
      <c r="F205" s="178"/>
    </row>
    <row r="206" spans="1:6" x14ac:dyDescent="0.2">
      <c r="A206" s="179"/>
      <c r="B206" s="179"/>
      <c r="C206" s="179"/>
      <c r="D206" s="178"/>
      <c r="E206" s="178"/>
      <c r="F206" s="178"/>
    </row>
    <row r="207" spans="1:6" x14ac:dyDescent="0.2">
      <c r="A207" s="179"/>
      <c r="B207" s="179"/>
      <c r="C207" s="179"/>
      <c r="D207" s="178"/>
      <c r="E207" s="178"/>
      <c r="F207" s="178"/>
    </row>
    <row r="208" spans="1:6" x14ac:dyDescent="0.2">
      <c r="A208" s="179"/>
      <c r="B208" s="179"/>
      <c r="C208" s="179"/>
      <c r="D208" s="178"/>
      <c r="E208" s="178"/>
      <c r="F208" s="178"/>
    </row>
    <row r="209" spans="1:6" x14ac:dyDescent="0.2">
      <c r="A209" s="179"/>
      <c r="B209" s="179"/>
      <c r="C209" s="179"/>
      <c r="D209" s="178"/>
      <c r="E209" s="178"/>
      <c r="F209" s="178"/>
    </row>
    <row r="210" spans="1:6" x14ac:dyDescent="0.2">
      <c r="A210" s="179"/>
      <c r="B210" s="179"/>
      <c r="C210" s="179"/>
      <c r="D210" s="178"/>
      <c r="E210" s="178"/>
      <c r="F210" s="178"/>
    </row>
    <row r="211" spans="1:6" x14ac:dyDescent="0.2">
      <c r="A211" s="179"/>
      <c r="B211" s="179"/>
      <c r="C211" s="179"/>
      <c r="D211" s="178"/>
      <c r="E211" s="178"/>
      <c r="F211" s="178"/>
    </row>
    <row r="212" spans="1:6" x14ac:dyDescent="0.2">
      <c r="A212" s="179"/>
      <c r="B212" s="179"/>
      <c r="C212" s="179"/>
      <c r="D212" s="178"/>
      <c r="E212" s="178"/>
      <c r="F212" s="178"/>
    </row>
    <row r="213" spans="1:6" x14ac:dyDescent="0.2">
      <c r="A213" s="179"/>
      <c r="B213" s="179"/>
      <c r="C213" s="179"/>
      <c r="D213" s="178"/>
      <c r="E213" s="178"/>
      <c r="F213" s="178"/>
    </row>
    <row r="214" spans="1:6" x14ac:dyDescent="0.2">
      <c r="A214" s="179"/>
      <c r="B214" s="179"/>
      <c r="C214" s="179"/>
      <c r="D214" s="178"/>
      <c r="E214" s="178"/>
      <c r="F214" s="178"/>
    </row>
    <row r="215" spans="1:6" x14ac:dyDescent="0.2">
      <c r="A215" s="179"/>
      <c r="B215" s="179"/>
      <c r="C215" s="179"/>
      <c r="D215" s="178"/>
      <c r="E215" s="178"/>
      <c r="F215" s="178"/>
    </row>
    <row r="216" spans="1:6" x14ac:dyDescent="0.2">
      <c r="A216" s="179"/>
      <c r="B216" s="179"/>
      <c r="C216" s="179"/>
      <c r="D216" s="178"/>
      <c r="E216" s="178"/>
      <c r="F216" s="178"/>
    </row>
    <row r="217" spans="1:6" x14ac:dyDescent="0.2">
      <c r="A217" s="179"/>
      <c r="B217" s="179"/>
      <c r="C217" s="179"/>
      <c r="D217" s="178"/>
      <c r="E217" s="178"/>
      <c r="F217" s="178"/>
    </row>
    <row r="218" spans="1:6" x14ac:dyDescent="0.2">
      <c r="A218" s="179"/>
      <c r="B218" s="179"/>
      <c r="C218" s="179"/>
      <c r="D218" s="178"/>
      <c r="E218" s="178"/>
      <c r="F218" s="178"/>
    </row>
    <row r="219" spans="1:6" x14ac:dyDescent="0.2">
      <c r="A219" s="179"/>
      <c r="B219" s="179"/>
      <c r="C219" s="179"/>
      <c r="D219" s="178"/>
      <c r="E219" s="178"/>
      <c r="F219" s="178"/>
    </row>
    <row r="220" spans="1:6" x14ac:dyDescent="0.2">
      <c r="A220" s="179"/>
      <c r="B220" s="179"/>
      <c r="C220" s="179"/>
      <c r="D220" s="178"/>
      <c r="E220" s="178"/>
      <c r="F220" s="178"/>
    </row>
    <row r="221" spans="1:6" x14ac:dyDescent="0.2">
      <c r="A221" s="179"/>
      <c r="B221" s="179"/>
      <c r="C221" s="179"/>
      <c r="D221" s="178"/>
      <c r="E221" s="178"/>
      <c r="F221" s="178"/>
    </row>
    <row r="222" spans="1:6" x14ac:dyDescent="0.2">
      <c r="A222" s="179"/>
      <c r="B222" s="179"/>
      <c r="C222" s="179"/>
      <c r="D222" s="178"/>
      <c r="E222" s="178"/>
      <c r="F222" s="178"/>
    </row>
    <row r="223" spans="1:6" x14ac:dyDescent="0.2">
      <c r="A223" s="179"/>
      <c r="B223" s="179"/>
      <c r="C223" s="179"/>
      <c r="D223" s="178"/>
      <c r="E223" s="178"/>
      <c r="F223" s="178"/>
    </row>
    <row r="224" spans="1:6" x14ac:dyDescent="0.2">
      <c r="A224" s="179"/>
      <c r="B224" s="179"/>
      <c r="C224" s="179"/>
      <c r="D224" s="178"/>
      <c r="E224" s="178"/>
      <c r="F224" s="178"/>
    </row>
    <row r="225" spans="1:6" x14ac:dyDescent="0.2">
      <c r="A225" s="179"/>
      <c r="B225" s="179"/>
      <c r="C225" s="179"/>
      <c r="D225" s="178"/>
      <c r="E225" s="178"/>
      <c r="F225" s="178"/>
    </row>
    <row r="226" spans="1:6" x14ac:dyDescent="0.2">
      <c r="A226" s="179"/>
      <c r="B226" s="179"/>
      <c r="C226" s="179"/>
      <c r="D226" s="178"/>
      <c r="E226" s="178"/>
      <c r="F226" s="178"/>
    </row>
    <row r="227" spans="1:6" x14ac:dyDescent="0.2">
      <c r="A227" s="179"/>
      <c r="B227" s="179"/>
      <c r="C227" s="179"/>
      <c r="D227" s="178"/>
      <c r="E227" s="178"/>
      <c r="F227" s="178"/>
    </row>
    <row r="228" spans="1:6" x14ac:dyDescent="0.2">
      <c r="A228" s="179"/>
      <c r="B228" s="179"/>
      <c r="C228" s="179"/>
      <c r="D228" s="178"/>
      <c r="E228" s="178"/>
      <c r="F228" s="178"/>
    </row>
    <row r="229" spans="1:6" x14ac:dyDescent="0.2">
      <c r="A229" s="179"/>
      <c r="B229" s="179"/>
      <c r="C229" s="179"/>
      <c r="D229" s="178"/>
      <c r="E229" s="178"/>
      <c r="F229" s="178"/>
    </row>
    <row r="230" spans="1:6" x14ac:dyDescent="0.2">
      <c r="A230" s="179"/>
      <c r="B230" s="179"/>
      <c r="C230" s="179"/>
      <c r="D230" s="178"/>
      <c r="E230" s="178"/>
      <c r="F230" s="178"/>
    </row>
    <row r="231" spans="1:6" x14ac:dyDescent="0.2">
      <c r="A231" s="179"/>
      <c r="B231" s="179"/>
      <c r="C231" s="179"/>
      <c r="D231" s="178"/>
      <c r="E231" s="178"/>
      <c r="F231" s="178"/>
    </row>
    <row r="232" spans="1:6" x14ac:dyDescent="0.2">
      <c r="A232" s="179"/>
      <c r="B232" s="179"/>
      <c r="C232" s="179"/>
      <c r="D232" s="178"/>
      <c r="E232" s="178"/>
      <c r="F232" s="178"/>
    </row>
    <row r="233" spans="1:6" x14ac:dyDescent="0.2">
      <c r="A233" s="179"/>
      <c r="B233" s="179"/>
      <c r="C233" s="179"/>
      <c r="D233" s="178"/>
      <c r="E233" s="178"/>
      <c r="F233" s="178"/>
    </row>
    <row r="234" spans="1:6" x14ac:dyDescent="0.2">
      <c r="A234" s="179"/>
      <c r="B234" s="179"/>
      <c r="C234" s="179"/>
      <c r="D234" s="178"/>
      <c r="E234" s="178"/>
      <c r="F234" s="178"/>
    </row>
    <row r="235" spans="1:6" x14ac:dyDescent="0.2">
      <c r="A235" s="179"/>
      <c r="B235" s="179"/>
      <c r="C235" s="179"/>
      <c r="D235" s="178"/>
      <c r="E235" s="178"/>
      <c r="F235" s="178"/>
    </row>
    <row r="236" spans="1:6" x14ac:dyDescent="0.2">
      <c r="A236" s="179"/>
      <c r="B236" s="179"/>
      <c r="C236" s="179"/>
      <c r="D236" s="178"/>
      <c r="E236" s="178"/>
      <c r="F236" s="178"/>
    </row>
    <row r="237" spans="1:6" x14ac:dyDescent="0.2">
      <c r="A237" s="179"/>
      <c r="B237" s="179"/>
      <c r="C237" s="179"/>
      <c r="D237" s="178"/>
      <c r="E237" s="178"/>
      <c r="F237" s="178"/>
    </row>
    <row r="238" spans="1:6" x14ac:dyDescent="0.2">
      <c r="A238" s="179"/>
      <c r="B238" s="179"/>
      <c r="C238" s="179"/>
      <c r="D238" s="178"/>
      <c r="E238" s="178"/>
      <c r="F238" s="178"/>
    </row>
    <row r="239" spans="1:6" x14ac:dyDescent="0.2">
      <c r="A239" s="179"/>
      <c r="B239" s="179"/>
      <c r="C239" s="179"/>
      <c r="D239" s="178"/>
      <c r="E239" s="178"/>
      <c r="F239" s="178"/>
    </row>
    <row r="240" spans="1:6" x14ac:dyDescent="0.2">
      <c r="A240" s="179"/>
      <c r="B240" s="179"/>
      <c r="C240" s="179"/>
      <c r="D240" s="178"/>
      <c r="E240" s="178"/>
      <c r="F240" s="178"/>
    </row>
    <row r="241" spans="1:6" x14ac:dyDescent="0.2">
      <c r="A241" s="179"/>
      <c r="B241" s="179"/>
      <c r="C241" s="179"/>
      <c r="D241" s="178"/>
      <c r="E241" s="178"/>
      <c r="F241" s="178"/>
    </row>
    <row r="242" spans="1:6" x14ac:dyDescent="0.2">
      <c r="A242" s="179"/>
      <c r="B242" s="179"/>
      <c r="C242" s="179"/>
      <c r="D242" s="178"/>
      <c r="E242" s="178"/>
      <c r="F242" s="178"/>
    </row>
    <row r="243" spans="1:6" x14ac:dyDescent="0.2">
      <c r="A243" s="179"/>
      <c r="B243" s="179"/>
      <c r="C243" s="179"/>
      <c r="D243" s="178"/>
      <c r="E243" s="178"/>
      <c r="F243" s="178"/>
    </row>
    <row r="244" spans="1:6" x14ac:dyDescent="0.2">
      <c r="A244" s="179"/>
      <c r="B244" s="179"/>
      <c r="C244" s="179"/>
      <c r="D244" s="178"/>
      <c r="E244" s="178"/>
      <c r="F244" s="178"/>
    </row>
    <row r="245" spans="1:6" x14ac:dyDescent="0.2">
      <c r="A245" s="179"/>
      <c r="B245" s="179"/>
      <c r="C245" s="179"/>
      <c r="D245" s="178"/>
      <c r="E245" s="178"/>
      <c r="F245" s="178"/>
    </row>
    <row r="246" spans="1:6" x14ac:dyDescent="0.2">
      <c r="A246" s="179"/>
      <c r="B246" s="179"/>
      <c r="C246" s="179"/>
      <c r="D246" s="178"/>
      <c r="E246" s="178"/>
      <c r="F246" s="178"/>
    </row>
    <row r="247" spans="1:6" x14ac:dyDescent="0.2">
      <c r="A247" s="179"/>
      <c r="B247" s="179"/>
      <c r="C247" s="179"/>
      <c r="D247" s="178"/>
      <c r="E247" s="178"/>
      <c r="F247" s="178"/>
    </row>
    <row r="248" spans="1:6" x14ac:dyDescent="0.2">
      <c r="A248" s="179"/>
      <c r="B248" s="179"/>
      <c r="C248" s="179"/>
      <c r="D248" s="178"/>
      <c r="E248" s="178"/>
      <c r="F248" s="178"/>
    </row>
    <row r="249" spans="1:6" x14ac:dyDescent="0.2">
      <c r="A249" s="179"/>
      <c r="B249" s="179"/>
      <c r="C249" s="179"/>
      <c r="D249" s="178"/>
      <c r="E249" s="178"/>
      <c r="F249" s="178"/>
    </row>
    <row r="250" spans="1:6" x14ac:dyDescent="0.2">
      <c r="A250" s="179"/>
      <c r="B250" s="179"/>
      <c r="C250" s="179"/>
      <c r="D250" s="178"/>
      <c r="E250" s="178"/>
      <c r="F250" s="178"/>
    </row>
    <row r="251" spans="1:6" x14ac:dyDescent="0.2">
      <c r="A251" s="179"/>
      <c r="B251" s="179"/>
      <c r="C251" s="179"/>
      <c r="D251" s="178"/>
      <c r="E251" s="178"/>
      <c r="F251" s="178"/>
    </row>
    <row r="252" spans="1:6" x14ac:dyDescent="0.2">
      <c r="A252" s="179"/>
      <c r="B252" s="179"/>
      <c r="C252" s="179"/>
      <c r="D252" s="178"/>
      <c r="E252" s="178"/>
      <c r="F252" s="178"/>
    </row>
    <row r="253" spans="1:6" x14ac:dyDescent="0.2">
      <c r="A253" s="179"/>
      <c r="B253" s="179"/>
      <c r="C253" s="179"/>
      <c r="D253" s="178"/>
      <c r="E253" s="178"/>
      <c r="F253" s="178"/>
    </row>
    <row r="254" spans="1:6" x14ac:dyDescent="0.2">
      <c r="A254" s="179"/>
      <c r="B254" s="179"/>
      <c r="C254" s="179"/>
      <c r="D254" s="178"/>
      <c r="E254" s="178"/>
      <c r="F254" s="178"/>
    </row>
    <row r="255" spans="1:6" x14ac:dyDescent="0.2">
      <c r="A255" s="179"/>
      <c r="B255" s="179"/>
      <c r="C255" s="179"/>
      <c r="D255" s="178"/>
      <c r="E255" s="178"/>
      <c r="F255" s="178"/>
    </row>
    <row r="256" spans="1:6" x14ac:dyDescent="0.2">
      <c r="A256" s="179"/>
      <c r="B256" s="179"/>
      <c r="C256" s="179"/>
      <c r="D256" s="178"/>
      <c r="E256" s="178"/>
      <c r="F256" s="178"/>
    </row>
    <row r="257" spans="1:6" x14ac:dyDescent="0.2">
      <c r="A257" s="179"/>
      <c r="B257" s="179"/>
      <c r="C257" s="179"/>
      <c r="D257" s="178"/>
      <c r="E257" s="178"/>
      <c r="F257" s="178"/>
    </row>
    <row r="258" spans="1:6" x14ac:dyDescent="0.2">
      <c r="A258" s="179"/>
      <c r="B258" s="179"/>
      <c r="C258" s="179"/>
      <c r="D258" s="178"/>
      <c r="E258" s="178"/>
      <c r="F258" s="178"/>
    </row>
    <row r="259" spans="1:6" x14ac:dyDescent="0.2">
      <c r="A259" s="179"/>
      <c r="B259" s="179"/>
      <c r="C259" s="179"/>
      <c r="D259" s="178"/>
      <c r="E259" s="178"/>
      <c r="F259" s="178"/>
    </row>
    <row r="260" spans="1:6" x14ac:dyDescent="0.2">
      <c r="A260" s="179"/>
      <c r="B260" s="179"/>
      <c r="C260" s="179"/>
      <c r="D260" s="178"/>
      <c r="E260" s="178"/>
      <c r="F260" s="178"/>
    </row>
    <row r="261" spans="1:6" x14ac:dyDescent="0.2">
      <c r="A261" s="179"/>
      <c r="B261" s="179"/>
      <c r="C261" s="179"/>
      <c r="D261" s="178"/>
      <c r="E261" s="178"/>
      <c r="F261" s="178"/>
    </row>
    <row r="262" spans="1:6" x14ac:dyDescent="0.2">
      <c r="A262" s="179"/>
      <c r="B262" s="179"/>
      <c r="C262" s="179"/>
      <c r="D262" s="178"/>
      <c r="E262" s="178"/>
      <c r="F262" s="178"/>
    </row>
    <row r="263" spans="1:6" x14ac:dyDescent="0.2">
      <c r="A263" s="179"/>
      <c r="B263" s="179"/>
      <c r="C263" s="179"/>
      <c r="D263" s="178"/>
      <c r="E263" s="178"/>
      <c r="F263" s="178"/>
    </row>
    <row r="264" spans="1:6" x14ac:dyDescent="0.2">
      <c r="A264" s="179"/>
      <c r="B264" s="179"/>
      <c r="C264" s="179"/>
      <c r="D264" s="178"/>
      <c r="E264" s="178"/>
      <c r="F264" s="178"/>
    </row>
    <row r="265" spans="1:6" x14ac:dyDescent="0.2">
      <c r="A265" s="179"/>
      <c r="B265" s="179"/>
      <c r="C265" s="179"/>
      <c r="D265" s="178"/>
      <c r="E265" s="178"/>
      <c r="F265" s="178"/>
    </row>
    <row r="266" spans="1:6" x14ac:dyDescent="0.2">
      <c r="A266" s="179"/>
      <c r="B266" s="179"/>
      <c r="C266" s="179"/>
      <c r="D266" s="178"/>
      <c r="E266" s="178"/>
      <c r="F266" s="178"/>
    </row>
    <row r="267" spans="1:6" x14ac:dyDescent="0.2">
      <c r="A267" s="179"/>
      <c r="B267" s="179"/>
      <c r="C267" s="179"/>
      <c r="D267" s="178"/>
      <c r="E267" s="178"/>
      <c r="F267" s="178"/>
    </row>
    <row r="268" spans="1:6" x14ac:dyDescent="0.2">
      <c r="A268" s="179"/>
      <c r="B268" s="179"/>
      <c r="C268" s="179"/>
      <c r="D268" s="178"/>
      <c r="E268" s="178"/>
      <c r="F268" s="178"/>
    </row>
    <row r="269" spans="1:6" x14ac:dyDescent="0.2">
      <c r="A269" s="179"/>
      <c r="B269" s="179"/>
      <c r="C269" s="179"/>
      <c r="D269" s="178"/>
      <c r="E269" s="178"/>
      <c r="F269" s="178"/>
    </row>
    <row r="270" spans="1:6" x14ac:dyDescent="0.2">
      <c r="A270" s="179"/>
      <c r="B270" s="179"/>
      <c r="C270" s="179"/>
      <c r="D270" s="178"/>
      <c r="E270" s="178"/>
      <c r="F270" s="178"/>
    </row>
    <row r="271" spans="1:6" x14ac:dyDescent="0.2">
      <c r="A271" s="179"/>
      <c r="B271" s="179"/>
      <c r="C271" s="179"/>
      <c r="D271" s="178"/>
      <c r="E271" s="178"/>
      <c r="F271" s="178"/>
    </row>
    <row r="272" spans="1:6" x14ac:dyDescent="0.2">
      <c r="A272" s="179"/>
      <c r="B272" s="179"/>
      <c r="C272" s="179"/>
      <c r="D272" s="178"/>
      <c r="E272" s="178"/>
      <c r="F272" s="178"/>
    </row>
    <row r="273" spans="1:6" x14ac:dyDescent="0.2">
      <c r="A273" s="179"/>
      <c r="B273" s="179"/>
      <c r="C273" s="179"/>
      <c r="D273" s="178"/>
      <c r="E273" s="178"/>
      <c r="F273" s="178"/>
    </row>
    <row r="274" spans="1:6" x14ac:dyDescent="0.2">
      <c r="A274" s="179"/>
      <c r="B274" s="179"/>
      <c r="C274" s="179"/>
      <c r="D274" s="178"/>
      <c r="E274" s="178"/>
      <c r="F274" s="178"/>
    </row>
    <row r="275" spans="1:6" x14ac:dyDescent="0.2">
      <c r="A275" s="179"/>
      <c r="B275" s="179"/>
      <c r="C275" s="179"/>
      <c r="D275" s="178"/>
      <c r="E275" s="178"/>
      <c r="F275" s="178"/>
    </row>
    <row r="276" spans="1:6" x14ac:dyDescent="0.2">
      <c r="A276" s="179"/>
      <c r="B276" s="179"/>
      <c r="C276" s="179"/>
      <c r="D276" s="178"/>
      <c r="E276" s="178"/>
      <c r="F276" s="178"/>
    </row>
    <row r="277" spans="1:6" x14ac:dyDescent="0.2">
      <c r="A277" s="179"/>
      <c r="B277" s="179"/>
      <c r="C277" s="179"/>
      <c r="D277" s="178"/>
      <c r="E277" s="178"/>
      <c r="F277" s="178"/>
    </row>
    <row r="278" spans="1:6" x14ac:dyDescent="0.2">
      <c r="A278" s="179"/>
      <c r="B278" s="179"/>
      <c r="C278" s="179"/>
      <c r="D278" s="178"/>
      <c r="E278" s="178"/>
      <c r="F278" s="178"/>
    </row>
    <row r="279" spans="1:6" x14ac:dyDescent="0.2">
      <c r="A279" s="179"/>
      <c r="B279" s="179"/>
      <c r="C279" s="179"/>
      <c r="D279" s="178"/>
      <c r="E279" s="178"/>
      <c r="F279" s="178"/>
    </row>
    <row r="280" spans="1:6" x14ac:dyDescent="0.2">
      <c r="A280" s="179"/>
      <c r="B280" s="179"/>
      <c r="C280" s="179"/>
      <c r="D280" s="178"/>
      <c r="E280" s="178"/>
      <c r="F280" s="178"/>
    </row>
    <row r="281" spans="1:6" x14ac:dyDescent="0.2">
      <c r="A281" s="179"/>
      <c r="B281" s="179"/>
      <c r="C281" s="179"/>
      <c r="D281" s="178"/>
      <c r="E281" s="178"/>
      <c r="F281" s="178"/>
    </row>
    <row r="282" spans="1:6" x14ac:dyDescent="0.2">
      <c r="A282" s="179"/>
      <c r="B282" s="179"/>
      <c r="C282" s="179"/>
      <c r="D282" s="178"/>
      <c r="E282" s="178"/>
      <c r="F282" s="178"/>
    </row>
    <row r="283" spans="1:6" x14ac:dyDescent="0.2">
      <c r="A283" s="179"/>
      <c r="B283" s="179"/>
      <c r="C283" s="179"/>
      <c r="D283" s="178"/>
      <c r="E283" s="178"/>
      <c r="F283" s="178"/>
    </row>
    <row r="284" spans="1:6" x14ac:dyDescent="0.2">
      <c r="A284" s="179"/>
      <c r="B284" s="179"/>
      <c r="C284" s="179"/>
      <c r="D284" s="178"/>
      <c r="E284" s="178"/>
      <c r="F284" s="178"/>
    </row>
    <row r="285" spans="1:6" x14ac:dyDescent="0.2">
      <c r="A285" s="179"/>
      <c r="B285" s="179"/>
      <c r="C285" s="179"/>
      <c r="D285" s="178"/>
      <c r="E285" s="178"/>
      <c r="F285" s="178"/>
    </row>
    <row r="286" spans="1:6" x14ac:dyDescent="0.2">
      <c r="A286" s="179"/>
      <c r="B286" s="179"/>
      <c r="C286" s="179"/>
      <c r="D286" s="178"/>
      <c r="E286" s="178"/>
      <c r="F286" s="178"/>
    </row>
    <row r="287" spans="1:6" x14ac:dyDescent="0.2">
      <c r="A287" s="179"/>
      <c r="B287" s="179"/>
      <c r="C287" s="179"/>
      <c r="D287" s="178"/>
      <c r="E287" s="178"/>
      <c r="F287" s="178"/>
    </row>
    <row r="288" spans="1:6" x14ac:dyDescent="0.2">
      <c r="A288" s="179"/>
      <c r="B288" s="179"/>
      <c r="C288" s="179"/>
      <c r="D288" s="178"/>
      <c r="E288" s="178"/>
      <c r="F288" s="178"/>
    </row>
    <row r="289" spans="1:6" x14ac:dyDescent="0.2">
      <c r="A289" s="179"/>
      <c r="B289" s="179"/>
      <c r="C289" s="179"/>
      <c r="D289" s="178"/>
      <c r="E289" s="178"/>
      <c r="F289" s="178"/>
    </row>
    <row r="290" spans="1:6" x14ac:dyDescent="0.2">
      <c r="A290" s="179"/>
      <c r="B290" s="179"/>
      <c r="C290" s="179"/>
      <c r="D290" s="178"/>
      <c r="E290" s="178"/>
      <c r="F290" s="178"/>
    </row>
    <row r="291" spans="1:6" x14ac:dyDescent="0.2">
      <c r="A291" s="179"/>
      <c r="B291" s="179"/>
      <c r="C291" s="179"/>
      <c r="D291" s="178"/>
      <c r="E291" s="178"/>
      <c r="F291" s="178"/>
    </row>
    <row r="292" spans="1:6" x14ac:dyDescent="0.2">
      <c r="A292" s="179"/>
      <c r="B292" s="179"/>
      <c r="C292" s="179"/>
      <c r="D292" s="178"/>
      <c r="E292" s="178"/>
      <c r="F292" s="178"/>
    </row>
    <row r="293" spans="1:6" x14ac:dyDescent="0.2">
      <c r="A293" s="179"/>
      <c r="B293" s="179"/>
      <c r="C293" s="179"/>
      <c r="D293" s="178"/>
      <c r="E293" s="178"/>
      <c r="F293" s="178"/>
    </row>
    <row r="294" spans="1:6" x14ac:dyDescent="0.2">
      <c r="A294" s="179"/>
      <c r="B294" s="179"/>
      <c r="C294" s="179"/>
      <c r="D294" s="178"/>
      <c r="E294" s="178"/>
      <c r="F294" s="178"/>
    </row>
    <row r="295" spans="1:6" x14ac:dyDescent="0.2">
      <c r="A295" s="179"/>
      <c r="B295" s="179"/>
      <c r="C295" s="179"/>
      <c r="D295" s="178"/>
      <c r="E295" s="178"/>
      <c r="F295" s="178"/>
    </row>
    <row r="296" spans="1:6" x14ac:dyDescent="0.2">
      <c r="A296" s="179"/>
      <c r="B296" s="179"/>
      <c r="C296" s="179"/>
      <c r="D296" s="178"/>
      <c r="E296" s="178"/>
      <c r="F296" s="178"/>
    </row>
    <row r="297" spans="1:6" x14ac:dyDescent="0.2">
      <c r="A297" s="179"/>
      <c r="B297" s="179"/>
      <c r="C297" s="179"/>
      <c r="D297" s="178"/>
      <c r="E297" s="178"/>
      <c r="F297" s="178"/>
    </row>
    <row r="298" spans="1:6" x14ac:dyDescent="0.2">
      <c r="A298" s="179"/>
      <c r="B298" s="179"/>
      <c r="C298" s="179"/>
      <c r="D298" s="178"/>
      <c r="E298" s="178"/>
      <c r="F298" s="178"/>
    </row>
    <row r="299" spans="1:6" x14ac:dyDescent="0.2">
      <c r="A299" s="179"/>
      <c r="B299" s="179"/>
      <c r="C299" s="179"/>
      <c r="D299" s="178"/>
      <c r="E299" s="178"/>
      <c r="F299" s="178"/>
    </row>
    <row r="300" spans="1:6" x14ac:dyDescent="0.2">
      <c r="A300" s="179"/>
      <c r="B300" s="179"/>
      <c r="C300" s="179"/>
      <c r="D300" s="178"/>
      <c r="E300" s="178"/>
      <c r="F300" s="178"/>
    </row>
    <row r="301" spans="1:6" x14ac:dyDescent="0.2">
      <c r="A301" s="179"/>
      <c r="B301" s="179"/>
      <c r="C301" s="179"/>
      <c r="D301" s="178"/>
      <c r="E301" s="178"/>
      <c r="F301" s="178"/>
    </row>
    <row r="302" spans="1:6" x14ac:dyDescent="0.2">
      <c r="A302" s="179"/>
      <c r="B302" s="179"/>
      <c r="C302" s="179"/>
      <c r="D302" s="178"/>
      <c r="E302" s="178"/>
      <c r="F302" s="178"/>
    </row>
    <row r="303" spans="1:6" x14ac:dyDescent="0.2">
      <c r="A303" s="179"/>
      <c r="B303" s="179"/>
      <c r="C303" s="179"/>
    </row>
    <row r="304" spans="1:6" x14ac:dyDescent="0.2">
      <c r="A304" s="179"/>
      <c r="B304" s="179"/>
      <c r="C304" s="179"/>
    </row>
    <row r="305" spans="1:3" s="11" customFormat="1" x14ac:dyDescent="0.2">
      <c r="A305" s="179"/>
      <c r="B305" s="179"/>
      <c r="C305" s="179"/>
    </row>
    <row r="306" spans="1:3" s="11" customFormat="1" x14ac:dyDescent="0.2">
      <c r="A306" s="179"/>
      <c r="B306" s="179"/>
      <c r="C306" s="179"/>
    </row>
    <row r="307" spans="1:3" s="11" customFormat="1" x14ac:dyDescent="0.2">
      <c r="A307" s="179"/>
      <c r="B307" s="179"/>
      <c r="C307" s="179"/>
    </row>
    <row r="308" spans="1:3" s="11" customFormat="1" x14ac:dyDescent="0.2">
      <c r="A308" s="179"/>
      <c r="B308" s="179"/>
      <c r="C308" s="179"/>
    </row>
    <row r="309" spans="1:3" s="11" customFormat="1" x14ac:dyDescent="0.2">
      <c r="A309" s="179"/>
      <c r="B309" s="179"/>
      <c r="C309" s="179"/>
    </row>
    <row r="310" spans="1:3" s="11" customFormat="1" x14ac:dyDescent="0.2">
      <c r="A310" s="179"/>
      <c r="B310" s="179"/>
      <c r="C310" s="179"/>
    </row>
    <row r="311" spans="1:3" s="11" customFormat="1" x14ac:dyDescent="0.2">
      <c r="A311" s="179"/>
      <c r="B311" s="179"/>
      <c r="C311" s="179"/>
    </row>
    <row r="312" spans="1:3" s="11" customFormat="1" x14ac:dyDescent="0.2">
      <c r="A312" s="179"/>
      <c r="B312" s="179"/>
      <c r="C312" s="179"/>
    </row>
    <row r="313" spans="1:3" s="11" customFormat="1" x14ac:dyDescent="0.2">
      <c r="A313" s="179"/>
      <c r="B313" s="179"/>
      <c r="C313" s="179"/>
    </row>
    <row r="314" spans="1:3" s="11" customFormat="1" x14ac:dyDescent="0.2">
      <c r="A314" s="179"/>
      <c r="B314" s="179"/>
      <c r="C314" s="179"/>
    </row>
    <row r="315" spans="1:3" s="11" customFormat="1" x14ac:dyDescent="0.2">
      <c r="A315" s="179"/>
      <c r="B315" s="179"/>
      <c r="C315" s="179"/>
    </row>
    <row r="316" spans="1:3" s="11" customFormat="1" x14ac:dyDescent="0.2">
      <c r="A316" s="179"/>
      <c r="B316" s="179"/>
      <c r="C316" s="179"/>
    </row>
    <row r="317" spans="1:3" s="11" customFormat="1" x14ac:dyDescent="0.2">
      <c r="A317" s="179"/>
      <c r="B317" s="179"/>
      <c r="C317" s="179"/>
    </row>
    <row r="318" spans="1:3" s="11" customFormat="1" x14ac:dyDescent="0.2">
      <c r="A318" s="179"/>
      <c r="B318" s="179"/>
      <c r="C318" s="179"/>
    </row>
    <row r="319" spans="1:3" s="11" customFormat="1" x14ac:dyDescent="0.2">
      <c r="A319" s="179"/>
      <c r="B319" s="179"/>
      <c r="C319" s="179"/>
    </row>
    <row r="320" spans="1:3" s="11" customFormat="1" x14ac:dyDescent="0.2">
      <c r="A320" s="179"/>
      <c r="B320" s="179"/>
      <c r="C320" s="179"/>
    </row>
    <row r="321" spans="1:3" s="11" customFormat="1" x14ac:dyDescent="0.2">
      <c r="A321" s="179"/>
      <c r="B321" s="179"/>
      <c r="C321" s="179"/>
    </row>
    <row r="322" spans="1:3" s="11" customFormat="1" x14ac:dyDescent="0.2">
      <c r="A322" s="179"/>
      <c r="B322" s="179"/>
      <c r="C322" s="179"/>
    </row>
    <row r="323" spans="1:3" s="11" customFormat="1" x14ac:dyDescent="0.2">
      <c r="A323" s="179"/>
      <c r="B323" s="179"/>
      <c r="C323" s="179"/>
    </row>
    <row r="324" spans="1:3" s="11" customFormat="1" x14ac:dyDescent="0.2">
      <c r="A324" s="179"/>
      <c r="B324" s="179"/>
      <c r="C324" s="179"/>
    </row>
    <row r="325" spans="1:3" s="11" customFormat="1" x14ac:dyDescent="0.2">
      <c r="A325" s="179"/>
      <c r="B325" s="179"/>
      <c r="C325" s="179"/>
    </row>
    <row r="326" spans="1:3" s="11" customFormat="1" x14ac:dyDescent="0.2">
      <c r="A326" s="179"/>
      <c r="B326" s="179"/>
      <c r="C326" s="179"/>
    </row>
    <row r="327" spans="1:3" s="11" customFormat="1" x14ac:dyDescent="0.2">
      <c r="A327" s="179"/>
      <c r="B327" s="179"/>
      <c r="C327" s="179"/>
    </row>
    <row r="328" spans="1:3" s="11" customFormat="1" x14ac:dyDescent="0.2">
      <c r="A328" s="179"/>
      <c r="B328" s="179"/>
      <c r="C328" s="179"/>
    </row>
    <row r="329" spans="1:3" s="11" customFormat="1" x14ac:dyDescent="0.2">
      <c r="A329" s="179"/>
      <c r="B329" s="179"/>
      <c r="C329" s="179"/>
    </row>
    <row r="330" spans="1:3" s="11" customFormat="1" x14ac:dyDescent="0.2">
      <c r="A330" s="179"/>
      <c r="B330" s="179"/>
      <c r="C330" s="179"/>
    </row>
    <row r="331" spans="1:3" s="11" customFormat="1" x14ac:dyDescent="0.2">
      <c r="A331" s="179"/>
      <c r="B331" s="179"/>
      <c r="C331" s="179"/>
    </row>
    <row r="332" spans="1:3" s="11" customFormat="1" x14ac:dyDescent="0.2">
      <c r="A332" s="179"/>
      <c r="B332" s="179"/>
      <c r="C332" s="179"/>
    </row>
    <row r="333" spans="1:3" s="11" customFormat="1" x14ac:dyDescent="0.2">
      <c r="A333" s="179"/>
      <c r="B333" s="179"/>
      <c r="C333" s="179"/>
    </row>
    <row r="334" spans="1:3" s="11" customFormat="1" x14ac:dyDescent="0.2">
      <c r="A334" s="179"/>
      <c r="B334" s="179"/>
      <c r="C334" s="179"/>
    </row>
    <row r="335" spans="1:3" s="11" customFormat="1" x14ac:dyDescent="0.2">
      <c r="A335" s="179"/>
      <c r="B335" s="179"/>
      <c r="C335" s="179"/>
    </row>
    <row r="336" spans="1:3" s="11" customFormat="1" x14ac:dyDescent="0.2">
      <c r="A336" s="179"/>
      <c r="B336" s="179"/>
      <c r="C336" s="179"/>
    </row>
    <row r="337" spans="1:3" s="11" customFormat="1" x14ac:dyDescent="0.2">
      <c r="A337" s="179"/>
      <c r="B337" s="179"/>
      <c r="C337" s="179"/>
    </row>
    <row r="338" spans="1:3" s="11" customFormat="1" x14ac:dyDescent="0.2">
      <c r="A338" s="179"/>
      <c r="B338" s="179"/>
      <c r="C338" s="179"/>
    </row>
    <row r="339" spans="1:3" s="11" customFormat="1" x14ac:dyDescent="0.2">
      <c r="A339" s="179"/>
      <c r="B339" s="179"/>
      <c r="C339" s="179"/>
    </row>
    <row r="340" spans="1:3" s="11" customFormat="1" x14ac:dyDescent="0.2">
      <c r="A340" s="179"/>
      <c r="B340" s="179"/>
      <c r="C340" s="179"/>
    </row>
    <row r="341" spans="1:3" s="11" customFormat="1" x14ac:dyDescent="0.2">
      <c r="A341" s="179"/>
      <c r="B341" s="179"/>
      <c r="C341" s="179"/>
    </row>
    <row r="342" spans="1:3" s="11" customFormat="1" x14ac:dyDescent="0.2">
      <c r="A342" s="179"/>
      <c r="B342" s="179"/>
      <c r="C342" s="179"/>
    </row>
    <row r="343" spans="1:3" s="11" customFormat="1" x14ac:dyDescent="0.2">
      <c r="A343" s="179"/>
      <c r="B343" s="179"/>
      <c r="C343" s="179"/>
    </row>
    <row r="344" spans="1:3" s="11" customFormat="1" x14ac:dyDescent="0.2">
      <c r="A344" s="179"/>
      <c r="B344" s="179"/>
      <c r="C344" s="179"/>
    </row>
    <row r="345" spans="1:3" s="11" customFormat="1" x14ac:dyDescent="0.2">
      <c r="A345" s="179"/>
      <c r="B345" s="179"/>
      <c r="C345" s="179"/>
    </row>
    <row r="346" spans="1:3" s="11" customFormat="1" x14ac:dyDescent="0.2">
      <c r="A346" s="179"/>
      <c r="B346" s="179"/>
      <c r="C346" s="179"/>
    </row>
    <row r="347" spans="1:3" s="11" customFormat="1" x14ac:dyDescent="0.2">
      <c r="A347" s="179"/>
      <c r="B347" s="179"/>
      <c r="C347" s="179"/>
    </row>
    <row r="348" spans="1:3" s="11" customFormat="1" x14ac:dyDescent="0.2">
      <c r="A348" s="179"/>
      <c r="B348" s="179"/>
      <c r="C348" s="179"/>
    </row>
    <row r="349" spans="1:3" s="11" customFormat="1" x14ac:dyDescent="0.2">
      <c r="A349" s="179"/>
      <c r="B349" s="179"/>
      <c r="C349" s="179"/>
    </row>
    <row r="350" spans="1:3" s="11" customFormat="1" x14ac:dyDescent="0.2">
      <c r="A350" s="179"/>
      <c r="B350" s="179"/>
      <c r="C350" s="179"/>
    </row>
    <row r="351" spans="1:3" s="11" customFormat="1" x14ac:dyDescent="0.2">
      <c r="A351" s="179"/>
      <c r="B351" s="179"/>
      <c r="C351" s="179"/>
    </row>
    <row r="352" spans="1:3" s="11" customFormat="1" x14ac:dyDescent="0.2">
      <c r="A352" s="179"/>
      <c r="B352" s="179"/>
      <c r="C352" s="179"/>
    </row>
    <row r="353" spans="1:3" s="11" customFormat="1" x14ac:dyDescent="0.2">
      <c r="A353" s="179"/>
      <c r="B353" s="179"/>
      <c r="C353" s="179"/>
    </row>
    <row r="354" spans="1:3" s="11" customFormat="1" x14ac:dyDescent="0.2">
      <c r="A354" s="179"/>
      <c r="B354" s="179"/>
      <c r="C354" s="179"/>
    </row>
    <row r="355" spans="1:3" s="11" customFormat="1" x14ac:dyDescent="0.2">
      <c r="A355" s="179"/>
      <c r="B355" s="179"/>
      <c r="C355" s="179"/>
    </row>
    <row r="356" spans="1:3" s="11" customFormat="1" x14ac:dyDescent="0.2">
      <c r="A356" s="179"/>
      <c r="B356" s="179"/>
      <c r="C356" s="179"/>
    </row>
    <row r="357" spans="1:3" s="11" customFormat="1" x14ac:dyDescent="0.2">
      <c r="A357" s="179"/>
      <c r="B357" s="179"/>
      <c r="C357" s="179"/>
    </row>
    <row r="358" spans="1:3" s="11" customFormat="1" x14ac:dyDescent="0.2">
      <c r="A358" s="179"/>
      <c r="B358" s="179"/>
      <c r="C358" s="179"/>
    </row>
    <row r="359" spans="1:3" s="11" customFormat="1" x14ac:dyDescent="0.2">
      <c r="A359" s="179"/>
      <c r="B359" s="179"/>
      <c r="C359" s="179"/>
    </row>
    <row r="360" spans="1:3" s="11" customFormat="1" x14ac:dyDescent="0.2">
      <c r="A360" s="179"/>
      <c r="B360" s="179"/>
      <c r="C360" s="179"/>
    </row>
    <row r="361" spans="1:3" s="11" customFormat="1" x14ac:dyDescent="0.2">
      <c r="A361" s="179"/>
      <c r="B361" s="179"/>
      <c r="C361" s="179"/>
    </row>
    <row r="362" spans="1:3" s="11" customFormat="1" x14ac:dyDescent="0.2">
      <c r="A362" s="179"/>
      <c r="B362" s="179"/>
      <c r="C362" s="179"/>
    </row>
    <row r="363" spans="1:3" s="11" customFormat="1" x14ac:dyDescent="0.2">
      <c r="A363" s="179"/>
      <c r="B363" s="179"/>
      <c r="C363" s="179"/>
    </row>
    <row r="364" spans="1:3" s="11" customFormat="1" x14ac:dyDescent="0.2">
      <c r="A364" s="179"/>
      <c r="B364" s="179"/>
      <c r="C364" s="179"/>
    </row>
    <row r="365" spans="1:3" s="11" customFormat="1" x14ac:dyDescent="0.2">
      <c r="A365" s="179"/>
      <c r="B365" s="179"/>
      <c r="C365" s="179"/>
    </row>
    <row r="366" spans="1:3" s="11" customFormat="1" x14ac:dyDescent="0.2">
      <c r="A366" s="179"/>
      <c r="B366" s="179"/>
      <c r="C366" s="179"/>
    </row>
    <row r="367" spans="1:3" s="11" customFormat="1" x14ac:dyDescent="0.2">
      <c r="A367" s="179"/>
      <c r="B367" s="179"/>
      <c r="C367" s="179"/>
    </row>
    <row r="368" spans="1:3" s="11" customFormat="1" x14ac:dyDescent="0.2">
      <c r="A368" s="179"/>
      <c r="B368" s="179"/>
      <c r="C368" s="179"/>
    </row>
    <row r="369" spans="1:3" s="11" customFormat="1" x14ac:dyDescent="0.2">
      <c r="A369" s="179"/>
      <c r="B369" s="179"/>
      <c r="C369" s="179"/>
    </row>
    <row r="370" spans="1:3" s="11" customFormat="1" x14ac:dyDescent="0.2">
      <c r="A370" s="179"/>
      <c r="B370" s="179"/>
      <c r="C370" s="179"/>
    </row>
    <row r="371" spans="1:3" s="11" customFormat="1" x14ac:dyDescent="0.2">
      <c r="A371" s="179"/>
      <c r="B371" s="179"/>
      <c r="C371" s="179"/>
    </row>
    <row r="372" spans="1:3" s="11" customFormat="1" x14ac:dyDescent="0.2">
      <c r="A372" s="179"/>
      <c r="B372" s="179"/>
      <c r="C372" s="179"/>
    </row>
    <row r="373" spans="1:3" s="11" customFormat="1" x14ac:dyDescent="0.2">
      <c r="A373" s="179"/>
      <c r="B373" s="179"/>
      <c r="C373" s="179"/>
    </row>
    <row r="374" spans="1:3" s="11" customFormat="1" x14ac:dyDescent="0.2">
      <c r="A374" s="179"/>
      <c r="B374" s="179"/>
      <c r="C374" s="179"/>
    </row>
    <row r="375" spans="1:3" s="11" customFormat="1" x14ac:dyDescent="0.2">
      <c r="A375" s="179"/>
      <c r="B375" s="179"/>
      <c r="C375" s="179"/>
    </row>
    <row r="376" spans="1:3" s="11" customFormat="1" x14ac:dyDescent="0.2">
      <c r="A376" s="179"/>
      <c r="B376" s="179"/>
      <c r="C376" s="179"/>
    </row>
    <row r="377" spans="1:3" s="11" customFormat="1" x14ac:dyDescent="0.2">
      <c r="A377" s="179"/>
      <c r="B377" s="179"/>
      <c r="C377" s="179"/>
    </row>
    <row r="378" spans="1:3" s="11" customFormat="1" x14ac:dyDescent="0.2">
      <c r="A378" s="179"/>
      <c r="B378" s="179"/>
      <c r="C378" s="179"/>
    </row>
    <row r="379" spans="1:3" s="11" customFormat="1" x14ac:dyDescent="0.2">
      <c r="A379" s="179"/>
      <c r="B379" s="179"/>
      <c r="C379" s="179"/>
    </row>
    <row r="380" spans="1:3" s="11" customFormat="1" x14ac:dyDescent="0.2">
      <c r="A380" s="179"/>
      <c r="B380" s="179"/>
      <c r="C380" s="179"/>
    </row>
    <row r="381" spans="1:3" s="11" customFormat="1" x14ac:dyDescent="0.2">
      <c r="A381" s="179"/>
      <c r="B381" s="179"/>
      <c r="C381" s="179"/>
    </row>
    <row r="382" spans="1:3" s="11" customFormat="1" x14ac:dyDescent="0.2">
      <c r="A382" s="179"/>
      <c r="B382" s="179"/>
      <c r="C382" s="179"/>
    </row>
    <row r="383" spans="1:3" s="11" customFormat="1" x14ac:dyDescent="0.2">
      <c r="A383" s="179"/>
      <c r="B383" s="179"/>
      <c r="C383" s="179"/>
    </row>
    <row r="384" spans="1:3" s="11" customFormat="1" x14ac:dyDescent="0.2">
      <c r="A384" s="179"/>
      <c r="B384" s="179"/>
      <c r="C384" s="179"/>
    </row>
    <row r="385" spans="1:3" s="11" customFormat="1" x14ac:dyDescent="0.2">
      <c r="A385" s="179"/>
      <c r="B385" s="179"/>
      <c r="C385" s="179"/>
    </row>
    <row r="386" spans="1:3" s="11" customFormat="1" x14ac:dyDescent="0.2">
      <c r="A386" s="179"/>
      <c r="B386" s="179"/>
      <c r="C386" s="179"/>
    </row>
    <row r="387" spans="1:3" s="11" customFormat="1" x14ac:dyDescent="0.2">
      <c r="A387" s="179"/>
      <c r="B387" s="179"/>
      <c r="C387" s="179"/>
    </row>
    <row r="388" spans="1:3" s="11" customFormat="1" x14ac:dyDescent="0.2">
      <c r="A388" s="179"/>
      <c r="B388" s="179"/>
      <c r="C388" s="179"/>
    </row>
    <row r="389" spans="1:3" s="11" customFormat="1" x14ac:dyDescent="0.2">
      <c r="A389" s="179"/>
      <c r="B389" s="179"/>
      <c r="C389" s="179"/>
    </row>
    <row r="390" spans="1:3" s="11" customFormat="1" x14ac:dyDescent="0.2">
      <c r="A390" s="179"/>
      <c r="B390" s="179"/>
      <c r="C390" s="179"/>
    </row>
    <row r="391" spans="1:3" s="11" customFormat="1" x14ac:dyDescent="0.2">
      <c r="A391" s="179"/>
      <c r="B391" s="179"/>
      <c r="C391" s="179"/>
    </row>
    <row r="392" spans="1:3" s="11" customFormat="1" x14ac:dyDescent="0.2">
      <c r="A392" s="179"/>
      <c r="B392" s="179"/>
      <c r="C392" s="179"/>
    </row>
    <row r="393" spans="1:3" s="11" customFormat="1" x14ac:dyDescent="0.2">
      <c r="A393" s="179"/>
      <c r="B393" s="179"/>
      <c r="C393" s="179"/>
    </row>
    <row r="394" spans="1:3" s="11" customFormat="1" x14ac:dyDescent="0.2">
      <c r="A394" s="179"/>
      <c r="B394" s="179"/>
      <c r="C394" s="179"/>
    </row>
    <row r="395" spans="1:3" s="11" customFormat="1" x14ac:dyDescent="0.2">
      <c r="A395" s="179"/>
      <c r="B395" s="179"/>
      <c r="C395" s="179"/>
    </row>
    <row r="396" spans="1:3" s="11" customFormat="1" x14ac:dyDescent="0.2">
      <c r="A396" s="179"/>
      <c r="B396" s="179"/>
      <c r="C396" s="179"/>
    </row>
    <row r="397" spans="1:3" s="11" customFormat="1" x14ac:dyDescent="0.2">
      <c r="A397" s="179"/>
      <c r="B397" s="179"/>
      <c r="C397" s="179"/>
    </row>
    <row r="398" spans="1:3" s="11" customFormat="1" x14ac:dyDescent="0.2">
      <c r="A398" s="179"/>
      <c r="B398" s="179"/>
      <c r="C398" s="179"/>
    </row>
    <row r="399" spans="1:3" s="11" customFormat="1" x14ac:dyDescent="0.2">
      <c r="A399" s="179"/>
      <c r="B399" s="179"/>
      <c r="C399" s="179"/>
    </row>
    <row r="400" spans="1:3" s="11" customFormat="1" x14ac:dyDescent="0.2">
      <c r="A400" s="179"/>
      <c r="B400" s="179"/>
      <c r="C400" s="179"/>
    </row>
    <row r="401" spans="1:3" s="11" customFormat="1" x14ac:dyDescent="0.2">
      <c r="A401" s="179"/>
      <c r="B401" s="179"/>
      <c r="C401" s="179"/>
    </row>
    <row r="402" spans="1:3" s="11" customFormat="1" x14ac:dyDescent="0.2">
      <c r="A402" s="179"/>
      <c r="B402" s="179"/>
      <c r="C402" s="179"/>
    </row>
    <row r="403" spans="1:3" s="11" customFormat="1" x14ac:dyDescent="0.2">
      <c r="A403" s="179"/>
      <c r="B403" s="179"/>
      <c r="C403" s="179"/>
    </row>
    <row r="404" spans="1:3" s="11" customFormat="1" x14ac:dyDescent="0.2">
      <c r="A404" s="179"/>
      <c r="B404" s="179"/>
      <c r="C404" s="179"/>
    </row>
    <row r="405" spans="1:3" s="11" customFormat="1" x14ac:dyDescent="0.2">
      <c r="A405" s="179"/>
      <c r="B405" s="179"/>
      <c r="C405" s="179"/>
    </row>
    <row r="406" spans="1:3" s="11" customFormat="1" x14ac:dyDescent="0.2">
      <c r="A406" s="179"/>
      <c r="B406" s="179"/>
      <c r="C406" s="179"/>
    </row>
    <row r="407" spans="1:3" s="11" customFormat="1" x14ac:dyDescent="0.2">
      <c r="A407" s="179"/>
      <c r="B407" s="179"/>
      <c r="C407" s="179"/>
    </row>
    <row r="408" spans="1:3" s="11" customFormat="1" x14ac:dyDescent="0.2">
      <c r="A408" s="179"/>
      <c r="B408" s="179"/>
      <c r="C408" s="179"/>
    </row>
    <row r="409" spans="1:3" s="11" customFormat="1" x14ac:dyDescent="0.2">
      <c r="A409" s="179"/>
      <c r="B409" s="179"/>
      <c r="C409" s="179"/>
    </row>
    <row r="410" spans="1:3" s="11" customFormat="1" x14ac:dyDescent="0.2">
      <c r="A410" s="179"/>
      <c r="B410" s="179"/>
      <c r="C410" s="179"/>
    </row>
    <row r="411" spans="1:3" s="11" customFormat="1" x14ac:dyDescent="0.2">
      <c r="A411" s="179"/>
      <c r="B411" s="179"/>
      <c r="C411" s="179"/>
    </row>
    <row r="412" spans="1:3" s="11" customFormat="1" x14ac:dyDescent="0.2">
      <c r="A412" s="179"/>
      <c r="B412" s="179"/>
      <c r="C412" s="179"/>
    </row>
    <row r="413" spans="1:3" s="11" customFormat="1" x14ac:dyDescent="0.2">
      <c r="A413" s="179"/>
      <c r="B413" s="179"/>
      <c r="C413" s="179"/>
    </row>
    <row r="414" spans="1:3" s="11" customFormat="1" x14ac:dyDescent="0.2">
      <c r="A414" s="179"/>
      <c r="B414" s="179"/>
      <c r="C414" s="179"/>
    </row>
    <row r="415" spans="1:3" s="11" customFormat="1" x14ac:dyDescent="0.2">
      <c r="A415" s="179"/>
      <c r="B415" s="179"/>
      <c r="C415" s="179"/>
    </row>
    <row r="416" spans="1:3" s="11" customFormat="1" x14ac:dyDescent="0.2">
      <c r="A416" s="179"/>
      <c r="B416" s="179"/>
      <c r="C416" s="179"/>
    </row>
    <row r="417" spans="1:3" s="11" customFormat="1" x14ac:dyDescent="0.2">
      <c r="A417" s="179"/>
      <c r="B417" s="179"/>
      <c r="C417" s="179"/>
    </row>
    <row r="418" spans="1:3" s="11" customFormat="1" x14ac:dyDescent="0.2">
      <c r="A418" s="179"/>
      <c r="B418" s="179"/>
      <c r="C418" s="179"/>
    </row>
    <row r="419" spans="1:3" s="11" customFormat="1" x14ac:dyDescent="0.2">
      <c r="A419" s="179"/>
      <c r="B419" s="179"/>
      <c r="C419" s="179"/>
    </row>
    <row r="420" spans="1:3" s="11" customFormat="1" x14ac:dyDescent="0.2">
      <c r="A420" s="179"/>
      <c r="B420" s="179"/>
      <c r="C420" s="179"/>
    </row>
    <row r="421" spans="1:3" s="11" customFormat="1" x14ac:dyDescent="0.2">
      <c r="A421" s="179"/>
      <c r="B421" s="179"/>
      <c r="C421" s="179"/>
    </row>
    <row r="422" spans="1:3" s="11" customFormat="1" x14ac:dyDescent="0.2">
      <c r="A422" s="179"/>
      <c r="B422" s="179"/>
      <c r="C422" s="179"/>
    </row>
    <row r="423" spans="1:3" s="11" customFormat="1" x14ac:dyDescent="0.2">
      <c r="A423" s="179"/>
      <c r="B423" s="179"/>
      <c r="C423" s="179"/>
    </row>
    <row r="424" spans="1:3" s="11" customFormat="1" x14ac:dyDescent="0.2">
      <c r="A424" s="179"/>
      <c r="B424" s="179"/>
      <c r="C424" s="179"/>
    </row>
    <row r="425" spans="1:3" s="11" customFormat="1" x14ac:dyDescent="0.2">
      <c r="A425" s="179"/>
      <c r="B425" s="179"/>
      <c r="C425" s="179"/>
    </row>
    <row r="426" spans="1:3" s="11" customFormat="1" x14ac:dyDescent="0.2">
      <c r="A426" s="179"/>
      <c r="B426" s="179"/>
      <c r="C426" s="179"/>
    </row>
    <row r="427" spans="1:3" s="11" customFormat="1" x14ac:dyDescent="0.2">
      <c r="A427" s="179"/>
      <c r="B427" s="179"/>
      <c r="C427" s="179"/>
    </row>
    <row r="428" spans="1:3" s="11" customFormat="1" x14ac:dyDescent="0.2">
      <c r="A428" s="179"/>
      <c r="B428" s="179"/>
      <c r="C428" s="179"/>
    </row>
    <row r="429" spans="1:3" s="11" customFormat="1" x14ac:dyDescent="0.2">
      <c r="A429" s="179"/>
      <c r="B429" s="179"/>
      <c r="C429" s="179"/>
    </row>
    <row r="430" spans="1:3" s="11" customFormat="1" x14ac:dyDescent="0.2">
      <c r="A430" s="179"/>
      <c r="B430" s="179"/>
      <c r="C430" s="179"/>
    </row>
    <row r="431" spans="1:3" s="11" customFormat="1" x14ac:dyDescent="0.2">
      <c r="A431" s="179"/>
      <c r="B431" s="179"/>
      <c r="C431" s="179"/>
    </row>
    <row r="432" spans="1:3" s="11" customFormat="1" x14ac:dyDescent="0.2">
      <c r="A432" s="179"/>
      <c r="B432" s="179"/>
      <c r="C432" s="179"/>
    </row>
    <row r="433" spans="1:3" s="11" customFormat="1" x14ac:dyDescent="0.2">
      <c r="A433" s="179"/>
      <c r="B433" s="179"/>
      <c r="C433" s="179"/>
    </row>
    <row r="434" spans="1:3" s="11" customFormat="1" x14ac:dyDescent="0.2">
      <c r="A434" s="179"/>
      <c r="B434" s="179"/>
      <c r="C434" s="179"/>
    </row>
    <row r="435" spans="1:3" s="11" customFormat="1" x14ac:dyDescent="0.2">
      <c r="A435" s="179"/>
      <c r="B435" s="179"/>
      <c r="C435" s="179"/>
    </row>
    <row r="436" spans="1:3" s="11" customFormat="1" x14ac:dyDescent="0.2">
      <c r="A436" s="179"/>
      <c r="B436" s="179"/>
      <c r="C436" s="179"/>
    </row>
    <row r="437" spans="1:3" s="11" customFormat="1" x14ac:dyDescent="0.2">
      <c r="A437" s="179"/>
      <c r="B437" s="179"/>
      <c r="C437" s="179"/>
    </row>
    <row r="438" spans="1:3" s="11" customFormat="1" x14ac:dyDescent="0.2">
      <c r="A438" s="179"/>
      <c r="B438" s="179"/>
      <c r="C438" s="179"/>
    </row>
    <row r="439" spans="1:3" s="11" customFormat="1" x14ac:dyDescent="0.2">
      <c r="A439" s="179"/>
      <c r="B439" s="179"/>
      <c r="C439" s="179"/>
    </row>
    <row r="440" spans="1:3" s="11" customFormat="1" x14ac:dyDescent="0.2">
      <c r="A440" s="179"/>
      <c r="B440" s="179"/>
      <c r="C440" s="179"/>
    </row>
    <row r="441" spans="1:3" s="11" customFormat="1" x14ac:dyDescent="0.2">
      <c r="A441" s="179"/>
      <c r="B441" s="179"/>
      <c r="C441" s="179"/>
    </row>
    <row r="442" spans="1:3" s="11" customFormat="1" x14ac:dyDescent="0.2">
      <c r="A442" s="179"/>
      <c r="B442" s="179"/>
      <c r="C442" s="179"/>
    </row>
    <row r="443" spans="1:3" s="11" customFormat="1" x14ac:dyDescent="0.2">
      <c r="A443" s="179"/>
      <c r="B443" s="179"/>
      <c r="C443" s="179"/>
    </row>
    <row r="444" spans="1:3" s="11" customFormat="1" x14ac:dyDescent="0.2">
      <c r="A444" s="179"/>
      <c r="B444" s="179"/>
      <c r="C444" s="179"/>
    </row>
    <row r="445" spans="1:3" s="11" customFormat="1" x14ac:dyDescent="0.2">
      <c r="A445" s="179"/>
      <c r="B445" s="179"/>
      <c r="C445" s="179"/>
    </row>
    <row r="446" spans="1:3" s="11" customFormat="1" x14ac:dyDescent="0.2">
      <c r="A446" s="179"/>
      <c r="B446" s="179"/>
      <c r="C446" s="179"/>
    </row>
    <row r="447" spans="1:3" s="11" customFormat="1" x14ac:dyDescent="0.2">
      <c r="A447" s="179"/>
      <c r="B447" s="179"/>
      <c r="C447" s="179"/>
    </row>
    <row r="448" spans="1:3" s="11" customFormat="1" x14ac:dyDescent="0.2">
      <c r="A448" s="179"/>
      <c r="B448" s="179"/>
      <c r="C448" s="179"/>
    </row>
    <row r="449" spans="1:3" s="11" customFormat="1" x14ac:dyDescent="0.2">
      <c r="A449" s="179"/>
      <c r="B449" s="179"/>
      <c r="C449" s="179"/>
    </row>
    <row r="450" spans="1:3" s="11" customFormat="1" x14ac:dyDescent="0.2">
      <c r="A450" s="179"/>
      <c r="B450" s="179"/>
      <c r="C450" s="179"/>
    </row>
    <row r="451" spans="1:3" s="11" customFormat="1" x14ac:dyDescent="0.2">
      <c r="A451" s="179"/>
      <c r="B451" s="179"/>
      <c r="C451" s="179"/>
    </row>
    <row r="452" spans="1:3" s="11" customFormat="1" x14ac:dyDescent="0.2">
      <c r="A452" s="179"/>
      <c r="B452" s="179"/>
      <c r="C452" s="179"/>
    </row>
    <row r="453" spans="1:3" s="11" customFormat="1" x14ac:dyDescent="0.2">
      <c r="A453" s="179"/>
      <c r="B453" s="179"/>
      <c r="C453" s="179"/>
    </row>
    <row r="454" spans="1:3" s="11" customFormat="1" x14ac:dyDescent="0.2">
      <c r="A454" s="179"/>
      <c r="B454" s="179"/>
      <c r="C454" s="179"/>
    </row>
    <row r="455" spans="1:3" s="11" customFormat="1" x14ac:dyDescent="0.2">
      <c r="A455" s="179"/>
      <c r="B455" s="179"/>
      <c r="C455" s="179"/>
    </row>
    <row r="456" spans="1:3" s="11" customFormat="1" x14ac:dyDescent="0.2">
      <c r="A456" s="179"/>
      <c r="B456" s="179"/>
      <c r="C456" s="179"/>
    </row>
    <row r="457" spans="1:3" s="11" customFormat="1" x14ac:dyDescent="0.2">
      <c r="A457" s="179"/>
      <c r="B457" s="179"/>
      <c r="C457" s="179"/>
    </row>
    <row r="458" spans="1:3" s="11" customFormat="1" x14ac:dyDescent="0.2">
      <c r="A458" s="179"/>
      <c r="B458" s="179"/>
      <c r="C458" s="179"/>
    </row>
    <row r="459" spans="1:3" s="11" customFormat="1" x14ac:dyDescent="0.2">
      <c r="A459" s="179"/>
      <c r="B459" s="179"/>
      <c r="C459" s="179"/>
    </row>
    <row r="460" spans="1:3" s="11" customFormat="1" x14ac:dyDescent="0.2">
      <c r="A460" s="179"/>
      <c r="B460" s="179"/>
      <c r="C460" s="179"/>
    </row>
    <row r="461" spans="1:3" s="11" customFormat="1" x14ac:dyDescent="0.2">
      <c r="A461" s="179"/>
      <c r="B461" s="179"/>
      <c r="C461" s="179"/>
    </row>
    <row r="462" spans="1:3" s="11" customFormat="1" x14ac:dyDescent="0.2">
      <c r="A462" s="179"/>
      <c r="B462" s="179"/>
      <c r="C462" s="179"/>
    </row>
    <row r="463" spans="1:3" s="11" customFormat="1" x14ac:dyDescent="0.2">
      <c r="A463" s="179"/>
      <c r="B463" s="179"/>
      <c r="C463" s="179"/>
    </row>
    <row r="464" spans="1:3" s="11" customFormat="1" x14ac:dyDescent="0.2">
      <c r="A464" s="179"/>
      <c r="B464" s="179"/>
      <c r="C464" s="179"/>
    </row>
    <row r="465" spans="1:3" s="11" customFormat="1" x14ac:dyDescent="0.2">
      <c r="A465" s="179"/>
      <c r="B465" s="179"/>
      <c r="C465" s="179"/>
    </row>
    <row r="466" spans="1:3" s="11" customFormat="1" x14ac:dyDescent="0.2">
      <c r="A466" s="179"/>
      <c r="B466" s="179"/>
      <c r="C466" s="179"/>
    </row>
    <row r="467" spans="1:3" s="11" customFormat="1" x14ac:dyDescent="0.2">
      <c r="A467" s="179"/>
      <c r="B467" s="179"/>
      <c r="C467" s="179"/>
    </row>
    <row r="468" spans="1:3" s="11" customFormat="1" x14ac:dyDescent="0.2">
      <c r="A468" s="179"/>
      <c r="B468" s="179"/>
      <c r="C468" s="179"/>
    </row>
    <row r="469" spans="1:3" s="11" customFormat="1" x14ac:dyDescent="0.2">
      <c r="A469" s="179"/>
      <c r="B469" s="179"/>
      <c r="C469" s="179"/>
    </row>
    <row r="470" spans="1:3" s="11" customFormat="1" x14ac:dyDescent="0.2">
      <c r="A470" s="179"/>
      <c r="B470" s="179"/>
      <c r="C470" s="179"/>
    </row>
    <row r="471" spans="1:3" s="11" customFormat="1" x14ac:dyDescent="0.2">
      <c r="A471" s="179"/>
      <c r="B471" s="179"/>
      <c r="C471" s="179"/>
    </row>
    <row r="472" spans="1:3" s="11" customFormat="1" x14ac:dyDescent="0.2">
      <c r="A472" s="179"/>
      <c r="B472" s="179"/>
      <c r="C472" s="179"/>
    </row>
    <row r="473" spans="1:3" s="11" customFormat="1" x14ac:dyDescent="0.2">
      <c r="A473" s="179"/>
      <c r="B473" s="179"/>
      <c r="C473" s="179"/>
    </row>
    <row r="474" spans="1:3" s="11" customFormat="1" x14ac:dyDescent="0.2">
      <c r="A474" s="179"/>
      <c r="B474" s="179"/>
      <c r="C474" s="179"/>
    </row>
    <row r="475" spans="1:3" s="11" customFormat="1" x14ac:dyDescent="0.2">
      <c r="A475" s="179"/>
      <c r="B475" s="179"/>
      <c r="C475" s="179"/>
    </row>
    <row r="476" spans="1:3" s="11" customFormat="1" x14ac:dyDescent="0.2">
      <c r="A476" s="179"/>
      <c r="B476" s="179"/>
      <c r="C476" s="179"/>
    </row>
    <row r="477" spans="1:3" s="11" customFormat="1" x14ac:dyDescent="0.2">
      <c r="A477" s="179"/>
      <c r="B477" s="179"/>
      <c r="C477" s="179"/>
    </row>
    <row r="478" spans="1:3" s="11" customFormat="1" x14ac:dyDescent="0.2">
      <c r="A478" s="179"/>
      <c r="B478" s="179"/>
      <c r="C478" s="179"/>
    </row>
    <row r="479" spans="1:3" s="11" customFormat="1" x14ac:dyDescent="0.2">
      <c r="A479" s="179"/>
      <c r="B479" s="179"/>
      <c r="C479" s="179"/>
    </row>
    <row r="480" spans="1:3" s="11" customFormat="1" x14ac:dyDescent="0.2">
      <c r="A480" s="179"/>
      <c r="B480" s="179"/>
      <c r="C480" s="179"/>
    </row>
    <row r="481" spans="1:3" s="11" customFormat="1" x14ac:dyDescent="0.2">
      <c r="A481" s="179"/>
      <c r="B481" s="179"/>
      <c r="C481" s="179"/>
    </row>
    <row r="482" spans="1:3" s="11" customFormat="1" x14ac:dyDescent="0.2">
      <c r="A482" s="179"/>
      <c r="B482" s="179"/>
      <c r="C482" s="179"/>
    </row>
    <row r="483" spans="1:3" s="11" customFormat="1" x14ac:dyDescent="0.2">
      <c r="A483" s="179"/>
      <c r="B483" s="179"/>
      <c r="C483" s="179"/>
    </row>
    <row r="484" spans="1:3" s="11" customFormat="1" x14ac:dyDescent="0.2">
      <c r="A484" s="179"/>
      <c r="B484" s="179"/>
      <c r="C484" s="179"/>
    </row>
    <row r="485" spans="1:3" s="11" customFormat="1" x14ac:dyDescent="0.2">
      <c r="A485" s="179"/>
      <c r="B485" s="179"/>
      <c r="C485" s="179"/>
    </row>
    <row r="486" spans="1:3" s="11" customFormat="1" x14ac:dyDescent="0.2">
      <c r="A486" s="179"/>
      <c r="B486" s="179"/>
      <c r="C486" s="179"/>
    </row>
    <row r="487" spans="1:3" s="11" customFormat="1" x14ac:dyDescent="0.2">
      <c r="A487" s="179"/>
      <c r="B487" s="179"/>
      <c r="C487" s="179"/>
    </row>
    <row r="488" spans="1:3" s="11" customFormat="1" x14ac:dyDescent="0.2">
      <c r="A488" s="179"/>
      <c r="B488" s="179"/>
      <c r="C488" s="179"/>
    </row>
    <row r="489" spans="1:3" s="11" customFormat="1" x14ac:dyDescent="0.2">
      <c r="A489" s="179"/>
      <c r="B489" s="179"/>
      <c r="C489" s="179"/>
    </row>
    <row r="490" spans="1:3" s="11" customFormat="1" x14ac:dyDescent="0.2">
      <c r="A490" s="179"/>
      <c r="B490" s="179"/>
      <c r="C490" s="179"/>
    </row>
    <row r="491" spans="1:3" s="11" customFormat="1" x14ac:dyDescent="0.2">
      <c r="A491" s="179"/>
      <c r="B491" s="179"/>
      <c r="C491" s="179"/>
    </row>
    <row r="492" spans="1:3" s="11" customFormat="1" x14ac:dyDescent="0.2">
      <c r="A492" s="179"/>
      <c r="B492" s="179"/>
      <c r="C492" s="179"/>
    </row>
    <row r="493" spans="1:3" s="11" customFormat="1" x14ac:dyDescent="0.2">
      <c r="A493" s="179"/>
      <c r="B493" s="179"/>
      <c r="C493" s="179"/>
    </row>
    <row r="494" spans="1:3" s="11" customFormat="1" x14ac:dyDescent="0.2">
      <c r="A494" s="179"/>
      <c r="B494" s="179"/>
      <c r="C494" s="179"/>
    </row>
    <row r="495" spans="1:3" s="11" customFormat="1" x14ac:dyDescent="0.2">
      <c r="A495" s="179"/>
      <c r="B495" s="179"/>
      <c r="C495" s="179"/>
    </row>
    <row r="496" spans="1:3" s="11" customFormat="1" x14ac:dyDescent="0.2">
      <c r="A496" s="179"/>
      <c r="B496" s="179"/>
      <c r="C496" s="179"/>
    </row>
    <row r="497" spans="1:3" s="11" customFormat="1" x14ac:dyDescent="0.2">
      <c r="A497" s="179"/>
      <c r="B497" s="179"/>
      <c r="C497" s="179"/>
    </row>
    <row r="498" spans="1:3" s="11" customFormat="1" x14ac:dyDescent="0.2">
      <c r="A498" s="179"/>
      <c r="B498" s="179"/>
      <c r="C498" s="179"/>
    </row>
    <row r="499" spans="1:3" s="11" customFormat="1" x14ac:dyDescent="0.2">
      <c r="A499" s="179"/>
      <c r="B499" s="179"/>
      <c r="C499" s="179"/>
    </row>
    <row r="500" spans="1:3" s="11" customFormat="1" x14ac:dyDescent="0.2">
      <c r="A500" s="179"/>
      <c r="B500" s="179"/>
      <c r="C500" s="179"/>
    </row>
    <row r="501" spans="1:3" s="11" customFormat="1" x14ac:dyDescent="0.2">
      <c r="A501" s="179"/>
      <c r="B501" s="179"/>
      <c r="C501" s="179"/>
    </row>
    <row r="502" spans="1:3" s="11" customFormat="1" x14ac:dyDescent="0.2">
      <c r="A502" s="179"/>
      <c r="B502" s="179"/>
      <c r="C502" s="179"/>
    </row>
    <row r="503" spans="1:3" s="11" customFormat="1" x14ac:dyDescent="0.2">
      <c r="A503" s="179"/>
      <c r="B503" s="179"/>
      <c r="C503" s="179"/>
    </row>
    <row r="504" spans="1:3" s="11" customFormat="1" x14ac:dyDescent="0.2">
      <c r="A504" s="179"/>
      <c r="B504" s="179"/>
      <c r="C504" s="179"/>
    </row>
    <row r="505" spans="1:3" s="11" customFormat="1" x14ac:dyDescent="0.2">
      <c r="A505" s="179"/>
      <c r="B505" s="179"/>
      <c r="C505" s="179"/>
    </row>
    <row r="506" spans="1:3" s="11" customFormat="1" x14ac:dyDescent="0.2">
      <c r="A506" s="179"/>
      <c r="B506" s="179"/>
      <c r="C506" s="179"/>
    </row>
    <row r="507" spans="1:3" s="11" customFormat="1" x14ac:dyDescent="0.2">
      <c r="A507" s="179"/>
      <c r="B507" s="179"/>
      <c r="C507" s="179"/>
    </row>
    <row r="508" spans="1:3" s="11" customFormat="1" x14ac:dyDescent="0.2">
      <c r="A508" s="179"/>
      <c r="B508" s="179"/>
      <c r="C508" s="179"/>
    </row>
    <row r="509" spans="1:3" s="11" customFormat="1" x14ac:dyDescent="0.2">
      <c r="A509" s="179"/>
      <c r="B509" s="179"/>
      <c r="C509" s="179"/>
    </row>
    <row r="510" spans="1:3" s="11" customFormat="1" x14ac:dyDescent="0.2">
      <c r="A510" s="179"/>
      <c r="B510" s="179"/>
      <c r="C510" s="179"/>
    </row>
    <row r="511" spans="1:3" s="11" customFormat="1" x14ac:dyDescent="0.2">
      <c r="A511" s="179"/>
      <c r="B511" s="179"/>
      <c r="C511" s="179"/>
    </row>
    <row r="512" spans="1:3" s="11" customFormat="1" x14ac:dyDescent="0.2">
      <c r="A512" s="179"/>
      <c r="B512" s="179"/>
      <c r="C512" s="179"/>
    </row>
    <row r="513" spans="1:3" s="11" customFormat="1" x14ac:dyDescent="0.2">
      <c r="A513" s="179"/>
      <c r="B513" s="179"/>
      <c r="C513" s="179"/>
    </row>
    <row r="514" spans="1:3" s="11" customFormat="1" x14ac:dyDescent="0.2">
      <c r="A514" s="179"/>
      <c r="B514" s="179"/>
      <c r="C514" s="179"/>
    </row>
    <row r="515" spans="1:3" s="11" customFormat="1" x14ac:dyDescent="0.2">
      <c r="A515" s="179"/>
      <c r="B515" s="179"/>
      <c r="C515" s="179"/>
    </row>
    <row r="516" spans="1:3" s="11" customFormat="1" x14ac:dyDescent="0.2">
      <c r="A516" s="179"/>
      <c r="B516" s="179"/>
      <c r="C516" s="179"/>
    </row>
    <row r="517" spans="1:3" s="11" customFormat="1" x14ac:dyDescent="0.2">
      <c r="A517" s="179"/>
      <c r="B517" s="179"/>
      <c r="C517" s="179"/>
    </row>
    <row r="518" spans="1:3" s="11" customFormat="1" x14ac:dyDescent="0.2">
      <c r="A518" s="179"/>
      <c r="B518" s="179"/>
      <c r="C518" s="179"/>
    </row>
    <row r="519" spans="1:3" s="11" customFormat="1" x14ac:dyDescent="0.2">
      <c r="A519" s="179"/>
      <c r="B519" s="179"/>
      <c r="C519" s="179"/>
    </row>
    <row r="520" spans="1:3" s="11" customFormat="1" x14ac:dyDescent="0.2">
      <c r="A520" s="179"/>
      <c r="B520" s="179"/>
      <c r="C520" s="179"/>
    </row>
    <row r="521" spans="1:3" s="11" customFormat="1" x14ac:dyDescent="0.2">
      <c r="A521" s="179"/>
      <c r="B521" s="179"/>
      <c r="C521" s="179"/>
    </row>
    <row r="522" spans="1:3" s="11" customFormat="1" x14ac:dyDescent="0.2">
      <c r="A522" s="179"/>
      <c r="B522" s="179"/>
      <c r="C522" s="179"/>
    </row>
    <row r="523" spans="1:3" s="11" customFormat="1" x14ac:dyDescent="0.2">
      <c r="A523" s="179"/>
      <c r="B523" s="179"/>
      <c r="C523" s="179"/>
    </row>
    <row r="524" spans="1:3" s="11" customFormat="1" x14ac:dyDescent="0.2">
      <c r="A524" s="179"/>
      <c r="B524" s="179"/>
      <c r="C524" s="179"/>
    </row>
    <row r="525" spans="1:3" s="11" customFormat="1" x14ac:dyDescent="0.2">
      <c r="A525" s="179"/>
      <c r="B525" s="179"/>
      <c r="C525" s="179"/>
    </row>
    <row r="526" spans="1:3" s="11" customFormat="1" x14ac:dyDescent="0.2">
      <c r="A526" s="179"/>
      <c r="B526" s="179"/>
      <c r="C526" s="179"/>
    </row>
    <row r="527" spans="1:3" s="11" customFormat="1" x14ac:dyDescent="0.2">
      <c r="A527" s="179"/>
      <c r="B527" s="179"/>
      <c r="C527" s="179"/>
    </row>
    <row r="528" spans="1:3" s="11" customFormat="1" x14ac:dyDescent="0.2">
      <c r="A528" s="179"/>
      <c r="B528" s="179"/>
      <c r="C528" s="179"/>
    </row>
    <row r="529" spans="1:3" s="11" customFormat="1" x14ac:dyDescent="0.2">
      <c r="A529" s="179"/>
      <c r="B529" s="179"/>
      <c r="C529" s="179"/>
    </row>
    <row r="530" spans="1:3" s="11" customFormat="1" x14ac:dyDescent="0.2">
      <c r="A530" s="179"/>
      <c r="B530" s="179"/>
      <c r="C530" s="179"/>
    </row>
    <row r="531" spans="1:3" s="11" customFormat="1" x14ac:dyDescent="0.2">
      <c r="A531" s="179"/>
      <c r="B531" s="179"/>
      <c r="C531" s="179"/>
    </row>
    <row r="532" spans="1:3" s="11" customFormat="1" x14ac:dyDescent="0.2">
      <c r="A532" s="179"/>
      <c r="B532" s="179"/>
      <c r="C532" s="179"/>
    </row>
    <row r="533" spans="1:3" s="11" customFormat="1" x14ac:dyDescent="0.2">
      <c r="A533" s="179"/>
      <c r="B533" s="179"/>
      <c r="C533" s="179"/>
    </row>
    <row r="534" spans="1:3" s="11" customFormat="1" x14ac:dyDescent="0.2">
      <c r="A534" s="179"/>
      <c r="B534" s="179"/>
      <c r="C534" s="179"/>
    </row>
    <row r="535" spans="1:3" s="11" customFormat="1" x14ac:dyDescent="0.2">
      <c r="A535" s="179"/>
      <c r="B535" s="179"/>
      <c r="C535" s="179"/>
    </row>
    <row r="536" spans="1:3" s="11" customFormat="1" x14ac:dyDescent="0.2">
      <c r="A536" s="179"/>
      <c r="B536" s="179"/>
      <c r="C536" s="179"/>
    </row>
    <row r="537" spans="1:3" s="11" customFormat="1" x14ac:dyDescent="0.2">
      <c r="A537" s="179"/>
      <c r="B537" s="179"/>
      <c r="C537" s="179"/>
    </row>
    <row r="538" spans="1:3" s="11" customFormat="1" x14ac:dyDescent="0.2">
      <c r="A538" s="179"/>
      <c r="B538" s="179"/>
      <c r="C538" s="179"/>
    </row>
    <row r="539" spans="1:3" s="11" customFormat="1" x14ac:dyDescent="0.2">
      <c r="A539" s="179"/>
      <c r="B539" s="179"/>
      <c r="C539" s="179"/>
    </row>
    <row r="540" spans="1:3" s="11" customFormat="1" x14ac:dyDescent="0.2">
      <c r="A540" s="179"/>
      <c r="B540" s="179"/>
      <c r="C540" s="179"/>
    </row>
    <row r="541" spans="1:3" s="11" customFormat="1" x14ac:dyDescent="0.2">
      <c r="A541" s="179"/>
      <c r="B541" s="179"/>
      <c r="C541" s="179"/>
    </row>
    <row r="542" spans="1:3" s="11" customFormat="1" x14ac:dyDescent="0.2">
      <c r="A542" s="179"/>
      <c r="B542" s="179"/>
      <c r="C542" s="179"/>
    </row>
    <row r="543" spans="1:3" s="11" customFormat="1" x14ac:dyDescent="0.2">
      <c r="A543" s="179"/>
      <c r="B543" s="179"/>
      <c r="C543" s="179"/>
    </row>
    <row r="544" spans="1:3" s="11" customFormat="1" x14ac:dyDescent="0.2">
      <c r="A544" s="179"/>
      <c r="B544" s="179"/>
      <c r="C544" s="179"/>
    </row>
    <row r="545" spans="1:3" s="11" customFormat="1" x14ac:dyDescent="0.2">
      <c r="A545" s="179"/>
      <c r="B545" s="179"/>
      <c r="C545" s="179"/>
    </row>
    <row r="546" spans="1:3" s="11" customFormat="1" x14ac:dyDescent="0.2">
      <c r="A546" s="179"/>
      <c r="B546" s="179"/>
      <c r="C546" s="179"/>
    </row>
    <row r="547" spans="1:3" s="11" customFormat="1" x14ac:dyDescent="0.2">
      <c r="A547" s="179"/>
      <c r="B547" s="179"/>
      <c r="C547" s="179"/>
    </row>
    <row r="548" spans="1:3" s="11" customFormat="1" x14ac:dyDescent="0.2">
      <c r="A548" s="179"/>
      <c r="B548" s="179"/>
      <c r="C548" s="179"/>
    </row>
    <row r="549" spans="1:3" s="11" customFormat="1" x14ac:dyDescent="0.2">
      <c r="A549" s="179"/>
      <c r="B549" s="179"/>
      <c r="C549" s="179"/>
    </row>
    <row r="550" spans="1:3" s="11" customFormat="1" x14ac:dyDescent="0.2">
      <c r="A550" s="179"/>
      <c r="B550" s="179"/>
      <c r="C550" s="179"/>
    </row>
    <row r="551" spans="1:3" s="11" customFormat="1" x14ac:dyDescent="0.2">
      <c r="A551" s="179"/>
      <c r="B551" s="179"/>
      <c r="C551" s="179"/>
    </row>
    <row r="552" spans="1:3" s="11" customFormat="1" x14ac:dyDescent="0.2">
      <c r="A552" s="179"/>
      <c r="B552" s="179"/>
      <c r="C552" s="179"/>
    </row>
    <row r="553" spans="1:3" s="11" customFormat="1" x14ac:dyDescent="0.2">
      <c r="A553" s="179"/>
      <c r="B553" s="179"/>
      <c r="C553" s="179"/>
    </row>
    <row r="554" spans="1:3" s="11" customFormat="1" x14ac:dyDescent="0.2">
      <c r="A554" s="179"/>
      <c r="B554" s="179"/>
      <c r="C554" s="179"/>
    </row>
    <row r="555" spans="1:3" s="11" customFormat="1" x14ac:dyDescent="0.2">
      <c r="A555" s="179"/>
      <c r="B555" s="179"/>
      <c r="C555" s="179"/>
    </row>
    <row r="556" spans="1:3" s="11" customFormat="1" x14ac:dyDescent="0.2">
      <c r="A556" s="179"/>
      <c r="B556" s="179"/>
      <c r="C556" s="179"/>
    </row>
    <row r="557" spans="1:3" s="11" customFormat="1" x14ac:dyDescent="0.2">
      <c r="A557" s="179"/>
      <c r="B557" s="179"/>
      <c r="C557" s="179"/>
    </row>
    <row r="558" spans="1:3" s="11" customFormat="1" x14ac:dyDescent="0.2">
      <c r="A558" s="179"/>
      <c r="B558" s="179"/>
      <c r="C558" s="179"/>
    </row>
    <row r="559" spans="1:3" s="11" customFormat="1" x14ac:dyDescent="0.2">
      <c r="A559" s="179"/>
      <c r="B559" s="179"/>
      <c r="C559" s="179"/>
    </row>
    <row r="560" spans="1:3" s="11" customFormat="1" x14ac:dyDescent="0.2">
      <c r="A560" s="179"/>
      <c r="B560" s="179"/>
      <c r="C560" s="179"/>
    </row>
    <row r="561" spans="1:3" s="11" customFormat="1" x14ac:dyDescent="0.2">
      <c r="A561" s="179"/>
      <c r="B561" s="179"/>
      <c r="C561" s="179"/>
    </row>
    <row r="562" spans="1:3" s="11" customFormat="1" x14ac:dyDescent="0.2">
      <c r="A562" s="179"/>
      <c r="B562" s="179"/>
      <c r="C562" s="179"/>
    </row>
    <row r="563" spans="1:3" s="11" customFormat="1" x14ac:dyDescent="0.2">
      <c r="A563" s="179"/>
      <c r="B563" s="179"/>
      <c r="C563" s="179"/>
    </row>
    <row r="564" spans="1:3" s="11" customFormat="1" x14ac:dyDescent="0.2">
      <c r="A564" s="179"/>
      <c r="B564" s="179"/>
      <c r="C564" s="179"/>
    </row>
    <row r="565" spans="1:3" s="11" customFormat="1" x14ac:dyDescent="0.2">
      <c r="A565" s="179"/>
      <c r="B565" s="179"/>
      <c r="C565" s="179"/>
    </row>
    <row r="566" spans="1:3" s="11" customFormat="1" x14ac:dyDescent="0.2">
      <c r="A566" s="179"/>
      <c r="B566" s="179"/>
      <c r="C566" s="179"/>
    </row>
    <row r="567" spans="1:3" s="11" customFormat="1" x14ac:dyDescent="0.2">
      <c r="A567" s="179"/>
      <c r="B567" s="179"/>
      <c r="C567" s="179"/>
    </row>
    <row r="568" spans="1:3" s="11" customFormat="1" x14ac:dyDescent="0.2">
      <c r="A568" s="179"/>
      <c r="B568" s="179"/>
      <c r="C568" s="179"/>
    </row>
    <row r="569" spans="1:3" s="11" customFormat="1" x14ac:dyDescent="0.2">
      <c r="A569" s="179"/>
      <c r="B569" s="179"/>
      <c r="C569" s="179"/>
    </row>
    <row r="570" spans="1:3" s="11" customFormat="1" x14ac:dyDescent="0.2">
      <c r="A570" s="179"/>
      <c r="B570" s="179"/>
      <c r="C570" s="179"/>
    </row>
    <row r="571" spans="1:3" s="11" customFormat="1" x14ac:dyDescent="0.2">
      <c r="A571" s="179"/>
      <c r="B571" s="179"/>
      <c r="C571" s="179"/>
    </row>
    <row r="572" spans="1:3" s="11" customFormat="1" x14ac:dyDescent="0.2">
      <c r="A572" s="179"/>
      <c r="B572" s="179"/>
      <c r="C572" s="179"/>
    </row>
    <row r="573" spans="1:3" s="11" customFormat="1" x14ac:dyDescent="0.2">
      <c r="A573" s="179"/>
      <c r="B573" s="179"/>
      <c r="C573" s="179"/>
    </row>
    <row r="574" spans="1:3" s="11" customFormat="1" x14ac:dyDescent="0.2">
      <c r="A574" s="179"/>
      <c r="B574" s="179"/>
      <c r="C574" s="179"/>
    </row>
    <row r="575" spans="1:3" s="11" customFormat="1" x14ac:dyDescent="0.2">
      <c r="A575" s="179"/>
      <c r="B575" s="179"/>
      <c r="C575" s="179"/>
    </row>
    <row r="576" spans="1:3" s="11" customFormat="1" x14ac:dyDescent="0.2">
      <c r="A576" s="179"/>
      <c r="B576" s="179"/>
      <c r="C576" s="179"/>
    </row>
    <row r="577" spans="1:3" s="11" customFormat="1" x14ac:dyDescent="0.2">
      <c r="A577" s="179"/>
      <c r="B577" s="179"/>
      <c r="C577" s="179"/>
    </row>
    <row r="578" spans="1:3" s="11" customFormat="1" x14ac:dyDescent="0.2">
      <c r="A578" s="179"/>
      <c r="B578" s="179"/>
      <c r="C578" s="179"/>
    </row>
    <row r="579" spans="1:3" s="11" customFormat="1" x14ac:dyDescent="0.2">
      <c r="A579" s="179"/>
      <c r="B579" s="179"/>
      <c r="C579" s="179"/>
    </row>
    <row r="580" spans="1:3" s="11" customFormat="1" x14ac:dyDescent="0.2">
      <c r="A580" s="179"/>
      <c r="B580" s="179"/>
      <c r="C580" s="179"/>
    </row>
    <row r="581" spans="1:3" s="11" customFormat="1" x14ac:dyDescent="0.2">
      <c r="A581" s="179"/>
      <c r="B581" s="179"/>
      <c r="C581" s="179"/>
    </row>
    <row r="582" spans="1:3" s="11" customFormat="1" x14ac:dyDescent="0.2">
      <c r="A582" s="179"/>
      <c r="B582" s="179"/>
      <c r="C582" s="179"/>
    </row>
    <row r="583" spans="1:3" s="11" customFormat="1" x14ac:dyDescent="0.2">
      <c r="A583" s="179"/>
      <c r="B583" s="179"/>
      <c r="C583" s="179"/>
    </row>
    <row r="584" spans="1:3" s="11" customFormat="1" x14ac:dyDescent="0.2">
      <c r="A584" s="179"/>
      <c r="B584" s="179"/>
      <c r="C584" s="179"/>
    </row>
    <row r="585" spans="1:3" s="11" customFormat="1" x14ac:dyDescent="0.2">
      <c r="A585" s="179"/>
      <c r="B585" s="179"/>
      <c r="C585" s="179"/>
    </row>
    <row r="586" spans="1:3" s="11" customFormat="1" x14ac:dyDescent="0.2">
      <c r="A586" s="179"/>
      <c r="B586" s="179"/>
      <c r="C586" s="179"/>
    </row>
    <row r="587" spans="1:3" s="11" customFormat="1" x14ac:dyDescent="0.2">
      <c r="A587" s="179"/>
      <c r="B587" s="179"/>
      <c r="C587" s="179"/>
    </row>
    <row r="588" spans="1:3" s="11" customFormat="1" x14ac:dyDescent="0.2">
      <c r="A588" s="179"/>
      <c r="B588" s="179"/>
      <c r="C588" s="179"/>
    </row>
    <row r="589" spans="1:3" s="11" customFormat="1" x14ac:dyDescent="0.2">
      <c r="A589" s="179"/>
      <c r="B589" s="179"/>
      <c r="C589" s="179"/>
    </row>
    <row r="590" spans="1:3" s="11" customFormat="1" x14ac:dyDescent="0.2">
      <c r="A590" s="179"/>
      <c r="B590" s="179"/>
      <c r="C590" s="179"/>
    </row>
    <row r="591" spans="1:3" s="11" customFormat="1" x14ac:dyDescent="0.2">
      <c r="A591" s="179"/>
      <c r="B591" s="179"/>
      <c r="C591" s="179"/>
    </row>
    <row r="592" spans="1:3" s="11" customFormat="1" x14ac:dyDescent="0.2">
      <c r="A592" s="179"/>
      <c r="B592" s="179"/>
      <c r="C592" s="179"/>
    </row>
    <row r="593" spans="1:3" s="11" customFormat="1" x14ac:dyDescent="0.2">
      <c r="A593" s="179"/>
      <c r="B593" s="179"/>
      <c r="C593" s="179"/>
    </row>
    <row r="594" spans="1:3" s="11" customFormat="1" x14ac:dyDescent="0.2">
      <c r="A594" s="179"/>
      <c r="B594" s="179"/>
      <c r="C594" s="179"/>
    </row>
    <row r="595" spans="1:3" s="11" customFormat="1" x14ac:dyDescent="0.2">
      <c r="A595" s="179"/>
      <c r="B595" s="179"/>
      <c r="C595" s="179"/>
    </row>
    <row r="596" spans="1:3" s="11" customFormat="1" x14ac:dyDescent="0.2">
      <c r="A596" s="179"/>
      <c r="B596" s="179"/>
      <c r="C596" s="179"/>
    </row>
    <row r="597" spans="1:3" s="11" customFormat="1" x14ac:dyDescent="0.2">
      <c r="A597" s="179"/>
      <c r="B597" s="179"/>
      <c r="C597" s="179"/>
    </row>
    <row r="598" spans="1:3" s="11" customFormat="1" x14ac:dyDescent="0.2">
      <c r="A598" s="179"/>
      <c r="B598" s="179"/>
      <c r="C598" s="179"/>
    </row>
    <row r="599" spans="1:3" s="11" customFormat="1" x14ac:dyDescent="0.2">
      <c r="A599" s="179"/>
      <c r="B599" s="179"/>
      <c r="C599" s="179"/>
    </row>
    <row r="600" spans="1:3" s="11" customFormat="1" x14ac:dyDescent="0.2">
      <c r="A600" s="179"/>
      <c r="B600" s="179"/>
      <c r="C600" s="179"/>
    </row>
    <row r="601" spans="1:3" s="11" customFormat="1" x14ac:dyDescent="0.2">
      <c r="A601" s="179"/>
      <c r="B601" s="179"/>
      <c r="C601" s="179"/>
    </row>
    <row r="602" spans="1:3" s="11" customFormat="1" x14ac:dyDescent="0.2">
      <c r="A602" s="179"/>
      <c r="B602" s="179"/>
      <c r="C602" s="179"/>
    </row>
    <row r="603" spans="1:3" s="11" customFormat="1" x14ac:dyDescent="0.2">
      <c r="A603" s="179"/>
      <c r="B603" s="179"/>
      <c r="C603" s="179"/>
    </row>
    <row r="604" spans="1:3" s="11" customFormat="1" x14ac:dyDescent="0.2">
      <c r="A604" s="179"/>
      <c r="B604" s="179"/>
      <c r="C604" s="179"/>
    </row>
    <row r="605" spans="1:3" s="11" customFormat="1" x14ac:dyDescent="0.2">
      <c r="A605" s="179"/>
      <c r="B605" s="179"/>
      <c r="C605" s="179"/>
    </row>
    <row r="606" spans="1:3" s="11" customFormat="1" x14ac:dyDescent="0.2">
      <c r="A606" s="179"/>
      <c r="B606" s="179"/>
      <c r="C606" s="179"/>
    </row>
    <row r="607" spans="1:3" s="11" customFormat="1" x14ac:dyDescent="0.2">
      <c r="A607" s="179"/>
      <c r="B607" s="179"/>
      <c r="C607" s="179"/>
    </row>
    <row r="608" spans="1:3" s="11" customFormat="1" x14ac:dyDescent="0.2">
      <c r="A608" s="179"/>
      <c r="B608" s="179"/>
      <c r="C608" s="179"/>
    </row>
    <row r="609" spans="1:3" s="11" customFormat="1" x14ac:dyDescent="0.2">
      <c r="A609" s="179"/>
      <c r="B609" s="179"/>
      <c r="C609" s="179"/>
    </row>
    <row r="610" spans="1:3" s="11" customFormat="1" x14ac:dyDescent="0.2">
      <c r="A610" s="179"/>
      <c r="B610" s="179"/>
      <c r="C610" s="179"/>
    </row>
    <row r="611" spans="1:3" s="11" customFormat="1" x14ac:dyDescent="0.2">
      <c r="A611" s="179"/>
      <c r="B611" s="179"/>
      <c r="C611" s="179"/>
    </row>
    <row r="612" spans="1:3" s="11" customFormat="1" x14ac:dyDescent="0.2">
      <c r="A612" s="179"/>
      <c r="B612" s="179"/>
      <c r="C612" s="179"/>
    </row>
    <row r="613" spans="1:3" s="11" customFormat="1" x14ac:dyDescent="0.2">
      <c r="A613" s="179"/>
      <c r="B613" s="179"/>
      <c r="C613" s="179"/>
    </row>
    <row r="614" spans="1:3" s="11" customFormat="1" x14ac:dyDescent="0.2">
      <c r="A614" s="179"/>
      <c r="B614" s="179"/>
      <c r="C614" s="179"/>
    </row>
    <row r="615" spans="1:3" s="11" customFormat="1" x14ac:dyDescent="0.2">
      <c r="A615" s="179"/>
      <c r="B615" s="179"/>
      <c r="C615" s="179"/>
    </row>
    <row r="616" spans="1:3" s="11" customFormat="1" x14ac:dyDescent="0.2">
      <c r="A616" s="179"/>
      <c r="B616" s="179"/>
      <c r="C616" s="179"/>
    </row>
    <row r="617" spans="1:3" s="11" customFormat="1" x14ac:dyDescent="0.2">
      <c r="A617" s="179"/>
      <c r="B617" s="179"/>
      <c r="C617" s="179"/>
    </row>
    <row r="618" spans="1:3" s="11" customFormat="1" x14ac:dyDescent="0.2">
      <c r="A618" s="179"/>
      <c r="B618" s="179"/>
      <c r="C618" s="179"/>
    </row>
    <row r="619" spans="1:3" s="11" customFormat="1" x14ac:dyDescent="0.2">
      <c r="A619" s="179"/>
      <c r="B619" s="179"/>
      <c r="C619" s="179"/>
    </row>
    <row r="620" spans="1:3" s="11" customFormat="1" x14ac:dyDescent="0.2">
      <c r="A620" s="179"/>
      <c r="B620" s="179"/>
      <c r="C620" s="179"/>
    </row>
    <row r="621" spans="1:3" s="11" customFormat="1" x14ac:dyDescent="0.2">
      <c r="A621" s="179"/>
      <c r="B621" s="179"/>
      <c r="C621" s="179"/>
    </row>
    <row r="622" spans="1:3" s="11" customFormat="1" x14ac:dyDescent="0.2">
      <c r="A622" s="179"/>
      <c r="B622" s="179"/>
      <c r="C622" s="179"/>
    </row>
    <row r="623" spans="1:3" s="11" customFormat="1" x14ac:dyDescent="0.2">
      <c r="A623" s="179"/>
      <c r="B623" s="179"/>
      <c r="C623" s="179"/>
    </row>
    <row r="624" spans="1:3" s="11" customFormat="1" x14ac:dyDescent="0.2">
      <c r="A624" s="179"/>
      <c r="B624" s="179"/>
      <c r="C624" s="179"/>
    </row>
    <row r="625" spans="1:3" s="11" customFormat="1" x14ac:dyDescent="0.2">
      <c r="A625" s="179"/>
      <c r="B625" s="179"/>
      <c r="C625" s="179"/>
    </row>
    <row r="626" spans="1:3" s="11" customFormat="1" x14ac:dyDescent="0.2">
      <c r="A626" s="179"/>
      <c r="B626" s="179"/>
      <c r="C626" s="179"/>
    </row>
    <row r="627" spans="1:3" s="11" customFormat="1" x14ac:dyDescent="0.2">
      <c r="A627" s="179"/>
      <c r="B627" s="179"/>
      <c r="C627" s="179"/>
    </row>
    <row r="628" spans="1:3" s="11" customFormat="1" x14ac:dyDescent="0.2">
      <c r="A628" s="179"/>
      <c r="B628" s="179"/>
      <c r="C628" s="179"/>
    </row>
    <row r="629" spans="1:3" s="11" customFormat="1" x14ac:dyDescent="0.2">
      <c r="A629" s="179"/>
      <c r="B629" s="179"/>
      <c r="C629" s="179"/>
    </row>
    <row r="630" spans="1:3" s="11" customFormat="1" x14ac:dyDescent="0.2">
      <c r="A630" s="179"/>
      <c r="B630" s="179"/>
      <c r="C630" s="179"/>
    </row>
    <row r="631" spans="1:3" s="11" customFormat="1" x14ac:dyDescent="0.2">
      <c r="A631" s="179"/>
      <c r="B631" s="179"/>
      <c r="C631" s="179"/>
    </row>
    <row r="632" spans="1:3" s="11" customFormat="1" x14ac:dyDescent="0.2">
      <c r="A632" s="179"/>
      <c r="B632" s="179"/>
      <c r="C632" s="179"/>
    </row>
    <row r="633" spans="1:3" s="11" customFormat="1" x14ac:dyDescent="0.2">
      <c r="A633" s="179"/>
      <c r="B633" s="179"/>
      <c r="C633" s="179"/>
    </row>
    <row r="634" spans="1:3" s="11" customFormat="1" x14ac:dyDescent="0.2">
      <c r="A634" s="179"/>
      <c r="B634" s="179"/>
      <c r="C634" s="179"/>
    </row>
    <row r="635" spans="1:3" s="11" customFormat="1" x14ac:dyDescent="0.2">
      <c r="A635" s="179"/>
      <c r="B635" s="179"/>
      <c r="C635" s="179"/>
    </row>
    <row r="636" spans="1:3" s="11" customFormat="1" x14ac:dyDescent="0.2">
      <c r="A636" s="179"/>
      <c r="B636" s="179"/>
      <c r="C636" s="179"/>
    </row>
    <row r="637" spans="1:3" s="11" customFormat="1" x14ac:dyDescent="0.2">
      <c r="A637" s="179"/>
      <c r="B637" s="179"/>
      <c r="C637" s="179"/>
    </row>
    <row r="638" spans="1:3" s="11" customFormat="1" x14ac:dyDescent="0.2">
      <c r="A638" s="179"/>
      <c r="B638" s="179"/>
      <c r="C638" s="179"/>
    </row>
    <row r="639" spans="1:3" s="11" customFormat="1" x14ac:dyDescent="0.2">
      <c r="A639" s="179"/>
      <c r="B639" s="179"/>
      <c r="C639" s="179"/>
    </row>
    <row r="640" spans="1:3" s="11" customFormat="1" x14ac:dyDescent="0.2">
      <c r="A640" s="179"/>
      <c r="B640" s="179"/>
      <c r="C640" s="179"/>
    </row>
    <row r="641" spans="1:3" s="11" customFormat="1" x14ac:dyDescent="0.2">
      <c r="A641" s="179"/>
      <c r="B641" s="179"/>
      <c r="C641" s="179"/>
    </row>
    <row r="642" spans="1:3" s="11" customFormat="1" x14ac:dyDescent="0.2">
      <c r="A642" s="179"/>
      <c r="B642" s="179"/>
      <c r="C642" s="179"/>
    </row>
    <row r="643" spans="1:3" s="11" customFormat="1" x14ac:dyDescent="0.2">
      <c r="A643" s="179"/>
      <c r="B643" s="179"/>
      <c r="C643" s="179"/>
    </row>
    <row r="644" spans="1:3" s="11" customFormat="1" x14ac:dyDescent="0.2">
      <c r="A644" s="179"/>
      <c r="B644" s="179"/>
      <c r="C644" s="179"/>
    </row>
    <row r="645" spans="1:3" s="11" customFormat="1" x14ac:dyDescent="0.2">
      <c r="A645" s="179"/>
      <c r="B645" s="179"/>
      <c r="C645" s="179"/>
    </row>
    <row r="646" spans="1:3" s="11" customFormat="1" x14ac:dyDescent="0.2">
      <c r="A646" s="179"/>
      <c r="B646" s="179"/>
      <c r="C646" s="179"/>
    </row>
    <row r="647" spans="1:3" s="11" customFormat="1" x14ac:dyDescent="0.2">
      <c r="A647" s="179"/>
      <c r="B647" s="179"/>
      <c r="C647" s="179"/>
    </row>
    <row r="648" spans="1:3" s="11" customFormat="1" x14ac:dyDescent="0.2">
      <c r="A648" s="179"/>
      <c r="B648" s="179"/>
      <c r="C648" s="179"/>
    </row>
    <row r="649" spans="1:3" s="11" customFormat="1" x14ac:dyDescent="0.2">
      <c r="A649" s="179"/>
      <c r="B649" s="179"/>
      <c r="C649" s="179"/>
    </row>
    <row r="650" spans="1:3" s="11" customFormat="1" x14ac:dyDescent="0.2">
      <c r="A650" s="179"/>
      <c r="B650" s="179"/>
      <c r="C650" s="179"/>
    </row>
    <row r="651" spans="1:3" s="11" customFormat="1" x14ac:dyDescent="0.2">
      <c r="A651" s="179"/>
      <c r="B651" s="179"/>
      <c r="C651" s="179"/>
    </row>
    <row r="652" spans="1:3" s="11" customFormat="1" x14ac:dyDescent="0.2">
      <c r="A652" s="179"/>
      <c r="B652" s="179"/>
      <c r="C652" s="179"/>
    </row>
    <row r="653" spans="1:3" s="11" customFormat="1" x14ac:dyDescent="0.2">
      <c r="A653" s="179"/>
      <c r="B653" s="179"/>
      <c r="C653" s="179"/>
    </row>
    <row r="654" spans="1:3" s="11" customFormat="1" x14ac:dyDescent="0.2">
      <c r="A654" s="179"/>
      <c r="B654" s="179"/>
      <c r="C654" s="179"/>
    </row>
    <row r="655" spans="1:3" s="11" customFormat="1" x14ac:dyDescent="0.2">
      <c r="A655" s="179"/>
      <c r="B655" s="179"/>
      <c r="C655" s="179"/>
    </row>
    <row r="656" spans="1:3" s="11" customFormat="1" x14ac:dyDescent="0.2">
      <c r="A656" s="179"/>
      <c r="B656" s="179"/>
      <c r="C656" s="179"/>
    </row>
    <row r="657" spans="1:3" s="11" customFormat="1" x14ac:dyDescent="0.2">
      <c r="A657" s="179"/>
      <c r="B657" s="179"/>
      <c r="C657" s="179"/>
    </row>
    <row r="658" spans="1:3" s="11" customFormat="1" x14ac:dyDescent="0.2">
      <c r="A658" s="179"/>
      <c r="B658" s="179"/>
      <c r="C658" s="179"/>
    </row>
    <row r="659" spans="1:3" s="11" customFormat="1" x14ac:dyDescent="0.2">
      <c r="A659" s="179"/>
      <c r="B659" s="179"/>
      <c r="C659" s="179"/>
    </row>
    <row r="660" spans="1:3" s="11" customFormat="1" x14ac:dyDescent="0.2">
      <c r="A660" s="179"/>
      <c r="B660" s="179"/>
      <c r="C660" s="179"/>
    </row>
    <row r="661" spans="1:3" s="11" customFormat="1" x14ac:dyDescent="0.2">
      <c r="A661" s="179"/>
      <c r="B661" s="179"/>
      <c r="C661" s="179"/>
    </row>
    <row r="662" spans="1:3" s="11" customFormat="1" x14ac:dyDescent="0.2">
      <c r="A662" s="179"/>
      <c r="B662" s="179"/>
      <c r="C662" s="179"/>
    </row>
    <row r="663" spans="1:3" s="11" customFormat="1" x14ac:dyDescent="0.2">
      <c r="A663" s="179"/>
      <c r="B663" s="179"/>
      <c r="C663" s="179"/>
    </row>
    <row r="664" spans="1:3" s="11" customFormat="1" x14ac:dyDescent="0.2">
      <c r="A664" s="179"/>
      <c r="B664" s="179"/>
      <c r="C664" s="179"/>
    </row>
    <row r="665" spans="1:3" s="11" customFormat="1" x14ac:dyDescent="0.2">
      <c r="A665" s="179"/>
      <c r="B665" s="179"/>
      <c r="C665" s="179"/>
    </row>
    <row r="666" spans="1:3" s="11" customFormat="1" x14ac:dyDescent="0.2">
      <c r="A666" s="179"/>
      <c r="B666" s="179"/>
      <c r="C666" s="179"/>
    </row>
    <row r="667" spans="1:3" s="11" customFormat="1" x14ac:dyDescent="0.2">
      <c r="A667" s="179"/>
      <c r="B667" s="179"/>
      <c r="C667" s="179"/>
    </row>
    <row r="668" spans="1:3" s="11" customFormat="1" x14ac:dyDescent="0.2">
      <c r="A668" s="179"/>
      <c r="B668" s="179"/>
      <c r="C668" s="179"/>
    </row>
    <row r="669" spans="1:3" s="11" customFormat="1" x14ac:dyDescent="0.2">
      <c r="A669" s="179"/>
      <c r="B669" s="179"/>
      <c r="C669" s="179"/>
    </row>
    <row r="670" spans="1:3" s="11" customFormat="1" x14ac:dyDescent="0.2">
      <c r="A670" s="179"/>
      <c r="B670" s="179"/>
      <c r="C670" s="179"/>
    </row>
    <row r="671" spans="1:3" s="11" customFormat="1" x14ac:dyDescent="0.2">
      <c r="A671" s="179"/>
      <c r="B671" s="179"/>
      <c r="C671" s="179"/>
    </row>
    <row r="672" spans="1:3" s="11" customFormat="1" x14ac:dyDescent="0.2">
      <c r="A672" s="179"/>
      <c r="B672" s="179"/>
      <c r="C672" s="179"/>
    </row>
    <row r="673" spans="1:3" s="11" customFormat="1" x14ac:dyDescent="0.2">
      <c r="A673" s="179"/>
      <c r="B673" s="179"/>
      <c r="C673" s="179"/>
    </row>
    <row r="674" spans="1:3" s="11" customFormat="1" x14ac:dyDescent="0.2">
      <c r="A674" s="179"/>
      <c r="B674" s="179"/>
      <c r="C674" s="179"/>
    </row>
    <row r="675" spans="1:3" s="11" customFormat="1" x14ac:dyDescent="0.2">
      <c r="A675" s="179"/>
      <c r="B675" s="179"/>
      <c r="C675" s="179"/>
    </row>
    <row r="676" spans="1:3" s="11" customFormat="1" x14ac:dyDescent="0.2">
      <c r="A676" s="179"/>
      <c r="B676" s="179"/>
      <c r="C676" s="179"/>
    </row>
    <row r="677" spans="1:3" s="11" customFormat="1" x14ac:dyDescent="0.2">
      <c r="A677" s="179"/>
      <c r="B677" s="179"/>
      <c r="C677" s="179"/>
    </row>
    <row r="678" spans="1:3" s="11" customFormat="1" x14ac:dyDescent="0.2">
      <c r="A678" s="179"/>
      <c r="B678" s="179"/>
      <c r="C678" s="179"/>
    </row>
    <row r="679" spans="1:3" s="11" customFormat="1" x14ac:dyDescent="0.2">
      <c r="A679" s="179"/>
      <c r="B679" s="179"/>
      <c r="C679" s="179"/>
    </row>
    <row r="680" spans="1:3" s="11" customFormat="1" x14ac:dyDescent="0.2">
      <c r="A680" s="179"/>
      <c r="B680" s="179"/>
      <c r="C680" s="179"/>
    </row>
    <row r="681" spans="1:3" s="11" customFormat="1" x14ac:dyDescent="0.2">
      <c r="A681" s="179"/>
      <c r="B681" s="179"/>
      <c r="C681" s="179"/>
    </row>
    <row r="682" spans="1:3" s="11" customFormat="1" x14ac:dyDescent="0.2">
      <c r="A682" s="179"/>
      <c r="B682" s="179"/>
      <c r="C682" s="179"/>
    </row>
    <row r="683" spans="1:3" s="11" customFormat="1" x14ac:dyDescent="0.2">
      <c r="A683" s="179"/>
      <c r="B683" s="179"/>
      <c r="C683" s="179"/>
    </row>
    <row r="684" spans="1:3" s="11" customFormat="1" x14ac:dyDescent="0.2">
      <c r="A684" s="179"/>
      <c r="B684" s="179"/>
      <c r="C684" s="179"/>
    </row>
    <row r="685" spans="1:3" s="11" customFormat="1" x14ac:dyDescent="0.2">
      <c r="A685" s="179"/>
      <c r="B685" s="179"/>
      <c r="C685" s="179"/>
    </row>
    <row r="686" spans="1:3" s="11" customFormat="1" x14ac:dyDescent="0.2">
      <c r="A686" s="179"/>
      <c r="B686" s="179"/>
      <c r="C686" s="179"/>
    </row>
    <row r="687" spans="1:3" s="11" customFormat="1" x14ac:dyDescent="0.2">
      <c r="A687" s="179"/>
      <c r="B687" s="179"/>
      <c r="C687" s="179"/>
    </row>
    <row r="688" spans="1:3" s="11" customFormat="1" x14ac:dyDescent="0.2">
      <c r="A688" s="179"/>
      <c r="B688" s="179"/>
      <c r="C688" s="179"/>
    </row>
    <row r="689" spans="1:3" s="11" customFormat="1" x14ac:dyDescent="0.2">
      <c r="A689" s="179"/>
      <c r="B689" s="179"/>
      <c r="C689" s="179"/>
    </row>
    <row r="690" spans="1:3" s="11" customFormat="1" x14ac:dyDescent="0.2">
      <c r="A690" s="179"/>
      <c r="B690" s="179"/>
      <c r="C690" s="179"/>
    </row>
    <row r="691" spans="1:3" s="11" customFormat="1" x14ac:dyDescent="0.2">
      <c r="A691" s="179"/>
      <c r="B691" s="179"/>
      <c r="C691" s="179"/>
    </row>
    <row r="692" spans="1:3" s="11" customFormat="1" x14ac:dyDescent="0.2">
      <c r="A692" s="179"/>
      <c r="B692" s="179"/>
      <c r="C692" s="179"/>
    </row>
    <row r="693" spans="1:3" s="11" customFormat="1" x14ac:dyDescent="0.2">
      <c r="A693" s="179"/>
      <c r="B693" s="179"/>
      <c r="C693" s="179"/>
    </row>
    <row r="694" spans="1:3" s="11" customFormat="1" x14ac:dyDescent="0.2">
      <c r="A694" s="179"/>
      <c r="B694" s="179"/>
      <c r="C694" s="179"/>
    </row>
    <row r="695" spans="1:3" s="11" customFormat="1" x14ac:dyDescent="0.2">
      <c r="A695" s="179"/>
      <c r="B695" s="179"/>
      <c r="C695" s="179"/>
    </row>
    <row r="696" spans="1:3" s="11" customFormat="1" x14ac:dyDescent="0.2">
      <c r="A696" s="179"/>
      <c r="B696" s="179"/>
      <c r="C696" s="179"/>
    </row>
    <row r="697" spans="1:3" s="11" customFormat="1" x14ac:dyDescent="0.2">
      <c r="A697" s="179"/>
      <c r="B697" s="179"/>
      <c r="C697" s="179"/>
    </row>
    <row r="698" spans="1:3" s="11" customFormat="1" x14ac:dyDescent="0.2">
      <c r="A698" s="179"/>
      <c r="B698" s="179"/>
      <c r="C698" s="179"/>
    </row>
    <row r="699" spans="1:3" s="11" customFormat="1" x14ac:dyDescent="0.2">
      <c r="A699" s="179"/>
      <c r="B699" s="179"/>
      <c r="C699" s="179"/>
    </row>
    <row r="700" spans="1:3" s="11" customFormat="1" x14ac:dyDescent="0.2">
      <c r="A700" s="179"/>
      <c r="B700" s="179"/>
      <c r="C700" s="179"/>
    </row>
    <row r="701" spans="1:3" s="11" customFormat="1" x14ac:dyDescent="0.2">
      <c r="A701" s="179"/>
      <c r="B701" s="179"/>
      <c r="C701" s="179"/>
    </row>
    <row r="702" spans="1:3" s="11" customFormat="1" x14ac:dyDescent="0.2">
      <c r="A702" s="179"/>
      <c r="B702" s="179"/>
      <c r="C702" s="179"/>
    </row>
    <row r="703" spans="1:3" s="11" customFormat="1" x14ac:dyDescent="0.2">
      <c r="A703" s="179"/>
      <c r="B703" s="179"/>
      <c r="C703" s="179"/>
    </row>
    <row r="704" spans="1:3" s="11" customFormat="1" x14ac:dyDescent="0.2">
      <c r="A704" s="179"/>
      <c r="B704" s="179"/>
      <c r="C704" s="179"/>
    </row>
    <row r="705" spans="1:3" s="11" customFormat="1" x14ac:dyDescent="0.2">
      <c r="A705" s="179"/>
      <c r="B705" s="179"/>
      <c r="C705" s="179"/>
    </row>
    <row r="706" spans="1:3" s="11" customFormat="1" x14ac:dyDescent="0.2">
      <c r="A706" s="179"/>
      <c r="B706" s="179"/>
      <c r="C706" s="179"/>
    </row>
    <row r="707" spans="1:3" s="11" customFormat="1" x14ac:dyDescent="0.2">
      <c r="A707" s="179"/>
      <c r="B707" s="179"/>
      <c r="C707" s="179"/>
    </row>
    <row r="708" spans="1:3" s="11" customFormat="1" x14ac:dyDescent="0.2">
      <c r="A708" s="179"/>
      <c r="B708" s="179"/>
      <c r="C708" s="179"/>
    </row>
    <row r="709" spans="1:3" s="11" customFormat="1" x14ac:dyDescent="0.2">
      <c r="A709" s="179"/>
      <c r="B709" s="179"/>
      <c r="C709" s="179"/>
    </row>
    <row r="710" spans="1:3" s="11" customFormat="1" x14ac:dyDescent="0.2">
      <c r="A710" s="179"/>
      <c r="B710" s="179"/>
      <c r="C710" s="179"/>
    </row>
    <row r="711" spans="1:3" s="11" customFormat="1" x14ac:dyDescent="0.2">
      <c r="A711" s="179"/>
      <c r="B711" s="179"/>
      <c r="C711" s="179"/>
    </row>
    <row r="712" spans="1:3" s="11" customFormat="1" x14ac:dyDescent="0.2">
      <c r="A712" s="179"/>
      <c r="B712" s="179"/>
      <c r="C712" s="179"/>
    </row>
    <row r="713" spans="1:3" s="11" customFormat="1" x14ac:dyDescent="0.2">
      <c r="A713" s="179"/>
      <c r="B713" s="179"/>
      <c r="C713" s="179"/>
    </row>
    <row r="714" spans="1:3" s="11" customFormat="1" x14ac:dyDescent="0.2">
      <c r="A714" s="179"/>
      <c r="B714" s="179"/>
      <c r="C714" s="179"/>
    </row>
    <row r="715" spans="1:3" s="11" customFormat="1" x14ac:dyDescent="0.2">
      <c r="A715" s="179"/>
      <c r="B715" s="179"/>
      <c r="C715" s="179"/>
    </row>
    <row r="716" spans="1:3" s="11" customFormat="1" x14ac:dyDescent="0.2">
      <c r="A716" s="179"/>
      <c r="B716" s="179"/>
      <c r="C716" s="179"/>
    </row>
    <row r="717" spans="1:3" s="11" customFormat="1" x14ac:dyDescent="0.2">
      <c r="A717" s="179"/>
      <c r="B717" s="179"/>
      <c r="C717" s="179"/>
    </row>
    <row r="718" spans="1:3" s="11" customFormat="1" x14ac:dyDescent="0.2">
      <c r="A718" s="179"/>
      <c r="B718" s="179"/>
      <c r="C718" s="179"/>
    </row>
    <row r="719" spans="1:3" s="11" customFormat="1" x14ac:dyDescent="0.2">
      <c r="A719" s="179"/>
      <c r="B719" s="179"/>
      <c r="C719" s="179"/>
    </row>
    <row r="720" spans="1:3" s="11" customFormat="1" x14ac:dyDescent="0.2">
      <c r="A720" s="179"/>
      <c r="B720" s="179"/>
      <c r="C720" s="179"/>
    </row>
    <row r="721" spans="1:3" s="11" customFormat="1" x14ac:dyDescent="0.2">
      <c r="A721" s="179"/>
      <c r="B721" s="179"/>
      <c r="C721" s="179"/>
    </row>
    <row r="722" spans="1:3" s="11" customFormat="1" x14ac:dyDescent="0.2">
      <c r="A722" s="179"/>
      <c r="B722" s="179"/>
      <c r="C722" s="179"/>
    </row>
    <row r="723" spans="1:3" s="11" customFormat="1" x14ac:dyDescent="0.2">
      <c r="A723" s="179"/>
      <c r="B723" s="179"/>
      <c r="C723" s="179"/>
    </row>
    <row r="724" spans="1:3" s="11" customFormat="1" x14ac:dyDescent="0.2">
      <c r="A724" s="179"/>
      <c r="B724" s="179"/>
      <c r="C724" s="179"/>
    </row>
    <row r="725" spans="1:3" s="11" customFormat="1" x14ac:dyDescent="0.2">
      <c r="A725" s="179"/>
      <c r="B725" s="179"/>
      <c r="C725" s="179"/>
    </row>
    <row r="726" spans="1:3" s="11" customFormat="1" x14ac:dyDescent="0.2">
      <c r="A726" s="179"/>
      <c r="B726" s="179"/>
      <c r="C726" s="179"/>
    </row>
    <row r="727" spans="1:3" s="11" customFormat="1" x14ac:dyDescent="0.2">
      <c r="A727" s="179"/>
      <c r="B727" s="179"/>
      <c r="C727" s="179"/>
    </row>
    <row r="728" spans="1:3" s="11" customFormat="1" x14ac:dyDescent="0.2">
      <c r="A728" s="179"/>
      <c r="B728" s="179"/>
      <c r="C728" s="179"/>
    </row>
    <row r="729" spans="1:3" s="11" customFormat="1" x14ac:dyDescent="0.2">
      <c r="A729" s="179"/>
      <c r="B729" s="179"/>
      <c r="C729" s="179"/>
    </row>
    <row r="730" spans="1:3" s="11" customFormat="1" x14ac:dyDescent="0.2">
      <c r="A730" s="179"/>
      <c r="B730" s="179"/>
      <c r="C730" s="179"/>
    </row>
    <row r="731" spans="1:3" s="11" customFormat="1" x14ac:dyDescent="0.2">
      <c r="A731" s="179"/>
      <c r="B731" s="179"/>
      <c r="C731" s="179"/>
    </row>
    <row r="732" spans="1:3" s="11" customFormat="1" x14ac:dyDescent="0.2">
      <c r="A732" s="179"/>
      <c r="B732" s="179"/>
      <c r="C732" s="179"/>
    </row>
    <row r="733" spans="1:3" s="11" customFormat="1" x14ac:dyDescent="0.2">
      <c r="A733" s="179"/>
      <c r="B733" s="179"/>
      <c r="C733" s="179"/>
    </row>
    <row r="734" spans="1:3" s="11" customFormat="1" x14ac:dyDescent="0.2">
      <c r="A734" s="179"/>
      <c r="B734" s="179"/>
      <c r="C734" s="179"/>
    </row>
    <row r="735" spans="1:3" s="11" customFormat="1" x14ac:dyDescent="0.2">
      <c r="A735" s="179"/>
      <c r="B735" s="179"/>
      <c r="C735" s="179"/>
    </row>
    <row r="736" spans="1:3" s="11" customFormat="1" x14ac:dyDescent="0.2">
      <c r="A736" s="179"/>
      <c r="B736" s="179"/>
      <c r="C736" s="179"/>
    </row>
    <row r="737" spans="1:3" s="11" customFormat="1" x14ac:dyDescent="0.2">
      <c r="A737" s="179"/>
      <c r="B737" s="179"/>
      <c r="C737" s="179"/>
    </row>
    <row r="738" spans="1:3" s="11" customFormat="1" x14ac:dyDescent="0.2">
      <c r="A738" s="179"/>
      <c r="B738" s="179"/>
      <c r="C738" s="179"/>
    </row>
    <row r="739" spans="1:3" s="11" customFormat="1" x14ac:dyDescent="0.2">
      <c r="A739" s="179"/>
      <c r="B739" s="179"/>
      <c r="C739" s="179"/>
    </row>
    <row r="740" spans="1:3" s="11" customFormat="1" x14ac:dyDescent="0.2">
      <c r="A740" s="179"/>
      <c r="B740" s="179"/>
      <c r="C740" s="179"/>
    </row>
    <row r="741" spans="1:3" s="11" customFormat="1" x14ac:dyDescent="0.2">
      <c r="A741" s="179"/>
      <c r="B741" s="179"/>
      <c r="C741" s="179"/>
    </row>
    <row r="742" spans="1:3" s="11" customFormat="1" x14ac:dyDescent="0.2">
      <c r="A742" s="179"/>
      <c r="B742" s="179"/>
      <c r="C742" s="179"/>
    </row>
    <row r="743" spans="1:3" s="11" customFormat="1" x14ac:dyDescent="0.2">
      <c r="A743" s="179"/>
      <c r="B743" s="179"/>
      <c r="C743" s="179"/>
    </row>
    <row r="744" spans="1:3" s="11" customFormat="1" x14ac:dyDescent="0.2">
      <c r="A744" s="179"/>
      <c r="B744" s="179"/>
      <c r="C744" s="179"/>
    </row>
    <row r="745" spans="1:3" s="11" customFormat="1" x14ac:dyDescent="0.2">
      <c r="A745" s="179"/>
      <c r="B745" s="179"/>
      <c r="C745" s="179"/>
    </row>
    <row r="746" spans="1:3" s="11" customFormat="1" x14ac:dyDescent="0.2">
      <c r="A746" s="179"/>
      <c r="B746" s="179"/>
      <c r="C746" s="179"/>
    </row>
    <row r="747" spans="1:3" s="11" customFormat="1" x14ac:dyDescent="0.2">
      <c r="A747" s="179"/>
      <c r="B747" s="179"/>
      <c r="C747" s="179"/>
    </row>
    <row r="748" spans="1:3" s="11" customFormat="1" x14ac:dyDescent="0.2">
      <c r="A748" s="179"/>
      <c r="B748" s="179"/>
      <c r="C748" s="179"/>
    </row>
    <row r="749" spans="1:3" s="11" customFormat="1" x14ac:dyDescent="0.2">
      <c r="A749" s="179"/>
      <c r="B749" s="179"/>
      <c r="C749" s="179"/>
    </row>
    <row r="750" spans="1:3" s="11" customFormat="1" x14ac:dyDescent="0.2">
      <c r="A750" s="179"/>
      <c r="B750" s="179"/>
      <c r="C750" s="179"/>
    </row>
    <row r="751" spans="1:3" s="11" customFormat="1" x14ac:dyDescent="0.2">
      <c r="A751" s="179"/>
      <c r="B751" s="179"/>
      <c r="C751" s="179"/>
    </row>
    <row r="752" spans="1:3" s="11" customFormat="1" x14ac:dyDescent="0.2">
      <c r="A752" s="179"/>
      <c r="B752" s="179"/>
      <c r="C752" s="179"/>
    </row>
    <row r="753" spans="1:3" s="11" customFormat="1" x14ac:dyDescent="0.2">
      <c r="A753" s="179"/>
      <c r="B753" s="179"/>
      <c r="C753" s="179"/>
    </row>
    <row r="754" spans="1:3" s="11" customFormat="1" x14ac:dyDescent="0.2">
      <c r="A754" s="179"/>
      <c r="B754" s="179"/>
      <c r="C754" s="179"/>
    </row>
    <row r="755" spans="1:3" s="11" customFormat="1" x14ac:dyDescent="0.2">
      <c r="A755" s="179"/>
      <c r="B755" s="179"/>
      <c r="C755" s="179"/>
    </row>
    <row r="756" spans="1:3" s="11" customFormat="1" x14ac:dyDescent="0.2">
      <c r="A756" s="179"/>
      <c r="B756" s="179"/>
      <c r="C756" s="179"/>
    </row>
    <row r="757" spans="1:3" s="11" customFormat="1" x14ac:dyDescent="0.2">
      <c r="A757" s="179"/>
      <c r="B757" s="179"/>
      <c r="C757" s="179"/>
    </row>
    <row r="758" spans="1:3" s="11" customFormat="1" x14ac:dyDescent="0.2">
      <c r="A758" s="179"/>
      <c r="B758" s="179"/>
      <c r="C758" s="179"/>
    </row>
    <row r="759" spans="1:3" s="11" customFormat="1" x14ac:dyDescent="0.2">
      <c r="A759" s="179"/>
      <c r="B759" s="179"/>
      <c r="C759" s="179"/>
    </row>
    <row r="760" spans="1:3" s="11" customFormat="1" x14ac:dyDescent="0.2">
      <c r="A760" s="179"/>
      <c r="B760" s="179"/>
      <c r="C760" s="179"/>
    </row>
    <row r="761" spans="1:3" s="11" customFormat="1" x14ac:dyDescent="0.2">
      <c r="A761" s="179"/>
      <c r="B761" s="179"/>
      <c r="C761" s="179"/>
    </row>
    <row r="762" spans="1:3" s="11" customFormat="1" x14ac:dyDescent="0.2">
      <c r="A762" s="179"/>
      <c r="B762" s="179"/>
      <c r="C762" s="179"/>
    </row>
    <row r="763" spans="1:3" s="11" customFormat="1" x14ac:dyDescent="0.2">
      <c r="A763" s="179"/>
      <c r="B763" s="179"/>
      <c r="C763" s="179"/>
    </row>
    <row r="764" spans="1:3" s="11" customFormat="1" x14ac:dyDescent="0.2">
      <c r="A764" s="179"/>
      <c r="B764" s="179"/>
      <c r="C764" s="179"/>
    </row>
    <row r="765" spans="1:3" s="11" customFormat="1" x14ac:dyDescent="0.2">
      <c r="A765" s="179"/>
      <c r="B765" s="179"/>
      <c r="C765" s="179"/>
    </row>
    <row r="766" spans="1:3" s="11" customFormat="1" x14ac:dyDescent="0.2">
      <c r="A766" s="179"/>
      <c r="B766" s="179"/>
      <c r="C766" s="179"/>
    </row>
    <row r="767" spans="1:3" s="11" customFormat="1" x14ac:dyDescent="0.2">
      <c r="A767" s="179"/>
      <c r="B767" s="179"/>
      <c r="C767" s="179"/>
    </row>
    <row r="768" spans="1:3" s="11" customFormat="1" x14ac:dyDescent="0.2">
      <c r="A768" s="179"/>
      <c r="B768" s="179"/>
      <c r="C768" s="179"/>
    </row>
    <row r="769" spans="1:3" s="11" customFormat="1" x14ac:dyDescent="0.2">
      <c r="A769" s="179"/>
      <c r="B769" s="179"/>
      <c r="C769" s="179"/>
    </row>
    <row r="770" spans="1:3" s="11" customFormat="1" x14ac:dyDescent="0.2">
      <c r="A770" s="179"/>
      <c r="B770" s="179"/>
      <c r="C770" s="179"/>
    </row>
    <row r="771" spans="1:3" s="11" customFormat="1" x14ac:dyDescent="0.2">
      <c r="A771" s="179"/>
      <c r="B771" s="179"/>
      <c r="C771" s="179"/>
    </row>
    <row r="772" spans="1:3" s="11" customFormat="1" x14ac:dyDescent="0.2">
      <c r="A772" s="179"/>
      <c r="B772" s="179"/>
      <c r="C772" s="179"/>
    </row>
    <row r="773" spans="1:3" s="11" customFormat="1" x14ac:dyDescent="0.2">
      <c r="A773" s="179"/>
      <c r="B773" s="179"/>
      <c r="C773" s="179"/>
    </row>
    <row r="774" spans="1:3" s="11" customFormat="1" x14ac:dyDescent="0.2">
      <c r="A774" s="179"/>
      <c r="B774" s="179"/>
      <c r="C774" s="179"/>
    </row>
    <row r="775" spans="1:3" s="11" customFormat="1" x14ac:dyDescent="0.2">
      <c r="A775" s="179"/>
      <c r="B775" s="179"/>
      <c r="C775" s="179"/>
    </row>
    <row r="776" spans="1:3" s="11" customFormat="1" x14ac:dyDescent="0.2">
      <c r="A776" s="179"/>
      <c r="B776" s="179"/>
      <c r="C776" s="179"/>
    </row>
    <row r="777" spans="1:3" s="11" customFormat="1" x14ac:dyDescent="0.2">
      <c r="A777" s="179"/>
      <c r="B777" s="179"/>
      <c r="C777" s="179"/>
    </row>
    <row r="778" spans="1:3" s="11" customFormat="1" x14ac:dyDescent="0.2">
      <c r="A778" s="179"/>
      <c r="B778" s="179"/>
      <c r="C778" s="179"/>
    </row>
    <row r="779" spans="1:3" s="11" customFormat="1" x14ac:dyDescent="0.2">
      <c r="A779" s="179"/>
      <c r="B779" s="179"/>
      <c r="C779" s="179"/>
    </row>
    <row r="780" spans="1:3" s="11" customFormat="1" x14ac:dyDescent="0.2">
      <c r="A780" s="179"/>
      <c r="B780" s="179"/>
      <c r="C780" s="179"/>
    </row>
    <row r="781" spans="1:3" s="11" customFormat="1" x14ac:dyDescent="0.2">
      <c r="A781" s="179"/>
      <c r="B781" s="179"/>
      <c r="C781" s="179"/>
    </row>
    <row r="782" spans="1:3" s="11" customFormat="1" x14ac:dyDescent="0.2">
      <c r="A782" s="179"/>
      <c r="B782" s="179"/>
      <c r="C782" s="179"/>
    </row>
    <row r="783" spans="1:3" s="11" customFormat="1" x14ac:dyDescent="0.2">
      <c r="A783" s="179"/>
      <c r="B783" s="179"/>
      <c r="C783" s="179"/>
    </row>
    <row r="784" spans="1:3" s="11" customFormat="1" x14ac:dyDescent="0.2">
      <c r="A784" s="179"/>
      <c r="B784" s="179"/>
      <c r="C784" s="179"/>
    </row>
    <row r="785" spans="1:3" s="11" customFormat="1" x14ac:dyDescent="0.2">
      <c r="A785" s="179"/>
      <c r="B785" s="179"/>
      <c r="C785" s="179"/>
    </row>
    <row r="786" spans="1:3" s="11" customFormat="1" x14ac:dyDescent="0.2">
      <c r="A786" s="179"/>
      <c r="B786" s="179"/>
      <c r="C786" s="179"/>
    </row>
    <row r="787" spans="1:3" s="11" customFormat="1" x14ac:dyDescent="0.2">
      <c r="A787" s="179"/>
      <c r="B787" s="179"/>
      <c r="C787" s="179"/>
    </row>
    <row r="788" spans="1:3" s="11" customFormat="1" x14ac:dyDescent="0.2">
      <c r="A788" s="179"/>
      <c r="B788" s="179"/>
      <c r="C788" s="179"/>
    </row>
    <row r="789" spans="1:3" s="11" customFormat="1" x14ac:dyDescent="0.2">
      <c r="A789" s="179"/>
      <c r="B789" s="179"/>
      <c r="C789" s="179"/>
    </row>
    <row r="790" spans="1:3" s="11" customFormat="1" x14ac:dyDescent="0.2">
      <c r="A790" s="179"/>
      <c r="B790" s="179"/>
      <c r="C790" s="179"/>
    </row>
    <row r="791" spans="1:3" s="11" customFormat="1" x14ac:dyDescent="0.2">
      <c r="A791" s="179"/>
      <c r="B791" s="179"/>
      <c r="C791" s="179"/>
    </row>
    <row r="792" spans="1:3" s="11" customFormat="1" x14ac:dyDescent="0.2">
      <c r="A792" s="179"/>
      <c r="B792" s="179"/>
      <c r="C792" s="179"/>
    </row>
    <row r="793" spans="1:3" s="11" customFormat="1" x14ac:dyDescent="0.2">
      <c r="A793" s="179"/>
      <c r="B793" s="179"/>
      <c r="C793" s="179"/>
    </row>
    <row r="794" spans="1:3" s="11" customFormat="1" x14ac:dyDescent="0.2">
      <c r="A794" s="179"/>
      <c r="B794" s="179"/>
      <c r="C794" s="179"/>
    </row>
    <row r="795" spans="1:3" s="11" customFormat="1" x14ac:dyDescent="0.2">
      <c r="A795" s="179"/>
      <c r="B795" s="179"/>
      <c r="C795" s="179"/>
    </row>
    <row r="796" spans="1:3" s="11" customFormat="1" x14ac:dyDescent="0.2">
      <c r="A796" s="179"/>
      <c r="B796" s="179"/>
      <c r="C796" s="179"/>
    </row>
    <row r="797" spans="1:3" s="11" customFormat="1" x14ac:dyDescent="0.2">
      <c r="A797" s="179"/>
      <c r="B797" s="179"/>
      <c r="C797" s="179"/>
    </row>
    <row r="798" spans="1:3" s="11" customFormat="1" x14ac:dyDescent="0.2">
      <c r="A798" s="179"/>
      <c r="B798" s="179"/>
      <c r="C798" s="179"/>
    </row>
    <row r="799" spans="1:3" s="11" customFormat="1" x14ac:dyDescent="0.2">
      <c r="A799" s="179"/>
      <c r="B799" s="179"/>
      <c r="C799" s="179"/>
    </row>
    <row r="800" spans="1:3" s="11" customFormat="1" x14ac:dyDescent="0.2">
      <c r="A800" s="179"/>
      <c r="B800" s="179"/>
      <c r="C800" s="179"/>
    </row>
    <row r="801" spans="1:3" s="11" customFormat="1" x14ac:dyDescent="0.2">
      <c r="A801" s="179"/>
      <c r="B801" s="179"/>
      <c r="C801" s="179"/>
    </row>
    <row r="802" spans="1:3" s="11" customFormat="1" x14ac:dyDescent="0.2">
      <c r="A802" s="179"/>
      <c r="B802" s="179"/>
      <c r="C802" s="179"/>
    </row>
    <row r="803" spans="1:3" s="11" customFormat="1" x14ac:dyDescent="0.2">
      <c r="A803" s="179"/>
      <c r="B803" s="179"/>
      <c r="C803" s="179"/>
    </row>
    <row r="804" spans="1:3" s="11" customFormat="1" x14ac:dyDescent="0.2">
      <c r="A804" s="179"/>
      <c r="B804" s="179"/>
      <c r="C804" s="179"/>
    </row>
    <row r="805" spans="1:3" s="11" customFormat="1" x14ac:dyDescent="0.2">
      <c r="A805" s="179"/>
      <c r="B805" s="179"/>
      <c r="C805" s="179"/>
    </row>
    <row r="806" spans="1:3" s="11" customFormat="1" x14ac:dyDescent="0.2">
      <c r="A806" s="179"/>
      <c r="B806" s="179"/>
      <c r="C806" s="179"/>
    </row>
    <row r="807" spans="1:3" s="11" customFormat="1" x14ac:dyDescent="0.2">
      <c r="A807" s="179"/>
      <c r="B807" s="179"/>
      <c r="C807" s="179"/>
    </row>
    <row r="808" spans="1:3" s="11" customFormat="1" x14ac:dyDescent="0.2">
      <c r="A808" s="179"/>
      <c r="B808" s="179"/>
      <c r="C808" s="179"/>
    </row>
    <row r="809" spans="1:3" s="11" customFormat="1" x14ac:dyDescent="0.2">
      <c r="A809" s="179"/>
      <c r="B809" s="179"/>
      <c r="C809" s="179"/>
    </row>
    <row r="810" spans="1:3" s="11" customFormat="1" x14ac:dyDescent="0.2">
      <c r="A810" s="179"/>
      <c r="B810" s="179"/>
      <c r="C810" s="179"/>
    </row>
    <row r="811" spans="1:3" s="11" customFormat="1" x14ac:dyDescent="0.2">
      <c r="A811" s="179"/>
      <c r="B811" s="179"/>
      <c r="C811" s="179"/>
    </row>
    <row r="812" spans="1:3" s="11" customFormat="1" x14ac:dyDescent="0.2">
      <c r="A812" s="179"/>
      <c r="B812" s="179"/>
      <c r="C812" s="179"/>
    </row>
    <row r="813" spans="1:3" s="11" customFormat="1" x14ac:dyDescent="0.2">
      <c r="A813" s="179"/>
      <c r="B813" s="179"/>
      <c r="C813" s="179"/>
    </row>
    <row r="814" spans="1:3" s="11" customFormat="1" x14ac:dyDescent="0.2">
      <c r="A814" s="179"/>
      <c r="B814" s="179"/>
      <c r="C814" s="179"/>
    </row>
    <row r="815" spans="1:3" s="11" customFormat="1" x14ac:dyDescent="0.2">
      <c r="A815" s="179"/>
      <c r="B815" s="179"/>
      <c r="C815" s="179"/>
    </row>
    <row r="816" spans="1:3" s="11" customFormat="1" x14ac:dyDescent="0.2">
      <c r="A816" s="179"/>
      <c r="B816" s="179"/>
      <c r="C816" s="179"/>
    </row>
    <row r="817" spans="1:3" s="11" customFormat="1" x14ac:dyDescent="0.2">
      <c r="A817" s="179"/>
      <c r="B817" s="179"/>
      <c r="C817" s="179"/>
    </row>
    <row r="818" spans="1:3" s="11" customFormat="1" x14ac:dyDescent="0.2">
      <c r="A818" s="179"/>
      <c r="B818" s="179"/>
      <c r="C818" s="179"/>
    </row>
    <row r="819" spans="1:3" s="11" customFormat="1" x14ac:dyDescent="0.2">
      <c r="A819" s="179"/>
      <c r="B819" s="179"/>
      <c r="C819" s="179"/>
    </row>
    <row r="820" spans="1:3" s="11" customFormat="1" x14ac:dyDescent="0.2">
      <c r="A820" s="179"/>
      <c r="B820" s="179"/>
      <c r="C820" s="179"/>
    </row>
    <row r="821" spans="1:3" s="11" customFormat="1" x14ac:dyDescent="0.2">
      <c r="A821" s="179"/>
      <c r="B821" s="179"/>
      <c r="C821" s="179"/>
    </row>
    <row r="822" spans="1:3" s="11" customFormat="1" x14ac:dyDescent="0.2">
      <c r="A822" s="179"/>
      <c r="B822" s="179"/>
      <c r="C822" s="179"/>
    </row>
    <row r="823" spans="1:3" s="11" customFormat="1" x14ac:dyDescent="0.2">
      <c r="A823" s="179"/>
      <c r="B823" s="179"/>
      <c r="C823" s="179"/>
    </row>
    <row r="824" spans="1:3" s="11" customFormat="1" x14ac:dyDescent="0.2">
      <c r="A824" s="179"/>
      <c r="B824" s="179"/>
      <c r="C824" s="179"/>
    </row>
    <row r="825" spans="1:3" s="11" customFormat="1" x14ac:dyDescent="0.2">
      <c r="A825" s="179"/>
      <c r="B825" s="179"/>
      <c r="C825" s="179"/>
    </row>
    <row r="826" spans="1:3" s="11" customFormat="1" x14ac:dyDescent="0.2">
      <c r="A826" s="179"/>
      <c r="B826" s="179"/>
      <c r="C826" s="179"/>
    </row>
    <row r="827" spans="1:3" s="11" customFormat="1" x14ac:dyDescent="0.2">
      <c r="A827" s="179"/>
      <c r="B827" s="179"/>
      <c r="C827" s="179"/>
    </row>
    <row r="828" spans="1:3" s="11" customFormat="1" x14ac:dyDescent="0.2">
      <c r="A828" s="179"/>
      <c r="B828" s="179"/>
      <c r="C828" s="179"/>
    </row>
    <row r="829" spans="1:3" s="11" customFormat="1" x14ac:dyDescent="0.2">
      <c r="A829" s="179"/>
      <c r="B829" s="179"/>
      <c r="C829" s="179"/>
    </row>
    <row r="830" spans="1:3" s="11" customFormat="1" x14ac:dyDescent="0.2">
      <c r="A830" s="179"/>
      <c r="B830" s="179"/>
      <c r="C830" s="179"/>
    </row>
    <row r="831" spans="1:3" s="11" customFormat="1" x14ac:dyDescent="0.2">
      <c r="A831" s="179"/>
      <c r="B831" s="179"/>
      <c r="C831" s="179"/>
    </row>
    <row r="832" spans="1:3" s="11" customFormat="1" x14ac:dyDescent="0.2">
      <c r="A832" s="179"/>
      <c r="B832" s="179"/>
      <c r="C832" s="179"/>
    </row>
    <row r="833" spans="1:3" s="11" customFormat="1" x14ac:dyDescent="0.2">
      <c r="A833" s="179"/>
      <c r="B833" s="179"/>
      <c r="C833" s="179"/>
    </row>
    <row r="834" spans="1:3" s="11" customFormat="1" x14ac:dyDescent="0.2">
      <c r="A834" s="179"/>
      <c r="B834" s="179"/>
      <c r="C834" s="179"/>
    </row>
    <row r="835" spans="1:3" s="11" customFormat="1" x14ac:dyDescent="0.2">
      <c r="A835" s="179"/>
      <c r="B835" s="179"/>
      <c r="C835" s="179"/>
    </row>
    <row r="836" spans="1:3" s="11" customFormat="1" x14ac:dyDescent="0.2">
      <c r="A836" s="179"/>
      <c r="B836" s="179"/>
      <c r="C836" s="179"/>
    </row>
    <row r="837" spans="1:3" s="11" customFormat="1" x14ac:dyDescent="0.2">
      <c r="A837" s="179"/>
      <c r="B837" s="179"/>
      <c r="C837" s="179"/>
    </row>
    <row r="838" spans="1:3" s="11" customFormat="1" x14ac:dyDescent="0.2">
      <c r="A838" s="179"/>
      <c r="B838" s="179"/>
      <c r="C838" s="179"/>
    </row>
    <row r="839" spans="1:3" s="11" customFormat="1" x14ac:dyDescent="0.2">
      <c r="A839" s="179"/>
      <c r="B839" s="179"/>
      <c r="C839" s="179"/>
    </row>
    <row r="840" spans="1:3" s="11" customFormat="1" x14ac:dyDescent="0.2">
      <c r="A840" s="179"/>
      <c r="B840" s="179"/>
      <c r="C840" s="179"/>
    </row>
    <row r="841" spans="1:3" s="11" customFormat="1" x14ac:dyDescent="0.2">
      <c r="A841" s="179"/>
      <c r="B841" s="179"/>
      <c r="C841" s="179"/>
    </row>
    <row r="842" spans="1:3" s="11" customFormat="1" x14ac:dyDescent="0.2">
      <c r="A842" s="179"/>
      <c r="B842" s="179"/>
      <c r="C842" s="179"/>
    </row>
    <row r="843" spans="1:3" s="11" customFormat="1" x14ac:dyDescent="0.2">
      <c r="A843" s="179"/>
      <c r="B843" s="179"/>
      <c r="C843" s="179"/>
    </row>
    <row r="844" spans="1:3" s="11" customFormat="1" x14ac:dyDescent="0.2">
      <c r="A844" s="179"/>
      <c r="B844" s="179"/>
      <c r="C844" s="179"/>
    </row>
    <row r="845" spans="1:3" s="11" customFormat="1" x14ac:dyDescent="0.2">
      <c r="A845" s="179"/>
      <c r="B845" s="179"/>
      <c r="C845" s="179"/>
    </row>
    <row r="846" spans="1:3" s="11" customFormat="1" x14ac:dyDescent="0.2">
      <c r="A846" s="179"/>
      <c r="B846" s="179"/>
      <c r="C846" s="179"/>
    </row>
    <row r="847" spans="1:3" s="11" customFormat="1" x14ac:dyDescent="0.2">
      <c r="A847" s="179"/>
      <c r="B847" s="179"/>
      <c r="C847" s="179"/>
    </row>
    <row r="848" spans="1:3" s="11" customFormat="1" x14ac:dyDescent="0.2">
      <c r="A848" s="179"/>
      <c r="B848" s="179"/>
      <c r="C848" s="179"/>
    </row>
    <row r="849" spans="1:3" s="11" customFormat="1" x14ac:dyDescent="0.2">
      <c r="A849" s="179"/>
      <c r="B849" s="179"/>
      <c r="C849" s="179"/>
    </row>
    <row r="850" spans="1:3" s="11" customFormat="1" x14ac:dyDescent="0.2">
      <c r="A850" s="179"/>
      <c r="B850" s="179"/>
      <c r="C850" s="179"/>
    </row>
    <row r="851" spans="1:3" s="11" customFormat="1" x14ac:dyDescent="0.2">
      <c r="A851" s="179"/>
      <c r="B851" s="179"/>
      <c r="C851" s="179"/>
    </row>
    <row r="852" spans="1:3" s="11" customFormat="1" x14ac:dyDescent="0.2">
      <c r="A852" s="179"/>
      <c r="B852" s="179"/>
      <c r="C852" s="179"/>
    </row>
    <row r="853" spans="1:3" s="11" customFormat="1" x14ac:dyDescent="0.2">
      <c r="A853" s="179"/>
      <c r="B853" s="179"/>
      <c r="C853" s="179"/>
    </row>
    <row r="854" spans="1:3" s="11" customFormat="1" x14ac:dyDescent="0.2">
      <c r="A854" s="179"/>
      <c r="B854" s="179"/>
      <c r="C854" s="179"/>
    </row>
    <row r="855" spans="1:3" s="11" customFormat="1" x14ac:dyDescent="0.2">
      <c r="A855" s="179"/>
      <c r="B855" s="179"/>
      <c r="C855" s="179"/>
    </row>
    <row r="856" spans="1:3" s="11" customFormat="1" x14ac:dyDescent="0.2">
      <c r="A856" s="179"/>
      <c r="B856" s="179"/>
      <c r="C856" s="179"/>
    </row>
    <row r="857" spans="1:3" s="11" customFormat="1" x14ac:dyDescent="0.2">
      <c r="A857" s="179"/>
      <c r="B857" s="179"/>
      <c r="C857" s="179"/>
    </row>
    <row r="858" spans="1:3" s="11" customFormat="1" x14ac:dyDescent="0.2">
      <c r="A858" s="179"/>
      <c r="B858" s="179"/>
      <c r="C858" s="179"/>
    </row>
    <row r="859" spans="1:3" s="11" customFormat="1" x14ac:dyDescent="0.2">
      <c r="A859" s="179"/>
      <c r="B859" s="179"/>
      <c r="C859" s="179"/>
    </row>
    <row r="860" spans="1:3" s="11" customFormat="1" x14ac:dyDescent="0.2">
      <c r="A860" s="179"/>
      <c r="B860" s="179"/>
      <c r="C860" s="179"/>
    </row>
    <row r="861" spans="1:3" s="11" customFormat="1" x14ac:dyDescent="0.2">
      <c r="A861" s="179"/>
      <c r="B861" s="179"/>
      <c r="C861" s="179"/>
    </row>
    <row r="862" spans="1:3" s="11" customFormat="1" x14ac:dyDescent="0.2">
      <c r="A862" s="179"/>
      <c r="B862" s="179"/>
      <c r="C862" s="179"/>
    </row>
    <row r="863" spans="1:3" s="11" customFormat="1" x14ac:dyDescent="0.2">
      <c r="A863" s="179"/>
      <c r="B863" s="179"/>
      <c r="C863" s="179"/>
    </row>
    <row r="864" spans="1:3" s="11" customFormat="1" x14ac:dyDescent="0.2">
      <c r="A864" s="179"/>
      <c r="B864" s="179"/>
      <c r="C864" s="179"/>
    </row>
    <row r="865" spans="1:3" s="11" customFormat="1" x14ac:dyDescent="0.2">
      <c r="A865" s="179"/>
      <c r="B865" s="179"/>
      <c r="C865" s="179"/>
    </row>
    <row r="866" spans="1:3" s="11" customFormat="1" x14ac:dyDescent="0.2">
      <c r="A866" s="179"/>
      <c r="B866" s="179"/>
      <c r="C866" s="179"/>
    </row>
    <row r="867" spans="1:3" s="11" customFormat="1" x14ac:dyDescent="0.2">
      <c r="A867" s="179"/>
      <c r="B867" s="179"/>
      <c r="C867" s="179"/>
    </row>
    <row r="868" spans="1:3" s="11" customFormat="1" x14ac:dyDescent="0.2">
      <c r="A868" s="179"/>
      <c r="B868" s="179"/>
      <c r="C868" s="179"/>
    </row>
    <row r="869" spans="1:3" s="11" customFormat="1" x14ac:dyDescent="0.2">
      <c r="A869" s="179"/>
      <c r="B869" s="179"/>
      <c r="C869" s="179"/>
    </row>
    <row r="870" spans="1:3" s="11" customFormat="1" x14ac:dyDescent="0.2">
      <c r="A870" s="179"/>
      <c r="B870" s="179"/>
      <c r="C870" s="179"/>
    </row>
    <row r="871" spans="1:3" s="11" customFormat="1" x14ac:dyDescent="0.2">
      <c r="A871" s="179"/>
      <c r="B871" s="179"/>
      <c r="C871" s="179"/>
    </row>
    <row r="872" spans="1:3" s="11" customFormat="1" x14ac:dyDescent="0.2">
      <c r="A872" s="179"/>
      <c r="B872" s="179"/>
      <c r="C872" s="179"/>
    </row>
    <row r="873" spans="1:3" s="11" customFormat="1" x14ac:dyDescent="0.2">
      <c r="A873" s="179"/>
      <c r="B873" s="179"/>
      <c r="C873" s="179"/>
    </row>
    <row r="874" spans="1:3" s="11" customFormat="1" x14ac:dyDescent="0.2">
      <c r="A874" s="179"/>
      <c r="B874" s="179"/>
      <c r="C874" s="179"/>
    </row>
    <row r="875" spans="1:3" s="11" customFormat="1" x14ac:dyDescent="0.2">
      <c r="A875" s="179"/>
      <c r="B875" s="179"/>
      <c r="C875" s="179"/>
    </row>
    <row r="876" spans="1:3" s="11" customFormat="1" x14ac:dyDescent="0.2">
      <c r="A876" s="179"/>
      <c r="B876" s="179"/>
      <c r="C876" s="179"/>
    </row>
    <row r="877" spans="1:3" s="11" customFormat="1" x14ac:dyDescent="0.2">
      <c r="A877" s="179"/>
      <c r="B877" s="179"/>
      <c r="C877" s="179"/>
    </row>
    <row r="878" spans="1:3" s="11" customFormat="1" x14ac:dyDescent="0.2">
      <c r="A878" s="179"/>
      <c r="B878" s="179"/>
      <c r="C878" s="179"/>
    </row>
    <row r="879" spans="1:3" s="11" customFormat="1" x14ac:dyDescent="0.2">
      <c r="A879" s="179"/>
      <c r="B879" s="179"/>
      <c r="C879" s="179"/>
    </row>
    <row r="880" spans="1:3" s="11" customFormat="1" x14ac:dyDescent="0.2">
      <c r="A880" s="179"/>
      <c r="B880" s="179"/>
      <c r="C880" s="179"/>
    </row>
    <row r="881" spans="1:3" s="11" customFormat="1" x14ac:dyDescent="0.2">
      <c r="A881" s="179"/>
      <c r="B881" s="179"/>
      <c r="C881" s="179"/>
    </row>
    <row r="882" spans="1:3" s="11" customFormat="1" x14ac:dyDescent="0.2">
      <c r="A882" s="179"/>
      <c r="B882" s="179"/>
      <c r="C882" s="179"/>
    </row>
    <row r="883" spans="1:3" s="11" customFormat="1" x14ac:dyDescent="0.2">
      <c r="A883" s="179"/>
      <c r="B883" s="179"/>
      <c r="C883" s="179"/>
    </row>
    <row r="884" spans="1:3" s="11" customFormat="1" x14ac:dyDescent="0.2">
      <c r="A884" s="179"/>
      <c r="B884" s="179"/>
      <c r="C884" s="179"/>
    </row>
    <row r="885" spans="1:3" s="11" customFormat="1" x14ac:dyDescent="0.2">
      <c r="A885" s="179"/>
      <c r="B885" s="179"/>
      <c r="C885" s="179"/>
    </row>
    <row r="886" spans="1:3" s="11" customFormat="1" x14ac:dyDescent="0.2">
      <c r="A886" s="179"/>
      <c r="B886" s="179"/>
      <c r="C886" s="179"/>
    </row>
    <row r="887" spans="1:3" s="11" customFormat="1" x14ac:dyDescent="0.2">
      <c r="A887" s="179"/>
      <c r="B887" s="179"/>
      <c r="C887" s="179"/>
    </row>
    <row r="888" spans="1:3" s="11" customFormat="1" x14ac:dyDescent="0.2">
      <c r="A888" s="179"/>
      <c r="B888" s="179"/>
      <c r="C888" s="179"/>
    </row>
    <row r="889" spans="1:3" s="11" customFormat="1" x14ac:dyDescent="0.2">
      <c r="A889" s="179"/>
      <c r="B889" s="179"/>
      <c r="C889" s="179"/>
    </row>
    <row r="890" spans="1:3" s="11" customFormat="1" x14ac:dyDescent="0.2">
      <c r="A890" s="179"/>
      <c r="B890" s="179"/>
      <c r="C890" s="179"/>
    </row>
    <row r="891" spans="1:3" s="11" customFormat="1" x14ac:dyDescent="0.2">
      <c r="A891" s="179"/>
      <c r="B891" s="179"/>
      <c r="C891" s="179"/>
    </row>
    <row r="892" spans="1:3" s="11" customFormat="1" x14ac:dyDescent="0.2">
      <c r="A892" s="179"/>
      <c r="B892" s="179"/>
      <c r="C892" s="179"/>
    </row>
    <row r="893" spans="1:3" s="11" customFormat="1" x14ac:dyDescent="0.2">
      <c r="A893" s="179"/>
      <c r="B893" s="179"/>
      <c r="C893" s="179"/>
    </row>
    <row r="894" spans="1:3" s="11" customFormat="1" x14ac:dyDescent="0.2">
      <c r="A894" s="179"/>
      <c r="B894" s="179"/>
      <c r="C894" s="179"/>
    </row>
    <row r="895" spans="1:3" s="11" customFormat="1" x14ac:dyDescent="0.2">
      <c r="A895" s="179"/>
      <c r="B895" s="179"/>
      <c r="C895" s="179"/>
    </row>
    <row r="896" spans="1:3" s="11" customFormat="1" x14ac:dyDescent="0.2">
      <c r="A896" s="179"/>
      <c r="B896" s="179"/>
      <c r="C896" s="179"/>
    </row>
    <row r="897" spans="1:3" s="11" customFormat="1" x14ac:dyDescent="0.2">
      <c r="A897" s="179"/>
      <c r="B897" s="179"/>
      <c r="C897" s="179"/>
    </row>
    <row r="898" spans="1:3" s="11" customFormat="1" x14ac:dyDescent="0.2">
      <c r="A898" s="179"/>
      <c r="B898" s="179"/>
      <c r="C898" s="179"/>
    </row>
    <row r="899" spans="1:3" s="11" customFormat="1" x14ac:dyDescent="0.2">
      <c r="A899" s="179"/>
      <c r="B899" s="179"/>
      <c r="C899" s="179"/>
    </row>
    <row r="900" spans="1:3" s="11" customFormat="1" x14ac:dyDescent="0.2">
      <c r="A900" s="179"/>
      <c r="B900" s="179"/>
      <c r="C900" s="179"/>
    </row>
    <row r="901" spans="1:3" s="11" customFormat="1" x14ac:dyDescent="0.2">
      <c r="A901" s="179"/>
      <c r="B901" s="179"/>
      <c r="C901" s="179"/>
    </row>
    <row r="902" spans="1:3" s="11" customFormat="1" x14ac:dyDescent="0.2">
      <c r="A902" s="179"/>
      <c r="B902" s="179"/>
      <c r="C902" s="179"/>
    </row>
    <row r="903" spans="1:3" s="11" customFormat="1" x14ac:dyDescent="0.2">
      <c r="A903" s="179"/>
      <c r="B903" s="179"/>
      <c r="C903" s="179"/>
    </row>
    <row r="904" spans="1:3" s="11" customFormat="1" x14ac:dyDescent="0.2">
      <c r="A904" s="179"/>
      <c r="B904" s="179"/>
      <c r="C904" s="179"/>
    </row>
    <row r="905" spans="1:3" s="11" customFormat="1" x14ac:dyDescent="0.2">
      <c r="A905" s="179"/>
      <c r="B905" s="179"/>
      <c r="C905" s="179"/>
    </row>
    <row r="906" spans="1:3" s="11" customFormat="1" x14ac:dyDescent="0.2">
      <c r="A906" s="179"/>
      <c r="B906" s="179"/>
      <c r="C906" s="179"/>
    </row>
    <row r="907" spans="1:3" s="11" customFormat="1" x14ac:dyDescent="0.2">
      <c r="A907" s="179"/>
      <c r="B907" s="179"/>
      <c r="C907" s="179"/>
    </row>
    <row r="908" spans="1:3" s="11" customFormat="1" x14ac:dyDescent="0.2">
      <c r="A908" s="179"/>
      <c r="B908" s="179"/>
      <c r="C908" s="179"/>
    </row>
    <row r="909" spans="1:3" s="11" customFormat="1" x14ac:dyDescent="0.2">
      <c r="A909" s="179"/>
      <c r="B909" s="179"/>
      <c r="C909" s="179"/>
    </row>
    <row r="910" spans="1:3" s="11" customFormat="1" x14ac:dyDescent="0.2">
      <c r="A910" s="179"/>
      <c r="B910" s="179"/>
      <c r="C910" s="179"/>
    </row>
    <row r="911" spans="1:3" s="11" customFormat="1" x14ac:dyDescent="0.2">
      <c r="A911" s="179"/>
      <c r="B911" s="179"/>
      <c r="C911" s="179"/>
    </row>
    <row r="912" spans="1:3" s="11" customFormat="1" x14ac:dyDescent="0.2">
      <c r="A912" s="179"/>
      <c r="B912" s="179"/>
      <c r="C912" s="179"/>
    </row>
    <row r="913" spans="1:3" s="11" customFormat="1" x14ac:dyDescent="0.2">
      <c r="A913" s="179"/>
      <c r="B913" s="179"/>
      <c r="C913" s="179"/>
    </row>
    <row r="914" spans="1:3" s="11" customFormat="1" x14ac:dyDescent="0.2">
      <c r="A914" s="179"/>
      <c r="B914" s="179"/>
      <c r="C914" s="179"/>
    </row>
    <row r="915" spans="1:3" s="11" customFormat="1" x14ac:dyDescent="0.2">
      <c r="A915" s="179"/>
      <c r="B915" s="179"/>
      <c r="C915" s="179"/>
    </row>
    <row r="916" spans="1:3" s="11" customFormat="1" x14ac:dyDescent="0.2">
      <c r="A916" s="179"/>
      <c r="B916" s="179"/>
      <c r="C916" s="179"/>
    </row>
    <row r="917" spans="1:3" s="11" customFormat="1" x14ac:dyDescent="0.2">
      <c r="A917" s="179"/>
      <c r="B917" s="179"/>
      <c r="C917" s="179"/>
    </row>
    <row r="918" spans="1:3" s="11" customFormat="1" x14ac:dyDescent="0.2">
      <c r="A918" s="179"/>
      <c r="B918" s="179"/>
      <c r="C918" s="179"/>
    </row>
    <row r="919" spans="1:3" s="11" customFormat="1" x14ac:dyDescent="0.2">
      <c r="A919" s="179"/>
      <c r="B919" s="179"/>
      <c r="C919" s="179"/>
    </row>
    <row r="920" spans="1:3" s="11" customFormat="1" x14ac:dyDescent="0.2">
      <c r="A920" s="179"/>
      <c r="B920" s="179"/>
      <c r="C920" s="179"/>
    </row>
    <row r="921" spans="1:3" s="11" customFormat="1" x14ac:dyDescent="0.2">
      <c r="A921" s="179"/>
      <c r="B921" s="179"/>
      <c r="C921" s="179"/>
    </row>
    <row r="922" spans="1:3" s="11" customFormat="1" x14ac:dyDescent="0.2">
      <c r="A922" s="179"/>
      <c r="B922" s="179"/>
      <c r="C922" s="179"/>
    </row>
    <row r="923" spans="1:3" s="11" customFormat="1" x14ac:dyDescent="0.2">
      <c r="A923" s="179"/>
      <c r="B923" s="179"/>
      <c r="C923" s="179"/>
    </row>
    <row r="924" spans="1:3" s="11" customFormat="1" x14ac:dyDescent="0.2">
      <c r="A924" s="179"/>
      <c r="B924" s="179"/>
      <c r="C924" s="179"/>
    </row>
    <row r="925" spans="1:3" s="11" customFormat="1" x14ac:dyDescent="0.2">
      <c r="A925" s="179"/>
      <c r="B925" s="179"/>
      <c r="C925" s="179"/>
    </row>
    <row r="926" spans="1:3" s="11" customFormat="1" x14ac:dyDescent="0.2">
      <c r="A926" s="179"/>
      <c r="B926" s="179"/>
      <c r="C926" s="179"/>
    </row>
    <row r="927" spans="1:3" s="11" customFormat="1" x14ac:dyDescent="0.2">
      <c r="A927" s="179"/>
      <c r="B927" s="179"/>
      <c r="C927" s="179"/>
    </row>
    <row r="928" spans="1:3" s="11" customFormat="1" x14ac:dyDescent="0.2">
      <c r="A928" s="179"/>
      <c r="B928" s="179"/>
      <c r="C928" s="179"/>
    </row>
    <row r="929" spans="1:3" s="11" customFormat="1" x14ac:dyDescent="0.2">
      <c r="A929" s="179"/>
      <c r="B929" s="179"/>
      <c r="C929" s="179"/>
    </row>
    <row r="930" spans="1:3" s="11" customFormat="1" x14ac:dyDescent="0.2">
      <c r="A930" s="179"/>
      <c r="B930" s="179"/>
      <c r="C930" s="179"/>
    </row>
    <row r="931" spans="1:3" s="11" customFormat="1" x14ac:dyDescent="0.2">
      <c r="A931" s="179"/>
      <c r="B931" s="179"/>
      <c r="C931" s="179"/>
    </row>
    <row r="932" spans="1:3" s="11" customFormat="1" x14ac:dyDescent="0.2">
      <c r="A932" s="179"/>
      <c r="B932" s="179"/>
      <c r="C932" s="179"/>
    </row>
    <row r="933" spans="1:3" s="11" customFormat="1" x14ac:dyDescent="0.2">
      <c r="A933" s="179"/>
      <c r="B933" s="179"/>
      <c r="C933" s="179"/>
    </row>
    <row r="934" spans="1:3" s="11" customFormat="1" x14ac:dyDescent="0.2">
      <c r="A934" s="179"/>
      <c r="B934" s="179"/>
      <c r="C934" s="179"/>
    </row>
    <row r="935" spans="1:3" s="11" customFormat="1" x14ac:dyDescent="0.2">
      <c r="A935" s="179"/>
      <c r="B935" s="179"/>
      <c r="C935" s="179"/>
    </row>
    <row r="936" spans="1:3" s="11" customFormat="1" x14ac:dyDescent="0.2">
      <c r="A936" s="179"/>
      <c r="B936" s="179"/>
      <c r="C936" s="179"/>
    </row>
    <row r="937" spans="1:3" s="11" customFormat="1" x14ac:dyDescent="0.2">
      <c r="A937" s="179"/>
      <c r="B937" s="179"/>
      <c r="C937" s="179"/>
    </row>
    <row r="938" spans="1:3" s="11" customFormat="1" x14ac:dyDescent="0.2">
      <c r="A938" s="179"/>
      <c r="B938" s="179"/>
      <c r="C938" s="179"/>
    </row>
    <row r="939" spans="1:3" s="11" customFormat="1" x14ac:dyDescent="0.2">
      <c r="A939" s="179"/>
      <c r="B939" s="179"/>
      <c r="C939" s="179"/>
    </row>
    <row r="940" spans="1:3" s="11" customFormat="1" x14ac:dyDescent="0.2">
      <c r="A940" s="179"/>
      <c r="B940" s="179"/>
      <c r="C940" s="179"/>
    </row>
    <row r="941" spans="1:3" s="11" customFormat="1" x14ac:dyDescent="0.2">
      <c r="A941" s="179"/>
      <c r="B941" s="179"/>
      <c r="C941" s="179"/>
    </row>
    <row r="942" spans="1:3" s="11" customFormat="1" x14ac:dyDescent="0.2">
      <c r="A942" s="179"/>
      <c r="B942" s="179"/>
      <c r="C942" s="179"/>
    </row>
    <row r="943" spans="1:3" s="11" customFormat="1" x14ac:dyDescent="0.2">
      <c r="A943" s="179"/>
      <c r="B943" s="179"/>
      <c r="C943" s="179"/>
    </row>
    <row r="944" spans="1:3" s="11" customFormat="1" x14ac:dyDescent="0.2">
      <c r="A944" s="179"/>
      <c r="B944" s="179"/>
      <c r="C944" s="179"/>
    </row>
    <row r="945" spans="1:3" s="11" customFormat="1" x14ac:dyDescent="0.2">
      <c r="A945" s="179"/>
      <c r="B945" s="179"/>
      <c r="C945" s="179"/>
    </row>
    <row r="946" spans="1:3" s="11" customFormat="1" x14ac:dyDescent="0.2">
      <c r="A946" s="179"/>
      <c r="B946" s="179"/>
      <c r="C946" s="179"/>
    </row>
    <row r="947" spans="1:3" s="11" customFormat="1" x14ac:dyDescent="0.2">
      <c r="A947" s="179"/>
      <c r="B947" s="179"/>
      <c r="C947" s="179"/>
    </row>
    <row r="948" spans="1:3" s="11" customFormat="1" x14ac:dyDescent="0.2">
      <c r="A948" s="179"/>
      <c r="B948" s="179"/>
      <c r="C948" s="179"/>
    </row>
    <row r="949" spans="1:3" s="11" customFormat="1" x14ac:dyDescent="0.2">
      <c r="A949" s="179"/>
      <c r="B949" s="179"/>
      <c r="C949" s="179"/>
    </row>
    <row r="950" spans="1:3" s="11" customFormat="1" x14ac:dyDescent="0.2">
      <c r="A950" s="179"/>
      <c r="B950" s="179"/>
      <c r="C950" s="179"/>
    </row>
    <row r="951" spans="1:3" s="11" customFormat="1" x14ac:dyDescent="0.2">
      <c r="A951" s="179"/>
      <c r="B951" s="179"/>
      <c r="C951" s="179"/>
    </row>
    <row r="952" spans="1:3" s="11" customFormat="1" x14ac:dyDescent="0.2">
      <c r="A952" s="179"/>
      <c r="B952" s="179"/>
      <c r="C952" s="179"/>
    </row>
    <row r="953" spans="1:3" s="11" customFormat="1" x14ac:dyDescent="0.2">
      <c r="A953" s="179"/>
      <c r="B953" s="179"/>
      <c r="C953" s="179"/>
    </row>
    <row r="954" spans="1:3" s="11" customFormat="1" x14ac:dyDescent="0.2">
      <c r="A954" s="179"/>
      <c r="B954" s="179"/>
      <c r="C954" s="179"/>
    </row>
    <row r="955" spans="1:3" s="11" customFormat="1" x14ac:dyDescent="0.2">
      <c r="A955" s="179"/>
      <c r="B955" s="179"/>
      <c r="C955" s="179"/>
    </row>
    <row r="956" spans="1:3" s="11" customFormat="1" x14ac:dyDescent="0.2">
      <c r="A956" s="179"/>
      <c r="B956" s="179"/>
      <c r="C956" s="179"/>
    </row>
    <row r="957" spans="1:3" s="11" customFormat="1" x14ac:dyDescent="0.2">
      <c r="A957" s="179"/>
      <c r="B957" s="179"/>
      <c r="C957" s="179"/>
    </row>
    <row r="958" spans="1:3" s="11" customFormat="1" x14ac:dyDescent="0.2">
      <c r="A958" s="179"/>
      <c r="B958" s="179"/>
      <c r="C958" s="179"/>
    </row>
    <row r="959" spans="1:3" s="11" customFormat="1" x14ac:dyDescent="0.2">
      <c r="A959" s="179"/>
      <c r="B959" s="179"/>
      <c r="C959" s="179"/>
    </row>
    <row r="960" spans="1:3" s="11" customFormat="1" x14ac:dyDescent="0.2">
      <c r="A960" s="179"/>
      <c r="B960" s="179"/>
      <c r="C960" s="179"/>
    </row>
    <row r="961" spans="1:3" s="11" customFormat="1" x14ac:dyDescent="0.2">
      <c r="A961" s="179"/>
      <c r="B961" s="179"/>
      <c r="C961" s="179"/>
    </row>
    <row r="962" spans="1:3" s="11" customFormat="1" x14ac:dyDescent="0.2">
      <c r="A962" s="179"/>
      <c r="B962" s="179"/>
      <c r="C962" s="179"/>
    </row>
    <row r="963" spans="1:3" s="11" customFormat="1" x14ac:dyDescent="0.2">
      <c r="A963" s="179"/>
      <c r="B963" s="179"/>
      <c r="C963" s="179"/>
    </row>
    <row r="964" spans="1:3" s="11" customFormat="1" x14ac:dyDescent="0.2">
      <c r="A964" s="179"/>
      <c r="B964" s="179"/>
      <c r="C964" s="179"/>
    </row>
    <row r="965" spans="1:3" s="11" customFormat="1" x14ac:dyDescent="0.2">
      <c r="A965" s="179"/>
      <c r="B965" s="179"/>
      <c r="C965" s="179"/>
    </row>
    <row r="966" spans="1:3" s="11" customFormat="1" x14ac:dyDescent="0.2">
      <c r="A966" s="179"/>
      <c r="B966" s="179"/>
      <c r="C966" s="179"/>
    </row>
    <row r="967" spans="1:3" s="11" customFormat="1" x14ac:dyDescent="0.2">
      <c r="A967" s="179"/>
      <c r="B967" s="179"/>
      <c r="C967" s="179"/>
    </row>
    <row r="968" spans="1:3" s="11" customFormat="1" x14ac:dyDescent="0.2">
      <c r="A968" s="179"/>
      <c r="B968" s="179"/>
      <c r="C968" s="179"/>
    </row>
    <row r="969" spans="1:3" s="11" customFormat="1" x14ac:dyDescent="0.2">
      <c r="A969" s="179"/>
      <c r="B969" s="179"/>
      <c r="C969" s="179"/>
    </row>
    <row r="970" spans="1:3" s="11" customFormat="1" x14ac:dyDescent="0.2">
      <c r="A970" s="179"/>
      <c r="B970" s="179"/>
      <c r="C970" s="179"/>
    </row>
    <row r="971" spans="1:3" s="11" customFormat="1" x14ac:dyDescent="0.2">
      <c r="A971" s="179"/>
      <c r="B971" s="179"/>
      <c r="C971" s="179"/>
    </row>
    <row r="972" spans="1:3" s="11" customFormat="1" x14ac:dyDescent="0.2">
      <c r="A972" s="179"/>
      <c r="B972" s="179"/>
      <c r="C972" s="179"/>
    </row>
    <row r="973" spans="1:3" s="11" customFormat="1" x14ac:dyDescent="0.2">
      <c r="A973" s="179"/>
      <c r="B973" s="179"/>
      <c r="C973" s="179"/>
    </row>
    <row r="974" spans="1:3" s="11" customFormat="1" x14ac:dyDescent="0.2">
      <c r="A974" s="179"/>
      <c r="B974" s="179"/>
      <c r="C974" s="179"/>
    </row>
    <row r="975" spans="1:3" s="11" customFormat="1" x14ac:dyDescent="0.2">
      <c r="A975" s="179"/>
      <c r="B975" s="179"/>
      <c r="C975" s="179"/>
    </row>
    <row r="976" spans="1:3" s="11" customFormat="1" x14ac:dyDescent="0.2">
      <c r="A976" s="179"/>
      <c r="B976" s="179"/>
      <c r="C976" s="179"/>
    </row>
    <row r="977" spans="1:3" s="11" customFormat="1" x14ac:dyDescent="0.2">
      <c r="A977" s="179"/>
      <c r="B977" s="179"/>
      <c r="C977" s="179"/>
    </row>
    <row r="978" spans="1:3" s="11" customFormat="1" x14ac:dyDescent="0.2">
      <c r="A978" s="179"/>
      <c r="B978" s="179"/>
      <c r="C978" s="179"/>
    </row>
    <row r="979" spans="1:3" s="11" customFormat="1" x14ac:dyDescent="0.2">
      <c r="A979" s="179"/>
      <c r="B979" s="179"/>
      <c r="C979" s="179"/>
    </row>
    <row r="980" spans="1:3" s="11" customFormat="1" x14ac:dyDescent="0.2">
      <c r="A980" s="179"/>
      <c r="B980" s="179"/>
      <c r="C980" s="179"/>
    </row>
    <row r="981" spans="1:3" s="11" customFormat="1" x14ac:dyDescent="0.2">
      <c r="A981" s="179"/>
      <c r="B981" s="179"/>
      <c r="C981" s="179"/>
    </row>
    <row r="982" spans="1:3" s="11" customFormat="1" x14ac:dyDescent="0.2">
      <c r="A982" s="179"/>
      <c r="B982" s="179"/>
      <c r="C982" s="179"/>
    </row>
    <row r="983" spans="1:3" s="11" customFormat="1" x14ac:dyDescent="0.2">
      <c r="A983" s="179"/>
      <c r="B983" s="179"/>
      <c r="C983" s="179"/>
    </row>
    <row r="984" spans="1:3" s="11" customFormat="1" x14ac:dyDescent="0.2">
      <c r="A984" s="179"/>
      <c r="B984" s="179"/>
      <c r="C984" s="179"/>
    </row>
    <row r="985" spans="1:3" s="11" customFormat="1" x14ac:dyDescent="0.2">
      <c r="A985" s="179"/>
      <c r="B985" s="179"/>
      <c r="C985" s="179"/>
    </row>
    <row r="986" spans="1:3" s="11" customFormat="1" x14ac:dyDescent="0.2">
      <c r="A986" s="179"/>
      <c r="B986" s="179"/>
      <c r="C986" s="179"/>
    </row>
    <row r="987" spans="1:3" s="11" customFormat="1" x14ac:dyDescent="0.2">
      <c r="A987" s="179"/>
      <c r="B987" s="179"/>
      <c r="C987" s="179"/>
    </row>
    <row r="988" spans="1:3" s="11" customFormat="1" x14ac:dyDescent="0.2">
      <c r="A988" s="179"/>
      <c r="B988" s="179"/>
      <c r="C988" s="179"/>
    </row>
    <row r="989" spans="1:3" s="11" customFormat="1" x14ac:dyDescent="0.2">
      <c r="A989" s="179"/>
      <c r="B989" s="179"/>
      <c r="C989" s="179"/>
    </row>
    <row r="990" spans="1:3" s="11" customFormat="1" x14ac:dyDescent="0.2">
      <c r="A990" s="179"/>
      <c r="B990" s="179"/>
      <c r="C990" s="179"/>
    </row>
    <row r="991" spans="1:3" s="11" customFormat="1" x14ac:dyDescent="0.2">
      <c r="A991" s="179"/>
      <c r="B991" s="179"/>
      <c r="C991" s="179"/>
    </row>
    <row r="992" spans="1:3" s="11" customFormat="1" x14ac:dyDescent="0.2">
      <c r="A992" s="179"/>
      <c r="B992" s="179"/>
      <c r="C992" s="179"/>
    </row>
    <row r="993" spans="1:3" s="11" customFormat="1" x14ac:dyDescent="0.2">
      <c r="A993" s="179"/>
      <c r="B993" s="179"/>
      <c r="C993" s="179"/>
    </row>
    <row r="994" spans="1:3" s="11" customFormat="1" x14ac:dyDescent="0.2">
      <c r="A994" s="179"/>
      <c r="B994" s="179"/>
      <c r="C994" s="179"/>
    </row>
    <row r="995" spans="1:3" s="11" customFormat="1" x14ac:dyDescent="0.2">
      <c r="A995" s="179"/>
      <c r="B995" s="179"/>
      <c r="C995" s="179"/>
    </row>
    <row r="996" spans="1:3" s="11" customFormat="1" x14ac:dyDescent="0.2">
      <c r="A996" s="179"/>
      <c r="B996" s="179"/>
      <c r="C996" s="179"/>
    </row>
    <row r="997" spans="1:3" s="11" customFormat="1" x14ac:dyDescent="0.2">
      <c r="A997" s="179"/>
      <c r="B997" s="179"/>
      <c r="C997" s="179"/>
    </row>
    <row r="998" spans="1:3" s="11" customFormat="1" x14ac:dyDescent="0.2">
      <c r="A998" s="179"/>
      <c r="B998" s="179"/>
      <c r="C998" s="179"/>
    </row>
    <row r="999" spans="1:3" s="11" customFormat="1" x14ac:dyDescent="0.2">
      <c r="A999" s="179"/>
      <c r="B999" s="179"/>
      <c r="C999" s="179"/>
    </row>
    <row r="1000" spans="1:3" s="11" customFormat="1" x14ac:dyDescent="0.2">
      <c r="A1000" s="179"/>
      <c r="B1000" s="179"/>
      <c r="C1000" s="179"/>
    </row>
    <row r="1001" spans="1:3" s="11" customFormat="1" x14ac:dyDescent="0.2">
      <c r="A1001" s="179"/>
      <c r="B1001" s="179"/>
      <c r="C1001" s="179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00B050"/>
  </sheetPr>
  <dimension ref="A1:T1008"/>
  <sheetViews>
    <sheetView zoomScaleNormal="100" workbookViewId="0">
      <pane xSplit="1" ySplit="8" topLeftCell="C9" activePane="bottomRight" state="frozen"/>
      <selection pane="topRight"/>
      <selection pane="bottomLeft"/>
      <selection pane="bottomRight" activeCell="F9" sqref="F9"/>
    </sheetView>
  </sheetViews>
  <sheetFormatPr baseColWidth="10" defaultColWidth="9.1640625" defaultRowHeight="15" customHeight="1" x14ac:dyDescent="0.2"/>
  <cols>
    <col min="1" max="1" width="28.33203125" style="8" customWidth="1"/>
    <col min="2" max="2" width="28.33203125" style="24" hidden="1" customWidth="1"/>
    <col min="3" max="3" width="22.5" style="8" customWidth="1"/>
    <col min="4" max="4" width="25" style="24" hidden="1" customWidth="1"/>
    <col min="5" max="5" width="25" style="27" hidden="1" customWidth="1"/>
    <col min="6" max="6" width="15.33203125" style="31" customWidth="1"/>
    <col min="7" max="7" width="23.6640625" style="213" bestFit="1" customWidth="1"/>
    <col min="8" max="8" width="17.5" style="27" customWidth="1"/>
    <col min="9" max="10" width="9.1640625" style="88" hidden="1" customWidth="1"/>
    <col min="11" max="11" width="18.1640625" style="27" customWidth="1"/>
    <col min="12" max="12" width="13.1640625" style="5" customWidth="1"/>
    <col min="13" max="13" width="11.83203125" style="5" customWidth="1"/>
    <col min="14" max="14" width="10.33203125" style="5" customWidth="1"/>
    <col min="15" max="15" width="12" style="5" customWidth="1"/>
    <col min="16" max="16" width="9.1640625" style="5" customWidth="1"/>
    <col min="17" max="18" width="9.1640625" style="5"/>
    <col min="19" max="19" width="11.5" style="5" customWidth="1"/>
    <col min="20" max="16384" width="9.1640625" style="5"/>
  </cols>
  <sheetData>
    <row r="1" spans="1:20" ht="15" customHeight="1" x14ac:dyDescent="0.2">
      <c r="A1" s="27"/>
      <c r="C1" s="27"/>
      <c r="F1" s="27"/>
      <c r="G1" s="226"/>
      <c r="I1" s="27"/>
      <c r="J1" s="27"/>
      <c r="L1" s="27"/>
      <c r="M1" s="27"/>
      <c r="N1" s="27"/>
      <c r="O1" s="27"/>
    </row>
    <row r="2" spans="1:20" ht="15" customHeight="1" x14ac:dyDescent="0.2">
      <c r="A2" s="27"/>
      <c r="C2" s="27"/>
      <c r="F2" s="27"/>
      <c r="G2" s="227"/>
      <c r="I2" s="27"/>
      <c r="J2" s="27"/>
      <c r="L2" s="27"/>
      <c r="M2" s="27"/>
      <c r="N2" s="27"/>
      <c r="O2" s="27"/>
    </row>
    <row r="3" spans="1:20" ht="15" customHeight="1" x14ac:dyDescent="0.2">
      <c r="A3" s="27"/>
      <c r="B3" s="27"/>
      <c r="C3" s="27"/>
      <c r="D3" s="27"/>
      <c r="F3" s="109">
        <v>1</v>
      </c>
      <c r="G3" s="227"/>
      <c r="H3" s="228" t="s">
        <v>111</v>
      </c>
      <c r="I3" s="27"/>
      <c r="J3" s="27"/>
      <c r="L3" s="27"/>
      <c r="M3" s="27"/>
      <c r="N3" s="27"/>
      <c r="O3" s="27"/>
    </row>
    <row r="4" spans="1:20" ht="15" customHeight="1" x14ac:dyDescent="0.2">
      <c r="A4" s="27"/>
      <c r="B4" s="27"/>
      <c r="C4" s="27"/>
      <c r="D4" s="27"/>
      <c r="F4" s="109">
        <v>0.5</v>
      </c>
      <c r="G4" s="229"/>
      <c r="H4" s="215" t="s">
        <v>112</v>
      </c>
      <c r="I4" s="27"/>
      <c r="J4" s="27"/>
      <c r="L4" s="27"/>
      <c r="M4" s="27"/>
      <c r="N4" s="27"/>
      <c r="O4" s="27"/>
    </row>
    <row r="5" spans="1:20" ht="15" customHeight="1" x14ac:dyDescent="0.2">
      <c r="A5" s="27"/>
      <c r="B5" s="27"/>
      <c r="C5" s="27"/>
      <c r="D5" s="27"/>
      <c r="E5" s="27">
        <f>ABS($C$3-$C$6)/9</f>
        <v>0</v>
      </c>
      <c r="F5" s="109">
        <v>0.1</v>
      </c>
      <c r="G5" s="140" t="s">
        <v>109</v>
      </c>
      <c r="I5" s="230"/>
      <c r="J5" s="27"/>
      <c r="L5" s="27"/>
      <c r="M5" s="27"/>
      <c r="N5" s="27"/>
      <c r="O5" s="27"/>
    </row>
    <row r="6" spans="1:20" ht="15" customHeight="1" x14ac:dyDescent="0.2">
      <c r="A6" s="27"/>
      <c r="B6" s="27"/>
      <c r="C6" s="27"/>
      <c r="D6" s="27"/>
      <c r="E6" s="27" t="s">
        <v>37</v>
      </c>
      <c r="F6" s="109">
        <v>0.01</v>
      </c>
      <c r="G6" s="140" t="s">
        <v>17</v>
      </c>
      <c r="K6" s="88"/>
      <c r="L6" s="234" t="s">
        <v>114</v>
      </c>
      <c r="M6" s="235"/>
      <c r="N6" s="235"/>
      <c r="O6" s="236"/>
    </row>
    <row r="7" spans="1:20" ht="15" customHeight="1" x14ac:dyDescent="0.2">
      <c r="A7" s="27"/>
      <c r="C7" s="27"/>
      <c r="F7" s="27"/>
      <c r="G7" s="27"/>
      <c r="H7" s="37" t="s">
        <v>109</v>
      </c>
      <c r="I7" s="22"/>
      <c r="J7" s="22"/>
      <c r="K7" s="22" t="s">
        <v>110</v>
      </c>
      <c r="L7" s="234" t="s">
        <v>115</v>
      </c>
      <c r="M7" s="235"/>
      <c r="N7" s="235"/>
      <c r="O7" s="236"/>
      <c r="Q7" s="140"/>
      <c r="S7" s="140" t="s">
        <v>89</v>
      </c>
      <c r="T7" s="140" t="s">
        <v>17</v>
      </c>
    </row>
    <row r="8" spans="1:20" ht="15" customHeight="1" x14ac:dyDescent="0.2">
      <c r="A8" s="22" t="s">
        <v>11</v>
      </c>
      <c r="B8" s="25" t="s">
        <v>20</v>
      </c>
      <c r="C8" s="22" t="s">
        <v>20</v>
      </c>
      <c r="D8" s="25" t="s">
        <v>21</v>
      </c>
      <c r="E8" s="22" t="s">
        <v>21</v>
      </c>
      <c r="F8" s="30" t="s">
        <v>8</v>
      </c>
      <c r="G8" s="231" t="s">
        <v>89</v>
      </c>
      <c r="H8" s="22" t="s">
        <v>113</v>
      </c>
      <c r="I8" s="86" t="s">
        <v>15</v>
      </c>
      <c r="J8" s="86" t="s">
        <v>16</v>
      </c>
      <c r="K8" s="219">
        <v>5.5</v>
      </c>
      <c r="L8" s="219">
        <v>0.01</v>
      </c>
    </row>
    <row r="9" spans="1:20" ht="15" customHeight="1" x14ac:dyDescent="0.2">
      <c r="A9" s="9" t="str">
        <f t="shared" ref="A9:A72" si="0">TEXT(RIGHT(TRIM(F9),7),"0000000")</f>
        <v/>
      </c>
      <c r="B9" s="26" t="str">
        <f>VLOOKUP(A9,OutputOsiris!$A$9:$A$1008,1,FALSE)</f>
        <v/>
      </c>
      <c r="C9" s="10" t="str">
        <f t="shared" ref="C9:C72" si="1">IF(ISBLANK(F9),"",(IF(ISERROR(B9),"NEE","")))</f>
        <v/>
      </c>
      <c r="D9" s="26" t="str">
        <f>VLOOKUP(A9,Opdracht!$A$11:$A$1010,1,FALSE)</f>
        <v/>
      </c>
      <c r="E9" s="29" t="str">
        <f t="shared" ref="E9:E72" si="2">IF(ISBLANK(F9),"",(IF(ISERROR(D9),"NEE","")))</f>
        <v/>
      </c>
      <c r="F9" s="40"/>
      <c r="G9" s="214"/>
      <c r="H9" s="41" t="str">
        <f>IF(ISTEXT(G9),G9,IF(AND(G9="",A9&lt;&gt;"",C9&lt;&gt;"NEE"),"",IF(G9="","",IF($H$7&lt;&gt;"Deelcijfer",IF(ISNUMBER(G9),IF(AND(G9&gt;=$K$8,G9&lt;=6),6,IF(G9&lt;$K$8,5,MROUND(G9,L$8)))),MROUND(G9,L$8)))))</f>
        <v/>
      </c>
      <c r="I9" s="87" t="str">
        <f t="shared" ref="I9:I72" si="3">IF(ISNUMBER(G9),((G9-$C$6)/$E$5)+1,"")</f>
        <v/>
      </c>
      <c r="J9" s="87" t="str">
        <f t="shared" ref="J9:J12" si="4">IF(I9="","",IF(I9&lt;1,1,I9))</f>
        <v/>
      </c>
      <c r="K9" s="204"/>
    </row>
    <row r="10" spans="1:20" ht="15" customHeight="1" x14ac:dyDescent="0.2">
      <c r="A10" s="28" t="str">
        <f t="shared" si="0"/>
        <v/>
      </c>
      <c r="B10" s="26" t="str">
        <f>VLOOKUP(A10,OutputOsiris!$A$9:$A$1008,1,FALSE)</f>
        <v/>
      </c>
      <c r="C10" s="10" t="str">
        <f t="shared" si="1"/>
        <v/>
      </c>
      <c r="D10" s="26" t="str">
        <f>VLOOKUP(A10,Opdracht!$A$11:$A$1010,1,FALSE)</f>
        <v/>
      </c>
      <c r="E10" s="29" t="str">
        <f t="shared" si="2"/>
        <v/>
      </c>
      <c r="F10" s="40"/>
      <c r="G10" s="214"/>
      <c r="H10" s="41" t="str">
        <f t="shared" ref="H10:H73" si="5">IF(ISTEXT(G10),G10,IF(AND(G10="",A10&lt;&gt;"",C10&lt;&gt;"NEE"),"",IF(G10="","",IF($H$7&lt;&gt;"Deelcijfer",IF(ISNUMBER(G10),IF(AND(G10&gt;=$K$8,G10&lt;=6),6,IF(G10&lt;$K$8,5,MROUND(G10,L$8)))),MROUND(G10,L$8)))))</f>
        <v/>
      </c>
      <c r="I10" s="87" t="str">
        <f t="shared" si="3"/>
        <v/>
      </c>
      <c r="J10" s="87" t="str">
        <f t="shared" si="4"/>
        <v/>
      </c>
      <c r="K10" s="204"/>
      <c r="P10" s="6"/>
    </row>
    <row r="11" spans="1:20" ht="15" customHeight="1" x14ac:dyDescent="0.2">
      <c r="A11" s="28" t="str">
        <f t="shared" ref="A11:A16" si="6">TEXT(RIGHT(TRIM(F11),7),"0000000")</f>
        <v/>
      </c>
      <c r="B11" s="26" t="str">
        <f>VLOOKUP(A11,OutputOsiris!$A$9:$A$1008,1,FALSE)</f>
        <v/>
      </c>
      <c r="C11" s="10" t="str">
        <f t="shared" si="1"/>
        <v/>
      </c>
      <c r="D11" s="26" t="str">
        <f>VLOOKUP(A11,Opdracht!$A$11:$A$1010,1,FALSE)</f>
        <v/>
      </c>
      <c r="E11" s="29" t="str">
        <f t="shared" si="2"/>
        <v/>
      </c>
      <c r="F11" s="40"/>
      <c r="G11" s="214"/>
      <c r="H11" s="41" t="str">
        <f t="shared" si="5"/>
        <v/>
      </c>
      <c r="I11" s="87" t="str">
        <f t="shared" si="3"/>
        <v/>
      </c>
      <c r="J11" s="87" t="str">
        <f t="shared" si="4"/>
        <v/>
      </c>
      <c r="K11" s="5"/>
    </row>
    <row r="12" spans="1:20" ht="15" customHeight="1" x14ac:dyDescent="0.2">
      <c r="A12" s="28" t="str">
        <f t="shared" si="6"/>
        <v/>
      </c>
      <c r="B12" s="26" t="str">
        <f>VLOOKUP(A12,OutputOsiris!$A$9:$A$1008,1,FALSE)</f>
        <v/>
      </c>
      <c r="C12" s="10" t="str">
        <f t="shared" si="1"/>
        <v/>
      </c>
      <c r="D12" s="26" t="str">
        <f>VLOOKUP(A12,Opdracht!$A$11:$A$1010,1,FALSE)</f>
        <v/>
      </c>
      <c r="E12" s="29" t="str">
        <f t="shared" si="2"/>
        <v/>
      </c>
      <c r="F12" s="40"/>
      <c r="G12" s="214"/>
      <c r="H12" s="41" t="str">
        <f t="shared" si="5"/>
        <v/>
      </c>
      <c r="I12" s="87" t="str">
        <f t="shared" si="3"/>
        <v/>
      </c>
      <c r="J12" s="87" t="str">
        <f t="shared" si="4"/>
        <v/>
      </c>
      <c r="K12" s="5"/>
    </row>
    <row r="13" spans="1:20" ht="15" customHeight="1" x14ac:dyDescent="0.2">
      <c r="A13" s="28" t="str">
        <f t="shared" si="6"/>
        <v/>
      </c>
      <c r="B13" s="26" t="str">
        <f>VLOOKUP(A13,OutputOsiris!$A$9:$A$1008,1,FALSE)</f>
        <v/>
      </c>
      <c r="C13" s="10" t="str">
        <f t="shared" si="1"/>
        <v/>
      </c>
      <c r="D13" s="26" t="str">
        <f>VLOOKUP(A13,Opdracht!$A$11:$A$1010,1,FALSE)</f>
        <v/>
      </c>
      <c r="E13" s="29" t="str">
        <f t="shared" si="2"/>
        <v/>
      </c>
      <c r="F13" s="40"/>
      <c r="G13" s="214"/>
      <c r="H13" s="41" t="str">
        <f t="shared" si="5"/>
        <v/>
      </c>
      <c r="I13" s="87" t="str">
        <f t="shared" si="3"/>
        <v/>
      </c>
      <c r="J13" s="87" t="str">
        <f>IF(I13="","",IF(I13&lt;1,1,I13))</f>
        <v/>
      </c>
      <c r="K13" s="5"/>
    </row>
    <row r="14" spans="1:20" ht="15" customHeight="1" x14ac:dyDescent="0.2">
      <c r="A14" s="28" t="str">
        <f t="shared" si="6"/>
        <v/>
      </c>
      <c r="B14" s="26" t="str">
        <f>VLOOKUP(A14,OutputOsiris!$A$9:$A$1008,1,FALSE)</f>
        <v/>
      </c>
      <c r="C14" s="10" t="str">
        <f t="shared" si="1"/>
        <v/>
      </c>
      <c r="D14" s="26" t="str">
        <f>VLOOKUP(A14,Opdracht!$A$11:$A$1010,1,FALSE)</f>
        <v/>
      </c>
      <c r="E14" s="29" t="str">
        <f t="shared" si="2"/>
        <v/>
      </c>
      <c r="F14" s="40"/>
      <c r="G14" s="214"/>
      <c r="H14" s="41" t="str">
        <f t="shared" si="5"/>
        <v/>
      </c>
      <c r="I14" s="87" t="str">
        <f t="shared" si="3"/>
        <v/>
      </c>
      <c r="J14" s="87" t="str">
        <f t="shared" ref="J14:J77" si="7">IF(I14="","",IF(I14&lt;1,1,I14))</f>
        <v/>
      </c>
      <c r="K14" s="5"/>
    </row>
    <row r="15" spans="1:20" ht="15" customHeight="1" x14ac:dyDescent="0.2">
      <c r="A15" s="28" t="str">
        <f t="shared" si="6"/>
        <v/>
      </c>
      <c r="B15" s="26" t="str">
        <f>VLOOKUP(A15,OutputOsiris!$A$9:$A$1008,1,FALSE)</f>
        <v/>
      </c>
      <c r="C15" s="10" t="str">
        <f t="shared" si="1"/>
        <v/>
      </c>
      <c r="D15" s="26" t="str">
        <f>VLOOKUP(A15,Opdracht!$A$11:$A$1010,1,FALSE)</f>
        <v/>
      </c>
      <c r="E15" s="29" t="str">
        <f t="shared" si="2"/>
        <v/>
      </c>
      <c r="F15" s="40"/>
      <c r="G15" s="214"/>
      <c r="H15" s="41" t="str">
        <f t="shared" si="5"/>
        <v/>
      </c>
      <c r="I15" s="87" t="str">
        <f t="shared" si="3"/>
        <v/>
      </c>
      <c r="J15" s="87" t="str">
        <f t="shared" si="7"/>
        <v/>
      </c>
      <c r="K15" s="5"/>
    </row>
    <row r="16" spans="1:20" ht="15" customHeight="1" x14ac:dyDescent="0.2">
      <c r="A16" s="28" t="str">
        <f t="shared" si="6"/>
        <v/>
      </c>
      <c r="B16" s="26" t="str">
        <f>VLOOKUP(A16,OutputOsiris!$A$9:$A$1008,1,FALSE)</f>
        <v/>
      </c>
      <c r="C16" s="10" t="str">
        <f t="shared" si="1"/>
        <v/>
      </c>
      <c r="D16" s="26" t="str">
        <f>VLOOKUP(A16,Opdracht!$A$11:$A$1010,1,FALSE)</f>
        <v/>
      </c>
      <c r="E16" s="29" t="str">
        <f t="shared" si="2"/>
        <v/>
      </c>
      <c r="F16" s="40"/>
      <c r="G16" s="214"/>
      <c r="H16" s="41" t="str">
        <f t="shared" si="5"/>
        <v/>
      </c>
      <c r="I16" s="87" t="str">
        <f t="shared" si="3"/>
        <v/>
      </c>
      <c r="J16" s="87" t="str">
        <f t="shared" si="7"/>
        <v/>
      </c>
      <c r="K16" s="5"/>
    </row>
    <row r="17" spans="1:12" ht="15" customHeight="1" x14ac:dyDescent="0.2">
      <c r="A17" s="28" t="str">
        <f t="shared" si="0"/>
        <v/>
      </c>
      <c r="B17" s="26" t="str">
        <f>VLOOKUP(A17,OutputOsiris!$A$9:$A$1008,1,FALSE)</f>
        <v/>
      </c>
      <c r="C17" s="10" t="str">
        <f t="shared" si="1"/>
        <v/>
      </c>
      <c r="D17" s="26" t="str">
        <f>VLOOKUP(A17,Opdracht!$A$11:$A$1010,1,FALSE)</f>
        <v/>
      </c>
      <c r="E17" s="29" t="str">
        <f t="shared" si="2"/>
        <v/>
      </c>
      <c r="F17" s="40"/>
      <c r="G17" s="214"/>
      <c r="H17" s="41" t="str">
        <f t="shared" si="5"/>
        <v/>
      </c>
      <c r="I17" s="87" t="str">
        <f t="shared" si="3"/>
        <v/>
      </c>
      <c r="J17" s="87" t="str">
        <f t="shared" si="7"/>
        <v/>
      </c>
      <c r="K17" s="5"/>
    </row>
    <row r="18" spans="1:12" ht="15" customHeight="1" x14ac:dyDescent="0.2">
      <c r="A18" s="28" t="str">
        <f t="shared" si="0"/>
        <v/>
      </c>
      <c r="B18" s="26" t="str">
        <f>VLOOKUP(A18,OutputOsiris!$A$9:$A$1008,1,FALSE)</f>
        <v/>
      </c>
      <c r="C18" s="10" t="str">
        <f t="shared" si="1"/>
        <v/>
      </c>
      <c r="D18" s="26" t="str">
        <f>VLOOKUP(A18,Opdracht!$A$11:$A$1010,1,FALSE)</f>
        <v/>
      </c>
      <c r="E18" s="29" t="str">
        <f t="shared" si="2"/>
        <v/>
      </c>
      <c r="F18" s="40"/>
      <c r="G18" s="214"/>
      <c r="H18" s="41" t="str">
        <f t="shared" si="5"/>
        <v/>
      </c>
      <c r="I18" s="87" t="str">
        <f t="shared" si="3"/>
        <v/>
      </c>
      <c r="J18" s="87" t="str">
        <f t="shared" si="7"/>
        <v/>
      </c>
      <c r="K18" s="5"/>
    </row>
    <row r="19" spans="1:12" ht="15" customHeight="1" x14ac:dyDescent="0.2">
      <c r="A19" s="28" t="str">
        <f t="shared" si="0"/>
        <v/>
      </c>
      <c r="B19" s="26" t="str">
        <f>VLOOKUP(A19,OutputOsiris!$A$9:$A$1008,1,FALSE)</f>
        <v/>
      </c>
      <c r="C19" s="10" t="str">
        <f t="shared" si="1"/>
        <v/>
      </c>
      <c r="D19" s="26" t="str">
        <f>VLOOKUP(A19,Opdracht!$A$11:$A$1010,1,FALSE)</f>
        <v/>
      </c>
      <c r="E19" s="29" t="str">
        <f t="shared" si="2"/>
        <v/>
      </c>
      <c r="F19" s="40"/>
      <c r="G19" s="214"/>
      <c r="H19" s="41" t="str">
        <f t="shared" si="5"/>
        <v/>
      </c>
      <c r="I19" s="87" t="str">
        <f t="shared" si="3"/>
        <v/>
      </c>
      <c r="J19" s="87" t="str">
        <f t="shared" si="7"/>
        <v/>
      </c>
      <c r="K19" s="5"/>
    </row>
    <row r="20" spans="1:12" ht="15" customHeight="1" x14ac:dyDescent="0.2">
      <c r="A20" s="28" t="str">
        <f t="shared" si="0"/>
        <v/>
      </c>
      <c r="B20" s="26" t="str">
        <f>VLOOKUP(A20,OutputOsiris!$A$9:$A$1008,1,FALSE)</f>
        <v/>
      </c>
      <c r="C20" s="10" t="str">
        <f t="shared" si="1"/>
        <v/>
      </c>
      <c r="D20" s="26" t="str">
        <f>VLOOKUP(A20,Opdracht!$A$11:$A$1010,1,FALSE)</f>
        <v/>
      </c>
      <c r="E20" s="29" t="str">
        <f t="shared" si="2"/>
        <v/>
      </c>
      <c r="F20" s="40"/>
      <c r="G20" s="214"/>
      <c r="H20" s="41" t="str">
        <f t="shared" si="5"/>
        <v/>
      </c>
      <c r="I20" s="87" t="str">
        <f t="shared" si="3"/>
        <v/>
      </c>
      <c r="J20" s="87" t="str">
        <f t="shared" si="7"/>
        <v/>
      </c>
      <c r="K20" s="5"/>
      <c r="L20" s="83"/>
    </row>
    <row r="21" spans="1:12" ht="15" customHeight="1" x14ac:dyDescent="0.2">
      <c r="A21" s="28" t="str">
        <f t="shared" si="0"/>
        <v/>
      </c>
      <c r="B21" s="26" t="str">
        <f>VLOOKUP(A21,OutputOsiris!$A$9:$A$1008,1,FALSE)</f>
        <v/>
      </c>
      <c r="C21" s="10" t="str">
        <f t="shared" si="1"/>
        <v/>
      </c>
      <c r="D21" s="26" t="str">
        <f>VLOOKUP(A21,Opdracht!$A$11:$A$1010,1,FALSE)</f>
        <v/>
      </c>
      <c r="E21" s="29" t="str">
        <f t="shared" si="2"/>
        <v/>
      </c>
      <c r="F21" s="40"/>
      <c r="G21" s="214"/>
      <c r="H21" s="41" t="str">
        <f t="shared" si="5"/>
        <v/>
      </c>
      <c r="I21" s="87" t="str">
        <f t="shared" si="3"/>
        <v/>
      </c>
      <c r="J21" s="87" t="str">
        <f t="shared" si="7"/>
        <v/>
      </c>
      <c r="K21" s="5"/>
      <c r="L21" s="82"/>
    </row>
    <row r="22" spans="1:12" ht="15" customHeight="1" x14ac:dyDescent="0.2">
      <c r="A22" s="28" t="str">
        <f t="shared" si="0"/>
        <v/>
      </c>
      <c r="B22" s="26" t="str">
        <f>VLOOKUP(A22,OutputOsiris!$A$9:$A$1008,1,FALSE)</f>
        <v/>
      </c>
      <c r="C22" s="10" t="str">
        <f t="shared" si="1"/>
        <v/>
      </c>
      <c r="D22" s="26" t="str">
        <f>VLOOKUP(A22,Opdracht!$A$11:$A$1010,1,FALSE)</f>
        <v/>
      </c>
      <c r="E22" s="29" t="str">
        <f t="shared" si="2"/>
        <v/>
      </c>
      <c r="F22" s="40"/>
      <c r="G22" s="214"/>
      <c r="H22" s="41" t="str">
        <f t="shared" si="5"/>
        <v/>
      </c>
      <c r="I22" s="87" t="str">
        <f t="shared" si="3"/>
        <v/>
      </c>
      <c r="J22" s="87" t="str">
        <f t="shared" si="7"/>
        <v/>
      </c>
      <c r="K22" s="5"/>
    </row>
    <row r="23" spans="1:12" ht="15" customHeight="1" x14ac:dyDescent="0.2">
      <c r="A23" s="28" t="str">
        <f t="shared" si="0"/>
        <v/>
      </c>
      <c r="B23" s="26" t="str">
        <f>VLOOKUP(A23,OutputOsiris!$A$9:$A$1008,1,FALSE)</f>
        <v/>
      </c>
      <c r="C23" s="10" t="str">
        <f t="shared" si="1"/>
        <v/>
      </c>
      <c r="D23" s="26" t="str">
        <f>VLOOKUP(A23,Opdracht!$A$11:$A$1010,1,FALSE)</f>
        <v/>
      </c>
      <c r="E23" s="29" t="str">
        <f t="shared" si="2"/>
        <v/>
      </c>
      <c r="F23" s="40"/>
      <c r="G23" s="214"/>
      <c r="H23" s="41" t="str">
        <f t="shared" si="5"/>
        <v/>
      </c>
      <c r="I23" s="87" t="str">
        <f t="shared" si="3"/>
        <v/>
      </c>
      <c r="J23" s="87" t="str">
        <f t="shared" si="7"/>
        <v/>
      </c>
      <c r="K23" s="5"/>
    </row>
    <row r="24" spans="1:12" ht="15" customHeight="1" x14ac:dyDescent="0.2">
      <c r="A24" s="28" t="str">
        <f t="shared" si="0"/>
        <v/>
      </c>
      <c r="B24" s="26" t="str">
        <f>VLOOKUP(A24,OutputOsiris!$A$9:$A$1008,1,FALSE)</f>
        <v/>
      </c>
      <c r="C24" s="10" t="str">
        <f t="shared" si="1"/>
        <v/>
      </c>
      <c r="D24" s="26" t="str">
        <f>VLOOKUP(A24,Opdracht!$A$11:$A$1010,1,FALSE)</f>
        <v/>
      </c>
      <c r="E24" s="29" t="str">
        <f t="shared" si="2"/>
        <v/>
      </c>
      <c r="F24" s="40"/>
      <c r="G24" s="214"/>
      <c r="H24" s="41" t="str">
        <f t="shared" si="5"/>
        <v/>
      </c>
      <c r="I24" s="87" t="str">
        <f t="shared" si="3"/>
        <v/>
      </c>
      <c r="J24" s="87" t="str">
        <f t="shared" si="7"/>
        <v/>
      </c>
      <c r="K24" s="5"/>
    </row>
    <row r="25" spans="1:12" ht="15" customHeight="1" x14ac:dyDescent="0.2">
      <c r="A25" s="28" t="str">
        <f t="shared" si="0"/>
        <v/>
      </c>
      <c r="B25" s="26" t="str">
        <f>VLOOKUP(A25,OutputOsiris!$A$9:$A$1008,1,FALSE)</f>
        <v/>
      </c>
      <c r="C25" s="10" t="str">
        <f t="shared" si="1"/>
        <v/>
      </c>
      <c r="D25" s="26" t="str">
        <f>VLOOKUP(A25,Opdracht!$A$11:$A$1010,1,FALSE)</f>
        <v/>
      </c>
      <c r="E25" s="29" t="str">
        <f t="shared" si="2"/>
        <v/>
      </c>
      <c r="F25" s="40"/>
      <c r="G25" s="214"/>
      <c r="H25" s="41" t="str">
        <f t="shared" si="5"/>
        <v/>
      </c>
      <c r="I25" s="87" t="str">
        <f t="shared" si="3"/>
        <v/>
      </c>
      <c r="J25" s="87" t="str">
        <f t="shared" si="7"/>
        <v/>
      </c>
      <c r="K25" s="5"/>
    </row>
    <row r="26" spans="1:12" ht="15" customHeight="1" x14ac:dyDescent="0.2">
      <c r="A26" s="28" t="str">
        <f t="shared" si="0"/>
        <v/>
      </c>
      <c r="B26" s="26" t="str">
        <f>VLOOKUP(A26,OutputOsiris!$A$9:$A$1008,1,FALSE)</f>
        <v/>
      </c>
      <c r="C26" s="10" t="str">
        <f t="shared" si="1"/>
        <v/>
      </c>
      <c r="D26" s="26" t="str">
        <f>VLOOKUP(A26,Opdracht!$A$11:$A$1010,1,FALSE)</f>
        <v/>
      </c>
      <c r="E26" s="29" t="str">
        <f t="shared" si="2"/>
        <v/>
      </c>
      <c r="F26" s="40"/>
      <c r="G26" s="214"/>
      <c r="H26" s="41" t="str">
        <f t="shared" si="5"/>
        <v/>
      </c>
      <c r="I26" s="87" t="str">
        <f t="shared" si="3"/>
        <v/>
      </c>
      <c r="J26" s="87" t="str">
        <f t="shared" si="7"/>
        <v/>
      </c>
      <c r="K26" s="5"/>
    </row>
    <row r="27" spans="1:12" ht="15" customHeight="1" x14ac:dyDescent="0.2">
      <c r="A27" s="28" t="str">
        <f t="shared" si="0"/>
        <v/>
      </c>
      <c r="B27" s="26" t="str">
        <f>VLOOKUP(A27,OutputOsiris!$A$9:$A$1008,1,FALSE)</f>
        <v/>
      </c>
      <c r="C27" s="10" t="str">
        <f t="shared" si="1"/>
        <v/>
      </c>
      <c r="D27" s="26" t="str">
        <f>VLOOKUP(A27,Opdracht!$A$11:$A$1010,1,FALSE)</f>
        <v/>
      </c>
      <c r="E27" s="29" t="str">
        <f t="shared" si="2"/>
        <v/>
      </c>
      <c r="F27" s="40"/>
      <c r="G27" s="214"/>
      <c r="H27" s="41" t="str">
        <f t="shared" si="5"/>
        <v/>
      </c>
      <c r="I27" s="87" t="str">
        <f t="shared" si="3"/>
        <v/>
      </c>
      <c r="J27" s="87" t="str">
        <f t="shared" si="7"/>
        <v/>
      </c>
      <c r="K27" s="5"/>
    </row>
    <row r="28" spans="1:12" ht="15" customHeight="1" x14ac:dyDescent="0.2">
      <c r="A28" s="28" t="str">
        <f t="shared" si="0"/>
        <v/>
      </c>
      <c r="B28" s="26" t="str">
        <f>VLOOKUP(A28,OutputOsiris!$A$9:$A$1008,1,FALSE)</f>
        <v/>
      </c>
      <c r="C28" s="10" t="str">
        <f t="shared" si="1"/>
        <v/>
      </c>
      <c r="D28" s="26" t="str">
        <f>VLOOKUP(A28,Opdracht!$A$11:$A$1010,1,FALSE)</f>
        <v/>
      </c>
      <c r="E28" s="29" t="str">
        <f t="shared" si="2"/>
        <v/>
      </c>
      <c r="F28" s="40"/>
      <c r="G28" s="214"/>
      <c r="H28" s="41" t="str">
        <f t="shared" si="5"/>
        <v/>
      </c>
      <c r="I28" s="87" t="str">
        <f t="shared" si="3"/>
        <v/>
      </c>
      <c r="J28" s="87" t="str">
        <f t="shared" si="7"/>
        <v/>
      </c>
      <c r="K28" s="5"/>
    </row>
    <row r="29" spans="1:12" ht="15" customHeight="1" x14ac:dyDescent="0.2">
      <c r="A29" s="28" t="str">
        <f t="shared" si="0"/>
        <v/>
      </c>
      <c r="B29" s="26" t="str">
        <f>VLOOKUP(A29,OutputOsiris!$A$9:$A$1008,1,FALSE)</f>
        <v/>
      </c>
      <c r="C29" s="10" t="str">
        <f t="shared" si="1"/>
        <v/>
      </c>
      <c r="D29" s="26" t="str">
        <f>VLOOKUP(A29,Opdracht!$A$11:$A$1010,1,FALSE)</f>
        <v/>
      </c>
      <c r="E29" s="29" t="str">
        <f t="shared" si="2"/>
        <v/>
      </c>
      <c r="F29" s="40"/>
      <c r="G29" s="214"/>
      <c r="H29" s="41" t="str">
        <f t="shared" si="5"/>
        <v/>
      </c>
      <c r="I29" s="87" t="str">
        <f t="shared" si="3"/>
        <v/>
      </c>
      <c r="J29" s="87" t="str">
        <f t="shared" si="7"/>
        <v/>
      </c>
      <c r="K29" s="5"/>
    </row>
    <row r="30" spans="1:12" ht="15" customHeight="1" x14ac:dyDescent="0.2">
      <c r="A30" s="28" t="str">
        <f t="shared" si="0"/>
        <v/>
      </c>
      <c r="B30" s="26" t="str">
        <f>VLOOKUP(A30,OutputOsiris!$A$9:$A$1008,1,FALSE)</f>
        <v/>
      </c>
      <c r="C30" s="10" t="str">
        <f t="shared" si="1"/>
        <v/>
      </c>
      <c r="D30" s="26" t="str">
        <f>VLOOKUP(A30,Opdracht!$A$11:$A$1010,1,FALSE)</f>
        <v/>
      </c>
      <c r="E30" s="29" t="str">
        <f t="shared" si="2"/>
        <v/>
      </c>
      <c r="F30" s="40"/>
      <c r="G30" s="214"/>
      <c r="H30" s="41" t="str">
        <f t="shared" si="5"/>
        <v/>
      </c>
      <c r="I30" s="87" t="str">
        <f t="shared" si="3"/>
        <v/>
      </c>
      <c r="J30" s="87" t="str">
        <f t="shared" si="7"/>
        <v/>
      </c>
      <c r="K30" s="5"/>
    </row>
    <row r="31" spans="1:12" ht="15" customHeight="1" x14ac:dyDescent="0.2">
      <c r="A31" s="28" t="str">
        <f t="shared" si="0"/>
        <v/>
      </c>
      <c r="B31" s="26" t="str">
        <f>VLOOKUP(A31,OutputOsiris!$A$9:$A$1008,1,FALSE)</f>
        <v/>
      </c>
      <c r="C31" s="10" t="str">
        <f t="shared" si="1"/>
        <v/>
      </c>
      <c r="D31" s="26" t="str">
        <f>VLOOKUP(A31,Opdracht!$A$11:$A$1010,1,FALSE)</f>
        <v/>
      </c>
      <c r="E31" s="29" t="str">
        <f t="shared" si="2"/>
        <v/>
      </c>
      <c r="F31" s="40"/>
      <c r="G31" s="214"/>
      <c r="H31" s="41" t="str">
        <f t="shared" si="5"/>
        <v/>
      </c>
      <c r="I31" s="87" t="str">
        <f t="shared" si="3"/>
        <v/>
      </c>
      <c r="J31" s="87" t="str">
        <f t="shared" si="7"/>
        <v/>
      </c>
      <c r="K31" s="5"/>
    </row>
    <row r="32" spans="1:12" ht="15" customHeight="1" x14ac:dyDescent="0.2">
      <c r="A32" s="28" t="str">
        <f t="shared" si="0"/>
        <v/>
      </c>
      <c r="B32" s="26" t="str">
        <f>VLOOKUP(A32,OutputOsiris!$A$9:$A$1008,1,FALSE)</f>
        <v/>
      </c>
      <c r="C32" s="10" t="str">
        <f t="shared" si="1"/>
        <v/>
      </c>
      <c r="D32" s="26" t="str">
        <f>VLOOKUP(A32,Opdracht!$A$11:$A$1010,1,FALSE)</f>
        <v/>
      </c>
      <c r="E32" s="29" t="str">
        <f t="shared" si="2"/>
        <v/>
      </c>
      <c r="F32" s="40"/>
      <c r="G32" s="214"/>
      <c r="H32" s="41" t="str">
        <f t="shared" si="5"/>
        <v/>
      </c>
      <c r="I32" s="87" t="str">
        <f t="shared" si="3"/>
        <v/>
      </c>
      <c r="J32" s="87" t="str">
        <f t="shared" si="7"/>
        <v/>
      </c>
      <c r="K32" s="5"/>
    </row>
    <row r="33" spans="1:11" ht="15" customHeight="1" x14ac:dyDescent="0.2">
      <c r="A33" s="28" t="str">
        <f t="shared" si="0"/>
        <v/>
      </c>
      <c r="B33" s="26" t="str">
        <f>VLOOKUP(A33,OutputOsiris!$A$9:$A$1008,1,FALSE)</f>
        <v/>
      </c>
      <c r="C33" s="10" t="str">
        <f t="shared" si="1"/>
        <v/>
      </c>
      <c r="D33" s="26" t="str">
        <f>VLOOKUP(A33,Opdracht!$A$11:$A$1010,1,FALSE)</f>
        <v/>
      </c>
      <c r="E33" s="29" t="str">
        <f t="shared" si="2"/>
        <v/>
      </c>
      <c r="F33" s="40"/>
      <c r="G33" s="214"/>
      <c r="H33" s="41" t="str">
        <f t="shared" si="5"/>
        <v/>
      </c>
      <c r="I33" s="87" t="str">
        <f t="shared" si="3"/>
        <v/>
      </c>
      <c r="J33" s="87" t="str">
        <f t="shared" si="7"/>
        <v/>
      </c>
      <c r="K33" s="5"/>
    </row>
    <row r="34" spans="1:11" ht="15" customHeight="1" x14ac:dyDescent="0.2">
      <c r="A34" s="28" t="str">
        <f t="shared" si="0"/>
        <v/>
      </c>
      <c r="B34" s="26" t="str">
        <f>VLOOKUP(A34,OutputOsiris!$A$9:$A$1008,1,FALSE)</f>
        <v/>
      </c>
      <c r="C34" s="10" t="str">
        <f t="shared" si="1"/>
        <v/>
      </c>
      <c r="D34" s="26" t="str">
        <f>VLOOKUP(A34,Opdracht!$A$11:$A$1010,1,FALSE)</f>
        <v/>
      </c>
      <c r="E34" s="29" t="str">
        <f t="shared" si="2"/>
        <v/>
      </c>
      <c r="F34" s="40"/>
      <c r="G34" s="214"/>
      <c r="H34" s="41" t="str">
        <f t="shared" si="5"/>
        <v/>
      </c>
      <c r="I34" s="87" t="str">
        <f t="shared" si="3"/>
        <v/>
      </c>
      <c r="J34" s="87" t="str">
        <f t="shared" si="7"/>
        <v/>
      </c>
      <c r="K34" s="5"/>
    </row>
    <row r="35" spans="1:11" ht="15" customHeight="1" x14ac:dyDescent="0.2">
      <c r="A35" s="28" t="str">
        <f t="shared" si="0"/>
        <v/>
      </c>
      <c r="B35" s="26" t="str">
        <f>VLOOKUP(A35,OutputOsiris!$A$9:$A$1008,1,FALSE)</f>
        <v/>
      </c>
      <c r="C35" s="10" t="str">
        <f t="shared" si="1"/>
        <v/>
      </c>
      <c r="D35" s="26" t="str">
        <f>VLOOKUP(A35,Opdracht!$A$11:$A$1010,1,FALSE)</f>
        <v/>
      </c>
      <c r="E35" s="29" t="str">
        <f t="shared" si="2"/>
        <v/>
      </c>
      <c r="F35" s="40"/>
      <c r="G35" s="214"/>
      <c r="H35" s="41" t="str">
        <f t="shared" si="5"/>
        <v/>
      </c>
      <c r="I35" s="87" t="str">
        <f t="shared" si="3"/>
        <v/>
      </c>
      <c r="J35" s="87" t="str">
        <f t="shared" si="7"/>
        <v/>
      </c>
      <c r="K35" s="5"/>
    </row>
    <row r="36" spans="1:11" ht="15" customHeight="1" x14ac:dyDescent="0.2">
      <c r="A36" s="28" t="str">
        <f t="shared" si="0"/>
        <v/>
      </c>
      <c r="B36" s="26" t="str">
        <f>VLOOKUP(A36,OutputOsiris!$A$9:$A$1008,1,FALSE)</f>
        <v/>
      </c>
      <c r="C36" s="10" t="str">
        <f t="shared" si="1"/>
        <v/>
      </c>
      <c r="D36" s="26" t="str">
        <f>VLOOKUP(A36,Opdracht!$A$11:$A$1010,1,FALSE)</f>
        <v/>
      </c>
      <c r="E36" s="29" t="str">
        <f t="shared" si="2"/>
        <v/>
      </c>
      <c r="F36" s="40"/>
      <c r="G36" s="214"/>
      <c r="H36" s="41" t="str">
        <f t="shared" si="5"/>
        <v/>
      </c>
      <c r="I36" s="87" t="str">
        <f t="shared" si="3"/>
        <v/>
      </c>
      <c r="J36" s="87" t="str">
        <f t="shared" si="7"/>
        <v/>
      </c>
      <c r="K36" s="5"/>
    </row>
    <row r="37" spans="1:11" ht="15" customHeight="1" x14ac:dyDescent="0.2">
      <c r="A37" s="28" t="str">
        <f t="shared" si="0"/>
        <v/>
      </c>
      <c r="B37" s="26" t="str">
        <f>VLOOKUP(A37,OutputOsiris!$A$9:$A$1008,1,FALSE)</f>
        <v/>
      </c>
      <c r="C37" s="10" t="str">
        <f t="shared" si="1"/>
        <v/>
      </c>
      <c r="D37" s="26" t="str">
        <f>VLOOKUP(A37,Opdracht!$A$11:$A$1010,1,FALSE)</f>
        <v/>
      </c>
      <c r="E37" s="29" t="str">
        <f t="shared" si="2"/>
        <v/>
      </c>
      <c r="F37" s="40"/>
      <c r="G37" s="214"/>
      <c r="H37" s="41" t="str">
        <f t="shared" si="5"/>
        <v/>
      </c>
      <c r="I37" s="87" t="str">
        <f t="shared" si="3"/>
        <v/>
      </c>
      <c r="J37" s="87" t="str">
        <f t="shared" si="7"/>
        <v/>
      </c>
      <c r="K37" s="5"/>
    </row>
    <row r="38" spans="1:11" ht="15" customHeight="1" x14ac:dyDescent="0.2">
      <c r="A38" s="28" t="str">
        <f t="shared" si="0"/>
        <v/>
      </c>
      <c r="B38" s="26" t="str">
        <f>VLOOKUP(A38,OutputOsiris!$A$9:$A$1008,1,FALSE)</f>
        <v/>
      </c>
      <c r="C38" s="10" t="str">
        <f t="shared" si="1"/>
        <v/>
      </c>
      <c r="D38" s="26" t="str">
        <f>VLOOKUP(A38,Opdracht!$A$11:$A$1010,1,FALSE)</f>
        <v/>
      </c>
      <c r="E38" s="29" t="str">
        <f t="shared" si="2"/>
        <v/>
      </c>
      <c r="F38" s="40"/>
      <c r="G38" s="214"/>
      <c r="H38" s="41" t="str">
        <f t="shared" si="5"/>
        <v/>
      </c>
      <c r="I38" s="87" t="str">
        <f t="shared" si="3"/>
        <v/>
      </c>
      <c r="J38" s="87" t="str">
        <f t="shared" si="7"/>
        <v/>
      </c>
      <c r="K38" s="5"/>
    </row>
    <row r="39" spans="1:11" ht="15" customHeight="1" x14ac:dyDescent="0.2">
      <c r="A39" s="28" t="str">
        <f t="shared" si="0"/>
        <v/>
      </c>
      <c r="B39" s="26" t="str">
        <f>VLOOKUP(A39,OutputOsiris!$A$9:$A$1008,1,FALSE)</f>
        <v/>
      </c>
      <c r="C39" s="10" t="str">
        <f t="shared" si="1"/>
        <v/>
      </c>
      <c r="D39" s="26" t="str">
        <f>VLOOKUP(A39,Opdracht!$A$11:$A$1010,1,FALSE)</f>
        <v/>
      </c>
      <c r="E39" s="29" t="str">
        <f t="shared" si="2"/>
        <v/>
      </c>
      <c r="F39" s="40"/>
      <c r="G39" s="214"/>
      <c r="H39" s="41" t="str">
        <f t="shared" si="5"/>
        <v/>
      </c>
      <c r="I39" s="87" t="str">
        <f t="shared" si="3"/>
        <v/>
      </c>
      <c r="J39" s="87" t="str">
        <f t="shared" si="7"/>
        <v/>
      </c>
      <c r="K39" s="5"/>
    </row>
    <row r="40" spans="1:11" ht="15" customHeight="1" x14ac:dyDescent="0.2">
      <c r="A40" s="28" t="str">
        <f t="shared" si="0"/>
        <v/>
      </c>
      <c r="B40" s="26" t="str">
        <f>VLOOKUP(A40,OutputOsiris!$A$9:$A$1008,1,FALSE)</f>
        <v/>
      </c>
      <c r="C40" s="10" t="str">
        <f t="shared" si="1"/>
        <v/>
      </c>
      <c r="D40" s="26" t="str">
        <f>VLOOKUP(A40,Opdracht!$A$11:$A$1010,1,FALSE)</f>
        <v/>
      </c>
      <c r="E40" s="29" t="str">
        <f t="shared" si="2"/>
        <v/>
      </c>
      <c r="F40" s="40"/>
      <c r="G40" s="214"/>
      <c r="H40" s="41" t="str">
        <f t="shared" si="5"/>
        <v/>
      </c>
      <c r="I40" s="87" t="str">
        <f t="shared" si="3"/>
        <v/>
      </c>
      <c r="J40" s="87" t="str">
        <f t="shared" si="7"/>
        <v/>
      </c>
      <c r="K40" s="5"/>
    </row>
    <row r="41" spans="1:11" ht="15" customHeight="1" x14ac:dyDescent="0.2">
      <c r="A41" s="28" t="str">
        <f t="shared" si="0"/>
        <v/>
      </c>
      <c r="B41" s="26" t="str">
        <f>VLOOKUP(A41,OutputOsiris!$A$9:$A$1008,1,FALSE)</f>
        <v/>
      </c>
      <c r="C41" s="10" t="str">
        <f t="shared" si="1"/>
        <v/>
      </c>
      <c r="D41" s="26" t="str">
        <f>VLOOKUP(A41,Opdracht!$A$11:$A$1010,1,FALSE)</f>
        <v/>
      </c>
      <c r="E41" s="29" t="str">
        <f t="shared" si="2"/>
        <v/>
      </c>
      <c r="F41" s="40"/>
      <c r="G41" s="214"/>
      <c r="H41" s="41" t="str">
        <f t="shared" si="5"/>
        <v/>
      </c>
      <c r="I41" s="87" t="str">
        <f t="shared" si="3"/>
        <v/>
      </c>
      <c r="J41" s="87" t="str">
        <f t="shared" si="7"/>
        <v/>
      </c>
      <c r="K41" s="5"/>
    </row>
    <row r="42" spans="1:11" ht="15" customHeight="1" x14ac:dyDescent="0.2">
      <c r="A42" s="28" t="str">
        <f t="shared" si="0"/>
        <v/>
      </c>
      <c r="B42" s="26" t="str">
        <f>VLOOKUP(A42,OutputOsiris!$A$9:$A$1008,1,FALSE)</f>
        <v/>
      </c>
      <c r="C42" s="10" t="str">
        <f t="shared" si="1"/>
        <v/>
      </c>
      <c r="D42" s="26" t="str">
        <f>VLOOKUP(A42,Opdracht!$A$11:$A$1010,1,FALSE)</f>
        <v/>
      </c>
      <c r="E42" s="29" t="str">
        <f t="shared" si="2"/>
        <v/>
      </c>
      <c r="F42" s="40"/>
      <c r="G42" s="214"/>
      <c r="H42" s="41" t="str">
        <f t="shared" si="5"/>
        <v/>
      </c>
      <c r="I42" s="87" t="str">
        <f t="shared" si="3"/>
        <v/>
      </c>
      <c r="J42" s="87" t="str">
        <f t="shared" si="7"/>
        <v/>
      </c>
      <c r="K42" s="5"/>
    </row>
    <row r="43" spans="1:11" ht="15" customHeight="1" x14ac:dyDescent="0.2">
      <c r="A43" s="28" t="str">
        <f t="shared" si="0"/>
        <v/>
      </c>
      <c r="B43" s="26" t="str">
        <f>VLOOKUP(A43,OutputOsiris!$A$9:$A$1008,1,FALSE)</f>
        <v/>
      </c>
      <c r="C43" s="10" t="str">
        <f t="shared" si="1"/>
        <v/>
      </c>
      <c r="D43" s="26" t="str">
        <f>VLOOKUP(A43,Opdracht!$A$11:$A$1010,1,FALSE)</f>
        <v/>
      </c>
      <c r="E43" s="29" t="str">
        <f t="shared" si="2"/>
        <v/>
      </c>
      <c r="F43" s="40"/>
      <c r="G43" s="214"/>
      <c r="H43" s="41" t="str">
        <f t="shared" si="5"/>
        <v/>
      </c>
      <c r="I43" s="87" t="str">
        <f t="shared" si="3"/>
        <v/>
      </c>
      <c r="J43" s="87" t="str">
        <f t="shared" si="7"/>
        <v/>
      </c>
      <c r="K43" s="5"/>
    </row>
    <row r="44" spans="1:11" ht="15" customHeight="1" x14ac:dyDescent="0.2">
      <c r="A44" s="28" t="str">
        <f t="shared" si="0"/>
        <v/>
      </c>
      <c r="B44" s="26" t="str">
        <f>VLOOKUP(A44,OutputOsiris!$A$9:$A$1008,1,FALSE)</f>
        <v/>
      </c>
      <c r="C44" s="10" t="str">
        <f t="shared" si="1"/>
        <v/>
      </c>
      <c r="D44" s="26" t="str">
        <f>VLOOKUP(A44,Opdracht!$A$11:$A$1010,1,FALSE)</f>
        <v/>
      </c>
      <c r="E44" s="29" t="str">
        <f t="shared" si="2"/>
        <v/>
      </c>
      <c r="F44" s="40"/>
      <c r="G44" s="214"/>
      <c r="H44" s="41" t="str">
        <f t="shared" si="5"/>
        <v/>
      </c>
      <c r="I44" s="87" t="str">
        <f t="shared" si="3"/>
        <v/>
      </c>
      <c r="J44" s="87" t="str">
        <f t="shared" si="7"/>
        <v/>
      </c>
      <c r="K44" s="5"/>
    </row>
    <row r="45" spans="1:11" ht="15" customHeight="1" x14ac:dyDescent="0.2">
      <c r="A45" s="28" t="str">
        <f t="shared" si="0"/>
        <v/>
      </c>
      <c r="B45" s="26" t="str">
        <f>VLOOKUP(A45,OutputOsiris!$A$9:$A$1008,1,FALSE)</f>
        <v/>
      </c>
      <c r="C45" s="10" t="str">
        <f t="shared" si="1"/>
        <v/>
      </c>
      <c r="D45" s="26" t="str">
        <f>VLOOKUP(A45,Opdracht!$A$11:$A$1010,1,FALSE)</f>
        <v/>
      </c>
      <c r="E45" s="29" t="str">
        <f t="shared" si="2"/>
        <v/>
      </c>
      <c r="F45" s="40"/>
      <c r="G45" s="214"/>
      <c r="H45" s="41" t="str">
        <f t="shared" si="5"/>
        <v/>
      </c>
      <c r="I45" s="87" t="str">
        <f t="shared" si="3"/>
        <v/>
      </c>
      <c r="J45" s="87" t="str">
        <f t="shared" si="7"/>
        <v/>
      </c>
      <c r="K45" s="5"/>
    </row>
    <row r="46" spans="1:11" ht="15" customHeight="1" x14ac:dyDescent="0.2">
      <c r="A46" s="28" t="str">
        <f t="shared" si="0"/>
        <v/>
      </c>
      <c r="B46" s="26" t="str">
        <f>VLOOKUP(A46,OutputOsiris!$A$9:$A$1008,1,FALSE)</f>
        <v/>
      </c>
      <c r="C46" s="10" t="str">
        <f t="shared" si="1"/>
        <v/>
      </c>
      <c r="D46" s="26" t="str">
        <f>VLOOKUP(A46,Opdracht!$A$11:$A$1010,1,FALSE)</f>
        <v/>
      </c>
      <c r="E46" s="29" t="str">
        <f t="shared" si="2"/>
        <v/>
      </c>
      <c r="F46" s="40"/>
      <c r="G46" s="214"/>
      <c r="H46" s="41" t="str">
        <f t="shared" si="5"/>
        <v/>
      </c>
      <c r="I46" s="87" t="str">
        <f t="shared" si="3"/>
        <v/>
      </c>
      <c r="J46" s="87" t="str">
        <f t="shared" si="7"/>
        <v/>
      </c>
      <c r="K46" s="5"/>
    </row>
    <row r="47" spans="1:11" ht="15" customHeight="1" x14ac:dyDescent="0.2">
      <c r="A47" s="28" t="str">
        <f t="shared" si="0"/>
        <v/>
      </c>
      <c r="B47" s="26" t="str">
        <f>VLOOKUP(A47,OutputOsiris!$A$9:$A$1008,1,FALSE)</f>
        <v/>
      </c>
      <c r="C47" s="10" t="str">
        <f t="shared" si="1"/>
        <v/>
      </c>
      <c r="D47" s="26" t="str">
        <f>VLOOKUP(A47,Opdracht!$A$11:$A$1010,1,FALSE)</f>
        <v/>
      </c>
      <c r="E47" s="29" t="str">
        <f t="shared" si="2"/>
        <v/>
      </c>
      <c r="F47" s="40"/>
      <c r="G47" s="214"/>
      <c r="H47" s="41" t="str">
        <f t="shared" si="5"/>
        <v/>
      </c>
      <c r="I47" s="87" t="str">
        <f t="shared" si="3"/>
        <v/>
      </c>
      <c r="J47" s="87" t="str">
        <f t="shared" si="7"/>
        <v/>
      </c>
      <c r="K47" s="5"/>
    </row>
    <row r="48" spans="1:11" ht="15" customHeight="1" x14ac:dyDescent="0.2">
      <c r="A48" s="28" t="str">
        <f t="shared" si="0"/>
        <v/>
      </c>
      <c r="B48" s="26" t="str">
        <f>VLOOKUP(A48,OutputOsiris!$A$9:$A$1008,1,FALSE)</f>
        <v/>
      </c>
      <c r="C48" s="10" t="str">
        <f t="shared" si="1"/>
        <v/>
      </c>
      <c r="D48" s="26" t="str">
        <f>VLOOKUP(A48,Opdracht!$A$11:$A$1010,1,FALSE)</f>
        <v/>
      </c>
      <c r="E48" s="29" t="str">
        <f t="shared" si="2"/>
        <v/>
      </c>
      <c r="F48" s="40"/>
      <c r="G48" s="214"/>
      <c r="H48" s="41" t="str">
        <f t="shared" si="5"/>
        <v/>
      </c>
      <c r="I48" s="87" t="str">
        <f t="shared" si="3"/>
        <v/>
      </c>
      <c r="J48" s="87" t="str">
        <f t="shared" si="7"/>
        <v/>
      </c>
      <c r="K48" s="5"/>
    </row>
    <row r="49" spans="1:11" ht="15" customHeight="1" x14ac:dyDescent="0.2">
      <c r="A49" s="28" t="str">
        <f t="shared" si="0"/>
        <v/>
      </c>
      <c r="B49" s="26" t="str">
        <f>VLOOKUP(A49,OutputOsiris!$A$9:$A$1008,1,FALSE)</f>
        <v/>
      </c>
      <c r="C49" s="10" t="str">
        <f t="shared" si="1"/>
        <v/>
      </c>
      <c r="D49" s="26" t="str">
        <f>VLOOKUP(A49,Opdracht!$A$11:$A$1010,1,FALSE)</f>
        <v/>
      </c>
      <c r="E49" s="29" t="str">
        <f t="shared" si="2"/>
        <v/>
      </c>
      <c r="F49" s="40"/>
      <c r="G49" s="214"/>
      <c r="H49" s="41" t="str">
        <f t="shared" si="5"/>
        <v/>
      </c>
      <c r="I49" s="87" t="str">
        <f t="shared" si="3"/>
        <v/>
      </c>
      <c r="J49" s="87" t="str">
        <f t="shared" si="7"/>
        <v/>
      </c>
      <c r="K49" s="5"/>
    </row>
    <row r="50" spans="1:11" ht="15" customHeight="1" x14ac:dyDescent="0.2">
      <c r="A50" s="28" t="str">
        <f t="shared" si="0"/>
        <v/>
      </c>
      <c r="B50" s="26" t="str">
        <f>VLOOKUP(A50,OutputOsiris!$A$9:$A$1008,1,FALSE)</f>
        <v/>
      </c>
      <c r="C50" s="10" t="str">
        <f t="shared" si="1"/>
        <v/>
      </c>
      <c r="D50" s="26" t="str">
        <f>VLOOKUP(A50,Opdracht!$A$11:$A$1010,1,FALSE)</f>
        <v/>
      </c>
      <c r="E50" s="29" t="str">
        <f t="shared" si="2"/>
        <v/>
      </c>
      <c r="F50" s="40"/>
      <c r="G50" s="214"/>
      <c r="H50" s="41" t="str">
        <f t="shared" si="5"/>
        <v/>
      </c>
      <c r="I50" s="87" t="str">
        <f t="shared" si="3"/>
        <v/>
      </c>
      <c r="J50" s="87" t="str">
        <f t="shared" si="7"/>
        <v/>
      </c>
      <c r="K50" s="5"/>
    </row>
    <row r="51" spans="1:11" ht="15" customHeight="1" x14ac:dyDescent="0.2">
      <c r="A51" s="28" t="str">
        <f t="shared" si="0"/>
        <v/>
      </c>
      <c r="B51" s="26" t="str">
        <f>VLOOKUP(A51,OutputOsiris!$A$9:$A$1008,1,FALSE)</f>
        <v/>
      </c>
      <c r="C51" s="10" t="str">
        <f t="shared" si="1"/>
        <v/>
      </c>
      <c r="D51" s="26" t="str">
        <f>VLOOKUP(A51,Opdracht!$A$11:$A$1010,1,FALSE)</f>
        <v/>
      </c>
      <c r="E51" s="29" t="str">
        <f t="shared" si="2"/>
        <v/>
      </c>
      <c r="F51" s="40"/>
      <c r="G51" s="214"/>
      <c r="H51" s="41" t="str">
        <f t="shared" si="5"/>
        <v/>
      </c>
      <c r="I51" s="87" t="str">
        <f t="shared" si="3"/>
        <v/>
      </c>
      <c r="J51" s="87" t="str">
        <f t="shared" si="7"/>
        <v/>
      </c>
      <c r="K51" s="5"/>
    </row>
    <row r="52" spans="1:11" ht="15" customHeight="1" x14ac:dyDescent="0.2">
      <c r="A52" s="28" t="str">
        <f t="shared" si="0"/>
        <v/>
      </c>
      <c r="B52" s="26" t="str">
        <f>VLOOKUP(A52,OutputOsiris!$A$9:$A$1008,1,FALSE)</f>
        <v/>
      </c>
      <c r="C52" s="10" t="str">
        <f t="shared" si="1"/>
        <v/>
      </c>
      <c r="D52" s="26" t="str">
        <f>VLOOKUP(A52,Opdracht!$A$11:$A$1010,1,FALSE)</f>
        <v/>
      </c>
      <c r="E52" s="29" t="str">
        <f t="shared" si="2"/>
        <v/>
      </c>
      <c r="F52" s="40"/>
      <c r="G52" s="214"/>
      <c r="H52" s="41" t="str">
        <f t="shared" si="5"/>
        <v/>
      </c>
      <c r="I52" s="87" t="str">
        <f t="shared" si="3"/>
        <v/>
      </c>
      <c r="J52" s="87" t="str">
        <f t="shared" si="7"/>
        <v/>
      </c>
      <c r="K52" s="5"/>
    </row>
    <row r="53" spans="1:11" ht="15" customHeight="1" x14ac:dyDescent="0.2">
      <c r="A53" s="28" t="str">
        <f t="shared" si="0"/>
        <v/>
      </c>
      <c r="B53" s="26" t="str">
        <f>VLOOKUP(A53,OutputOsiris!$A$9:$A$1008,1,FALSE)</f>
        <v/>
      </c>
      <c r="C53" s="10" t="str">
        <f t="shared" si="1"/>
        <v/>
      </c>
      <c r="D53" s="26" t="str">
        <f>VLOOKUP(A53,Opdracht!$A$11:$A$1010,1,FALSE)</f>
        <v/>
      </c>
      <c r="E53" s="29" t="str">
        <f t="shared" si="2"/>
        <v/>
      </c>
      <c r="F53" s="40"/>
      <c r="G53" s="214"/>
      <c r="H53" s="41" t="str">
        <f t="shared" si="5"/>
        <v/>
      </c>
      <c r="I53" s="87" t="str">
        <f t="shared" si="3"/>
        <v/>
      </c>
      <c r="J53" s="87" t="str">
        <f t="shared" si="7"/>
        <v/>
      </c>
      <c r="K53" s="5"/>
    </row>
    <row r="54" spans="1:11" ht="15" customHeight="1" x14ac:dyDescent="0.2">
      <c r="A54" s="28" t="str">
        <f t="shared" si="0"/>
        <v/>
      </c>
      <c r="B54" s="26" t="str">
        <f>VLOOKUP(A54,OutputOsiris!$A$9:$A$1008,1,FALSE)</f>
        <v/>
      </c>
      <c r="C54" s="10" t="str">
        <f t="shared" si="1"/>
        <v/>
      </c>
      <c r="D54" s="26" t="str">
        <f>VLOOKUP(A54,Opdracht!$A$11:$A$1010,1,FALSE)</f>
        <v/>
      </c>
      <c r="E54" s="29" t="str">
        <f t="shared" si="2"/>
        <v/>
      </c>
      <c r="F54" s="40"/>
      <c r="G54" s="214"/>
      <c r="H54" s="41" t="str">
        <f t="shared" si="5"/>
        <v/>
      </c>
      <c r="I54" s="87" t="str">
        <f t="shared" si="3"/>
        <v/>
      </c>
      <c r="J54" s="87" t="str">
        <f t="shared" si="7"/>
        <v/>
      </c>
      <c r="K54" s="5"/>
    </row>
    <row r="55" spans="1:11" ht="15" customHeight="1" x14ac:dyDescent="0.2">
      <c r="A55" s="28" t="str">
        <f t="shared" si="0"/>
        <v/>
      </c>
      <c r="B55" s="26" t="str">
        <f>VLOOKUP(A55,OutputOsiris!$A$9:$A$1008,1,FALSE)</f>
        <v/>
      </c>
      <c r="C55" s="10" t="str">
        <f t="shared" si="1"/>
        <v/>
      </c>
      <c r="D55" s="26" t="str">
        <f>VLOOKUP(A55,Opdracht!$A$11:$A$1010,1,FALSE)</f>
        <v/>
      </c>
      <c r="E55" s="29" t="str">
        <f t="shared" si="2"/>
        <v/>
      </c>
      <c r="F55" s="40"/>
      <c r="G55" s="214"/>
      <c r="H55" s="41" t="str">
        <f t="shared" si="5"/>
        <v/>
      </c>
      <c r="I55" s="87" t="str">
        <f t="shared" si="3"/>
        <v/>
      </c>
      <c r="J55" s="87" t="str">
        <f t="shared" si="7"/>
        <v/>
      </c>
      <c r="K55" s="5"/>
    </row>
    <row r="56" spans="1:11" ht="15" customHeight="1" x14ac:dyDescent="0.2">
      <c r="A56" s="28" t="str">
        <f t="shared" si="0"/>
        <v/>
      </c>
      <c r="B56" s="26" t="str">
        <f>VLOOKUP(A56,OutputOsiris!$A$9:$A$1008,1,FALSE)</f>
        <v/>
      </c>
      <c r="C56" s="10" t="str">
        <f t="shared" si="1"/>
        <v/>
      </c>
      <c r="D56" s="26" t="str">
        <f>VLOOKUP(A56,Opdracht!$A$11:$A$1010,1,FALSE)</f>
        <v/>
      </c>
      <c r="E56" s="29" t="str">
        <f t="shared" si="2"/>
        <v/>
      </c>
      <c r="F56" s="40"/>
      <c r="G56" s="214"/>
      <c r="H56" s="41" t="str">
        <f t="shared" si="5"/>
        <v/>
      </c>
      <c r="I56" s="87" t="str">
        <f t="shared" si="3"/>
        <v/>
      </c>
      <c r="J56" s="87" t="str">
        <f t="shared" si="7"/>
        <v/>
      </c>
      <c r="K56" s="5"/>
    </row>
    <row r="57" spans="1:11" ht="15" customHeight="1" x14ac:dyDescent="0.2">
      <c r="A57" s="28" t="str">
        <f t="shared" si="0"/>
        <v/>
      </c>
      <c r="B57" s="26" t="str">
        <f>VLOOKUP(A57,OutputOsiris!$A$9:$A$1008,1,FALSE)</f>
        <v/>
      </c>
      <c r="C57" s="10" t="str">
        <f t="shared" si="1"/>
        <v/>
      </c>
      <c r="D57" s="26" t="str">
        <f>VLOOKUP(A57,Opdracht!$A$11:$A$1010,1,FALSE)</f>
        <v/>
      </c>
      <c r="E57" s="29" t="str">
        <f t="shared" si="2"/>
        <v/>
      </c>
      <c r="F57" s="40"/>
      <c r="G57" s="214"/>
      <c r="H57" s="41" t="str">
        <f t="shared" si="5"/>
        <v/>
      </c>
      <c r="I57" s="87" t="str">
        <f t="shared" si="3"/>
        <v/>
      </c>
      <c r="J57" s="87" t="str">
        <f t="shared" si="7"/>
        <v/>
      </c>
      <c r="K57" s="5"/>
    </row>
    <row r="58" spans="1:11" ht="15" customHeight="1" x14ac:dyDescent="0.2">
      <c r="A58" s="28" t="str">
        <f t="shared" si="0"/>
        <v/>
      </c>
      <c r="B58" s="26" t="str">
        <f>VLOOKUP(A58,OutputOsiris!$A$9:$A$1008,1,FALSE)</f>
        <v/>
      </c>
      <c r="C58" s="10" t="str">
        <f t="shared" si="1"/>
        <v/>
      </c>
      <c r="D58" s="26" t="str">
        <f>VLOOKUP(A58,Opdracht!$A$11:$A$1010,1,FALSE)</f>
        <v/>
      </c>
      <c r="E58" s="29" t="str">
        <f t="shared" si="2"/>
        <v/>
      </c>
      <c r="F58" s="40"/>
      <c r="G58" s="214"/>
      <c r="H58" s="41" t="str">
        <f t="shared" si="5"/>
        <v/>
      </c>
      <c r="I58" s="87" t="str">
        <f t="shared" si="3"/>
        <v/>
      </c>
      <c r="J58" s="87" t="str">
        <f t="shared" si="7"/>
        <v/>
      </c>
      <c r="K58" s="5"/>
    </row>
    <row r="59" spans="1:11" ht="15" customHeight="1" x14ac:dyDescent="0.2">
      <c r="A59" s="28" t="str">
        <f t="shared" si="0"/>
        <v/>
      </c>
      <c r="B59" s="26" t="str">
        <f>VLOOKUP(A59,OutputOsiris!$A$9:$A$1008,1,FALSE)</f>
        <v/>
      </c>
      <c r="C59" s="10" t="str">
        <f t="shared" si="1"/>
        <v/>
      </c>
      <c r="D59" s="26" t="str">
        <f>VLOOKUP(A59,Opdracht!$A$11:$A$1010,1,FALSE)</f>
        <v/>
      </c>
      <c r="E59" s="29" t="str">
        <f t="shared" si="2"/>
        <v/>
      </c>
      <c r="F59" s="40"/>
      <c r="G59" s="214"/>
      <c r="H59" s="41" t="str">
        <f t="shared" si="5"/>
        <v/>
      </c>
      <c r="I59" s="87" t="str">
        <f t="shared" si="3"/>
        <v/>
      </c>
      <c r="J59" s="87" t="str">
        <f t="shared" si="7"/>
        <v/>
      </c>
      <c r="K59" s="5"/>
    </row>
    <row r="60" spans="1:11" ht="15" customHeight="1" x14ac:dyDescent="0.2">
      <c r="A60" s="28" t="str">
        <f t="shared" si="0"/>
        <v/>
      </c>
      <c r="B60" s="26" t="str">
        <f>VLOOKUP(A60,OutputOsiris!$A$9:$A$1008,1,FALSE)</f>
        <v/>
      </c>
      <c r="C60" s="10" t="str">
        <f t="shared" si="1"/>
        <v/>
      </c>
      <c r="D60" s="26" t="str">
        <f>VLOOKUP(A60,Opdracht!$A$11:$A$1010,1,FALSE)</f>
        <v/>
      </c>
      <c r="E60" s="29" t="str">
        <f t="shared" si="2"/>
        <v/>
      </c>
      <c r="F60" s="40"/>
      <c r="G60" s="214"/>
      <c r="H60" s="41" t="str">
        <f t="shared" si="5"/>
        <v/>
      </c>
      <c r="I60" s="87" t="str">
        <f t="shared" si="3"/>
        <v/>
      </c>
      <c r="J60" s="87" t="str">
        <f t="shared" si="7"/>
        <v/>
      </c>
      <c r="K60" s="5"/>
    </row>
    <row r="61" spans="1:11" ht="15" customHeight="1" x14ac:dyDescent="0.2">
      <c r="A61" s="28" t="str">
        <f t="shared" si="0"/>
        <v/>
      </c>
      <c r="B61" s="26" t="str">
        <f>VLOOKUP(A61,OutputOsiris!$A$9:$A$1008,1,FALSE)</f>
        <v/>
      </c>
      <c r="C61" s="10" t="str">
        <f t="shared" si="1"/>
        <v/>
      </c>
      <c r="D61" s="26" t="str">
        <f>VLOOKUP(A61,Opdracht!$A$11:$A$1010,1,FALSE)</f>
        <v/>
      </c>
      <c r="E61" s="29" t="str">
        <f t="shared" si="2"/>
        <v/>
      </c>
      <c r="F61" s="40"/>
      <c r="G61" s="214"/>
      <c r="H61" s="41" t="str">
        <f t="shared" si="5"/>
        <v/>
      </c>
      <c r="I61" s="87" t="str">
        <f t="shared" si="3"/>
        <v/>
      </c>
      <c r="J61" s="87" t="str">
        <f t="shared" si="7"/>
        <v/>
      </c>
      <c r="K61" s="5"/>
    </row>
    <row r="62" spans="1:11" ht="15" customHeight="1" x14ac:dyDescent="0.2">
      <c r="A62" s="28" t="str">
        <f t="shared" si="0"/>
        <v/>
      </c>
      <c r="B62" s="26" t="str">
        <f>VLOOKUP(A62,OutputOsiris!$A$9:$A$1008,1,FALSE)</f>
        <v/>
      </c>
      <c r="C62" s="10" t="str">
        <f t="shared" si="1"/>
        <v/>
      </c>
      <c r="D62" s="26" t="str">
        <f>VLOOKUP(A62,Opdracht!$A$11:$A$1010,1,FALSE)</f>
        <v/>
      </c>
      <c r="E62" s="29" t="str">
        <f t="shared" si="2"/>
        <v/>
      </c>
      <c r="F62" s="40"/>
      <c r="G62" s="214"/>
      <c r="H62" s="41" t="str">
        <f t="shared" si="5"/>
        <v/>
      </c>
      <c r="I62" s="87" t="str">
        <f t="shared" si="3"/>
        <v/>
      </c>
      <c r="J62" s="87" t="str">
        <f t="shared" si="7"/>
        <v/>
      </c>
      <c r="K62" s="5"/>
    </row>
    <row r="63" spans="1:11" ht="15" customHeight="1" x14ac:dyDescent="0.2">
      <c r="A63" s="28" t="str">
        <f t="shared" si="0"/>
        <v/>
      </c>
      <c r="B63" s="26" t="str">
        <f>VLOOKUP(A63,OutputOsiris!$A$9:$A$1008,1,FALSE)</f>
        <v/>
      </c>
      <c r="C63" s="10" t="str">
        <f t="shared" si="1"/>
        <v/>
      </c>
      <c r="D63" s="26" t="str">
        <f>VLOOKUP(A63,Opdracht!$A$11:$A$1010,1,FALSE)</f>
        <v/>
      </c>
      <c r="E63" s="29" t="str">
        <f t="shared" si="2"/>
        <v/>
      </c>
      <c r="F63" s="40"/>
      <c r="G63" s="214"/>
      <c r="H63" s="41" t="str">
        <f t="shared" si="5"/>
        <v/>
      </c>
      <c r="I63" s="87" t="str">
        <f t="shared" si="3"/>
        <v/>
      </c>
      <c r="J63" s="87" t="str">
        <f t="shared" si="7"/>
        <v/>
      </c>
      <c r="K63" s="5"/>
    </row>
    <row r="64" spans="1:11" ht="15" customHeight="1" x14ac:dyDescent="0.2">
      <c r="A64" s="28" t="str">
        <f t="shared" si="0"/>
        <v/>
      </c>
      <c r="B64" s="26" t="str">
        <f>VLOOKUP(A64,OutputOsiris!$A$9:$A$1008,1,FALSE)</f>
        <v/>
      </c>
      <c r="C64" s="10" t="str">
        <f t="shared" si="1"/>
        <v/>
      </c>
      <c r="D64" s="26" t="str">
        <f>VLOOKUP(A64,Opdracht!$A$11:$A$1010,1,FALSE)</f>
        <v/>
      </c>
      <c r="E64" s="29" t="str">
        <f t="shared" si="2"/>
        <v/>
      </c>
      <c r="F64" s="40"/>
      <c r="G64" s="214"/>
      <c r="H64" s="41" t="str">
        <f t="shared" si="5"/>
        <v/>
      </c>
      <c r="I64" s="87" t="str">
        <f t="shared" si="3"/>
        <v/>
      </c>
      <c r="J64" s="87" t="str">
        <f t="shared" si="7"/>
        <v/>
      </c>
      <c r="K64" s="5"/>
    </row>
    <row r="65" spans="1:11" ht="15" customHeight="1" x14ac:dyDescent="0.2">
      <c r="A65" s="28" t="str">
        <f t="shared" si="0"/>
        <v/>
      </c>
      <c r="B65" s="26" t="str">
        <f>VLOOKUP(A65,OutputOsiris!$A$9:$A$1008,1,FALSE)</f>
        <v/>
      </c>
      <c r="C65" s="10" t="str">
        <f t="shared" si="1"/>
        <v/>
      </c>
      <c r="D65" s="26" t="str">
        <f>VLOOKUP(A65,Opdracht!$A$11:$A$1010,1,FALSE)</f>
        <v/>
      </c>
      <c r="E65" s="29" t="str">
        <f t="shared" si="2"/>
        <v/>
      </c>
      <c r="F65" s="40"/>
      <c r="G65" s="214"/>
      <c r="H65" s="41" t="str">
        <f t="shared" si="5"/>
        <v/>
      </c>
      <c r="I65" s="87" t="str">
        <f t="shared" si="3"/>
        <v/>
      </c>
      <c r="J65" s="87" t="str">
        <f t="shared" si="7"/>
        <v/>
      </c>
      <c r="K65" s="5"/>
    </row>
    <row r="66" spans="1:11" ht="15" customHeight="1" x14ac:dyDescent="0.2">
      <c r="A66" s="28" t="str">
        <f t="shared" si="0"/>
        <v/>
      </c>
      <c r="B66" s="26" t="str">
        <f>VLOOKUP(A66,OutputOsiris!$A$9:$A$1008,1,FALSE)</f>
        <v/>
      </c>
      <c r="C66" s="10" t="str">
        <f t="shared" si="1"/>
        <v/>
      </c>
      <c r="D66" s="26" t="str">
        <f>VLOOKUP(A66,Opdracht!$A$11:$A$1010,1,FALSE)</f>
        <v/>
      </c>
      <c r="E66" s="29" t="str">
        <f t="shared" si="2"/>
        <v/>
      </c>
      <c r="F66" s="40"/>
      <c r="G66" s="214"/>
      <c r="H66" s="41" t="str">
        <f t="shared" si="5"/>
        <v/>
      </c>
      <c r="I66" s="87" t="str">
        <f t="shared" si="3"/>
        <v/>
      </c>
      <c r="J66" s="87" t="str">
        <f t="shared" si="7"/>
        <v/>
      </c>
      <c r="K66" s="5"/>
    </row>
    <row r="67" spans="1:11" ht="15" customHeight="1" x14ac:dyDescent="0.2">
      <c r="A67" s="28" t="str">
        <f t="shared" si="0"/>
        <v/>
      </c>
      <c r="B67" s="26" t="str">
        <f>VLOOKUP(A67,OutputOsiris!$A$9:$A$1008,1,FALSE)</f>
        <v/>
      </c>
      <c r="C67" s="10" t="str">
        <f t="shared" si="1"/>
        <v/>
      </c>
      <c r="D67" s="26" t="str">
        <f>VLOOKUP(A67,Opdracht!$A$11:$A$1010,1,FALSE)</f>
        <v/>
      </c>
      <c r="E67" s="29" t="str">
        <f t="shared" si="2"/>
        <v/>
      </c>
      <c r="F67" s="40"/>
      <c r="G67" s="214"/>
      <c r="H67" s="41" t="str">
        <f t="shared" si="5"/>
        <v/>
      </c>
      <c r="I67" s="87" t="str">
        <f t="shared" si="3"/>
        <v/>
      </c>
      <c r="J67" s="87" t="str">
        <f t="shared" si="7"/>
        <v/>
      </c>
      <c r="K67" s="5"/>
    </row>
    <row r="68" spans="1:11" ht="15" customHeight="1" x14ac:dyDescent="0.2">
      <c r="A68" s="28" t="str">
        <f t="shared" si="0"/>
        <v/>
      </c>
      <c r="B68" s="26" t="str">
        <f>VLOOKUP(A68,OutputOsiris!$A$9:$A$1008,1,FALSE)</f>
        <v/>
      </c>
      <c r="C68" s="10" t="str">
        <f t="shared" si="1"/>
        <v/>
      </c>
      <c r="D68" s="26" t="str">
        <f>VLOOKUP(A68,Opdracht!$A$11:$A$1010,1,FALSE)</f>
        <v/>
      </c>
      <c r="E68" s="29" t="str">
        <f t="shared" si="2"/>
        <v/>
      </c>
      <c r="F68" s="40"/>
      <c r="G68" s="214"/>
      <c r="H68" s="41" t="str">
        <f t="shared" si="5"/>
        <v/>
      </c>
      <c r="I68" s="87" t="str">
        <f t="shared" si="3"/>
        <v/>
      </c>
      <c r="J68" s="87" t="str">
        <f t="shared" si="7"/>
        <v/>
      </c>
      <c r="K68" s="5"/>
    </row>
    <row r="69" spans="1:11" ht="15" customHeight="1" x14ac:dyDescent="0.2">
      <c r="A69" s="28" t="str">
        <f t="shared" si="0"/>
        <v/>
      </c>
      <c r="B69" s="26" t="str">
        <f>VLOOKUP(A69,OutputOsiris!$A$9:$A$1008,1,FALSE)</f>
        <v/>
      </c>
      <c r="C69" s="10" t="str">
        <f t="shared" si="1"/>
        <v/>
      </c>
      <c r="D69" s="26" t="str">
        <f>VLOOKUP(A69,Opdracht!$A$11:$A$1010,1,FALSE)</f>
        <v/>
      </c>
      <c r="E69" s="29" t="str">
        <f t="shared" si="2"/>
        <v/>
      </c>
      <c r="F69" s="40"/>
      <c r="G69" s="214"/>
      <c r="H69" s="41" t="str">
        <f t="shared" si="5"/>
        <v/>
      </c>
      <c r="I69" s="87" t="str">
        <f t="shared" si="3"/>
        <v/>
      </c>
      <c r="J69" s="87" t="str">
        <f t="shared" si="7"/>
        <v/>
      </c>
      <c r="K69" s="5"/>
    </row>
    <row r="70" spans="1:11" ht="15" customHeight="1" x14ac:dyDescent="0.2">
      <c r="A70" s="28" t="str">
        <f t="shared" si="0"/>
        <v/>
      </c>
      <c r="B70" s="26" t="str">
        <f>VLOOKUP(A70,OutputOsiris!$A$9:$A$1008,1,FALSE)</f>
        <v/>
      </c>
      <c r="C70" s="10" t="str">
        <f t="shared" si="1"/>
        <v/>
      </c>
      <c r="D70" s="26" t="str">
        <f>VLOOKUP(A70,Opdracht!$A$11:$A$1010,1,FALSE)</f>
        <v/>
      </c>
      <c r="E70" s="29" t="str">
        <f t="shared" si="2"/>
        <v/>
      </c>
      <c r="F70" s="40"/>
      <c r="G70" s="214"/>
      <c r="H70" s="41" t="str">
        <f t="shared" si="5"/>
        <v/>
      </c>
      <c r="I70" s="87" t="str">
        <f t="shared" si="3"/>
        <v/>
      </c>
      <c r="J70" s="87" t="str">
        <f t="shared" si="7"/>
        <v/>
      </c>
      <c r="K70" s="5"/>
    </row>
    <row r="71" spans="1:11" ht="15" customHeight="1" x14ac:dyDescent="0.2">
      <c r="A71" s="28" t="str">
        <f t="shared" si="0"/>
        <v/>
      </c>
      <c r="B71" s="26" t="str">
        <f>VLOOKUP(A71,OutputOsiris!$A$9:$A$1008,1,FALSE)</f>
        <v/>
      </c>
      <c r="C71" s="10" t="str">
        <f t="shared" si="1"/>
        <v/>
      </c>
      <c r="D71" s="26" t="str">
        <f>VLOOKUP(A71,Opdracht!$A$11:$A$1010,1,FALSE)</f>
        <v/>
      </c>
      <c r="E71" s="29" t="str">
        <f t="shared" si="2"/>
        <v/>
      </c>
      <c r="F71" s="40"/>
      <c r="G71" s="214"/>
      <c r="H71" s="41" t="str">
        <f t="shared" si="5"/>
        <v/>
      </c>
      <c r="I71" s="87" t="str">
        <f t="shared" si="3"/>
        <v/>
      </c>
      <c r="J71" s="87" t="str">
        <f t="shared" si="7"/>
        <v/>
      </c>
      <c r="K71" s="5"/>
    </row>
    <row r="72" spans="1:11" ht="15" customHeight="1" x14ac:dyDescent="0.2">
      <c r="A72" s="28" t="str">
        <f t="shared" si="0"/>
        <v/>
      </c>
      <c r="B72" s="26" t="str">
        <f>VLOOKUP(A72,OutputOsiris!$A$9:$A$1008,1,FALSE)</f>
        <v/>
      </c>
      <c r="C72" s="10" t="str">
        <f t="shared" si="1"/>
        <v/>
      </c>
      <c r="D72" s="26" t="str">
        <f>VLOOKUP(A72,Opdracht!$A$11:$A$1010,1,FALSE)</f>
        <v/>
      </c>
      <c r="E72" s="29" t="str">
        <f t="shared" si="2"/>
        <v/>
      </c>
      <c r="F72" s="40"/>
      <c r="G72" s="214"/>
      <c r="H72" s="41" t="str">
        <f t="shared" si="5"/>
        <v/>
      </c>
      <c r="I72" s="87" t="str">
        <f t="shared" si="3"/>
        <v/>
      </c>
      <c r="J72" s="87" t="str">
        <f t="shared" si="7"/>
        <v/>
      </c>
      <c r="K72" s="5"/>
    </row>
    <row r="73" spans="1:11" ht="15" customHeight="1" x14ac:dyDescent="0.2">
      <c r="A73" s="28" t="str">
        <f t="shared" ref="A73:A136" si="8">TEXT(RIGHT(TRIM(F73),7),"0000000")</f>
        <v/>
      </c>
      <c r="B73" s="26" t="str">
        <f>VLOOKUP(A73,OutputOsiris!$A$9:$A$1008,1,FALSE)</f>
        <v/>
      </c>
      <c r="C73" s="10" t="str">
        <f t="shared" ref="C73:C136" si="9">IF(ISBLANK(F73),"",(IF(ISERROR(B73),"NEE","")))</f>
        <v/>
      </c>
      <c r="D73" s="26" t="str">
        <f>VLOOKUP(A73,Opdracht!$A$11:$A$1010,1,FALSE)</f>
        <v/>
      </c>
      <c r="E73" s="29" t="str">
        <f t="shared" ref="E73:E136" si="10">IF(ISBLANK(F73),"",(IF(ISERROR(D73),"NEE","")))</f>
        <v/>
      </c>
      <c r="F73" s="40"/>
      <c r="G73" s="214"/>
      <c r="H73" s="41" t="str">
        <f t="shared" si="5"/>
        <v/>
      </c>
      <c r="I73" s="87" t="str">
        <f t="shared" ref="I73:I136" si="11">IF(ISNUMBER(G73),((G73-$C$6)/$E$5)+1,"")</f>
        <v/>
      </c>
      <c r="J73" s="87" t="str">
        <f t="shared" si="7"/>
        <v/>
      </c>
      <c r="K73" s="5"/>
    </row>
    <row r="74" spans="1:11" ht="15" customHeight="1" x14ac:dyDescent="0.2">
      <c r="A74" s="28" t="str">
        <f t="shared" si="8"/>
        <v/>
      </c>
      <c r="B74" s="26" t="str">
        <f>VLOOKUP(A74,OutputOsiris!$A$9:$A$1008,1,FALSE)</f>
        <v/>
      </c>
      <c r="C74" s="10" t="str">
        <f t="shared" si="9"/>
        <v/>
      </c>
      <c r="D74" s="26" t="str">
        <f>VLOOKUP(A74,Opdracht!$A$11:$A$1010,1,FALSE)</f>
        <v/>
      </c>
      <c r="E74" s="29" t="str">
        <f t="shared" si="10"/>
        <v/>
      </c>
      <c r="F74" s="40"/>
      <c r="G74" s="214"/>
      <c r="H74" s="41" t="str">
        <f t="shared" ref="H74:H137" si="12">IF(ISTEXT(G74),G74,IF(AND(G74="",A74&lt;&gt;"",C74&lt;&gt;"NEE"),"",IF(G74="","",IF($H$7&lt;&gt;"Deelcijfer",IF(ISNUMBER(G74),IF(AND(G74&gt;=$K$8,G74&lt;=6),6,IF(G74&lt;$K$8,5,MROUND(G74,L$8)))),MROUND(G74,L$8)))))</f>
        <v/>
      </c>
      <c r="I74" s="87" t="str">
        <f t="shared" si="11"/>
        <v/>
      </c>
      <c r="J74" s="87" t="str">
        <f t="shared" si="7"/>
        <v/>
      </c>
      <c r="K74" s="5"/>
    </row>
    <row r="75" spans="1:11" ht="15" customHeight="1" x14ac:dyDescent="0.2">
      <c r="A75" s="28" t="str">
        <f t="shared" si="8"/>
        <v/>
      </c>
      <c r="B75" s="26" t="str">
        <f>VLOOKUP(A75,OutputOsiris!$A$9:$A$1008,1,FALSE)</f>
        <v/>
      </c>
      <c r="C75" s="10" t="str">
        <f t="shared" si="9"/>
        <v/>
      </c>
      <c r="D75" s="26" t="str">
        <f>VLOOKUP(A75,Opdracht!$A$11:$A$1010,1,FALSE)</f>
        <v/>
      </c>
      <c r="E75" s="29" t="str">
        <f t="shared" si="10"/>
        <v/>
      </c>
      <c r="F75" s="40"/>
      <c r="G75" s="214"/>
      <c r="H75" s="41" t="str">
        <f t="shared" si="12"/>
        <v/>
      </c>
      <c r="I75" s="87" t="str">
        <f t="shared" si="11"/>
        <v/>
      </c>
      <c r="J75" s="87" t="str">
        <f t="shared" si="7"/>
        <v/>
      </c>
      <c r="K75" s="5"/>
    </row>
    <row r="76" spans="1:11" ht="15" customHeight="1" x14ac:dyDescent="0.2">
      <c r="A76" s="28" t="str">
        <f t="shared" si="8"/>
        <v/>
      </c>
      <c r="B76" s="26" t="str">
        <f>VLOOKUP(A76,OutputOsiris!$A$9:$A$1008,1,FALSE)</f>
        <v/>
      </c>
      <c r="C76" s="10" t="str">
        <f t="shared" si="9"/>
        <v/>
      </c>
      <c r="D76" s="26" t="str">
        <f>VLOOKUP(A76,Opdracht!$A$11:$A$1010,1,FALSE)</f>
        <v/>
      </c>
      <c r="E76" s="29" t="str">
        <f t="shared" si="10"/>
        <v/>
      </c>
      <c r="F76" s="40"/>
      <c r="G76" s="214"/>
      <c r="H76" s="41" t="str">
        <f t="shared" si="12"/>
        <v/>
      </c>
      <c r="I76" s="87" t="str">
        <f t="shared" si="11"/>
        <v/>
      </c>
      <c r="J76" s="87" t="str">
        <f t="shared" si="7"/>
        <v/>
      </c>
      <c r="K76" s="5"/>
    </row>
    <row r="77" spans="1:11" ht="15" customHeight="1" x14ac:dyDescent="0.2">
      <c r="A77" s="28" t="str">
        <f t="shared" si="8"/>
        <v/>
      </c>
      <c r="B77" s="26" t="str">
        <f>VLOOKUP(A77,OutputOsiris!$A$9:$A$1008,1,FALSE)</f>
        <v/>
      </c>
      <c r="C77" s="10" t="str">
        <f t="shared" si="9"/>
        <v/>
      </c>
      <c r="D77" s="26" t="str">
        <f>VLOOKUP(A77,Opdracht!$A$11:$A$1010,1,FALSE)</f>
        <v/>
      </c>
      <c r="E77" s="29" t="str">
        <f t="shared" si="10"/>
        <v/>
      </c>
      <c r="F77" s="40"/>
      <c r="G77" s="214"/>
      <c r="H77" s="41" t="str">
        <f t="shared" si="12"/>
        <v/>
      </c>
      <c r="I77" s="87" t="str">
        <f t="shared" si="11"/>
        <v/>
      </c>
      <c r="J77" s="87" t="str">
        <f t="shared" si="7"/>
        <v/>
      </c>
      <c r="K77" s="5"/>
    </row>
    <row r="78" spans="1:11" ht="15" customHeight="1" x14ac:dyDescent="0.2">
      <c r="A78" s="28" t="str">
        <f t="shared" si="8"/>
        <v/>
      </c>
      <c r="B78" s="26" t="str">
        <f>VLOOKUP(A78,OutputOsiris!$A$9:$A$1008,1,FALSE)</f>
        <v/>
      </c>
      <c r="C78" s="10" t="str">
        <f t="shared" si="9"/>
        <v/>
      </c>
      <c r="D78" s="26" t="str">
        <f>VLOOKUP(A78,Opdracht!$A$11:$A$1010,1,FALSE)</f>
        <v/>
      </c>
      <c r="E78" s="29" t="str">
        <f t="shared" si="10"/>
        <v/>
      </c>
      <c r="F78" s="40"/>
      <c r="G78" s="214"/>
      <c r="H78" s="41" t="str">
        <f t="shared" si="12"/>
        <v/>
      </c>
      <c r="I78" s="87" t="str">
        <f t="shared" si="11"/>
        <v/>
      </c>
      <c r="J78" s="87" t="str">
        <f t="shared" ref="J78:J141" si="13">IF(I78="","",IF(I78&lt;1,1,I78))</f>
        <v/>
      </c>
      <c r="K78" s="5"/>
    </row>
    <row r="79" spans="1:11" ht="15" customHeight="1" x14ac:dyDescent="0.2">
      <c r="A79" s="28" t="str">
        <f t="shared" si="8"/>
        <v/>
      </c>
      <c r="B79" s="26" t="str">
        <f>VLOOKUP(A79,OutputOsiris!$A$9:$A$1008,1,FALSE)</f>
        <v/>
      </c>
      <c r="C79" s="10" t="str">
        <f t="shared" si="9"/>
        <v/>
      </c>
      <c r="D79" s="26" t="str">
        <f>VLOOKUP(A79,Opdracht!$A$11:$A$1010,1,FALSE)</f>
        <v/>
      </c>
      <c r="E79" s="29" t="str">
        <f t="shared" si="10"/>
        <v/>
      </c>
      <c r="F79" s="40"/>
      <c r="G79" s="214"/>
      <c r="H79" s="41" t="str">
        <f t="shared" si="12"/>
        <v/>
      </c>
      <c r="I79" s="87" t="str">
        <f t="shared" si="11"/>
        <v/>
      </c>
      <c r="J79" s="87" t="str">
        <f t="shared" si="13"/>
        <v/>
      </c>
      <c r="K79" s="5"/>
    </row>
    <row r="80" spans="1:11" ht="15" customHeight="1" x14ac:dyDescent="0.2">
      <c r="A80" s="28" t="str">
        <f t="shared" si="8"/>
        <v/>
      </c>
      <c r="B80" s="26" t="str">
        <f>VLOOKUP(A80,OutputOsiris!$A$9:$A$1008,1,FALSE)</f>
        <v/>
      </c>
      <c r="C80" s="10" t="str">
        <f t="shared" si="9"/>
        <v/>
      </c>
      <c r="D80" s="26" t="str">
        <f>VLOOKUP(A80,Opdracht!$A$11:$A$1010,1,FALSE)</f>
        <v/>
      </c>
      <c r="E80" s="29" t="str">
        <f t="shared" si="10"/>
        <v/>
      </c>
      <c r="F80" s="40"/>
      <c r="G80" s="214"/>
      <c r="H80" s="41" t="str">
        <f t="shared" si="12"/>
        <v/>
      </c>
      <c r="I80" s="87" t="str">
        <f t="shared" si="11"/>
        <v/>
      </c>
      <c r="J80" s="87" t="str">
        <f t="shared" si="13"/>
        <v/>
      </c>
      <c r="K80" s="5"/>
    </row>
    <row r="81" spans="1:11" ht="15" customHeight="1" x14ac:dyDescent="0.2">
      <c r="A81" s="28" t="str">
        <f t="shared" si="8"/>
        <v/>
      </c>
      <c r="B81" s="26" t="str">
        <f>VLOOKUP(A81,OutputOsiris!$A$9:$A$1008,1,FALSE)</f>
        <v/>
      </c>
      <c r="C81" s="10" t="str">
        <f t="shared" si="9"/>
        <v/>
      </c>
      <c r="D81" s="26" t="str">
        <f>VLOOKUP(A81,Opdracht!$A$11:$A$1010,1,FALSE)</f>
        <v/>
      </c>
      <c r="E81" s="29" t="str">
        <f t="shared" si="10"/>
        <v/>
      </c>
      <c r="F81" s="40"/>
      <c r="G81" s="214"/>
      <c r="H81" s="41" t="str">
        <f t="shared" si="12"/>
        <v/>
      </c>
      <c r="I81" s="87" t="str">
        <f t="shared" si="11"/>
        <v/>
      </c>
      <c r="J81" s="87" t="str">
        <f t="shared" si="13"/>
        <v/>
      </c>
      <c r="K81" s="5"/>
    </row>
    <row r="82" spans="1:11" ht="15" customHeight="1" x14ac:dyDescent="0.2">
      <c r="A82" s="28" t="str">
        <f t="shared" si="8"/>
        <v/>
      </c>
      <c r="B82" s="26" t="str">
        <f>VLOOKUP(A82,OutputOsiris!$A$9:$A$1008,1,FALSE)</f>
        <v/>
      </c>
      <c r="C82" s="10" t="str">
        <f t="shared" si="9"/>
        <v/>
      </c>
      <c r="D82" s="26" t="str">
        <f>VLOOKUP(A82,Opdracht!$A$11:$A$1010,1,FALSE)</f>
        <v/>
      </c>
      <c r="E82" s="29" t="str">
        <f t="shared" si="10"/>
        <v/>
      </c>
      <c r="F82" s="40"/>
      <c r="G82" s="214"/>
      <c r="H82" s="41" t="str">
        <f t="shared" si="12"/>
        <v/>
      </c>
      <c r="I82" s="87" t="str">
        <f t="shared" si="11"/>
        <v/>
      </c>
      <c r="J82" s="87" t="str">
        <f t="shared" si="13"/>
        <v/>
      </c>
      <c r="K82" s="5"/>
    </row>
    <row r="83" spans="1:11" ht="15" customHeight="1" x14ac:dyDescent="0.2">
      <c r="A83" s="28" t="str">
        <f t="shared" si="8"/>
        <v/>
      </c>
      <c r="B83" s="26" t="str">
        <f>VLOOKUP(A83,OutputOsiris!$A$9:$A$1008,1,FALSE)</f>
        <v/>
      </c>
      <c r="C83" s="10" t="str">
        <f t="shared" si="9"/>
        <v/>
      </c>
      <c r="D83" s="26" t="str">
        <f>VLOOKUP(A83,Opdracht!$A$11:$A$1010,1,FALSE)</f>
        <v/>
      </c>
      <c r="E83" s="29" t="str">
        <f t="shared" si="10"/>
        <v/>
      </c>
      <c r="F83" s="40"/>
      <c r="G83" s="214"/>
      <c r="H83" s="41" t="str">
        <f t="shared" si="12"/>
        <v/>
      </c>
      <c r="I83" s="87" t="str">
        <f t="shared" si="11"/>
        <v/>
      </c>
      <c r="J83" s="87" t="str">
        <f t="shared" si="13"/>
        <v/>
      </c>
      <c r="K83" s="5"/>
    </row>
    <row r="84" spans="1:11" ht="15" customHeight="1" x14ac:dyDescent="0.2">
      <c r="A84" s="28" t="str">
        <f t="shared" si="8"/>
        <v/>
      </c>
      <c r="B84" s="26" t="str">
        <f>VLOOKUP(A84,OutputOsiris!$A$9:$A$1008,1,FALSE)</f>
        <v/>
      </c>
      <c r="C84" s="10" t="str">
        <f t="shared" si="9"/>
        <v/>
      </c>
      <c r="D84" s="26" t="str">
        <f>VLOOKUP(A84,Opdracht!$A$11:$A$1010,1,FALSE)</f>
        <v/>
      </c>
      <c r="E84" s="29" t="str">
        <f t="shared" si="10"/>
        <v/>
      </c>
      <c r="F84" s="40"/>
      <c r="G84" s="214"/>
      <c r="H84" s="41" t="str">
        <f t="shared" si="12"/>
        <v/>
      </c>
      <c r="I84" s="87" t="str">
        <f t="shared" si="11"/>
        <v/>
      </c>
      <c r="J84" s="87" t="str">
        <f t="shared" si="13"/>
        <v/>
      </c>
      <c r="K84" s="5"/>
    </row>
    <row r="85" spans="1:11" ht="15" customHeight="1" x14ac:dyDescent="0.2">
      <c r="A85" s="28" t="str">
        <f t="shared" si="8"/>
        <v/>
      </c>
      <c r="B85" s="26" t="str">
        <f>VLOOKUP(A85,OutputOsiris!$A$9:$A$1008,1,FALSE)</f>
        <v/>
      </c>
      <c r="C85" s="10" t="str">
        <f t="shared" si="9"/>
        <v/>
      </c>
      <c r="D85" s="26" t="str">
        <f>VLOOKUP(A85,Opdracht!$A$11:$A$1010,1,FALSE)</f>
        <v/>
      </c>
      <c r="E85" s="29" t="str">
        <f t="shared" si="10"/>
        <v/>
      </c>
      <c r="F85" s="40"/>
      <c r="G85" s="214"/>
      <c r="H85" s="41" t="str">
        <f t="shared" si="12"/>
        <v/>
      </c>
      <c r="I85" s="87" t="str">
        <f t="shared" si="11"/>
        <v/>
      </c>
      <c r="J85" s="87" t="str">
        <f t="shared" si="13"/>
        <v/>
      </c>
      <c r="K85" s="5"/>
    </row>
    <row r="86" spans="1:11" ht="15" customHeight="1" x14ac:dyDescent="0.2">
      <c r="A86" s="28" t="str">
        <f t="shared" si="8"/>
        <v/>
      </c>
      <c r="B86" s="26" t="str">
        <f>VLOOKUP(A86,OutputOsiris!$A$9:$A$1008,1,FALSE)</f>
        <v/>
      </c>
      <c r="C86" s="10" t="str">
        <f t="shared" si="9"/>
        <v/>
      </c>
      <c r="D86" s="26" t="str">
        <f>VLOOKUP(A86,Opdracht!$A$11:$A$1010,1,FALSE)</f>
        <v/>
      </c>
      <c r="E86" s="29" t="str">
        <f t="shared" si="10"/>
        <v/>
      </c>
      <c r="F86" s="40"/>
      <c r="G86" s="214"/>
      <c r="H86" s="41" t="str">
        <f t="shared" si="12"/>
        <v/>
      </c>
      <c r="I86" s="87" t="str">
        <f t="shared" si="11"/>
        <v/>
      </c>
      <c r="J86" s="87" t="str">
        <f t="shared" si="13"/>
        <v/>
      </c>
      <c r="K86" s="5"/>
    </row>
    <row r="87" spans="1:11" ht="15" customHeight="1" x14ac:dyDescent="0.2">
      <c r="A87" s="28" t="str">
        <f t="shared" si="8"/>
        <v/>
      </c>
      <c r="B87" s="26" t="str">
        <f>VLOOKUP(A87,OutputOsiris!$A$9:$A$1008,1,FALSE)</f>
        <v/>
      </c>
      <c r="C87" s="10" t="str">
        <f t="shared" si="9"/>
        <v/>
      </c>
      <c r="D87" s="26" t="str">
        <f>VLOOKUP(A87,Opdracht!$A$11:$A$1010,1,FALSE)</f>
        <v/>
      </c>
      <c r="E87" s="29" t="str">
        <f t="shared" si="10"/>
        <v/>
      </c>
      <c r="F87" s="40"/>
      <c r="G87" s="214"/>
      <c r="H87" s="41" t="str">
        <f t="shared" si="12"/>
        <v/>
      </c>
      <c r="I87" s="87" t="str">
        <f t="shared" si="11"/>
        <v/>
      </c>
      <c r="J87" s="87" t="str">
        <f t="shared" si="13"/>
        <v/>
      </c>
      <c r="K87" s="5"/>
    </row>
    <row r="88" spans="1:11" ht="15" customHeight="1" x14ac:dyDescent="0.2">
      <c r="A88" s="28" t="str">
        <f t="shared" si="8"/>
        <v/>
      </c>
      <c r="B88" s="26" t="str">
        <f>VLOOKUP(A88,OutputOsiris!$A$9:$A$1008,1,FALSE)</f>
        <v/>
      </c>
      <c r="C88" s="10" t="str">
        <f t="shared" si="9"/>
        <v/>
      </c>
      <c r="D88" s="26" t="str">
        <f>VLOOKUP(A88,Opdracht!$A$11:$A$1010,1,FALSE)</f>
        <v/>
      </c>
      <c r="E88" s="29" t="str">
        <f t="shared" si="10"/>
        <v/>
      </c>
      <c r="F88" s="40"/>
      <c r="G88" s="214"/>
      <c r="H88" s="41" t="str">
        <f t="shared" si="12"/>
        <v/>
      </c>
      <c r="I88" s="87" t="str">
        <f t="shared" si="11"/>
        <v/>
      </c>
      <c r="J88" s="87" t="str">
        <f t="shared" si="13"/>
        <v/>
      </c>
      <c r="K88" s="5"/>
    </row>
    <row r="89" spans="1:11" ht="15" customHeight="1" x14ac:dyDescent="0.2">
      <c r="A89" s="28" t="str">
        <f t="shared" si="8"/>
        <v/>
      </c>
      <c r="B89" s="26" t="str">
        <f>VLOOKUP(A89,OutputOsiris!$A$9:$A$1008,1,FALSE)</f>
        <v/>
      </c>
      <c r="C89" s="10" t="str">
        <f t="shared" si="9"/>
        <v/>
      </c>
      <c r="D89" s="26" t="str">
        <f>VLOOKUP(A89,Opdracht!$A$11:$A$1010,1,FALSE)</f>
        <v/>
      </c>
      <c r="E89" s="29" t="str">
        <f t="shared" si="10"/>
        <v/>
      </c>
      <c r="F89" s="40"/>
      <c r="G89" s="214"/>
      <c r="H89" s="41" t="str">
        <f t="shared" si="12"/>
        <v/>
      </c>
      <c r="I89" s="87" t="str">
        <f t="shared" si="11"/>
        <v/>
      </c>
      <c r="J89" s="87" t="str">
        <f t="shared" si="13"/>
        <v/>
      </c>
      <c r="K89" s="5"/>
    </row>
    <row r="90" spans="1:11" ht="15" customHeight="1" x14ac:dyDescent="0.2">
      <c r="A90" s="28" t="str">
        <f t="shared" si="8"/>
        <v/>
      </c>
      <c r="B90" s="26" t="str">
        <f>VLOOKUP(A90,OutputOsiris!$A$9:$A$1008,1,FALSE)</f>
        <v/>
      </c>
      <c r="C90" s="10" t="str">
        <f t="shared" si="9"/>
        <v/>
      </c>
      <c r="D90" s="26" t="str">
        <f>VLOOKUP(A90,Opdracht!$A$11:$A$1010,1,FALSE)</f>
        <v/>
      </c>
      <c r="E90" s="29" t="str">
        <f t="shared" si="10"/>
        <v/>
      </c>
      <c r="F90" s="40"/>
      <c r="G90" s="214"/>
      <c r="H90" s="41" t="str">
        <f t="shared" si="12"/>
        <v/>
      </c>
      <c r="I90" s="87" t="str">
        <f t="shared" si="11"/>
        <v/>
      </c>
      <c r="J90" s="87" t="str">
        <f t="shared" si="13"/>
        <v/>
      </c>
      <c r="K90" s="5"/>
    </row>
    <row r="91" spans="1:11" ht="15" customHeight="1" x14ac:dyDescent="0.2">
      <c r="A91" s="28" t="str">
        <f t="shared" si="8"/>
        <v/>
      </c>
      <c r="B91" s="26" t="str">
        <f>VLOOKUP(A91,OutputOsiris!$A$9:$A$1008,1,FALSE)</f>
        <v/>
      </c>
      <c r="C91" s="10" t="str">
        <f t="shared" si="9"/>
        <v/>
      </c>
      <c r="D91" s="26" t="str">
        <f>VLOOKUP(A91,Opdracht!$A$11:$A$1010,1,FALSE)</f>
        <v/>
      </c>
      <c r="E91" s="29" t="str">
        <f t="shared" si="10"/>
        <v/>
      </c>
      <c r="F91" s="40"/>
      <c r="G91" s="214"/>
      <c r="H91" s="41" t="str">
        <f t="shared" si="12"/>
        <v/>
      </c>
      <c r="I91" s="87" t="str">
        <f t="shared" si="11"/>
        <v/>
      </c>
      <c r="J91" s="87" t="str">
        <f t="shared" si="13"/>
        <v/>
      </c>
      <c r="K91" s="5"/>
    </row>
    <row r="92" spans="1:11" ht="15" customHeight="1" x14ac:dyDescent="0.2">
      <c r="A92" s="28" t="str">
        <f t="shared" si="8"/>
        <v/>
      </c>
      <c r="B92" s="26" t="str">
        <f>VLOOKUP(A92,OutputOsiris!$A$9:$A$1008,1,FALSE)</f>
        <v/>
      </c>
      <c r="C92" s="10" t="str">
        <f t="shared" si="9"/>
        <v/>
      </c>
      <c r="D92" s="26" t="str">
        <f>VLOOKUP(A92,Opdracht!$A$11:$A$1010,1,FALSE)</f>
        <v/>
      </c>
      <c r="E92" s="29" t="str">
        <f t="shared" si="10"/>
        <v/>
      </c>
      <c r="F92" s="40"/>
      <c r="G92" s="214"/>
      <c r="H92" s="41" t="str">
        <f t="shared" si="12"/>
        <v/>
      </c>
      <c r="I92" s="87" t="str">
        <f t="shared" si="11"/>
        <v/>
      </c>
      <c r="J92" s="87" t="str">
        <f t="shared" si="13"/>
        <v/>
      </c>
      <c r="K92" s="5"/>
    </row>
    <row r="93" spans="1:11" ht="15" customHeight="1" x14ac:dyDescent="0.2">
      <c r="A93" s="28" t="str">
        <f t="shared" si="8"/>
        <v/>
      </c>
      <c r="B93" s="26" t="str">
        <f>VLOOKUP(A93,OutputOsiris!$A$9:$A$1008,1,FALSE)</f>
        <v/>
      </c>
      <c r="C93" s="10" t="str">
        <f t="shared" si="9"/>
        <v/>
      </c>
      <c r="D93" s="26" t="str">
        <f>VLOOKUP(A93,Opdracht!$A$11:$A$1010,1,FALSE)</f>
        <v/>
      </c>
      <c r="E93" s="29" t="str">
        <f t="shared" si="10"/>
        <v/>
      </c>
      <c r="F93" s="40"/>
      <c r="G93" s="214"/>
      <c r="H93" s="41" t="str">
        <f t="shared" si="12"/>
        <v/>
      </c>
      <c r="I93" s="87" t="str">
        <f t="shared" si="11"/>
        <v/>
      </c>
      <c r="J93" s="87" t="str">
        <f t="shared" si="13"/>
        <v/>
      </c>
      <c r="K93" s="5"/>
    </row>
    <row r="94" spans="1:11" ht="15" customHeight="1" x14ac:dyDescent="0.2">
      <c r="A94" s="28" t="str">
        <f t="shared" si="8"/>
        <v/>
      </c>
      <c r="B94" s="26" t="str">
        <f>VLOOKUP(A94,OutputOsiris!$A$9:$A$1008,1,FALSE)</f>
        <v/>
      </c>
      <c r="C94" s="10" t="str">
        <f t="shared" si="9"/>
        <v/>
      </c>
      <c r="D94" s="26" t="str">
        <f>VLOOKUP(A94,Opdracht!$A$11:$A$1010,1,FALSE)</f>
        <v/>
      </c>
      <c r="E94" s="29" t="str">
        <f t="shared" si="10"/>
        <v/>
      </c>
      <c r="F94" s="40"/>
      <c r="G94" s="214"/>
      <c r="H94" s="41" t="str">
        <f t="shared" si="12"/>
        <v/>
      </c>
      <c r="I94" s="87" t="str">
        <f t="shared" si="11"/>
        <v/>
      </c>
      <c r="J94" s="87" t="str">
        <f t="shared" si="13"/>
        <v/>
      </c>
      <c r="K94" s="5"/>
    </row>
    <row r="95" spans="1:11" ht="15" customHeight="1" x14ac:dyDescent="0.2">
      <c r="A95" s="28" t="str">
        <f t="shared" si="8"/>
        <v/>
      </c>
      <c r="B95" s="26" t="str">
        <f>VLOOKUP(A95,OutputOsiris!$A$9:$A$1008,1,FALSE)</f>
        <v/>
      </c>
      <c r="C95" s="10" t="str">
        <f t="shared" si="9"/>
        <v/>
      </c>
      <c r="D95" s="26" t="str">
        <f>VLOOKUP(A95,Opdracht!$A$11:$A$1010,1,FALSE)</f>
        <v/>
      </c>
      <c r="E95" s="29" t="str">
        <f t="shared" si="10"/>
        <v/>
      </c>
      <c r="F95" s="40"/>
      <c r="G95" s="214"/>
      <c r="H95" s="41" t="str">
        <f t="shared" si="12"/>
        <v/>
      </c>
      <c r="I95" s="87" t="str">
        <f t="shared" si="11"/>
        <v/>
      </c>
      <c r="J95" s="87" t="str">
        <f t="shared" si="13"/>
        <v/>
      </c>
      <c r="K95" s="5"/>
    </row>
    <row r="96" spans="1:11" ht="15" customHeight="1" x14ac:dyDescent="0.2">
      <c r="A96" s="28" t="str">
        <f t="shared" si="8"/>
        <v/>
      </c>
      <c r="B96" s="26" t="str">
        <f>VLOOKUP(A96,OutputOsiris!$A$9:$A$1008,1,FALSE)</f>
        <v/>
      </c>
      <c r="C96" s="10" t="str">
        <f t="shared" si="9"/>
        <v/>
      </c>
      <c r="D96" s="26" t="str">
        <f>VLOOKUP(A96,Opdracht!$A$11:$A$1010,1,FALSE)</f>
        <v/>
      </c>
      <c r="E96" s="29" t="str">
        <f t="shared" si="10"/>
        <v/>
      </c>
      <c r="F96" s="40"/>
      <c r="G96" s="214"/>
      <c r="H96" s="41" t="str">
        <f t="shared" si="12"/>
        <v/>
      </c>
      <c r="I96" s="87" t="str">
        <f t="shared" si="11"/>
        <v/>
      </c>
      <c r="J96" s="87" t="str">
        <f t="shared" si="13"/>
        <v/>
      </c>
      <c r="K96" s="5"/>
    </row>
    <row r="97" spans="1:11" ht="15" customHeight="1" x14ac:dyDescent="0.2">
      <c r="A97" s="28" t="str">
        <f t="shared" si="8"/>
        <v/>
      </c>
      <c r="B97" s="26" t="str">
        <f>VLOOKUP(A97,OutputOsiris!$A$9:$A$1008,1,FALSE)</f>
        <v/>
      </c>
      <c r="C97" s="10" t="str">
        <f t="shared" si="9"/>
        <v/>
      </c>
      <c r="D97" s="26" t="str">
        <f>VLOOKUP(A97,Opdracht!$A$11:$A$1010,1,FALSE)</f>
        <v/>
      </c>
      <c r="E97" s="29" t="str">
        <f t="shared" si="10"/>
        <v/>
      </c>
      <c r="F97" s="40"/>
      <c r="G97" s="214"/>
      <c r="H97" s="41" t="str">
        <f t="shared" si="12"/>
        <v/>
      </c>
      <c r="I97" s="87" t="str">
        <f t="shared" si="11"/>
        <v/>
      </c>
      <c r="J97" s="87" t="str">
        <f t="shared" si="13"/>
        <v/>
      </c>
      <c r="K97" s="5"/>
    </row>
    <row r="98" spans="1:11" ht="15" customHeight="1" x14ac:dyDescent="0.2">
      <c r="A98" s="28" t="str">
        <f t="shared" si="8"/>
        <v/>
      </c>
      <c r="B98" s="26" t="str">
        <f>VLOOKUP(A98,OutputOsiris!$A$9:$A$1008,1,FALSE)</f>
        <v/>
      </c>
      <c r="C98" s="10" t="str">
        <f t="shared" si="9"/>
        <v/>
      </c>
      <c r="D98" s="26" t="str">
        <f>VLOOKUP(A98,Opdracht!$A$11:$A$1010,1,FALSE)</f>
        <v/>
      </c>
      <c r="E98" s="29" t="str">
        <f t="shared" si="10"/>
        <v/>
      </c>
      <c r="F98" s="40"/>
      <c r="G98" s="214"/>
      <c r="H98" s="41" t="str">
        <f t="shared" si="12"/>
        <v/>
      </c>
      <c r="I98" s="87" t="str">
        <f t="shared" si="11"/>
        <v/>
      </c>
      <c r="J98" s="87" t="str">
        <f t="shared" si="13"/>
        <v/>
      </c>
      <c r="K98" s="5"/>
    </row>
    <row r="99" spans="1:11" ht="15" customHeight="1" x14ac:dyDescent="0.2">
      <c r="A99" s="28" t="str">
        <f t="shared" si="8"/>
        <v/>
      </c>
      <c r="B99" s="26" t="str">
        <f>VLOOKUP(A99,OutputOsiris!$A$9:$A$1008,1,FALSE)</f>
        <v/>
      </c>
      <c r="C99" s="10" t="str">
        <f t="shared" si="9"/>
        <v/>
      </c>
      <c r="D99" s="26" t="str">
        <f>VLOOKUP(A99,Opdracht!$A$11:$A$1010,1,FALSE)</f>
        <v/>
      </c>
      <c r="E99" s="29" t="str">
        <f t="shared" si="10"/>
        <v/>
      </c>
      <c r="F99" s="40"/>
      <c r="G99" s="214"/>
      <c r="H99" s="41" t="str">
        <f t="shared" si="12"/>
        <v/>
      </c>
      <c r="I99" s="87" t="str">
        <f t="shared" si="11"/>
        <v/>
      </c>
      <c r="J99" s="87" t="str">
        <f t="shared" si="13"/>
        <v/>
      </c>
      <c r="K99" s="5"/>
    </row>
    <row r="100" spans="1:11" ht="15" customHeight="1" x14ac:dyDescent="0.2">
      <c r="A100" s="28" t="str">
        <f t="shared" si="8"/>
        <v/>
      </c>
      <c r="B100" s="26" t="str">
        <f>VLOOKUP(A100,OutputOsiris!$A$9:$A$1008,1,FALSE)</f>
        <v/>
      </c>
      <c r="C100" s="10" t="str">
        <f t="shared" si="9"/>
        <v/>
      </c>
      <c r="D100" s="26" t="str">
        <f>VLOOKUP(A100,Opdracht!$A$11:$A$1010,1,FALSE)</f>
        <v/>
      </c>
      <c r="E100" s="29" t="str">
        <f t="shared" si="10"/>
        <v/>
      </c>
      <c r="F100" s="40"/>
      <c r="G100" s="214"/>
      <c r="H100" s="41" t="str">
        <f t="shared" si="12"/>
        <v/>
      </c>
      <c r="I100" s="87" t="str">
        <f t="shared" si="11"/>
        <v/>
      </c>
      <c r="J100" s="87" t="str">
        <f t="shared" si="13"/>
        <v/>
      </c>
      <c r="K100" s="5"/>
    </row>
    <row r="101" spans="1:11" ht="15" customHeight="1" x14ac:dyDescent="0.2">
      <c r="A101" s="28" t="str">
        <f t="shared" si="8"/>
        <v/>
      </c>
      <c r="B101" s="26" t="str">
        <f>VLOOKUP(A101,OutputOsiris!$A$9:$A$1008,1,FALSE)</f>
        <v/>
      </c>
      <c r="C101" s="10" t="str">
        <f t="shared" si="9"/>
        <v/>
      </c>
      <c r="D101" s="26" t="str">
        <f>VLOOKUP(A101,Opdracht!$A$11:$A$1010,1,FALSE)</f>
        <v/>
      </c>
      <c r="E101" s="29" t="str">
        <f t="shared" si="10"/>
        <v/>
      </c>
      <c r="F101" s="40"/>
      <c r="G101" s="214"/>
      <c r="H101" s="41" t="str">
        <f t="shared" si="12"/>
        <v/>
      </c>
      <c r="I101" s="87" t="str">
        <f t="shared" si="11"/>
        <v/>
      </c>
      <c r="J101" s="87" t="str">
        <f t="shared" si="13"/>
        <v/>
      </c>
      <c r="K101" s="5"/>
    </row>
    <row r="102" spans="1:11" ht="15" customHeight="1" x14ac:dyDescent="0.2">
      <c r="A102" s="28" t="str">
        <f t="shared" si="8"/>
        <v/>
      </c>
      <c r="B102" s="26" t="str">
        <f>VLOOKUP(A102,OutputOsiris!$A$9:$A$1008,1,FALSE)</f>
        <v/>
      </c>
      <c r="C102" s="10" t="str">
        <f t="shared" si="9"/>
        <v/>
      </c>
      <c r="D102" s="26" t="str">
        <f>VLOOKUP(A102,Opdracht!$A$11:$A$1010,1,FALSE)</f>
        <v/>
      </c>
      <c r="E102" s="29" t="str">
        <f t="shared" si="10"/>
        <v/>
      </c>
      <c r="F102" s="40"/>
      <c r="G102" s="214"/>
      <c r="H102" s="41" t="str">
        <f t="shared" si="12"/>
        <v/>
      </c>
      <c r="I102" s="87" t="str">
        <f t="shared" si="11"/>
        <v/>
      </c>
      <c r="J102" s="87" t="str">
        <f t="shared" si="13"/>
        <v/>
      </c>
      <c r="K102" s="5"/>
    </row>
    <row r="103" spans="1:11" ht="15" customHeight="1" x14ac:dyDescent="0.2">
      <c r="A103" s="28" t="str">
        <f t="shared" si="8"/>
        <v/>
      </c>
      <c r="B103" s="26" t="str">
        <f>VLOOKUP(A103,OutputOsiris!$A$9:$A$1008,1,FALSE)</f>
        <v/>
      </c>
      <c r="C103" s="10" t="str">
        <f t="shared" si="9"/>
        <v/>
      </c>
      <c r="D103" s="26" t="str">
        <f>VLOOKUP(A103,Opdracht!$A$11:$A$1010,1,FALSE)</f>
        <v/>
      </c>
      <c r="E103" s="29" t="str">
        <f t="shared" si="10"/>
        <v/>
      </c>
      <c r="F103" s="40"/>
      <c r="G103" s="214"/>
      <c r="H103" s="41" t="str">
        <f t="shared" si="12"/>
        <v/>
      </c>
      <c r="I103" s="87" t="str">
        <f t="shared" si="11"/>
        <v/>
      </c>
      <c r="J103" s="87" t="str">
        <f t="shared" si="13"/>
        <v/>
      </c>
      <c r="K103" s="5"/>
    </row>
    <row r="104" spans="1:11" ht="15" customHeight="1" x14ac:dyDescent="0.2">
      <c r="A104" s="28" t="str">
        <f t="shared" si="8"/>
        <v/>
      </c>
      <c r="B104" s="26" t="str">
        <f>VLOOKUP(A104,OutputOsiris!$A$9:$A$1008,1,FALSE)</f>
        <v/>
      </c>
      <c r="C104" s="10" t="str">
        <f t="shared" si="9"/>
        <v/>
      </c>
      <c r="D104" s="26" t="str">
        <f>VLOOKUP(A104,Opdracht!$A$11:$A$1010,1,FALSE)</f>
        <v/>
      </c>
      <c r="E104" s="29" t="str">
        <f t="shared" si="10"/>
        <v/>
      </c>
      <c r="F104" s="40"/>
      <c r="G104" s="214"/>
      <c r="H104" s="41" t="str">
        <f t="shared" si="12"/>
        <v/>
      </c>
      <c r="I104" s="87" t="str">
        <f t="shared" si="11"/>
        <v/>
      </c>
      <c r="J104" s="87" t="str">
        <f t="shared" si="13"/>
        <v/>
      </c>
      <c r="K104" s="5"/>
    </row>
    <row r="105" spans="1:11" ht="15" customHeight="1" x14ac:dyDescent="0.2">
      <c r="A105" s="28" t="str">
        <f t="shared" si="8"/>
        <v/>
      </c>
      <c r="B105" s="26" t="str">
        <f>VLOOKUP(A105,OutputOsiris!$A$9:$A$1008,1,FALSE)</f>
        <v/>
      </c>
      <c r="C105" s="10" t="str">
        <f t="shared" si="9"/>
        <v/>
      </c>
      <c r="D105" s="26" t="str">
        <f>VLOOKUP(A105,Opdracht!$A$11:$A$1010,1,FALSE)</f>
        <v/>
      </c>
      <c r="E105" s="29" t="str">
        <f t="shared" si="10"/>
        <v/>
      </c>
      <c r="F105" s="40"/>
      <c r="G105" s="214"/>
      <c r="H105" s="41" t="str">
        <f t="shared" si="12"/>
        <v/>
      </c>
      <c r="I105" s="87" t="str">
        <f t="shared" si="11"/>
        <v/>
      </c>
      <c r="J105" s="87" t="str">
        <f t="shared" si="13"/>
        <v/>
      </c>
      <c r="K105" s="5"/>
    </row>
    <row r="106" spans="1:11" ht="15" customHeight="1" x14ac:dyDescent="0.2">
      <c r="A106" s="28" t="str">
        <f t="shared" si="8"/>
        <v/>
      </c>
      <c r="B106" s="26" t="str">
        <f>VLOOKUP(A106,OutputOsiris!$A$9:$A$1008,1,FALSE)</f>
        <v/>
      </c>
      <c r="C106" s="10" t="str">
        <f t="shared" si="9"/>
        <v/>
      </c>
      <c r="D106" s="26" t="str">
        <f>VLOOKUP(A106,Opdracht!$A$11:$A$1010,1,FALSE)</f>
        <v/>
      </c>
      <c r="E106" s="29" t="str">
        <f t="shared" si="10"/>
        <v/>
      </c>
      <c r="F106" s="40"/>
      <c r="G106" s="214"/>
      <c r="H106" s="41" t="str">
        <f t="shared" si="12"/>
        <v/>
      </c>
      <c r="I106" s="87" t="str">
        <f t="shared" si="11"/>
        <v/>
      </c>
      <c r="J106" s="87" t="str">
        <f t="shared" si="13"/>
        <v/>
      </c>
      <c r="K106" s="5"/>
    </row>
    <row r="107" spans="1:11" ht="15" customHeight="1" x14ac:dyDescent="0.2">
      <c r="A107" s="28" t="str">
        <f t="shared" si="8"/>
        <v/>
      </c>
      <c r="B107" s="26" t="str">
        <f>VLOOKUP(A107,OutputOsiris!$A$9:$A$1008,1,FALSE)</f>
        <v/>
      </c>
      <c r="C107" s="10" t="str">
        <f t="shared" si="9"/>
        <v/>
      </c>
      <c r="D107" s="26" t="str">
        <f>VLOOKUP(A107,Opdracht!$A$11:$A$1010,1,FALSE)</f>
        <v/>
      </c>
      <c r="E107" s="29" t="str">
        <f t="shared" si="10"/>
        <v/>
      </c>
      <c r="F107" s="40"/>
      <c r="G107" s="214"/>
      <c r="H107" s="41" t="str">
        <f t="shared" si="12"/>
        <v/>
      </c>
      <c r="I107" s="87" t="str">
        <f t="shared" si="11"/>
        <v/>
      </c>
      <c r="J107" s="87" t="str">
        <f t="shared" si="13"/>
        <v/>
      </c>
      <c r="K107" s="5"/>
    </row>
    <row r="108" spans="1:11" ht="15" customHeight="1" x14ac:dyDescent="0.2">
      <c r="A108" s="28" t="str">
        <f t="shared" si="8"/>
        <v/>
      </c>
      <c r="B108" s="26" t="str">
        <f>VLOOKUP(A108,OutputOsiris!$A$9:$A$1008,1,FALSE)</f>
        <v/>
      </c>
      <c r="C108" s="10" t="str">
        <f t="shared" si="9"/>
        <v/>
      </c>
      <c r="D108" s="26" t="str">
        <f>VLOOKUP(A108,Opdracht!$A$11:$A$1010,1,FALSE)</f>
        <v/>
      </c>
      <c r="E108" s="29" t="str">
        <f t="shared" si="10"/>
        <v/>
      </c>
      <c r="F108" s="40"/>
      <c r="G108" s="214"/>
      <c r="H108" s="41" t="str">
        <f t="shared" si="12"/>
        <v/>
      </c>
      <c r="I108" s="87" t="str">
        <f t="shared" si="11"/>
        <v/>
      </c>
      <c r="J108" s="87" t="str">
        <f t="shared" si="13"/>
        <v/>
      </c>
      <c r="K108" s="5"/>
    </row>
    <row r="109" spans="1:11" ht="15" customHeight="1" x14ac:dyDescent="0.2">
      <c r="A109" s="28" t="str">
        <f t="shared" si="8"/>
        <v/>
      </c>
      <c r="B109" s="26" t="str">
        <f>VLOOKUP(A109,OutputOsiris!$A$9:$A$1008,1,FALSE)</f>
        <v/>
      </c>
      <c r="C109" s="10" t="str">
        <f t="shared" si="9"/>
        <v/>
      </c>
      <c r="D109" s="26" t="str">
        <f>VLOOKUP(A109,Opdracht!$A$11:$A$1010,1,FALSE)</f>
        <v/>
      </c>
      <c r="E109" s="29" t="str">
        <f t="shared" si="10"/>
        <v/>
      </c>
      <c r="F109" s="40"/>
      <c r="G109" s="214"/>
      <c r="H109" s="41" t="str">
        <f t="shared" si="12"/>
        <v/>
      </c>
      <c r="I109" s="87" t="str">
        <f t="shared" si="11"/>
        <v/>
      </c>
      <c r="J109" s="87" t="str">
        <f t="shared" si="13"/>
        <v/>
      </c>
      <c r="K109" s="5"/>
    </row>
    <row r="110" spans="1:11" ht="15" customHeight="1" x14ac:dyDescent="0.2">
      <c r="A110" s="28" t="str">
        <f t="shared" si="8"/>
        <v/>
      </c>
      <c r="B110" s="26" t="str">
        <f>VLOOKUP(A110,OutputOsiris!$A$9:$A$1008,1,FALSE)</f>
        <v/>
      </c>
      <c r="C110" s="10" t="str">
        <f t="shared" si="9"/>
        <v/>
      </c>
      <c r="D110" s="26" t="str">
        <f>VLOOKUP(A110,Opdracht!$A$11:$A$1010,1,FALSE)</f>
        <v/>
      </c>
      <c r="E110" s="29" t="str">
        <f t="shared" si="10"/>
        <v/>
      </c>
      <c r="F110" s="40"/>
      <c r="G110" s="214"/>
      <c r="H110" s="41" t="str">
        <f t="shared" si="12"/>
        <v/>
      </c>
      <c r="I110" s="87" t="str">
        <f t="shared" si="11"/>
        <v/>
      </c>
      <c r="J110" s="87" t="str">
        <f t="shared" si="13"/>
        <v/>
      </c>
      <c r="K110" s="5"/>
    </row>
    <row r="111" spans="1:11" ht="15" customHeight="1" x14ac:dyDescent="0.2">
      <c r="A111" s="28" t="str">
        <f t="shared" si="8"/>
        <v/>
      </c>
      <c r="B111" s="26" t="str">
        <f>VLOOKUP(A111,OutputOsiris!$A$9:$A$1008,1,FALSE)</f>
        <v/>
      </c>
      <c r="C111" s="10" t="str">
        <f t="shared" si="9"/>
        <v/>
      </c>
      <c r="D111" s="26" t="str">
        <f>VLOOKUP(A111,Opdracht!$A$11:$A$1010,1,FALSE)</f>
        <v/>
      </c>
      <c r="E111" s="29" t="str">
        <f t="shared" si="10"/>
        <v/>
      </c>
      <c r="F111" s="40"/>
      <c r="G111" s="214"/>
      <c r="H111" s="41" t="str">
        <f t="shared" si="12"/>
        <v/>
      </c>
      <c r="I111" s="87" t="str">
        <f t="shared" si="11"/>
        <v/>
      </c>
      <c r="J111" s="87" t="str">
        <f t="shared" si="13"/>
        <v/>
      </c>
      <c r="K111" s="5"/>
    </row>
    <row r="112" spans="1:11" ht="15" customHeight="1" x14ac:dyDescent="0.2">
      <c r="A112" s="28" t="str">
        <f t="shared" si="8"/>
        <v/>
      </c>
      <c r="B112" s="26" t="str">
        <f>VLOOKUP(A112,OutputOsiris!$A$9:$A$1008,1,FALSE)</f>
        <v/>
      </c>
      <c r="C112" s="10" t="str">
        <f t="shared" si="9"/>
        <v/>
      </c>
      <c r="D112" s="26" t="str">
        <f>VLOOKUP(A112,Opdracht!$A$11:$A$1010,1,FALSE)</f>
        <v/>
      </c>
      <c r="E112" s="29" t="str">
        <f t="shared" si="10"/>
        <v/>
      </c>
      <c r="F112" s="40"/>
      <c r="G112" s="214"/>
      <c r="H112" s="41" t="str">
        <f t="shared" si="12"/>
        <v/>
      </c>
      <c r="I112" s="87" t="str">
        <f t="shared" si="11"/>
        <v/>
      </c>
      <c r="J112" s="87" t="str">
        <f t="shared" si="13"/>
        <v/>
      </c>
      <c r="K112" s="5"/>
    </row>
    <row r="113" spans="1:11" ht="15" customHeight="1" x14ac:dyDescent="0.2">
      <c r="A113" s="28" t="str">
        <f t="shared" si="8"/>
        <v/>
      </c>
      <c r="B113" s="26" t="str">
        <f>VLOOKUP(A113,OutputOsiris!$A$9:$A$1008,1,FALSE)</f>
        <v/>
      </c>
      <c r="C113" s="10" t="str">
        <f t="shared" si="9"/>
        <v/>
      </c>
      <c r="D113" s="26" t="str">
        <f>VLOOKUP(A113,Opdracht!$A$11:$A$1010,1,FALSE)</f>
        <v/>
      </c>
      <c r="E113" s="29" t="str">
        <f t="shared" si="10"/>
        <v/>
      </c>
      <c r="F113" s="40"/>
      <c r="G113" s="214"/>
      <c r="H113" s="41" t="str">
        <f t="shared" si="12"/>
        <v/>
      </c>
      <c r="I113" s="87" t="str">
        <f t="shared" si="11"/>
        <v/>
      </c>
      <c r="J113" s="87" t="str">
        <f t="shared" si="13"/>
        <v/>
      </c>
      <c r="K113" s="5"/>
    </row>
    <row r="114" spans="1:11" ht="15" customHeight="1" x14ac:dyDescent="0.2">
      <c r="A114" s="28" t="str">
        <f t="shared" si="8"/>
        <v/>
      </c>
      <c r="B114" s="26" t="str">
        <f>VLOOKUP(A114,OutputOsiris!$A$9:$A$1008,1,FALSE)</f>
        <v/>
      </c>
      <c r="C114" s="10" t="str">
        <f t="shared" si="9"/>
        <v/>
      </c>
      <c r="D114" s="26" t="str">
        <f>VLOOKUP(A114,Opdracht!$A$11:$A$1010,1,FALSE)</f>
        <v/>
      </c>
      <c r="E114" s="29" t="str">
        <f t="shared" si="10"/>
        <v/>
      </c>
      <c r="F114" s="40"/>
      <c r="G114" s="214"/>
      <c r="H114" s="41" t="str">
        <f t="shared" si="12"/>
        <v/>
      </c>
      <c r="I114" s="87" t="str">
        <f t="shared" si="11"/>
        <v/>
      </c>
      <c r="J114" s="87" t="str">
        <f t="shared" si="13"/>
        <v/>
      </c>
      <c r="K114" s="5"/>
    </row>
    <row r="115" spans="1:11" ht="15" customHeight="1" x14ac:dyDescent="0.2">
      <c r="A115" s="28" t="str">
        <f t="shared" si="8"/>
        <v/>
      </c>
      <c r="B115" s="26" t="str">
        <f>VLOOKUP(A115,OutputOsiris!$A$9:$A$1008,1,FALSE)</f>
        <v/>
      </c>
      <c r="C115" s="10" t="str">
        <f t="shared" si="9"/>
        <v/>
      </c>
      <c r="D115" s="26" t="str">
        <f>VLOOKUP(A115,Opdracht!$A$11:$A$1010,1,FALSE)</f>
        <v/>
      </c>
      <c r="E115" s="29" t="str">
        <f t="shared" si="10"/>
        <v/>
      </c>
      <c r="F115" s="40"/>
      <c r="G115" s="214"/>
      <c r="H115" s="41" t="str">
        <f t="shared" si="12"/>
        <v/>
      </c>
      <c r="I115" s="87" t="str">
        <f t="shared" si="11"/>
        <v/>
      </c>
      <c r="J115" s="87" t="str">
        <f t="shared" si="13"/>
        <v/>
      </c>
      <c r="K115" s="5"/>
    </row>
    <row r="116" spans="1:11" ht="15" customHeight="1" x14ac:dyDescent="0.2">
      <c r="A116" s="28" t="str">
        <f t="shared" si="8"/>
        <v/>
      </c>
      <c r="B116" s="26" t="str">
        <f>VLOOKUP(A116,OutputOsiris!$A$9:$A$1008,1,FALSE)</f>
        <v/>
      </c>
      <c r="C116" s="10" t="str">
        <f t="shared" si="9"/>
        <v/>
      </c>
      <c r="D116" s="26" t="str">
        <f>VLOOKUP(A116,Opdracht!$A$11:$A$1010,1,FALSE)</f>
        <v/>
      </c>
      <c r="E116" s="29" t="str">
        <f t="shared" si="10"/>
        <v/>
      </c>
      <c r="F116" s="40"/>
      <c r="G116" s="214"/>
      <c r="H116" s="41" t="str">
        <f t="shared" si="12"/>
        <v/>
      </c>
      <c r="I116" s="87" t="str">
        <f t="shared" si="11"/>
        <v/>
      </c>
      <c r="J116" s="87" t="str">
        <f t="shared" si="13"/>
        <v/>
      </c>
      <c r="K116" s="5"/>
    </row>
    <row r="117" spans="1:11" ht="15" customHeight="1" x14ac:dyDescent="0.2">
      <c r="A117" s="28" t="str">
        <f t="shared" si="8"/>
        <v/>
      </c>
      <c r="B117" s="26" t="str">
        <f>VLOOKUP(A117,OutputOsiris!$A$9:$A$1008,1,FALSE)</f>
        <v/>
      </c>
      <c r="C117" s="10" t="str">
        <f t="shared" si="9"/>
        <v/>
      </c>
      <c r="D117" s="26" t="str">
        <f>VLOOKUP(A117,Opdracht!$A$11:$A$1010,1,FALSE)</f>
        <v/>
      </c>
      <c r="E117" s="29" t="str">
        <f t="shared" si="10"/>
        <v/>
      </c>
      <c r="F117" s="40"/>
      <c r="G117" s="214"/>
      <c r="H117" s="41" t="str">
        <f t="shared" si="12"/>
        <v/>
      </c>
      <c r="I117" s="87" t="str">
        <f t="shared" si="11"/>
        <v/>
      </c>
      <c r="J117" s="87" t="str">
        <f t="shared" si="13"/>
        <v/>
      </c>
      <c r="K117" s="5"/>
    </row>
    <row r="118" spans="1:11" ht="15" customHeight="1" x14ac:dyDescent="0.2">
      <c r="A118" s="28" t="str">
        <f t="shared" si="8"/>
        <v/>
      </c>
      <c r="B118" s="26" t="str">
        <f>VLOOKUP(A118,OutputOsiris!$A$9:$A$1008,1,FALSE)</f>
        <v/>
      </c>
      <c r="C118" s="10" t="str">
        <f t="shared" si="9"/>
        <v/>
      </c>
      <c r="D118" s="26" t="str">
        <f>VLOOKUP(A118,Opdracht!$A$11:$A$1010,1,FALSE)</f>
        <v/>
      </c>
      <c r="E118" s="29" t="str">
        <f t="shared" si="10"/>
        <v/>
      </c>
      <c r="F118" s="40"/>
      <c r="G118" s="214"/>
      <c r="H118" s="41" t="str">
        <f t="shared" si="12"/>
        <v/>
      </c>
      <c r="I118" s="87" t="str">
        <f t="shared" si="11"/>
        <v/>
      </c>
      <c r="J118" s="87" t="str">
        <f t="shared" si="13"/>
        <v/>
      </c>
      <c r="K118" s="5"/>
    </row>
    <row r="119" spans="1:11" ht="15" customHeight="1" x14ac:dyDescent="0.2">
      <c r="A119" s="28" t="str">
        <f t="shared" si="8"/>
        <v/>
      </c>
      <c r="B119" s="26" t="str">
        <f>VLOOKUP(A119,OutputOsiris!$A$9:$A$1008,1,FALSE)</f>
        <v/>
      </c>
      <c r="C119" s="10" t="str">
        <f t="shared" si="9"/>
        <v/>
      </c>
      <c r="D119" s="26" t="str">
        <f>VLOOKUP(A119,Opdracht!$A$11:$A$1010,1,FALSE)</f>
        <v/>
      </c>
      <c r="E119" s="29" t="str">
        <f t="shared" si="10"/>
        <v/>
      </c>
      <c r="F119" s="40"/>
      <c r="G119" s="214"/>
      <c r="H119" s="41" t="str">
        <f t="shared" si="12"/>
        <v/>
      </c>
      <c r="I119" s="87" t="str">
        <f t="shared" si="11"/>
        <v/>
      </c>
      <c r="J119" s="87" t="str">
        <f t="shared" si="13"/>
        <v/>
      </c>
      <c r="K119" s="5"/>
    </row>
    <row r="120" spans="1:11" ht="15" customHeight="1" x14ac:dyDescent="0.2">
      <c r="A120" s="28" t="str">
        <f t="shared" si="8"/>
        <v/>
      </c>
      <c r="B120" s="26" t="str">
        <f>VLOOKUP(A120,OutputOsiris!$A$9:$A$1008,1,FALSE)</f>
        <v/>
      </c>
      <c r="C120" s="10" t="str">
        <f t="shared" si="9"/>
        <v/>
      </c>
      <c r="D120" s="26" t="str">
        <f>VLOOKUP(A120,Opdracht!$A$11:$A$1010,1,FALSE)</f>
        <v/>
      </c>
      <c r="E120" s="29" t="str">
        <f t="shared" si="10"/>
        <v/>
      </c>
      <c r="F120" s="40"/>
      <c r="G120" s="214"/>
      <c r="H120" s="41" t="str">
        <f t="shared" si="12"/>
        <v/>
      </c>
      <c r="I120" s="87" t="str">
        <f t="shared" si="11"/>
        <v/>
      </c>
      <c r="J120" s="87" t="str">
        <f t="shared" si="13"/>
        <v/>
      </c>
      <c r="K120" s="5"/>
    </row>
    <row r="121" spans="1:11" ht="15" customHeight="1" x14ac:dyDescent="0.2">
      <c r="A121" s="28" t="str">
        <f t="shared" si="8"/>
        <v/>
      </c>
      <c r="B121" s="26" t="str">
        <f>VLOOKUP(A121,OutputOsiris!$A$9:$A$1008,1,FALSE)</f>
        <v/>
      </c>
      <c r="C121" s="10" t="str">
        <f t="shared" si="9"/>
        <v/>
      </c>
      <c r="D121" s="26" t="str">
        <f>VLOOKUP(A121,Opdracht!$A$11:$A$1010,1,FALSE)</f>
        <v/>
      </c>
      <c r="E121" s="29" t="str">
        <f t="shared" si="10"/>
        <v/>
      </c>
      <c r="F121" s="40"/>
      <c r="G121" s="214"/>
      <c r="H121" s="41" t="str">
        <f t="shared" si="12"/>
        <v/>
      </c>
      <c r="I121" s="87" t="str">
        <f t="shared" si="11"/>
        <v/>
      </c>
      <c r="J121" s="87" t="str">
        <f t="shared" si="13"/>
        <v/>
      </c>
      <c r="K121" s="5"/>
    </row>
    <row r="122" spans="1:11" ht="15" customHeight="1" x14ac:dyDescent="0.2">
      <c r="A122" s="28" t="str">
        <f t="shared" si="8"/>
        <v/>
      </c>
      <c r="B122" s="26" t="str">
        <f>VLOOKUP(A122,OutputOsiris!$A$9:$A$1008,1,FALSE)</f>
        <v/>
      </c>
      <c r="C122" s="10" t="str">
        <f t="shared" si="9"/>
        <v/>
      </c>
      <c r="D122" s="26" t="str">
        <f>VLOOKUP(A122,Opdracht!$A$11:$A$1010,1,FALSE)</f>
        <v/>
      </c>
      <c r="E122" s="29" t="str">
        <f t="shared" si="10"/>
        <v/>
      </c>
      <c r="F122" s="40"/>
      <c r="G122" s="214"/>
      <c r="H122" s="41" t="str">
        <f t="shared" si="12"/>
        <v/>
      </c>
      <c r="I122" s="87" t="str">
        <f t="shared" si="11"/>
        <v/>
      </c>
      <c r="J122" s="87" t="str">
        <f t="shared" si="13"/>
        <v/>
      </c>
      <c r="K122" s="5"/>
    </row>
    <row r="123" spans="1:11" ht="15" customHeight="1" x14ac:dyDescent="0.2">
      <c r="A123" s="28" t="str">
        <f t="shared" si="8"/>
        <v/>
      </c>
      <c r="B123" s="26" t="str">
        <f>VLOOKUP(A123,OutputOsiris!$A$9:$A$1008,1,FALSE)</f>
        <v/>
      </c>
      <c r="C123" s="10" t="str">
        <f t="shared" si="9"/>
        <v/>
      </c>
      <c r="D123" s="26" t="str">
        <f>VLOOKUP(A123,Opdracht!$A$11:$A$1010,1,FALSE)</f>
        <v/>
      </c>
      <c r="E123" s="29" t="str">
        <f t="shared" si="10"/>
        <v/>
      </c>
      <c r="F123" s="40"/>
      <c r="G123" s="214"/>
      <c r="H123" s="41" t="str">
        <f t="shared" si="12"/>
        <v/>
      </c>
      <c r="I123" s="87" t="str">
        <f t="shared" si="11"/>
        <v/>
      </c>
      <c r="J123" s="87" t="str">
        <f t="shared" si="13"/>
        <v/>
      </c>
      <c r="K123" s="5"/>
    </row>
    <row r="124" spans="1:11" ht="15" customHeight="1" x14ac:dyDescent="0.2">
      <c r="A124" s="28" t="str">
        <f t="shared" si="8"/>
        <v/>
      </c>
      <c r="B124" s="26" t="str">
        <f>VLOOKUP(A124,OutputOsiris!$A$9:$A$1008,1,FALSE)</f>
        <v/>
      </c>
      <c r="C124" s="10" t="str">
        <f t="shared" si="9"/>
        <v/>
      </c>
      <c r="D124" s="26" t="str">
        <f>VLOOKUP(A124,Opdracht!$A$11:$A$1010,1,FALSE)</f>
        <v/>
      </c>
      <c r="E124" s="29" t="str">
        <f t="shared" si="10"/>
        <v/>
      </c>
      <c r="F124" s="40"/>
      <c r="G124" s="214"/>
      <c r="H124" s="41" t="str">
        <f t="shared" si="12"/>
        <v/>
      </c>
      <c r="I124" s="87" t="str">
        <f t="shared" si="11"/>
        <v/>
      </c>
      <c r="J124" s="87" t="str">
        <f t="shared" si="13"/>
        <v/>
      </c>
      <c r="K124" s="5"/>
    </row>
    <row r="125" spans="1:11" ht="15" customHeight="1" x14ac:dyDescent="0.2">
      <c r="A125" s="28" t="str">
        <f t="shared" si="8"/>
        <v/>
      </c>
      <c r="B125" s="26" t="str">
        <f>VLOOKUP(A125,OutputOsiris!$A$9:$A$1008,1,FALSE)</f>
        <v/>
      </c>
      <c r="C125" s="10" t="str">
        <f t="shared" si="9"/>
        <v/>
      </c>
      <c r="D125" s="26" t="str">
        <f>VLOOKUP(A125,Opdracht!$A$11:$A$1010,1,FALSE)</f>
        <v/>
      </c>
      <c r="E125" s="29" t="str">
        <f t="shared" si="10"/>
        <v/>
      </c>
      <c r="F125" s="40"/>
      <c r="G125" s="214"/>
      <c r="H125" s="41" t="str">
        <f t="shared" si="12"/>
        <v/>
      </c>
      <c r="I125" s="87" t="str">
        <f t="shared" si="11"/>
        <v/>
      </c>
      <c r="J125" s="87" t="str">
        <f t="shared" si="13"/>
        <v/>
      </c>
      <c r="K125" s="5"/>
    </row>
    <row r="126" spans="1:11" ht="15" customHeight="1" x14ac:dyDescent="0.2">
      <c r="A126" s="28" t="str">
        <f t="shared" si="8"/>
        <v/>
      </c>
      <c r="B126" s="26" t="str">
        <f>VLOOKUP(A126,OutputOsiris!$A$9:$A$1008,1,FALSE)</f>
        <v/>
      </c>
      <c r="C126" s="10" t="str">
        <f t="shared" si="9"/>
        <v/>
      </c>
      <c r="D126" s="26" t="str">
        <f>VLOOKUP(A126,Opdracht!$A$11:$A$1010,1,FALSE)</f>
        <v/>
      </c>
      <c r="E126" s="29" t="str">
        <f t="shared" si="10"/>
        <v/>
      </c>
      <c r="F126" s="40"/>
      <c r="G126" s="214"/>
      <c r="H126" s="41" t="str">
        <f t="shared" si="12"/>
        <v/>
      </c>
      <c r="I126" s="87" t="str">
        <f t="shared" si="11"/>
        <v/>
      </c>
      <c r="J126" s="87" t="str">
        <f t="shared" si="13"/>
        <v/>
      </c>
      <c r="K126" s="5"/>
    </row>
    <row r="127" spans="1:11" ht="15" customHeight="1" x14ac:dyDescent="0.2">
      <c r="A127" s="28" t="str">
        <f t="shared" si="8"/>
        <v/>
      </c>
      <c r="B127" s="26" t="str">
        <f>VLOOKUP(A127,OutputOsiris!$A$9:$A$1008,1,FALSE)</f>
        <v/>
      </c>
      <c r="C127" s="10" t="str">
        <f t="shared" si="9"/>
        <v/>
      </c>
      <c r="D127" s="26" t="str">
        <f>VLOOKUP(A127,Opdracht!$A$11:$A$1010,1,FALSE)</f>
        <v/>
      </c>
      <c r="E127" s="29" t="str">
        <f t="shared" si="10"/>
        <v/>
      </c>
      <c r="F127" s="40"/>
      <c r="G127" s="214"/>
      <c r="H127" s="41" t="str">
        <f t="shared" si="12"/>
        <v/>
      </c>
      <c r="I127" s="87" t="str">
        <f t="shared" si="11"/>
        <v/>
      </c>
      <c r="J127" s="87" t="str">
        <f t="shared" si="13"/>
        <v/>
      </c>
      <c r="K127" s="5"/>
    </row>
    <row r="128" spans="1:11" ht="15" customHeight="1" x14ac:dyDescent="0.2">
      <c r="A128" s="28" t="str">
        <f t="shared" si="8"/>
        <v/>
      </c>
      <c r="B128" s="26" t="str">
        <f>VLOOKUP(A128,OutputOsiris!$A$9:$A$1008,1,FALSE)</f>
        <v/>
      </c>
      <c r="C128" s="10" t="str">
        <f t="shared" si="9"/>
        <v/>
      </c>
      <c r="D128" s="26" t="str">
        <f>VLOOKUP(A128,Opdracht!$A$11:$A$1010,1,FALSE)</f>
        <v/>
      </c>
      <c r="E128" s="29" t="str">
        <f t="shared" si="10"/>
        <v/>
      </c>
      <c r="F128" s="40"/>
      <c r="G128" s="214"/>
      <c r="H128" s="41" t="str">
        <f t="shared" si="12"/>
        <v/>
      </c>
      <c r="I128" s="87" t="str">
        <f t="shared" si="11"/>
        <v/>
      </c>
      <c r="J128" s="87" t="str">
        <f t="shared" si="13"/>
        <v/>
      </c>
      <c r="K128" s="5"/>
    </row>
    <row r="129" spans="1:11" ht="15" customHeight="1" x14ac:dyDescent="0.2">
      <c r="A129" s="28" t="str">
        <f t="shared" si="8"/>
        <v/>
      </c>
      <c r="B129" s="26" t="str">
        <f>VLOOKUP(A129,OutputOsiris!$A$9:$A$1008,1,FALSE)</f>
        <v/>
      </c>
      <c r="C129" s="10" t="str">
        <f t="shared" si="9"/>
        <v/>
      </c>
      <c r="D129" s="26" t="str">
        <f>VLOOKUP(A129,Opdracht!$A$11:$A$1010,1,FALSE)</f>
        <v/>
      </c>
      <c r="E129" s="29" t="str">
        <f t="shared" si="10"/>
        <v/>
      </c>
      <c r="F129" s="40"/>
      <c r="G129" s="214"/>
      <c r="H129" s="41" t="str">
        <f t="shared" si="12"/>
        <v/>
      </c>
      <c r="I129" s="87" t="str">
        <f t="shared" si="11"/>
        <v/>
      </c>
      <c r="J129" s="87" t="str">
        <f t="shared" si="13"/>
        <v/>
      </c>
      <c r="K129" s="5"/>
    </row>
    <row r="130" spans="1:11" ht="15" customHeight="1" x14ac:dyDescent="0.2">
      <c r="A130" s="28" t="str">
        <f t="shared" si="8"/>
        <v/>
      </c>
      <c r="B130" s="26" t="str">
        <f>VLOOKUP(A130,OutputOsiris!$A$9:$A$1008,1,FALSE)</f>
        <v/>
      </c>
      <c r="C130" s="10" t="str">
        <f t="shared" si="9"/>
        <v/>
      </c>
      <c r="D130" s="26" t="str">
        <f>VLOOKUP(A130,Opdracht!$A$11:$A$1010,1,FALSE)</f>
        <v/>
      </c>
      <c r="E130" s="29" t="str">
        <f t="shared" si="10"/>
        <v/>
      </c>
      <c r="F130" s="40"/>
      <c r="G130" s="214"/>
      <c r="H130" s="41" t="str">
        <f t="shared" si="12"/>
        <v/>
      </c>
      <c r="I130" s="87" t="str">
        <f t="shared" si="11"/>
        <v/>
      </c>
      <c r="J130" s="87" t="str">
        <f t="shared" si="13"/>
        <v/>
      </c>
      <c r="K130" s="5"/>
    </row>
    <row r="131" spans="1:11" ht="15" customHeight="1" x14ac:dyDescent="0.2">
      <c r="A131" s="28" t="str">
        <f t="shared" si="8"/>
        <v/>
      </c>
      <c r="B131" s="26" t="str">
        <f>VLOOKUP(A131,OutputOsiris!$A$9:$A$1008,1,FALSE)</f>
        <v/>
      </c>
      <c r="C131" s="10" t="str">
        <f t="shared" si="9"/>
        <v/>
      </c>
      <c r="D131" s="26" t="str">
        <f>VLOOKUP(A131,Opdracht!$A$11:$A$1010,1,FALSE)</f>
        <v/>
      </c>
      <c r="E131" s="29" t="str">
        <f t="shared" si="10"/>
        <v/>
      </c>
      <c r="F131" s="40"/>
      <c r="G131" s="214"/>
      <c r="H131" s="41" t="str">
        <f t="shared" si="12"/>
        <v/>
      </c>
      <c r="I131" s="87" t="str">
        <f t="shared" si="11"/>
        <v/>
      </c>
      <c r="J131" s="87" t="str">
        <f t="shared" si="13"/>
        <v/>
      </c>
      <c r="K131" s="5"/>
    </row>
    <row r="132" spans="1:11" ht="15" customHeight="1" x14ac:dyDescent="0.2">
      <c r="A132" s="28" t="str">
        <f t="shared" si="8"/>
        <v/>
      </c>
      <c r="B132" s="26" t="str">
        <f>VLOOKUP(A132,OutputOsiris!$A$9:$A$1008,1,FALSE)</f>
        <v/>
      </c>
      <c r="C132" s="10" t="str">
        <f t="shared" si="9"/>
        <v/>
      </c>
      <c r="D132" s="26" t="str">
        <f>VLOOKUP(A132,Opdracht!$A$11:$A$1010,1,FALSE)</f>
        <v/>
      </c>
      <c r="E132" s="29" t="str">
        <f t="shared" si="10"/>
        <v/>
      </c>
      <c r="F132" s="40"/>
      <c r="G132" s="214"/>
      <c r="H132" s="41" t="str">
        <f t="shared" si="12"/>
        <v/>
      </c>
      <c r="I132" s="87" t="str">
        <f t="shared" si="11"/>
        <v/>
      </c>
      <c r="J132" s="87" t="str">
        <f t="shared" si="13"/>
        <v/>
      </c>
      <c r="K132" s="5"/>
    </row>
    <row r="133" spans="1:11" ht="15" customHeight="1" x14ac:dyDescent="0.2">
      <c r="A133" s="28" t="str">
        <f t="shared" si="8"/>
        <v/>
      </c>
      <c r="B133" s="26" t="str">
        <f>VLOOKUP(A133,OutputOsiris!$A$9:$A$1008,1,FALSE)</f>
        <v/>
      </c>
      <c r="C133" s="10" t="str">
        <f t="shared" si="9"/>
        <v/>
      </c>
      <c r="D133" s="26" t="str">
        <f>VLOOKUP(A133,Opdracht!$A$11:$A$1010,1,FALSE)</f>
        <v/>
      </c>
      <c r="E133" s="29" t="str">
        <f t="shared" si="10"/>
        <v/>
      </c>
      <c r="F133" s="40"/>
      <c r="G133" s="214"/>
      <c r="H133" s="41" t="str">
        <f t="shared" si="12"/>
        <v/>
      </c>
      <c r="I133" s="87" t="str">
        <f t="shared" si="11"/>
        <v/>
      </c>
      <c r="J133" s="87" t="str">
        <f t="shared" si="13"/>
        <v/>
      </c>
      <c r="K133" s="5"/>
    </row>
    <row r="134" spans="1:11" ht="15" customHeight="1" x14ac:dyDescent="0.2">
      <c r="A134" s="28" t="str">
        <f t="shared" si="8"/>
        <v/>
      </c>
      <c r="B134" s="26" t="str">
        <f>VLOOKUP(A134,OutputOsiris!$A$9:$A$1008,1,FALSE)</f>
        <v/>
      </c>
      <c r="C134" s="10" t="str">
        <f t="shared" si="9"/>
        <v/>
      </c>
      <c r="D134" s="26" t="str">
        <f>VLOOKUP(A134,Opdracht!$A$11:$A$1010,1,FALSE)</f>
        <v/>
      </c>
      <c r="E134" s="29" t="str">
        <f t="shared" si="10"/>
        <v/>
      </c>
      <c r="F134" s="40"/>
      <c r="G134" s="214"/>
      <c r="H134" s="41" t="str">
        <f t="shared" si="12"/>
        <v/>
      </c>
      <c r="I134" s="87" t="str">
        <f t="shared" si="11"/>
        <v/>
      </c>
      <c r="J134" s="87" t="str">
        <f t="shared" si="13"/>
        <v/>
      </c>
      <c r="K134" s="5"/>
    </row>
    <row r="135" spans="1:11" ht="15" customHeight="1" x14ac:dyDescent="0.2">
      <c r="A135" s="28" t="str">
        <f t="shared" si="8"/>
        <v/>
      </c>
      <c r="B135" s="26" t="str">
        <f>VLOOKUP(A135,OutputOsiris!$A$9:$A$1008,1,FALSE)</f>
        <v/>
      </c>
      <c r="C135" s="10" t="str">
        <f t="shared" si="9"/>
        <v/>
      </c>
      <c r="D135" s="26" t="str">
        <f>VLOOKUP(A135,Opdracht!$A$11:$A$1010,1,FALSE)</f>
        <v/>
      </c>
      <c r="E135" s="29" t="str">
        <f t="shared" si="10"/>
        <v/>
      </c>
      <c r="F135" s="40"/>
      <c r="G135" s="214"/>
      <c r="H135" s="41" t="str">
        <f t="shared" si="12"/>
        <v/>
      </c>
      <c r="I135" s="87" t="str">
        <f t="shared" si="11"/>
        <v/>
      </c>
      <c r="J135" s="87" t="str">
        <f t="shared" si="13"/>
        <v/>
      </c>
      <c r="K135" s="5"/>
    </row>
    <row r="136" spans="1:11" ht="15" customHeight="1" x14ac:dyDescent="0.2">
      <c r="A136" s="28" t="str">
        <f t="shared" si="8"/>
        <v/>
      </c>
      <c r="B136" s="26" t="str">
        <f>VLOOKUP(A136,OutputOsiris!$A$9:$A$1008,1,FALSE)</f>
        <v/>
      </c>
      <c r="C136" s="10" t="str">
        <f t="shared" si="9"/>
        <v/>
      </c>
      <c r="D136" s="26" t="str">
        <f>VLOOKUP(A136,Opdracht!$A$11:$A$1010,1,FALSE)</f>
        <v/>
      </c>
      <c r="E136" s="29" t="str">
        <f t="shared" si="10"/>
        <v/>
      </c>
      <c r="F136" s="40"/>
      <c r="G136" s="214"/>
      <c r="H136" s="41" t="str">
        <f t="shared" si="12"/>
        <v/>
      </c>
      <c r="I136" s="87" t="str">
        <f t="shared" si="11"/>
        <v/>
      </c>
      <c r="J136" s="87" t="str">
        <f t="shared" si="13"/>
        <v/>
      </c>
      <c r="K136" s="5"/>
    </row>
    <row r="137" spans="1:11" ht="15" customHeight="1" x14ac:dyDescent="0.2">
      <c r="A137" s="28" t="str">
        <f t="shared" ref="A137:A200" si="14">TEXT(RIGHT(TRIM(F137),7),"0000000")</f>
        <v/>
      </c>
      <c r="B137" s="26" t="str">
        <f>VLOOKUP(A137,OutputOsiris!$A$9:$A$1008,1,FALSE)</f>
        <v/>
      </c>
      <c r="C137" s="10" t="str">
        <f t="shared" ref="C137:C200" si="15">IF(ISBLANK(F137),"",(IF(ISERROR(B137),"NEE","")))</f>
        <v/>
      </c>
      <c r="D137" s="26" t="str">
        <f>VLOOKUP(A137,Opdracht!$A$11:$A$1010,1,FALSE)</f>
        <v/>
      </c>
      <c r="E137" s="29" t="str">
        <f t="shared" ref="E137:E200" si="16">IF(ISBLANK(F137),"",(IF(ISERROR(D137),"NEE","")))</f>
        <v/>
      </c>
      <c r="F137" s="40"/>
      <c r="G137" s="214"/>
      <c r="H137" s="41" t="str">
        <f t="shared" si="12"/>
        <v/>
      </c>
      <c r="I137" s="87" t="str">
        <f t="shared" ref="I137:I200" si="17">IF(ISNUMBER(G137),((G137-$C$6)/$E$5)+1,"")</f>
        <v/>
      </c>
      <c r="J137" s="87" t="str">
        <f t="shared" si="13"/>
        <v/>
      </c>
      <c r="K137" s="5"/>
    </row>
    <row r="138" spans="1:11" ht="15" customHeight="1" x14ac:dyDescent="0.2">
      <c r="A138" s="28" t="str">
        <f t="shared" si="14"/>
        <v/>
      </c>
      <c r="B138" s="26" t="str">
        <f>VLOOKUP(A138,OutputOsiris!$A$9:$A$1008,1,FALSE)</f>
        <v/>
      </c>
      <c r="C138" s="10" t="str">
        <f t="shared" si="15"/>
        <v/>
      </c>
      <c r="D138" s="26" t="str">
        <f>VLOOKUP(A138,Opdracht!$A$11:$A$1010,1,FALSE)</f>
        <v/>
      </c>
      <c r="E138" s="29" t="str">
        <f t="shared" si="16"/>
        <v/>
      </c>
      <c r="F138" s="40"/>
      <c r="G138" s="214"/>
      <c r="H138" s="41" t="str">
        <f t="shared" ref="H138:H201" si="18">IF(ISTEXT(G138),G138,IF(AND(G138="",A138&lt;&gt;"",C138&lt;&gt;"NEE"),"",IF(G138="","",IF($H$7&lt;&gt;"Deelcijfer",IF(ISNUMBER(G138),IF(AND(G138&gt;=$K$8,G138&lt;=6),6,IF(G138&lt;$K$8,5,MROUND(G138,L$8)))),MROUND(G138,L$8)))))</f>
        <v/>
      </c>
      <c r="I138" s="87" t="str">
        <f t="shared" si="17"/>
        <v/>
      </c>
      <c r="J138" s="87" t="str">
        <f t="shared" si="13"/>
        <v/>
      </c>
      <c r="K138" s="5"/>
    </row>
    <row r="139" spans="1:11" ht="15" customHeight="1" x14ac:dyDescent="0.2">
      <c r="A139" s="28" t="str">
        <f t="shared" si="14"/>
        <v/>
      </c>
      <c r="B139" s="26" t="str">
        <f>VLOOKUP(A139,OutputOsiris!$A$9:$A$1008,1,FALSE)</f>
        <v/>
      </c>
      <c r="C139" s="10" t="str">
        <f t="shared" si="15"/>
        <v/>
      </c>
      <c r="D139" s="26" t="str">
        <f>VLOOKUP(A139,Opdracht!$A$11:$A$1010,1,FALSE)</f>
        <v/>
      </c>
      <c r="E139" s="29" t="str">
        <f t="shared" si="16"/>
        <v/>
      </c>
      <c r="F139" s="40"/>
      <c r="G139" s="214"/>
      <c r="H139" s="41" t="str">
        <f t="shared" si="18"/>
        <v/>
      </c>
      <c r="I139" s="87" t="str">
        <f t="shared" si="17"/>
        <v/>
      </c>
      <c r="J139" s="87" t="str">
        <f t="shared" si="13"/>
        <v/>
      </c>
      <c r="K139" s="5"/>
    </row>
    <row r="140" spans="1:11" ht="15" customHeight="1" x14ac:dyDescent="0.2">
      <c r="A140" s="28" t="str">
        <f t="shared" si="14"/>
        <v/>
      </c>
      <c r="B140" s="26" t="str">
        <f>VLOOKUP(A140,OutputOsiris!$A$9:$A$1008,1,FALSE)</f>
        <v/>
      </c>
      <c r="C140" s="10" t="str">
        <f t="shared" si="15"/>
        <v/>
      </c>
      <c r="D140" s="26" t="str">
        <f>VLOOKUP(A140,Opdracht!$A$11:$A$1010,1,FALSE)</f>
        <v/>
      </c>
      <c r="E140" s="29" t="str">
        <f t="shared" si="16"/>
        <v/>
      </c>
      <c r="F140" s="40"/>
      <c r="G140" s="214"/>
      <c r="H140" s="41" t="str">
        <f t="shared" si="18"/>
        <v/>
      </c>
      <c r="I140" s="87" t="str">
        <f t="shared" si="17"/>
        <v/>
      </c>
      <c r="J140" s="87" t="str">
        <f t="shared" si="13"/>
        <v/>
      </c>
      <c r="K140" s="5"/>
    </row>
    <row r="141" spans="1:11" ht="15" customHeight="1" x14ac:dyDescent="0.2">
      <c r="A141" s="28" t="str">
        <f t="shared" si="14"/>
        <v/>
      </c>
      <c r="B141" s="26" t="str">
        <f>VLOOKUP(A141,OutputOsiris!$A$9:$A$1008,1,FALSE)</f>
        <v/>
      </c>
      <c r="C141" s="10" t="str">
        <f t="shared" si="15"/>
        <v/>
      </c>
      <c r="D141" s="26" t="str">
        <f>VLOOKUP(A141,Opdracht!$A$11:$A$1010,1,FALSE)</f>
        <v/>
      </c>
      <c r="E141" s="29" t="str">
        <f t="shared" si="16"/>
        <v/>
      </c>
      <c r="F141" s="40"/>
      <c r="G141" s="214"/>
      <c r="H141" s="41" t="str">
        <f t="shared" si="18"/>
        <v/>
      </c>
      <c r="I141" s="87" t="str">
        <f t="shared" si="17"/>
        <v/>
      </c>
      <c r="J141" s="87" t="str">
        <f t="shared" si="13"/>
        <v/>
      </c>
      <c r="K141" s="5"/>
    </row>
    <row r="142" spans="1:11" ht="15" customHeight="1" x14ac:dyDescent="0.2">
      <c r="A142" s="28" t="str">
        <f t="shared" si="14"/>
        <v/>
      </c>
      <c r="B142" s="26" t="str">
        <f>VLOOKUP(A142,OutputOsiris!$A$9:$A$1008,1,FALSE)</f>
        <v/>
      </c>
      <c r="C142" s="10" t="str">
        <f t="shared" si="15"/>
        <v/>
      </c>
      <c r="D142" s="26" t="str">
        <f>VLOOKUP(A142,Opdracht!$A$11:$A$1010,1,FALSE)</f>
        <v/>
      </c>
      <c r="E142" s="29" t="str">
        <f t="shared" si="16"/>
        <v/>
      </c>
      <c r="F142" s="40"/>
      <c r="G142" s="214"/>
      <c r="H142" s="41" t="str">
        <f t="shared" si="18"/>
        <v/>
      </c>
      <c r="I142" s="87" t="str">
        <f t="shared" si="17"/>
        <v/>
      </c>
      <c r="J142" s="87" t="str">
        <f t="shared" ref="J142:J205" si="19">IF(I142="","",IF(I142&lt;1,1,I142))</f>
        <v/>
      </c>
      <c r="K142" s="5"/>
    </row>
    <row r="143" spans="1:11" ht="15" customHeight="1" x14ac:dyDescent="0.2">
      <c r="A143" s="28" t="str">
        <f t="shared" si="14"/>
        <v/>
      </c>
      <c r="B143" s="26" t="str">
        <f>VLOOKUP(A143,OutputOsiris!$A$9:$A$1008,1,FALSE)</f>
        <v/>
      </c>
      <c r="C143" s="10" t="str">
        <f t="shared" si="15"/>
        <v/>
      </c>
      <c r="D143" s="26" t="str">
        <f>VLOOKUP(A143,Opdracht!$A$11:$A$1010,1,FALSE)</f>
        <v/>
      </c>
      <c r="E143" s="29" t="str">
        <f t="shared" si="16"/>
        <v/>
      </c>
      <c r="F143" s="40"/>
      <c r="G143" s="214"/>
      <c r="H143" s="41" t="str">
        <f t="shared" si="18"/>
        <v/>
      </c>
      <c r="I143" s="87" t="str">
        <f t="shared" si="17"/>
        <v/>
      </c>
      <c r="J143" s="87" t="str">
        <f t="shared" si="19"/>
        <v/>
      </c>
      <c r="K143" s="5"/>
    </row>
    <row r="144" spans="1:11" ht="15" customHeight="1" x14ac:dyDescent="0.2">
      <c r="A144" s="28" t="str">
        <f t="shared" si="14"/>
        <v/>
      </c>
      <c r="B144" s="26" t="str">
        <f>VLOOKUP(A144,OutputOsiris!$A$9:$A$1008,1,FALSE)</f>
        <v/>
      </c>
      <c r="C144" s="10" t="str">
        <f t="shared" si="15"/>
        <v/>
      </c>
      <c r="D144" s="26" t="str">
        <f>VLOOKUP(A144,Opdracht!$A$11:$A$1010,1,FALSE)</f>
        <v/>
      </c>
      <c r="E144" s="29" t="str">
        <f t="shared" si="16"/>
        <v/>
      </c>
      <c r="F144" s="40"/>
      <c r="G144" s="214"/>
      <c r="H144" s="41" t="str">
        <f t="shared" si="18"/>
        <v/>
      </c>
      <c r="I144" s="87" t="str">
        <f t="shared" si="17"/>
        <v/>
      </c>
      <c r="J144" s="87" t="str">
        <f t="shared" si="19"/>
        <v/>
      </c>
      <c r="K144" s="5"/>
    </row>
    <row r="145" spans="1:11" ht="15" customHeight="1" x14ac:dyDescent="0.2">
      <c r="A145" s="28" t="str">
        <f t="shared" si="14"/>
        <v/>
      </c>
      <c r="B145" s="26" t="str">
        <f>VLOOKUP(A145,OutputOsiris!$A$9:$A$1008,1,FALSE)</f>
        <v/>
      </c>
      <c r="C145" s="10" t="str">
        <f t="shared" si="15"/>
        <v/>
      </c>
      <c r="D145" s="26" t="str">
        <f>VLOOKUP(A145,Opdracht!$A$11:$A$1010,1,FALSE)</f>
        <v/>
      </c>
      <c r="E145" s="29" t="str">
        <f t="shared" si="16"/>
        <v/>
      </c>
      <c r="F145" s="40"/>
      <c r="G145" s="214"/>
      <c r="H145" s="41" t="str">
        <f t="shared" si="18"/>
        <v/>
      </c>
      <c r="I145" s="87" t="str">
        <f t="shared" si="17"/>
        <v/>
      </c>
      <c r="J145" s="87" t="str">
        <f t="shared" si="19"/>
        <v/>
      </c>
      <c r="K145" s="5"/>
    </row>
    <row r="146" spans="1:11" ht="15" customHeight="1" x14ac:dyDescent="0.2">
      <c r="A146" s="28" t="str">
        <f t="shared" si="14"/>
        <v/>
      </c>
      <c r="B146" s="26" t="str">
        <f>VLOOKUP(A146,OutputOsiris!$A$9:$A$1008,1,FALSE)</f>
        <v/>
      </c>
      <c r="C146" s="10" t="str">
        <f t="shared" si="15"/>
        <v/>
      </c>
      <c r="D146" s="26" t="str">
        <f>VLOOKUP(A146,Opdracht!$A$11:$A$1010,1,FALSE)</f>
        <v/>
      </c>
      <c r="E146" s="29" t="str">
        <f t="shared" si="16"/>
        <v/>
      </c>
      <c r="F146" s="40"/>
      <c r="G146" s="214"/>
      <c r="H146" s="41" t="str">
        <f t="shared" si="18"/>
        <v/>
      </c>
      <c r="I146" s="87" t="str">
        <f t="shared" si="17"/>
        <v/>
      </c>
      <c r="J146" s="87" t="str">
        <f t="shared" si="19"/>
        <v/>
      </c>
      <c r="K146" s="5"/>
    </row>
    <row r="147" spans="1:11" ht="15" customHeight="1" x14ac:dyDescent="0.2">
      <c r="A147" s="28" t="str">
        <f t="shared" si="14"/>
        <v/>
      </c>
      <c r="B147" s="26" t="str">
        <f>VLOOKUP(A147,OutputOsiris!$A$9:$A$1008,1,FALSE)</f>
        <v/>
      </c>
      <c r="C147" s="10" t="str">
        <f t="shared" si="15"/>
        <v/>
      </c>
      <c r="D147" s="26" t="str">
        <f>VLOOKUP(A147,Opdracht!$A$11:$A$1010,1,FALSE)</f>
        <v/>
      </c>
      <c r="E147" s="29" t="str">
        <f t="shared" si="16"/>
        <v/>
      </c>
      <c r="F147" s="40"/>
      <c r="G147" s="214"/>
      <c r="H147" s="41" t="str">
        <f t="shared" si="18"/>
        <v/>
      </c>
      <c r="I147" s="87" t="str">
        <f t="shared" si="17"/>
        <v/>
      </c>
      <c r="J147" s="87" t="str">
        <f t="shared" si="19"/>
        <v/>
      </c>
      <c r="K147" s="5"/>
    </row>
    <row r="148" spans="1:11" ht="15" customHeight="1" x14ac:dyDescent="0.2">
      <c r="A148" s="28" t="str">
        <f t="shared" si="14"/>
        <v/>
      </c>
      <c r="B148" s="26" t="str">
        <f>VLOOKUP(A148,OutputOsiris!$A$9:$A$1008,1,FALSE)</f>
        <v/>
      </c>
      <c r="C148" s="10" t="str">
        <f t="shared" si="15"/>
        <v/>
      </c>
      <c r="D148" s="26" t="str">
        <f>VLOOKUP(A148,Opdracht!$A$11:$A$1010,1,FALSE)</f>
        <v/>
      </c>
      <c r="E148" s="29" t="str">
        <f t="shared" si="16"/>
        <v/>
      </c>
      <c r="F148" s="40"/>
      <c r="G148" s="214"/>
      <c r="H148" s="41" t="str">
        <f t="shared" si="18"/>
        <v/>
      </c>
      <c r="I148" s="87" t="str">
        <f t="shared" si="17"/>
        <v/>
      </c>
      <c r="J148" s="87" t="str">
        <f t="shared" si="19"/>
        <v/>
      </c>
      <c r="K148" s="5"/>
    </row>
    <row r="149" spans="1:11" ht="15" customHeight="1" x14ac:dyDescent="0.2">
      <c r="A149" s="28" t="str">
        <f t="shared" si="14"/>
        <v/>
      </c>
      <c r="B149" s="26" t="str">
        <f>VLOOKUP(A149,OutputOsiris!$A$9:$A$1008,1,FALSE)</f>
        <v/>
      </c>
      <c r="C149" s="10" t="str">
        <f t="shared" si="15"/>
        <v/>
      </c>
      <c r="D149" s="26" t="str">
        <f>VLOOKUP(A149,Opdracht!$A$11:$A$1010,1,FALSE)</f>
        <v/>
      </c>
      <c r="E149" s="29" t="str">
        <f t="shared" si="16"/>
        <v/>
      </c>
      <c r="F149" s="40"/>
      <c r="G149" s="214"/>
      <c r="H149" s="41" t="str">
        <f t="shared" si="18"/>
        <v/>
      </c>
      <c r="I149" s="87" t="str">
        <f t="shared" si="17"/>
        <v/>
      </c>
      <c r="J149" s="87" t="str">
        <f t="shared" si="19"/>
        <v/>
      </c>
      <c r="K149" s="5"/>
    </row>
    <row r="150" spans="1:11" ht="15" customHeight="1" x14ac:dyDescent="0.2">
      <c r="A150" s="28" t="str">
        <f t="shared" si="14"/>
        <v/>
      </c>
      <c r="B150" s="26" t="str">
        <f>VLOOKUP(A150,OutputOsiris!$A$9:$A$1008,1,FALSE)</f>
        <v/>
      </c>
      <c r="C150" s="10" t="str">
        <f t="shared" si="15"/>
        <v/>
      </c>
      <c r="D150" s="26" t="str">
        <f>VLOOKUP(A150,Opdracht!$A$11:$A$1010,1,FALSE)</f>
        <v/>
      </c>
      <c r="E150" s="29" t="str">
        <f t="shared" si="16"/>
        <v/>
      </c>
      <c r="F150" s="40"/>
      <c r="G150" s="214"/>
      <c r="H150" s="41" t="str">
        <f t="shared" si="18"/>
        <v/>
      </c>
      <c r="I150" s="87" t="str">
        <f t="shared" si="17"/>
        <v/>
      </c>
      <c r="J150" s="87" t="str">
        <f t="shared" si="19"/>
        <v/>
      </c>
      <c r="K150" s="5"/>
    </row>
    <row r="151" spans="1:11" ht="15" customHeight="1" x14ac:dyDescent="0.2">
      <c r="A151" s="28" t="str">
        <f t="shared" si="14"/>
        <v/>
      </c>
      <c r="B151" s="26" t="str">
        <f>VLOOKUP(A151,OutputOsiris!$A$9:$A$1008,1,FALSE)</f>
        <v/>
      </c>
      <c r="C151" s="10" t="str">
        <f t="shared" si="15"/>
        <v/>
      </c>
      <c r="D151" s="26" t="str">
        <f>VLOOKUP(A151,Opdracht!$A$11:$A$1010,1,FALSE)</f>
        <v/>
      </c>
      <c r="E151" s="29" t="str">
        <f t="shared" si="16"/>
        <v/>
      </c>
      <c r="F151" s="40"/>
      <c r="G151" s="214"/>
      <c r="H151" s="41" t="str">
        <f t="shared" si="18"/>
        <v/>
      </c>
      <c r="I151" s="87" t="str">
        <f t="shared" si="17"/>
        <v/>
      </c>
      <c r="J151" s="87" t="str">
        <f t="shared" si="19"/>
        <v/>
      </c>
      <c r="K151" s="5"/>
    </row>
    <row r="152" spans="1:11" ht="15" customHeight="1" x14ac:dyDescent="0.2">
      <c r="A152" s="28" t="str">
        <f t="shared" si="14"/>
        <v/>
      </c>
      <c r="B152" s="26" t="str">
        <f>VLOOKUP(A152,OutputOsiris!$A$9:$A$1008,1,FALSE)</f>
        <v/>
      </c>
      <c r="C152" s="10" t="str">
        <f t="shared" si="15"/>
        <v/>
      </c>
      <c r="D152" s="26" t="str">
        <f>VLOOKUP(A152,Opdracht!$A$11:$A$1010,1,FALSE)</f>
        <v/>
      </c>
      <c r="E152" s="29" t="str">
        <f t="shared" si="16"/>
        <v/>
      </c>
      <c r="F152" s="40"/>
      <c r="G152" s="214"/>
      <c r="H152" s="41" t="str">
        <f t="shared" si="18"/>
        <v/>
      </c>
      <c r="I152" s="87" t="str">
        <f t="shared" si="17"/>
        <v/>
      </c>
      <c r="J152" s="87" t="str">
        <f t="shared" si="19"/>
        <v/>
      </c>
      <c r="K152" s="5"/>
    </row>
    <row r="153" spans="1:11" ht="15" customHeight="1" x14ac:dyDescent="0.2">
      <c r="A153" s="28" t="str">
        <f t="shared" si="14"/>
        <v/>
      </c>
      <c r="B153" s="26" t="str">
        <f>VLOOKUP(A153,OutputOsiris!$A$9:$A$1008,1,FALSE)</f>
        <v/>
      </c>
      <c r="C153" s="10" t="str">
        <f t="shared" si="15"/>
        <v/>
      </c>
      <c r="D153" s="26" t="str">
        <f>VLOOKUP(A153,Opdracht!$A$11:$A$1010,1,FALSE)</f>
        <v/>
      </c>
      <c r="E153" s="29" t="str">
        <f t="shared" si="16"/>
        <v/>
      </c>
      <c r="F153" s="40"/>
      <c r="G153" s="214"/>
      <c r="H153" s="41" t="str">
        <f t="shared" si="18"/>
        <v/>
      </c>
      <c r="I153" s="87" t="str">
        <f t="shared" si="17"/>
        <v/>
      </c>
      <c r="J153" s="87" t="str">
        <f t="shared" si="19"/>
        <v/>
      </c>
      <c r="K153" s="5"/>
    </row>
    <row r="154" spans="1:11" ht="15" customHeight="1" x14ac:dyDescent="0.2">
      <c r="A154" s="28" t="str">
        <f t="shared" si="14"/>
        <v/>
      </c>
      <c r="B154" s="26" t="str">
        <f>VLOOKUP(A154,OutputOsiris!$A$9:$A$1008,1,FALSE)</f>
        <v/>
      </c>
      <c r="C154" s="10" t="str">
        <f t="shared" si="15"/>
        <v/>
      </c>
      <c r="D154" s="26" t="str">
        <f>VLOOKUP(A154,Opdracht!$A$11:$A$1010,1,FALSE)</f>
        <v/>
      </c>
      <c r="E154" s="29" t="str">
        <f t="shared" si="16"/>
        <v/>
      </c>
      <c r="F154" s="40"/>
      <c r="G154" s="214"/>
      <c r="H154" s="41" t="str">
        <f t="shared" si="18"/>
        <v/>
      </c>
      <c r="I154" s="87" t="str">
        <f t="shared" si="17"/>
        <v/>
      </c>
      <c r="J154" s="87" t="str">
        <f t="shared" si="19"/>
        <v/>
      </c>
      <c r="K154" s="5"/>
    </row>
    <row r="155" spans="1:11" ht="15" customHeight="1" x14ac:dyDescent="0.2">
      <c r="A155" s="28" t="str">
        <f t="shared" si="14"/>
        <v/>
      </c>
      <c r="B155" s="26" t="str">
        <f>VLOOKUP(A155,OutputOsiris!$A$9:$A$1008,1,FALSE)</f>
        <v/>
      </c>
      <c r="C155" s="10" t="str">
        <f t="shared" si="15"/>
        <v/>
      </c>
      <c r="D155" s="26" t="str">
        <f>VLOOKUP(A155,Opdracht!$A$11:$A$1010,1,FALSE)</f>
        <v/>
      </c>
      <c r="E155" s="29" t="str">
        <f t="shared" si="16"/>
        <v/>
      </c>
      <c r="F155" s="40"/>
      <c r="G155" s="214"/>
      <c r="H155" s="41" t="str">
        <f t="shared" si="18"/>
        <v/>
      </c>
      <c r="I155" s="87" t="str">
        <f t="shared" si="17"/>
        <v/>
      </c>
      <c r="J155" s="87" t="str">
        <f t="shared" si="19"/>
        <v/>
      </c>
      <c r="K155" s="5"/>
    </row>
    <row r="156" spans="1:11" ht="15" customHeight="1" x14ac:dyDescent="0.2">
      <c r="A156" s="28" t="str">
        <f t="shared" si="14"/>
        <v/>
      </c>
      <c r="B156" s="26" t="str">
        <f>VLOOKUP(A156,OutputOsiris!$A$9:$A$1008,1,FALSE)</f>
        <v/>
      </c>
      <c r="C156" s="10" t="str">
        <f t="shared" si="15"/>
        <v/>
      </c>
      <c r="D156" s="26" t="str">
        <f>VLOOKUP(A156,Opdracht!$A$11:$A$1010,1,FALSE)</f>
        <v/>
      </c>
      <c r="E156" s="29" t="str">
        <f t="shared" si="16"/>
        <v/>
      </c>
      <c r="F156" s="40"/>
      <c r="G156" s="214"/>
      <c r="H156" s="41" t="str">
        <f t="shared" si="18"/>
        <v/>
      </c>
      <c r="I156" s="87" t="str">
        <f t="shared" si="17"/>
        <v/>
      </c>
      <c r="J156" s="87" t="str">
        <f t="shared" si="19"/>
        <v/>
      </c>
      <c r="K156" s="5"/>
    </row>
    <row r="157" spans="1:11" ht="15" customHeight="1" x14ac:dyDescent="0.2">
      <c r="A157" s="28" t="str">
        <f t="shared" si="14"/>
        <v/>
      </c>
      <c r="B157" s="26" t="str">
        <f>VLOOKUP(A157,OutputOsiris!$A$9:$A$1008,1,FALSE)</f>
        <v/>
      </c>
      <c r="C157" s="10" t="str">
        <f t="shared" si="15"/>
        <v/>
      </c>
      <c r="D157" s="26" t="str">
        <f>VLOOKUP(A157,Opdracht!$A$11:$A$1010,1,FALSE)</f>
        <v/>
      </c>
      <c r="E157" s="29" t="str">
        <f t="shared" si="16"/>
        <v/>
      </c>
      <c r="F157" s="40"/>
      <c r="G157" s="214"/>
      <c r="H157" s="41" t="str">
        <f t="shared" si="18"/>
        <v/>
      </c>
      <c r="I157" s="87" t="str">
        <f t="shared" si="17"/>
        <v/>
      </c>
      <c r="J157" s="87" t="str">
        <f t="shared" si="19"/>
        <v/>
      </c>
      <c r="K157" s="5"/>
    </row>
    <row r="158" spans="1:11" ht="15" customHeight="1" x14ac:dyDescent="0.2">
      <c r="A158" s="28" t="str">
        <f t="shared" si="14"/>
        <v/>
      </c>
      <c r="B158" s="26" t="str">
        <f>VLOOKUP(A158,OutputOsiris!$A$9:$A$1008,1,FALSE)</f>
        <v/>
      </c>
      <c r="C158" s="10" t="str">
        <f t="shared" si="15"/>
        <v/>
      </c>
      <c r="D158" s="26" t="str">
        <f>VLOOKUP(A158,Opdracht!$A$11:$A$1010,1,FALSE)</f>
        <v/>
      </c>
      <c r="E158" s="29" t="str">
        <f t="shared" si="16"/>
        <v/>
      </c>
      <c r="F158" s="40"/>
      <c r="G158" s="214"/>
      <c r="H158" s="41" t="str">
        <f t="shared" si="18"/>
        <v/>
      </c>
      <c r="I158" s="87" t="str">
        <f t="shared" si="17"/>
        <v/>
      </c>
      <c r="J158" s="87" t="str">
        <f t="shared" si="19"/>
        <v/>
      </c>
      <c r="K158" s="5"/>
    </row>
    <row r="159" spans="1:11" ht="15" customHeight="1" x14ac:dyDescent="0.2">
      <c r="A159" s="28" t="str">
        <f t="shared" si="14"/>
        <v/>
      </c>
      <c r="B159" s="26" t="str">
        <f>VLOOKUP(A159,OutputOsiris!$A$9:$A$1008,1,FALSE)</f>
        <v/>
      </c>
      <c r="C159" s="10" t="str">
        <f t="shared" si="15"/>
        <v/>
      </c>
      <c r="D159" s="26" t="str">
        <f>VLOOKUP(A159,Opdracht!$A$11:$A$1010,1,FALSE)</f>
        <v/>
      </c>
      <c r="E159" s="29" t="str">
        <f t="shared" si="16"/>
        <v/>
      </c>
      <c r="F159" s="40"/>
      <c r="G159" s="214"/>
      <c r="H159" s="41" t="str">
        <f t="shared" si="18"/>
        <v/>
      </c>
      <c r="I159" s="87" t="str">
        <f t="shared" si="17"/>
        <v/>
      </c>
      <c r="J159" s="87" t="str">
        <f t="shared" si="19"/>
        <v/>
      </c>
      <c r="K159" s="5"/>
    </row>
    <row r="160" spans="1:11" ht="15" customHeight="1" x14ac:dyDescent="0.2">
      <c r="A160" s="28" t="str">
        <f t="shared" si="14"/>
        <v/>
      </c>
      <c r="B160" s="26" t="str">
        <f>VLOOKUP(A160,OutputOsiris!$A$9:$A$1008,1,FALSE)</f>
        <v/>
      </c>
      <c r="C160" s="10" t="str">
        <f t="shared" si="15"/>
        <v/>
      </c>
      <c r="D160" s="26" t="str">
        <f>VLOOKUP(A160,Opdracht!$A$11:$A$1010,1,FALSE)</f>
        <v/>
      </c>
      <c r="E160" s="29" t="str">
        <f t="shared" si="16"/>
        <v/>
      </c>
      <c r="F160" s="40"/>
      <c r="G160" s="214"/>
      <c r="H160" s="41" t="str">
        <f t="shared" si="18"/>
        <v/>
      </c>
      <c r="I160" s="87" t="str">
        <f t="shared" si="17"/>
        <v/>
      </c>
      <c r="J160" s="87" t="str">
        <f t="shared" si="19"/>
        <v/>
      </c>
      <c r="K160" s="5"/>
    </row>
    <row r="161" spans="1:11" ht="15" customHeight="1" x14ac:dyDescent="0.2">
      <c r="A161" s="28" t="str">
        <f t="shared" si="14"/>
        <v/>
      </c>
      <c r="B161" s="26" t="str">
        <f>VLOOKUP(A161,OutputOsiris!$A$9:$A$1008,1,FALSE)</f>
        <v/>
      </c>
      <c r="C161" s="10" t="str">
        <f t="shared" si="15"/>
        <v/>
      </c>
      <c r="D161" s="26" t="str">
        <f>VLOOKUP(A161,Opdracht!$A$11:$A$1010,1,FALSE)</f>
        <v/>
      </c>
      <c r="E161" s="29" t="str">
        <f t="shared" si="16"/>
        <v/>
      </c>
      <c r="F161" s="40"/>
      <c r="G161" s="214"/>
      <c r="H161" s="41" t="str">
        <f t="shared" si="18"/>
        <v/>
      </c>
      <c r="I161" s="87" t="str">
        <f t="shared" si="17"/>
        <v/>
      </c>
      <c r="J161" s="87" t="str">
        <f t="shared" si="19"/>
        <v/>
      </c>
      <c r="K161" s="5"/>
    </row>
    <row r="162" spans="1:11" ht="15" customHeight="1" x14ac:dyDescent="0.2">
      <c r="A162" s="28" t="str">
        <f t="shared" si="14"/>
        <v/>
      </c>
      <c r="B162" s="26" t="str">
        <f>VLOOKUP(A162,OutputOsiris!$A$9:$A$1008,1,FALSE)</f>
        <v/>
      </c>
      <c r="C162" s="10" t="str">
        <f t="shared" si="15"/>
        <v/>
      </c>
      <c r="D162" s="26" t="str">
        <f>VLOOKUP(A162,Opdracht!$A$11:$A$1010,1,FALSE)</f>
        <v/>
      </c>
      <c r="E162" s="29" t="str">
        <f t="shared" si="16"/>
        <v/>
      </c>
      <c r="F162" s="40"/>
      <c r="G162" s="214"/>
      <c r="H162" s="41" t="str">
        <f t="shared" si="18"/>
        <v/>
      </c>
      <c r="I162" s="87" t="str">
        <f t="shared" si="17"/>
        <v/>
      </c>
      <c r="J162" s="87" t="str">
        <f t="shared" si="19"/>
        <v/>
      </c>
      <c r="K162" s="5"/>
    </row>
    <row r="163" spans="1:11" ht="15" customHeight="1" x14ac:dyDescent="0.2">
      <c r="A163" s="28" t="str">
        <f t="shared" si="14"/>
        <v/>
      </c>
      <c r="B163" s="26" t="str">
        <f>VLOOKUP(A163,OutputOsiris!$A$9:$A$1008,1,FALSE)</f>
        <v/>
      </c>
      <c r="C163" s="10" t="str">
        <f t="shared" si="15"/>
        <v/>
      </c>
      <c r="D163" s="26" t="str">
        <f>VLOOKUP(A163,Opdracht!$A$11:$A$1010,1,FALSE)</f>
        <v/>
      </c>
      <c r="E163" s="29" t="str">
        <f t="shared" si="16"/>
        <v/>
      </c>
      <c r="F163" s="40"/>
      <c r="G163" s="214"/>
      <c r="H163" s="41" t="str">
        <f t="shared" si="18"/>
        <v/>
      </c>
      <c r="I163" s="87" t="str">
        <f t="shared" si="17"/>
        <v/>
      </c>
      <c r="J163" s="87" t="str">
        <f t="shared" si="19"/>
        <v/>
      </c>
      <c r="K163" s="5"/>
    </row>
    <row r="164" spans="1:11" ht="15" customHeight="1" x14ac:dyDescent="0.2">
      <c r="A164" s="28" t="str">
        <f t="shared" si="14"/>
        <v/>
      </c>
      <c r="B164" s="26" t="str">
        <f>VLOOKUP(A164,OutputOsiris!$A$9:$A$1008,1,FALSE)</f>
        <v/>
      </c>
      <c r="C164" s="10" t="str">
        <f t="shared" si="15"/>
        <v/>
      </c>
      <c r="D164" s="26" t="str">
        <f>VLOOKUP(A164,Opdracht!$A$11:$A$1010,1,FALSE)</f>
        <v/>
      </c>
      <c r="E164" s="29" t="str">
        <f t="shared" si="16"/>
        <v/>
      </c>
      <c r="F164" s="40"/>
      <c r="G164" s="214"/>
      <c r="H164" s="41" t="str">
        <f t="shared" si="18"/>
        <v/>
      </c>
      <c r="I164" s="87" t="str">
        <f t="shared" si="17"/>
        <v/>
      </c>
      <c r="J164" s="87" t="str">
        <f t="shared" si="19"/>
        <v/>
      </c>
      <c r="K164" s="5"/>
    </row>
    <row r="165" spans="1:11" ht="15" customHeight="1" x14ac:dyDescent="0.2">
      <c r="A165" s="28" t="str">
        <f t="shared" si="14"/>
        <v/>
      </c>
      <c r="B165" s="26" t="str">
        <f>VLOOKUP(A165,OutputOsiris!$A$9:$A$1008,1,FALSE)</f>
        <v/>
      </c>
      <c r="C165" s="10" t="str">
        <f t="shared" si="15"/>
        <v/>
      </c>
      <c r="D165" s="26" t="str">
        <f>VLOOKUP(A165,Opdracht!$A$11:$A$1010,1,FALSE)</f>
        <v/>
      </c>
      <c r="E165" s="29" t="str">
        <f t="shared" si="16"/>
        <v/>
      </c>
      <c r="F165" s="40"/>
      <c r="G165" s="214"/>
      <c r="H165" s="41" t="str">
        <f t="shared" si="18"/>
        <v/>
      </c>
      <c r="I165" s="87" t="str">
        <f t="shared" si="17"/>
        <v/>
      </c>
      <c r="J165" s="87" t="str">
        <f t="shared" si="19"/>
        <v/>
      </c>
      <c r="K165" s="5"/>
    </row>
    <row r="166" spans="1:11" ht="15" customHeight="1" x14ac:dyDescent="0.2">
      <c r="A166" s="28" t="str">
        <f t="shared" si="14"/>
        <v/>
      </c>
      <c r="B166" s="26" t="str">
        <f>VLOOKUP(A166,OutputOsiris!$A$9:$A$1008,1,FALSE)</f>
        <v/>
      </c>
      <c r="C166" s="10" t="str">
        <f t="shared" si="15"/>
        <v/>
      </c>
      <c r="D166" s="26" t="str">
        <f>VLOOKUP(A166,Opdracht!$A$11:$A$1010,1,FALSE)</f>
        <v/>
      </c>
      <c r="E166" s="29" t="str">
        <f t="shared" si="16"/>
        <v/>
      </c>
      <c r="F166" s="40"/>
      <c r="G166" s="214"/>
      <c r="H166" s="41" t="str">
        <f t="shared" si="18"/>
        <v/>
      </c>
      <c r="I166" s="87" t="str">
        <f t="shared" si="17"/>
        <v/>
      </c>
      <c r="J166" s="87" t="str">
        <f t="shared" si="19"/>
        <v/>
      </c>
      <c r="K166" s="5"/>
    </row>
    <row r="167" spans="1:11" ht="15" customHeight="1" x14ac:dyDescent="0.2">
      <c r="A167" s="28" t="str">
        <f t="shared" si="14"/>
        <v/>
      </c>
      <c r="B167" s="26" t="str">
        <f>VLOOKUP(A167,OutputOsiris!$A$9:$A$1008,1,FALSE)</f>
        <v/>
      </c>
      <c r="C167" s="10" t="str">
        <f t="shared" si="15"/>
        <v/>
      </c>
      <c r="D167" s="26" t="str">
        <f>VLOOKUP(A167,Opdracht!$A$11:$A$1010,1,FALSE)</f>
        <v/>
      </c>
      <c r="E167" s="29" t="str">
        <f t="shared" si="16"/>
        <v/>
      </c>
      <c r="F167" s="40"/>
      <c r="G167" s="214"/>
      <c r="H167" s="41" t="str">
        <f t="shared" si="18"/>
        <v/>
      </c>
      <c r="I167" s="87" t="str">
        <f t="shared" si="17"/>
        <v/>
      </c>
      <c r="J167" s="87" t="str">
        <f t="shared" si="19"/>
        <v/>
      </c>
      <c r="K167" s="5"/>
    </row>
    <row r="168" spans="1:11" ht="15" customHeight="1" x14ac:dyDescent="0.2">
      <c r="A168" s="28" t="str">
        <f t="shared" si="14"/>
        <v/>
      </c>
      <c r="B168" s="26" t="str">
        <f>VLOOKUP(A168,OutputOsiris!$A$9:$A$1008,1,FALSE)</f>
        <v/>
      </c>
      <c r="C168" s="10" t="str">
        <f t="shared" si="15"/>
        <v/>
      </c>
      <c r="D168" s="26" t="str">
        <f>VLOOKUP(A168,Opdracht!$A$11:$A$1010,1,FALSE)</f>
        <v/>
      </c>
      <c r="E168" s="29" t="str">
        <f t="shared" si="16"/>
        <v/>
      </c>
      <c r="F168" s="40"/>
      <c r="G168" s="214"/>
      <c r="H168" s="41" t="str">
        <f t="shared" si="18"/>
        <v/>
      </c>
      <c r="I168" s="87" t="str">
        <f t="shared" si="17"/>
        <v/>
      </c>
      <c r="J168" s="87" t="str">
        <f t="shared" si="19"/>
        <v/>
      </c>
      <c r="K168" s="5"/>
    </row>
    <row r="169" spans="1:11" ht="15" customHeight="1" x14ac:dyDescent="0.2">
      <c r="A169" s="28" t="str">
        <f t="shared" si="14"/>
        <v/>
      </c>
      <c r="B169" s="26" t="str">
        <f>VLOOKUP(A169,OutputOsiris!$A$9:$A$1008,1,FALSE)</f>
        <v/>
      </c>
      <c r="C169" s="10" t="str">
        <f t="shared" si="15"/>
        <v/>
      </c>
      <c r="D169" s="26" t="str">
        <f>VLOOKUP(A169,Opdracht!$A$11:$A$1010,1,FALSE)</f>
        <v/>
      </c>
      <c r="E169" s="29" t="str">
        <f t="shared" si="16"/>
        <v/>
      </c>
      <c r="F169" s="40"/>
      <c r="G169" s="214"/>
      <c r="H169" s="41" t="str">
        <f t="shared" si="18"/>
        <v/>
      </c>
      <c r="I169" s="87" t="str">
        <f t="shared" si="17"/>
        <v/>
      </c>
      <c r="J169" s="87" t="str">
        <f t="shared" si="19"/>
        <v/>
      </c>
      <c r="K169" s="5"/>
    </row>
    <row r="170" spans="1:11" ht="15" customHeight="1" x14ac:dyDescent="0.2">
      <c r="A170" s="28" t="str">
        <f t="shared" si="14"/>
        <v/>
      </c>
      <c r="B170" s="26" t="str">
        <f>VLOOKUP(A170,OutputOsiris!$A$9:$A$1008,1,FALSE)</f>
        <v/>
      </c>
      <c r="C170" s="10" t="str">
        <f t="shared" si="15"/>
        <v/>
      </c>
      <c r="D170" s="26" t="str">
        <f>VLOOKUP(A170,Opdracht!$A$11:$A$1010,1,FALSE)</f>
        <v/>
      </c>
      <c r="E170" s="29" t="str">
        <f t="shared" si="16"/>
        <v/>
      </c>
      <c r="F170" s="40"/>
      <c r="G170" s="214"/>
      <c r="H170" s="41" t="str">
        <f t="shared" si="18"/>
        <v/>
      </c>
      <c r="I170" s="87" t="str">
        <f t="shared" si="17"/>
        <v/>
      </c>
      <c r="J170" s="87" t="str">
        <f t="shared" si="19"/>
        <v/>
      </c>
      <c r="K170" s="5"/>
    </row>
    <row r="171" spans="1:11" ht="15" customHeight="1" x14ac:dyDescent="0.2">
      <c r="A171" s="28" t="str">
        <f t="shared" si="14"/>
        <v/>
      </c>
      <c r="B171" s="26" t="str">
        <f>VLOOKUP(A171,OutputOsiris!$A$9:$A$1008,1,FALSE)</f>
        <v/>
      </c>
      <c r="C171" s="10" t="str">
        <f t="shared" si="15"/>
        <v/>
      </c>
      <c r="D171" s="26" t="str">
        <f>VLOOKUP(A171,Opdracht!$A$11:$A$1010,1,FALSE)</f>
        <v/>
      </c>
      <c r="E171" s="29" t="str">
        <f t="shared" si="16"/>
        <v/>
      </c>
      <c r="F171" s="40"/>
      <c r="G171" s="214"/>
      <c r="H171" s="41" t="str">
        <f t="shared" si="18"/>
        <v/>
      </c>
      <c r="I171" s="87" t="str">
        <f t="shared" si="17"/>
        <v/>
      </c>
      <c r="J171" s="87" t="str">
        <f t="shared" si="19"/>
        <v/>
      </c>
      <c r="K171" s="5"/>
    </row>
    <row r="172" spans="1:11" ht="15" customHeight="1" x14ac:dyDescent="0.2">
      <c r="A172" s="28" t="str">
        <f t="shared" si="14"/>
        <v/>
      </c>
      <c r="B172" s="26" t="str">
        <f>VLOOKUP(A172,OutputOsiris!$A$9:$A$1008,1,FALSE)</f>
        <v/>
      </c>
      <c r="C172" s="10" t="str">
        <f t="shared" si="15"/>
        <v/>
      </c>
      <c r="D172" s="26" t="str">
        <f>VLOOKUP(A172,Opdracht!$A$11:$A$1010,1,FALSE)</f>
        <v/>
      </c>
      <c r="E172" s="29" t="str">
        <f t="shared" si="16"/>
        <v/>
      </c>
      <c r="F172" s="40"/>
      <c r="G172" s="214"/>
      <c r="H172" s="41" t="str">
        <f t="shared" si="18"/>
        <v/>
      </c>
      <c r="I172" s="87" t="str">
        <f t="shared" si="17"/>
        <v/>
      </c>
      <c r="J172" s="87" t="str">
        <f t="shared" si="19"/>
        <v/>
      </c>
      <c r="K172" s="5"/>
    </row>
    <row r="173" spans="1:11" ht="15" customHeight="1" x14ac:dyDescent="0.2">
      <c r="A173" s="28" t="str">
        <f t="shared" si="14"/>
        <v/>
      </c>
      <c r="B173" s="26" t="str">
        <f>VLOOKUP(A173,OutputOsiris!$A$9:$A$1008,1,FALSE)</f>
        <v/>
      </c>
      <c r="C173" s="10" t="str">
        <f t="shared" si="15"/>
        <v/>
      </c>
      <c r="D173" s="26" t="str">
        <f>VLOOKUP(A173,Opdracht!$A$11:$A$1010,1,FALSE)</f>
        <v/>
      </c>
      <c r="E173" s="29" t="str">
        <f t="shared" si="16"/>
        <v/>
      </c>
      <c r="F173" s="40"/>
      <c r="G173" s="214"/>
      <c r="H173" s="41" t="str">
        <f t="shared" si="18"/>
        <v/>
      </c>
      <c r="I173" s="87" t="str">
        <f t="shared" si="17"/>
        <v/>
      </c>
      <c r="J173" s="87" t="str">
        <f t="shared" si="19"/>
        <v/>
      </c>
      <c r="K173" s="5"/>
    </row>
    <row r="174" spans="1:11" ht="15" customHeight="1" x14ac:dyDescent="0.2">
      <c r="A174" s="28" t="str">
        <f t="shared" si="14"/>
        <v/>
      </c>
      <c r="B174" s="26" t="str">
        <f>VLOOKUP(A174,OutputOsiris!$A$9:$A$1008,1,FALSE)</f>
        <v/>
      </c>
      <c r="C174" s="10" t="str">
        <f t="shared" si="15"/>
        <v/>
      </c>
      <c r="D174" s="26" t="str">
        <f>VLOOKUP(A174,Opdracht!$A$11:$A$1010,1,FALSE)</f>
        <v/>
      </c>
      <c r="E174" s="29" t="str">
        <f t="shared" si="16"/>
        <v/>
      </c>
      <c r="F174" s="40"/>
      <c r="G174" s="214"/>
      <c r="H174" s="41" t="str">
        <f t="shared" si="18"/>
        <v/>
      </c>
      <c r="I174" s="87" t="str">
        <f t="shared" si="17"/>
        <v/>
      </c>
      <c r="J174" s="87" t="str">
        <f t="shared" si="19"/>
        <v/>
      </c>
      <c r="K174" s="5"/>
    </row>
    <row r="175" spans="1:11" ht="15" customHeight="1" x14ac:dyDescent="0.2">
      <c r="A175" s="28" t="str">
        <f t="shared" si="14"/>
        <v/>
      </c>
      <c r="B175" s="26" t="str">
        <f>VLOOKUP(A175,OutputOsiris!$A$9:$A$1008,1,FALSE)</f>
        <v/>
      </c>
      <c r="C175" s="10" t="str">
        <f t="shared" si="15"/>
        <v/>
      </c>
      <c r="D175" s="26" t="str">
        <f>VLOOKUP(A175,Opdracht!$A$11:$A$1010,1,FALSE)</f>
        <v/>
      </c>
      <c r="E175" s="29" t="str">
        <f t="shared" si="16"/>
        <v/>
      </c>
      <c r="F175" s="40"/>
      <c r="G175" s="214"/>
      <c r="H175" s="41" t="str">
        <f t="shared" si="18"/>
        <v/>
      </c>
      <c r="I175" s="87" t="str">
        <f t="shared" si="17"/>
        <v/>
      </c>
      <c r="J175" s="87" t="str">
        <f t="shared" si="19"/>
        <v/>
      </c>
      <c r="K175" s="5"/>
    </row>
    <row r="176" spans="1:11" ht="15" customHeight="1" x14ac:dyDescent="0.2">
      <c r="A176" s="28" t="str">
        <f t="shared" si="14"/>
        <v/>
      </c>
      <c r="B176" s="26" t="str">
        <f>VLOOKUP(A176,OutputOsiris!$A$9:$A$1008,1,FALSE)</f>
        <v/>
      </c>
      <c r="C176" s="10" t="str">
        <f t="shared" si="15"/>
        <v/>
      </c>
      <c r="D176" s="26" t="str">
        <f>VLOOKUP(A176,Opdracht!$A$11:$A$1010,1,FALSE)</f>
        <v/>
      </c>
      <c r="E176" s="29" t="str">
        <f t="shared" si="16"/>
        <v/>
      </c>
      <c r="F176" s="40"/>
      <c r="G176" s="214"/>
      <c r="H176" s="41" t="str">
        <f t="shared" si="18"/>
        <v/>
      </c>
      <c r="I176" s="87" t="str">
        <f t="shared" si="17"/>
        <v/>
      </c>
      <c r="J176" s="87" t="str">
        <f t="shared" si="19"/>
        <v/>
      </c>
      <c r="K176" s="5"/>
    </row>
    <row r="177" spans="1:11" ht="15" customHeight="1" x14ac:dyDescent="0.2">
      <c r="A177" s="28" t="str">
        <f t="shared" si="14"/>
        <v/>
      </c>
      <c r="B177" s="26" t="str">
        <f>VLOOKUP(A177,OutputOsiris!$A$9:$A$1008,1,FALSE)</f>
        <v/>
      </c>
      <c r="C177" s="10" t="str">
        <f t="shared" si="15"/>
        <v/>
      </c>
      <c r="D177" s="26" t="str">
        <f>VLOOKUP(A177,Opdracht!$A$11:$A$1010,1,FALSE)</f>
        <v/>
      </c>
      <c r="E177" s="29" t="str">
        <f t="shared" si="16"/>
        <v/>
      </c>
      <c r="F177" s="40"/>
      <c r="G177" s="214"/>
      <c r="H177" s="41" t="str">
        <f t="shared" si="18"/>
        <v/>
      </c>
      <c r="I177" s="87" t="str">
        <f t="shared" si="17"/>
        <v/>
      </c>
      <c r="J177" s="87" t="str">
        <f t="shared" si="19"/>
        <v/>
      </c>
      <c r="K177" s="5"/>
    </row>
    <row r="178" spans="1:11" ht="15" customHeight="1" x14ac:dyDescent="0.2">
      <c r="A178" s="28" t="str">
        <f t="shared" si="14"/>
        <v/>
      </c>
      <c r="B178" s="26" t="str">
        <f>VLOOKUP(A178,OutputOsiris!$A$9:$A$1008,1,FALSE)</f>
        <v/>
      </c>
      <c r="C178" s="10" t="str">
        <f t="shared" si="15"/>
        <v/>
      </c>
      <c r="D178" s="26" t="str">
        <f>VLOOKUP(A178,Opdracht!$A$11:$A$1010,1,FALSE)</f>
        <v/>
      </c>
      <c r="E178" s="29" t="str">
        <f t="shared" si="16"/>
        <v/>
      </c>
      <c r="F178" s="40"/>
      <c r="G178" s="214"/>
      <c r="H178" s="41" t="str">
        <f t="shared" si="18"/>
        <v/>
      </c>
      <c r="I178" s="87" t="str">
        <f t="shared" si="17"/>
        <v/>
      </c>
      <c r="J178" s="87" t="str">
        <f t="shared" si="19"/>
        <v/>
      </c>
      <c r="K178" s="5"/>
    </row>
    <row r="179" spans="1:11" ht="15" customHeight="1" x14ac:dyDescent="0.2">
      <c r="A179" s="28" t="str">
        <f t="shared" si="14"/>
        <v/>
      </c>
      <c r="B179" s="26" t="str">
        <f>VLOOKUP(A179,OutputOsiris!$A$9:$A$1008,1,FALSE)</f>
        <v/>
      </c>
      <c r="C179" s="10" t="str">
        <f t="shared" si="15"/>
        <v/>
      </c>
      <c r="D179" s="26" t="str">
        <f>VLOOKUP(A179,Opdracht!$A$11:$A$1010,1,FALSE)</f>
        <v/>
      </c>
      <c r="E179" s="29" t="str">
        <f t="shared" si="16"/>
        <v/>
      </c>
      <c r="F179" s="40"/>
      <c r="G179" s="214"/>
      <c r="H179" s="41" t="str">
        <f t="shared" si="18"/>
        <v/>
      </c>
      <c r="I179" s="87" t="str">
        <f t="shared" si="17"/>
        <v/>
      </c>
      <c r="J179" s="87" t="str">
        <f t="shared" si="19"/>
        <v/>
      </c>
      <c r="K179" s="5"/>
    </row>
    <row r="180" spans="1:11" ht="15" customHeight="1" x14ac:dyDescent="0.2">
      <c r="A180" s="28" t="str">
        <f t="shared" si="14"/>
        <v/>
      </c>
      <c r="B180" s="26" t="str">
        <f>VLOOKUP(A180,OutputOsiris!$A$9:$A$1008,1,FALSE)</f>
        <v/>
      </c>
      <c r="C180" s="10" t="str">
        <f t="shared" si="15"/>
        <v/>
      </c>
      <c r="D180" s="26" t="str">
        <f>VLOOKUP(A180,Opdracht!$A$11:$A$1010,1,FALSE)</f>
        <v/>
      </c>
      <c r="E180" s="29" t="str">
        <f t="shared" si="16"/>
        <v/>
      </c>
      <c r="F180" s="40"/>
      <c r="G180" s="214"/>
      <c r="H180" s="41" t="str">
        <f t="shared" si="18"/>
        <v/>
      </c>
      <c r="I180" s="87" t="str">
        <f t="shared" si="17"/>
        <v/>
      </c>
      <c r="J180" s="87" t="str">
        <f t="shared" si="19"/>
        <v/>
      </c>
      <c r="K180" s="5"/>
    </row>
    <row r="181" spans="1:11" ht="15" customHeight="1" x14ac:dyDescent="0.2">
      <c r="A181" s="28" t="str">
        <f t="shared" si="14"/>
        <v/>
      </c>
      <c r="B181" s="26" t="str">
        <f>VLOOKUP(A181,OutputOsiris!$A$9:$A$1008,1,FALSE)</f>
        <v/>
      </c>
      <c r="C181" s="10" t="str">
        <f t="shared" si="15"/>
        <v/>
      </c>
      <c r="D181" s="26" t="str">
        <f>VLOOKUP(A181,Opdracht!$A$11:$A$1010,1,FALSE)</f>
        <v/>
      </c>
      <c r="E181" s="29" t="str">
        <f t="shared" si="16"/>
        <v/>
      </c>
      <c r="F181" s="40"/>
      <c r="G181" s="214"/>
      <c r="H181" s="41" t="str">
        <f t="shared" si="18"/>
        <v/>
      </c>
      <c r="I181" s="87" t="str">
        <f t="shared" si="17"/>
        <v/>
      </c>
      <c r="J181" s="87" t="str">
        <f t="shared" si="19"/>
        <v/>
      </c>
      <c r="K181" s="5"/>
    </row>
    <row r="182" spans="1:11" ht="15" customHeight="1" x14ac:dyDescent="0.2">
      <c r="A182" s="28" t="str">
        <f t="shared" si="14"/>
        <v/>
      </c>
      <c r="B182" s="26" t="str">
        <f>VLOOKUP(A182,OutputOsiris!$A$9:$A$1008,1,FALSE)</f>
        <v/>
      </c>
      <c r="C182" s="10" t="str">
        <f t="shared" si="15"/>
        <v/>
      </c>
      <c r="D182" s="26" t="str">
        <f>VLOOKUP(A182,Opdracht!$A$11:$A$1010,1,FALSE)</f>
        <v/>
      </c>
      <c r="E182" s="29" t="str">
        <f t="shared" si="16"/>
        <v/>
      </c>
      <c r="F182" s="40"/>
      <c r="G182" s="214"/>
      <c r="H182" s="41" t="str">
        <f t="shared" si="18"/>
        <v/>
      </c>
      <c r="I182" s="87" t="str">
        <f t="shared" si="17"/>
        <v/>
      </c>
      <c r="J182" s="87" t="str">
        <f t="shared" si="19"/>
        <v/>
      </c>
      <c r="K182" s="5"/>
    </row>
    <row r="183" spans="1:11" ht="15" customHeight="1" x14ac:dyDescent="0.2">
      <c r="A183" s="28" t="str">
        <f t="shared" si="14"/>
        <v/>
      </c>
      <c r="B183" s="26" t="str">
        <f>VLOOKUP(A183,OutputOsiris!$A$9:$A$1008,1,FALSE)</f>
        <v/>
      </c>
      <c r="C183" s="10" t="str">
        <f t="shared" si="15"/>
        <v/>
      </c>
      <c r="D183" s="26" t="str">
        <f>VLOOKUP(A183,Opdracht!$A$11:$A$1010,1,FALSE)</f>
        <v/>
      </c>
      <c r="E183" s="29" t="str">
        <f t="shared" si="16"/>
        <v/>
      </c>
      <c r="F183" s="40"/>
      <c r="G183" s="214"/>
      <c r="H183" s="41" t="str">
        <f t="shared" si="18"/>
        <v/>
      </c>
      <c r="I183" s="87" t="str">
        <f t="shared" si="17"/>
        <v/>
      </c>
      <c r="J183" s="87" t="str">
        <f t="shared" si="19"/>
        <v/>
      </c>
      <c r="K183" s="5"/>
    </row>
    <row r="184" spans="1:11" ht="15" customHeight="1" x14ac:dyDescent="0.2">
      <c r="A184" s="28" t="str">
        <f t="shared" si="14"/>
        <v/>
      </c>
      <c r="B184" s="26" t="str">
        <f>VLOOKUP(A184,OutputOsiris!$A$9:$A$1008,1,FALSE)</f>
        <v/>
      </c>
      <c r="C184" s="10" t="str">
        <f t="shared" si="15"/>
        <v/>
      </c>
      <c r="D184" s="26" t="str">
        <f>VLOOKUP(A184,Opdracht!$A$11:$A$1010,1,FALSE)</f>
        <v/>
      </c>
      <c r="E184" s="29" t="str">
        <f t="shared" si="16"/>
        <v/>
      </c>
      <c r="F184" s="40"/>
      <c r="G184" s="214"/>
      <c r="H184" s="41" t="str">
        <f t="shared" si="18"/>
        <v/>
      </c>
      <c r="I184" s="87" t="str">
        <f t="shared" si="17"/>
        <v/>
      </c>
      <c r="J184" s="87" t="str">
        <f t="shared" si="19"/>
        <v/>
      </c>
      <c r="K184" s="5"/>
    </row>
    <row r="185" spans="1:11" ht="15" customHeight="1" x14ac:dyDescent="0.2">
      <c r="A185" s="28" t="str">
        <f t="shared" si="14"/>
        <v/>
      </c>
      <c r="B185" s="26" t="str">
        <f>VLOOKUP(A185,OutputOsiris!$A$9:$A$1008,1,FALSE)</f>
        <v/>
      </c>
      <c r="C185" s="10" t="str">
        <f t="shared" si="15"/>
        <v/>
      </c>
      <c r="D185" s="26" t="str">
        <f>VLOOKUP(A185,Opdracht!$A$11:$A$1010,1,FALSE)</f>
        <v/>
      </c>
      <c r="E185" s="29" t="str">
        <f t="shared" si="16"/>
        <v/>
      </c>
      <c r="F185" s="40"/>
      <c r="G185" s="214"/>
      <c r="H185" s="41" t="str">
        <f t="shared" si="18"/>
        <v/>
      </c>
      <c r="I185" s="87" t="str">
        <f t="shared" si="17"/>
        <v/>
      </c>
      <c r="J185" s="87" t="str">
        <f t="shared" si="19"/>
        <v/>
      </c>
      <c r="K185" s="5"/>
    </row>
    <row r="186" spans="1:11" ht="15" customHeight="1" x14ac:dyDescent="0.2">
      <c r="A186" s="28" t="str">
        <f t="shared" si="14"/>
        <v/>
      </c>
      <c r="B186" s="26" t="str">
        <f>VLOOKUP(A186,OutputOsiris!$A$9:$A$1008,1,FALSE)</f>
        <v/>
      </c>
      <c r="C186" s="10" t="str">
        <f t="shared" si="15"/>
        <v/>
      </c>
      <c r="D186" s="26" t="str">
        <f>VLOOKUP(A186,Opdracht!$A$11:$A$1010,1,FALSE)</f>
        <v/>
      </c>
      <c r="E186" s="29" t="str">
        <f t="shared" si="16"/>
        <v/>
      </c>
      <c r="F186" s="40"/>
      <c r="G186" s="214"/>
      <c r="H186" s="41" t="str">
        <f t="shared" si="18"/>
        <v/>
      </c>
      <c r="I186" s="87" t="str">
        <f t="shared" si="17"/>
        <v/>
      </c>
      <c r="J186" s="87" t="str">
        <f t="shared" si="19"/>
        <v/>
      </c>
      <c r="K186" s="5"/>
    </row>
    <row r="187" spans="1:11" ht="15" customHeight="1" x14ac:dyDescent="0.2">
      <c r="A187" s="28" t="str">
        <f t="shared" si="14"/>
        <v/>
      </c>
      <c r="B187" s="26" t="str">
        <f>VLOOKUP(A187,OutputOsiris!$A$9:$A$1008,1,FALSE)</f>
        <v/>
      </c>
      <c r="C187" s="10" t="str">
        <f t="shared" si="15"/>
        <v/>
      </c>
      <c r="D187" s="26" t="str">
        <f>VLOOKUP(A187,Opdracht!$A$11:$A$1010,1,FALSE)</f>
        <v/>
      </c>
      <c r="E187" s="29" t="str">
        <f t="shared" si="16"/>
        <v/>
      </c>
      <c r="F187" s="40"/>
      <c r="G187" s="214"/>
      <c r="H187" s="41" t="str">
        <f t="shared" si="18"/>
        <v/>
      </c>
      <c r="I187" s="87" t="str">
        <f t="shared" si="17"/>
        <v/>
      </c>
      <c r="J187" s="87" t="str">
        <f t="shared" si="19"/>
        <v/>
      </c>
      <c r="K187" s="5"/>
    </row>
    <row r="188" spans="1:11" ht="15" customHeight="1" x14ac:dyDescent="0.2">
      <c r="A188" s="28" t="str">
        <f t="shared" si="14"/>
        <v/>
      </c>
      <c r="B188" s="26" t="str">
        <f>VLOOKUP(A188,OutputOsiris!$A$9:$A$1008,1,FALSE)</f>
        <v/>
      </c>
      <c r="C188" s="10" t="str">
        <f t="shared" si="15"/>
        <v/>
      </c>
      <c r="D188" s="26" t="str">
        <f>VLOOKUP(A188,Opdracht!$A$11:$A$1010,1,FALSE)</f>
        <v/>
      </c>
      <c r="E188" s="29" t="str">
        <f t="shared" si="16"/>
        <v/>
      </c>
      <c r="F188" s="40"/>
      <c r="G188" s="214"/>
      <c r="H188" s="41" t="str">
        <f t="shared" si="18"/>
        <v/>
      </c>
      <c r="I188" s="87" t="str">
        <f t="shared" si="17"/>
        <v/>
      </c>
      <c r="J188" s="87" t="str">
        <f t="shared" si="19"/>
        <v/>
      </c>
      <c r="K188" s="5"/>
    </row>
    <row r="189" spans="1:11" ht="15" customHeight="1" x14ac:dyDescent="0.2">
      <c r="A189" s="28" t="str">
        <f t="shared" si="14"/>
        <v/>
      </c>
      <c r="B189" s="26" t="str">
        <f>VLOOKUP(A189,OutputOsiris!$A$9:$A$1008,1,FALSE)</f>
        <v/>
      </c>
      <c r="C189" s="10" t="str">
        <f t="shared" si="15"/>
        <v/>
      </c>
      <c r="D189" s="26" t="str">
        <f>VLOOKUP(A189,Opdracht!$A$11:$A$1010,1,FALSE)</f>
        <v/>
      </c>
      <c r="E189" s="29" t="str">
        <f t="shared" si="16"/>
        <v/>
      </c>
      <c r="F189" s="40"/>
      <c r="G189" s="214"/>
      <c r="H189" s="41" t="str">
        <f t="shared" si="18"/>
        <v/>
      </c>
      <c r="I189" s="87" t="str">
        <f t="shared" si="17"/>
        <v/>
      </c>
      <c r="J189" s="87" t="str">
        <f t="shared" si="19"/>
        <v/>
      </c>
      <c r="K189" s="5"/>
    </row>
    <row r="190" spans="1:11" ht="15" customHeight="1" x14ac:dyDescent="0.2">
      <c r="A190" s="28" t="str">
        <f t="shared" si="14"/>
        <v/>
      </c>
      <c r="B190" s="26" t="str">
        <f>VLOOKUP(A190,OutputOsiris!$A$9:$A$1008,1,FALSE)</f>
        <v/>
      </c>
      <c r="C190" s="10" t="str">
        <f t="shared" si="15"/>
        <v/>
      </c>
      <c r="D190" s="26" t="str">
        <f>VLOOKUP(A190,Opdracht!$A$11:$A$1010,1,FALSE)</f>
        <v/>
      </c>
      <c r="E190" s="29" t="str">
        <f t="shared" si="16"/>
        <v/>
      </c>
      <c r="F190" s="40"/>
      <c r="G190" s="214"/>
      <c r="H190" s="41" t="str">
        <f t="shared" si="18"/>
        <v/>
      </c>
      <c r="I190" s="87" t="str">
        <f t="shared" si="17"/>
        <v/>
      </c>
      <c r="J190" s="87" t="str">
        <f t="shared" si="19"/>
        <v/>
      </c>
      <c r="K190" s="5"/>
    </row>
    <row r="191" spans="1:11" ht="15" customHeight="1" x14ac:dyDescent="0.2">
      <c r="A191" s="28" t="str">
        <f t="shared" si="14"/>
        <v/>
      </c>
      <c r="B191" s="26" t="str">
        <f>VLOOKUP(A191,OutputOsiris!$A$9:$A$1008,1,FALSE)</f>
        <v/>
      </c>
      <c r="C191" s="10" t="str">
        <f t="shared" si="15"/>
        <v/>
      </c>
      <c r="D191" s="26" t="str">
        <f>VLOOKUP(A191,Opdracht!$A$11:$A$1010,1,FALSE)</f>
        <v/>
      </c>
      <c r="E191" s="29" t="str">
        <f t="shared" si="16"/>
        <v/>
      </c>
      <c r="F191" s="40"/>
      <c r="G191" s="214"/>
      <c r="H191" s="41" t="str">
        <f t="shared" si="18"/>
        <v/>
      </c>
      <c r="I191" s="87" t="str">
        <f t="shared" si="17"/>
        <v/>
      </c>
      <c r="J191" s="87" t="str">
        <f t="shared" si="19"/>
        <v/>
      </c>
      <c r="K191" s="5"/>
    </row>
    <row r="192" spans="1:11" ht="15" customHeight="1" x14ac:dyDescent="0.2">
      <c r="A192" s="28" t="str">
        <f t="shared" si="14"/>
        <v/>
      </c>
      <c r="B192" s="26" t="str">
        <f>VLOOKUP(A192,OutputOsiris!$A$9:$A$1008,1,FALSE)</f>
        <v/>
      </c>
      <c r="C192" s="10" t="str">
        <f t="shared" si="15"/>
        <v/>
      </c>
      <c r="D192" s="26" t="str">
        <f>VLOOKUP(A192,Opdracht!$A$11:$A$1010,1,FALSE)</f>
        <v/>
      </c>
      <c r="E192" s="29" t="str">
        <f t="shared" si="16"/>
        <v/>
      </c>
      <c r="F192" s="40"/>
      <c r="G192" s="214"/>
      <c r="H192" s="41" t="str">
        <f t="shared" si="18"/>
        <v/>
      </c>
      <c r="I192" s="87" t="str">
        <f t="shared" si="17"/>
        <v/>
      </c>
      <c r="J192" s="87" t="str">
        <f t="shared" si="19"/>
        <v/>
      </c>
      <c r="K192" s="5"/>
    </row>
    <row r="193" spans="1:11" ht="15" customHeight="1" x14ac:dyDescent="0.2">
      <c r="A193" s="28" t="str">
        <f t="shared" si="14"/>
        <v/>
      </c>
      <c r="B193" s="26" t="str">
        <f>VLOOKUP(A193,OutputOsiris!$A$9:$A$1008,1,FALSE)</f>
        <v/>
      </c>
      <c r="C193" s="10" t="str">
        <f t="shared" si="15"/>
        <v/>
      </c>
      <c r="D193" s="26" t="str">
        <f>VLOOKUP(A193,Opdracht!$A$11:$A$1010,1,FALSE)</f>
        <v/>
      </c>
      <c r="E193" s="29" t="str">
        <f t="shared" si="16"/>
        <v/>
      </c>
      <c r="F193" s="40"/>
      <c r="G193" s="214"/>
      <c r="H193" s="41" t="str">
        <f t="shared" si="18"/>
        <v/>
      </c>
      <c r="I193" s="87" t="str">
        <f t="shared" si="17"/>
        <v/>
      </c>
      <c r="J193" s="87" t="str">
        <f t="shared" si="19"/>
        <v/>
      </c>
      <c r="K193" s="5"/>
    </row>
    <row r="194" spans="1:11" ht="15" customHeight="1" x14ac:dyDescent="0.2">
      <c r="A194" s="28" t="str">
        <f t="shared" si="14"/>
        <v/>
      </c>
      <c r="B194" s="26" t="str">
        <f>VLOOKUP(A194,OutputOsiris!$A$9:$A$1008,1,FALSE)</f>
        <v/>
      </c>
      <c r="C194" s="10" t="str">
        <f t="shared" si="15"/>
        <v/>
      </c>
      <c r="D194" s="26" t="str">
        <f>VLOOKUP(A194,Opdracht!$A$11:$A$1010,1,FALSE)</f>
        <v/>
      </c>
      <c r="E194" s="29" t="str">
        <f t="shared" si="16"/>
        <v/>
      </c>
      <c r="F194" s="40"/>
      <c r="G194" s="214"/>
      <c r="H194" s="41" t="str">
        <f t="shared" si="18"/>
        <v/>
      </c>
      <c r="I194" s="87" t="str">
        <f t="shared" si="17"/>
        <v/>
      </c>
      <c r="J194" s="87" t="str">
        <f t="shared" si="19"/>
        <v/>
      </c>
      <c r="K194" s="5"/>
    </row>
    <row r="195" spans="1:11" ht="15" customHeight="1" x14ac:dyDescent="0.2">
      <c r="A195" s="28" t="str">
        <f t="shared" si="14"/>
        <v/>
      </c>
      <c r="B195" s="26" t="str">
        <f>VLOOKUP(A195,OutputOsiris!$A$9:$A$1008,1,FALSE)</f>
        <v/>
      </c>
      <c r="C195" s="10" t="str">
        <f t="shared" si="15"/>
        <v/>
      </c>
      <c r="D195" s="26" t="str">
        <f>VLOOKUP(A195,Opdracht!$A$11:$A$1010,1,FALSE)</f>
        <v/>
      </c>
      <c r="E195" s="29" t="str">
        <f t="shared" si="16"/>
        <v/>
      </c>
      <c r="F195" s="40"/>
      <c r="G195" s="214"/>
      <c r="H195" s="41" t="str">
        <f t="shared" si="18"/>
        <v/>
      </c>
      <c r="I195" s="87" t="str">
        <f t="shared" si="17"/>
        <v/>
      </c>
      <c r="J195" s="87" t="str">
        <f t="shared" si="19"/>
        <v/>
      </c>
      <c r="K195" s="5"/>
    </row>
    <row r="196" spans="1:11" ht="15" customHeight="1" x14ac:dyDescent="0.2">
      <c r="A196" s="28" t="str">
        <f t="shared" si="14"/>
        <v/>
      </c>
      <c r="B196" s="26" t="str">
        <f>VLOOKUP(A196,OutputOsiris!$A$9:$A$1008,1,FALSE)</f>
        <v/>
      </c>
      <c r="C196" s="10" t="str">
        <f t="shared" si="15"/>
        <v/>
      </c>
      <c r="D196" s="26" t="str">
        <f>VLOOKUP(A196,Opdracht!$A$11:$A$1010,1,FALSE)</f>
        <v/>
      </c>
      <c r="E196" s="29" t="str">
        <f t="shared" si="16"/>
        <v/>
      </c>
      <c r="F196" s="40"/>
      <c r="G196" s="214"/>
      <c r="H196" s="41" t="str">
        <f t="shared" si="18"/>
        <v/>
      </c>
      <c r="I196" s="87" t="str">
        <f t="shared" si="17"/>
        <v/>
      </c>
      <c r="J196" s="87" t="str">
        <f t="shared" si="19"/>
        <v/>
      </c>
      <c r="K196" s="5"/>
    </row>
    <row r="197" spans="1:11" ht="15" customHeight="1" x14ac:dyDescent="0.2">
      <c r="A197" s="28" t="str">
        <f t="shared" si="14"/>
        <v/>
      </c>
      <c r="B197" s="26" t="str">
        <f>VLOOKUP(A197,OutputOsiris!$A$9:$A$1008,1,FALSE)</f>
        <v/>
      </c>
      <c r="C197" s="10" t="str">
        <f t="shared" si="15"/>
        <v/>
      </c>
      <c r="D197" s="26" t="str">
        <f>VLOOKUP(A197,Opdracht!$A$11:$A$1010,1,FALSE)</f>
        <v/>
      </c>
      <c r="E197" s="29" t="str">
        <f t="shared" si="16"/>
        <v/>
      </c>
      <c r="F197" s="40"/>
      <c r="G197" s="214"/>
      <c r="H197" s="41" t="str">
        <f t="shared" si="18"/>
        <v/>
      </c>
      <c r="I197" s="87" t="str">
        <f t="shared" si="17"/>
        <v/>
      </c>
      <c r="J197" s="87" t="str">
        <f t="shared" si="19"/>
        <v/>
      </c>
      <c r="K197" s="5"/>
    </row>
    <row r="198" spans="1:11" ht="15" customHeight="1" x14ac:dyDescent="0.2">
      <c r="A198" s="28" t="str">
        <f t="shared" si="14"/>
        <v/>
      </c>
      <c r="B198" s="26" t="str">
        <f>VLOOKUP(A198,OutputOsiris!$A$9:$A$1008,1,FALSE)</f>
        <v/>
      </c>
      <c r="C198" s="10" t="str">
        <f t="shared" si="15"/>
        <v/>
      </c>
      <c r="D198" s="26" t="str">
        <f>VLOOKUP(A198,Opdracht!$A$11:$A$1010,1,FALSE)</f>
        <v/>
      </c>
      <c r="E198" s="29" t="str">
        <f t="shared" si="16"/>
        <v/>
      </c>
      <c r="F198" s="40"/>
      <c r="G198" s="214"/>
      <c r="H198" s="41" t="str">
        <f t="shared" si="18"/>
        <v/>
      </c>
      <c r="I198" s="87" t="str">
        <f t="shared" si="17"/>
        <v/>
      </c>
      <c r="J198" s="87" t="str">
        <f t="shared" si="19"/>
        <v/>
      </c>
      <c r="K198" s="5"/>
    </row>
    <row r="199" spans="1:11" ht="15" customHeight="1" x14ac:dyDescent="0.2">
      <c r="A199" s="28" t="str">
        <f t="shared" si="14"/>
        <v/>
      </c>
      <c r="B199" s="26" t="str">
        <f>VLOOKUP(A199,OutputOsiris!$A$9:$A$1008,1,FALSE)</f>
        <v/>
      </c>
      <c r="C199" s="10" t="str">
        <f t="shared" si="15"/>
        <v/>
      </c>
      <c r="D199" s="26" t="str">
        <f>VLOOKUP(A199,Opdracht!$A$11:$A$1010,1,FALSE)</f>
        <v/>
      </c>
      <c r="E199" s="29" t="str">
        <f t="shared" si="16"/>
        <v/>
      </c>
      <c r="F199" s="40"/>
      <c r="G199" s="214"/>
      <c r="H199" s="41" t="str">
        <f t="shared" si="18"/>
        <v/>
      </c>
      <c r="I199" s="87" t="str">
        <f t="shared" si="17"/>
        <v/>
      </c>
      <c r="J199" s="87" t="str">
        <f t="shared" si="19"/>
        <v/>
      </c>
      <c r="K199" s="5"/>
    </row>
    <row r="200" spans="1:11" ht="15" customHeight="1" x14ac:dyDescent="0.2">
      <c r="A200" s="28" t="str">
        <f t="shared" si="14"/>
        <v/>
      </c>
      <c r="B200" s="26" t="str">
        <f>VLOOKUP(A200,OutputOsiris!$A$9:$A$1008,1,FALSE)</f>
        <v/>
      </c>
      <c r="C200" s="10" t="str">
        <f t="shared" si="15"/>
        <v/>
      </c>
      <c r="D200" s="26" t="str">
        <f>VLOOKUP(A200,Opdracht!$A$11:$A$1010,1,FALSE)</f>
        <v/>
      </c>
      <c r="E200" s="29" t="str">
        <f t="shared" si="16"/>
        <v/>
      </c>
      <c r="F200" s="40"/>
      <c r="G200" s="214"/>
      <c r="H200" s="41" t="str">
        <f t="shared" si="18"/>
        <v/>
      </c>
      <c r="I200" s="87" t="str">
        <f t="shared" si="17"/>
        <v/>
      </c>
      <c r="J200" s="87" t="str">
        <f t="shared" si="19"/>
        <v/>
      </c>
      <c r="K200" s="5"/>
    </row>
    <row r="201" spans="1:11" ht="15" customHeight="1" x14ac:dyDescent="0.2">
      <c r="A201" s="28" t="str">
        <f t="shared" ref="A201:A264" si="20">TEXT(RIGHT(TRIM(F201),7),"0000000")</f>
        <v/>
      </c>
      <c r="B201" s="26" t="str">
        <f>VLOOKUP(A201,OutputOsiris!$A$9:$A$1008,1,FALSE)</f>
        <v/>
      </c>
      <c r="C201" s="10" t="str">
        <f t="shared" ref="C201:C264" si="21">IF(ISBLANK(F201),"",(IF(ISERROR(B201),"NEE","")))</f>
        <v/>
      </c>
      <c r="D201" s="26" t="str">
        <f>VLOOKUP(A201,Opdracht!$A$11:$A$1010,1,FALSE)</f>
        <v/>
      </c>
      <c r="E201" s="29" t="str">
        <f t="shared" ref="E201:E264" si="22">IF(ISBLANK(F201),"",(IF(ISERROR(D201),"NEE","")))</f>
        <v/>
      </c>
      <c r="F201" s="40"/>
      <c r="G201" s="214"/>
      <c r="H201" s="41" t="str">
        <f t="shared" si="18"/>
        <v/>
      </c>
      <c r="I201" s="87" t="str">
        <f t="shared" ref="I201:I264" si="23">IF(ISNUMBER(G201),((G201-$C$6)/$E$5)+1,"")</f>
        <v/>
      </c>
      <c r="J201" s="87" t="str">
        <f t="shared" si="19"/>
        <v/>
      </c>
      <c r="K201" s="5"/>
    </row>
    <row r="202" spans="1:11" ht="15" customHeight="1" x14ac:dyDescent="0.2">
      <c r="A202" s="28" t="str">
        <f t="shared" si="20"/>
        <v/>
      </c>
      <c r="B202" s="26" t="str">
        <f>VLOOKUP(A202,OutputOsiris!$A$9:$A$1008,1,FALSE)</f>
        <v/>
      </c>
      <c r="C202" s="10" t="str">
        <f t="shared" si="21"/>
        <v/>
      </c>
      <c r="D202" s="26" t="str">
        <f>VLOOKUP(A202,Opdracht!$A$11:$A$1010,1,FALSE)</f>
        <v/>
      </c>
      <c r="E202" s="29" t="str">
        <f t="shared" si="22"/>
        <v/>
      </c>
      <c r="F202" s="40"/>
      <c r="G202" s="214"/>
      <c r="H202" s="41" t="str">
        <f t="shared" ref="H202:H265" si="24">IF(ISTEXT(G202),G202,IF(AND(G202="",A202&lt;&gt;"",C202&lt;&gt;"NEE"),"",IF(G202="","",IF($H$7&lt;&gt;"Deelcijfer",IF(ISNUMBER(G202),IF(AND(G202&gt;=$K$8,G202&lt;=6),6,IF(G202&lt;$K$8,5,MROUND(G202,L$8)))),MROUND(G202,L$8)))))</f>
        <v/>
      </c>
      <c r="I202" s="87" t="str">
        <f t="shared" si="23"/>
        <v/>
      </c>
      <c r="J202" s="87" t="str">
        <f t="shared" si="19"/>
        <v/>
      </c>
      <c r="K202" s="5"/>
    </row>
    <row r="203" spans="1:11" ht="15" customHeight="1" x14ac:dyDescent="0.2">
      <c r="A203" s="28" t="str">
        <f t="shared" si="20"/>
        <v/>
      </c>
      <c r="B203" s="26" t="str">
        <f>VLOOKUP(A203,OutputOsiris!$A$9:$A$1008,1,FALSE)</f>
        <v/>
      </c>
      <c r="C203" s="10" t="str">
        <f t="shared" si="21"/>
        <v/>
      </c>
      <c r="D203" s="26" t="str">
        <f>VLOOKUP(A203,Opdracht!$A$11:$A$1010,1,FALSE)</f>
        <v/>
      </c>
      <c r="E203" s="29" t="str">
        <f t="shared" si="22"/>
        <v/>
      </c>
      <c r="F203" s="40"/>
      <c r="G203" s="214"/>
      <c r="H203" s="41" t="str">
        <f t="shared" si="24"/>
        <v/>
      </c>
      <c r="I203" s="87" t="str">
        <f t="shared" si="23"/>
        <v/>
      </c>
      <c r="J203" s="87" t="str">
        <f t="shared" si="19"/>
        <v/>
      </c>
      <c r="K203" s="5"/>
    </row>
    <row r="204" spans="1:11" ht="15" customHeight="1" x14ac:dyDescent="0.2">
      <c r="A204" s="28" t="str">
        <f t="shared" si="20"/>
        <v/>
      </c>
      <c r="B204" s="26" t="str">
        <f>VLOOKUP(A204,OutputOsiris!$A$9:$A$1008,1,FALSE)</f>
        <v/>
      </c>
      <c r="C204" s="10" t="str">
        <f t="shared" si="21"/>
        <v/>
      </c>
      <c r="D204" s="26" t="str">
        <f>VLOOKUP(A204,Opdracht!$A$11:$A$1010,1,FALSE)</f>
        <v/>
      </c>
      <c r="E204" s="29" t="str">
        <f t="shared" si="22"/>
        <v/>
      </c>
      <c r="F204" s="40"/>
      <c r="G204" s="214"/>
      <c r="H204" s="41" t="str">
        <f t="shared" si="24"/>
        <v/>
      </c>
      <c r="I204" s="87" t="str">
        <f t="shared" si="23"/>
        <v/>
      </c>
      <c r="J204" s="87" t="str">
        <f t="shared" si="19"/>
        <v/>
      </c>
      <c r="K204" s="5"/>
    </row>
    <row r="205" spans="1:11" ht="15" customHeight="1" x14ac:dyDescent="0.2">
      <c r="A205" s="28" t="str">
        <f t="shared" si="20"/>
        <v/>
      </c>
      <c r="B205" s="26" t="str">
        <f>VLOOKUP(A205,OutputOsiris!$A$9:$A$1008,1,FALSE)</f>
        <v/>
      </c>
      <c r="C205" s="10" t="str">
        <f t="shared" si="21"/>
        <v/>
      </c>
      <c r="D205" s="26" t="str">
        <f>VLOOKUP(A205,Opdracht!$A$11:$A$1010,1,FALSE)</f>
        <v/>
      </c>
      <c r="E205" s="29" t="str">
        <f t="shared" si="22"/>
        <v/>
      </c>
      <c r="F205" s="40"/>
      <c r="G205" s="214"/>
      <c r="H205" s="41" t="str">
        <f t="shared" si="24"/>
        <v/>
      </c>
      <c r="I205" s="87" t="str">
        <f t="shared" si="23"/>
        <v/>
      </c>
      <c r="J205" s="87" t="str">
        <f t="shared" si="19"/>
        <v/>
      </c>
      <c r="K205" s="5"/>
    </row>
    <row r="206" spans="1:11" ht="15" customHeight="1" x14ac:dyDescent="0.2">
      <c r="A206" s="28" t="str">
        <f t="shared" si="20"/>
        <v/>
      </c>
      <c r="B206" s="26" t="str">
        <f>VLOOKUP(A206,OutputOsiris!$A$9:$A$1008,1,FALSE)</f>
        <v/>
      </c>
      <c r="C206" s="10" t="str">
        <f t="shared" si="21"/>
        <v/>
      </c>
      <c r="D206" s="26" t="str">
        <f>VLOOKUP(A206,Opdracht!$A$11:$A$1010,1,FALSE)</f>
        <v/>
      </c>
      <c r="E206" s="29" t="str">
        <f t="shared" si="22"/>
        <v/>
      </c>
      <c r="F206" s="40"/>
      <c r="G206" s="214"/>
      <c r="H206" s="41" t="str">
        <f t="shared" si="24"/>
        <v/>
      </c>
      <c r="I206" s="87" t="str">
        <f t="shared" si="23"/>
        <v/>
      </c>
      <c r="J206" s="87" t="str">
        <f t="shared" ref="J206:J269" si="25">IF(I206="","",IF(I206&lt;1,1,I206))</f>
        <v/>
      </c>
      <c r="K206" s="5"/>
    </row>
    <row r="207" spans="1:11" ht="15" customHeight="1" x14ac:dyDescent="0.2">
      <c r="A207" s="28" t="str">
        <f t="shared" si="20"/>
        <v/>
      </c>
      <c r="B207" s="26" t="str">
        <f>VLOOKUP(A207,OutputOsiris!$A$9:$A$1008,1,FALSE)</f>
        <v/>
      </c>
      <c r="C207" s="10" t="str">
        <f t="shared" si="21"/>
        <v/>
      </c>
      <c r="D207" s="26" t="str">
        <f>VLOOKUP(A207,Opdracht!$A$11:$A$1010,1,FALSE)</f>
        <v/>
      </c>
      <c r="E207" s="29" t="str">
        <f t="shared" si="22"/>
        <v/>
      </c>
      <c r="F207" s="40"/>
      <c r="G207" s="214"/>
      <c r="H207" s="41" t="str">
        <f t="shared" si="24"/>
        <v/>
      </c>
      <c r="I207" s="87" t="str">
        <f t="shared" si="23"/>
        <v/>
      </c>
      <c r="J207" s="87" t="str">
        <f t="shared" si="25"/>
        <v/>
      </c>
      <c r="K207" s="5"/>
    </row>
    <row r="208" spans="1:11" ht="15" customHeight="1" x14ac:dyDescent="0.2">
      <c r="A208" s="28" t="str">
        <f t="shared" si="20"/>
        <v/>
      </c>
      <c r="B208" s="26" t="str">
        <f>VLOOKUP(A208,OutputOsiris!$A$9:$A$1008,1,FALSE)</f>
        <v/>
      </c>
      <c r="C208" s="10" t="str">
        <f t="shared" si="21"/>
        <v/>
      </c>
      <c r="D208" s="26" t="str">
        <f>VLOOKUP(A208,Opdracht!$A$11:$A$1010,1,FALSE)</f>
        <v/>
      </c>
      <c r="E208" s="29" t="str">
        <f t="shared" si="22"/>
        <v/>
      </c>
      <c r="F208" s="40"/>
      <c r="G208" s="214"/>
      <c r="H208" s="41" t="str">
        <f t="shared" si="24"/>
        <v/>
      </c>
      <c r="I208" s="87" t="str">
        <f t="shared" si="23"/>
        <v/>
      </c>
      <c r="J208" s="87" t="str">
        <f t="shared" si="25"/>
        <v/>
      </c>
      <c r="K208" s="5"/>
    </row>
    <row r="209" spans="1:11" ht="15" customHeight="1" x14ac:dyDescent="0.2">
      <c r="A209" s="28" t="str">
        <f t="shared" si="20"/>
        <v/>
      </c>
      <c r="B209" s="26" t="str">
        <f>VLOOKUP(A209,OutputOsiris!$A$9:$A$1008,1,FALSE)</f>
        <v/>
      </c>
      <c r="C209" s="10" t="str">
        <f t="shared" si="21"/>
        <v/>
      </c>
      <c r="D209" s="26" t="str">
        <f>VLOOKUP(A209,Opdracht!$A$11:$A$1010,1,FALSE)</f>
        <v/>
      </c>
      <c r="E209" s="29" t="str">
        <f t="shared" si="22"/>
        <v/>
      </c>
      <c r="F209" s="40"/>
      <c r="G209" s="214"/>
      <c r="H209" s="41" t="str">
        <f t="shared" si="24"/>
        <v/>
      </c>
      <c r="I209" s="87" t="str">
        <f t="shared" si="23"/>
        <v/>
      </c>
      <c r="J209" s="87" t="str">
        <f t="shared" si="25"/>
        <v/>
      </c>
      <c r="K209" s="5"/>
    </row>
    <row r="210" spans="1:11" ht="15" customHeight="1" x14ac:dyDescent="0.2">
      <c r="A210" s="28" t="str">
        <f t="shared" si="20"/>
        <v/>
      </c>
      <c r="B210" s="26" t="str">
        <f>VLOOKUP(A210,OutputOsiris!$A$9:$A$1008,1,FALSE)</f>
        <v/>
      </c>
      <c r="C210" s="10" t="str">
        <f t="shared" si="21"/>
        <v/>
      </c>
      <c r="D210" s="26" t="str">
        <f>VLOOKUP(A210,Opdracht!$A$11:$A$1010,1,FALSE)</f>
        <v/>
      </c>
      <c r="E210" s="29" t="str">
        <f t="shared" si="22"/>
        <v/>
      </c>
      <c r="F210" s="40"/>
      <c r="G210" s="214"/>
      <c r="H210" s="41" t="str">
        <f t="shared" si="24"/>
        <v/>
      </c>
      <c r="I210" s="87" t="str">
        <f t="shared" si="23"/>
        <v/>
      </c>
      <c r="J210" s="87" t="str">
        <f t="shared" si="25"/>
        <v/>
      </c>
      <c r="K210" s="5"/>
    </row>
    <row r="211" spans="1:11" ht="15" customHeight="1" x14ac:dyDescent="0.2">
      <c r="A211" s="28" t="str">
        <f t="shared" si="20"/>
        <v/>
      </c>
      <c r="B211" s="26" t="str">
        <f>VLOOKUP(A211,OutputOsiris!$A$9:$A$1008,1,FALSE)</f>
        <v/>
      </c>
      <c r="C211" s="10" t="str">
        <f t="shared" si="21"/>
        <v/>
      </c>
      <c r="D211" s="26" t="str">
        <f>VLOOKUP(A211,Opdracht!$A$11:$A$1010,1,FALSE)</f>
        <v/>
      </c>
      <c r="E211" s="29" t="str">
        <f t="shared" si="22"/>
        <v/>
      </c>
      <c r="F211" s="40"/>
      <c r="G211" s="214"/>
      <c r="H211" s="41" t="str">
        <f t="shared" si="24"/>
        <v/>
      </c>
      <c r="I211" s="87" t="str">
        <f t="shared" si="23"/>
        <v/>
      </c>
      <c r="J211" s="87" t="str">
        <f t="shared" si="25"/>
        <v/>
      </c>
      <c r="K211" s="5"/>
    </row>
    <row r="212" spans="1:11" ht="15" customHeight="1" x14ac:dyDescent="0.2">
      <c r="A212" s="28" t="str">
        <f t="shared" si="20"/>
        <v/>
      </c>
      <c r="B212" s="26" t="str">
        <f>VLOOKUP(A212,OutputOsiris!$A$9:$A$1008,1,FALSE)</f>
        <v/>
      </c>
      <c r="C212" s="10" t="str">
        <f t="shared" si="21"/>
        <v/>
      </c>
      <c r="D212" s="26" t="str">
        <f>VLOOKUP(A212,Opdracht!$A$11:$A$1010,1,FALSE)</f>
        <v/>
      </c>
      <c r="E212" s="29" t="str">
        <f t="shared" si="22"/>
        <v/>
      </c>
      <c r="F212" s="40"/>
      <c r="G212" s="214"/>
      <c r="H212" s="41" t="str">
        <f t="shared" si="24"/>
        <v/>
      </c>
      <c r="I212" s="87" t="str">
        <f t="shared" si="23"/>
        <v/>
      </c>
      <c r="J212" s="87" t="str">
        <f t="shared" si="25"/>
        <v/>
      </c>
      <c r="K212" s="5"/>
    </row>
    <row r="213" spans="1:11" ht="15" customHeight="1" x14ac:dyDescent="0.2">
      <c r="A213" s="28" t="str">
        <f t="shared" si="20"/>
        <v/>
      </c>
      <c r="B213" s="26" t="str">
        <f>VLOOKUP(A213,OutputOsiris!$A$9:$A$1008,1,FALSE)</f>
        <v/>
      </c>
      <c r="C213" s="10" t="str">
        <f t="shared" si="21"/>
        <v/>
      </c>
      <c r="D213" s="26" t="str">
        <f>VLOOKUP(A213,Opdracht!$A$11:$A$1010,1,FALSE)</f>
        <v/>
      </c>
      <c r="E213" s="29" t="str">
        <f t="shared" si="22"/>
        <v/>
      </c>
      <c r="F213" s="40"/>
      <c r="G213" s="214"/>
      <c r="H213" s="41" t="str">
        <f t="shared" si="24"/>
        <v/>
      </c>
      <c r="I213" s="87" t="str">
        <f t="shared" si="23"/>
        <v/>
      </c>
      <c r="J213" s="87" t="str">
        <f t="shared" si="25"/>
        <v/>
      </c>
      <c r="K213" s="5"/>
    </row>
    <row r="214" spans="1:11" ht="15" customHeight="1" x14ac:dyDescent="0.2">
      <c r="A214" s="28" t="str">
        <f t="shared" si="20"/>
        <v/>
      </c>
      <c r="B214" s="26" t="str">
        <f>VLOOKUP(A214,OutputOsiris!$A$9:$A$1008,1,FALSE)</f>
        <v/>
      </c>
      <c r="C214" s="10" t="str">
        <f t="shared" si="21"/>
        <v/>
      </c>
      <c r="D214" s="26" t="str">
        <f>VLOOKUP(A214,Opdracht!$A$11:$A$1010,1,FALSE)</f>
        <v/>
      </c>
      <c r="E214" s="29" t="str">
        <f t="shared" si="22"/>
        <v/>
      </c>
      <c r="F214" s="40"/>
      <c r="G214" s="214"/>
      <c r="H214" s="41" t="str">
        <f t="shared" si="24"/>
        <v/>
      </c>
      <c r="I214" s="87" t="str">
        <f t="shared" si="23"/>
        <v/>
      </c>
      <c r="J214" s="87" t="str">
        <f t="shared" si="25"/>
        <v/>
      </c>
      <c r="K214" s="5"/>
    </row>
    <row r="215" spans="1:11" ht="15" customHeight="1" x14ac:dyDescent="0.2">
      <c r="A215" s="28" t="str">
        <f t="shared" si="20"/>
        <v/>
      </c>
      <c r="B215" s="26" t="str">
        <f>VLOOKUP(A215,OutputOsiris!$A$9:$A$1008,1,FALSE)</f>
        <v/>
      </c>
      <c r="C215" s="10" t="str">
        <f t="shared" si="21"/>
        <v/>
      </c>
      <c r="D215" s="26" t="str">
        <f>VLOOKUP(A215,Opdracht!$A$11:$A$1010,1,FALSE)</f>
        <v/>
      </c>
      <c r="E215" s="29" t="str">
        <f t="shared" si="22"/>
        <v/>
      </c>
      <c r="F215" s="40"/>
      <c r="G215" s="214"/>
      <c r="H215" s="41" t="str">
        <f t="shared" si="24"/>
        <v/>
      </c>
      <c r="I215" s="87" t="str">
        <f t="shared" si="23"/>
        <v/>
      </c>
      <c r="J215" s="87" t="str">
        <f t="shared" si="25"/>
        <v/>
      </c>
      <c r="K215" s="5"/>
    </row>
    <row r="216" spans="1:11" ht="15" customHeight="1" x14ac:dyDescent="0.2">
      <c r="A216" s="28" t="str">
        <f t="shared" si="20"/>
        <v/>
      </c>
      <c r="B216" s="26" t="str">
        <f>VLOOKUP(A216,OutputOsiris!$A$9:$A$1008,1,FALSE)</f>
        <v/>
      </c>
      <c r="C216" s="10" t="str">
        <f t="shared" si="21"/>
        <v/>
      </c>
      <c r="D216" s="26" t="str">
        <f>VLOOKUP(A216,Opdracht!$A$11:$A$1010,1,FALSE)</f>
        <v/>
      </c>
      <c r="E216" s="29" t="str">
        <f t="shared" si="22"/>
        <v/>
      </c>
      <c r="F216" s="40"/>
      <c r="G216" s="214"/>
      <c r="H216" s="41" t="str">
        <f t="shared" si="24"/>
        <v/>
      </c>
      <c r="I216" s="87" t="str">
        <f t="shared" si="23"/>
        <v/>
      </c>
      <c r="J216" s="87" t="str">
        <f t="shared" si="25"/>
        <v/>
      </c>
      <c r="K216" s="5"/>
    </row>
    <row r="217" spans="1:11" ht="15" customHeight="1" x14ac:dyDescent="0.2">
      <c r="A217" s="28" t="str">
        <f t="shared" si="20"/>
        <v/>
      </c>
      <c r="B217" s="26" t="str">
        <f>VLOOKUP(A217,OutputOsiris!$A$9:$A$1008,1,FALSE)</f>
        <v/>
      </c>
      <c r="C217" s="10" t="str">
        <f t="shared" si="21"/>
        <v/>
      </c>
      <c r="D217" s="26" t="str">
        <f>VLOOKUP(A217,Opdracht!$A$11:$A$1010,1,FALSE)</f>
        <v/>
      </c>
      <c r="E217" s="29" t="str">
        <f t="shared" si="22"/>
        <v/>
      </c>
      <c r="F217" s="40"/>
      <c r="G217" s="214"/>
      <c r="H217" s="41" t="str">
        <f t="shared" si="24"/>
        <v/>
      </c>
      <c r="I217" s="87" t="str">
        <f t="shared" si="23"/>
        <v/>
      </c>
      <c r="J217" s="87" t="str">
        <f t="shared" si="25"/>
        <v/>
      </c>
      <c r="K217" s="5"/>
    </row>
    <row r="218" spans="1:11" ht="15" customHeight="1" x14ac:dyDescent="0.2">
      <c r="A218" s="28" t="str">
        <f t="shared" si="20"/>
        <v/>
      </c>
      <c r="B218" s="26" t="str">
        <f>VLOOKUP(A218,OutputOsiris!$A$9:$A$1008,1,FALSE)</f>
        <v/>
      </c>
      <c r="C218" s="10" t="str">
        <f t="shared" si="21"/>
        <v/>
      </c>
      <c r="D218" s="26" t="str">
        <f>VLOOKUP(A218,Opdracht!$A$11:$A$1010,1,FALSE)</f>
        <v/>
      </c>
      <c r="E218" s="29" t="str">
        <f t="shared" si="22"/>
        <v/>
      </c>
      <c r="F218" s="40"/>
      <c r="G218" s="214"/>
      <c r="H218" s="41" t="str">
        <f t="shared" si="24"/>
        <v/>
      </c>
      <c r="I218" s="87" t="str">
        <f t="shared" si="23"/>
        <v/>
      </c>
      <c r="J218" s="87" t="str">
        <f t="shared" si="25"/>
        <v/>
      </c>
      <c r="K218" s="5"/>
    </row>
    <row r="219" spans="1:11" ht="15" customHeight="1" x14ac:dyDescent="0.2">
      <c r="A219" s="28" t="str">
        <f t="shared" si="20"/>
        <v/>
      </c>
      <c r="B219" s="26" t="str">
        <f>VLOOKUP(A219,OutputOsiris!$A$9:$A$1008,1,FALSE)</f>
        <v/>
      </c>
      <c r="C219" s="10" t="str">
        <f t="shared" si="21"/>
        <v/>
      </c>
      <c r="D219" s="26" t="str">
        <f>VLOOKUP(A219,Opdracht!$A$11:$A$1010,1,FALSE)</f>
        <v/>
      </c>
      <c r="E219" s="29" t="str">
        <f t="shared" si="22"/>
        <v/>
      </c>
      <c r="F219" s="40"/>
      <c r="G219" s="214"/>
      <c r="H219" s="41" t="str">
        <f t="shared" si="24"/>
        <v/>
      </c>
      <c r="I219" s="87" t="str">
        <f t="shared" si="23"/>
        <v/>
      </c>
      <c r="J219" s="87" t="str">
        <f t="shared" si="25"/>
        <v/>
      </c>
      <c r="K219" s="5"/>
    </row>
    <row r="220" spans="1:11" ht="15" customHeight="1" x14ac:dyDescent="0.2">
      <c r="A220" s="28" t="str">
        <f t="shared" si="20"/>
        <v/>
      </c>
      <c r="B220" s="26" t="str">
        <f>VLOOKUP(A220,OutputOsiris!$A$9:$A$1008,1,FALSE)</f>
        <v/>
      </c>
      <c r="C220" s="10" t="str">
        <f t="shared" si="21"/>
        <v/>
      </c>
      <c r="D220" s="26" t="str">
        <f>VLOOKUP(A220,Opdracht!$A$11:$A$1010,1,FALSE)</f>
        <v/>
      </c>
      <c r="E220" s="29" t="str">
        <f t="shared" si="22"/>
        <v/>
      </c>
      <c r="F220" s="40"/>
      <c r="G220" s="214"/>
      <c r="H220" s="41" t="str">
        <f t="shared" si="24"/>
        <v/>
      </c>
      <c r="I220" s="87" t="str">
        <f t="shared" si="23"/>
        <v/>
      </c>
      <c r="J220" s="87" t="str">
        <f t="shared" si="25"/>
        <v/>
      </c>
      <c r="K220" s="5"/>
    </row>
    <row r="221" spans="1:11" ht="15" customHeight="1" x14ac:dyDescent="0.2">
      <c r="A221" s="28" t="str">
        <f t="shared" si="20"/>
        <v/>
      </c>
      <c r="B221" s="26" t="str">
        <f>VLOOKUP(A221,OutputOsiris!$A$9:$A$1008,1,FALSE)</f>
        <v/>
      </c>
      <c r="C221" s="10" t="str">
        <f t="shared" si="21"/>
        <v/>
      </c>
      <c r="D221" s="26" t="str">
        <f>VLOOKUP(A221,Opdracht!$A$11:$A$1010,1,FALSE)</f>
        <v/>
      </c>
      <c r="E221" s="29" t="str">
        <f t="shared" si="22"/>
        <v/>
      </c>
      <c r="F221" s="40"/>
      <c r="G221" s="214"/>
      <c r="H221" s="41" t="str">
        <f t="shared" si="24"/>
        <v/>
      </c>
      <c r="I221" s="87" t="str">
        <f t="shared" si="23"/>
        <v/>
      </c>
      <c r="J221" s="87" t="str">
        <f t="shared" si="25"/>
        <v/>
      </c>
      <c r="K221" s="5"/>
    </row>
    <row r="222" spans="1:11" ht="15" customHeight="1" x14ac:dyDescent="0.2">
      <c r="A222" s="28" t="str">
        <f t="shared" si="20"/>
        <v/>
      </c>
      <c r="B222" s="26" t="str">
        <f>VLOOKUP(A222,OutputOsiris!$A$9:$A$1008,1,FALSE)</f>
        <v/>
      </c>
      <c r="C222" s="10" t="str">
        <f t="shared" si="21"/>
        <v/>
      </c>
      <c r="D222" s="26" t="str">
        <f>VLOOKUP(A222,Opdracht!$A$11:$A$1010,1,FALSE)</f>
        <v/>
      </c>
      <c r="E222" s="29" t="str">
        <f t="shared" si="22"/>
        <v/>
      </c>
      <c r="F222" s="40"/>
      <c r="G222" s="214"/>
      <c r="H222" s="41" t="str">
        <f t="shared" si="24"/>
        <v/>
      </c>
      <c r="I222" s="87" t="str">
        <f t="shared" si="23"/>
        <v/>
      </c>
      <c r="J222" s="87" t="str">
        <f t="shared" si="25"/>
        <v/>
      </c>
      <c r="K222" s="5"/>
    </row>
    <row r="223" spans="1:11" ht="15" customHeight="1" x14ac:dyDescent="0.2">
      <c r="A223" s="28" t="str">
        <f t="shared" si="20"/>
        <v/>
      </c>
      <c r="B223" s="26" t="str">
        <f>VLOOKUP(A223,OutputOsiris!$A$9:$A$1008,1,FALSE)</f>
        <v/>
      </c>
      <c r="C223" s="10" t="str">
        <f t="shared" si="21"/>
        <v/>
      </c>
      <c r="D223" s="26" t="str">
        <f>VLOOKUP(A223,Opdracht!$A$11:$A$1010,1,FALSE)</f>
        <v/>
      </c>
      <c r="E223" s="29" t="str">
        <f t="shared" si="22"/>
        <v/>
      </c>
      <c r="F223" s="40"/>
      <c r="G223" s="214"/>
      <c r="H223" s="41" t="str">
        <f t="shared" si="24"/>
        <v/>
      </c>
      <c r="I223" s="87" t="str">
        <f t="shared" si="23"/>
        <v/>
      </c>
      <c r="J223" s="87" t="str">
        <f t="shared" si="25"/>
        <v/>
      </c>
      <c r="K223" s="5"/>
    </row>
    <row r="224" spans="1:11" ht="15" customHeight="1" x14ac:dyDescent="0.2">
      <c r="A224" s="28" t="str">
        <f t="shared" si="20"/>
        <v/>
      </c>
      <c r="B224" s="26" t="str">
        <f>VLOOKUP(A224,OutputOsiris!$A$9:$A$1008,1,FALSE)</f>
        <v/>
      </c>
      <c r="C224" s="10" t="str">
        <f t="shared" si="21"/>
        <v/>
      </c>
      <c r="D224" s="26" t="str">
        <f>VLOOKUP(A224,Opdracht!$A$11:$A$1010,1,FALSE)</f>
        <v/>
      </c>
      <c r="E224" s="29" t="str">
        <f t="shared" si="22"/>
        <v/>
      </c>
      <c r="F224" s="40"/>
      <c r="G224" s="214"/>
      <c r="H224" s="41" t="str">
        <f t="shared" si="24"/>
        <v/>
      </c>
      <c r="I224" s="87" t="str">
        <f t="shared" si="23"/>
        <v/>
      </c>
      <c r="J224" s="87" t="str">
        <f t="shared" si="25"/>
        <v/>
      </c>
      <c r="K224" s="5"/>
    </row>
    <row r="225" spans="1:11" ht="15" customHeight="1" x14ac:dyDescent="0.2">
      <c r="A225" s="28" t="str">
        <f t="shared" si="20"/>
        <v/>
      </c>
      <c r="B225" s="26" t="str">
        <f>VLOOKUP(A225,OutputOsiris!$A$9:$A$1008,1,FALSE)</f>
        <v/>
      </c>
      <c r="C225" s="10" t="str">
        <f t="shared" si="21"/>
        <v/>
      </c>
      <c r="D225" s="26" t="str">
        <f>VLOOKUP(A225,Opdracht!$A$11:$A$1010,1,FALSE)</f>
        <v/>
      </c>
      <c r="E225" s="29" t="str">
        <f t="shared" si="22"/>
        <v/>
      </c>
      <c r="F225" s="40"/>
      <c r="G225" s="214"/>
      <c r="H225" s="41" t="str">
        <f t="shared" si="24"/>
        <v/>
      </c>
      <c r="I225" s="87" t="str">
        <f t="shared" si="23"/>
        <v/>
      </c>
      <c r="J225" s="87" t="str">
        <f t="shared" si="25"/>
        <v/>
      </c>
      <c r="K225" s="5"/>
    </row>
    <row r="226" spans="1:11" ht="15" customHeight="1" x14ac:dyDescent="0.2">
      <c r="A226" s="28" t="str">
        <f t="shared" si="20"/>
        <v/>
      </c>
      <c r="B226" s="26" t="str">
        <f>VLOOKUP(A226,OutputOsiris!$A$9:$A$1008,1,FALSE)</f>
        <v/>
      </c>
      <c r="C226" s="10" t="str">
        <f t="shared" si="21"/>
        <v/>
      </c>
      <c r="D226" s="26" t="str">
        <f>VLOOKUP(A226,Opdracht!$A$11:$A$1010,1,FALSE)</f>
        <v/>
      </c>
      <c r="E226" s="29" t="str">
        <f t="shared" si="22"/>
        <v/>
      </c>
      <c r="F226" s="40"/>
      <c r="G226" s="214"/>
      <c r="H226" s="41" t="str">
        <f t="shared" si="24"/>
        <v/>
      </c>
      <c r="I226" s="87" t="str">
        <f t="shared" si="23"/>
        <v/>
      </c>
      <c r="J226" s="87" t="str">
        <f t="shared" si="25"/>
        <v/>
      </c>
      <c r="K226" s="5"/>
    </row>
    <row r="227" spans="1:11" ht="15" customHeight="1" x14ac:dyDescent="0.2">
      <c r="A227" s="28" t="str">
        <f t="shared" si="20"/>
        <v/>
      </c>
      <c r="B227" s="26" t="str">
        <f>VLOOKUP(A227,OutputOsiris!$A$9:$A$1008,1,FALSE)</f>
        <v/>
      </c>
      <c r="C227" s="10" t="str">
        <f t="shared" si="21"/>
        <v/>
      </c>
      <c r="D227" s="26" t="str">
        <f>VLOOKUP(A227,Opdracht!$A$11:$A$1010,1,FALSE)</f>
        <v/>
      </c>
      <c r="E227" s="29" t="str">
        <f t="shared" si="22"/>
        <v/>
      </c>
      <c r="F227" s="40"/>
      <c r="G227" s="214"/>
      <c r="H227" s="41" t="str">
        <f t="shared" si="24"/>
        <v/>
      </c>
      <c r="I227" s="87" t="str">
        <f t="shared" si="23"/>
        <v/>
      </c>
      <c r="J227" s="87" t="str">
        <f t="shared" si="25"/>
        <v/>
      </c>
      <c r="K227" s="5"/>
    </row>
    <row r="228" spans="1:11" ht="15" customHeight="1" x14ac:dyDescent="0.2">
      <c r="A228" s="28" t="str">
        <f t="shared" si="20"/>
        <v/>
      </c>
      <c r="B228" s="26" t="str">
        <f>VLOOKUP(A228,OutputOsiris!$A$9:$A$1008,1,FALSE)</f>
        <v/>
      </c>
      <c r="C228" s="10" t="str">
        <f t="shared" si="21"/>
        <v/>
      </c>
      <c r="D228" s="26" t="str">
        <f>VLOOKUP(A228,Opdracht!$A$11:$A$1010,1,FALSE)</f>
        <v/>
      </c>
      <c r="E228" s="29" t="str">
        <f t="shared" si="22"/>
        <v/>
      </c>
      <c r="F228" s="40"/>
      <c r="G228" s="214"/>
      <c r="H228" s="41" t="str">
        <f t="shared" si="24"/>
        <v/>
      </c>
      <c r="I228" s="87" t="str">
        <f t="shared" si="23"/>
        <v/>
      </c>
      <c r="J228" s="87" t="str">
        <f t="shared" si="25"/>
        <v/>
      </c>
      <c r="K228" s="5"/>
    </row>
    <row r="229" spans="1:11" ht="15" customHeight="1" x14ac:dyDescent="0.2">
      <c r="A229" s="28" t="str">
        <f t="shared" si="20"/>
        <v/>
      </c>
      <c r="B229" s="26" t="str">
        <f>VLOOKUP(A229,OutputOsiris!$A$9:$A$1008,1,FALSE)</f>
        <v/>
      </c>
      <c r="C229" s="10" t="str">
        <f t="shared" si="21"/>
        <v/>
      </c>
      <c r="D229" s="26" t="str">
        <f>VLOOKUP(A229,Opdracht!$A$11:$A$1010,1,FALSE)</f>
        <v/>
      </c>
      <c r="E229" s="29" t="str">
        <f t="shared" si="22"/>
        <v/>
      </c>
      <c r="F229" s="40"/>
      <c r="G229" s="214"/>
      <c r="H229" s="41" t="str">
        <f t="shared" si="24"/>
        <v/>
      </c>
      <c r="I229" s="87" t="str">
        <f t="shared" si="23"/>
        <v/>
      </c>
      <c r="J229" s="87" t="str">
        <f t="shared" si="25"/>
        <v/>
      </c>
      <c r="K229" s="5"/>
    </row>
    <row r="230" spans="1:11" ht="15" customHeight="1" x14ac:dyDescent="0.2">
      <c r="A230" s="28" t="str">
        <f t="shared" si="20"/>
        <v/>
      </c>
      <c r="B230" s="26" t="str">
        <f>VLOOKUP(A230,OutputOsiris!$A$9:$A$1008,1,FALSE)</f>
        <v/>
      </c>
      <c r="C230" s="10" t="str">
        <f t="shared" si="21"/>
        <v/>
      </c>
      <c r="D230" s="26" t="str">
        <f>VLOOKUP(A230,Opdracht!$A$11:$A$1010,1,FALSE)</f>
        <v/>
      </c>
      <c r="E230" s="29" t="str">
        <f t="shared" si="22"/>
        <v/>
      </c>
      <c r="F230" s="40"/>
      <c r="G230" s="214"/>
      <c r="H230" s="41" t="str">
        <f t="shared" si="24"/>
        <v/>
      </c>
      <c r="I230" s="87" t="str">
        <f t="shared" si="23"/>
        <v/>
      </c>
      <c r="J230" s="87" t="str">
        <f t="shared" si="25"/>
        <v/>
      </c>
      <c r="K230" s="5"/>
    </row>
    <row r="231" spans="1:11" ht="15" customHeight="1" x14ac:dyDescent="0.2">
      <c r="A231" s="28" t="str">
        <f t="shared" si="20"/>
        <v/>
      </c>
      <c r="B231" s="26" t="str">
        <f>VLOOKUP(A231,OutputOsiris!$A$9:$A$1008,1,FALSE)</f>
        <v/>
      </c>
      <c r="C231" s="10" t="str">
        <f t="shared" si="21"/>
        <v/>
      </c>
      <c r="D231" s="26" t="str">
        <f>VLOOKUP(A231,Opdracht!$A$11:$A$1010,1,FALSE)</f>
        <v/>
      </c>
      <c r="E231" s="29" t="str">
        <f t="shared" si="22"/>
        <v/>
      </c>
      <c r="F231" s="40"/>
      <c r="G231" s="214"/>
      <c r="H231" s="41" t="str">
        <f t="shared" si="24"/>
        <v/>
      </c>
      <c r="I231" s="87" t="str">
        <f t="shared" si="23"/>
        <v/>
      </c>
      <c r="J231" s="87" t="str">
        <f t="shared" si="25"/>
        <v/>
      </c>
      <c r="K231" s="5"/>
    </row>
    <row r="232" spans="1:11" ht="15" customHeight="1" x14ac:dyDescent="0.2">
      <c r="A232" s="28" t="str">
        <f t="shared" si="20"/>
        <v/>
      </c>
      <c r="B232" s="26" t="str">
        <f>VLOOKUP(A232,OutputOsiris!$A$9:$A$1008,1,FALSE)</f>
        <v/>
      </c>
      <c r="C232" s="10" t="str">
        <f t="shared" si="21"/>
        <v/>
      </c>
      <c r="D232" s="26" t="str">
        <f>VLOOKUP(A232,Opdracht!$A$11:$A$1010,1,FALSE)</f>
        <v/>
      </c>
      <c r="E232" s="29" t="str">
        <f t="shared" si="22"/>
        <v/>
      </c>
      <c r="F232" s="40"/>
      <c r="G232" s="214"/>
      <c r="H232" s="41" t="str">
        <f t="shared" si="24"/>
        <v/>
      </c>
      <c r="I232" s="87" t="str">
        <f t="shared" si="23"/>
        <v/>
      </c>
      <c r="J232" s="87" t="str">
        <f t="shared" si="25"/>
        <v/>
      </c>
      <c r="K232" s="5"/>
    </row>
    <row r="233" spans="1:11" ht="15" customHeight="1" x14ac:dyDescent="0.2">
      <c r="A233" s="28" t="str">
        <f t="shared" si="20"/>
        <v/>
      </c>
      <c r="B233" s="26" t="str">
        <f>VLOOKUP(A233,OutputOsiris!$A$9:$A$1008,1,FALSE)</f>
        <v/>
      </c>
      <c r="C233" s="10" t="str">
        <f t="shared" si="21"/>
        <v/>
      </c>
      <c r="D233" s="26" t="str">
        <f>VLOOKUP(A233,Opdracht!$A$11:$A$1010,1,FALSE)</f>
        <v/>
      </c>
      <c r="E233" s="29" t="str">
        <f t="shared" si="22"/>
        <v/>
      </c>
      <c r="F233" s="40"/>
      <c r="G233" s="214"/>
      <c r="H233" s="41" t="str">
        <f t="shared" si="24"/>
        <v/>
      </c>
      <c r="I233" s="87" t="str">
        <f t="shared" si="23"/>
        <v/>
      </c>
      <c r="J233" s="87" t="str">
        <f t="shared" si="25"/>
        <v/>
      </c>
      <c r="K233" s="5"/>
    </row>
    <row r="234" spans="1:11" ht="15" customHeight="1" x14ac:dyDescent="0.2">
      <c r="A234" s="28" t="str">
        <f t="shared" si="20"/>
        <v/>
      </c>
      <c r="B234" s="26" t="str">
        <f>VLOOKUP(A234,OutputOsiris!$A$9:$A$1008,1,FALSE)</f>
        <v/>
      </c>
      <c r="C234" s="10" t="str">
        <f t="shared" si="21"/>
        <v/>
      </c>
      <c r="D234" s="26" t="str">
        <f>VLOOKUP(A234,Opdracht!$A$11:$A$1010,1,FALSE)</f>
        <v/>
      </c>
      <c r="E234" s="29" t="str">
        <f t="shared" si="22"/>
        <v/>
      </c>
      <c r="F234" s="40"/>
      <c r="G234" s="214"/>
      <c r="H234" s="41" t="str">
        <f t="shared" si="24"/>
        <v/>
      </c>
      <c r="I234" s="87" t="str">
        <f t="shared" si="23"/>
        <v/>
      </c>
      <c r="J234" s="87" t="str">
        <f t="shared" si="25"/>
        <v/>
      </c>
      <c r="K234" s="5"/>
    </row>
    <row r="235" spans="1:11" ht="15" customHeight="1" x14ac:dyDescent="0.2">
      <c r="A235" s="28" t="str">
        <f t="shared" si="20"/>
        <v/>
      </c>
      <c r="B235" s="26" t="str">
        <f>VLOOKUP(A235,OutputOsiris!$A$9:$A$1008,1,FALSE)</f>
        <v/>
      </c>
      <c r="C235" s="10" t="str">
        <f t="shared" si="21"/>
        <v/>
      </c>
      <c r="D235" s="26" t="str">
        <f>VLOOKUP(A235,Opdracht!$A$11:$A$1010,1,FALSE)</f>
        <v/>
      </c>
      <c r="E235" s="29" t="str">
        <f t="shared" si="22"/>
        <v/>
      </c>
      <c r="F235" s="40"/>
      <c r="G235" s="214"/>
      <c r="H235" s="41" t="str">
        <f t="shared" si="24"/>
        <v/>
      </c>
      <c r="I235" s="87" t="str">
        <f t="shared" si="23"/>
        <v/>
      </c>
      <c r="J235" s="87" t="str">
        <f t="shared" si="25"/>
        <v/>
      </c>
      <c r="K235" s="5"/>
    </row>
    <row r="236" spans="1:11" ht="15" customHeight="1" x14ac:dyDescent="0.2">
      <c r="A236" s="28" t="str">
        <f t="shared" si="20"/>
        <v/>
      </c>
      <c r="B236" s="26" t="str">
        <f>VLOOKUP(A236,OutputOsiris!$A$9:$A$1008,1,FALSE)</f>
        <v/>
      </c>
      <c r="C236" s="10" t="str">
        <f t="shared" si="21"/>
        <v/>
      </c>
      <c r="D236" s="26" t="str">
        <f>VLOOKUP(A236,Opdracht!$A$11:$A$1010,1,FALSE)</f>
        <v/>
      </c>
      <c r="E236" s="29" t="str">
        <f t="shared" si="22"/>
        <v/>
      </c>
      <c r="F236" s="40"/>
      <c r="G236" s="214"/>
      <c r="H236" s="41" t="str">
        <f t="shared" si="24"/>
        <v/>
      </c>
      <c r="I236" s="87" t="str">
        <f t="shared" si="23"/>
        <v/>
      </c>
      <c r="J236" s="87" t="str">
        <f t="shared" si="25"/>
        <v/>
      </c>
      <c r="K236" s="5"/>
    </row>
    <row r="237" spans="1:11" ht="15" customHeight="1" x14ac:dyDescent="0.2">
      <c r="A237" s="28" t="str">
        <f t="shared" si="20"/>
        <v/>
      </c>
      <c r="B237" s="26" t="str">
        <f>VLOOKUP(A237,OutputOsiris!$A$9:$A$1008,1,FALSE)</f>
        <v/>
      </c>
      <c r="C237" s="10" t="str">
        <f t="shared" si="21"/>
        <v/>
      </c>
      <c r="D237" s="26" t="str">
        <f>VLOOKUP(A237,Opdracht!$A$11:$A$1010,1,FALSE)</f>
        <v/>
      </c>
      <c r="E237" s="29" t="str">
        <f t="shared" si="22"/>
        <v/>
      </c>
      <c r="F237" s="40"/>
      <c r="G237" s="214"/>
      <c r="H237" s="41" t="str">
        <f t="shared" si="24"/>
        <v/>
      </c>
      <c r="I237" s="87" t="str">
        <f t="shared" si="23"/>
        <v/>
      </c>
      <c r="J237" s="87" t="str">
        <f t="shared" si="25"/>
        <v/>
      </c>
      <c r="K237" s="5"/>
    </row>
    <row r="238" spans="1:11" ht="15" customHeight="1" x14ac:dyDescent="0.2">
      <c r="A238" s="28" t="str">
        <f t="shared" si="20"/>
        <v/>
      </c>
      <c r="B238" s="26" t="str">
        <f>VLOOKUP(A238,OutputOsiris!$A$9:$A$1008,1,FALSE)</f>
        <v/>
      </c>
      <c r="C238" s="10" t="str">
        <f t="shared" si="21"/>
        <v/>
      </c>
      <c r="D238" s="26" t="str">
        <f>VLOOKUP(A238,Opdracht!$A$11:$A$1010,1,FALSE)</f>
        <v/>
      </c>
      <c r="E238" s="29" t="str">
        <f t="shared" si="22"/>
        <v/>
      </c>
      <c r="F238" s="40"/>
      <c r="G238" s="214"/>
      <c r="H238" s="41" t="str">
        <f t="shared" si="24"/>
        <v/>
      </c>
      <c r="I238" s="87" t="str">
        <f t="shared" si="23"/>
        <v/>
      </c>
      <c r="J238" s="87" t="str">
        <f t="shared" si="25"/>
        <v/>
      </c>
      <c r="K238" s="5"/>
    </row>
    <row r="239" spans="1:11" ht="15" customHeight="1" x14ac:dyDescent="0.2">
      <c r="A239" s="28" t="str">
        <f t="shared" si="20"/>
        <v/>
      </c>
      <c r="B239" s="26" t="str">
        <f>VLOOKUP(A239,OutputOsiris!$A$9:$A$1008,1,FALSE)</f>
        <v/>
      </c>
      <c r="C239" s="10" t="str">
        <f t="shared" si="21"/>
        <v/>
      </c>
      <c r="D239" s="26" t="str">
        <f>VLOOKUP(A239,Opdracht!$A$11:$A$1010,1,FALSE)</f>
        <v/>
      </c>
      <c r="E239" s="29" t="str">
        <f t="shared" si="22"/>
        <v/>
      </c>
      <c r="F239" s="40"/>
      <c r="G239" s="214"/>
      <c r="H239" s="41" t="str">
        <f t="shared" si="24"/>
        <v/>
      </c>
      <c r="I239" s="87" t="str">
        <f t="shared" si="23"/>
        <v/>
      </c>
      <c r="J239" s="87" t="str">
        <f t="shared" si="25"/>
        <v/>
      </c>
      <c r="K239" s="5"/>
    </row>
    <row r="240" spans="1:11" ht="15" customHeight="1" x14ac:dyDescent="0.2">
      <c r="A240" s="28" t="str">
        <f t="shared" si="20"/>
        <v/>
      </c>
      <c r="B240" s="26" t="str">
        <f>VLOOKUP(A240,OutputOsiris!$A$9:$A$1008,1,FALSE)</f>
        <v/>
      </c>
      <c r="C240" s="10" t="str">
        <f t="shared" si="21"/>
        <v/>
      </c>
      <c r="D240" s="26" t="str">
        <f>VLOOKUP(A240,Opdracht!$A$11:$A$1010,1,FALSE)</f>
        <v/>
      </c>
      <c r="E240" s="29" t="str">
        <f t="shared" si="22"/>
        <v/>
      </c>
      <c r="F240" s="40"/>
      <c r="G240" s="214"/>
      <c r="H240" s="41" t="str">
        <f t="shared" si="24"/>
        <v/>
      </c>
      <c r="I240" s="87" t="str">
        <f t="shared" si="23"/>
        <v/>
      </c>
      <c r="J240" s="87" t="str">
        <f t="shared" si="25"/>
        <v/>
      </c>
      <c r="K240" s="5"/>
    </row>
    <row r="241" spans="1:11" ht="15" customHeight="1" x14ac:dyDescent="0.2">
      <c r="A241" s="28" t="str">
        <f t="shared" si="20"/>
        <v/>
      </c>
      <c r="B241" s="26" t="str">
        <f>VLOOKUP(A241,OutputOsiris!$A$9:$A$1008,1,FALSE)</f>
        <v/>
      </c>
      <c r="C241" s="10" t="str">
        <f t="shared" si="21"/>
        <v/>
      </c>
      <c r="D241" s="26" t="str">
        <f>VLOOKUP(A241,Opdracht!$A$11:$A$1010,1,FALSE)</f>
        <v/>
      </c>
      <c r="E241" s="29" t="str">
        <f t="shared" si="22"/>
        <v/>
      </c>
      <c r="F241" s="40"/>
      <c r="G241" s="214"/>
      <c r="H241" s="41" t="str">
        <f t="shared" si="24"/>
        <v/>
      </c>
      <c r="I241" s="87" t="str">
        <f t="shared" si="23"/>
        <v/>
      </c>
      <c r="J241" s="87" t="str">
        <f t="shared" si="25"/>
        <v/>
      </c>
      <c r="K241" s="5"/>
    </row>
    <row r="242" spans="1:11" ht="15" customHeight="1" x14ac:dyDescent="0.2">
      <c r="A242" s="28" t="str">
        <f t="shared" si="20"/>
        <v/>
      </c>
      <c r="B242" s="26" t="str">
        <f>VLOOKUP(A242,OutputOsiris!$A$9:$A$1008,1,FALSE)</f>
        <v/>
      </c>
      <c r="C242" s="10" t="str">
        <f t="shared" si="21"/>
        <v/>
      </c>
      <c r="D242" s="26" t="str">
        <f>VLOOKUP(A242,Opdracht!$A$11:$A$1010,1,FALSE)</f>
        <v/>
      </c>
      <c r="E242" s="29" t="str">
        <f t="shared" si="22"/>
        <v/>
      </c>
      <c r="F242" s="40"/>
      <c r="G242" s="214"/>
      <c r="H242" s="41" t="str">
        <f t="shared" si="24"/>
        <v/>
      </c>
      <c r="I242" s="87" t="str">
        <f t="shared" si="23"/>
        <v/>
      </c>
      <c r="J242" s="87" t="str">
        <f t="shared" si="25"/>
        <v/>
      </c>
      <c r="K242" s="5"/>
    </row>
    <row r="243" spans="1:11" ht="15" customHeight="1" x14ac:dyDescent="0.2">
      <c r="A243" s="28" t="str">
        <f t="shared" si="20"/>
        <v/>
      </c>
      <c r="B243" s="26" t="str">
        <f>VLOOKUP(A243,OutputOsiris!$A$9:$A$1008,1,FALSE)</f>
        <v/>
      </c>
      <c r="C243" s="10" t="str">
        <f t="shared" si="21"/>
        <v/>
      </c>
      <c r="D243" s="26" t="str">
        <f>VLOOKUP(A243,Opdracht!$A$11:$A$1010,1,FALSE)</f>
        <v/>
      </c>
      <c r="E243" s="29" t="str">
        <f t="shared" si="22"/>
        <v/>
      </c>
      <c r="F243" s="40"/>
      <c r="G243" s="214"/>
      <c r="H243" s="41" t="str">
        <f t="shared" si="24"/>
        <v/>
      </c>
      <c r="I243" s="87" t="str">
        <f t="shared" si="23"/>
        <v/>
      </c>
      <c r="J243" s="87" t="str">
        <f t="shared" si="25"/>
        <v/>
      </c>
      <c r="K243" s="5"/>
    </row>
    <row r="244" spans="1:11" ht="15" customHeight="1" x14ac:dyDescent="0.2">
      <c r="A244" s="28" t="str">
        <f t="shared" si="20"/>
        <v/>
      </c>
      <c r="B244" s="26" t="str">
        <f>VLOOKUP(A244,OutputOsiris!$A$9:$A$1008,1,FALSE)</f>
        <v/>
      </c>
      <c r="C244" s="10" t="str">
        <f t="shared" si="21"/>
        <v/>
      </c>
      <c r="D244" s="26" t="str">
        <f>VLOOKUP(A244,Opdracht!$A$11:$A$1010,1,FALSE)</f>
        <v/>
      </c>
      <c r="E244" s="29" t="str">
        <f t="shared" si="22"/>
        <v/>
      </c>
      <c r="F244" s="40"/>
      <c r="G244" s="214"/>
      <c r="H244" s="41" t="str">
        <f t="shared" si="24"/>
        <v/>
      </c>
      <c r="I244" s="87" t="str">
        <f t="shared" si="23"/>
        <v/>
      </c>
      <c r="J244" s="87" t="str">
        <f t="shared" si="25"/>
        <v/>
      </c>
      <c r="K244" s="5"/>
    </row>
    <row r="245" spans="1:11" ht="15" customHeight="1" x14ac:dyDescent="0.2">
      <c r="A245" s="28" t="str">
        <f t="shared" si="20"/>
        <v/>
      </c>
      <c r="B245" s="26" t="str">
        <f>VLOOKUP(A245,OutputOsiris!$A$9:$A$1008,1,FALSE)</f>
        <v/>
      </c>
      <c r="C245" s="10" t="str">
        <f t="shared" si="21"/>
        <v/>
      </c>
      <c r="D245" s="26" t="str">
        <f>VLOOKUP(A245,Opdracht!$A$11:$A$1010,1,FALSE)</f>
        <v/>
      </c>
      <c r="E245" s="29" t="str">
        <f t="shared" si="22"/>
        <v/>
      </c>
      <c r="F245" s="40"/>
      <c r="G245" s="214"/>
      <c r="H245" s="41" t="str">
        <f t="shared" si="24"/>
        <v/>
      </c>
      <c r="I245" s="87" t="str">
        <f t="shared" si="23"/>
        <v/>
      </c>
      <c r="J245" s="87" t="str">
        <f t="shared" si="25"/>
        <v/>
      </c>
      <c r="K245" s="5"/>
    </row>
    <row r="246" spans="1:11" ht="15" customHeight="1" x14ac:dyDescent="0.2">
      <c r="A246" s="28" t="str">
        <f t="shared" si="20"/>
        <v/>
      </c>
      <c r="B246" s="26" t="str">
        <f>VLOOKUP(A246,OutputOsiris!$A$9:$A$1008,1,FALSE)</f>
        <v/>
      </c>
      <c r="C246" s="10" t="str">
        <f t="shared" si="21"/>
        <v/>
      </c>
      <c r="D246" s="26" t="str">
        <f>VLOOKUP(A246,Opdracht!$A$11:$A$1010,1,FALSE)</f>
        <v/>
      </c>
      <c r="E246" s="29" t="str">
        <f t="shared" si="22"/>
        <v/>
      </c>
      <c r="F246" s="40"/>
      <c r="G246" s="214"/>
      <c r="H246" s="41" t="str">
        <f t="shared" si="24"/>
        <v/>
      </c>
      <c r="I246" s="87" t="str">
        <f t="shared" si="23"/>
        <v/>
      </c>
      <c r="J246" s="87" t="str">
        <f t="shared" si="25"/>
        <v/>
      </c>
      <c r="K246" s="5"/>
    </row>
    <row r="247" spans="1:11" ht="15" customHeight="1" x14ac:dyDescent="0.2">
      <c r="A247" s="28" t="str">
        <f t="shared" si="20"/>
        <v/>
      </c>
      <c r="B247" s="26" t="str">
        <f>VLOOKUP(A247,OutputOsiris!$A$9:$A$1008,1,FALSE)</f>
        <v/>
      </c>
      <c r="C247" s="10" t="str">
        <f t="shared" si="21"/>
        <v/>
      </c>
      <c r="D247" s="26" t="str">
        <f>VLOOKUP(A247,Opdracht!$A$11:$A$1010,1,FALSE)</f>
        <v/>
      </c>
      <c r="E247" s="29" t="str">
        <f t="shared" si="22"/>
        <v/>
      </c>
      <c r="F247" s="40"/>
      <c r="G247" s="214"/>
      <c r="H247" s="41" t="str">
        <f t="shared" si="24"/>
        <v/>
      </c>
      <c r="I247" s="87" t="str">
        <f t="shared" si="23"/>
        <v/>
      </c>
      <c r="J247" s="87" t="str">
        <f t="shared" si="25"/>
        <v/>
      </c>
      <c r="K247" s="5"/>
    </row>
    <row r="248" spans="1:11" ht="15" customHeight="1" x14ac:dyDescent="0.2">
      <c r="A248" s="28" t="str">
        <f t="shared" si="20"/>
        <v/>
      </c>
      <c r="B248" s="26" t="str">
        <f>VLOOKUP(A248,OutputOsiris!$A$9:$A$1008,1,FALSE)</f>
        <v/>
      </c>
      <c r="C248" s="10" t="str">
        <f t="shared" si="21"/>
        <v/>
      </c>
      <c r="D248" s="26" t="str">
        <f>VLOOKUP(A248,Opdracht!$A$11:$A$1010,1,FALSE)</f>
        <v/>
      </c>
      <c r="E248" s="29" t="str">
        <f t="shared" si="22"/>
        <v/>
      </c>
      <c r="F248" s="40"/>
      <c r="G248" s="214"/>
      <c r="H248" s="41" t="str">
        <f t="shared" si="24"/>
        <v/>
      </c>
      <c r="I248" s="87" t="str">
        <f t="shared" si="23"/>
        <v/>
      </c>
      <c r="J248" s="87" t="str">
        <f t="shared" si="25"/>
        <v/>
      </c>
      <c r="K248" s="5"/>
    </row>
    <row r="249" spans="1:11" ht="15" customHeight="1" x14ac:dyDescent="0.2">
      <c r="A249" s="28" t="str">
        <f t="shared" si="20"/>
        <v/>
      </c>
      <c r="B249" s="26" t="str">
        <f>VLOOKUP(A249,OutputOsiris!$A$9:$A$1008,1,FALSE)</f>
        <v/>
      </c>
      <c r="C249" s="10" t="str">
        <f t="shared" si="21"/>
        <v/>
      </c>
      <c r="D249" s="26" t="str">
        <f>VLOOKUP(A249,Opdracht!$A$11:$A$1010,1,FALSE)</f>
        <v/>
      </c>
      <c r="E249" s="29" t="str">
        <f t="shared" si="22"/>
        <v/>
      </c>
      <c r="F249" s="40"/>
      <c r="G249" s="214"/>
      <c r="H249" s="41" t="str">
        <f t="shared" si="24"/>
        <v/>
      </c>
      <c r="I249" s="87" t="str">
        <f t="shared" si="23"/>
        <v/>
      </c>
      <c r="J249" s="87" t="str">
        <f t="shared" si="25"/>
        <v/>
      </c>
      <c r="K249" s="5"/>
    </row>
    <row r="250" spans="1:11" ht="15" customHeight="1" x14ac:dyDescent="0.2">
      <c r="A250" s="28" t="str">
        <f t="shared" si="20"/>
        <v/>
      </c>
      <c r="B250" s="26" t="str">
        <f>VLOOKUP(A250,OutputOsiris!$A$9:$A$1008,1,FALSE)</f>
        <v/>
      </c>
      <c r="C250" s="10" t="str">
        <f t="shared" si="21"/>
        <v/>
      </c>
      <c r="D250" s="26" t="str">
        <f>VLOOKUP(A250,Opdracht!$A$11:$A$1010,1,FALSE)</f>
        <v/>
      </c>
      <c r="E250" s="29" t="str">
        <f t="shared" si="22"/>
        <v/>
      </c>
      <c r="F250" s="40"/>
      <c r="G250" s="214"/>
      <c r="H250" s="41" t="str">
        <f t="shared" si="24"/>
        <v/>
      </c>
      <c r="I250" s="87" t="str">
        <f t="shared" si="23"/>
        <v/>
      </c>
      <c r="J250" s="87" t="str">
        <f t="shared" si="25"/>
        <v/>
      </c>
      <c r="K250" s="5"/>
    </row>
    <row r="251" spans="1:11" ht="15" customHeight="1" x14ac:dyDescent="0.2">
      <c r="A251" s="28" t="str">
        <f t="shared" si="20"/>
        <v/>
      </c>
      <c r="B251" s="26" t="str">
        <f>VLOOKUP(A251,OutputOsiris!$A$9:$A$1008,1,FALSE)</f>
        <v/>
      </c>
      <c r="C251" s="10" t="str">
        <f t="shared" si="21"/>
        <v/>
      </c>
      <c r="D251" s="26" t="str">
        <f>VLOOKUP(A251,Opdracht!$A$11:$A$1010,1,FALSE)</f>
        <v/>
      </c>
      <c r="E251" s="29" t="str">
        <f t="shared" si="22"/>
        <v/>
      </c>
      <c r="F251" s="40"/>
      <c r="G251" s="214"/>
      <c r="H251" s="41" t="str">
        <f t="shared" si="24"/>
        <v/>
      </c>
      <c r="I251" s="87" t="str">
        <f t="shared" si="23"/>
        <v/>
      </c>
      <c r="J251" s="87" t="str">
        <f t="shared" si="25"/>
        <v/>
      </c>
      <c r="K251" s="5"/>
    </row>
    <row r="252" spans="1:11" ht="15" customHeight="1" x14ac:dyDescent="0.2">
      <c r="A252" s="28" t="str">
        <f t="shared" si="20"/>
        <v/>
      </c>
      <c r="B252" s="26" t="str">
        <f>VLOOKUP(A252,OutputOsiris!$A$9:$A$1008,1,FALSE)</f>
        <v/>
      </c>
      <c r="C252" s="10" t="str">
        <f t="shared" si="21"/>
        <v/>
      </c>
      <c r="D252" s="26" t="str">
        <f>VLOOKUP(A252,Opdracht!$A$11:$A$1010,1,FALSE)</f>
        <v/>
      </c>
      <c r="E252" s="29" t="str">
        <f t="shared" si="22"/>
        <v/>
      </c>
      <c r="F252" s="40"/>
      <c r="G252" s="214"/>
      <c r="H252" s="41" t="str">
        <f t="shared" si="24"/>
        <v/>
      </c>
      <c r="I252" s="87" t="str">
        <f t="shared" si="23"/>
        <v/>
      </c>
      <c r="J252" s="87" t="str">
        <f t="shared" si="25"/>
        <v/>
      </c>
      <c r="K252" s="5"/>
    </row>
    <row r="253" spans="1:11" ht="15" customHeight="1" x14ac:dyDescent="0.2">
      <c r="A253" s="28" t="str">
        <f t="shared" si="20"/>
        <v/>
      </c>
      <c r="B253" s="26" t="str">
        <f>VLOOKUP(A253,OutputOsiris!$A$9:$A$1008,1,FALSE)</f>
        <v/>
      </c>
      <c r="C253" s="10" t="str">
        <f t="shared" si="21"/>
        <v/>
      </c>
      <c r="D253" s="26" t="str">
        <f>VLOOKUP(A253,Opdracht!$A$11:$A$1010,1,FALSE)</f>
        <v/>
      </c>
      <c r="E253" s="29" t="str">
        <f t="shared" si="22"/>
        <v/>
      </c>
      <c r="F253" s="40"/>
      <c r="G253" s="214"/>
      <c r="H253" s="41" t="str">
        <f t="shared" si="24"/>
        <v/>
      </c>
      <c r="I253" s="87" t="str">
        <f t="shared" si="23"/>
        <v/>
      </c>
      <c r="J253" s="87" t="str">
        <f t="shared" si="25"/>
        <v/>
      </c>
      <c r="K253" s="5"/>
    </row>
    <row r="254" spans="1:11" ht="15" customHeight="1" x14ac:dyDescent="0.2">
      <c r="A254" s="28" t="str">
        <f t="shared" si="20"/>
        <v/>
      </c>
      <c r="B254" s="26" t="str">
        <f>VLOOKUP(A254,OutputOsiris!$A$9:$A$1008,1,FALSE)</f>
        <v/>
      </c>
      <c r="C254" s="10" t="str">
        <f t="shared" si="21"/>
        <v/>
      </c>
      <c r="D254" s="26" t="str">
        <f>VLOOKUP(A254,Opdracht!$A$11:$A$1010,1,FALSE)</f>
        <v/>
      </c>
      <c r="E254" s="29" t="str">
        <f t="shared" si="22"/>
        <v/>
      </c>
      <c r="F254" s="40"/>
      <c r="G254" s="214"/>
      <c r="H254" s="41" t="str">
        <f t="shared" si="24"/>
        <v/>
      </c>
      <c r="I254" s="87" t="str">
        <f t="shared" si="23"/>
        <v/>
      </c>
      <c r="J254" s="87" t="str">
        <f t="shared" si="25"/>
        <v/>
      </c>
      <c r="K254" s="5"/>
    </row>
    <row r="255" spans="1:11" ht="15" customHeight="1" x14ac:dyDescent="0.2">
      <c r="A255" s="28" t="str">
        <f t="shared" si="20"/>
        <v/>
      </c>
      <c r="B255" s="26" t="str">
        <f>VLOOKUP(A255,OutputOsiris!$A$9:$A$1008,1,FALSE)</f>
        <v/>
      </c>
      <c r="C255" s="10" t="str">
        <f t="shared" si="21"/>
        <v/>
      </c>
      <c r="D255" s="26" t="str">
        <f>VLOOKUP(A255,Opdracht!$A$11:$A$1010,1,FALSE)</f>
        <v/>
      </c>
      <c r="E255" s="29" t="str">
        <f t="shared" si="22"/>
        <v/>
      </c>
      <c r="F255" s="40"/>
      <c r="G255" s="214"/>
      <c r="H255" s="41" t="str">
        <f t="shared" si="24"/>
        <v/>
      </c>
      <c r="I255" s="87" t="str">
        <f t="shared" si="23"/>
        <v/>
      </c>
      <c r="J255" s="87" t="str">
        <f t="shared" si="25"/>
        <v/>
      </c>
      <c r="K255" s="5"/>
    </row>
    <row r="256" spans="1:11" ht="15" customHeight="1" x14ac:dyDescent="0.2">
      <c r="A256" s="28" t="str">
        <f t="shared" si="20"/>
        <v/>
      </c>
      <c r="B256" s="26" t="str">
        <f>VLOOKUP(A256,OutputOsiris!$A$9:$A$1008,1,FALSE)</f>
        <v/>
      </c>
      <c r="C256" s="10" t="str">
        <f t="shared" si="21"/>
        <v/>
      </c>
      <c r="D256" s="26" t="str">
        <f>VLOOKUP(A256,Opdracht!$A$11:$A$1010,1,FALSE)</f>
        <v/>
      </c>
      <c r="E256" s="29" t="str">
        <f t="shared" si="22"/>
        <v/>
      </c>
      <c r="F256" s="40"/>
      <c r="G256" s="214"/>
      <c r="H256" s="41" t="str">
        <f t="shared" si="24"/>
        <v/>
      </c>
      <c r="I256" s="87" t="str">
        <f t="shared" si="23"/>
        <v/>
      </c>
      <c r="J256" s="87" t="str">
        <f t="shared" si="25"/>
        <v/>
      </c>
      <c r="K256" s="5"/>
    </row>
    <row r="257" spans="1:11" ht="15" customHeight="1" x14ac:dyDescent="0.2">
      <c r="A257" s="28" t="str">
        <f t="shared" si="20"/>
        <v/>
      </c>
      <c r="B257" s="26" t="str">
        <f>VLOOKUP(A257,OutputOsiris!$A$9:$A$1008,1,FALSE)</f>
        <v/>
      </c>
      <c r="C257" s="10" t="str">
        <f t="shared" si="21"/>
        <v/>
      </c>
      <c r="D257" s="26" t="str">
        <f>VLOOKUP(A257,Opdracht!$A$11:$A$1010,1,FALSE)</f>
        <v/>
      </c>
      <c r="E257" s="29" t="str">
        <f t="shared" si="22"/>
        <v/>
      </c>
      <c r="F257" s="40"/>
      <c r="G257" s="214"/>
      <c r="H257" s="41" t="str">
        <f t="shared" si="24"/>
        <v/>
      </c>
      <c r="I257" s="87" t="str">
        <f t="shared" si="23"/>
        <v/>
      </c>
      <c r="J257" s="87" t="str">
        <f t="shared" si="25"/>
        <v/>
      </c>
      <c r="K257" s="5"/>
    </row>
    <row r="258" spans="1:11" ht="15" customHeight="1" x14ac:dyDescent="0.2">
      <c r="A258" s="28" t="str">
        <f t="shared" si="20"/>
        <v/>
      </c>
      <c r="B258" s="26" t="str">
        <f>VLOOKUP(A258,OutputOsiris!$A$9:$A$1008,1,FALSE)</f>
        <v/>
      </c>
      <c r="C258" s="10" t="str">
        <f t="shared" si="21"/>
        <v/>
      </c>
      <c r="D258" s="26" t="str">
        <f>VLOOKUP(A258,Opdracht!$A$11:$A$1010,1,FALSE)</f>
        <v/>
      </c>
      <c r="E258" s="29" t="str">
        <f t="shared" si="22"/>
        <v/>
      </c>
      <c r="F258" s="40"/>
      <c r="G258" s="214"/>
      <c r="H258" s="41" t="str">
        <f t="shared" si="24"/>
        <v/>
      </c>
      <c r="I258" s="87" t="str">
        <f t="shared" si="23"/>
        <v/>
      </c>
      <c r="J258" s="87" t="str">
        <f t="shared" si="25"/>
        <v/>
      </c>
      <c r="K258" s="5"/>
    </row>
    <row r="259" spans="1:11" ht="15" customHeight="1" x14ac:dyDescent="0.2">
      <c r="A259" s="28" t="str">
        <f t="shared" si="20"/>
        <v/>
      </c>
      <c r="B259" s="26" t="str">
        <f>VLOOKUP(A259,OutputOsiris!$A$9:$A$1008,1,FALSE)</f>
        <v/>
      </c>
      <c r="C259" s="10" t="str">
        <f t="shared" si="21"/>
        <v/>
      </c>
      <c r="D259" s="26" t="str">
        <f>VLOOKUP(A259,Opdracht!$A$11:$A$1010,1,FALSE)</f>
        <v/>
      </c>
      <c r="E259" s="29" t="str">
        <f t="shared" si="22"/>
        <v/>
      </c>
      <c r="F259" s="40"/>
      <c r="G259" s="214"/>
      <c r="H259" s="41" t="str">
        <f t="shared" si="24"/>
        <v/>
      </c>
      <c r="I259" s="87" t="str">
        <f t="shared" si="23"/>
        <v/>
      </c>
      <c r="J259" s="87" t="str">
        <f t="shared" si="25"/>
        <v/>
      </c>
      <c r="K259" s="5"/>
    </row>
    <row r="260" spans="1:11" ht="15" customHeight="1" x14ac:dyDescent="0.2">
      <c r="A260" s="28" t="str">
        <f t="shared" si="20"/>
        <v/>
      </c>
      <c r="B260" s="26" t="str">
        <f>VLOOKUP(A260,OutputOsiris!$A$9:$A$1008,1,FALSE)</f>
        <v/>
      </c>
      <c r="C260" s="10" t="str">
        <f t="shared" si="21"/>
        <v/>
      </c>
      <c r="D260" s="26" t="str">
        <f>VLOOKUP(A260,Opdracht!$A$11:$A$1010,1,FALSE)</f>
        <v/>
      </c>
      <c r="E260" s="29" t="str">
        <f t="shared" si="22"/>
        <v/>
      </c>
      <c r="F260" s="40"/>
      <c r="G260" s="214"/>
      <c r="H260" s="41" t="str">
        <f t="shared" si="24"/>
        <v/>
      </c>
      <c r="I260" s="87" t="str">
        <f t="shared" si="23"/>
        <v/>
      </c>
      <c r="J260" s="87" t="str">
        <f t="shared" si="25"/>
        <v/>
      </c>
      <c r="K260" s="5"/>
    </row>
    <row r="261" spans="1:11" ht="15" customHeight="1" x14ac:dyDescent="0.2">
      <c r="A261" s="28" t="str">
        <f t="shared" si="20"/>
        <v/>
      </c>
      <c r="B261" s="26" t="str">
        <f>VLOOKUP(A261,OutputOsiris!$A$9:$A$1008,1,FALSE)</f>
        <v/>
      </c>
      <c r="C261" s="10" t="str">
        <f t="shared" si="21"/>
        <v/>
      </c>
      <c r="D261" s="26" t="str">
        <f>VLOOKUP(A261,Opdracht!$A$11:$A$1010,1,FALSE)</f>
        <v/>
      </c>
      <c r="E261" s="29" t="str">
        <f t="shared" si="22"/>
        <v/>
      </c>
      <c r="F261" s="40"/>
      <c r="G261" s="214"/>
      <c r="H261" s="41" t="str">
        <f t="shared" si="24"/>
        <v/>
      </c>
      <c r="I261" s="87" t="str">
        <f t="shared" si="23"/>
        <v/>
      </c>
      <c r="J261" s="87" t="str">
        <f t="shared" si="25"/>
        <v/>
      </c>
      <c r="K261" s="5"/>
    </row>
    <row r="262" spans="1:11" ht="15" customHeight="1" x14ac:dyDescent="0.2">
      <c r="A262" s="28" t="str">
        <f t="shared" si="20"/>
        <v/>
      </c>
      <c r="B262" s="26" t="str">
        <f>VLOOKUP(A262,OutputOsiris!$A$9:$A$1008,1,FALSE)</f>
        <v/>
      </c>
      <c r="C262" s="10" t="str">
        <f t="shared" si="21"/>
        <v/>
      </c>
      <c r="D262" s="26" t="str">
        <f>VLOOKUP(A262,Opdracht!$A$11:$A$1010,1,FALSE)</f>
        <v/>
      </c>
      <c r="E262" s="29" t="str">
        <f t="shared" si="22"/>
        <v/>
      </c>
      <c r="F262" s="40"/>
      <c r="G262" s="214"/>
      <c r="H262" s="41" t="str">
        <f t="shared" si="24"/>
        <v/>
      </c>
      <c r="I262" s="87" t="str">
        <f t="shared" si="23"/>
        <v/>
      </c>
      <c r="J262" s="87" t="str">
        <f t="shared" si="25"/>
        <v/>
      </c>
      <c r="K262" s="5"/>
    </row>
    <row r="263" spans="1:11" ht="15" customHeight="1" x14ac:dyDescent="0.2">
      <c r="A263" s="28" t="str">
        <f t="shared" si="20"/>
        <v/>
      </c>
      <c r="B263" s="26" t="str">
        <f>VLOOKUP(A263,OutputOsiris!$A$9:$A$1008,1,FALSE)</f>
        <v/>
      </c>
      <c r="C263" s="10" t="str">
        <f t="shared" si="21"/>
        <v/>
      </c>
      <c r="D263" s="26" t="str">
        <f>VLOOKUP(A263,Opdracht!$A$11:$A$1010,1,FALSE)</f>
        <v/>
      </c>
      <c r="E263" s="29" t="str">
        <f t="shared" si="22"/>
        <v/>
      </c>
      <c r="F263" s="40"/>
      <c r="G263" s="214"/>
      <c r="H263" s="41" t="str">
        <f t="shared" si="24"/>
        <v/>
      </c>
      <c r="I263" s="87" t="str">
        <f t="shared" si="23"/>
        <v/>
      </c>
      <c r="J263" s="87" t="str">
        <f t="shared" si="25"/>
        <v/>
      </c>
      <c r="K263" s="5"/>
    </row>
    <row r="264" spans="1:11" ht="15" customHeight="1" x14ac:dyDescent="0.2">
      <c r="A264" s="28" t="str">
        <f t="shared" si="20"/>
        <v/>
      </c>
      <c r="B264" s="26" t="str">
        <f>VLOOKUP(A264,OutputOsiris!$A$9:$A$1008,1,FALSE)</f>
        <v/>
      </c>
      <c r="C264" s="10" t="str">
        <f t="shared" si="21"/>
        <v/>
      </c>
      <c r="D264" s="26" t="str">
        <f>VLOOKUP(A264,Opdracht!$A$11:$A$1010,1,FALSE)</f>
        <v/>
      </c>
      <c r="E264" s="29" t="str">
        <f t="shared" si="22"/>
        <v/>
      </c>
      <c r="F264" s="40"/>
      <c r="G264" s="214"/>
      <c r="H264" s="41" t="str">
        <f t="shared" si="24"/>
        <v/>
      </c>
      <c r="I264" s="87" t="str">
        <f t="shared" si="23"/>
        <v/>
      </c>
      <c r="J264" s="87" t="str">
        <f t="shared" si="25"/>
        <v/>
      </c>
      <c r="K264" s="5"/>
    </row>
    <row r="265" spans="1:11" ht="15" customHeight="1" x14ac:dyDescent="0.2">
      <c r="A265" s="28" t="str">
        <f t="shared" ref="A265:A328" si="26">TEXT(RIGHT(TRIM(F265),7),"0000000")</f>
        <v/>
      </c>
      <c r="B265" s="26" t="str">
        <f>VLOOKUP(A265,OutputOsiris!$A$9:$A$1008,1,FALSE)</f>
        <v/>
      </c>
      <c r="C265" s="10" t="str">
        <f t="shared" ref="C265:C328" si="27">IF(ISBLANK(F265),"",(IF(ISERROR(B265),"NEE","")))</f>
        <v/>
      </c>
      <c r="D265" s="26" t="str">
        <f>VLOOKUP(A265,Opdracht!$A$11:$A$1010,1,FALSE)</f>
        <v/>
      </c>
      <c r="E265" s="29" t="str">
        <f t="shared" ref="E265:E328" si="28">IF(ISBLANK(F265),"",(IF(ISERROR(D265),"NEE","")))</f>
        <v/>
      </c>
      <c r="F265" s="40"/>
      <c r="G265" s="214"/>
      <c r="H265" s="41" t="str">
        <f t="shared" si="24"/>
        <v/>
      </c>
      <c r="I265" s="87" t="str">
        <f t="shared" ref="I265:I328" si="29">IF(ISNUMBER(G265),((G265-$C$6)/$E$5)+1,"")</f>
        <v/>
      </c>
      <c r="J265" s="87" t="str">
        <f t="shared" si="25"/>
        <v/>
      </c>
      <c r="K265" s="5"/>
    </row>
    <row r="266" spans="1:11" ht="15" customHeight="1" x14ac:dyDescent="0.2">
      <c r="A266" s="28" t="str">
        <f t="shared" si="26"/>
        <v/>
      </c>
      <c r="B266" s="26" t="str">
        <f>VLOOKUP(A266,OutputOsiris!$A$9:$A$1008,1,FALSE)</f>
        <v/>
      </c>
      <c r="C266" s="10" t="str">
        <f t="shared" si="27"/>
        <v/>
      </c>
      <c r="D266" s="26" t="str">
        <f>VLOOKUP(A266,Opdracht!$A$11:$A$1010,1,FALSE)</f>
        <v/>
      </c>
      <c r="E266" s="29" t="str">
        <f t="shared" si="28"/>
        <v/>
      </c>
      <c r="F266" s="40"/>
      <c r="G266" s="214"/>
      <c r="H266" s="41" t="str">
        <f t="shared" ref="H266:H329" si="30">IF(ISTEXT(G266),G266,IF(AND(G266="",A266&lt;&gt;"",C266&lt;&gt;"NEE"),"",IF(G266="","",IF($H$7&lt;&gt;"Deelcijfer",IF(ISNUMBER(G266),IF(AND(G266&gt;=$K$8,G266&lt;=6),6,IF(G266&lt;$K$8,5,MROUND(G266,L$8)))),MROUND(G266,L$8)))))</f>
        <v/>
      </c>
      <c r="I266" s="87" t="str">
        <f t="shared" si="29"/>
        <v/>
      </c>
      <c r="J266" s="87" t="str">
        <f t="shared" si="25"/>
        <v/>
      </c>
      <c r="K266" s="5"/>
    </row>
    <row r="267" spans="1:11" ht="15" customHeight="1" x14ac:dyDescent="0.2">
      <c r="A267" s="28" t="str">
        <f t="shared" si="26"/>
        <v/>
      </c>
      <c r="B267" s="26" t="str">
        <f>VLOOKUP(A267,OutputOsiris!$A$9:$A$1008,1,FALSE)</f>
        <v/>
      </c>
      <c r="C267" s="10" t="str">
        <f t="shared" si="27"/>
        <v/>
      </c>
      <c r="D267" s="26" t="str">
        <f>VLOOKUP(A267,Opdracht!$A$11:$A$1010,1,FALSE)</f>
        <v/>
      </c>
      <c r="E267" s="29" t="str">
        <f t="shared" si="28"/>
        <v/>
      </c>
      <c r="F267" s="40"/>
      <c r="G267" s="214"/>
      <c r="H267" s="41" t="str">
        <f t="shared" si="30"/>
        <v/>
      </c>
      <c r="I267" s="87" t="str">
        <f t="shared" si="29"/>
        <v/>
      </c>
      <c r="J267" s="87" t="str">
        <f t="shared" si="25"/>
        <v/>
      </c>
      <c r="K267" s="5"/>
    </row>
    <row r="268" spans="1:11" ht="15" customHeight="1" x14ac:dyDescent="0.2">
      <c r="A268" s="28" t="str">
        <f t="shared" si="26"/>
        <v/>
      </c>
      <c r="B268" s="26" t="str">
        <f>VLOOKUP(A268,OutputOsiris!$A$9:$A$1008,1,FALSE)</f>
        <v/>
      </c>
      <c r="C268" s="10" t="str">
        <f t="shared" si="27"/>
        <v/>
      </c>
      <c r="D268" s="26" t="str">
        <f>VLOOKUP(A268,Opdracht!$A$11:$A$1010,1,FALSE)</f>
        <v/>
      </c>
      <c r="E268" s="29" t="str">
        <f t="shared" si="28"/>
        <v/>
      </c>
      <c r="F268" s="40"/>
      <c r="G268" s="214"/>
      <c r="H268" s="41" t="str">
        <f t="shared" si="30"/>
        <v/>
      </c>
      <c r="I268" s="87" t="str">
        <f t="shared" si="29"/>
        <v/>
      </c>
      <c r="J268" s="87" t="str">
        <f t="shared" si="25"/>
        <v/>
      </c>
      <c r="K268" s="5"/>
    </row>
    <row r="269" spans="1:11" ht="15" customHeight="1" x14ac:dyDescent="0.2">
      <c r="A269" s="28" t="str">
        <f t="shared" si="26"/>
        <v/>
      </c>
      <c r="B269" s="26" t="str">
        <f>VLOOKUP(A269,OutputOsiris!$A$9:$A$1008,1,FALSE)</f>
        <v/>
      </c>
      <c r="C269" s="10" t="str">
        <f t="shared" si="27"/>
        <v/>
      </c>
      <c r="D269" s="26" t="str">
        <f>VLOOKUP(A269,Opdracht!$A$11:$A$1010,1,FALSE)</f>
        <v/>
      </c>
      <c r="E269" s="29" t="str">
        <f t="shared" si="28"/>
        <v/>
      </c>
      <c r="F269" s="40"/>
      <c r="G269" s="214"/>
      <c r="H269" s="41" t="str">
        <f t="shared" si="30"/>
        <v/>
      </c>
      <c r="I269" s="87" t="str">
        <f t="shared" si="29"/>
        <v/>
      </c>
      <c r="J269" s="87" t="str">
        <f t="shared" si="25"/>
        <v/>
      </c>
      <c r="K269" s="5"/>
    </row>
    <row r="270" spans="1:11" ht="15" customHeight="1" x14ac:dyDescent="0.2">
      <c r="A270" s="28" t="str">
        <f t="shared" si="26"/>
        <v/>
      </c>
      <c r="B270" s="26" t="str">
        <f>VLOOKUP(A270,OutputOsiris!$A$9:$A$1008,1,FALSE)</f>
        <v/>
      </c>
      <c r="C270" s="10" t="str">
        <f t="shared" si="27"/>
        <v/>
      </c>
      <c r="D270" s="26" t="str">
        <f>VLOOKUP(A270,Opdracht!$A$11:$A$1010,1,FALSE)</f>
        <v/>
      </c>
      <c r="E270" s="29" t="str">
        <f t="shared" si="28"/>
        <v/>
      </c>
      <c r="F270" s="40"/>
      <c r="G270" s="214"/>
      <c r="H270" s="41" t="str">
        <f t="shared" si="30"/>
        <v/>
      </c>
      <c r="I270" s="87" t="str">
        <f t="shared" si="29"/>
        <v/>
      </c>
      <c r="J270" s="87" t="str">
        <f t="shared" ref="J270:J333" si="31">IF(I270="","",IF(I270&lt;1,1,I270))</f>
        <v/>
      </c>
      <c r="K270" s="5"/>
    </row>
    <row r="271" spans="1:11" ht="15" customHeight="1" x14ac:dyDescent="0.2">
      <c r="A271" s="28" t="str">
        <f t="shared" si="26"/>
        <v/>
      </c>
      <c r="B271" s="26" t="str">
        <f>VLOOKUP(A271,OutputOsiris!$A$9:$A$1008,1,FALSE)</f>
        <v/>
      </c>
      <c r="C271" s="10" t="str">
        <f t="shared" si="27"/>
        <v/>
      </c>
      <c r="D271" s="26" t="str">
        <f>VLOOKUP(A271,Opdracht!$A$11:$A$1010,1,FALSE)</f>
        <v/>
      </c>
      <c r="E271" s="29" t="str">
        <f t="shared" si="28"/>
        <v/>
      </c>
      <c r="F271" s="40"/>
      <c r="G271" s="214"/>
      <c r="H271" s="41" t="str">
        <f t="shared" si="30"/>
        <v/>
      </c>
      <c r="I271" s="87" t="str">
        <f t="shared" si="29"/>
        <v/>
      </c>
      <c r="J271" s="87" t="str">
        <f t="shared" si="31"/>
        <v/>
      </c>
      <c r="K271" s="5"/>
    </row>
    <row r="272" spans="1:11" ht="15" customHeight="1" x14ac:dyDescent="0.2">
      <c r="A272" s="28" t="str">
        <f t="shared" si="26"/>
        <v/>
      </c>
      <c r="B272" s="26" t="str">
        <f>VLOOKUP(A272,OutputOsiris!$A$9:$A$1008,1,FALSE)</f>
        <v/>
      </c>
      <c r="C272" s="10" t="str">
        <f t="shared" si="27"/>
        <v/>
      </c>
      <c r="D272" s="26" t="str">
        <f>VLOOKUP(A272,Opdracht!$A$11:$A$1010,1,FALSE)</f>
        <v/>
      </c>
      <c r="E272" s="29" t="str">
        <f t="shared" si="28"/>
        <v/>
      </c>
      <c r="F272" s="40"/>
      <c r="G272" s="214"/>
      <c r="H272" s="41" t="str">
        <f t="shared" si="30"/>
        <v/>
      </c>
      <c r="I272" s="87" t="str">
        <f t="shared" si="29"/>
        <v/>
      </c>
      <c r="J272" s="87" t="str">
        <f t="shared" si="31"/>
        <v/>
      </c>
      <c r="K272" s="5"/>
    </row>
    <row r="273" spans="1:11" ht="15" customHeight="1" x14ac:dyDescent="0.2">
      <c r="A273" s="28" t="str">
        <f t="shared" si="26"/>
        <v/>
      </c>
      <c r="B273" s="26" t="str">
        <f>VLOOKUP(A273,OutputOsiris!$A$9:$A$1008,1,FALSE)</f>
        <v/>
      </c>
      <c r="C273" s="10" t="str">
        <f t="shared" si="27"/>
        <v/>
      </c>
      <c r="D273" s="26" t="str">
        <f>VLOOKUP(A273,Opdracht!$A$11:$A$1010,1,FALSE)</f>
        <v/>
      </c>
      <c r="E273" s="29" t="str">
        <f t="shared" si="28"/>
        <v/>
      </c>
      <c r="F273" s="40"/>
      <c r="G273" s="214"/>
      <c r="H273" s="41" t="str">
        <f t="shared" si="30"/>
        <v/>
      </c>
      <c r="I273" s="87" t="str">
        <f t="shared" si="29"/>
        <v/>
      </c>
      <c r="J273" s="87" t="str">
        <f t="shared" si="31"/>
        <v/>
      </c>
      <c r="K273" s="5"/>
    </row>
    <row r="274" spans="1:11" ht="15" customHeight="1" x14ac:dyDescent="0.2">
      <c r="A274" s="28" t="str">
        <f t="shared" si="26"/>
        <v/>
      </c>
      <c r="B274" s="26" t="str">
        <f>VLOOKUP(A274,OutputOsiris!$A$9:$A$1008,1,FALSE)</f>
        <v/>
      </c>
      <c r="C274" s="10" t="str">
        <f t="shared" si="27"/>
        <v/>
      </c>
      <c r="D274" s="26" t="str">
        <f>VLOOKUP(A274,Opdracht!$A$11:$A$1010,1,FALSE)</f>
        <v/>
      </c>
      <c r="E274" s="29" t="str">
        <f t="shared" si="28"/>
        <v/>
      </c>
      <c r="F274" s="40"/>
      <c r="G274" s="214"/>
      <c r="H274" s="41" t="str">
        <f t="shared" si="30"/>
        <v/>
      </c>
      <c r="I274" s="87" t="str">
        <f t="shared" si="29"/>
        <v/>
      </c>
      <c r="J274" s="87" t="str">
        <f t="shared" si="31"/>
        <v/>
      </c>
      <c r="K274" s="5"/>
    </row>
    <row r="275" spans="1:11" ht="15" customHeight="1" x14ac:dyDescent="0.2">
      <c r="A275" s="28" t="str">
        <f t="shared" si="26"/>
        <v/>
      </c>
      <c r="B275" s="26" t="str">
        <f>VLOOKUP(A275,OutputOsiris!$A$9:$A$1008,1,FALSE)</f>
        <v/>
      </c>
      <c r="C275" s="10" t="str">
        <f t="shared" si="27"/>
        <v/>
      </c>
      <c r="D275" s="26" t="str">
        <f>VLOOKUP(A275,Opdracht!$A$11:$A$1010,1,FALSE)</f>
        <v/>
      </c>
      <c r="E275" s="29" t="str">
        <f t="shared" si="28"/>
        <v/>
      </c>
      <c r="F275" s="40"/>
      <c r="G275" s="214"/>
      <c r="H275" s="41" t="str">
        <f t="shared" si="30"/>
        <v/>
      </c>
      <c r="I275" s="87" t="str">
        <f t="shared" si="29"/>
        <v/>
      </c>
      <c r="J275" s="87" t="str">
        <f t="shared" si="31"/>
        <v/>
      </c>
      <c r="K275" s="5"/>
    </row>
    <row r="276" spans="1:11" ht="15" customHeight="1" x14ac:dyDescent="0.2">
      <c r="A276" s="28" t="str">
        <f t="shared" si="26"/>
        <v/>
      </c>
      <c r="B276" s="26" t="str">
        <f>VLOOKUP(A276,OutputOsiris!$A$9:$A$1008,1,FALSE)</f>
        <v/>
      </c>
      <c r="C276" s="10" t="str">
        <f t="shared" si="27"/>
        <v/>
      </c>
      <c r="D276" s="26" t="str">
        <f>VLOOKUP(A276,Opdracht!$A$11:$A$1010,1,FALSE)</f>
        <v/>
      </c>
      <c r="E276" s="29" t="str">
        <f t="shared" si="28"/>
        <v/>
      </c>
      <c r="F276" s="40"/>
      <c r="G276" s="214"/>
      <c r="H276" s="41" t="str">
        <f t="shared" si="30"/>
        <v/>
      </c>
      <c r="I276" s="87" t="str">
        <f t="shared" si="29"/>
        <v/>
      </c>
      <c r="J276" s="87" t="str">
        <f t="shared" si="31"/>
        <v/>
      </c>
      <c r="K276" s="5"/>
    </row>
    <row r="277" spans="1:11" ht="15" customHeight="1" x14ac:dyDescent="0.2">
      <c r="A277" s="28" t="str">
        <f t="shared" si="26"/>
        <v/>
      </c>
      <c r="B277" s="26" t="str">
        <f>VLOOKUP(A277,OutputOsiris!$A$9:$A$1008,1,FALSE)</f>
        <v/>
      </c>
      <c r="C277" s="10" t="str">
        <f t="shared" si="27"/>
        <v/>
      </c>
      <c r="D277" s="26" t="str">
        <f>VLOOKUP(A277,Opdracht!$A$11:$A$1010,1,FALSE)</f>
        <v/>
      </c>
      <c r="E277" s="29" t="str">
        <f t="shared" si="28"/>
        <v/>
      </c>
      <c r="F277" s="40"/>
      <c r="G277" s="214"/>
      <c r="H277" s="41" t="str">
        <f t="shared" si="30"/>
        <v/>
      </c>
      <c r="I277" s="87" t="str">
        <f t="shared" si="29"/>
        <v/>
      </c>
      <c r="J277" s="87" t="str">
        <f t="shared" si="31"/>
        <v/>
      </c>
      <c r="K277" s="5"/>
    </row>
    <row r="278" spans="1:11" ht="15" customHeight="1" x14ac:dyDescent="0.2">
      <c r="A278" s="28" t="str">
        <f t="shared" si="26"/>
        <v/>
      </c>
      <c r="B278" s="26" t="str">
        <f>VLOOKUP(A278,OutputOsiris!$A$9:$A$1008,1,FALSE)</f>
        <v/>
      </c>
      <c r="C278" s="10" t="str">
        <f t="shared" si="27"/>
        <v/>
      </c>
      <c r="D278" s="26" t="str">
        <f>VLOOKUP(A278,Opdracht!$A$11:$A$1010,1,FALSE)</f>
        <v/>
      </c>
      <c r="E278" s="29" t="str">
        <f t="shared" si="28"/>
        <v/>
      </c>
      <c r="F278" s="40"/>
      <c r="G278" s="214"/>
      <c r="H278" s="41" t="str">
        <f t="shared" si="30"/>
        <v/>
      </c>
      <c r="I278" s="87" t="str">
        <f t="shared" si="29"/>
        <v/>
      </c>
      <c r="J278" s="87" t="str">
        <f t="shared" si="31"/>
        <v/>
      </c>
      <c r="K278" s="5"/>
    </row>
    <row r="279" spans="1:11" ht="15" customHeight="1" x14ac:dyDescent="0.2">
      <c r="A279" s="28" t="str">
        <f t="shared" si="26"/>
        <v/>
      </c>
      <c r="B279" s="26" t="str">
        <f>VLOOKUP(A279,OutputOsiris!$A$9:$A$1008,1,FALSE)</f>
        <v/>
      </c>
      <c r="C279" s="10" t="str">
        <f t="shared" si="27"/>
        <v/>
      </c>
      <c r="D279" s="26" t="str">
        <f>VLOOKUP(A279,Opdracht!$A$11:$A$1010,1,FALSE)</f>
        <v/>
      </c>
      <c r="E279" s="29" t="str">
        <f t="shared" si="28"/>
        <v/>
      </c>
      <c r="F279" s="40"/>
      <c r="G279" s="214"/>
      <c r="H279" s="41" t="str">
        <f t="shared" si="30"/>
        <v/>
      </c>
      <c r="I279" s="87" t="str">
        <f t="shared" si="29"/>
        <v/>
      </c>
      <c r="J279" s="87" t="str">
        <f t="shared" si="31"/>
        <v/>
      </c>
      <c r="K279" s="5"/>
    </row>
    <row r="280" spans="1:11" ht="15" customHeight="1" x14ac:dyDescent="0.2">
      <c r="A280" s="28" t="str">
        <f t="shared" si="26"/>
        <v/>
      </c>
      <c r="B280" s="26" t="str">
        <f>VLOOKUP(A280,OutputOsiris!$A$9:$A$1008,1,FALSE)</f>
        <v/>
      </c>
      <c r="C280" s="10" t="str">
        <f t="shared" si="27"/>
        <v/>
      </c>
      <c r="D280" s="26" t="str">
        <f>VLOOKUP(A280,Opdracht!$A$11:$A$1010,1,FALSE)</f>
        <v/>
      </c>
      <c r="E280" s="29" t="str">
        <f t="shared" si="28"/>
        <v/>
      </c>
      <c r="F280" s="40"/>
      <c r="G280" s="214"/>
      <c r="H280" s="41" t="str">
        <f t="shared" si="30"/>
        <v/>
      </c>
      <c r="I280" s="87" t="str">
        <f t="shared" si="29"/>
        <v/>
      </c>
      <c r="J280" s="87" t="str">
        <f t="shared" si="31"/>
        <v/>
      </c>
      <c r="K280" s="5"/>
    </row>
    <row r="281" spans="1:11" ht="15" customHeight="1" x14ac:dyDescent="0.2">
      <c r="A281" s="28" t="str">
        <f t="shared" si="26"/>
        <v/>
      </c>
      <c r="B281" s="26" t="str">
        <f>VLOOKUP(A281,OutputOsiris!$A$9:$A$1008,1,FALSE)</f>
        <v/>
      </c>
      <c r="C281" s="10" t="str">
        <f t="shared" si="27"/>
        <v/>
      </c>
      <c r="D281" s="26" t="str">
        <f>VLOOKUP(A281,Opdracht!$A$11:$A$1010,1,FALSE)</f>
        <v/>
      </c>
      <c r="E281" s="29" t="str">
        <f t="shared" si="28"/>
        <v/>
      </c>
      <c r="F281" s="40"/>
      <c r="G281" s="214"/>
      <c r="H281" s="41" t="str">
        <f t="shared" si="30"/>
        <v/>
      </c>
      <c r="I281" s="87" t="str">
        <f t="shared" si="29"/>
        <v/>
      </c>
      <c r="J281" s="87" t="str">
        <f t="shared" si="31"/>
        <v/>
      </c>
      <c r="K281" s="5"/>
    </row>
    <row r="282" spans="1:11" ht="15" customHeight="1" x14ac:dyDescent="0.2">
      <c r="A282" s="28" t="str">
        <f t="shared" si="26"/>
        <v/>
      </c>
      <c r="B282" s="26" t="str">
        <f>VLOOKUP(A282,OutputOsiris!$A$9:$A$1008,1,FALSE)</f>
        <v/>
      </c>
      <c r="C282" s="10" t="str">
        <f t="shared" si="27"/>
        <v/>
      </c>
      <c r="D282" s="26" t="str">
        <f>VLOOKUP(A282,Opdracht!$A$11:$A$1010,1,FALSE)</f>
        <v/>
      </c>
      <c r="E282" s="29" t="str">
        <f t="shared" si="28"/>
        <v/>
      </c>
      <c r="F282" s="40"/>
      <c r="G282" s="214"/>
      <c r="H282" s="41" t="str">
        <f t="shared" si="30"/>
        <v/>
      </c>
      <c r="I282" s="87" t="str">
        <f t="shared" si="29"/>
        <v/>
      </c>
      <c r="J282" s="87" t="str">
        <f t="shared" si="31"/>
        <v/>
      </c>
      <c r="K282" s="5"/>
    </row>
    <row r="283" spans="1:11" ht="15" customHeight="1" x14ac:dyDescent="0.2">
      <c r="A283" s="28" t="str">
        <f t="shared" si="26"/>
        <v/>
      </c>
      <c r="B283" s="26" t="str">
        <f>VLOOKUP(A283,OutputOsiris!$A$9:$A$1008,1,FALSE)</f>
        <v/>
      </c>
      <c r="C283" s="10" t="str">
        <f t="shared" si="27"/>
        <v/>
      </c>
      <c r="D283" s="26" t="str">
        <f>VLOOKUP(A283,Opdracht!$A$11:$A$1010,1,FALSE)</f>
        <v/>
      </c>
      <c r="E283" s="29" t="str">
        <f t="shared" si="28"/>
        <v/>
      </c>
      <c r="F283" s="40"/>
      <c r="G283" s="214"/>
      <c r="H283" s="41" t="str">
        <f t="shared" si="30"/>
        <v/>
      </c>
      <c r="I283" s="87" t="str">
        <f t="shared" si="29"/>
        <v/>
      </c>
      <c r="J283" s="87" t="str">
        <f t="shared" si="31"/>
        <v/>
      </c>
      <c r="K283" s="5"/>
    </row>
    <row r="284" spans="1:11" ht="15" customHeight="1" x14ac:dyDescent="0.2">
      <c r="A284" s="28" t="str">
        <f t="shared" si="26"/>
        <v/>
      </c>
      <c r="B284" s="26" t="str">
        <f>VLOOKUP(A284,OutputOsiris!$A$9:$A$1008,1,FALSE)</f>
        <v/>
      </c>
      <c r="C284" s="10" t="str">
        <f t="shared" si="27"/>
        <v/>
      </c>
      <c r="D284" s="26" t="str">
        <f>VLOOKUP(A284,Opdracht!$A$11:$A$1010,1,FALSE)</f>
        <v/>
      </c>
      <c r="E284" s="29" t="str">
        <f t="shared" si="28"/>
        <v/>
      </c>
      <c r="F284" s="40"/>
      <c r="G284" s="214"/>
      <c r="H284" s="41" t="str">
        <f t="shared" si="30"/>
        <v/>
      </c>
      <c r="I284" s="87" t="str">
        <f t="shared" si="29"/>
        <v/>
      </c>
      <c r="J284" s="87" t="str">
        <f t="shared" si="31"/>
        <v/>
      </c>
      <c r="K284" s="5"/>
    </row>
    <row r="285" spans="1:11" ht="15" customHeight="1" x14ac:dyDescent="0.2">
      <c r="A285" s="28" t="str">
        <f t="shared" si="26"/>
        <v/>
      </c>
      <c r="B285" s="26" t="str">
        <f>VLOOKUP(A285,OutputOsiris!$A$9:$A$1008,1,FALSE)</f>
        <v/>
      </c>
      <c r="C285" s="10" t="str">
        <f t="shared" si="27"/>
        <v/>
      </c>
      <c r="D285" s="26" t="str">
        <f>VLOOKUP(A285,Opdracht!$A$11:$A$1010,1,FALSE)</f>
        <v/>
      </c>
      <c r="E285" s="29" t="str">
        <f t="shared" si="28"/>
        <v/>
      </c>
      <c r="F285" s="40"/>
      <c r="G285" s="214"/>
      <c r="H285" s="41" t="str">
        <f t="shared" si="30"/>
        <v/>
      </c>
      <c r="I285" s="87" t="str">
        <f t="shared" si="29"/>
        <v/>
      </c>
      <c r="J285" s="87" t="str">
        <f t="shared" si="31"/>
        <v/>
      </c>
      <c r="K285" s="5"/>
    </row>
    <row r="286" spans="1:11" ht="15" customHeight="1" x14ac:dyDescent="0.2">
      <c r="A286" s="28" t="str">
        <f t="shared" si="26"/>
        <v/>
      </c>
      <c r="B286" s="26" t="str">
        <f>VLOOKUP(A286,OutputOsiris!$A$9:$A$1008,1,FALSE)</f>
        <v/>
      </c>
      <c r="C286" s="10" t="str">
        <f t="shared" si="27"/>
        <v/>
      </c>
      <c r="D286" s="26" t="str">
        <f>VLOOKUP(A286,Opdracht!$A$11:$A$1010,1,FALSE)</f>
        <v/>
      </c>
      <c r="E286" s="29" t="str">
        <f t="shared" si="28"/>
        <v/>
      </c>
      <c r="F286" s="40"/>
      <c r="G286" s="214"/>
      <c r="H286" s="41" t="str">
        <f t="shared" si="30"/>
        <v/>
      </c>
      <c r="I286" s="87" t="str">
        <f t="shared" si="29"/>
        <v/>
      </c>
      <c r="J286" s="87" t="str">
        <f t="shared" si="31"/>
        <v/>
      </c>
      <c r="K286" s="5"/>
    </row>
    <row r="287" spans="1:11" ht="15" customHeight="1" x14ac:dyDescent="0.2">
      <c r="A287" s="28" t="str">
        <f t="shared" si="26"/>
        <v/>
      </c>
      <c r="B287" s="26" t="str">
        <f>VLOOKUP(A287,OutputOsiris!$A$9:$A$1008,1,FALSE)</f>
        <v/>
      </c>
      <c r="C287" s="10" t="str">
        <f t="shared" si="27"/>
        <v/>
      </c>
      <c r="D287" s="26" t="str">
        <f>VLOOKUP(A287,Opdracht!$A$11:$A$1010,1,FALSE)</f>
        <v/>
      </c>
      <c r="E287" s="29" t="str">
        <f t="shared" si="28"/>
        <v/>
      </c>
      <c r="F287" s="40"/>
      <c r="G287" s="214"/>
      <c r="H287" s="41" t="str">
        <f t="shared" si="30"/>
        <v/>
      </c>
      <c r="I287" s="87" t="str">
        <f t="shared" si="29"/>
        <v/>
      </c>
      <c r="J287" s="87" t="str">
        <f t="shared" si="31"/>
        <v/>
      </c>
      <c r="K287" s="5"/>
    </row>
    <row r="288" spans="1:11" ht="15" customHeight="1" x14ac:dyDescent="0.2">
      <c r="A288" s="28" t="str">
        <f t="shared" si="26"/>
        <v/>
      </c>
      <c r="B288" s="26" t="str">
        <f>VLOOKUP(A288,OutputOsiris!$A$9:$A$1008,1,FALSE)</f>
        <v/>
      </c>
      <c r="C288" s="10" t="str">
        <f t="shared" si="27"/>
        <v/>
      </c>
      <c r="D288" s="26" t="str">
        <f>VLOOKUP(A288,Opdracht!$A$11:$A$1010,1,FALSE)</f>
        <v/>
      </c>
      <c r="E288" s="29" t="str">
        <f t="shared" si="28"/>
        <v/>
      </c>
      <c r="F288" s="40"/>
      <c r="G288" s="214"/>
      <c r="H288" s="41" t="str">
        <f t="shared" si="30"/>
        <v/>
      </c>
      <c r="I288" s="87" t="str">
        <f t="shared" si="29"/>
        <v/>
      </c>
      <c r="J288" s="87" t="str">
        <f t="shared" si="31"/>
        <v/>
      </c>
      <c r="K288" s="5"/>
    </row>
    <row r="289" spans="1:11" ht="15" customHeight="1" x14ac:dyDescent="0.2">
      <c r="A289" s="28" t="str">
        <f t="shared" si="26"/>
        <v/>
      </c>
      <c r="B289" s="26" t="str">
        <f>VLOOKUP(A289,OutputOsiris!$A$9:$A$1008,1,FALSE)</f>
        <v/>
      </c>
      <c r="C289" s="10" t="str">
        <f t="shared" si="27"/>
        <v/>
      </c>
      <c r="D289" s="26" t="str">
        <f>VLOOKUP(A289,Opdracht!$A$11:$A$1010,1,FALSE)</f>
        <v/>
      </c>
      <c r="E289" s="29" t="str">
        <f t="shared" si="28"/>
        <v/>
      </c>
      <c r="F289" s="40"/>
      <c r="G289" s="214"/>
      <c r="H289" s="41" t="str">
        <f t="shared" si="30"/>
        <v/>
      </c>
      <c r="I289" s="87" t="str">
        <f t="shared" si="29"/>
        <v/>
      </c>
      <c r="J289" s="87" t="str">
        <f t="shared" si="31"/>
        <v/>
      </c>
      <c r="K289" s="5"/>
    </row>
    <row r="290" spans="1:11" ht="15" customHeight="1" x14ac:dyDescent="0.2">
      <c r="A290" s="28" t="str">
        <f t="shared" si="26"/>
        <v/>
      </c>
      <c r="B290" s="26" t="str">
        <f>VLOOKUP(A290,OutputOsiris!$A$9:$A$1008,1,FALSE)</f>
        <v/>
      </c>
      <c r="C290" s="10" t="str">
        <f t="shared" si="27"/>
        <v/>
      </c>
      <c r="D290" s="26" t="str">
        <f>VLOOKUP(A290,Opdracht!$A$11:$A$1010,1,FALSE)</f>
        <v/>
      </c>
      <c r="E290" s="29" t="str">
        <f t="shared" si="28"/>
        <v/>
      </c>
      <c r="F290" s="40"/>
      <c r="G290" s="214"/>
      <c r="H290" s="41" t="str">
        <f t="shared" si="30"/>
        <v/>
      </c>
      <c r="I290" s="87" t="str">
        <f t="shared" si="29"/>
        <v/>
      </c>
      <c r="J290" s="87" t="str">
        <f t="shared" si="31"/>
        <v/>
      </c>
      <c r="K290" s="5"/>
    </row>
    <row r="291" spans="1:11" ht="15" customHeight="1" x14ac:dyDescent="0.2">
      <c r="A291" s="28" t="str">
        <f t="shared" si="26"/>
        <v/>
      </c>
      <c r="B291" s="26" t="str">
        <f>VLOOKUP(A291,OutputOsiris!$A$9:$A$1008,1,FALSE)</f>
        <v/>
      </c>
      <c r="C291" s="10" t="str">
        <f t="shared" si="27"/>
        <v/>
      </c>
      <c r="D291" s="26" t="str">
        <f>VLOOKUP(A291,Opdracht!$A$11:$A$1010,1,FALSE)</f>
        <v/>
      </c>
      <c r="E291" s="29" t="str">
        <f t="shared" si="28"/>
        <v/>
      </c>
      <c r="F291" s="40"/>
      <c r="G291" s="214"/>
      <c r="H291" s="41" t="str">
        <f t="shared" si="30"/>
        <v/>
      </c>
      <c r="I291" s="87" t="str">
        <f t="shared" si="29"/>
        <v/>
      </c>
      <c r="J291" s="87" t="str">
        <f t="shared" si="31"/>
        <v/>
      </c>
      <c r="K291" s="5"/>
    </row>
    <row r="292" spans="1:11" ht="15" customHeight="1" x14ac:dyDescent="0.2">
      <c r="A292" s="28" t="str">
        <f t="shared" si="26"/>
        <v/>
      </c>
      <c r="B292" s="26" t="str">
        <f>VLOOKUP(A292,OutputOsiris!$A$9:$A$1008,1,FALSE)</f>
        <v/>
      </c>
      <c r="C292" s="10" t="str">
        <f t="shared" si="27"/>
        <v/>
      </c>
      <c r="D292" s="26" t="str">
        <f>VLOOKUP(A292,Opdracht!$A$11:$A$1010,1,FALSE)</f>
        <v/>
      </c>
      <c r="E292" s="29" t="str">
        <f t="shared" si="28"/>
        <v/>
      </c>
      <c r="F292" s="40"/>
      <c r="G292" s="214"/>
      <c r="H292" s="41" t="str">
        <f t="shared" si="30"/>
        <v/>
      </c>
      <c r="I292" s="87" t="str">
        <f t="shared" si="29"/>
        <v/>
      </c>
      <c r="J292" s="87" t="str">
        <f t="shared" si="31"/>
        <v/>
      </c>
      <c r="K292" s="5"/>
    </row>
    <row r="293" spans="1:11" ht="15" customHeight="1" x14ac:dyDescent="0.2">
      <c r="A293" s="28" t="str">
        <f t="shared" si="26"/>
        <v/>
      </c>
      <c r="B293" s="26" t="str">
        <f>VLOOKUP(A293,OutputOsiris!$A$9:$A$1008,1,FALSE)</f>
        <v/>
      </c>
      <c r="C293" s="10" t="str">
        <f t="shared" si="27"/>
        <v/>
      </c>
      <c r="D293" s="26" t="str">
        <f>VLOOKUP(A293,Opdracht!$A$11:$A$1010,1,FALSE)</f>
        <v/>
      </c>
      <c r="E293" s="29" t="str">
        <f t="shared" si="28"/>
        <v/>
      </c>
      <c r="F293" s="40"/>
      <c r="G293" s="214"/>
      <c r="H293" s="41" t="str">
        <f t="shared" si="30"/>
        <v/>
      </c>
      <c r="I293" s="87" t="str">
        <f t="shared" si="29"/>
        <v/>
      </c>
      <c r="J293" s="87" t="str">
        <f t="shared" si="31"/>
        <v/>
      </c>
      <c r="K293" s="5"/>
    </row>
    <row r="294" spans="1:11" ht="15" customHeight="1" x14ac:dyDescent="0.2">
      <c r="A294" s="28" t="str">
        <f t="shared" si="26"/>
        <v/>
      </c>
      <c r="B294" s="26" t="str">
        <f>VLOOKUP(A294,OutputOsiris!$A$9:$A$1008,1,FALSE)</f>
        <v/>
      </c>
      <c r="C294" s="10" t="str">
        <f t="shared" si="27"/>
        <v/>
      </c>
      <c r="D294" s="26" t="str">
        <f>VLOOKUP(A294,Opdracht!$A$11:$A$1010,1,FALSE)</f>
        <v/>
      </c>
      <c r="E294" s="29" t="str">
        <f t="shared" si="28"/>
        <v/>
      </c>
      <c r="F294" s="40"/>
      <c r="G294" s="214"/>
      <c r="H294" s="41" t="str">
        <f t="shared" si="30"/>
        <v/>
      </c>
      <c r="I294" s="87" t="str">
        <f t="shared" si="29"/>
        <v/>
      </c>
      <c r="J294" s="87" t="str">
        <f t="shared" si="31"/>
        <v/>
      </c>
      <c r="K294" s="5"/>
    </row>
    <row r="295" spans="1:11" ht="15" customHeight="1" x14ac:dyDescent="0.2">
      <c r="A295" s="28" t="str">
        <f t="shared" si="26"/>
        <v/>
      </c>
      <c r="B295" s="26" t="str">
        <f>VLOOKUP(A295,OutputOsiris!$A$9:$A$1008,1,FALSE)</f>
        <v/>
      </c>
      <c r="C295" s="10" t="str">
        <f t="shared" si="27"/>
        <v/>
      </c>
      <c r="D295" s="26" t="str">
        <f>VLOOKUP(A295,Opdracht!$A$11:$A$1010,1,FALSE)</f>
        <v/>
      </c>
      <c r="E295" s="29" t="str">
        <f t="shared" si="28"/>
        <v/>
      </c>
      <c r="F295" s="40"/>
      <c r="G295" s="214"/>
      <c r="H295" s="41" t="str">
        <f t="shared" si="30"/>
        <v/>
      </c>
      <c r="I295" s="87" t="str">
        <f t="shared" si="29"/>
        <v/>
      </c>
      <c r="J295" s="87" t="str">
        <f t="shared" si="31"/>
        <v/>
      </c>
      <c r="K295" s="5"/>
    </row>
    <row r="296" spans="1:11" ht="15" customHeight="1" x14ac:dyDescent="0.2">
      <c r="A296" s="28" t="str">
        <f t="shared" si="26"/>
        <v/>
      </c>
      <c r="B296" s="26" t="str">
        <f>VLOOKUP(A296,OutputOsiris!$A$9:$A$1008,1,FALSE)</f>
        <v/>
      </c>
      <c r="C296" s="10" t="str">
        <f t="shared" si="27"/>
        <v/>
      </c>
      <c r="D296" s="26" t="str">
        <f>VLOOKUP(A296,Opdracht!$A$11:$A$1010,1,FALSE)</f>
        <v/>
      </c>
      <c r="E296" s="29" t="str">
        <f t="shared" si="28"/>
        <v/>
      </c>
      <c r="F296" s="40"/>
      <c r="G296" s="214"/>
      <c r="H296" s="41" t="str">
        <f t="shared" si="30"/>
        <v/>
      </c>
      <c r="I296" s="87" t="str">
        <f t="shared" si="29"/>
        <v/>
      </c>
      <c r="J296" s="87" t="str">
        <f t="shared" si="31"/>
        <v/>
      </c>
      <c r="K296" s="5"/>
    </row>
    <row r="297" spans="1:11" ht="15" customHeight="1" x14ac:dyDescent="0.2">
      <c r="A297" s="28" t="str">
        <f t="shared" si="26"/>
        <v/>
      </c>
      <c r="B297" s="26" t="str">
        <f>VLOOKUP(A297,OutputOsiris!$A$9:$A$1008,1,FALSE)</f>
        <v/>
      </c>
      <c r="C297" s="10" t="str">
        <f t="shared" si="27"/>
        <v/>
      </c>
      <c r="D297" s="26" t="str">
        <f>VLOOKUP(A297,Opdracht!$A$11:$A$1010,1,FALSE)</f>
        <v/>
      </c>
      <c r="E297" s="29" t="str">
        <f t="shared" si="28"/>
        <v/>
      </c>
      <c r="F297" s="40"/>
      <c r="G297" s="214"/>
      <c r="H297" s="41" t="str">
        <f t="shared" si="30"/>
        <v/>
      </c>
      <c r="I297" s="87" t="str">
        <f t="shared" si="29"/>
        <v/>
      </c>
      <c r="J297" s="87" t="str">
        <f t="shared" si="31"/>
        <v/>
      </c>
      <c r="K297" s="5"/>
    </row>
    <row r="298" spans="1:11" ht="15" customHeight="1" x14ac:dyDescent="0.2">
      <c r="A298" s="28" t="str">
        <f t="shared" si="26"/>
        <v/>
      </c>
      <c r="B298" s="26" t="str">
        <f>VLOOKUP(A298,OutputOsiris!$A$9:$A$1008,1,FALSE)</f>
        <v/>
      </c>
      <c r="C298" s="10" t="str">
        <f t="shared" si="27"/>
        <v/>
      </c>
      <c r="D298" s="26" t="str">
        <f>VLOOKUP(A298,Opdracht!$A$11:$A$1010,1,FALSE)</f>
        <v/>
      </c>
      <c r="E298" s="29" t="str">
        <f t="shared" si="28"/>
        <v/>
      </c>
      <c r="F298" s="40"/>
      <c r="G298" s="214"/>
      <c r="H298" s="41" t="str">
        <f t="shared" si="30"/>
        <v/>
      </c>
      <c r="I298" s="87" t="str">
        <f t="shared" si="29"/>
        <v/>
      </c>
      <c r="J298" s="87" t="str">
        <f t="shared" si="31"/>
        <v/>
      </c>
      <c r="K298" s="5"/>
    </row>
    <row r="299" spans="1:11" ht="15" customHeight="1" x14ac:dyDescent="0.2">
      <c r="A299" s="28" t="str">
        <f t="shared" si="26"/>
        <v/>
      </c>
      <c r="B299" s="26" t="str">
        <f>VLOOKUP(A299,OutputOsiris!$A$9:$A$1008,1,FALSE)</f>
        <v/>
      </c>
      <c r="C299" s="10" t="str">
        <f t="shared" si="27"/>
        <v/>
      </c>
      <c r="D299" s="26" t="str">
        <f>VLOOKUP(A299,Opdracht!$A$11:$A$1010,1,FALSE)</f>
        <v/>
      </c>
      <c r="E299" s="29" t="str">
        <f t="shared" si="28"/>
        <v/>
      </c>
      <c r="F299" s="40"/>
      <c r="G299" s="214"/>
      <c r="H299" s="41" t="str">
        <f t="shared" si="30"/>
        <v/>
      </c>
      <c r="I299" s="87" t="str">
        <f t="shared" si="29"/>
        <v/>
      </c>
      <c r="J299" s="87" t="str">
        <f t="shared" si="31"/>
        <v/>
      </c>
      <c r="K299" s="5"/>
    </row>
    <row r="300" spans="1:11" ht="15" customHeight="1" x14ac:dyDescent="0.2">
      <c r="A300" s="28" t="str">
        <f t="shared" si="26"/>
        <v/>
      </c>
      <c r="B300" s="26" t="str">
        <f>VLOOKUP(A300,OutputOsiris!$A$9:$A$1008,1,FALSE)</f>
        <v/>
      </c>
      <c r="C300" s="10" t="str">
        <f t="shared" si="27"/>
        <v/>
      </c>
      <c r="D300" s="26" t="str">
        <f>VLOOKUP(A300,Opdracht!$A$11:$A$1010,1,FALSE)</f>
        <v/>
      </c>
      <c r="E300" s="29" t="str">
        <f t="shared" si="28"/>
        <v/>
      </c>
      <c r="F300" s="40"/>
      <c r="G300" s="214"/>
      <c r="H300" s="41" t="str">
        <f t="shared" si="30"/>
        <v/>
      </c>
      <c r="I300" s="87" t="str">
        <f t="shared" si="29"/>
        <v/>
      </c>
      <c r="J300" s="87" t="str">
        <f t="shared" si="31"/>
        <v/>
      </c>
      <c r="K300" s="5"/>
    </row>
    <row r="301" spans="1:11" ht="15" customHeight="1" x14ac:dyDescent="0.2">
      <c r="A301" s="28" t="str">
        <f t="shared" si="26"/>
        <v/>
      </c>
      <c r="B301" s="26" t="str">
        <f>VLOOKUP(A301,OutputOsiris!$A$9:$A$1008,1,FALSE)</f>
        <v/>
      </c>
      <c r="C301" s="10" t="str">
        <f t="shared" si="27"/>
        <v/>
      </c>
      <c r="D301" s="26" t="str">
        <f>VLOOKUP(A301,Opdracht!$A$11:$A$1010,1,FALSE)</f>
        <v/>
      </c>
      <c r="E301" s="29" t="str">
        <f t="shared" si="28"/>
        <v/>
      </c>
      <c r="F301" s="40"/>
      <c r="G301" s="214"/>
      <c r="H301" s="41" t="str">
        <f t="shared" si="30"/>
        <v/>
      </c>
      <c r="I301" s="87" t="str">
        <f t="shared" si="29"/>
        <v/>
      </c>
      <c r="J301" s="87" t="str">
        <f t="shared" si="31"/>
        <v/>
      </c>
      <c r="K301" s="5"/>
    </row>
    <row r="302" spans="1:11" ht="15" customHeight="1" x14ac:dyDescent="0.2">
      <c r="A302" s="28" t="str">
        <f t="shared" si="26"/>
        <v/>
      </c>
      <c r="B302" s="26" t="str">
        <f>VLOOKUP(A302,OutputOsiris!$A$9:$A$1008,1,FALSE)</f>
        <v/>
      </c>
      <c r="C302" s="10" t="str">
        <f t="shared" si="27"/>
        <v/>
      </c>
      <c r="D302" s="26" t="str">
        <f>VLOOKUP(A302,Opdracht!$A$11:$A$1010,1,FALSE)</f>
        <v/>
      </c>
      <c r="E302" s="29" t="str">
        <f t="shared" si="28"/>
        <v/>
      </c>
      <c r="F302" s="40"/>
      <c r="G302" s="214"/>
      <c r="H302" s="41" t="str">
        <f t="shared" si="30"/>
        <v/>
      </c>
      <c r="I302" s="87" t="str">
        <f t="shared" si="29"/>
        <v/>
      </c>
      <c r="J302" s="87" t="str">
        <f t="shared" si="31"/>
        <v/>
      </c>
      <c r="K302" s="5"/>
    </row>
    <row r="303" spans="1:11" ht="15" customHeight="1" x14ac:dyDescent="0.2">
      <c r="A303" s="28" t="str">
        <f t="shared" si="26"/>
        <v/>
      </c>
      <c r="B303" s="26" t="str">
        <f>VLOOKUP(A303,OutputOsiris!$A$9:$A$1008,1,FALSE)</f>
        <v/>
      </c>
      <c r="C303" s="10" t="str">
        <f t="shared" si="27"/>
        <v/>
      </c>
      <c r="D303" s="26" t="str">
        <f>VLOOKUP(A303,Opdracht!$A$11:$A$1010,1,FALSE)</f>
        <v/>
      </c>
      <c r="E303" s="29" t="str">
        <f t="shared" si="28"/>
        <v/>
      </c>
      <c r="F303" s="40"/>
      <c r="G303" s="214"/>
      <c r="H303" s="41" t="str">
        <f t="shared" si="30"/>
        <v/>
      </c>
      <c r="I303" s="87" t="str">
        <f t="shared" si="29"/>
        <v/>
      </c>
      <c r="J303" s="87" t="str">
        <f t="shared" si="31"/>
        <v/>
      </c>
      <c r="K303" s="5"/>
    </row>
    <row r="304" spans="1:11" ht="15" customHeight="1" x14ac:dyDescent="0.2">
      <c r="A304" s="28" t="str">
        <f t="shared" si="26"/>
        <v/>
      </c>
      <c r="B304" s="26" t="str">
        <f>VLOOKUP(A304,OutputOsiris!$A$9:$A$1008,1,FALSE)</f>
        <v/>
      </c>
      <c r="C304" s="10" t="str">
        <f t="shared" si="27"/>
        <v/>
      </c>
      <c r="D304" s="26" t="str">
        <f>VLOOKUP(A304,Opdracht!$A$11:$A$1010,1,FALSE)</f>
        <v/>
      </c>
      <c r="E304" s="29" t="str">
        <f t="shared" si="28"/>
        <v/>
      </c>
      <c r="F304" s="40"/>
      <c r="G304" s="214"/>
      <c r="H304" s="41" t="str">
        <f t="shared" si="30"/>
        <v/>
      </c>
      <c r="I304" s="87" t="str">
        <f t="shared" si="29"/>
        <v/>
      </c>
      <c r="J304" s="87" t="str">
        <f t="shared" si="31"/>
        <v/>
      </c>
      <c r="K304" s="5"/>
    </row>
    <row r="305" spans="1:11" ht="15" customHeight="1" x14ac:dyDescent="0.2">
      <c r="A305" s="28" t="str">
        <f t="shared" si="26"/>
        <v/>
      </c>
      <c r="B305" s="26" t="str">
        <f>VLOOKUP(A305,OutputOsiris!$A$9:$A$1008,1,FALSE)</f>
        <v/>
      </c>
      <c r="C305" s="10" t="str">
        <f t="shared" si="27"/>
        <v/>
      </c>
      <c r="D305" s="26" t="str">
        <f>VLOOKUP(A305,Opdracht!$A$11:$A$1010,1,FALSE)</f>
        <v/>
      </c>
      <c r="E305" s="29" t="str">
        <f t="shared" si="28"/>
        <v/>
      </c>
      <c r="F305" s="40"/>
      <c r="G305" s="214"/>
      <c r="H305" s="41" t="str">
        <f t="shared" si="30"/>
        <v/>
      </c>
      <c r="I305" s="87" t="str">
        <f t="shared" si="29"/>
        <v/>
      </c>
      <c r="J305" s="87" t="str">
        <f t="shared" si="31"/>
        <v/>
      </c>
      <c r="K305" s="5"/>
    </row>
    <row r="306" spans="1:11" ht="15" customHeight="1" x14ac:dyDescent="0.2">
      <c r="A306" s="28" t="str">
        <f t="shared" si="26"/>
        <v/>
      </c>
      <c r="B306" s="26" t="str">
        <f>VLOOKUP(A306,OutputOsiris!$A$9:$A$1008,1,FALSE)</f>
        <v/>
      </c>
      <c r="C306" s="10" t="str">
        <f t="shared" si="27"/>
        <v/>
      </c>
      <c r="D306" s="26" t="str">
        <f>VLOOKUP(A306,Opdracht!$A$11:$A$1010,1,FALSE)</f>
        <v/>
      </c>
      <c r="E306" s="29" t="str">
        <f t="shared" si="28"/>
        <v/>
      </c>
      <c r="F306" s="40"/>
      <c r="G306" s="214"/>
      <c r="H306" s="41" t="str">
        <f t="shared" si="30"/>
        <v/>
      </c>
      <c r="I306" s="87" t="str">
        <f t="shared" si="29"/>
        <v/>
      </c>
      <c r="J306" s="87" t="str">
        <f t="shared" si="31"/>
        <v/>
      </c>
      <c r="K306" s="5"/>
    </row>
    <row r="307" spans="1:11" ht="15" customHeight="1" x14ac:dyDescent="0.2">
      <c r="A307" s="28" t="str">
        <f t="shared" si="26"/>
        <v/>
      </c>
      <c r="B307" s="26" t="str">
        <f>VLOOKUP(A307,OutputOsiris!$A$9:$A$1008,1,FALSE)</f>
        <v/>
      </c>
      <c r="C307" s="10" t="str">
        <f t="shared" si="27"/>
        <v/>
      </c>
      <c r="D307" s="26" t="str">
        <f>VLOOKUP(A307,Opdracht!$A$11:$A$1010,1,FALSE)</f>
        <v/>
      </c>
      <c r="E307" s="29" t="str">
        <f t="shared" si="28"/>
        <v/>
      </c>
      <c r="F307" s="40"/>
      <c r="G307" s="214"/>
      <c r="H307" s="41" t="str">
        <f t="shared" si="30"/>
        <v/>
      </c>
      <c r="I307" s="87" t="str">
        <f t="shared" si="29"/>
        <v/>
      </c>
      <c r="J307" s="87" t="str">
        <f t="shared" si="31"/>
        <v/>
      </c>
      <c r="K307" s="5"/>
    </row>
    <row r="308" spans="1:11" ht="15" customHeight="1" x14ac:dyDescent="0.2">
      <c r="A308" s="28" t="str">
        <f t="shared" si="26"/>
        <v/>
      </c>
      <c r="B308" s="26" t="str">
        <f>VLOOKUP(A308,OutputOsiris!$A$9:$A$1008,1,FALSE)</f>
        <v/>
      </c>
      <c r="C308" s="10" t="str">
        <f t="shared" si="27"/>
        <v/>
      </c>
      <c r="D308" s="26" t="str">
        <f>VLOOKUP(A308,Opdracht!$A$11:$A$1010,1,FALSE)</f>
        <v/>
      </c>
      <c r="E308" s="29" t="str">
        <f t="shared" si="28"/>
        <v/>
      </c>
      <c r="F308" s="40"/>
      <c r="G308" s="214"/>
      <c r="H308" s="41" t="str">
        <f t="shared" si="30"/>
        <v/>
      </c>
      <c r="I308" s="87" t="str">
        <f t="shared" si="29"/>
        <v/>
      </c>
      <c r="J308" s="87" t="str">
        <f t="shared" si="31"/>
        <v/>
      </c>
      <c r="K308" s="5"/>
    </row>
    <row r="309" spans="1:11" ht="15" customHeight="1" x14ac:dyDescent="0.2">
      <c r="A309" s="28" t="str">
        <f t="shared" si="26"/>
        <v/>
      </c>
      <c r="B309" s="26" t="str">
        <f>VLOOKUP(A309,OutputOsiris!$A$9:$A$1008,1,FALSE)</f>
        <v/>
      </c>
      <c r="C309" s="10" t="str">
        <f t="shared" si="27"/>
        <v/>
      </c>
      <c r="D309" s="26" t="str">
        <f>VLOOKUP(A309,Opdracht!$A$11:$A$1010,1,FALSE)</f>
        <v/>
      </c>
      <c r="E309" s="29" t="str">
        <f t="shared" si="28"/>
        <v/>
      </c>
      <c r="F309" s="40"/>
      <c r="G309" s="214"/>
      <c r="H309" s="41" t="str">
        <f t="shared" si="30"/>
        <v/>
      </c>
      <c r="I309" s="87" t="str">
        <f t="shared" si="29"/>
        <v/>
      </c>
      <c r="J309" s="87" t="str">
        <f t="shared" si="31"/>
        <v/>
      </c>
      <c r="K309" s="5"/>
    </row>
    <row r="310" spans="1:11" ht="15" customHeight="1" x14ac:dyDescent="0.2">
      <c r="A310" s="28" t="str">
        <f t="shared" si="26"/>
        <v/>
      </c>
      <c r="B310" s="26" t="str">
        <f>VLOOKUP(A310,OutputOsiris!$A$9:$A$1008,1,FALSE)</f>
        <v/>
      </c>
      <c r="C310" s="10" t="str">
        <f t="shared" si="27"/>
        <v/>
      </c>
      <c r="D310" s="26" t="str">
        <f>VLOOKUP(A310,Opdracht!$A$11:$A$1010,1,FALSE)</f>
        <v/>
      </c>
      <c r="E310" s="29" t="str">
        <f t="shared" si="28"/>
        <v/>
      </c>
      <c r="F310" s="40"/>
      <c r="G310" s="214"/>
      <c r="H310" s="41" t="str">
        <f t="shared" si="30"/>
        <v/>
      </c>
      <c r="I310" s="87" t="str">
        <f t="shared" si="29"/>
        <v/>
      </c>
      <c r="J310" s="87" t="str">
        <f t="shared" si="31"/>
        <v/>
      </c>
      <c r="K310" s="5"/>
    </row>
    <row r="311" spans="1:11" ht="15" customHeight="1" x14ac:dyDescent="0.2">
      <c r="A311" s="28" t="str">
        <f t="shared" si="26"/>
        <v/>
      </c>
      <c r="B311" s="26" t="str">
        <f>VLOOKUP(A311,OutputOsiris!$A$9:$A$1008,1,FALSE)</f>
        <v/>
      </c>
      <c r="C311" s="10" t="str">
        <f t="shared" si="27"/>
        <v/>
      </c>
      <c r="D311" s="26" t="str">
        <f>VLOOKUP(A311,Opdracht!$A$11:$A$1010,1,FALSE)</f>
        <v/>
      </c>
      <c r="E311" s="29" t="str">
        <f t="shared" si="28"/>
        <v/>
      </c>
      <c r="F311" s="40"/>
      <c r="G311" s="214"/>
      <c r="H311" s="41" t="str">
        <f t="shared" si="30"/>
        <v/>
      </c>
      <c r="I311" s="87" t="str">
        <f t="shared" si="29"/>
        <v/>
      </c>
      <c r="J311" s="87" t="str">
        <f t="shared" si="31"/>
        <v/>
      </c>
      <c r="K311" s="5"/>
    </row>
    <row r="312" spans="1:11" ht="15" customHeight="1" x14ac:dyDescent="0.2">
      <c r="A312" s="28" t="str">
        <f t="shared" si="26"/>
        <v/>
      </c>
      <c r="B312" s="26" t="str">
        <f>VLOOKUP(A312,OutputOsiris!$A$9:$A$1008,1,FALSE)</f>
        <v/>
      </c>
      <c r="C312" s="10" t="str">
        <f t="shared" si="27"/>
        <v/>
      </c>
      <c r="D312" s="26" t="str">
        <f>VLOOKUP(A312,Opdracht!$A$11:$A$1010,1,FALSE)</f>
        <v/>
      </c>
      <c r="E312" s="29" t="str">
        <f t="shared" si="28"/>
        <v/>
      </c>
      <c r="F312" s="40"/>
      <c r="G312" s="214"/>
      <c r="H312" s="41" t="str">
        <f t="shared" si="30"/>
        <v/>
      </c>
      <c r="I312" s="87" t="str">
        <f t="shared" si="29"/>
        <v/>
      </c>
      <c r="J312" s="87" t="str">
        <f t="shared" si="31"/>
        <v/>
      </c>
      <c r="K312" s="5"/>
    </row>
    <row r="313" spans="1:11" ht="15" customHeight="1" x14ac:dyDescent="0.2">
      <c r="A313" s="28" t="str">
        <f t="shared" si="26"/>
        <v/>
      </c>
      <c r="B313" s="26" t="str">
        <f>VLOOKUP(A313,OutputOsiris!$A$9:$A$1008,1,FALSE)</f>
        <v/>
      </c>
      <c r="C313" s="10" t="str">
        <f t="shared" si="27"/>
        <v/>
      </c>
      <c r="D313" s="26" t="str">
        <f>VLOOKUP(A313,Opdracht!$A$11:$A$1010,1,FALSE)</f>
        <v/>
      </c>
      <c r="E313" s="29" t="str">
        <f t="shared" si="28"/>
        <v/>
      </c>
      <c r="F313" s="40"/>
      <c r="G313" s="214"/>
      <c r="H313" s="41" t="str">
        <f t="shared" si="30"/>
        <v/>
      </c>
      <c r="I313" s="87" t="str">
        <f t="shared" si="29"/>
        <v/>
      </c>
      <c r="J313" s="87" t="str">
        <f t="shared" si="31"/>
        <v/>
      </c>
      <c r="K313" s="5"/>
    </row>
    <row r="314" spans="1:11" ht="15" customHeight="1" x14ac:dyDescent="0.2">
      <c r="A314" s="28" t="str">
        <f t="shared" si="26"/>
        <v/>
      </c>
      <c r="B314" s="26" t="str">
        <f>VLOOKUP(A314,OutputOsiris!$A$9:$A$1008,1,FALSE)</f>
        <v/>
      </c>
      <c r="C314" s="10" t="str">
        <f t="shared" si="27"/>
        <v/>
      </c>
      <c r="D314" s="26" t="str">
        <f>VLOOKUP(A314,Opdracht!$A$11:$A$1010,1,FALSE)</f>
        <v/>
      </c>
      <c r="E314" s="29" t="str">
        <f t="shared" si="28"/>
        <v/>
      </c>
      <c r="F314" s="40"/>
      <c r="G314" s="214"/>
      <c r="H314" s="41" t="str">
        <f t="shared" si="30"/>
        <v/>
      </c>
      <c r="I314" s="87" t="str">
        <f t="shared" si="29"/>
        <v/>
      </c>
      <c r="J314" s="87" t="str">
        <f t="shared" si="31"/>
        <v/>
      </c>
      <c r="K314" s="5"/>
    </row>
    <row r="315" spans="1:11" ht="15" customHeight="1" x14ac:dyDescent="0.2">
      <c r="A315" s="28" t="str">
        <f t="shared" si="26"/>
        <v/>
      </c>
      <c r="B315" s="26" t="str">
        <f>VLOOKUP(A315,OutputOsiris!$A$9:$A$1008,1,FALSE)</f>
        <v/>
      </c>
      <c r="C315" s="10" t="str">
        <f t="shared" si="27"/>
        <v/>
      </c>
      <c r="D315" s="26" t="str">
        <f>VLOOKUP(A315,Opdracht!$A$11:$A$1010,1,FALSE)</f>
        <v/>
      </c>
      <c r="E315" s="29" t="str">
        <f t="shared" si="28"/>
        <v/>
      </c>
      <c r="F315" s="40"/>
      <c r="G315" s="214"/>
      <c r="H315" s="41" t="str">
        <f t="shared" si="30"/>
        <v/>
      </c>
      <c r="I315" s="87" t="str">
        <f t="shared" si="29"/>
        <v/>
      </c>
      <c r="J315" s="87" t="str">
        <f t="shared" si="31"/>
        <v/>
      </c>
      <c r="K315" s="5"/>
    </row>
    <row r="316" spans="1:11" ht="15" customHeight="1" x14ac:dyDescent="0.2">
      <c r="A316" s="28" t="str">
        <f t="shared" si="26"/>
        <v/>
      </c>
      <c r="B316" s="26" t="str">
        <f>VLOOKUP(A316,OutputOsiris!$A$9:$A$1008,1,FALSE)</f>
        <v/>
      </c>
      <c r="C316" s="10" t="str">
        <f t="shared" si="27"/>
        <v/>
      </c>
      <c r="D316" s="26" t="str">
        <f>VLOOKUP(A316,Opdracht!$A$11:$A$1010,1,FALSE)</f>
        <v/>
      </c>
      <c r="E316" s="29" t="str">
        <f t="shared" si="28"/>
        <v/>
      </c>
      <c r="F316" s="40"/>
      <c r="G316" s="214"/>
      <c r="H316" s="41" t="str">
        <f t="shared" si="30"/>
        <v/>
      </c>
      <c r="I316" s="87" t="str">
        <f t="shared" si="29"/>
        <v/>
      </c>
      <c r="J316" s="87" t="str">
        <f t="shared" si="31"/>
        <v/>
      </c>
      <c r="K316" s="5"/>
    </row>
    <row r="317" spans="1:11" ht="15" customHeight="1" x14ac:dyDescent="0.2">
      <c r="A317" s="28" t="str">
        <f t="shared" si="26"/>
        <v/>
      </c>
      <c r="B317" s="26" t="str">
        <f>VLOOKUP(A317,OutputOsiris!$A$9:$A$1008,1,FALSE)</f>
        <v/>
      </c>
      <c r="C317" s="10" t="str">
        <f t="shared" si="27"/>
        <v/>
      </c>
      <c r="D317" s="26" t="str">
        <f>VLOOKUP(A317,Opdracht!$A$11:$A$1010,1,FALSE)</f>
        <v/>
      </c>
      <c r="E317" s="29" t="str">
        <f t="shared" si="28"/>
        <v/>
      </c>
      <c r="F317" s="40"/>
      <c r="G317" s="214"/>
      <c r="H317" s="41" t="str">
        <f t="shared" si="30"/>
        <v/>
      </c>
      <c r="I317" s="87" t="str">
        <f t="shared" si="29"/>
        <v/>
      </c>
      <c r="J317" s="87" t="str">
        <f t="shared" si="31"/>
        <v/>
      </c>
      <c r="K317" s="5"/>
    </row>
    <row r="318" spans="1:11" ht="15" customHeight="1" x14ac:dyDescent="0.2">
      <c r="A318" s="28" t="str">
        <f t="shared" si="26"/>
        <v/>
      </c>
      <c r="B318" s="26" t="str">
        <f>VLOOKUP(A318,OutputOsiris!$A$9:$A$1008,1,FALSE)</f>
        <v/>
      </c>
      <c r="C318" s="10" t="str">
        <f t="shared" si="27"/>
        <v/>
      </c>
      <c r="D318" s="26" t="str">
        <f>VLOOKUP(A318,Opdracht!$A$11:$A$1010,1,FALSE)</f>
        <v/>
      </c>
      <c r="E318" s="29" t="str">
        <f t="shared" si="28"/>
        <v/>
      </c>
      <c r="F318" s="40"/>
      <c r="G318" s="214"/>
      <c r="H318" s="41" t="str">
        <f t="shared" si="30"/>
        <v/>
      </c>
      <c r="I318" s="87" t="str">
        <f t="shared" si="29"/>
        <v/>
      </c>
      <c r="J318" s="87" t="str">
        <f t="shared" si="31"/>
        <v/>
      </c>
      <c r="K318" s="5"/>
    </row>
    <row r="319" spans="1:11" ht="15" customHeight="1" x14ac:dyDescent="0.2">
      <c r="A319" s="28" t="str">
        <f t="shared" si="26"/>
        <v/>
      </c>
      <c r="B319" s="26" t="str">
        <f>VLOOKUP(A319,OutputOsiris!$A$9:$A$1008,1,FALSE)</f>
        <v/>
      </c>
      <c r="C319" s="10" t="str">
        <f t="shared" si="27"/>
        <v/>
      </c>
      <c r="D319" s="26" t="str">
        <f>VLOOKUP(A319,Opdracht!$A$11:$A$1010,1,FALSE)</f>
        <v/>
      </c>
      <c r="E319" s="29" t="str">
        <f t="shared" si="28"/>
        <v/>
      </c>
      <c r="F319" s="40"/>
      <c r="G319" s="214"/>
      <c r="H319" s="41" t="str">
        <f t="shared" si="30"/>
        <v/>
      </c>
      <c r="I319" s="87" t="str">
        <f t="shared" si="29"/>
        <v/>
      </c>
      <c r="J319" s="87" t="str">
        <f t="shared" si="31"/>
        <v/>
      </c>
      <c r="K319" s="5"/>
    </row>
    <row r="320" spans="1:11" ht="15" customHeight="1" x14ac:dyDescent="0.2">
      <c r="A320" s="28" t="str">
        <f t="shared" si="26"/>
        <v/>
      </c>
      <c r="B320" s="26" t="str">
        <f>VLOOKUP(A320,OutputOsiris!$A$9:$A$1008,1,FALSE)</f>
        <v/>
      </c>
      <c r="C320" s="10" t="str">
        <f t="shared" si="27"/>
        <v/>
      </c>
      <c r="D320" s="26" t="str">
        <f>VLOOKUP(A320,Opdracht!$A$11:$A$1010,1,FALSE)</f>
        <v/>
      </c>
      <c r="E320" s="29" t="str">
        <f t="shared" si="28"/>
        <v/>
      </c>
      <c r="F320" s="40"/>
      <c r="G320" s="214"/>
      <c r="H320" s="41" t="str">
        <f t="shared" si="30"/>
        <v/>
      </c>
      <c r="I320" s="87" t="str">
        <f t="shared" si="29"/>
        <v/>
      </c>
      <c r="J320" s="87" t="str">
        <f t="shared" si="31"/>
        <v/>
      </c>
      <c r="K320" s="5"/>
    </row>
    <row r="321" spans="1:11" ht="15" customHeight="1" x14ac:dyDescent="0.2">
      <c r="A321" s="28" t="str">
        <f t="shared" si="26"/>
        <v/>
      </c>
      <c r="B321" s="26" t="str">
        <f>VLOOKUP(A321,OutputOsiris!$A$9:$A$1008,1,FALSE)</f>
        <v/>
      </c>
      <c r="C321" s="10" t="str">
        <f t="shared" si="27"/>
        <v/>
      </c>
      <c r="D321" s="26" t="str">
        <f>VLOOKUP(A321,Opdracht!$A$11:$A$1010,1,FALSE)</f>
        <v/>
      </c>
      <c r="E321" s="29" t="str">
        <f t="shared" si="28"/>
        <v/>
      </c>
      <c r="F321" s="40"/>
      <c r="G321" s="214"/>
      <c r="H321" s="41" t="str">
        <f t="shared" si="30"/>
        <v/>
      </c>
      <c r="I321" s="87" t="str">
        <f t="shared" si="29"/>
        <v/>
      </c>
      <c r="J321" s="87" t="str">
        <f t="shared" si="31"/>
        <v/>
      </c>
      <c r="K321" s="5"/>
    </row>
    <row r="322" spans="1:11" ht="15" customHeight="1" x14ac:dyDescent="0.2">
      <c r="A322" s="28" t="str">
        <f t="shared" si="26"/>
        <v/>
      </c>
      <c r="B322" s="26" t="str">
        <f>VLOOKUP(A322,OutputOsiris!$A$9:$A$1008,1,FALSE)</f>
        <v/>
      </c>
      <c r="C322" s="10" t="str">
        <f t="shared" si="27"/>
        <v/>
      </c>
      <c r="D322" s="26" t="str">
        <f>VLOOKUP(A322,Opdracht!$A$11:$A$1010,1,FALSE)</f>
        <v/>
      </c>
      <c r="E322" s="29" t="str">
        <f t="shared" si="28"/>
        <v/>
      </c>
      <c r="F322" s="40"/>
      <c r="G322" s="214"/>
      <c r="H322" s="41" t="str">
        <f t="shared" si="30"/>
        <v/>
      </c>
      <c r="I322" s="87" t="str">
        <f t="shared" si="29"/>
        <v/>
      </c>
      <c r="J322" s="87" t="str">
        <f t="shared" si="31"/>
        <v/>
      </c>
      <c r="K322" s="5"/>
    </row>
    <row r="323" spans="1:11" ht="15" customHeight="1" x14ac:dyDescent="0.2">
      <c r="A323" s="28" t="str">
        <f t="shared" si="26"/>
        <v/>
      </c>
      <c r="B323" s="26" t="str">
        <f>VLOOKUP(A323,OutputOsiris!$A$9:$A$1008,1,FALSE)</f>
        <v/>
      </c>
      <c r="C323" s="10" t="str">
        <f t="shared" si="27"/>
        <v/>
      </c>
      <c r="D323" s="26" t="str">
        <f>VLOOKUP(A323,Opdracht!$A$11:$A$1010,1,FALSE)</f>
        <v/>
      </c>
      <c r="E323" s="29" t="str">
        <f t="shared" si="28"/>
        <v/>
      </c>
      <c r="F323" s="40"/>
      <c r="G323" s="214"/>
      <c r="H323" s="41" t="str">
        <f t="shared" si="30"/>
        <v/>
      </c>
      <c r="I323" s="87" t="str">
        <f t="shared" si="29"/>
        <v/>
      </c>
      <c r="J323" s="87" t="str">
        <f t="shared" si="31"/>
        <v/>
      </c>
      <c r="K323" s="5"/>
    </row>
    <row r="324" spans="1:11" ht="15" customHeight="1" x14ac:dyDescent="0.2">
      <c r="A324" s="28" t="str">
        <f t="shared" si="26"/>
        <v/>
      </c>
      <c r="B324" s="26" t="str">
        <f>VLOOKUP(A324,OutputOsiris!$A$9:$A$1008,1,FALSE)</f>
        <v/>
      </c>
      <c r="C324" s="10" t="str">
        <f t="shared" si="27"/>
        <v/>
      </c>
      <c r="D324" s="26" t="str">
        <f>VLOOKUP(A324,Opdracht!$A$11:$A$1010,1,FALSE)</f>
        <v/>
      </c>
      <c r="E324" s="29" t="str">
        <f t="shared" si="28"/>
        <v/>
      </c>
      <c r="F324" s="40"/>
      <c r="G324" s="214"/>
      <c r="H324" s="41" t="str">
        <f t="shared" si="30"/>
        <v/>
      </c>
      <c r="I324" s="87" t="str">
        <f t="shared" si="29"/>
        <v/>
      </c>
      <c r="J324" s="87" t="str">
        <f t="shared" si="31"/>
        <v/>
      </c>
      <c r="K324" s="5"/>
    </row>
    <row r="325" spans="1:11" ht="15" customHeight="1" x14ac:dyDescent="0.2">
      <c r="A325" s="28" t="str">
        <f t="shared" si="26"/>
        <v/>
      </c>
      <c r="B325" s="26" t="str">
        <f>VLOOKUP(A325,OutputOsiris!$A$9:$A$1008,1,FALSE)</f>
        <v/>
      </c>
      <c r="C325" s="10" t="str">
        <f t="shared" si="27"/>
        <v/>
      </c>
      <c r="D325" s="26" t="str">
        <f>VLOOKUP(A325,Opdracht!$A$11:$A$1010,1,FALSE)</f>
        <v/>
      </c>
      <c r="E325" s="29" t="str">
        <f t="shared" si="28"/>
        <v/>
      </c>
      <c r="F325" s="40"/>
      <c r="G325" s="214"/>
      <c r="H325" s="41" t="str">
        <f t="shared" si="30"/>
        <v/>
      </c>
      <c r="I325" s="87" t="str">
        <f t="shared" si="29"/>
        <v/>
      </c>
      <c r="J325" s="87" t="str">
        <f t="shared" si="31"/>
        <v/>
      </c>
      <c r="K325" s="5"/>
    </row>
    <row r="326" spans="1:11" ht="15" customHeight="1" x14ac:dyDescent="0.2">
      <c r="A326" s="28" t="str">
        <f t="shared" si="26"/>
        <v/>
      </c>
      <c r="B326" s="26" t="str">
        <f>VLOOKUP(A326,OutputOsiris!$A$9:$A$1008,1,FALSE)</f>
        <v/>
      </c>
      <c r="C326" s="10" t="str">
        <f t="shared" si="27"/>
        <v/>
      </c>
      <c r="D326" s="26" t="str">
        <f>VLOOKUP(A326,Opdracht!$A$11:$A$1010,1,FALSE)</f>
        <v/>
      </c>
      <c r="E326" s="29" t="str">
        <f t="shared" si="28"/>
        <v/>
      </c>
      <c r="F326" s="40"/>
      <c r="G326" s="214"/>
      <c r="H326" s="41" t="str">
        <f t="shared" si="30"/>
        <v/>
      </c>
      <c r="I326" s="87" t="str">
        <f t="shared" si="29"/>
        <v/>
      </c>
      <c r="J326" s="87" t="str">
        <f t="shared" si="31"/>
        <v/>
      </c>
      <c r="K326" s="5"/>
    </row>
    <row r="327" spans="1:11" ht="15" customHeight="1" x14ac:dyDescent="0.2">
      <c r="A327" s="28" t="str">
        <f t="shared" si="26"/>
        <v/>
      </c>
      <c r="B327" s="26" t="str">
        <f>VLOOKUP(A327,OutputOsiris!$A$9:$A$1008,1,FALSE)</f>
        <v/>
      </c>
      <c r="C327" s="10" t="str">
        <f t="shared" si="27"/>
        <v/>
      </c>
      <c r="D327" s="26" t="str">
        <f>VLOOKUP(A327,Opdracht!$A$11:$A$1010,1,FALSE)</f>
        <v/>
      </c>
      <c r="E327" s="29" t="str">
        <f t="shared" si="28"/>
        <v/>
      </c>
      <c r="F327" s="40"/>
      <c r="G327" s="214"/>
      <c r="H327" s="41" t="str">
        <f t="shared" si="30"/>
        <v/>
      </c>
      <c r="I327" s="87" t="str">
        <f t="shared" si="29"/>
        <v/>
      </c>
      <c r="J327" s="87" t="str">
        <f t="shared" si="31"/>
        <v/>
      </c>
      <c r="K327" s="5"/>
    </row>
    <row r="328" spans="1:11" ht="15" customHeight="1" x14ac:dyDescent="0.2">
      <c r="A328" s="28" t="str">
        <f t="shared" si="26"/>
        <v/>
      </c>
      <c r="B328" s="26" t="str">
        <f>VLOOKUP(A328,OutputOsiris!$A$9:$A$1008,1,FALSE)</f>
        <v/>
      </c>
      <c r="C328" s="10" t="str">
        <f t="shared" si="27"/>
        <v/>
      </c>
      <c r="D328" s="26" t="str">
        <f>VLOOKUP(A328,Opdracht!$A$11:$A$1010,1,FALSE)</f>
        <v/>
      </c>
      <c r="E328" s="29" t="str">
        <f t="shared" si="28"/>
        <v/>
      </c>
      <c r="F328" s="40"/>
      <c r="G328" s="214"/>
      <c r="H328" s="41" t="str">
        <f t="shared" si="30"/>
        <v/>
      </c>
      <c r="I328" s="87" t="str">
        <f t="shared" si="29"/>
        <v/>
      </c>
      <c r="J328" s="87" t="str">
        <f t="shared" si="31"/>
        <v/>
      </c>
      <c r="K328" s="5"/>
    </row>
    <row r="329" spans="1:11" ht="15" customHeight="1" x14ac:dyDescent="0.2">
      <c r="A329" s="28" t="str">
        <f t="shared" ref="A329:A392" si="32">TEXT(RIGHT(TRIM(F329),7),"0000000")</f>
        <v/>
      </c>
      <c r="B329" s="26" t="str">
        <f>VLOOKUP(A329,OutputOsiris!$A$9:$A$1008,1,FALSE)</f>
        <v/>
      </c>
      <c r="C329" s="10" t="str">
        <f t="shared" ref="C329:C392" si="33">IF(ISBLANK(F329),"",(IF(ISERROR(B329),"NEE","")))</f>
        <v/>
      </c>
      <c r="D329" s="26" t="str">
        <f>VLOOKUP(A329,Opdracht!$A$11:$A$1010,1,FALSE)</f>
        <v/>
      </c>
      <c r="E329" s="29" t="str">
        <f t="shared" ref="E329:E392" si="34">IF(ISBLANK(F329),"",(IF(ISERROR(D329),"NEE","")))</f>
        <v/>
      </c>
      <c r="F329" s="40"/>
      <c r="G329" s="214"/>
      <c r="H329" s="41" t="str">
        <f t="shared" si="30"/>
        <v/>
      </c>
      <c r="I329" s="87" t="str">
        <f t="shared" ref="I329:I392" si="35">IF(ISNUMBER(G329),((G329-$C$6)/$E$5)+1,"")</f>
        <v/>
      </c>
      <c r="J329" s="87" t="str">
        <f t="shared" si="31"/>
        <v/>
      </c>
      <c r="K329" s="5"/>
    </row>
    <row r="330" spans="1:11" ht="15" customHeight="1" x14ac:dyDescent="0.2">
      <c r="A330" s="28" t="str">
        <f t="shared" si="32"/>
        <v/>
      </c>
      <c r="B330" s="26" t="str">
        <f>VLOOKUP(A330,OutputOsiris!$A$9:$A$1008,1,FALSE)</f>
        <v/>
      </c>
      <c r="C330" s="10" t="str">
        <f t="shared" si="33"/>
        <v/>
      </c>
      <c r="D330" s="26" t="str">
        <f>VLOOKUP(A330,Opdracht!$A$11:$A$1010,1,FALSE)</f>
        <v/>
      </c>
      <c r="E330" s="29" t="str">
        <f t="shared" si="34"/>
        <v/>
      </c>
      <c r="F330" s="40"/>
      <c r="G330" s="214"/>
      <c r="H330" s="41" t="str">
        <f t="shared" ref="H330:H393" si="36">IF(ISTEXT(G330),G330,IF(AND(G330="",A330&lt;&gt;"",C330&lt;&gt;"NEE"),"",IF(G330="","",IF($H$7&lt;&gt;"Deelcijfer",IF(ISNUMBER(G330),IF(AND(G330&gt;=$K$8,G330&lt;=6),6,IF(G330&lt;$K$8,5,MROUND(G330,L$8)))),MROUND(G330,L$8)))))</f>
        <v/>
      </c>
      <c r="I330" s="87" t="str">
        <f t="shared" si="35"/>
        <v/>
      </c>
      <c r="J330" s="87" t="str">
        <f t="shared" si="31"/>
        <v/>
      </c>
      <c r="K330" s="5"/>
    </row>
    <row r="331" spans="1:11" ht="15" customHeight="1" x14ac:dyDescent="0.2">
      <c r="A331" s="28" t="str">
        <f t="shared" si="32"/>
        <v/>
      </c>
      <c r="B331" s="26" t="str">
        <f>VLOOKUP(A331,OutputOsiris!$A$9:$A$1008,1,FALSE)</f>
        <v/>
      </c>
      <c r="C331" s="10" t="str">
        <f t="shared" si="33"/>
        <v/>
      </c>
      <c r="D331" s="26" t="str">
        <f>VLOOKUP(A331,Opdracht!$A$11:$A$1010,1,FALSE)</f>
        <v/>
      </c>
      <c r="E331" s="29" t="str">
        <f t="shared" si="34"/>
        <v/>
      </c>
      <c r="F331" s="40"/>
      <c r="G331" s="214"/>
      <c r="H331" s="41" t="str">
        <f t="shared" si="36"/>
        <v/>
      </c>
      <c r="I331" s="87" t="str">
        <f t="shared" si="35"/>
        <v/>
      </c>
      <c r="J331" s="87" t="str">
        <f t="shared" si="31"/>
        <v/>
      </c>
      <c r="K331" s="5"/>
    </row>
    <row r="332" spans="1:11" ht="15" customHeight="1" x14ac:dyDescent="0.2">
      <c r="A332" s="28" t="str">
        <f t="shared" si="32"/>
        <v/>
      </c>
      <c r="B332" s="26" t="str">
        <f>VLOOKUP(A332,OutputOsiris!$A$9:$A$1008,1,FALSE)</f>
        <v/>
      </c>
      <c r="C332" s="10" t="str">
        <f t="shared" si="33"/>
        <v/>
      </c>
      <c r="D332" s="26" t="str">
        <f>VLOOKUP(A332,Opdracht!$A$11:$A$1010,1,FALSE)</f>
        <v/>
      </c>
      <c r="E332" s="29" t="str">
        <f t="shared" si="34"/>
        <v/>
      </c>
      <c r="F332" s="40"/>
      <c r="G332" s="214"/>
      <c r="H332" s="41" t="str">
        <f t="shared" si="36"/>
        <v/>
      </c>
      <c r="I332" s="87" t="str">
        <f t="shared" si="35"/>
        <v/>
      </c>
      <c r="J332" s="87" t="str">
        <f t="shared" si="31"/>
        <v/>
      </c>
      <c r="K332" s="5"/>
    </row>
    <row r="333" spans="1:11" ht="15" customHeight="1" x14ac:dyDescent="0.2">
      <c r="A333" s="28" t="str">
        <f t="shared" si="32"/>
        <v/>
      </c>
      <c r="B333" s="26" t="str">
        <f>VLOOKUP(A333,OutputOsiris!$A$9:$A$1008,1,FALSE)</f>
        <v/>
      </c>
      <c r="C333" s="10" t="str">
        <f t="shared" si="33"/>
        <v/>
      </c>
      <c r="D333" s="26" t="str">
        <f>VLOOKUP(A333,Opdracht!$A$11:$A$1010,1,FALSE)</f>
        <v/>
      </c>
      <c r="E333" s="29" t="str">
        <f t="shared" si="34"/>
        <v/>
      </c>
      <c r="F333" s="40"/>
      <c r="G333" s="214"/>
      <c r="H333" s="41" t="str">
        <f t="shared" si="36"/>
        <v/>
      </c>
      <c r="I333" s="87" t="str">
        <f t="shared" si="35"/>
        <v/>
      </c>
      <c r="J333" s="87" t="str">
        <f t="shared" si="31"/>
        <v/>
      </c>
      <c r="K333" s="5"/>
    </row>
    <row r="334" spans="1:11" ht="15" customHeight="1" x14ac:dyDescent="0.2">
      <c r="A334" s="28" t="str">
        <f t="shared" si="32"/>
        <v/>
      </c>
      <c r="B334" s="26" t="str">
        <f>VLOOKUP(A334,OutputOsiris!$A$9:$A$1008,1,FALSE)</f>
        <v/>
      </c>
      <c r="C334" s="10" t="str">
        <f t="shared" si="33"/>
        <v/>
      </c>
      <c r="D334" s="26" t="str">
        <f>VLOOKUP(A334,Opdracht!$A$11:$A$1010,1,FALSE)</f>
        <v/>
      </c>
      <c r="E334" s="29" t="str">
        <f t="shared" si="34"/>
        <v/>
      </c>
      <c r="F334" s="40"/>
      <c r="G334" s="214"/>
      <c r="H334" s="41" t="str">
        <f t="shared" si="36"/>
        <v/>
      </c>
      <c r="I334" s="87" t="str">
        <f t="shared" si="35"/>
        <v/>
      </c>
      <c r="J334" s="87" t="str">
        <f t="shared" ref="J334:J397" si="37">IF(I334="","",IF(I334&lt;1,1,I334))</f>
        <v/>
      </c>
      <c r="K334" s="5"/>
    </row>
    <row r="335" spans="1:11" ht="15" customHeight="1" x14ac:dyDescent="0.2">
      <c r="A335" s="28" t="str">
        <f t="shared" si="32"/>
        <v/>
      </c>
      <c r="B335" s="26" t="str">
        <f>VLOOKUP(A335,OutputOsiris!$A$9:$A$1008,1,FALSE)</f>
        <v/>
      </c>
      <c r="C335" s="10" t="str">
        <f t="shared" si="33"/>
        <v/>
      </c>
      <c r="D335" s="26" t="str">
        <f>VLOOKUP(A335,Opdracht!$A$11:$A$1010,1,FALSE)</f>
        <v/>
      </c>
      <c r="E335" s="29" t="str">
        <f t="shared" si="34"/>
        <v/>
      </c>
      <c r="F335" s="40"/>
      <c r="G335" s="214"/>
      <c r="H335" s="41" t="str">
        <f t="shared" si="36"/>
        <v/>
      </c>
      <c r="I335" s="87" t="str">
        <f t="shared" si="35"/>
        <v/>
      </c>
      <c r="J335" s="87" t="str">
        <f t="shared" si="37"/>
        <v/>
      </c>
      <c r="K335" s="5"/>
    </row>
    <row r="336" spans="1:11" ht="15" customHeight="1" x14ac:dyDescent="0.2">
      <c r="A336" s="28" t="str">
        <f t="shared" si="32"/>
        <v/>
      </c>
      <c r="B336" s="26" t="str">
        <f>VLOOKUP(A336,OutputOsiris!$A$9:$A$1008,1,FALSE)</f>
        <v/>
      </c>
      <c r="C336" s="10" t="str">
        <f t="shared" si="33"/>
        <v/>
      </c>
      <c r="D336" s="26" t="str">
        <f>VLOOKUP(A336,Opdracht!$A$11:$A$1010,1,FALSE)</f>
        <v/>
      </c>
      <c r="E336" s="29" t="str">
        <f t="shared" si="34"/>
        <v/>
      </c>
      <c r="F336" s="40"/>
      <c r="G336" s="214"/>
      <c r="H336" s="41" t="str">
        <f t="shared" si="36"/>
        <v/>
      </c>
      <c r="I336" s="87" t="str">
        <f t="shared" si="35"/>
        <v/>
      </c>
      <c r="J336" s="87" t="str">
        <f t="shared" si="37"/>
        <v/>
      </c>
      <c r="K336" s="5"/>
    </row>
    <row r="337" spans="1:11" ht="15" customHeight="1" x14ac:dyDescent="0.2">
      <c r="A337" s="28" t="str">
        <f t="shared" si="32"/>
        <v/>
      </c>
      <c r="B337" s="26" t="str">
        <f>VLOOKUP(A337,OutputOsiris!$A$9:$A$1008,1,FALSE)</f>
        <v/>
      </c>
      <c r="C337" s="10" t="str">
        <f t="shared" si="33"/>
        <v/>
      </c>
      <c r="D337" s="26" t="str">
        <f>VLOOKUP(A337,Opdracht!$A$11:$A$1010,1,FALSE)</f>
        <v/>
      </c>
      <c r="E337" s="29" t="str">
        <f t="shared" si="34"/>
        <v/>
      </c>
      <c r="F337" s="40"/>
      <c r="G337" s="214"/>
      <c r="H337" s="41" t="str">
        <f t="shared" si="36"/>
        <v/>
      </c>
      <c r="I337" s="87" t="str">
        <f t="shared" si="35"/>
        <v/>
      </c>
      <c r="J337" s="87" t="str">
        <f t="shared" si="37"/>
        <v/>
      </c>
      <c r="K337" s="5"/>
    </row>
    <row r="338" spans="1:11" ht="15" customHeight="1" x14ac:dyDescent="0.2">
      <c r="A338" s="28" t="str">
        <f t="shared" si="32"/>
        <v/>
      </c>
      <c r="B338" s="26" t="str">
        <f>VLOOKUP(A338,OutputOsiris!$A$9:$A$1008,1,FALSE)</f>
        <v/>
      </c>
      <c r="C338" s="10" t="str">
        <f t="shared" si="33"/>
        <v/>
      </c>
      <c r="D338" s="26" t="str">
        <f>VLOOKUP(A338,Opdracht!$A$11:$A$1010,1,FALSE)</f>
        <v/>
      </c>
      <c r="E338" s="29" t="str">
        <f t="shared" si="34"/>
        <v/>
      </c>
      <c r="F338" s="40"/>
      <c r="G338" s="214"/>
      <c r="H338" s="41" t="str">
        <f t="shared" si="36"/>
        <v/>
      </c>
      <c r="I338" s="87" t="str">
        <f t="shared" si="35"/>
        <v/>
      </c>
      <c r="J338" s="87" t="str">
        <f t="shared" si="37"/>
        <v/>
      </c>
      <c r="K338" s="5"/>
    </row>
    <row r="339" spans="1:11" ht="15" customHeight="1" x14ac:dyDescent="0.2">
      <c r="A339" s="28" t="str">
        <f t="shared" si="32"/>
        <v/>
      </c>
      <c r="B339" s="26" t="str">
        <f>VLOOKUP(A339,OutputOsiris!$A$9:$A$1008,1,FALSE)</f>
        <v/>
      </c>
      <c r="C339" s="10" t="str">
        <f t="shared" si="33"/>
        <v/>
      </c>
      <c r="D339" s="26" t="str">
        <f>VLOOKUP(A339,Opdracht!$A$11:$A$1010,1,FALSE)</f>
        <v/>
      </c>
      <c r="E339" s="29" t="str">
        <f t="shared" si="34"/>
        <v/>
      </c>
      <c r="F339" s="40"/>
      <c r="G339" s="214"/>
      <c r="H339" s="41" t="str">
        <f t="shared" si="36"/>
        <v/>
      </c>
      <c r="I339" s="87" t="str">
        <f t="shared" si="35"/>
        <v/>
      </c>
      <c r="J339" s="87" t="str">
        <f t="shared" si="37"/>
        <v/>
      </c>
      <c r="K339" s="5"/>
    </row>
    <row r="340" spans="1:11" ht="15" customHeight="1" x14ac:dyDescent="0.2">
      <c r="A340" s="28" t="str">
        <f t="shared" si="32"/>
        <v/>
      </c>
      <c r="B340" s="26" t="str">
        <f>VLOOKUP(A340,OutputOsiris!$A$9:$A$1008,1,FALSE)</f>
        <v/>
      </c>
      <c r="C340" s="10" t="str">
        <f t="shared" si="33"/>
        <v/>
      </c>
      <c r="D340" s="26" t="str">
        <f>VLOOKUP(A340,Opdracht!$A$11:$A$1010,1,FALSE)</f>
        <v/>
      </c>
      <c r="E340" s="29" t="str">
        <f t="shared" si="34"/>
        <v/>
      </c>
      <c r="F340" s="40"/>
      <c r="G340" s="214"/>
      <c r="H340" s="41" t="str">
        <f t="shared" si="36"/>
        <v/>
      </c>
      <c r="I340" s="87" t="str">
        <f t="shared" si="35"/>
        <v/>
      </c>
      <c r="J340" s="87" t="str">
        <f t="shared" si="37"/>
        <v/>
      </c>
      <c r="K340" s="5"/>
    </row>
    <row r="341" spans="1:11" ht="15" customHeight="1" x14ac:dyDescent="0.2">
      <c r="A341" s="28" t="str">
        <f t="shared" si="32"/>
        <v/>
      </c>
      <c r="B341" s="26" t="str">
        <f>VLOOKUP(A341,OutputOsiris!$A$9:$A$1008,1,FALSE)</f>
        <v/>
      </c>
      <c r="C341" s="10" t="str">
        <f t="shared" si="33"/>
        <v/>
      </c>
      <c r="D341" s="26" t="str">
        <f>VLOOKUP(A341,Opdracht!$A$11:$A$1010,1,FALSE)</f>
        <v/>
      </c>
      <c r="E341" s="29" t="str">
        <f t="shared" si="34"/>
        <v/>
      </c>
      <c r="F341" s="40"/>
      <c r="G341" s="214"/>
      <c r="H341" s="41" t="str">
        <f t="shared" si="36"/>
        <v/>
      </c>
      <c r="I341" s="87" t="str">
        <f t="shared" si="35"/>
        <v/>
      </c>
      <c r="J341" s="87" t="str">
        <f t="shared" si="37"/>
        <v/>
      </c>
      <c r="K341" s="5"/>
    </row>
    <row r="342" spans="1:11" ht="15" customHeight="1" x14ac:dyDescent="0.2">
      <c r="A342" s="28" t="str">
        <f t="shared" si="32"/>
        <v/>
      </c>
      <c r="B342" s="26" t="str">
        <f>VLOOKUP(A342,OutputOsiris!$A$9:$A$1008,1,FALSE)</f>
        <v/>
      </c>
      <c r="C342" s="10" t="str">
        <f t="shared" si="33"/>
        <v/>
      </c>
      <c r="D342" s="26" t="str">
        <f>VLOOKUP(A342,Opdracht!$A$11:$A$1010,1,FALSE)</f>
        <v/>
      </c>
      <c r="E342" s="29" t="str">
        <f t="shared" si="34"/>
        <v/>
      </c>
      <c r="F342" s="40"/>
      <c r="G342" s="214"/>
      <c r="H342" s="41" t="str">
        <f t="shared" si="36"/>
        <v/>
      </c>
      <c r="I342" s="87" t="str">
        <f t="shared" si="35"/>
        <v/>
      </c>
      <c r="J342" s="87" t="str">
        <f t="shared" si="37"/>
        <v/>
      </c>
      <c r="K342" s="5"/>
    </row>
    <row r="343" spans="1:11" ht="15" customHeight="1" x14ac:dyDescent="0.2">
      <c r="A343" s="28" t="str">
        <f t="shared" si="32"/>
        <v/>
      </c>
      <c r="B343" s="26" t="str">
        <f>VLOOKUP(A343,OutputOsiris!$A$9:$A$1008,1,FALSE)</f>
        <v/>
      </c>
      <c r="C343" s="10" t="str">
        <f t="shared" si="33"/>
        <v/>
      </c>
      <c r="D343" s="26" t="str">
        <f>VLOOKUP(A343,Opdracht!$A$11:$A$1010,1,FALSE)</f>
        <v/>
      </c>
      <c r="E343" s="29" t="str">
        <f t="shared" si="34"/>
        <v/>
      </c>
      <c r="F343" s="40"/>
      <c r="G343" s="214"/>
      <c r="H343" s="41" t="str">
        <f t="shared" si="36"/>
        <v/>
      </c>
      <c r="I343" s="87" t="str">
        <f t="shared" si="35"/>
        <v/>
      </c>
      <c r="J343" s="87" t="str">
        <f t="shared" si="37"/>
        <v/>
      </c>
      <c r="K343" s="5"/>
    </row>
    <row r="344" spans="1:11" ht="15" customHeight="1" x14ac:dyDescent="0.2">
      <c r="A344" s="28" t="str">
        <f t="shared" si="32"/>
        <v/>
      </c>
      <c r="B344" s="26" t="str">
        <f>VLOOKUP(A344,OutputOsiris!$A$9:$A$1008,1,FALSE)</f>
        <v/>
      </c>
      <c r="C344" s="10" t="str">
        <f t="shared" si="33"/>
        <v/>
      </c>
      <c r="D344" s="26" t="str">
        <f>VLOOKUP(A344,Opdracht!$A$11:$A$1010,1,FALSE)</f>
        <v/>
      </c>
      <c r="E344" s="29" t="str">
        <f t="shared" si="34"/>
        <v/>
      </c>
      <c r="F344" s="40"/>
      <c r="G344" s="214"/>
      <c r="H344" s="41" t="str">
        <f t="shared" si="36"/>
        <v/>
      </c>
      <c r="I344" s="87" t="str">
        <f t="shared" si="35"/>
        <v/>
      </c>
      <c r="J344" s="87" t="str">
        <f t="shared" si="37"/>
        <v/>
      </c>
      <c r="K344" s="5"/>
    </row>
    <row r="345" spans="1:11" ht="15" customHeight="1" x14ac:dyDescent="0.2">
      <c r="A345" s="28" t="str">
        <f t="shared" si="32"/>
        <v/>
      </c>
      <c r="B345" s="26" t="str">
        <f>VLOOKUP(A345,OutputOsiris!$A$9:$A$1008,1,FALSE)</f>
        <v/>
      </c>
      <c r="C345" s="10" t="str">
        <f t="shared" si="33"/>
        <v/>
      </c>
      <c r="D345" s="26" t="str">
        <f>VLOOKUP(A345,Opdracht!$A$11:$A$1010,1,FALSE)</f>
        <v/>
      </c>
      <c r="E345" s="29" t="str">
        <f t="shared" si="34"/>
        <v/>
      </c>
      <c r="F345" s="40"/>
      <c r="G345" s="214"/>
      <c r="H345" s="41" t="str">
        <f t="shared" si="36"/>
        <v/>
      </c>
      <c r="I345" s="87" t="str">
        <f t="shared" si="35"/>
        <v/>
      </c>
      <c r="J345" s="87" t="str">
        <f t="shared" si="37"/>
        <v/>
      </c>
      <c r="K345" s="5"/>
    </row>
    <row r="346" spans="1:11" ht="15" customHeight="1" x14ac:dyDescent="0.2">
      <c r="A346" s="28" t="str">
        <f t="shared" si="32"/>
        <v/>
      </c>
      <c r="B346" s="26" t="str">
        <f>VLOOKUP(A346,OutputOsiris!$A$9:$A$1008,1,FALSE)</f>
        <v/>
      </c>
      <c r="C346" s="10" t="str">
        <f t="shared" si="33"/>
        <v/>
      </c>
      <c r="D346" s="26" t="str">
        <f>VLOOKUP(A346,Opdracht!$A$11:$A$1010,1,FALSE)</f>
        <v/>
      </c>
      <c r="E346" s="29" t="str">
        <f t="shared" si="34"/>
        <v/>
      </c>
      <c r="F346" s="40"/>
      <c r="G346" s="214"/>
      <c r="H346" s="41" t="str">
        <f t="shared" si="36"/>
        <v/>
      </c>
      <c r="I346" s="87" t="str">
        <f t="shared" si="35"/>
        <v/>
      </c>
      <c r="J346" s="87" t="str">
        <f t="shared" si="37"/>
        <v/>
      </c>
      <c r="K346" s="5"/>
    </row>
    <row r="347" spans="1:11" ht="15" customHeight="1" x14ac:dyDescent="0.2">
      <c r="A347" s="28" t="str">
        <f t="shared" si="32"/>
        <v/>
      </c>
      <c r="B347" s="26" t="str">
        <f>VLOOKUP(A347,OutputOsiris!$A$9:$A$1008,1,FALSE)</f>
        <v/>
      </c>
      <c r="C347" s="10" t="str">
        <f t="shared" si="33"/>
        <v/>
      </c>
      <c r="D347" s="26" t="str">
        <f>VLOOKUP(A347,Opdracht!$A$11:$A$1010,1,FALSE)</f>
        <v/>
      </c>
      <c r="E347" s="29" t="str">
        <f t="shared" si="34"/>
        <v/>
      </c>
      <c r="F347" s="40"/>
      <c r="G347" s="214"/>
      <c r="H347" s="41" t="str">
        <f t="shared" si="36"/>
        <v/>
      </c>
      <c r="I347" s="87" t="str">
        <f t="shared" si="35"/>
        <v/>
      </c>
      <c r="J347" s="87" t="str">
        <f t="shared" si="37"/>
        <v/>
      </c>
      <c r="K347" s="5"/>
    </row>
    <row r="348" spans="1:11" ht="15" customHeight="1" x14ac:dyDescent="0.2">
      <c r="A348" s="28" t="str">
        <f t="shared" si="32"/>
        <v/>
      </c>
      <c r="B348" s="26" t="str">
        <f>VLOOKUP(A348,OutputOsiris!$A$9:$A$1008,1,FALSE)</f>
        <v/>
      </c>
      <c r="C348" s="10" t="str">
        <f t="shared" si="33"/>
        <v/>
      </c>
      <c r="D348" s="26" t="str">
        <f>VLOOKUP(A348,Opdracht!$A$11:$A$1010,1,FALSE)</f>
        <v/>
      </c>
      <c r="E348" s="29" t="str">
        <f t="shared" si="34"/>
        <v/>
      </c>
      <c r="F348" s="40"/>
      <c r="G348" s="214"/>
      <c r="H348" s="41" t="str">
        <f t="shared" si="36"/>
        <v/>
      </c>
      <c r="I348" s="87" t="str">
        <f t="shared" si="35"/>
        <v/>
      </c>
      <c r="J348" s="87" t="str">
        <f t="shared" si="37"/>
        <v/>
      </c>
      <c r="K348" s="5"/>
    </row>
    <row r="349" spans="1:11" ht="15" customHeight="1" x14ac:dyDescent="0.2">
      <c r="A349" s="28" t="str">
        <f t="shared" si="32"/>
        <v/>
      </c>
      <c r="B349" s="26" t="str">
        <f>VLOOKUP(A349,OutputOsiris!$A$9:$A$1008,1,FALSE)</f>
        <v/>
      </c>
      <c r="C349" s="10" t="str">
        <f t="shared" si="33"/>
        <v/>
      </c>
      <c r="D349" s="26" t="str">
        <f>VLOOKUP(A349,Opdracht!$A$11:$A$1010,1,FALSE)</f>
        <v/>
      </c>
      <c r="E349" s="29" t="str">
        <f t="shared" si="34"/>
        <v/>
      </c>
      <c r="F349" s="40"/>
      <c r="G349" s="214"/>
      <c r="H349" s="41" t="str">
        <f t="shared" si="36"/>
        <v/>
      </c>
      <c r="I349" s="87" t="str">
        <f t="shared" si="35"/>
        <v/>
      </c>
      <c r="J349" s="87" t="str">
        <f t="shared" si="37"/>
        <v/>
      </c>
      <c r="K349" s="5"/>
    </row>
    <row r="350" spans="1:11" ht="15" customHeight="1" x14ac:dyDescent="0.2">
      <c r="A350" s="28" t="str">
        <f t="shared" si="32"/>
        <v/>
      </c>
      <c r="B350" s="26" t="str">
        <f>VLOOKUP(A350,OutputOsiris!$A$9:$A$1008,1,FALSE)</f>
        <v/>
      </c>
      <c r="C350" s="10" t="str">
        <f t="shared" si="33"/>
        <v/>
      </c>
      <c r="D350" s="26" t="str">
        <f>VLOOKUP(A350,Opdracht!$A$11:$A$1010,1,FALSE)</f>
        <v/>
      </c>
      <c r="E350" s="29" t="str">
        <f t="shared" si="34"/>
        <v/>
      </c>
      <c r="F350" s="40"/>
      <c r="G350" s="214"/>
      <c r="H350" s="41" t="str">
        <f t="shared" si="36"/>
        <v/>
      </c>
      <c r="I350" s="87" t="str">
        <f t="shared" si="35"/>
        <v/>
      </c>
      <c r="J350" s="87" t="str">
        <f t="shared" si="37"/>
        <v/>
      </c>
      <c r="K350" s="5"/>
    </row>
    <row r="351" spans="1:11" ht="15" customHeight="1" x14ac:dyDescent="0.2">
      <c r="A351" s="28" t="str">
        <f t="shared" si="32"/>
        <v/>
      </c>
      <c r="B351" s="26" t="str">
        <f>VLOOKUP(A351,OutputOsiris!$A$9:$A$1008,1,FALSE)</f>
        <v/>
      </c>
      <c r="C351" s="10" t="str">
        <f t="shared" si="33"/>
        <v/>
      </c>
      <c r="D351" s="26" t="str">
        <f>VLOOKUP(A351,Opdracht!$A$11:$A$1010,1,FALSE)</f>
        <v/>
      </c>
      <c r="E351" s="29" t="str">
        <f t="shared" si="34"/>
        <v/>
      </c>
      <c r="F351" s="40"/>
      <c r="G351" s="214"/>
      <c r="H351" s="41" t="str">
        <f t="shared" si="36"/>
        <v/>
      </c>
      <c r="I351" s="87" t="str">
        <f t="shared" si="35"/>
        <v/>
      </c>
      <c r="J351" s="87" t="str">
        <f t="shared" si="37"/>
        <v/>
      </c>
      <c r="K351" s="5"/>
    </row>
    <row r="352" spans="1:11" ht="15" customHeight="1" x14ac:dyDescent="0.2">
      <c r="A352" s="28" t="str">
        <f t="shared" si="32"/>
        <v/>
      </c>
      <c r="B352" s="26" t="str">
        <f>VLOOKUP(A352,OutputOsiris!$A$9:$A$1008,1,FALSE)</f>
        <v/>
      </c>
      <c r="C352" s="10" t="str">
        <f t="shared" si="33"/>
        <v/>
      </c>
      <c r="D352" s="26" t="str">
        <f>VLOOKUP(A352,Opdracht!$A$11:$A$1010,1,FALSE)</f>
        <v/>
      </c>
      <c r="E352" s="29" t="str">
        <f t="shared" si="34"/>
        <v/>
      </c>
      <c r="F352" s="40"/>
      <c r="G352" s="214"/>
      <c r="H352" s="41" t="str">
        <f t="shared" si="36"/>
        <v/>
      </c>
      <c r="I352" s="87" t="str">
        <f t="shared" si="35"/>
        <v/>
      </c>
      <c r="J352" s="87" t="str">
        <f t="shared" si="37"/>
        <v/>
      </c>
      <c r="K352" s="5"/>
    </row>
    <row r="353" spans="1:11" ht="15" customHeight="1" x14ac:dyDescent="0.2">
      <c r="A353" s="28" t="str">
        <f t="shared" si="32"/>
        <v/>
      </c>
      <c r="B353" s="26" t="str">
        <f>VLOOKUP(A353,OutputOsiris!$A$9:$A$1008,1,FALSE)</f>
        <v/>
      </c>
      <c r="C353" s="10" t="str">
        <f t="shared" si="33"/>
        <v/>
      </c>
      <c r="D353" s="26" t="str">
        <f>VLOOKUP(A353,Opdracht!$A$11:$A$1010,1,FALSE)</f>
        <v/>
      </c>
      <c r="E353" s="29" t="str">
        <f t="shared" si="34"/>
        <v/>
      </c>
      <c r="F353" s="40"/>
      <c r="G353" s="214"/>
      <c r="H353" s="41" t="str">
        <f t="shared" si="36"/>
        <v/>
      </c>
      <c r="I353" s="87" t="str">
        <f t="shared" si="35"/>
        <v/>
      </c>
      <c r="J353" s="87" t="str">
        <f t="shared" si="37"/>
        <v/>
      </c>
      <c r="K353" s="5"/>
    </row>
    <row r="354" spans="1:11" ht="15" customHeight="1" x14ac:dyDescent="0.2">
      <c r="A354" s="28" t="str">
        <f t="shared" si="32"/>
        <v/>
      </c>
      <c r="B354" s="26" t="str">
        <f>VLOOKUP(A354,OutputOsiris!$A$9:$A$1008,1,FALSE)</f>
        <v/>
      </c>
      <c r="C354" s="10" t="str">
        <f t="shared" si="33"/>
        <v/>
      </c>
      <c r="D354" s="26" t="str">
        <f>VLOOKUP(A354,Opdracht!$A$11:$A$1010,1,FALSE)</f>
        <v/>
      </c>
      <c r="E354" s="29" t="str">
        <f t="shared" si="34"/>
        <v/>
      </c>
      <c r="F354" s="40"/>
      <c r="G354" s="214"/>
      <c r="H354" s="41" t="str">
        <f t="shared" si="36"/>
        <v/>
      </c>
      <c r="I354" s="87" t="str">
        <f t="shared" si="35"/>
        <v/>
      </c>
      <c r="J354" s="87" t="str">
        <f t="shared" si="37"/>
        <v/>
      </c>
      <c r="K354" s="5"/>
    </row>
    <row r="355" spans="1:11" ht="15" customHeight="1" x14ac:dyDescent="0.2">
      <c r="A355" s="28" t="str">
        <f t="shared" si="32"/>
        <v/>
      </c>
      <c r="B355" s="26" t="str">
        <f>VLOOKUP(A355,OutputOsiris!$A$9:$A$1008,1,FALSE)</f>
        <v/>
      </c>
      <c r="C355" s="10" t="str">
        <f t="shared" si="33"/>
        <v/>
      </c>
      <c r="D355" s="26" t="str">
        <f>VLOOKUP(A355,Opdracht!$A$11:$A$1010,1,FALSE)</f>
        <v/>
      </c>
      <c r="E355" s="29" t="str">
        <f t="shared" si="34"/>
        <v/>
      </c>
      <c r="F355" s="40"/>
      <c r="G355" s="214"/>
      <c r="H355" s="41" t="str">
        <f t="shared" si="36"/>
        <v/>
      </c>
      <c r="I355" s="87" t="str">
        <f t="shared" si="35"/>
        <v/>
      </c>
      <c r="J355" s="87" t="str">
        <f t="shared" si="37"/>
        <v/>
      </c>
      <c r="K355" s="5"/>
    </row>
    <row r="356" spans="1:11" ht="15" customHeight="1" x14ac:dyDescent="0.2">
      <c r="A356" s="28" t="str">
        <f t="shared" si="32"/>
        <v/>
      </c>
      <c r="B356" s="26" t="str">
        <f>VLOOKUP(A356,OutputOsiris!$A$9:$A$1008,1,FALSE)</f>
        <v/>
      </c>
      <c r="C356" s="10" t="str">
        <f t="shared" si="33"/>
        <v/>
      </c>
      <c r="D356" s="26" t="str">
        <f>VLOOKUP(A356,Opdracht!$A$11:$A$1010,1,FALSE)</f>
        <v/>
      </c>
      <c r="E356" s="29" t="str">
        <f t="shared" si="34"/>
        <v/>
      </c>
      <c r="F356" s="40"/>
      <c r="G356" s="214"/>
      <c r="H356" s="41" t="str">
        <f t="shared" si="36"/>
        <v/>
      </c>
      <c r="I356" s="87" t="str">
        <f t="shared" si="35"/>
        <v/>
      </c>
      <c r="J356" s="87" t="str">
        <f t="shared" si="37"/>
        <v/>
      </c>
      <c r="K356" s="5"/>
    </row>
    <row r="357" spans="1:11" ht="15" customHeight="1" x14ac:dyDescent="0.2">
      <c r="A357" s="28" t="str">
        <f t="shared" si="32"/>
        <v/>
      </c>
      <c r="B357" s="26" t="str">
        <f>VLOOKUP(A357,OutputOsiris!$A$9:$A$1008,1,FALSE)</f>
        <v/>
      </c>
      <c r="C357" s="10" t="str">
        <f t="shared" si="33"/>
        <v/>
      </c>
      <c r="D357" s="26" t="str">
        <f>VLOOKUP(A357,Opdracht!$A$11:$A$1010,1,FALSE)</f>
        <v/>
      </c>
      <c r="E357" s="29" t="str">
        <f t="shared" si="34"/>
        <v/>
      </c>
      <c r="F357" s="40"/>
      <c r="G357" s="214"/>
      <c r="H357" s="41" t="str">
        <f t="shared" si="36"/>
        <v/>
      </c>
      <c r="I357" s="87" t="str">
        <f t="shared" si="35"/>
        <v/>
      </c>
      <c r="J357" s="87" t="str">
        <f t="shared" si="37"/>
        <v/>
      </c>
      <c r="K357" s="5"/>
    </row>
    <row r="358" spans="1:11" ht="15" customHeight="1" x14ac:dyDescent="0.2">
      <c r="A358" s="28" t="str">
        <f t="shared" si="32"/>
        <v/>
      </c>
      <c r="B358" s="26" t="str">
        <f>VLOOKUP(A358,OutputOsiris!$A$9:$A$1008,1,FALSE)</f>
        <v/>
      </c>
      <c r="C358" s="10" t="str">
        <f t="shared" si="33"/>
        <v/>
      </c>
      <c r="D358" s="26" t="str">
        <f>VLOOKUP(A358,Opdracht!$A$11:$A$1010,1,FALSE)</f>
        <v/>
      </c>
      <c r="E358" s="29" t="str">
        <f t="shared" si="34"/>
        <v/>
      </c>
      <c r="F358" s="40"/>
      <c r="G358" s="214"/>
      <c r="H358" s="41" t="str">
        <f t="shared" si="36"/>
        <v/>
      </c>
      <c r="I358" s="87" t="str">
        <f t="shared" si="35"/>
        <v/>
      </c>
      <c r="J358" s="87" t="str">
        <f t="shared" si="37"/>
        <v/>
      </c>
      <c r="K358" s="5"/>
    </row>
    <row r="359" spans="1:11" ht="15" customHeight="1" x14ac:dyDescent="0.2">
      <c r="A359" s="28" t="str">
        <f t="shared" si="32"/>
        <v/>
      </c>
      <c r="B359" s="26" t="str">
        <f>VLOOKUP(A359,OutputOsiris!$A$9:$A$1008,1,FALSE)</f>
        <v/>
      </c>
      <c r="C359" s="10" t="str">
        <f t="shared" si="33"/>
        <v/>
      </c>
      <c r="D359" s="26" t="str">
        <f>VLOOKUP(A359,Opdracht!$A$11:$A$1010,1,FALSE)</f>
        <v/>
      </c>
      <c r="E359" s="29" t="str">
        <f t="shared" si="34"/>
        <v/>
      </c>
      <c r="F359" s="40"/>
      <c r="G359" s="214"/>
      <c r="H359" s="41" t="str">
        <f t="shared" si="36"/>
        <v/>
      </c>
      <c r="I359" s="87" t="str">
        <f t="shared" si="35"/>
        <v/>
      </c>
      <c r="J359" s="87" t="str">
        <f t="shared" si="37"/>
        <v/>
      </c>
      <c r="K359" s="5"/>
    </row>
    <row r="360" spans="1:11" ht="15" customHeight="1" x14ac:dyDescent="0.2">
      <c r="A360" s="28" t="str">
        <f t="shared" si="32"/>
        <v/>
      </c>
      <c r="B360" s="26" t="str">
        <f>VLOOKUP(A360,OutputOsiris!$A$9:$A$1008,1,FALSE)</f>
        <v/>
      </c>
      <c r="C360" s="10" t="str">
        <f t="shared" si="33"/>
        <v/>
      </c>
      <c r="D360" s="26" t="str">
        <f>VLOOKUP(A360,Opdracht!$A$11:$A$1010,1,FALSE)</f>
        <v/>
      </c>
      <c r="E360" s="29" t="str">
        <f t="shared" si="34"/>
        <v/>
      </c>
      <c r="F360" s="40"/>
      <c r="G360" s="214"/>
      <c r="H360" s="41" t="str">
        <f t="shared" si="36"/>
        <v/>
      </c>
      <c r="I360" s="87" t="str">
        <f t="shared" si="35"/>
        <v/>
      </c>
      <c r="J360" s="87" t="str">
        <f t="shared" si="37"/>
        <v/>
      </c>
      <c r="K360" s="5"/>
    </row>
    <row r="361" spans="1:11" ht="15" customHeight="1" x14ac:dyDescent="0.2">
      <c r="A361" s="28" t="str">
        <f t="shared" si="32"/>
        <v/>
      </c>
      <c r="B361" s="26" t="str">
        <f>VLOOKUP(A361,OutputOsiris!$A$9:$A$1008,1,FALSE)</f>
        <v/>
      </c>
      <c r="C361" s="10" t="str">
        <f t="shared" si="33"/>
        <v/>
      </c>
      <c r="D361" s="26" t="str">
        <f>VLOOKUP(A361,Opdracht!$A$11:$A$1010,1,FALSE)</f>
        <v/>
      </c>
      <c r="E361" s="29" t="str">
        <f t="shared" si="34"/>
        <v/>
      </c>
      <c r="F361" s="40"/>
      <c r="G361" s="214"/>
      <c r="H361" s="41" t="str">
        <f t="shared" si="36"/>
        <v/>
      </c>
      <c r="I361" s="87" t="str">
        <f t="shared" si="35"/>
        <v/>
      </c>
      <c r="J361" s="87" t="str">
        <f t="shared" si="37"/>
        <v/>
      </c>
      <c r="K361" s="5"/>
    </row>
    <row r="362" spans="1:11" ht="15" customHeight="1" x14ac:dyDescent="0.2">
      <c r="A362" s="28" t="str">
        <f t="shared" si="32"/>
        <v/>
      </c>
      <c r="B362" s="26" t="str">
        <f>VLOOKUP(A362,OutputOsiris!$A$9:$A$1008,1,FALSE)</f>
        <v/>
      </c>
      <c r="C362" s="10" t="str">
        <f t="shared" si="33"/>
        <v/>
      </c>
      <c r="D362" s="26" t="str">
        <f>VLOOKUP(A362,Opdracht!$A$11:$A$1010,1,FALSE)</f>
        <v/>
      </c>
      <c r="E362" s="29" t="str">
        <f t="shared" si="34"/>
        <v/>
      </c>
      <c r="F362" s="40"/>
      <c r="G362" s="214"/>
      <c r="H362" s="41" t="str">
        <f t="shared" si="36"/>
        <v/>
      </c>
      <c r="I362" s="87" t="str">
        <f t="shared" si="35"/>
        <v/>
      </c>
      <c r="J362" s="87" t="str">
        <f t="shared" si="37"/>
        <v/>
      </c>
      <c r="K362" s="5"/>
    </row>
    <row r="363" spans="1:11" ht="15" customHeight="1" x14ac:dyDescent="0.2">
      <c r="A363" s="28" t="str">
        <f t="shared" si="32"/>
        <v/>
      </c>
      <c r="B363" s="26" t="str">
        <f>VLOOKUP(A363,OutputOsiris!$A$9:$A$1008,1,FALSE)</f>
        <v/>
      </c>
      <c r="C363" s="10" t="str">
        <f t="shared" si="33"/>
        <v/>
      </c>
      <c r="D363" s="26" t="str">
        <f>VLOOKUP(A363,Opdracht!$A$11:$A$1010,1,FALSE)</f>
        <v/>
      </c>
      <c r="E363" s="29" t="str">
        <f t="shared" si="34"/>
        <v/>
      </c>
      <c r="F363" s="40"/>
      <c r="G363" s="214"/>
      <c r="H363" s="41" t="str">
        <f t="shared" si="36"/>
        <v/>
      </c>
      <c r="I363" s="87" t="str">
        <f t="shared" si="35"/>
        <v/>
      </c>
      <c r="J363" s="87" t="str">
        <f t="shared" si="37"/>
        <v/>
      </c>
      <c r="K363" s="5"/>
    </row>
    <row r="364" spans="1:11" ht="15" customHeight="1" x14ac:dyDescent="0.2">
      <c r="A364" s="28" t="str">
        <f t="shared" si="32"/>
        <v/>
      </c>
      <c r="B364" s="26" t="str">
        <f>VLOOKUP(A364,OutputOsiris!$A$9:$A$1008,1,FALSE)</f>
        <v/>
      </c>
      <c r="C364" s="10" t="str">
        <f t="shared" si="33"/>
        <v/>
      </c>
      <c r="D364" s="26" t="str">
        <f>VLOOKUP(A364,Opdracht!$A$11:$A$1010,1,FALSE)</f>
        <v/>
      </c>
      <c r="E364" s="29" t="str">
        <f t="shared" si="34"/>
        <v/>
      </c>
      <c r="F364" s="40"/>
      <c r="G364" s="214"/>
      <c r="H364" s="41" t="str">
        <f t="shared" si="36"/>
        <v/>
      </c>
      <c r="I364" s="87" t="str">
        <f t="shared" si="35"/>
        <v/>
      </c>
      <c r="J364" s="87" t="str">
        <f t="shared" si="37"/>
        <v/>
      </c>
      <c r="K364" s="5"/>
    </row>
    <row r="365" spans="1:11" ht="15" customHeight="1" x14ac:dyDescent="0.2">
      <c r="A365" s="28" t="str">
        <f t="shared" si="32"/>
        <v/>
      </c>
      <c r="B365" s="26" t="str">
        <f>VLOOKUP(A365,OutputOsiris!$A$9:$A$1008,1,FALSE)</f>
        <v/>
      </c>
      <c r="C365" s="10" t="str">
        <f t="shared" si="33"/>
        <v/>
      </c>
      <c r="D365" s="26" t="str">
        <f>VLOOKUP(A365,Opdracht!$A$11:$A$1010,1,FALSE)</f>
        <v/>
      </c>
      <c r="E365" s="29" t="str">
        <f t="shared" si="34"/>
        <v/>
      </c>
      <c r="F365" s="40"/>
      <c r="G365" s="214"/>
      <c r="H365" s="41" t="str">
        <f t="shared" si="36"/>
        <v/>
      </c>
      <c r="I365" s="87" t="str">
        <f t="shared" si="35"/>
        <v/>
      </c>
      <c r="J365" s="87" t="str">
        <f t="shared" si="37"/>
        <v/>
      </c>
      <c r="K365" s="5"/>
    </row>
    <row r="366" spans="1:11" ht="15" customHeight="1" x14ac:dyDescent="0.2">
      <c r="A366" s="28" t="str">
        <f t="shared" si="32"/>
        <v/>
      </c>
      <c r="B366" s="26" t="str">
        <f>VLOOKUP(A366,OutputOsiris!$A$9:$A$1008,1,FALSE)</f>
        <v/>
      </c>
      <c r="C366" s="10" t="str">
        <f t="shared" si="33"/>
        <v/>
      </c>
      <c r="D366" s="26" t="str">
        <f>VLOOKUP(A366,Opdracht!$A$11:$A$1010,1,FALSE)</f>
        <v/>
      </c>
      <c r="E366" s="29" t="str">
        <f t="shared" si="34"/>
        <v/>
      </c>
      <c r="F366" s="40"/>
      <c r="G366" s="214"/>
      <c r="H366" s="41" t="str">
        <f t="shared" si="36"/>
        <v/>
      </c>
      <c r="I366" s="87" t="str">
        <f t="shared" si="35"/>
        <v/>
      </c>
      <c r="J366" s="87" t="str">
        <f t="shared" si="37"/>
        <v/>
      </c>
      <c r="K366" s="5"/>
    </row>
    <row r="367" spans="1:11" ht="15" customHeight="1" x14ac:dyDescent="0.2">
      <c r="A367" s="28" t="str">
        <f t="shared" si="32"/>
        <v/>
      </c>
      <c r="B367" s="26" t="str">
        <f>VLOOKUP(A367,OutputOsiris!$A$9:$A$1008,1,FALSE)</f>
        <v/>
      </c>
      <c r="C367" s="10" t="str">
        <f t="shared" si="33"/>
        <v/>
      </c>
      <c r="D367" s="26" t="str">
        <f>VLOOKUP(A367,Opdracht!$A$11:$A$1010,1,FALSE)</f>
        <v/>
      </c>
      <c r="E367" s="29" t="str">
        <f t="shared" si="34"/>
        <v/>
      </c>
      <c r="F367" s="40"/>
      <c r="G367" s="214"/>
      <c r="H367" s="41" t="str">
        <f t="shared" si="36"/>
        <v/>
      </c>
      <c r="I367" s="87" t="str">
        <f t="shared" si="35"/>
        <v/>
      </c>
      <c r="J367" s="87" t="str">
        <f t="shared" si="37"/>
        <v/>
      </c>
      <c r="K367" s="5"/>
    </row>
    <row r="368" spans="1:11" ht="15" customHeight="1" x14ac:dyDescent="0.2">
      <c r="A368" s="28" t="str">
        <f t="shared" si="32"/>
        <v/>
      </c>
      <c r="B368" s="26" t="str">
        <f>VLOOKUP(A368,OutputOsiris!$A$9:$A$1008,1,FALSE)</f>
        <v/>
      </c>
      <c r="C368" s="10" t="str">
        <f t="shared" si="33"/>
        <v/>
      </c>
      <c r="D368" s="26" t="str">
        <f>VLOOKUP(A368,Opdracht!$A$11:$A$1010,1,FALSE)</f>
        <v/>
      </c>
      <c r="E368" s="29" t="str">
        <f t="shared" si="34"/>
        <v/>
      </c>
      <c r="F368" s="40"/>
      <c r="G368" s="214"/>
      <c r="H368" s="41" t="str">
        <f t="shared" si="36"/>
        <v/>
      </c>
      <c r="I368" s="87" t="str">
        <f t="shared" si="35"/>
        <v/>
      </c>
      <c r="J368" s="87" t="str">
        <f t="shared" si="37"/>
        <v/>
      </c>
      <c r="K368" s="5"/>
    </row>
    <row r="369" spans="1:11" ht="15" customHeight="1" x14ac:dyDescent="0.2">
      <c r="A369" s="28" t="str">
        <f t="shared" si="32"/>
        <v/>
      </c>
      <c r="B369" s="26" t="str">
        <f>VLOOKUP(A369,OutputOsiris!$A$9:$A$1008,1,FALSE)</f>
        <v/>
      </c>
      <c r="C369" s="10" t="str">
        <f t="shared" si="33"/>
        <v/>
      </c>
      <c r="D369" s="26" t="str">
        <f>VLOOKUP(A369,Opdracht!$A$11:$A$1010,1,FALSE)</f>
        <v/>
      </c>
      <c r="E369" s="29" t="str">
        <f t="shared" si="34"/>
        <v/>
      </c>
      <c r="F369" s="40"/>
      <c r="G369" s="214"/>
      <c r="H369" s="41" t="str">
        <f t="shared" si="36"/>
        <v/>
      </c>
      <c r="I369" s="87" t="str">
        <f t="shared" si="35"/>
        <v/>
      </c>
      <c r="J369" s="87" t="str">
        <f t="shared" si="37"/>
        <v/>
      </c>
      <c r="K369" s="5"/>
    </row>
    <row r="370" spans="1:11" ht="15" customHeight="1" x14ac:dyDescent="0.2">
      <c r="A370" s="28" t="str">
        <f t="shared" si="32"/>
        <v/>
      </c>
      <c r="B370" s="26" t="str">
        <f>VLOOKUP(A370,OutputOsiris!$A$9:$A$1008,1,FALSE)</f>
        <v/>
      </c>
      <c r="C370" s="10" t="str">
        <f t="shared" si="33"/>
        <v/>
      </c>
      <c r="D370" s="26" t="str">
        <f>VLOOKUP(A370,Opdracht!$A$11:$A$1010,1,FALSE)</f>
        <v/>
      </c>
      <c r="E370" s="29" t="str">
        <f t="shared" si="34"/>
        <v/>
      </c>
      <c r="F370" s="40"/>
      <c r="G370" s="214"/>
      <c r="H370" s="41" t="str">
        <f t="shared" si="36"/>
        <v/>
      </c>
      <c r="I370" s="87" t="str">
        <f t="shared" si="35"/>
        <v/>
      </c>
      <c r="J370" s="87" t="str">
        <f t="shared" si="37"/>
        <v/>
      </c>
      <c r="K370" s="5"/>
    </row>
    <row r="371" spans="1:11" ht="15" customHeight="1" x14ac:dyDescent="0.2">
      <c r="A371" s="28" t="str">
        <f t="shared" si="32"/>
        <v/>
      </c>
      <c r="B371" s="26" t="str">
        <f>VLOOKUP(A371,OutputOsiris!$A$9:$A$1008,1,FALSE)</f>
        <v/>
      </c>
      <c r="C371" s="10" t="str">
        <f t="shared" si="33"/>
        <v/>
      </c>
      <c r="D371" s="26" t="str">
        <f>VLOOKUP(A371,Opdracht!$A$11:$A$1010,1,FALSE)</f>
        <v/>
      </c>
      <c r="E371" s="29" t="str">
        <f t="shared" si="34"/>
        <v/>
      </c>
      <c r="F371" s="40"/>
      <c r="G371" s="214"/>
      <c r="H371" s="41" t="str">
        <f t="shared" si="36"/>
        <v/>
      </c>
      <c r="I371" s="87" t="str">
        <f t="shared" si="35"/>
        <v/>
      </c>
      <c r="J371" s="87" t="str">
        <f t="shared" si="37"/>
        <v/>
      </c>
      <c r="K371" s="5"/>
    </row>
    <row r="372" spans="1:11" ht="15" customHeight="1" x14ac:dyDescent="0.2">
      <c r="A372" s="28" t="str">
        <f t="shared" si="32"/>
        <v/>
      </c>
      <c r="B372" s="26" t="str">
        <f>VLOOKUP(A372,OutputOsiris!$A$9:$A$1008,1,FALSE)</f>
        <v/>
      </c>
      <c r="C372" s="10" t="str">
        <f t="shared" si="33"/>
        <v/>
      </c>
      <c r="D372" s="26" t="str">
        <f>VLOOKUP(A372,Opdracht!$A$11:$A$1010,1,FALSE)</f>
        <v/>
      </c>
      <c r="E372" s="29" t="str">
        <f t="shared" si="34"/>
        <v/>
      </c>
      <c r="F372" s="40"/>
      <c r="G372" s="214"/>
      <c r="H372" s="41" t="str">
        <f t="shared" si="36"/>
        <v/>
      </c>
      <c r="I372" s="87" t="str">
        <f t="shared" si="35"/>
        <v/>
      </c>
      <c r="J372" s="87" t="str">
        <f t="shared" si="37"/>
        <v/>
      </c>
      <c r="K372" s="5"/>
    </row>
    <row r="373" spans="1:11" ht="15" customHeight="1" x14ac:dyDescent="0.2">
      <c r="A373" s="28" t="str">
        <f t="shared" si="32"/>
        <v/>
      </c>
      <c r="B373" s="26" t="str">
        <f>VLOOKUP(A373,OutputOsiris!$A$9:$A$1008,1,FALSE)</f>
        <v/>
      </c>
      <c r="C373" s="10" t="str">
        <f t="shared" si="33"/>
        <v/>
      </c>
      <c r="D373" s="26" t="str">
        <f>VLOOKUP(A373,Opdracht!$A$11:$A$1010,1,FALSE)</f>
        <v/>
      </c>
      <c r="E373" s="29" t="str">
        <f t="shared" si="34"/>
        <v/>
      </c>
      <c r="F373" s="40"/>
      <c r="G373" s="214"/>
      <c r="H373" s="41" t="str">
        <f t="shared" si="36"/>
        <v/>
      </c>
      <c r="I373" s="87" t="str">
        <f t="shared" si="35"/>
        <v/>
      </c>
      <c r="J373" s="87" t="str">
        <f t="shared" si="37"/>
        <v/>
      </c>
      <c r="K373" s="5"/>
    </row>
    <row r="374" spans="1:11" ht="15" customHeight="1" x14ac:dyDescent="0.2">
      <c r="A374" s="28" t="str">
        <f t="shared" si="32"/>
        <v/>
      </c>
      <c r="B374" s="26" t="str">
        <f>VLOOKUP(A374,OutputOsiris!$A$9:$A$1008,1,FALSE)</f>
        <v/>
      </c>
      <c r="C374" s="10" t="str">
        <f t="shared" si="33"/>
        <v/>
      </c>
      <c r="D374" s="26" t="str">
        <f>VLOOKUP(A374,Opdracht!$A$11:$A$1010,1,FALSE)</f>
        <v/>
      </c>
      <c r="E374" s="29" t="str">
        <f t="shared" si="34"/>
        <v/>
      </c>
      <c r="F374" s="40"/>
      <c r="G374" s="214"/>
      <c r="H374" s="41" t="str">
        <f t="shared" si="36"/>
        <v/>
      </c>
      <c r="I374" s="87" t="str">
        <f t="shared" si="35"/>
        <v/>
      </c>
      <c r="J374" s="87" t="str">
        <f t="shared" si="37"/>
        <v/>
      </c>
      <c r="K374" s="5"/>
    </row>
    <row r="375" spans="1:11" ht="15" customHeight="1" x14ac:dyDescent="0.2">
      <c r="A375" s="28" t="str">
        <f t="shared" si="32"/>
        <v/>
      </c>
      <c r="B375" s="26" t="str">
        <f>VLOOKUP(A375,OutputOsiris!$A$9:$A$1008,1,FALSE)</f>
        <v/>
      </c>
      <c r="C375" s="10" t="str">
        <f t="shared" si="33"/>
        <v/>
      </c>
      <c r="D375" s="26" t="str">
        <f>VLOOKUP(A375,Opdracht!$A$11:$A$1010,1,FALSE)</f>
        <v/>
      </c>
      <c r="E375" s="29" t="str">
        <f t="shared" si="34"/>
        <v/>
      </c>
      <c r="F375" s="40"/>
      <c r="G375" s="214"/>
      <c r="H375" s="41" t="str">
        <f t="shared" si="36"/>
        <v/>
      </c>
      <c r="I375" s="87" t="str">
        <f t="shared" si="35"/>
        <v/>
      </c>
      <c r="J375" s="87" t="str">
        <f t="shared" si="37"/>
        <v/>
      </c>
      <c r="K375" s="5"/>
    </row>
    <row r="376" spans="1:11" ht="15" customHeight="1" x14ac:dyDescent="0.2">
      <c r="A376" s="28" t="str">
        <f t="shared" si="32"/>
        <v/>
      </c>
      <c r="B376" s="26" t="str">
        <f>VLOOKUP(A376,OutputOsiris!$A$9:$A$1008,1,FALSE)</f>
        <v/>
      </c>
      <c r="C376" s="10" t="str">
        <f t="shared" si="33"/>
        <v/>
      </c>
      <c r="D376" s="26" t="str">
        <f>VLOOKUP(A376,Opdracht!$A$11:$A$1010,1,FALSE)</f>
        <v/>
      </c>
      <c r="E376" s="29" t="str">
        <f t="shared" si="34"/>
        <v/>
      </c>
      <c r="F376" s="40"/>
      <c r="G376" s="214"/>
      <c r="H376" s="41" t="str">
        <f t="shared" si="36"/>
        <v/>
      </c>
      <c r="I376" s="87" t="str">
        <f t="shared" si="35"/>
        <v/>
      </c>
      <c r="J376" s="87" t="str">
        <f t="shared" si="37"/>
        <v/>
      </c>
      <c r="K376" s="5"/>
    </row>
    <row r="377" spans="1:11" ht="15" customHeight="1" x14ac:dyDescent="0.2">
      <c r="A377" s="28" t="str">
        <f t="shared" si="32"/>
        <v/>
      </c>
      <c r="B377" s="26" t="str">
        <f>VLOOKUP(A377,OutputOsiris!$A$9:$A$1008,1,FALSE)</f>
        <v/>
      </c>
      <c r="C377" s="10" t="str">
        <f t="shared" si="33"/>
        <v/>
      </c>
      <c r="D377" s="26" t="str">
        <f>VLOOKUP(A377,Opdracht!$A$11:$A$1010,1,FALSE)</f>
        <v/>
      </c>
      <c r="E377" s="29" t="str">
        <f t="shared" si="34"/>
        <v/>
      </c>
      <c r="F377" s="40"/>
      <c r="G377" s="214"/>
      <c r="H377" s="41" t="str">
        <f t="shared" si="36"/>
        <v/>
      </c>
      <c r="I377" s="87" t="str">
        <f t="shared" si="35"/>
        <v/>
      </c>
      <c r="J377" s="87" t="str">
        <f t="shared" si="37"/>
        <v/>
      </c>
      <c r="K377" s="5"/>
    </row>
    <row r="378" spans="1:11" ht="15" customHeight="1" x14ac:dyDescent="0.2">
      <c r="A378" s="28" t="str">
        <f t="shared" si="32"/>
        <v/>
      </c>
      <c r="B378" s="26" t="str">
        <f>VLOOKUP(A378,OutputOsiris!$A$9:$A$1008,1,FALSE)</f>
        <v/>
      </c>
      <c r="C378" s="10" t="str">
        <f t="shared" si="33"/>
        <v/>
      </c>
      <c r="D378" s="26" t="str">
        <f>VLOOKUP(A378,Opdracht!$A$11:$A$1010,1,FALSE)</f>
        <v/>
      </c>
      <c r="E378" s="29" t="str">
        <f t="shared" si="34"/>
        <v/>
      </c>
      <c r="F378" s="40"/>
      <c r="G378" s="214"/>
      <c r="H378" s="41" t="str">
        <f t="shared" si="36"/>
        <v/>
      </c>
      <c r="I378" s="87" t="str">
        <f t="shared" si="35"/>
        <v/>
      </c>
      <c r="J378" s="87" t="str">
        <f t="shared" si="37"/>
        <v/>
      </c>
      <c r="K378" s="5"/>
    </row>
    <row r="379" spans="1:11" ht="15" customHeight="1" x14ac:dyDescent="0.2">
      <c r="A379" s="28" t="str">
        <f t="shared" si="32"/>
        <v/>
      </c>
      <c r="B379" s="26" t="str">
        <f>VLOOKUP(A379,OutputOsiris!$A$9:$A$1008,1,FALSE)</f>
        <v/>
      </c>
      <c r="C379" s="10" t="str">
        <f t="shared" si="33"/>
        <v/>
      </c>
      <c r="D379" s="26" t="str">
        <f>VLOOKUP(A379,Opdracht!$A$11:$A$1010,1,FALSE)</f>
        <v/>
      </c>
      <c r="E379" s="29" t="str">
        <f t="shared" si="34"/>
        <v/>
      </c>
      <c r="F379" s="40"/>
      <c r="G379" s="214"/>
      <c r="H379" s="41" t="str">
        <f t="shared" si="36"/>
        <v/>
      </c>
      <c r="I379" s="87" t="str">
        <f t="shared" si="35"/>
        <v/>
      </c>
      <c r="J379" s="87" t="str">
        <f t="shared" si="37"/>
        <v/>
      </c>
      <c r="K379" s="5"/>
    </row>
    <row r="380" spans="1:11" ht="15" customHeight="1" x14ac:dyDescent="0.2">
      <c r="A380" s="28" t="str">
        <f t="shared" si="32"/>
        <v/>
      </c>
      <c r="B380" s="26" t="str">
        <f>VLOOKUP(A380,OutputOsiris!$A$9:$A$1008,1,FALSE)</f>
        <v/>
      </c>
      <c r="C380" s="10" t="str">
        <f t="shared" si="33"/>
        <v/>
      </c>
      <c r="D380" s="26" t="str">
        <f>VLOOKUP(A380,Opdracht!$A$11:$A$1010,1,FALSE)</f>
        <v/>
      </c>
      <c r="E380" s="29" t="str">
        <f t="shared" si="34"/>
        <v/>
      </c>
      <c r="F380" s="40"/>
      <c r="G380" s="214"/>
      <c r="H380" s="41" t="str">
        <f t="shared" si="36"/>
        <v/>
      </c>
      <c r="I380" s="87" t="str">
        <f t="shared" si="35"/>
        <v/>
      </c>
      <c r="J380" s="87" t="str">
        <f t="shared" si="37"/>
        <v/>
      </c>
      <c r="K380" s="5"/>
    </row>
    <row r="381" spans="1:11" ht="15" customHeight="1" x14ac:dyDescent="0.2">
      <c r="A381" s="28" t="str">
        <f t="shared" si="32"/>
        <v/>
      </c>
      <c r="B381" s="26" t="str">
        <f>VLOOKUP(A381,OutputOsiris!$A$9:$A$1008,1,FALSE)</f>
        <v/>
      </c>
      <c r="C381" s="10" t="str">
        <f t="shared" si="33"/>
        <v/>
      </c>
      <c r="D381" s="26" t="str">
        <f>VLOOKUP(A381,Opdracht!$A$11:$A$1010,1,FALSE)</f>
        <v/>
      </c>
      <c r="E381" s="29" t="str">
        <f t="shared" si="34"/>
        <v/>
      </c>
      <c r="F381" s="40"/>
      <c r="G381" s="214"/>
      <c r="H381" s="41" t="str">
        <f t="shared" si="36"/>
        <v/>
      </c>
      <c r="I381" s="87" t="str">
        <f t="shared" si="35"/>
        <v/>
      </c>
      <c r="J381" s="87" t="str">
        <f t="shared" si="37"/>
        <v/>
      </c>
      <c r="K381" s="5"/>
    </row>
    <row r="382" spans="1:11" ht="15" customHeight="1" x14ac:dyDescent="0.2">
      <c r="A382" s="28" t="str">
        <f t="shared" si="32"/>
        <v/>
      </c>
      <c r="B382" s="26" t="str">
        <f>VLOOKUP(A382,OutputOsiris!$A$9:$A$1008,1,FALSE)</f>
        <v/>
      </c>
      <c r="C382" s="10" t="str">
        <f t="shared" si="33"/>
        <v/>
      </c>
      <c r="D382" s="26" t="str">
        <f>VLOOKUP(A382,Opdracht!$A$11:$A$1010,1,FALSE)</f>
        <v/>
      </c>
      <c r="E382" s="29" t="str">
        <f t="shared" si="34"/>
        <v/>
      </c>
      <c r="F382" s="40"/>
      <c r="G382" s="214"/>
      <c r="H382" s="41" t="str">
        <f t="shared" si="36"/>
        <v/>
      </c>
      <c r="I382" s="87" t="str">
        <f t="shared" si="35"/>
        <v/>
      </c>
      <c r="J382" s="87" t="str">
        <f t="shared" si="37"/>
        <v/>
      </c>
      <c r="K382" s="5"/>
    </row>
    <row r="383" spans="1:11" ht="15" customHeight="1" x14ac:dyDescent="0.2">
      <c r="A383" s="28" t="str">
        <f t="shared" si="32"/>
        <v/>
      </c>
      <c r="B383" s="26" t="str">
        <f>VLOOKUP(A383,OutputOsiris!$A$9:$A$1008,1,FALSE)</f>
        <v/>
      </c>
      <c r="C383" s="10" t="str">
        <f t="shared" si="33"/>
        <v/>
      </c>
      <c r="D383" s="26" t="str">
        <f>VLOOKUP(A383,Opdracht!$A$11:$A$1010,1,FALSE)</f>
        <v/>
      </c>
      <c r="E383" s="29" t="str">
        <f t="shared" si="34"/>
        <v/>
      </c>
      <c r="F383" s="40"/>
      <c r="G383" s="214"/>
      <c r="H383" s="41" t="str">
        <f t="shared" si="36"/>
        <v/>
      </c>
      <c r="I383" s="87" t="str">
        <f t="shared" si="35"/>
        <v/>
      </c>
      <c r="J383" s="87" t="str">
        <f t="shared" si="37"/>
        <v/>
      </c>
      <c r="K383" s="5"/>
    </row>
    <row r="384" spans="1:11" ht="15" customHeight="1" x14ac:dyDescent="0.2">
      <c r="A384" s="28" t="str">
        <f t="shared" si="32"/>
        <v/>
      </c>
      <c r="B384" s="26" t="str">
        <f>VLOOKUP(A384,OutputOsiris!$A$9:$A$1008,1,FALSE)</f>
        <v/>
      </c>
      <c r="C384" s="10" t="str">
        <f t="shared" si="33"/>
        <v/>
      </c>
      <c r="D384" s="26" t="str">
        <f>VLOOKUP(A384,Opdracht!$A$11:$A$1010,1,FALSE)</f>
        <v/>
      </c>
      <c r="E384" s="29" t="str">
        <f t="shared" si="34"/>
        <v/>
      </c>
      <c r="F384" s="40"/>
      <c r="G384" s="214"/>
      <c r="H384" s="41" t="str">
        <f t="shared" si="36"/>
        <v/>
      </c>
      <c r="I384" s="87" t="str">
        <f t="shared" si="35"/>
        <v/>
      </c>
      <c r="J384" s="87" t="str">
        <f t="shared" si="37"/>
        <v/>
      </c>
      <c r="K384" s="5"/>
    </row>
    <row r="385" spans="1:11" ht="15" customHeight="1" x14ac:dyDescent="0.2">
      <c r="A385" s="28" t="str">
        <f t="shared" si="32"/>
        <v/>
      </c>
      <c r="B385" s="26" t="str">
        <f>VLOOKUP(A385,OutputOsiris!$A$9:$A$1008,1,FALSE)</f>
        <v/>
      </c>
      <c r="C385" s="10" t="str">
        <f t="shared" si="33"/>
        <v/>
      </c>
      <c r="D385" s="26" t="str">
        <f>VLOOKUP(A385,Opdracht!$A$11:$A$1010,1,FALSE)</f>
        <v/>
      </c>
      <c r="E385" s="29" t="str">
        <f t="shared" si="34"/>
        <v/>
      </c>
      <c r="F385" s="40"/>
      <c r="G385" s="214"/>
      <c r="H385" s="41" t="str">
        <f t="shared" si="36"/>
        <v/>
      </c>
      <c r="I385" s="87" t="str">
        <f t="shared" si="35"/>
        <v/>
      </c>
      <c r="J385" s="87" t="str">
        <f t="shared" si="37"/>
        <v/>
      </c>
      <c r="K385" s="5"/>
    </row>
    <row r="386" spans="1:11" ht="15" customHeight="1" x14ac:dyDescent="0.2">
      <c r="A386" s="28" t="str">
        <f t="shared" si="32"/>
        <v/>
      </c>
      <c r="B386" s="26" t="str">
        <f>VLOOKUP(A386,OutputOsiris!$A$9:$A$1008,1,FALSE)</f>
        <v/>
      </c>
      <c r="C386" s="10" t="str">
        <f t="shared" si="33"/>
        <v/>
      </c>
      <c r="D386" s="26" t="str">
        <f>VLOOKUP(A386,Opdracht!$A$11:$A$1010,1,FALSE)</f>
        <v/>
      </c>
      <c r="E386" s="29" t="str">
        <f t="shared" si="34"/>
        <v/>
      </c>
      <c r="F386" s="40"/>
      <c r="G386" s="214"/>
      <c r="H386" s="41" t="str">
        <f t="shared" si="36"/>
        <v/>
      </c>
      <c r="I386" s="87" t="str">
        <f t="shared" si="35"/>
        <v/>
      </c>
      <c r="J386" s="87" t="str">
        <f t="shared" si="37"/>
        <v/>
      </c>
      <c r="K386" s="5"/>
    </row>
    <row r="387" spans="1:11" ht="15" customHeight="1" x14ac:dyDescent="0.2">
      <c r="A387" s="28" t="str">
        <f t="shared" si="32"/>
        <v/>
      </c>
      <c r="B387" s="26" t="str">
        <f>VLOOKUP(A387,OutputOsiris!$A$9:$A$1008,1,FALSE)</f>
        <v/>
      </c>
      <c r="C387" s="10" t="str">
        <f t="shared" si="33"/>
        <v/>
      </c>
      <c r="D387" s="26" t="str">
        <f>VLOOKUP(A387,Opdracht!$A$11:$A$1010,1,FALSE)</f>
        <v/>
      </c>
      <c r="E387" s="29" t="str">
        <f t="shared" si="34"/>
        <v/>
      </c>
      <c r="F387" s="40"/>
      <c r="G387" s="214"/>
      <c r="H387" s="41" t="str">
        <f t="shared" si="36"/>
        <v/>
      </c>
      <c r="I387" s="87" t="str">
        <f t="shared" si="35"/>
        <v/>
      </c>
      <c r="J387" s="87" t="str">
        <f t="shared" si="37"/>
        <v/>
      </c>
      <c r="K387" s="5"/>
    </row>
    <row r="388" spans="1:11" ht="15" customHeight="1" x14ac:dyDescent="0.2">
      <c r="A388" s="28" t="str">
        <f t="shared" si="32"/>
        <v/>
      </c>
      <c r="B388" s="26" t="str">
        <f>VLOOKUP(A388,OutputOsiris!$A$9:$A$1008,1,FALSE)</f>
        <v/>
      </c>
      <c r="C388" s="10" t="str">
        <f t="shared" si="33"/>
        <v/>
      </c>
      <c r="D388" s="26" t="str">
        <f>VLOOKUP(A388,Opdracht!$A$11:$A$1010,1,FALSE)</f>
        <v/>
      </c>
      <c r="E388" s="29" t="str">
        <f t="shared" si="34"/>
        <v/>
      </c>
      <c r="F388" s="40"/>
      <c r="G388" s="214"/>
      <c r="H388" s="41" t="str">
        <f t="shared" si="36"/>
        <v/>
      </c>
      <c r="I388" s="87" t="str">
        <f t="shared" si="35"/>
        <v/>
      </c>
      <c r="J388" s="87" t="str">
        <f t="shared" si="37"/>
        <v/>
      </c>
      <c r="K388" s="5"/>
    </row>
    <row r="389" spans="1:11" ht="15" customHeight="1" x14ac:dyDescent="0.2">
      <c r="A389" s="28" t="str">
        <f t="shared" si="32"/>
        <v/>
      </c>
      <c r="B389" s="26" t="str">
        <f>VLOOKUP(A389,OutputOsiris!$A$9:$A$1008,1,FALSE)</f>
        <v/>
      </c>
      <c r="C389" s="10" t="str">
        <f t="shared" si="33"/>
        <v/>
      </c>
      <c r="D389" s="26" t="str">
        <f>VLOOKUP(A389,Opdracht!$A$11:$A$1010,1,FALSE)</f>
        <v/>
      </c>
      <c r="E389" s="29" t="str">
        <f t="shared" si="34"/>
        <v/>
      </c>
      <c r="F389" s="40"/>
      <c r="G389" s="214"/>
      <c r="H389" s="41" t="str">
        <f t="shared" si="36"/>
        <v/>
      </c>
      <c r="I389" s="87" t="str">
        <f t="shared" si="35"/>
        <v/>
      </c>
      <c r="J389" s="87" t="str">
        <f t="shared" si="37"/>
        <v/>
      </c>
      <c r="K389" s="5"/>
    </row>
    <row r="390" spans="1:11" ht="15" customHeight="1" x14ac:dyDescent="0.2">
      <c r="A390" s="28" t="str">
        <f t="shared" si="32"/>
        <v/>
      </c>
      <c r="B390" s="26" t="str">
        <f>VLOOKUP(A390,OutputOsiris!$A$9:$A$1008,1,FALSE)</f>
        <v/>
      </c>
      <c r="C390" s="10" t="str">
        <f t="shared" si="33"/>
        <v/>
      </c>
      <c r="D390" s="26" t="str">
        <f>VLOOKUP(A390,Opdracht!$A$11:$A$1010,1,FALSE)</f>
        <v/>
      </c>
      <c r="E390" s="29" t="str">
        <f t="shared" si="34"/>
        <v/>
      </c>
      <c r="F390" s="40"/>
      <c r="G390" s="214"/>
      <c r="H390" s="41" t="str">
        <f t="shared" si="36"/>
        <v/>
      </c>
      <c r="I390" s="87" t="str">
        <f t="shared" si="35"/>
        <v/>
      </c>
      <c r="J390" s="87" t="str">
        <f t="shared" si="37"/>
        <v/>
      </c>
      <c r="K390" s="5"/>
    </row>
    <row r="391" spans="1:11" ht="15" customHeight="1" x14ac:dyDescent="0.2">
      <c r="A391" s="28" t="str">
        <f t="shared" si="32"/>
        <v/>
      </c>
      <c r="B391" s="26" t="str">
        <f>VLOOKUP(A391,OutputOsiris!$A$9:$A$1008,1,FALSE)</f>
        <v/>
      </c>
      <c r="C391" s="10" t="str">
        <f t="shared" si="33"/>
        <v/>
      </c>
      <c r="D391" s="26" t="str">
        <f>VLOOKUP(A391,Opdracht!$A$11:$A$1010,1,FALSE)</f>
        <v/>
      </c>
      <c r="E391" s="29" t="str">
        <f t="shared" si="34"/>
        <v/>
      </c>
      <c r="F391" s="40"/>
      <c r="G391" s="214"/>
      <c r="H391" s="41" t="str">
        <f t="shared" si="36"/>
        <v/>
      </c>
      <c r="I391" s="87" t="str">
        <f t="shared" si="35"/>
        <v/>
      </c>
      <c r="J391" s="87" t="str">
        <f t="shared" si="37"/>
        <v/>
      </c>
      <c r="K391" s="5"/>
    </row>
    <row r="392" spans="1:11" ht="15" customHeight="1" x14ac:dyDescent="0.2">
      <c r="A392" s="28" t="str">
        <f t="shared" si="32"/>
        <v/>
      </c>
      <c r="B392" s="26" t="str">
        <f>VLOOKUP(A392,OutputOsiris!$A$9:$A$1008,1,FALSE)</f>
        <v/>
      </c>
      <c r="C392" s="10" t="str">
        <f t="shared" si="33"/>
        <v/>
      </c>
      <c r="D392" s="26" t="str">
        <f>VLOOKUP(A392,Opdracht!$A$11:$A$1010,1,FALSE)</f>
        <v/>
      </c>
      <c r="E392" s="29" t="str">
        <f t="shared" si="34"/>
        <v/>
      </c>
      <c r="F392" s="40"/>
      <c r="G392" s="214"/>
      <c r="H392" s="41" t="str">
        <f t="shared" si="36"/>
        <v/>
      </c>
      <c r="I392" s="87" t="str">
        <f t="shared" si="35"/>
        <v/>
      </c>
      <c r="J392" s="87" t="str">
        <f t="shared" si="37"/>
        <v/>
      </c>
      <c r="K392" s="5"/>
    </row>
    <row r="393" spans="1:11" ht="15" customHeight="1" x14ac:dyDescent="0.2">
      <c r="A393" s="28" t="str">
        <f t="shared" ref="A393:A456" si="38">TEXT(RIGHT(TRIM(F393),7),"0000000")</f>
        <v/>
      </c>
      <c r="B393" s="26" t="str">
        <f>VLOOKUP(A393,OutputOsiris!$A$9:$A$1008,1,FALSE)</f>
        <v/>
      </c>
      <c r="C393" s="10" t="str">
        <f t="shared" ref="C393:C456" si="39">IF(ISBLANK(F393),"",(IF(ISERROR(B393),"NEE","")))</f>
        <v/>
      </c>
      <c r="D393" s="26" t="str">
        <f>VLOOKUP(A393,Opdracht!$A$11:$A$1010,1,FALSE)</f>
        <v/>
      </c>
      <c r="E393" s="29" t="str">
        <f t="shared" ref="E393:E456" si="40">IF(ISBLANK(F393),"",(IF(ISERROR(D393),"NEE","")))</f>
        <v/>
      </c>
      <c r="F393" s="40"/>
      <c r="G393" s="214"/>
      <c r="H393" s="41" t="str">
        <f t="shared" si="36"/>
        <v/>
      </c>
      <c r="I393" s="87" t="str">
        <f t="shared" ref="I393:I456" si="41">IF(ISNUMBER(G393),((G393-$C$6)/$E$5)+1,"")</f>
        <v/>
      </c>
      <c r="J393" s="87" t="str">
        <f t="shared" si="37"/>
        <v/>
      </c>
      <c r="K393" s="5"/>
    </row>
    <row r="394" spans="1:11" ht="15" customHeight="1" x14ac:dyDescent="0.2">
      <c r="A394" s="28" t="str">
        <f t="shared" si="38"/>
        <v/>
      </c>
      <c r="B394" s="26" t="str">
        <f>VLOOKUP(A394,OutputOsiris!$A$9:$A$1008,1,FALSE)</f>
        <v/>
      </c>
      <c r="C394" s="10" t="str">
        <f t="shared" si="39"/>
        <v/>
      </c>
      <c r="D394" s="26" t="str">
        <f>VLOOKUP(A394,Opdracht!$A$11:$A$1010,1,FALSE)</f>
        <v/>
      </c>
      <c r="E394" s="29" t="str">
        <f t="shared" si="40"/>
        <v/>
      </c>
      <c r="F394" s="40"/>
      <c r="G394" s="214"/>
      <c r="H394" s="41" t="str">
        <f t="shared" ref="H394:H457" si="42">IF(ISTEXT(G394),G394,IF(AND(G394="",A394&lt;&gt;"",C394&lt;&gt;"NEE"),"",IF(G394="","",IF($H$7&lt;&gt;"Deelcijfer",IF(ISNUMBER(G394),IF(AND(G394&gt;=$K$8,G394&lt;=6),6,IF(G394&lt;$K$8,5,MROUND(G394,L$8)))),MROUND(G394,L$8)))))</f>
        <v/>
      </c>
      <c r="I394" s="87" t="str">
        <f t="shared" si="41"/>
        <v/>
      </c>
      <c r="J394" s="87" t="str">
        <f t="shared" si="37"/>
        <v/>
      </c>
      <c r="K394" s="5"/>
    </row>
    <row r="395" spans="1:11" ht="15" customHeight="1" x14ac:dyDescent="0.2">
      <c r="A395" s="28" t="str">
        <f t="shared" si="38"/>
        <v/>
      </c>
      <c r="B395" s="26" t="str">
        <f>VLOOKUP(A395,OutputOsiris!$A$9:$A$1008,1,FALSE)</f>
        <v/>
      </c>
      <c r="C395" s="10" t="str">
        <f t="shared" si="39"/>
        <v/>
      </c>
      <c r="D395" s="26" t="str">
        <f>VLOOKUP(A395,Opdracht!$A$11:$A$1010,1,FALSE)</f>
        <v/>
      </c>
      <c r="E395" s="29" t="str">
        <f t="shared" si="40"/>
        <v/>
      </c>
      <c r="F395" s="40"/>
      <c r="G395" s="214"/>
      <c r="H395" s="41" t="str">
        <f t="shared" si="42"/>
        <v/>
      </c>
      <c r="I395" s="87" t="str">
        <f t="shared" si="41"/>
        <v/>
      </c>
      <c r="J395" s="87" t="str">
        <f t="shared" si="37"/>
        <v/>
      </c>
      <c r="K395" s="5"/>
    </row>
    <row r="396" spans="1:11" ht="15" customHeight="1" x14ac:dyDescent="0.2">
      <c r="A396" s="28" t="str">
        <f t="shared" si="38"/>
        <v/>
      </c>
      <c r="B396" s="26" t="str">
        <f>VLOOKUP(A396,OutputOsiris!$A$9:$A$1008,1,FALSE)</f>
        <v/>
      </c>
      <c r="C396" s="10" t="str">
        <f t="shared" si="39"/>
        <v/>
      </c>
      <c r="D396" s="26" t="str">
        <f>VLOOKUP(A396,Opdracht!$A$11:$A$1010,1,FALSE)</f>
        <v/>
      </c>
      <c r="E396" s="29" t="str">
        <f t="shared" si="40"/>
        <v/>
      </c>
      <c r="F396" s="40"/>
      <c r="G396" s="214"/>
      <c r="H396" s="41" t="str">
        <f t="shared" si="42"/>
        <v/>
      </c>
      <c r="I396" s="87" t="str">
        <f t="shared" si="41"/>
        <v/>
      </c>
      <c r="J396" s="87" t="str">
        <f t="shared" si="37"/>
        <v/>
      </c>
      <c r="K396" s="5"/>
    </row>
    <row r="397" spans="1:11" ht="15" customHeight="1" x14ac:dyDescent="0.2">
      <c r="A397" s="28" t="str">
        <f t="shared" si="38"/>
        <v/>
      </c>
      <c r="B397" s="26" t="str">
        <f>VLOOKUP(A397,OutputOsiris!$A$9:$A$1008,1,FALSE)</f>
        <v/>
      </c>
      <c r="C397" s="10" t="str">
        <f t="shared" si="39"/>
        <v/>
      </c>
      <c r="D397" s="26" t="str">
        <f>VLOOKUP(A397,Opdracht!$A$11:$A$1010,1,FALSE)</f>
        <v/>
      </c>
      <c r="E397" s="29" t="str">
        <f t="shared" si="40"/>
        <v/>
      </c>
      <c r="F397" s="40"/>
      <c r="G397" s="214"/>
      <c r="H397" s="41" t="str">
        <f t="shared" si="42"/>
        <v/>
      </c>
      <c r="I397" s="87" t="str">
        <f t="shared" si="41"/>
        <v/>
      </c>
      <c r="J397" s="87" t="str">
        <f t="shared" si="37"/>
        <v/>
      </c>
      <c r="K397" s="5"/>
    </row>
    <row r="398" spans="1:11" ht="15" customHeight="1" x14ac:dyDescent="0.2">
      <c r="A398" s="28" t="str">
        <f t="shared" si="38"/>
        <v/>
      </c>
      <c r="B398" s="26" t="str">
        <f>VLOOKUP(A398,OutputOsiris!$A$9:$A$1008,1,FALSE)</f>
        <v/>
      </c>
      <c r="C398" s="10" t="str">
        <f t="shared" si="39"/>
        <v/>
      </c>
      <c r="D398" s="26" t="str">
        <f>VLOOKUP(A398,Opdracht!$A$11:$A$1010,1,FALSE)</f>
        <v/>
      </c>
      <c r="E398" s="29" t="str">
        <f t="shared" si="40"/>
        <v/>
      </c>
      <c r="F398" s="40"/>
      <c r="G398" s="214"/>
      <c r="H398" s="41" t="str">
        <f t="shared" si="42"/>
        <v/>
      </c>
      <c r="I398" s="87" t="str">
        <f t="shared" si="41"/>
        <v/>
      </c>
      <c r="J398" s="87" t="str">
        <f t="shared" ref="J398:J461" si="43">IF(I398="","",IF(I398&lt;1,1,I398))</f>
        <v/>
      </c>
      <c r="K398" s="5"/>
    </row>
    <row r="399" spans="1:11" ht="15" customHeight="1" x14ac:dyDescent="0.2">
      <c r="A399" s="28" t="str">
        <f t="shared" si="38"/>
        <v/>
      </c>
      <c r="B399" s="26" t="str">
        <f>VLOOKUP(A399,OutputOsiris!$A$9:$A$1008,1,FALSE)</f>
        <v/>
      </c>
      <c r="C399" s="10" t="str">
        <f t="shared" si="39"/>
        <v/>
      </c>
      <c r="D399" s="26" t="str">
        <f>VLOOKUP(A399,Opdracht!$A$11:$A$1010,1,FALSE)</f>
        <v/>
      </c>
      <c r="E399" s="29" t="str">
        <f t="shared" si="40"/>
        <v/>
      </c>
      <c r="F399" s="40"/>
      <c r="G399" s="214"/>
      <c r="H399" s="41" t="str">
        <f t="shared" si="42"/>
        <v/>
      </c>
      <c r="I399" s="87" t="str">
        <f t="shared" si="41"/>
        <v/>
      </c>
      <c r="J399" s="87" t="str">
        <f t="shared" si="43"/>
        <v/>
      </c>
      <c r="K399" s="5"/>
    </row>
    <row r="400" spans="1:11" ht="15" customHeight="1" x14ac:dyDescent="0.2">
      <c r="A400" s="28" t="str">
        <f t="shared" si="38"/>
        <v/>
      </c>
      <c r="B400" s="26" t="str">
        <f>VLOOKUP(A400,OutputOsiris!$A$9:$A$1008,1,FALSE)</f>
        <v/>
      </c>
      <c r="C400" s="10" t="str">
        <f t="shared" si="39"/>
        <v/>
      </c>
      <c r="D400" s="26" t="str">
        <f>VLOOKUP(A400,Opdracht!$A$11:$A$1010,1,FALSE)</f>
        <v/>
      </c>
      <c r="E400" s="29" t="str">
        <f t="shared" si="40"/>
        <v/>
      </c>
      <c r="F400" s="40"/>
      <c r="G400" s="214"/>
      <c r="H400" s="41" t="str">
        <f t="shared" si="42"/>
        <v/>
      </c>
      <c r="I400" s="87" t="str">
        <f t="shared" si="41"/>
        <v/>
      </c>
      <c r="J400" s="87" t="str">
        <f t="shared" si="43"/>
        <v/>
      </c>
      <c r="K400" s="5"/>
    </row>
    <row r="401" spans="1:11" ht="15" customHeight="1" x14ac:dyDescent="0.2">
      <c r="A401" s="28" t="str">
        <f t="shared" si="38"/>
        <v/>
      </c>
      <c r="B401" s="26" t="str">
        <f>VLOOKUP(A401,OutputOsiris!$A$9:$A$1008,1,FALSE)</f>
        <v/>
      </c>
      <c r="C401" s="10" t="str">
        <f t="shared" si="39"/>
        <v/>
      </c>
      <c r="D401" s="26" t="str">
        <f>VLOOKUP(A401,Opdracht!$A$11:$A$1010,1,FALSE)</f>
        <v/>
      </c>
      <c r="E401" s="29" t="str">
        <f t="shared" si="40"/>
        <v/>
      </c>
      <c r="F401" s="40"/>
      <c r="G401" s="214"/>
      <c r="H401" s="41" t="str">
        <f t="shared" si="42"/>
        <v/>
      </c>
      <c r="I401" s="87" t="str">
        <f t="shared" si="41"/>
        <v/>
      </c>
      <c r="J401" s="87" t="str">
        <f t="shared" si="43"/>
        <v/>
      </c>
      <c r="K401" s="5"/>
    </row>
    <row r="402" spans="1:11" ht="15" customHeight="1" x14ac:dyDescent="0.2">
      <c r="A402" s="28" t="str">
        <f t="shared" si="38"/>
        <v/>
      </c>
      <c r="B402" s="26" t="str">
        <f>VLOOKUP(A402,OutputOsiris!$A$9:$A$1008,1,FALSE)</f>
        <v/>
      </c>
      <c r="C402" s="10" t="str">
        <f t="shared" si="39"/>
        <v/>
      </c>
      <c r="D402" s="26" t="str">
        <f>VLOOKUP(A402,Opdracht!$A$11:$A$1010,1,FALSE)</f>
        <v/>
      </c>
      <c r="E402" s="29" t="str">
        <f t="shared" si="40"/>
        <v/>
      </c>
      <c r="F402" s="40"/>
      <c r="G402" s="214"/>
      <c r="H402" s="41" t="str">
        <f t="shared" si="42"/>
        <v/>
      </c>
      <c r="I402" s="87" t="str">
        <f t="shared" si="41"/>
        <v/>
      </c>
      <c r="J402" s="87" t="str">
        <f t="shared" si="43"/>
        <v/>
      </c>
      <c r="K402" s="5"/>
    </row>
    <row r="403" spans="1:11" ht="15" customHeight="1" x14ac:dyDescent="0.2">
      <c r="A403" s="28" t="str">
        <f t="shared" si="38"/>
        <v/>
      </c>
      <c r="B403" s="26" t="str">
        <f>VLOOKUP(A403,OutputOsiris!$A$9:$A$1008,1,FALSE)</f>
        <v/>
      </c>
      <c r="C403" s="10" t="str">
        <f t="shared" si="39"/>
        <v/>
      </c>
      <c r="D403" s="26" t="str">
        <f>VLOOKUP(A403,Opdracht!$A$11:$A$1010,1,FALSE)</f>
        <v/>
      </c>
      <c r="E403" s="29" t="str">
        <f t="shared" si="40"/>
        <v/>
      </c>
      <c r="F403" s="40"/>
      <c r="G403" s="214"/>
      <c r="H403" s="41" t="str">
        <f t="shared" si="42"/>
        <v/>
      </c>
      <c r="I403" s="87" t="str">
        <f t="shared" si="41"/>
        <v/>
      </c>
      <c r="J403" s="87" t="str">
        <f t="shared" si="43"/>
        <v/>
      </c>
      <c r="K403" s="5"/>
    </row>
    <row r="404" spans="1:11" ht="15" customHeight="1" x14ac:dyDescent="0.2">
      <c r="A404" s="28" t="str">
        <f t="shared" si="38"/>
        <v/>
      </c>
      <c r="B404" s="26" t="str">
        <f>VLOOKUP(A404,OutputOsiris!$A$9:$A$1008,1,FALSE)</f>
        <v/>
      </c>
      <c r="C404" s="10" t="str">
        <f t="shared" si="39"/>
        <v/>
      </c>
      <c r="D404" s="26" t="str">
        <f>VLOOKUP(A404,Opdracht!$A$11:$A$1010,1,FALSE)</f>
        <v/>
      </c>
      <c r="E404" s="29" t="str">
        <f t="shared" si="40"/>
        <v/>
      </c>
      <c r="F404" s="40"/>
      <c r="G404" s="214"/>
      <c r="H404" s="41" t="str">
        <f t="shared" si="42"/>
        <v/>
      </c>
      <c r="I404" s="87" t="str">
        <f t="shared" si="41"/>
        <v/>
      </c>
      <c r="J404" s="87" t="str">
        <f t="shared" si="43"/>
        <v/>
      </c>
      <c r="K404" s="5"/>
    </row>
    <row r="405" spans="1:11" ht="15" customHeight="1" x14ac:dyDescent="0.2">
      <c r="A405" s="28" t="str">
        <f t="shared" si="38"/>
        <v/>
      </c>
      <c r="B405" s="26" t="str">
        <f>VLOOKUP(A405,OutputOsiris!$A$9:$A$1008,1,FALSE)</f>
        <v/>
      </c>
      <c r="C405" s="10" t="str">
        <f t="shared" si="39"/>
        <v/>
      </c>
      <c r="D405" s="26" t="str">
        <f>VLOOKUP(A405,Opdracht!$A$11:$A$1010,1,FALSE)</f>
        <v/>
      </c>
      <c r="E405" s="29" t="str">
        <f t="shared" si="40"/>
        <v/>
      </c>
      <c r="F405" s="40"/>
      <c r="G405" s="214"/>
      <c r="H405" s="41" t="str">
        <f t="shared" si="42"/>
        <v/>
      </c>
      <c r="I405" s="87" t="str">
        <f t="shared" si="41"/>
        <v/>
      </c>
      <c r="J405" s="87" t="str">
        <f t="shared" si="43"/>
        <v/>
      </c>
      <c r="K405" s="5"/>
    </row>
    <row r="406" spans="1:11" ht="15" customHeight="1" x14ac:dyDescent="0.2">
      <c r="A406" s="28" t="str">
        <f t="shared" si="38"/>
        <v/>
      </c>
      <c r="B406" s="26" t="str">
        <f>VLOOKUP(A406,OutputOsiris!$A$9:$A$1008,1,FALSE)</f>
        <v/>
      </c>
      <c r="C406" s="10" t="str">
        <f t="shared" si="39"/>
        <v/>
      </c>
      <c r="D406" s="26" t="str">
        <f>VLOOKUP(A406,Opdracht!$A$11:$A$1010,1,FALSE)</f>
        <v/>
      </c>
      <c r="E406" s="29" t="str">
        <f t="shared" si="40"/>
        <v/>
      </c>
      <c r="F406" s="40"/>
      <c r="G406" s="214"/>
      <c r="H406" s="41" t="str">
        <f t="shared" si="42"/>
        <v/>
      </c>
      <c r="I406" s="87" t="str">
        <f t="shared" si="41"/>
        <v/>
      </c>
      <c r="J406" s="87" t="str">
        <f t="shared" si="43"/>
        <v/>
      </c>
      <c r="K406" s="5"/>
    </row>
    <row r="407" spans="1:11" ht="15" customHeight="1" x14ac:dyDescent="0.2">
      <c r="A407" s="28" t="str">
        <f t="shared" si="38"/>
        <v/>
      </c>
      <c r="B407" s="26" t="str">
        <f>VLOOKUP(A407,OutputOsiris!$A$9:$A$1008,1,FALSE)</f>
        <v/>
      </c>
      <c r="C407" s="10" t="str">
        <f t="shared" si="39"/>
        <v/>
      </c>
      <c r="D407" s="26" t="str">
        <f>VLOOKUP(A407,Opdracht!$A$11:$A$1010,1,FALSE)</f>
        <v/>
      </c>
      <c r="E407" s="29" t="str">
        <f t="shared" si="40"/>
        <v/>
      </c>
      <c r="F407" s="40"/>
      <c r="G407" s="214"/>
      <c r="H407" s="41" t="str">
        <f t="shared" si="42"/>
        <v/>
      </c>
      <c r="I407" s="87" t="str">
        <f t="shared" si="41"/>
        <v/>
      </c>
      <c r="J407" s="87" t="str">
        <f t="shared" si="43"/>
        <v/>
      </c>
      <c r="K407" s="5"/>
    </row>
    <row r="408" spans="1:11" ht="15" customHeight="1" x14ac:dyDescent="0.2">
      <c r="A408" s="28" t="str">
        <f t="shared" si="38"/>
        <v/>
      </c>
      <c r="B408" s="26" t="str">
        <f>VLOOKUP(A408,OutputOsiris!$A$9:$A$1008,1,FALSE)</f>
        <v/>
      </c>
      <c r="C408" s="10" t="str">
        <f t="shared" si="39"/>
        <v/>
      </c>
      <c r="D408" s="26" t="str">
        <f>VLOOKUP(A408,Opdracht!$A$11:$A$1010,1,FALSE)</f>
        <v/>
      </c>
      <c r="E408" s="29" t="str">
        <f t="shared" si="40"/>
        <v/>
      </c>
      <c r="F408" s="40"/>
      <c r="G408" s="214"/>
      <c r="H408" s="41" t="str">
        <f t="shared" si="42"/>
        <v/>
      </c>
      <c r="I408" s="87" t="str">
        <f t="shared" si="41"/>
        <v/>
      </c>
      <c r="J408" s="87" t="str">
        <f t="shared" si="43"/>
        <v/>
      </c>
      <c r="K408" s="5"/>
    </row>
    <row r="409" spans="1:11" ht="15" customHeight="1" x14ac:dyDescent="0.2">
      <c r="A409" s="28" t="str">
        <f t="shared" si="38"/>
        <v/>
      </c>
      <c r="B409" s="26" t="str">
        <f>VLOOKUP(A409,OutputOsiris!$A$9:$A$1008,1,FALSE)</f>
        <v/>
      </c>
      <c r="C409" s="10" t="str">
        <f t="shared" si="39"/>
        <v/>
      </c>
      <c r="D409" s="26" t="str">
        <f>VLOOKUP(A409,Opdracht!$A$11:$A$1010,1,FALSE)</f>
        <v/>
      </c>
      <c r="E409" s="29" t="str">
        <f t="shared" si="40"/>
        <v/>
      </c>
      <c r="F409" s="40"/>
      <c r="G409" s="214"/>
      <c r="H409" s="41" t="str">
        <f t="shared" si="42"/>
        <v/>
      </c>
      <c r="I409" s="87" t="str">
        <f t="shared" si="41"/>
        <v/>
      </c>
      <c r="J409" s="87" t="str">
        <f t="shared" si="43"/>
        <v/>
      </c>
      <c r="K409" s="5"/>
    </row>
    <row r="410" spans="1:11" ht="15" customHeight="1" x14ac:dyDescent="0.2">
      <c r="A410" s="28" t="str">
        <f t="shared" si="38"/>
        <v/>
      </c>
      <c r="B410" s="26" t="str">
        <f>VLOOKUP(A410,OutputOsiris!$A$9:$A$1008,1,FALSE)</f>
        <v/>
      </c>
      <c r="C410" s="10" t="str">
        <f t="shared" si="39"/>
        <v/>
      </c>
      <c r="D410" s="26" t="str">
        <f>VLOOKUP(A410,Opdracht!$A$11:$A$1010,1,FALSE)</f>
        <v/>
      </c>
      <c r="E410" s="29" t="str">
        <f t="shared" si="40"/>
        <v/>
      </c>
      <c r="F410" s="40"/>
      <c r="G410" s="214"/>
      <c r="H410" s="41" t="str">
        <f t="shared" si="42"/>
        <v/>
      </c>
      <c r="I410" s="87" t="str">
        <f t="shared" si="41"/>
        <v/>
      </c>
      <c r="J410" s="87" t="str">
        <f t="shared" si="43"/>
        <v/>
      </c>
      <c r="K410" s="5"/>
    </row>
    <row r="411" spans="1:11" ht="15" customHeight="1" x14ac:dyDescent="0.2">
      <c r="A411" s="28" t="str">
        <f t="shared" si="38"/>
        <v/>
      </c>
      <c r="B411" s="26" t="str">
        <f>VLOOKUP(A411,OutputOsiris!$A$9:$A$1008,1,FALSE)</f>
        <v/>
      </c>
      <c r="C411" s="10" t="str">
        <f t="shared" si="39"/>
        <v/>
      </c>
      <c r="D411" s="26" t="str">
        <f>VLOOKUP(A411,Opdracht!$A$11:$A$1010,1,FALSE)</f>
        <v/>
      </c>
      <c r="E411" s="29" t="str">
        <f t="shared" si="40"/>
        <v/>
      </c>
      <c r="F411" s="40"/>
      <c r="G411" s="214"/>
      <c r="H411" s="41" t="str">
        <f t="shared" si="42"/>
        <v/>
      </c>
      <c r="I411" s="87" t="str">
        <f t="shared" si="41"/>
        <v/>
      </c>
      <c r="J411" s="87" t="str">
        <f t="shared" si="43"/>
        <v/>
      </c>
      <c r="K411" s="5"/>
    </row>
    <row r="412" spans="1:11" ht="15" customHeight="1" x14ac:dyDescent="0.2">
      <c r="A412" s="28" t="str">
        <f t="shared" si="38"/>
        <v/>
      </c>
      <c r="B412" s="26" t="str">
        <f>VLOOKUP(A412,OutputOsiris!$A$9:$A$1008,1,FALSE)</f>
        <v/>
      </c>
      <c r="C412" s="10" t="str">
        <f t="shared" si="39"/>
        <v/>
      </c>
      <c r="D412" s="26" t="str">
        <f>VLOOKUP(A412,Opdracht!$A$11:$A$1010,1,FALSE)</f>
        <v/>
      </c>
      <c r="E412" s="29" t="str">
        <f t="shared" si="40"/>
        <v/>
      </c>
      <c r="F412" s="40"/>
      <c r="G412" s="214"/>
      <c r="H412" s="41" t="str">
        <f t="shared" si="42"/>
        <v/>
      </c>
      <c r="I412" s="87" t="str">
        <f t="shared" si="41"/>
        <v/>
      </c>
      <c r="J412" s="87" t="str">
        <f t="shared" si="43"/>
        <v/>
      </c>
      <c r="K412" s="5"/>
    </row>
    <row r="413" spans="1:11" ht="15" customHeight="1" x14ac:dyDescent="0.2">
      <c r="A413" s="28" t="str">
        <f t="shared" si="38"/>
        <v/>
      </c>
      <c r="B413" s="26" t="str">
        <f>VLOOKUP(A413,OutputOsiris!$A$9:$A$1008,1,FALSE)</f>
        <v/>
      </c>
      <c r="C413" s="10" t="str">
        <f t="shared" si="39"/>
        <v/>
      </c>
      <c r="D413" s="26" t="str">
        <f>VLOOKUP(A413,Opdracht!$A$11:$A$1010,1,FALSE)</f>
        <v/>
      </c>
      <c r="E413" s="29" t="str">
        <f t="shared" si="40"/>
        <v/>
      </c>
      <c r="F413" s="40"/>
      <c r="G413" s="214"/>
      <c r="H413" s="41" t="str">
        <f t="shared" si="42"/>
        <v/>
      </c>
      <c r="I413" s="87" t="str">
        <f t="shared" si="41"/>
        <v/>
      </c>
      <c r="J413" s="87" t="str">
        <f t="shared" si="43"/>
        <v/>
      </c>
      <c r="K413" s="5"/>
    </row>
    <row r="414" spans="1:11" ht="15" customHeight="1" x14ac:dyDescent="0.2">
      <c r="A414" s="28" t="str">
        <f t="shared" si="38"/>
        <v/>
      </c>
      <c r="B414" s="26" t="str">
        <f>VLOOKUP(A414,OutputOsiris!$A$9:$A$1008,1,FALSE)</f>
        <v/>
      </c>
      <c r="C414" s="10" t="str">
        <f t="shared" si="39"/>
        <v/>
      </c>
      <c r="D414" s="26" t="str">
        <f>VLOOKUP(A414,Opdracht!$A$11:$A$1010,1,FALSE)</f>
        <v/>
      </c>
      <c r="E414" s="29" t="str">
        <f t="shared" si="40"/>
        <v/>
      </c>
      <c r="F414" s="40"/>
      <c r="G414" s="214"/>
      <c r="H414" s="41" t="str">
        <f t="shared" si="42"/>
        <v/>
      </c>
      <c r="I414" s="87" t="str">
        <f t="shared" si="41"/>
        <v/>
      </c>
      <c r="J414" s="87" t="str">
        <f t="shared" si="43"/>
        <v/>
      </c>
      <c r="K414" s="5"/>
    </row>
    <row r="415" spans="1:11" ht="15" customHeight="1" x14ac:dyDescent="0.2">
      <c r="A415" s="28" t="str">
        <f t="shared" si="38"/>
        <v/>
      </c>
      <c r="B415" s="26" t="str">
        <f>VLOOKUP(A415,OutputOsiris!$A$9:$A$1008,1,FALSE)</f>
        <v/>
      </c>
      <c r="C415" s="10" t="str">
        <f t="shared" si="39"/>
        <v/>
      </c>
      <c r="D415" s="26" t="str">
        <f>VLOOKUP(A415,Opdracht!$A$11:$A$1010,1,FALSE)</f>
        <v/>
      </c>
      <c r="E415" s="29" t="str">
        <f t="shared" si="40"/>
        <v/>
      </c>
      <c r="F415" s="40"/>
      <c r="G415" s="214"/>
      <c r="H415" s="41" t="str">
        <f t="shared" si="42"/>
        <v/>
      </c>
      <c r="I415" s="87" t="str">
        <f t="shared" si="41"/>
        <v/>
      </c>
      <c r="J415" s="87" t="str">
        <f t="shared" si="43"/>
        <v/>
      </c>
      <c r="K415" s="5"/>
    </row>
    <row r="416" spans="1:11" ht="15" customHeight="1" x14ac:dyDescent="0.2">
      <c r="A416" s="28" t="str">
        <f t="shared" si="38"/>
        <v/>
      </c>
      <c r="B416" s="26" t="str">
        <f>VLOOKUP(A416,OutputOsiris!$A$9:$A$1008,1,FALSE)</f>
        <v/>
      </c>
      <c r="C416" s="10" t="str">
        <f t="shared" si="39"/>
        <v/>
      </c>
      <c r="D416" s="26" t="str">
        <f>VLOOKUP(A416,Opdracht!$A$11:$A$1010,1,FALSE)</f>
        <v/>
      </c>
      <c r="E416" s="29" t="str">
        <f t="shared" si="40"/>
        <v/>
      </c>
      <c r="F416" s="40"/>
      <c r="G416" s="214"/>
      <c r="H416" s="41" t="str">
        <f t="shared" si="42"/>
        <v/>
      </c>
      <c r="I416" s="87" t="str">
        <f t="shared" si="41"/>
        <v/>
      </c>
      <c r="J416" s="87" t="str">
        <f t="shared" si="43"/>
        <v/>
      </c>
      <c r="K416" s="5"/>
    </row>
    <row r="417" spans="1:11" ht="15" customHeight="1" x14ac:dyDescent="0.2">
      <c r="A417" s="28" t="str">
        <f t="shared" si="38"/>
        <v/>
      </c>
      <c r="B417" s="26" t="str">
        <f>VLOOKUP(A417,OutputOsiris!$A$9:$A$1008,1,FALSE)</f>
        <v/>
      </c>
      <c r="C417" s="10" t="str">
        <f t="shared" si="39"/>
        <v/>
      </c>
      <c r="D417" s="26" t="str">
        <f>VLOOKUP(A417,Opdracht!$A$11:$A$1010,1,FALSE)</f>
        <v/>
      </c>
      <c r="E417" s="29" t="str">
        <f t="shared" si="40"/>
        <v/>
      </c>
      <c r="F417" s="40"/>
      <c r="G417" s="214"/>
      <c r="H417" s="41" t="str">
        <f t="shared" si="42"/>
        <v/>
      </c>
      <c r="I417" s="87" t="str">
        <f t="shared" si="41"/>
        <v/>
      </c>
      <c r="J417" s="87" t="str">
        <f t="shared" si="43"/>
        <v/>
      </c>
      <c r="K417" s="5"/>
    </row>
    <row r="418" spans="1:11" ht="15" customHeight="1" x14ac:dyDescent="0.2">
      <c r="A418" s="28" t="str">
        <f t="shared" si="38"/>
        <v/>
      </c>
      <c r="B418" s="26" t="str">
        <f>VLOOKUP(A418,OutputOsiris!$A$9:$A$1008,1,FALSE)</f>
        <v/>
      </c>
      <c r="C418" s="10" t="str">
        <f t="shared" si="39"/>
        <v/>
      </c>
      <c r="D418" s="26" t="str">
        <f>VLOOKUP(A418,Opdracht!$A$11:$A$1010,1,FALSE)</f>
        <v/>
      </c>
      <c r="E418" s="29" t="str">
        <f t="shared" si="40"/>
        <v/>
      </c>
      <c r="F418" s="40"/>
      <c r="G418" s="214"/>
      <c r="H418" s="41" t="str">
        <f t="shared" si="42"/>
        <v/>
      </c>
      <c r="I418" s="87" t="str">
        <f t="shared" si="41"/>
        <v/>
      </c>
      <c r="J418" s="87" t="str">
        <f t="shared" si="43"/>
        <v/>
      </c>
      <c r="K418" s="5"/>
    </row>
    <row r="419" spans="1:11" ht="15" customHeight="1" x14ac:dyDescent="0.2">
      <c r="A419" s="28" t="str">
        <f t="shared" si="38"/>
        <v/>
      </c>
      <c r="B419" s="26" t="str">
        <f>VLOOKUP(A419,OutputOsiris!$A$9:$A$1008,1,FALSE)</f>
        <v/>
      </c>
      <c r="C419" s="10" t="str">
        <f t="shared" si="39"/>
        <v/>
      </c>
      <c r="D419" s="26" t="str">
        <f>VLOOKUP(A419,Opdracht!$A$11:$A$1010,1,FALSE)</f>
        <v/>
      </c>
      <c r="E419" s="29" t="str">
        <f t="shared" si="40"/>
        <v/>
      </c>
      <c r="F419" s="40"/>
      <c r="G419" s="214"/>
      <c r="H419" s="41" t="str">
        <f t="shared" si="42"/>
        <v/>
      </c>
      <c r="I419" s="87" t="str">
        <f t="shared" si="41"/>
        <v/>
      </c>
      <c r="J419" s="87" t="str">
        <f t="shared" si="43"/>
        <v/>
      </c>
      <c r="K419" s="5"/>
    </row>
    <row r="420" spans="1:11" ht="15" customHeight="1" x14ac:dyDescent="0.2">
      <c r="A420" s="28" t="str">
        <f t="shared" si="38"/>
        <v/>
      </c>
      <c r="B420" s="26" t="str">
        <f>VLOOKUP(A420,OutputOsiris!$A$9:$A$1008,1,FALSE)</f>
        <v/>
      </c>
      <c r="C420" s="10" t="str">
        <f t="shared" si="39"/>
        <v/>
      </c>
      <c r="D420" s="26" t="str">
        <f>VLOOKUP(A420,Opdracht!$A$11:$A$1010,1,FALSE)</f>
        <v/>
      </c>
      <c r="E420" s="29" t="str">
        <f t="shared" si="40"/>
        <v/>
      </c>
      <c r="F420" s="40"/>
      <c r="G420" s="214"/>
      <c r="H420" s="41" t="str">
        <f t="shared" si="42"/>
        <v/>
      </c>
      <c r="I420" s="87" t="str">
        <f t="shared" si="41"/>
        <v/>
      </c>
      <c r="J420" s="87" t="str">
        <f t="shared" si="43"/>
        <v/>
      </c>
      <c r="K420" s="5"/>
    </row>
    <row r="421" spans="1:11" ht="15" customHeight="1" x14ac:dyDescent="0.2">
      <c r="A421" s="28" t="str">
        <f t="shared" si="38"/>
        <v/>
      </c>
      <c r="B421" s="26" t="str">
        <f>VLOOKUP(A421,OutputOsiris!$A$9:$A$1008,1,FALSE)</f>
        <v/>
      </c>
      <c r="C421" s="10" t="str">
        <f t="shared" si="39"/>
        <v/>
      </c>
      <c r="D421" s="26" t="str">
        <f>VLOOKUP(A421,Opdracht!$A$11:$A$1010,1,FALSE)</f>
        <v/>
      </c>
      <c r="E421" s="29" t="str">
        <f t="shared" si="40"/>
        <v/>
      </c>
      <c r="F421" s="40"/>
      <c r="G421" s="214"/>
      <c r="H421" s="41" t="str">
        <f t="shared" si="42"/>
        <v/>
      </c>
      <c r="I421" s="87" t="str">
        <f t="shared" si="41"/>
        <v/>
      </c>
      <c r="J421" s="87" t="str">
        <f t="shared" si="43"/>
        <v/>
      </c>
      <c r="K421" s="5"/>
    </row>
    <row r="422" spans="1:11" ht="15" customHeight="1" x14ac:dyDescent="0.2">
      <c r="A422" s="28" t="str">
        <f t="shared" si="38"/>
        <v/>
      </c>
      <c r="B422" s="26" t="str">
        <f>VLOOKUP(A422,OutputOsiris!$A$9:$A$1008,1,FALSE)</f>
        <v/>
      </c>
      <c r="C422" s="10" t="str">
        <f t="shared" si="39"/>
        <v/>
      </c>
      <c r="D422" s="26" t="str">
        <f>VLOOKUP(A422,Opdracht!$A$11:$A$1010,1,FALSE)</f>
        <v/>
      </c>
      <c r="E422" s="29" t="str">
        <f t="shared" si="40"/>
        <v/>
      </c>
      <c r="F422" s="40"/>
      <c r="G422" s="214"/>
      <c r="H422" s="41" t="str">
        <f t="shared" si="42"/>
        <v/>
      </c>
      <c r="I422" s="87" t="str">
        <f t="shared" si="41"/>
        <v/>
      </c>
      <c r="J422" s="87" t="str">
        <f t="shared" si="43"/>
        <v/>
      </c>
      <c r="K422" s="5"/>
    </row>
    <row r="423" spans="1:11" ht="15" customHeight="1" x14ac:dyDescent="0.2">
      <c r="A423" s="28" t="str">
        <f t="shared" si="38"/>
        <v/>
      </c>
      <c r="B423" s="26" t="str">
        <f>VLOOKUP(A423,OutputOsiris!$A$9:$A$1008,1,FALSE)</f>
        <v/>
      </c>
      <c r="C423" s="10" t="str">
        <f t="shared" si="39"/>
        <v/>
      </c>
      <c r="D423" s="26" t="str">
        <f>VLOOKUP(A423,Opdracht!$A$11:$A$1010,1,FALSE)</f>
        <v/>
      </c>
      <c r="E423" s="29" t="str">
        <f t="shared" si="40"/>
        <v/>
      </c>
      <c r="F423" s="40"/>
      <c r="G423" s="214"/>
      <c r="H423" s="41" t="str">
        <f t="shared" si="42"/>
        <v/>
      </c>
      <c r="I423" s="87" t="str">
        <f t="shared" si="41"/>
        <v/>
      </c>
      <c r="J423" s="87" t="str">
        <f t="shared" si="43"/>
        <v/>
      </c>
      <c r="K423" s="5"/>
    </row>
    <row r="424" spans="1:11" ht="15" customHeight="1" x14ac:dyDescent="0.2">
      <c r="A424" s="28" t="str">
        <f t="shared" si="38"/>
        <v/>
      </c>
      <c r="B424" s="26" t="str">
        <f>VLOOKUP(A424,OutputOsiris!$A$9:$A$1008,1,FALSE)</f>
        <v/>
      </c>
      <c r="C424" s="10" t="str">
        <f t="shared" si="39"/>
        <v/>
      </c>
      <c r="D424" s="26" t="str">
        <f>VLOOKUP(A424,Opdracht!$A$11:$A$1010,1,FALSE)</f>
        <v/>
      </c>
      <c r="E424" s="29" t="str">
        <f t="shared" si="40"/>
        <v/>
      </c>
      <c r="F424" s="40"/>
      <c r="G424" s="214"/>
      <c r="H424" s="41" t="str">
        <f t="shared" si="42"/>
        <v/>
      </c>
      <c r="I424" s="87" t="str">
        <f t="shared" si="41"/>
        <v/>
      </c>
      <c r="J424" s="87" t="str">
        <f t="shared" si="43"/>
        <v/>
      </c>
      <c r="K424" s="5"/>
    </row>
    <row r="425" spans="1:11" ht="15" customHeight="1" x14ac:dyDescent="0.2">
      <c r="A425" s="28" t="str">
        <f t="shared" si="38"/>
        <v/>
      </c>
      <c r="B425" s="26" t="str">
        <f>VLOOKUP(A425,OutputOsiris!$A$9:$A$1008,1,FALSE)</f>
        <v/>
      </c>
      <c r="C425" s="10" t="str">
        <f t="shared" si="39"/>
        <v/>
      </c>
      <c r="D425" s="26" t="str">
        <f>VLOOKUP(A425,Opdracht!$A$11:$A$1010,1,FALSE)</f>
        <v/>
      </c>
      <c r="E425" s="29" t="str">
        <f t="shared" si="40"/>
        <v/>
      </c>
      <c r="F425" s="40"/>
      <c r="G425" s="214"/>
      <c r="H425" s="41" t="str">
        <f t="shared" si="42"/>
        <v/>
      </c>
      <c r="I425" s="87" t="str">
        <f t="shared" si="41"/>
        <v/>
      </c>
      <c r="J425" s="87" t="str">
        <f t="shared" si="43"/>
        <v/>
      </c>
      <c r="K425" s="5"/>
    </row>
    <row r="426" spans="1:11" ht="15" customHeight="1" x14ac:dyDescent="0.2">
      <c r="A426" s="28" t="str">
        <f t="shared" si="38"/>
        <v/>
      </c>
      <c r="B426" s="26" t="str">
        <f>VLOOKUP(A426,OutputOsiris!$A$9:$A$1008,1,FALSE)</f>
        <v/>
      </c>
      <c r="C426" s="10" t="str">
        <f t="shared" si="39"/>
        <v/>
      </c>
      <c r="D426" s="26" t="str">
        <f>VLOOKUP(A426,Opdracht!$A$11:$A$1010,1,FALSE)</f>
        <v/>
      </c>
      <c r="E426" s="29" t="str">
        <f t="shared" si="40"/>
        <v/>
      </c>
      <c r="F426" s="40"/>
      <c r="G426" s="214"/>
      <c r="H426" s="41" t="str">
        <f t="shared" si="42"/>
        <v/>
      </c>
      <c r="I426" s="87" t="str">
        <f t="shared" si="41"/>
        <v/>
      </c>
      <c r="J426" s="87" t="str">
        <f t="shared" si="43"/>
        <v/>
      </c>
      <c r="K426" s="5"/>
    </row>
    <row r="427" spans="1:11" ht="15" customHeight="1" x14ac:dyDescent="0.2">
      <c r="A427" s="28" t="str">
        <f t="shared" si="38"/>
        <v/>
      </c>
      <c r="B427" s="26" t="str">
        <f>VLOOKUP(A427,OutputOsiris!$A$9:$A$1008,1,FALSE)</f>
        <v/>
      </c>
      <c r="C427" s="10" t="str">
        <f t="shared" si="39"/>
        <v/>
      </c>
      <c r="D427" s="26" t="str">
        <f>VLOOKUP(A427,Opdracht!$A$11:$A$1010,1,FALSE)</f>
        <v/>
      </c>
      <c r="E427" s="29" t="str">
        <f t="shared" si="40"/>
        <v/>
      </c>
      <c r="F427" s="40"/>
      <c r="G427" s="214"/>
      <c r="H427" s="41" t="str">
        <f t="shared" si="42"/>
        <v/>
      </c>
      <c r="I427" s="87" t="str">
        <f t="shared" si="41"/>
        <v/>
      </c>
      <c r="J427" s="87" t="str">
        <f t="shared" si="43"/>
        <v/>
      </c>
      <c r="K427" s="5"/>
    </row>
    <row r="428" spans="1:11" ht="15" customHeight="1" x14ac:dyDescent="0.2">
      <c r="A428" s="28" t="str">
        <f t="shared" si="38"/>
        <v/>
      </c>
      <c r="B428" s="26" t="str">
        <f>VLOOKUP(A428,OutputOsiris!$A$9:$A$1008,1,FALSE)</f>
        <v/>
      </c>
      <c r="C428" s="10" t="str">
        <f t="shared" si="39"/>
        <v/>
      </c>
      <c r="D428" s="26" t="str">
        <f>VLOOKUP(A428,Opdracht!$A$11:$A$1010,1,FALSE)</f>
        <v/>
      </c>
      <c r="E428" s="29" t="str">
        <f t="shared" si="40"/>
        <v/>
      </c>
      <c r="F428" s="40"/>
      <c r="G428" s="214"/>
      <c r="H428" s="41" t="str">
        <f t="shared" si="42"/>
        <v/>
      </c>
      <c r="I428" s="87" t="str">
        <f t="shared" si="41"/>
        <v/>
      </c>
      <c r="J428" s="87" t="str">
        <f t="shared" si="43"/>
        <v/>
      </c>
      <c r="K428" s="5"/>
    </row>
    <row r="429" spans="1:11" ht="15" customHeight="1" x14ac:dyDescent="0.2">
      <c r="A429" s="28" t="str">
        <f t="shared" si="38"/>
        <v/>
      </c>
      <c r="B429" s="26" t="str">
        <f>VLOOKUP(A429,OutputOsiris!$A$9:$A$1008,1,FALSE)</f>
        <v/>
      </c>
      <c r="C429" s="10" t="str">
        <f t="shared" si="39"/>
        <v/>
      </c>
      <c r="D429" s="26" t="str">
        <f>VLOOKUP(A429,Opdracht!$A$11:$A$1010,1,FALSE)</f>
        <v/>
      </c>
      <c r="E429" s="29" t="str">
        <f t="shared" si="40"/>
        <v/>
      </c>
      <c r="F429" s="40"/>
      <c r="G429" s="214"/>
      <c r="H429" s="41" t="str">
        <f t="shared" si="42"/>
        <v/>
      </c>
      <c r="I429" s="87" t="str">
        <f t="shared" si="41"/>
        <v/>
      </c>
      <c r="J429" s="87" t="str">
        <f t="shared" si="43"/>
        <v/>
      </c>
      <c r="K429" s="5"/>
    </row>
    <row r="430" spans="1:11" ht="15" customHeight="1" x14ac:dyDescent="0.2">
      <c r="A430" s="28" t="str">
        <f t="shared" si="38"/>
        <v/>
      </c>
      <c r="B430" s="26" t="str">
        <f>VLOOKUP(A430,OutputOsiris!$A$9:$A$1008,1,FALSE)</f>
        <v/>
      </c>
      <c r="C430" s="10" t="str">
        <f t="shared" si="39"/>
        <v/>
      </c>
      <c r="D430" s="26" t="str">
        <f>VLOOKUP(A430,Opdracht!$A$11:$A$1010,1,FALSE)</f>
        <v/>
      </c>
      <c r="E430" s="29" t="str">
        <f t="shared" si="40"/>
        <v/>
      </c>
      <c r="F430" s="40"/>
      <c r="G430" s="214"/>
      <c r="H430" s="41" t="str">
        <f t="shared" si="42"/>
        <v/>
      </c>
      <c r="I430" s="87" t="str">
        <f t="shared" si="41"/>
        <v/>
      </c>
      <c r="J430" s="87" t="str">
        <f t="shared" si="43"/>
        <v/>
      </c>
      <c r="K430" s="5"/>
    </row>
    <row r="431" spans="1:11" ht="15" customHeight="1" x14ac:dyDescent="0.2">
      <c r="A431" s="28" t="str">
        <f t="shared" si="38"/>
        <v/>
      </c>
      <c r="B431" s="26" t="str">
        <f>VLOOKUP(A431,OutputOsiris!$A$9:$A$1008,1,FALSE)</f>
        <v/>
      </c>
      <c r="C431" s="10" t="str">
        <f t="shared" si="39"/>
        <v/>
      </c>
      <c r="D431" s="26" t="str">
        <f>VLOOKUP(A431,Opdracht!$A$11:$A$1010,1,FALSE)</f>
        <v/>
      </c>
      <c r="E431" s="29" t="str">
        <f t="shared" si="40"/>
        <v/>
      </c>
      <c r="F431" s="40"/>
      <c r="G431" s="214"/>
      <c r="H431" s="41" t="str">
        <f t="shared" si="42"/>
        <v/>
      </c>
      <c r="I431" s="87" t="str">
        <f t="shared" si="41"/>
        <v/>
      </c>
      <c r="J431" s="87" t="str">
        <f t="shared" si="43"/>
        <v/>
      </c>
      <c r="K431" s="5"/>
    </row>
    <row r="432" spans="1:11" ht="15" customHeight="1" x14ac:dyDescent="0.2">
      <c r="A432" s="28" t="str">
        <f t="shared" si="38"/>
        <v/>
      </c>
      <c r="B432" s="26" t="str">
        <f>VLOOKUP(A432,OutputOsiris!$A$9:$A$1008,1,FALSE)</f>
        <v/>
      </c>
      <c r="C432" s="10" t="str">
        <f t="shared" si="39"/>
        <v/>
      </c>
      <c r="D432" s="26" t="str">
        <f>VLOOKUP(A432,Opdracht!$A$11:$A$1010,1,FALSE)</f>
        <v/>
      </c>
      <c r="E432" s="29" t="str">
        <f t="shared" si="40"/>
        <v/>
      </c>
      <c r="F432" s="40"/>
      <c r="G432" s="214"/>
      <c r="H432" s="41" t="str">
        <f t="shared" si="42"/>
        <v/>
      </c>
      <c r="I432" s="87" t="str">
        <f t="shared" si="41"/>
        <v/>
      </c>
      <c r="J432" s="87" t="str">
        <f t="shared" si="43"/>
        <v/>
      </c>
      <c r="K432" s="5"/>
    </row>
    <row r="433" spans="1:11" ht="15" customHeight="1" x14ac:dyDescent="0.2">
      <c r="A433" s="28" t="str">
        <f t="shared" si="38"/>
        <v/>
      </c>
      <c r="B433" s="26" t="str">
        <f>VLOOKUP(A433,OutputOsiris!$A$9:$A$1008,1,FALSE)</f>
        <v/>
      </c>
      <c r="C433" s="10" t="str">
        <f t="shared" si="39"/>
        <v/>
      </c>
      <c r="D433" s="26" t="str">
        <f>VLOOKUP(A433,Opdracht!$A$11:$A$1010,1,FALSE)</f>
        <v/>
      </c>
      <c r="E433" s="29" t="str">
        <f t="shared" si="40"/>
        <v/>
      </c>
      <c r="F433" s="40"/>
      <c r="G433" s="214"/>
      <c r="H433" s="41" t="str">
        <f t="shared" si="42"/>
        <v/>
      </c>
      <c r="I433" s="87" t="str">
        <f t="shared" si="41"/>
        <v/>
      </c>
      <c r="J433" s="87" t="str">
        <f t="shared" si="43"/>
        <v/>
      </c>
      <c r="K433" s="5"/>
    </row>
    <row r="434" spans="1:11" ht="15" customHeight="1" x14ac:dyDescent="0.2">
      <c r="A434" s="28" t="str">
        <f t="shared" si="38"/>
        <v/>
      </c>
      <c r="B434" s="26" t="str">
        <f>VLOOKUP(A434,OutputOsiris!$A$9:$A$1008,1,FALSE)</f>
        <v/>
      </c>
      <c r="C434" s="10" t="str">
        <f t="shared" si="39"/>
        <v/>
      </c>
      <c r="D434" s="26" t="str">
        <f>VLOOKUP(A434,Opdracht!$A$11:$A$1010,1,FALSE)</f>
        <v/>
      </c>
      <c r="E434" s="29" t="str">
        <f t="shared" si="40"/>
        <v/>
      </c>
      <c r="F434" s="40"/>
      <c r="G434" s="214"/>
      <c r="H434" s="41" t="str">
        <f t="shared" si="42"/>
        <v/>
      </c>
      <c r="I434" s="87" t="str">
        <f t="shared" si="41"/>
        <v/>
      </c>
      <c r="J434" s="87" t="str">
        <f t="shared" si="43"/>
        <v/>
      </c>
      <c r="K434" s="5"/>
    </row>
    <row r="435" spans="1:11" ht="15" customHeight="1" x14ac:dyDescent="0.2">
      <c r="A435" s="28" t="str">
        <f t="shared" si="38"/>
        <v/>
      </c>
      <c r="B435" s="26" t="str">
        <f>VLOOKUP(A435,OutputOsiris!$A$9:$A$1008,1,FALSE)</f>
        <v/>
      </c>
      <c r="C435" s="10" t="str">
        <f t="shared" si="39"/>
        <v/>
      </c>
      <c r="D435" s="26" t="str">
        <f>VLOOKUP(A435,Opdracht!$A$11:$A$1010,1,FALSE)</f>
        <v/>
      </c>
      <c r="E435" s="29" t="str">
        <f t="shared" si="40"/>
        <v/>
      </c>
      <c r="F435" s="40"/>
      <c r="G435" s="214"/>
      <c r="H435" s="41" t="str">
        <f t="shared" si="42"/>
        <v/>
      </c>
      <c r="I435" s="87" t="str">
        <f t="shared" si="41"/>
        <v/>
      </c>
      <c r="J435" s="87" t="str">
        <f t="shared" si="43"/>
        <v/>
      </c>
      <c r="K435" s="5"/>
    </row>
    <row r="436" spans="1:11" ht="15" customHeight="1" x14ac:dyDescent="0.2">
      <c r="A436" s="28" t="str">
        <f t="shared" si="38"/>
        <v/>
      </c>
      <c r="B436" s="26" t="str">
        <f>VLOOKUP(A436,OutputOsiris!$A$9:$A$1008,1,FALSE)</f>
        <v/>
      </c>
      <c r="C436" s="10" t="str">
        <f t="shared" si="39"/>
        <v/>
      </c>
      <c r="D436" s="26" t="str">
        <f>VLOOKUP(A436,Opdracht!$A$11:$A$1010,1,FALSE)</f>
        <v/>
      </c>
      <c r="E436" s="29" t="str">
        <f t="shared" si="40"/>
        <v/>
      </c>
      <c r="F436" s="40"/>
      <c r="G436" s="214"/>
      <c r="H436" s="41" t="str">
        <f t="shared" si="42"/>
        <v/>
      </c>
      <c r="I436" s="87" t="str">
        <f t="shared" si="41"/>
        <v/>
      </c>
      <c r="J436" s="87" t="str">
        <f t="shared" si="43"/>
        <v/>
      </c>
      <c r="K436" s="5"/>
    </row>
    <row r="437" spans="1:11" ht="15" customHeight="1" x14ac:dyDescent="0.2">
      <c r="A437" s="28" t="str">
        <f t="shared" si="38"/>
        <v/>
      </c>
      <c r="B437" s="26" t="str">
        <f>VLOOKUP(A437,OutputOsiris!$A$9:$A$1008,1,FALSE)</f>
        <v/>
      </c>
      <c r="C437" s="10" t="str">
        <f t="shared" si="39"/>
        <v/>
      </c>
      <c r="D437" s="26" t="str">
        <f>VLOOKUP(A437,Opdracht!$A$11:$A$1010,1,FALSE)</f>
        <v/>
      </c>
      <c r="E437" s="29" t="str">
        <f t="shared" si="40"/>
        <v/>
      </c>
      <c r="F437" s="40"/>
      <c r="G437" s="214"/>
      <c r="H437" s="41" t="str">
        <f t="shared" si="42"/>
        <v/>
      </c>
      <c r="I437" s="87" t="str">
        <f t="shared" si="41"/>
        <v/>
      </c>
      <c r="J437" s="87" t="str">
        <f t="shared" si="43"/>
        <v/>
      </c>
      <c r="K437" s="5"/>
    </row>
    <row r="438" spans="1:11" ht="15" customHeight="1" x14ac:dyDescent="0.2">
      <c r="A438" s="28" t="str">
        <f t="shared" si="38"/>
        <v/>
      </c>
      <c r="B438" s="26" t="str">
        <f>VLOOKUP(A438,OutputOsiris!$A$9:$A$1008,1,FALSE)</f>
        <v/>
      </c>
      <c r="C438" s="10" t="str">
        <f t="shared" si="39"/>
        <v/>
      </c>
      <c r="D438" s="26" t="str">
        <f>VLOOKUP(A438,Opdracht!$A$11:$A$1010,1,FALSE)</f>
        <v/>
      </c>
      <c r="E438" s="29" t="str">
        <f t="shared" si="40"/>
        <v/>
      </c>
      <c r="F438" s="40"/>
      <c r="G438" s="214"/>
      <c r="H438" s="41" t="str">
        <f t="shared" si="42"/>
        <v/>
      </c>
      <c r="I438" s="87" t="str">
        <f t="shared" si="41"/>
        <v/>
      </c>
      <c r="J438" s="87" t="str">
        <f t="shared" si="43"/>
        <v/>
      </c>
      <c r="K438" s="5"/>
    </row>
    <row r="439" spans="1:11" ht="15" customHeight="1" x14ac:dyDescent="0.2">
      <c r="A439" s="28" t="str">
        <f t="shared" si="38"/>
        <v/>
      </c>
      <c r="B439" s="26" t="str">
        <f>VLOOKUP(A439,OutputOsiris!$A$9:$A$1008,1,FALSE)</f>
        <v/>
      </c>
      <c r="C439" s="10" t="str">
        <f t="shared" si="39"/>
        <v/>
      </c>
      <c r="D439" s="26" t="str">
        <f>VLOOKUP(A439,Opdracht!$A$11:$A$1010,1,FALSE)</f>
        <v/>
      </c>
      <c r="E439" s="29" t="str">
        <f t="shared" si="40"/>
        <v/>
      </c>
      <c r="F439" s="40"/>
      <c r="G439" s="214"/>
      <c r="H439" s="41" t="str">
        <f t="shared" si="42"/>
        <v/>
      </c>
      <c r="I439" s="87" t="str">
        <f t="shared" si="41"/>
        <v/>
      </c>
      <c r="J439" s="87" t="str">
        <f t="shared" si="43"/>
        <v/>
      </c>
      <c r="K439" s="5"/>
    </row>
    <row r="440" spans="1:11" ht="15" customHeight="1" x14ac:dyDescent="0.2">
      <c r="A440" s="28" t="str">
        <f t="shared" si="38"/>
        <v/>
      </c>
      <c r="B440" s="26" t="str">
        <f>VLOOKUP(A440,OutputOsiris!$A$9:$A$1008,1,FALSE)</f>
        <v/>
      </c>
      <c r="C440" s="10" t="str">
        <f t="shared" si="39"/>
        <v/>
      </c>
      <c r="D440" s="26" t="str">
        <f>VLOOKUP(A440,Opdracht!$A$11:$A$1010,1,FALSE)</f>
        <v/>
      </c>
      <c r="E440" s="29" t="str">
        <f t="shared" si="40"/>
        <v/>
      </c>
      <c r="F440" s="40"/>
      <c r="G440" s="214"/>
      <c r="H440" s="41" t="str">
        <f t="shared" si="42"/>
        <v/>
      </c>
      <c r="I440" s="87" t="str">
        <f t="shared" si="41"/>
        <v/>
      </c>
      <c r="J440" s="87" t="str">
        <f t="shared" si="43"/>
        <v/>
      </c>
      <c r="K440" s="5"/>
    </row>
    <row r="441" spans="1:11" ht="15" customHeight="1" x14ac:dyDescent="0.2">
      <c r="A441" s="28" t="str">
        <f t="shared" si="38"/>
        <v/>
      </c>
      <c r="B441" s="26" t="str">
        <f>VLOOKUP(A441,OutputOsiris!$A$9:$A$1008,1,FALSE)</f>
        <v/>
      </c>
      <c r="C441" s="10" t="str">
        <f t="shared" si="39"/>
        <v/>
      </c>
      <c r="D441" s="26" t="str">
        <f>VLOOKUP(A441,Opdracht!$A$11:$A$1010,1,FALSE)</f>
        <v/>
      </c>
      <c r="E441" s="29" t="str">
        <f t="shared" si="40"/>
        <v/>
      </c>
      <c r="F441" s="40"/>
      <c r="G441" s="214"/>
      <c r="H441" s="41" t="str">
        <f t="shared" si="42"/>
        <v/>
      </c>
      <c r="I441" s="87" t="str">
        <f t="shared" si="41"/>
        <v/>
      </c>
      <c r="J441" s="87" t="str">
        <f t="shared" si="43"/>
        <v/>
      </c>
      <c r="K441" s="5"/>
    </row>
    <row r="442" spans="1:11" ht="15" customHeight="1" x14ac:dyDescent="0.2">
      <c r="A442" s="28" t="str">
        <f t="shared" si="38"/>
        <v/>
      </c>
      <c r="B442" s="26" t="str">
        <f>VLOOKUP(A442,OutputOsiris!$A$9:$A$1008,1,FALSE)</f>
        <v/>
      </c>
      <c r="C442" s="10" t="str">
        <f t="shared" si="39"/>
        <v/>
      </c>
      <c r="D442" s="26" t="str">
        <f>VLOOKUP(A442,Opdracht!$A$11:$A$1010,1,FALSE)</f>
        <v/>
      </c>
      <c r="E442" s="29" t="str">
        <f t="shared" si="40"/>
        <v/>
      </c>
      <c r="F442" s="40"/>
      <c r="G442" s="214"/>
      <c r="H442" s="41" t="str">
        <f t="shared" si="42"/>
        <v/>
      </c>
      <c r="I442" s="87" t="str">
        <f t="shared" si="41"/>
        <v/>
      </c>
      <c r="J442" s="87" t="str">
        <f t="shared" si="43"/>
        <v/>
      </c>
      <c r="K442" s="5"/>
    </row>
    <row r="443" spans="1:11" ht="15" customHeight="1" x14ac:dyDescent="0.2">
      <c r="A443" s="28" t="str">
        <f t="shared" si="38"/>
        <v/>
      </c>
      <c r="B443" s="26" t="str">
        <f>VLOOKUP(A443,OutputOsiris!$A$9:$A$1008,1,FALSE)</f>
        <v/>
      </c>
      <c r="C443" s="10" t="str">
        <f t="shared" si="39"/>
        <v/>
      </c>
      <c r="D443" s="26" t="str">
        <f>VLOOKUP(A443,Opdracht!$A$11:$A$1010,1,FALSE)</f>
        <v/>
      </c>
      <c r="E443" s="29" t="str">
        <f t="shared" si="40"/>
        <v/>
      </c>
      <c r="F443" s="40"/>
      <c r="G443" s="214"/>
      <c r="H443" s="41" t="str">
        <f t="shared" si="42"/>
        <v/>
      </c>
      <c r="I443" s="87" t="str">
        <f t="shared" si="41"/>
        <v/>
      </c>
      <c r="J443" s="87" t="str">
        <f t="shared" si="43"/>
        <v/>
      </c>
      <c r="K443" s="5"/>
    </row>
    <row r="444" spans="1:11" ht="15" customHeight="1" x14ac:dyDescent="0.2">
      <c r="A444" s="28" t="str">
        <f t="shared" si="38"/>
        <v/>
      </c>
      <c r="B444" s="26" t="str">
        <f>VLOOKUP(A444,OutputOsiris!$A$9:$A$1008,1,FALSE)</f>
        <v/>
      </c>
      <c r="C444" s="10" t="str">
        <f t="shared" si="39"/>
        <v/>
      </c>
      <c r="D444" s="26" t="str">
        <f>VLOOKUP(A444,Opdracht!$A$11:$A$1010,1,FALSE)</f>
        <v/>
      </c>
      <c r="E444" s="29" t="str">
        <f t="shared" si="40"/>
        <v/>
      </c>
      <c r="F444" s="40"/>
      <c r="G444" s="214"/>
      <c r="H444" s="41" t="str">
        <f t="shared" si="42"/>
        <v/>
      </c>
      <c r="I444" s="87" t="str">
        <f t="shared" si="41"/>
        <v/>
      </c>
      <c r="J444" s="87" t="str">
        <f t="shared" si="43"/>
        <v/>
      </c>
      <c r="K444" s="5"/>
    </row>
    <row r="445" spans="1:11" ht="15" customHeight="1" x14ac:dyDescent="0.2">
      <c r="A445" s="28" t="str">
        <f t="shared" si="38"/>
        <v/>
      </c>
      <c r="B445" s="26" t="str">
        <f>VLOOKUP(A445,OutputOsiris!$A$9:$A$1008,1,FALSE)</f>
        <v/>
      </c>
      <c r="C445" s="10" t="str">
        <f t="shared" si="39"/>
        <v/>
      </c>
      <c r="D445" s="26" t="str">
        <f>VLOOKUP(A445,Opdracht!$A$11:$A$1010,1,FALSE)</f>
        <v/>
      </c>
      <c r="E445" s="29" t="str">
        <f t="shared" si="40"/>
        <v/>
      </c>
      <c r="F445" s="40"/>
      <c r="G445" s="214"/>
      <c r="H445" s="41" t="str">
        <f t="shared" si="42"/>
        <v/>
      </c>
      <c r="I445" s="87" t="str">
        <f t="shared" si="41"/>
        <v/>
      </c>
      <c r="J445" s="87" t="str">
        <f t="shared" si="43"/>
        <v/>
      </c>
      <c r="K445" s="5"/>
    </row>
    <row r="446" spans="1:11" ht="15" customHeight="1" x14ac:dyDescent="0.2">
      <c r="A446" s="28" t="str">
        <f t="shared" si="38"/>
        <v/>
      </c>
      <c r="B446" s="26" t="str">
        <f>VLOOKUP(A446,OutputOsiris!$A$9:$A$1008,1,FALSE)</f>
        <v/>
      </c>
      <c r="C446" s="10" t="str">
        <f t="shared" si="39"/>
        <v/>
      </c>
      <c r="D446" s="26" t="str">
        <f>VLOOKUP(A446,Opdracht!$A$11:$A$1010,1,FALSE)</f>
        <v/>
      </c>
      <c r="E446" s="29" t="str">
        <f t="shared" si="40"/>
        <v/>
      </c>
      <c r="F446" s="40"/>
      <c r="G446" s="214"/>
      <c r="H446" s="41" t="str">
        <f t="shared" si="42"/>
        <v/>
      </c>
      <c r="I446" s="87" t="str">
        <f t="shared" si="41"/>
        <v/>
      </c>
      <c r="J446" s="87" t="str">
        <f t="shared" si="43"/>
        <v/>
      </c>
      <c r="K446" s="5"/>
    </row>
    <row r="447" spans="1:11" ht="15" customHeight="1" x14ac:dyDescent="0.2">
      <c r="A447" s="28" t="str">
        <f t="shared" si="38"/>
        <v/>
      </c>
      <c r="B447" s="26" t="str">
        <f>VLOOKUP(A447,OutputOsiris!$A$9:$A$1008,1,FALSE)</f>
        <v/>
      </c>
      <c r="C447" s="10" t="str">
        <f t="shared" si="39"/>
        <v/>
      </c>
      <c r="D447" s="26" t="str">
        <f>VLOOKUP(A447,Opdracht!$A$11:$A$1010,1,FALSE)</f>
        <v/>
      </c>
      <c r="E447" s="29" t="str">
        <f t="shared" si="40"/>
        <v/>
      </c>
      <c r="F447" s="40"/>
      <c r="G447" s="214"/>
      <c r="H447" s="41" t="str">
        <f t="shared" si="42"/>
        <v/>
      </c>
      <c r="I447" s="87" t="str">
        <f t="shared" si="41"/>
        <v/>
      </c>
      <c r="J447" s="87" t="str">
        <f t="shared" si="43"/>
        <v/>
      </c>
      <c r="K447" s="5"/>
    </row>
    <row r="448" spans="1:11" ht="15" customHeight="1" x14ac:dyDescent="0.2">
      <c r="A448" s="28" t="str">
        <f t="shared" si="38"/>
        <v/>
      </c>
      <c r="B448" s="26" t="str">
        <f>VLOOKUP(A448,OutputOsiris!$A$9:$A$1008,1,FALSE)</f>
        <v/>
      </c>
      <c r="C448" s="10" t="str">
        <f t="shared" si="39"/>
        <v/>
      </c>
      <c r="D448" s="26" t="str">
        <f>VLOOKUP(A448,Opdracht!$A$11:$A$1010,1,FALSE)</f>
        <v/>
      </c>
      <c r="E448" s="29" t="str">
        <f t="shared" si="40"/>
        <v/>
      </c>
      <c r="F448" s="40"/>
      <c r="G448" s="214"/>
      <c r="H448" s="41" t="str">
        <f t="shared" si="42"/>
        <v/>
      </c>
      <c r="I448" s="87" t="str">
        <f t="shared" si="41"/>
        <v/>
      </c>
      <c r="J448" s="87" t="str">
        <f t="shared" si="43"/>
        <v/>
      </c>
      <c r="K448" s="5"/>
    </row>
    <row r="449" spans="1:11" ht="15" customHeight="1" x14ac:dyDescent="0.2">
      <c r="A449" s="28" t="str">
        <f t="shared" si="38"/>
        <v/>
      </c>
      <c r="B449" s="26" t="str">
        <f>VLOOKUP(A449,OutputOsiris!$A$9:$A$1008,1,FALSE)</f>
        <v/>
      </c>
      <c r="C449" s="10" t="str">
        <f t="shared" si="39"/>
        <v/>
      </c>
      <c r="D449" s="26" t="str">
        <f>VLOOKUP(A449,Opdracht!$A$11:$A$1010,1,FALSE)</f>
        <v/>
      </c>
      <c r="E449" s="29" t="str">
        <f t="shared" si="40"/>
        <v/>
      </c>
      <c r="F449" s="40"/>
      <c r="G449" s="214"/>
      <c r="H449" s="41" t="str">
        <f t="shared" si="42"/>
        <v/>
      </c>
      <c r="I449" s="87" t="str">
        <f t="shared" si="41"/>
        <v/>
      </c>
      <c r="J449" s="87" t="str">
        <f t="shared" si="43"/>
        <v/>
      </c>
      <c r="K449" s="5"/>
    </row>
    <row r="450" spans="1:11" ht="15" customHeight="1" x14ac:dyDescent="0.2">
      <c r="A450" s="28" t="str">
        <f t="shared" si="38"/>
        <v/>
      </c>
      <c r="B450" s="26" t="str">
        <f>VLOOKUP(A450,OutputOsiris!$A$9:$A$1008,1,FALSE)</f>
        <v/>
      </c>
      <c r="C450" s="10" t="str">
        <f t="shared" si="39"/>
        <v/>
      </c>
      <c r="D450" s="26" t="str">
        <f>VLOOKUP(A450,Opdracht!$A$11:$A$1010,1,FALSE)</f>
        <v/>
      </c>
      <c r="E450" s="29" t="str">
        <f t="shared" si="40"/>
        <v/>
      </c>
      <c r="F450" s="40"/>
      <c r="G450" s="214"/>
      <c r="H450" s="41" t="str">
        <f t="shared" si="42"/>
        <v/>
      </c>
      <c r="I450" s="87" t="str">
        <f t="shared" si="41"/>
        <v/>
      </c>
      <c r="J450" s="87" t="str">
        <f t="shared" si="43"/>
        <v/>
      </c>
      <c r="K450" s="5"/>
    </row>
    <row r="451" spans="1:11" ht="15" customHeight="1" x14ac:dyDescent="0.2">
      <c r="A451" s="28" t="str">
        <f t="shared" si="38"/>
        <v/>
      </c>
      <c r="B451" s="26" t="str">
        <f>VLOOKUP(A451,OutputOsiris!$A$9:$A$1008,1,FALSE)</f>
        <v/>
      </c>
      <c r="C451" s="10" t="str">
        <f t="shared" si="39"/>
        <v/>
      </c>
      <c r="D451" s="26" t="str">
        <f>VLOOKUP(A451,Opdracht!$A$11:$A$1010,1,FALSE)</f>
        <v/>
      </c>
      <c r="E451" s="29" t="str">
        <f t="shared" si="40"/>
        <v/>
      </c>
      <c r="F451" s="40"/>
      <c r="G451" s="214"/>
      <c r="H451" s="41" t="str">
        <f t="shared" si="42"/>
        <v/>
      </c>
      <c r="I451" s="87" t="str">
        <f t="shared" si="41"/>
        <v/>
      </c>
      <c r="J451" s="87" t="str">
        <f t="shared" si="43"/>
        <v/>
      </c>
      <c r="K451" s="5"/>
    </row>
    <row r="452" spans="1:11" ht="15" customHeight="1" x14ac:dyDescent="0.2">
      <c r="A452" s="28" t="str">
        <f t="shared" si="38"/>
        <v/>
      </c>
      <c r="B452" s="26" t="str">
        <f>VLOOKUP(A452,OutputOsiris!$A$9:$A$1008,1,FALSE)</f>
        <v/>
      </c>
      <c r="C452" s="10" t="str">
        <f t="shared" si="39"/>
        <v/>
      </c>
      <c r="D452" s="26" t="str">
        <f>VLOOKUP(A452,Opdracht!$A$11:$A$1010,1,FALSE)</f>
        <v/>
      </c>
      <c r="E452" s="29" t="str">
        <f t="shared" si="40"/>
        <v/>
      </c>
      <c r="F452" s="40"/>
      <c r="G452" s="214"/>
      <c r="H452" s="41" t="str">
        <f t="shared" si="42"/>
        <v/>
      </c>
      <c r="I452" s="87" t="str">
        <f t="shared" si="41"/>
        <v/>
      </c>
      <c r="J452" s="87" t="str">
        <f t="shared" si="43"/>
        <v/>
      </c>
      <c r="K452" s="5"/>
    </row>
    <row r="453" spans="1:11" ht="15" customHeight="1" x14ac:dyDescent="0.2">
      <c r="A453" s="28" t="str">
        <f t="shared" si="38"/>
        <v/>
      </c>
      <c r="B453" s="26" t="str">
        <f>VLOOKUP(A453,OutputOsiris!$A$9:$A$1008,1,FALSE)</f>
        <v/>
      </c>
      <c r="C453" s="10" t="str">
        <f t="shared" si="39"/>
        <v/>
      </c>
      <c r="D453" s="26" t="str">
        <f>VLOOKUP(A453,Opdracht!$A$11:$A$1010,1,FALSE)</f>
        <v/>
      </c>
      <c r="E453" s="29" t="str">
        <f t="shared" si="40"/>
        <v/>
      </c>
      <c r="F453" s="40"/>
      <c r="G453" s="214"/>
      <c r="H453" s="41" t="str">
        <f t="shared" si="42"/>
        <v/>
      </c>
      <c r="I453" s="87" t="str">
        <f t="shared" si="41"/>
        <v/>
      </c>
      <c r="J453" s="87" t="str">
        <f t="shared" si="43"/>
        <v/>
      </c>
      <c r="K453" s="5"/>
    </row>
    <row r="454" spans="1:11" ht="15" customHeight="1" x14ac:dyDescent="0.2">
      <c r="A454" s="28" t="str">
        <f t="shared" si="38"/>
        <v/>
      </c>
      <c r="B454" s="26" t="str">
        <f>VLOOKUP(A454,OutputOsiris!$A$9:$A$1008,1,FALSE)</f>
        <v/>
      </c>
      <c r="C454" s="10" t="str">
        <f t="shared" si="39"/>
        <v/>
      </c>
      <c r="D454" s="26" t="str">
        <f>VLOOKUP(A454,Opdracht!$A$11:$A$1010,1,FALSE)</f>
        <v/>
      </c>
      <c r="E454" s="29" t="str">
        <f t="shared" si="40"/>
        <v/>
      </c>
      <c r="F454" s="40"/>
      <c r="G454" s="214"/>
      <c r="H454" s="41" t="str">
        <f t="shared" si="42"/>
        <v/>
      </c>
      <c r="I454" s="87" t="str">
        <f t="shared" si="41"/>
        <v/>
      </c>
      <c r="J454" s="87" t="str">
        <f t="shared" si="43"/>
        <v/>
      </c>
      <c r="K454" s="5"/>
    </row>
    <row r="455" spans="1:11" ht="15" customHeight="1" x14ac:dyDescent="0.2">
      <c r="A455" s="28" t="str">
        <f t="shared" si="38"/>
        <v/>
      </c>
      <c r="B455" s="26" t="str">
        <f>VLOOKUP(A455,OutputOsiris!$A$9:$A$1008,1,FALSE)</f>
        <v/>
      </c>
      <c r="C455" s="10" t="str">
        <f t="shared" si="39"/>
        <v/>
      </c>
      <c r="D455" s="26" t="str">
        <f>VLOOKUP(A455,Opdracht!$A$11:$A$1010,1,FALSE)</f>
        <v/>
      </c>
      <c r="E455" s="29" t="str">
        <f t="shared" si="40"/>
        <v/>
      </c>
      <c r="F455" s="40"/>
      <c r="G455" s="214"/>
      <c r="H455" s="41" t="str">
        <f t="shared" si="42"/>
        <v/>
      </c>
      <c r="I455" s="87" t="str">
        <f t="shared" si="41"/>
        <v/>
      </c>
      <c r="J455" s="87" t="str">
        <f t="shared" si="43"/>
        <v/>
      </c>
      <c r="K455" s="5"/>
    </row>
    <row r="456" spans="1:11" ht="15" customHeight="1" x14ac:dyDescent="0.2">
      <c r="A456" s="28" t="str">
        <f t="shared" si="38"/>
        <v/>
      </c>
      <c r="B456" s="26" t="str">
        <f>VLOOKUP(A456,OutputOsiris!$A$9:$A$1008,1,FALSE)</f>
        <v/>
      </c>
      <c r="C456" s="10" t="str">
        <f t="shared" si="39"/>
        <v/>
      </c>
      <c r="D456" s="26" t="str">
        <f>VLOOKUP(A456,Opdracht!$A$11:$A$1010,1,FALSE)</f>
        <v/>
      </c>
      <c r="E456" s="29" t="str">
        <f t="shared" si="40"/>
        <v/>
      </c>
      <c r="F456" s="40"/>
      <c r="G456" s="214"/>
      <c r="H456" s="41" t="str">
        <f t="shared" si="42"/>
        <v/>
      </c>
      <c r="I456" s="87" t="str">
        <f t="shared" si="41"/>
        <v/>
      </c>
      <c r="J456" s="87" t="str">
        <f t="shared" si="43"/>
        <v/>
      </c>
      <c r="K456" s="5"/>
    </row>
    <row r="457" spans="1:11" ht="15" customHeight="1" x14ac:dyDescent="0.2">
      <c r="A457" s="28" t="str">
        <f t="shared" ref="A457:A520" si="44">TEXT(RIGHT(TRIM(F457),7),"0000000")</f>
        <v/>
      </c>
      <c r="B457" s="26" t="str">
        <f>VLOOKUP(A457,OutputOsiris!$A$9:$A$1008,1,FALSE)</f>
        <v/>
      </c>
      <c r="C457" s="10" t="str">
        <f t="shared" ref="C457:C520" si="45">IF(ISBLANK(F457),"",(IF(ISERROR(B457),"NEE","")))</f>
        <v/>
      </c>
      <c r="D457" s="26" t="str">
        <f>VLOOKUP(A457,Opdracht!$A$11:$A$1010,1,FALSE)</f>
        <v/>
      </c>
      <c r="E457" s="29" t="str">
        <f t="shared" ref="E457:E520" si="46">IF(ISBLANK(F457),"",(IF(ISERROR(D457),"NEE","")))</f>
        <v/>
      </c>
      <c r="F457" s="40"/>
      <c r="G457" s="214"/>
      <c r="H457" s="41" t="str">
        <f t="shared" si="42"/>
        <v/>
      </c>
      <c r="I457" s="87" t="str">
        <f t="shared" ref="I457:I520" si="47">IF(ISNUMBER(G457),((G457-$C$6)/$E$5)+1,"")</f>
        <v/>
      </c>
      <c r="J457" s="87" t="str">
        <f t="shared" si="43"/>
        <v/>
      </c>
      <c r="K457" s="5"/>
    </row>
    <row r="458" spans="1:11" ht="15" customHeight="1" x14ac:dyDescent="0.2">
      <c r="A458" s="28" t="str">
        <f t="shared" si="44"/>
        <v/>
      </c>
      <c r="B458" s="26" t="str">
        <f>VLOOKUP(A458,OutputOsiris!$A$9:$A$1008,1,FALSE)</f>
        <v/>
      </c>
      <c r="C458" s="10" t="str">
        <f t="shared" si="45"/>
        <v/>
      </c>
      <c r="D458" s="26" t="str">
        <f>VLOOKUP(A458,Opdracht!$A$11:$A$1010,1,FALSE)</f>
        <v/>
      </c>
      <c r="E458" s="29" t="str">
        <f t="shared" si="46"/>
        <v/>
      </c>
      <c r="F458" s="40"/>
      <c r="G458" s="214"/>
      <c r="H458" s="41" t="str">
        <f t="shared" ref="H458:H521" si="48">IF(ISTEXT(G458),G458,IF(AND(G458="",A458&lt;&gt;"",C458&lt;&gt;"NEE"),"",IF(G458="","",IF($H$7&lt;&gt;"Deelcijfer",IF(ISNUMBER(G458),IF(AND(G458&gt;=$K$8,G458&lt;=6),6,IF(G458&lt;$K$8,5,MROUND(G458,L$8)))),MROUND(G458,L$8)))))</f>
        <v/>
      </c>
      <c r="I458" s="87" t="str">
        <f t="shared" si="47"/>
        <v/>
      </c>
      <c r="J458" s="87" t="str">
        <f t="shared" si="43"/>
        <v/>
      </c>
      <c r="K458" s="5"/>
    </row>
    <row r="459" spans="1:11" ht="15" customHeight="1" x14ac:dyDescent="0.2">
      <c r="A459" s="28" t="str">
        <f t="shared" si="44"/>
        <v/>
      </c>
      <c r="B459" s="26" t="str">
        <f>VLOOKUP(A459,OutputOsiris!$A$9:$A$1008,1,FALSE)</f>
        <v/>
      </c>
      <c r="C459" s="10" t="str">
        <f t="shared" si="45"/>
        <v/>
      </c>
      <c r="D459" s="26" t="str">
        <f>VLOOKUP(A459,Opdracht!$A$11:$A$1010,1,FALSE)</f>
        <v/>
      </c>
      <c r="E459" s="29" t="str">
        <f t="shared" si="46"/>
        <v/>
      </c>
      <c r="F459" s="40"/>
      <c r="G459" s="214"/>
      <c r="H459" s="41" t="str">
        <f t="shared" si="48"/>
        <v/>
      </c>
      <c r="I459" s="87" t="str">
        <f t="shared" si="47"/>
        <v/>
      </c>
      <c r="J459" s="87" t="str">
        <f t="shared" si="43"/>
        <v/>
      </c>
      <c r="K459" s="5"/>
    </row>
    <row r="460" spans="1:11" ht="15" customHeight="1" x14ac:dyDescent="0.2">
      <c r="A460" s="28" t="str">
        <f t="shared" si="44"/>
        <v/>
      </c>
      <c r="B460" s="26" t="str">
        <f>VLOOKUP(A460,OutputOsiris!$A$9:$A$1008,1,FALSE)</f>
        <v/>
      </c>
      <c r="C460" s="10" t="str">
        <f t="shared" si="45"/>
        <v/>
      </c>
      <c r="D460" s="26" t="str">
        <f>VLOOKUP(A460,Opdracht!$A$11:$A$1010,1,FALSE)</f>
        <v/>
      </c>
      <c r="E460" s="29" t="str">
        <f t="shared" si="46"/>
        <v/>
      </c>
      <c r="F460" s="40"/>
      <c r="G460" s="214"/>
      <c r="H460" s="41" t="str">
        <f t="shared" si="48"/>
        <v/>
      </c>
      <c r="I460" s="87" t="str">
        <f t="shared" si="47"/>
        <v/>
      </c>
      <c r="J460" s="87" t="str">
        <f t="shared" si="43"/>
        <v/>
      </c>
      <c r="K460" s="5"/>
    </row>
    <row r="461" spans="1:11" ht="15" customHeight="1" x14ac:dyDescent="0.2">
      <c r="A461" s="28" t="str">
        <f t="shared" si="44"/>
        <v/>
      </c>
      <c r="B461" s="26" t="str">
        <f>VLOOKUP(A461,OutputOsiris!$A$9:$A$1008,1,FALSE)</f>
        <v/>
      </c>
      <c r="C461" s="10" t="str">
        <f t="shared" si="45"/>
        <v/>
      </c>
      <c r="D461" s="26" t="str">
        <f>VLOOKUP(A461,Opdracht!$A$11:$A$1010,1,FALSE)</f>
        <v/>
      </c>
      <c r="E461" s="29" t="str">
        <f t="shared" si="46"/>
        <v/>
      </c>
      <c r="F461" s="40"/>
      <c r="G461" s="214"/>
      <c r="H461" s="41" t="str">
        <f t="shared" si="48"/>
        <v/>
      </c>
      <c r="I461" s="87" t="str">
        <f t="shared" si="47"/>
        <v/>
      </c>
      <c r="J461" s="87" t="str">
        <f t="shared" si="43"/>
        <v/>
      </c>
      <c r="K461" s="5"/>
    </row>
    <row r="462" spans="1:11" ht="15" customHeight="1" x14ac:dyDescent="0.2">
      <c r="A462" s="28" t="str">
        <f t="shared" si="44"/>
        <v/>
      </c>
      <c r="B462" s="26" t="str">
        <f>VLOOKUP(A462,OutputOsiris!$A$9:$A$1008,1,FALSE)</f>
        <v/>
      </c>
      <c r="C462" s="10" t="str">
        <f t="shared" si="45"/>
        <v/>
      </c>
      <c r="D462" s="26" t="str">
        <f>VLOOKUP(A462,Opdracht!$A$11:$A$1010,1,FALSE)</f>
        <v/>
      </c>
      <c r="E462" s="29" t="str">
        <f t="shared" si="46"/>
        <v/>
      </c>
      <c r="F462" s="40"/>
      <c r="G462" s="214"/>
      <c r="H462" s="41" t="str">
        <f t="shared" si="48"/>
        <v/>
      </c>
      <c r="I462" s="87" t="str">
        <f t="shared" si="47"/>
        <v/>
      </c>
      <c r="J462" s="87" t="str">
        <f t="shared" ref="J462:J525" si="49">IF(I462="","",IF(I462&lt;1,1,I462))</f>
        <v/>
      </c>
      <c r="K462" s="5"/>
    </row>
    <row r="463" spans="1:11" ht="15" customHeight="1" x14ac:dyDescent="0.2">
      <c r="A463" s="28" t="str">
        <f t="shared" si="44"/>
        <v/>
      </c>
      <c r="B463" s="26" t="str">
        <f>VLOOKUP(A463,OutputOsiris!$A$9:$A$1008,1,FALSE)</f>
        <v/>
      </c>
      <c r="C463" s="10" t="str">
        <f t="shared" si="45"/>
        <v/>
      </c>
      <c r="D463" s="26" t="str">
        <f>VLOOKUP(A463,Opdracht!$A$11:$A$1010,1,FALSE)</f>
        <v/>
      </c>
      <c r="E463" s="29" t="str">
        <f t="shared" si="46"/>
        <v/>
      </c>
      <c r="F463" s="40"/>
      <c r="G463" s="214"/>
      <c r="H463" s="41" t="str">
        <f t="shared" si="48"/>
        <v/>
      </c>
      <c r="I463" s="87" t="str">
        <f t="shared" si="47"/>
        <v/>
      </c>
      <c r="J463" s="87" t="str">
        <f t="shared" si="49"/>
        <v/>
      </c>
      <c r="K463" s="5"/>
    </row>
    <row r="464" spans="1:11" ht="15" customHeight="1" x14ac:dyDescent="0.2">
      <c r="A464" s="28" t="str">
        <f t="shared" si="44"/>
        <v/>
      </c>
      <c r="B464" s="26" t="str">
        <f>VLOOKUP(A464,OutputOsiris!$A$9:$A$1008,1,FALSE)</f>
        <v/>
      </c>
      <c r="C464" s="10" t="str">
        <f t="shared" si="45"/>
        <v/>
      </c>
      <c r="D464" s="26" t="str">
        <f>VLOOKUP(A464,Opdracht!$A$11:$A$1010,1,FALSE)</f>
        <v/>
      </c>
      <c r="E464" s="29" t="str">
        <f t="shared" si="46"/>
        <v/>
      </c>
      <c r="F464" s="40"/>
      <c r="G464" s="214"/>
      <c r="H464" s="41" t="str">
        <f t="shared" si="48"/>
        <v/>
      </c>
      <c r="I464" s="87" t="str">
        <f t="shared" si="47"/>
        <v/>
      </c>
      <c r="J464" s="87" t="str">
        <f t="shared" si="49"/>
        <v/>
      </c>
      <c r="K464" s="5"/>
    </row>
    <row r="465" spans="1:11" ht="15" customHeight="1" x14ac:dyDescent="0.2">
      <c r="A465" s="28" t="str">
        <f t="shared" si="44"/>
        <v/>
      </c>
      <c r="B465" s="26" t="str">
        <f>VLOOKUP(A465,OutputOsiris!$A$9:$A$1008,1,FALSE)</f>
        <v/>
      </c>
      <c r="C465" s="10" t="str">
        <f t="shared" si="45"/>
        <v/>
      </c>
      <c r="D465" s="26" t="str">
        <f>VLOOKUP(A465,Opdracht!$A$11:$A$1010,1,FALSE)</f>
        <v/>
      </c>
      <c r="E465" s="29" t="str">
        <f t="shared" si="46"/>
        <v/>
      </c>
      <c r="F465" s="40"/>
      <c r="G465" s="214"/>
      <c r="H465" s="41" t="str">
        <f t="shared" si="48"/>
        <v/>
      </c>
      <c r="I465" s="87" t="str">
        <f t="shared" si="47"/>
        <v/>
      </c>
      <c r="J465" s="87" t="str">
        <f t="shared" si="49"/>
        <v/>
      </c>
      <c r="K465" s="5"/>
    </row>
    <row r="466" spans="1:11" ht="15" customHeight="1" x14ac:dyDescent="0.2">
      <c r="A466" s="28" t="str">
        <f t="shared" si="44"/>
        <v/>
      </c>
      <c r="B466" s="26" t="str">
        <f>VLOOKUP(A466,OutputOsiris!$A$9:$A$1008,1,FALSE)</f>
        <v/>
      </c>
      <c r="C466" s="10" t="str">
        <f t="shared" si="45"/>
        <v/>
      </c>
      <c r="D466" s="26" t="str">
        <f>VLOOKUP(A466,Opdracht!$A$11:$A$1010,1,FALSE)</f>
        <v/>
      </c>
      <c r="E466" s="29" t="str">
        <f t="shared" si="46"/>
        <v/>
      </c>
      <c r="F466" s="40"/>
      <c r="G466" s="214"/>
      <c r="H466" s="41" t="str">
        <f t="shared" si="48"/>
        <v/>
      </c>
      <c r="I466" s="87" t="str">
        <f t="shared" si="47"/>
        <v/>
      </c>
      <c r="J466" s="87" t="str">
        <f t="shared" si="49"/>
        <v/>
      </c>
      <c r="K466" s="5"/>
    </row>
    <row r="467" spans="1:11" ht="15" customHeight="1" x14ac:dyDescent="0.2">
      <c r="A467" s="28" t="str">
        <f t="shared" si="44"/>
        <v/>
      </c>
      <c r="B467" s="26" t="str">
        <f>VLOOKUP(A467,OutputOsiris!$A$9:$A$1008,1,FALSE)</f>
        <v/>
      </c>
      <c r="C467" s="10" t="str">
        <f t="shared" si="45"/>
        <v/>
      </c>
      <c r="D467" s="26" t="str">
        <f>VLOOKUP(A467,Opdracht!$A$11:$A$1010,1,FALSE)</f>
        <v/>
      </c>
      <c r="E467" s="29" t="str">
        <f t="shared" si="46"/>
        <v/>
      </c>
      <c r="F467" s="40"/>
      <c r="G467" s="214"/>
      <c r="H467" s="41" t="str">
        <f t="shared" si="48"/>
        <v/>
      </c>
      <c r="I467" s="87" t="str">
        <f t="shared" si="47"/>
        <v/>
      </c>
      <c r="J467" s="87" t="str">
        <f t="shared" si="49"/>
        <v/>
      </c>
      <c r="K467" s="5"/>
    </row>
    <row r="468" spans="1:11" ht="15" customHeight="1" x14ac:dyDescent="0.2">
      <c r="A468" s="28" t="str">
        <f t="shared" si="44"/>
        <v/>
      </c>
      <c r="B468" s="26" t="str">
        <f>VLOOKUP(A468,OutputOsiris!$A$9:$A$1008,1,FALSE)</f>
        <v/>
      </c>
      <c r="C468" s="10" t="str">
        <f t="shared" si="45"/>
        <v/>
      </c>
      <c r="D468" s="26" t="str">
        <f>VLOOKUP(A468,Opdracht!$A$11:$A$1010,1,FALSE)</f>
        <v/>
      </c>
      <c r="E468" s="29" t="str">
        <f t="shared" si="46"/>
        <v/>
      </c>
      <c r="F468" s="40"/>
      <c r="G468" s="214"/>
      <c r="H468" s="41" t="str">
        <f t="shared" si="48"/>
        <v/>
      </c>
      <c r="I468" s="87" t="str">
        <f t="shared" si="47"/>
        <v/>
      </c>
      <c r="J468" s="87" t="str">
        <f t="shared" si="49"/>
        <v/>
      </c>
      <c r="K468" s="5"/>
    </row>
    <row r="469" spans="1:11" ht="15" customHeight="1" x14ac:dyDescent="0.2">
      <c r="A469" s="28" t="str">
        <f t="shared" si="44"/>
        <v/>
      </c>
      <c r="B469" s="26" t="str">
        <f>VLOOKUP(A469,OutputOsiris!$A$9:$A$1008,1,FALSE)</f>
        <v/>
      </c>
      <c r="C469" s="10" t="str">
        <f t="shared" si="45"/>
        <v/>
      </c>
      <c r="D469" s="26" t="str">
        <f>VLOOKUP(A469,Opdracht!$A$11:$A$1010,1,FALSE)</f>
        <v/>
      </c>
      <c r="E469" s="29" t="str">
        <f t="shared" si="46"/>
        <v/>
      </c>
      <c r="F469" s="40"/>
      <c r="G469" s="214"/>
      <c r="H469" s="41" t="str">
        <f t="shared" si="48"/>
        <v/>
      </c>
      <c r="I469" s="87" t="str">
        <f t="shared" si="47"/>
        <v/>
      </c>
      <c r="J469" s="87" t="str">
        <f t="shared" si="49"/>
        <v/>
      </c>
      <c r="K469" s="5"/>
    </row>
    <row r="470" spans="1:11" ht="15" customHeight="1" x14ac:dyDescent="0.2">
      <c r="A470" s="28" t="str">
        <f t="shared" si="44"/>
        <v/>
      </c>
      <c r="B470" s="26" t="str">
        <f>VLOOKUP(A470,OutputOsiris!$A$9:$A$1008,1,FALSE)</f>
        <v/>
      </c>
      <c r="C470" s="10" t="str">
        <f t="shared" si="45"/>
        <v/>
      </c>
      <c r="D470" s="26" t="str">
        <f>VLOOKUP(A470,Opdracht!$A$11:$A$1010,1,FALSE)</f>
        <v/>
      </c>
      <c r="E470" s="29" t="str">
        <f t="shared" si="46"/>
        <v/>
      </c>
      <c r="F470" s="40"/>
      <c r="G470" s="214"/>
      <c r="H470" s="41" t="str">
        <f t="shared" si="48"/>
        <v/>
      </c>
      <c r="I470" s="87" t="str">
        <f t="shared" si="47"/>
        <v/>
      </c>
      <c r="J470" s="87" t="str">
        <f t="shared" si="49"/>
        <v/>
      </c>
      <c r="K470" s="5"/>
    </row>
    <row r="471" spans="1:11" ht="15" customHeight="1" x14ac:dyDescent="0.2">
      <c r="A471" s="28" t="str">
        <f t="shared" si="44"/>
        <v/>
      </c>
      <c r="B471" s="26" t="str">
        <f>VLOOKUP(A471,OutputOsiris!$A$9:$A$1008,1,FALSE)</f>
        <v/>
      </c>
      <c r="C471" s="10" t="str">
        <f t="shared" si="45"/>
        <v/>
      </c>
      <c r="D471" s="26" t="str">
        <f>VLOOKUP(A471,Opdracht!$A$11:$A$1010,1,FALSE)</f>
        <v/>
      </c>
      <c r="E471" s="29" t="str">
        <f t="shared" si="46"/>
        <v/>
      </c>
      <c r="F471" s="40"/>
      <c r="G471" s="214"/>
      <c r="H471" s="41" t="str">
        <f t="shared" si="48"/>
        <v/>
      </c>
      <c r="I471" s="87" t="str">
        <f t="shared" si="47"/>
        <v/>
      </c>
      <c r="J471" s="87" t="str">
        <f t="shared" si="49"/>
        <v/>
      </c>
      <c r="K471" s="5"/>
    </row>
    <row r="472" spans="1:11" ht="15" customHeight="1" x14ac:dyDescent="0.2">
      <c r="A472" s="28" t="str">
        <f t="shared" si="44"/>
        <v/>
      </c>
      <c r="B472" s="26" t="str">
        <f>VLOOKUP(A472,OutputOsiris!$A$9:$A$1008,1,FALSE)</f>
        <v/>
      </c>
      <c r="C472" s="10" t="str">
        <f t="shared" si="45"/>
        <v/>
      </c>
      <c r="D472" s="26" t="str">
        <f>VLOOKUP(A472,Opdracht!$A$11:$A$1010,1,FALSE)</f>
        <v/>
      </c>
      <c r="E472" s="29" t="str">
        <f t="shared" si="46"/>
        <v/>
      </c>
      <c r="F472" s="40"/>
      <c r="G472" s="214"/>
      <c r="H472" s="41" t="str">
        <f t="shared" si="48"/>
        <v/>
      </c>
      <c r="I472" s="87" t="str">
        <f t="shared" si="47"/>
        <v/>
      </c>
      <c r="J472" s="87" t="str">
        <f t="shared" si="49"/>
        <v/>
      </c>
      <c r="K472" s="5"/>
    </row>
    <row r="473" spans="1:11" ht="15" customHeight="1" x14ac:dyDescent="0.2">
      <c r="A473" s="28" t="str">
        <f t="shared" si="44"/>
        <v/>
      </c>
      <c r="B473" s="26" t="str">
        <f>VLOOKUP(A473,OutputOsiris!$A$9:$A$1008,1,FALSE)</f>
        <v/>
      </c>
      <c r="C473" s="10" t="str">
        <f t="shared" si="45"/>
        <v/>
      </c>
      <c r="D473" s="26" t="str">
        <f>VLOOKUP(A473,Opdracht!$A$11:$A$1010,1,FALSE)</f>
        <v/>
      </c>
      <c r="E473" s="29" t="str">
        <f t="shared" si="46"/>
        <v/>
      </c>
      <c r="F473" s="40"/>
      <c r="G473" s="214"/>
      <c r="H473" s="41" t="str">
        <f t="shared" si="48"/>
        <v/>
      </c>
      <c r="I473" s="87" t="str">
        <f t="shared" si="47"/>
        <v/>
      </c>
      <c r="J473" s="87" t="str">
        <f t="shared" si="49"/>
        <v/>
      </c>
      <c r="K473" s="5"/>
    </row>
    <row r="474" spans="1:11" ht="15" customHeight="1" x14ac:dyDescent="0.2">
      <c r="A474" s="28" t="str">
        <f t="shared" si="44"/>
        <v/>
      </c>
      <c r="B474" s="26" t="str">
        <f>VLOOKUP(A474,OutputOsiris!$A$9:$A$1008,1,FALSE)</f>
        <v/>
      </c>
      <c r="C474" s="10" t="str">
        <f t="shared" si="45"/>
        <v/>
      </c>
      <c r="D474" s="26" t="str">
        <f>VLOOKUP(A474,Opdracht!$A$11:$A$1010,1,FALSE)</f>
        <v/>
      </c>
      <c r="E474" s="29" t="str">
        <f t="shared" si="46"/>
        <v/>
      </c>
      <c r="F474" s="40"/>
      <c r="G474" s="214"/>
      <c r="H474" s="41" t="str">
        <f t="shared" si="48"/>
        <v/>
      </c>
      <c r="I474" s="87" t="str">
        <f t="shared" si="47"/>
        <v/>
      </c>
      <c r="J474" s="87" t="str">
        <f t="shared" si="49"/>
        <v/>
      </c>
      <c r="K474" s="5"/>
    </row>
    <row r="475" spans="1:11" ht="15" customHeight="1" x14ac:dyDescent="0.2">
      <c r="A475" s="28" t="str">
        <f t="shared" si="44"/>
        <v/>
      </c>
      <c r="B475" s="26" t="str">
        <f>VLOOKUP(A475,OutputOsiris!$A$9:$A$1008,1,FALSE)</f>
        <v/>
      </c>
      <c r="C475" s="10" t="str">
        <f t="shared" si="45"/>
        <v/>
      </c>
      <c r="D475" s="26" t="str">
        <f>VLOOKUP(A475,Opdracht!$A$11:$A$1010,1,FALSE)</f>
        <v/>
      </c>
      <c r="E475" s="29" t="str">
        <f t="shared" si="46"/>
        <v/>
      </c>
      <c r="F475" s="40"/>
      <c r="G475" s="214"/>
      <c r="H475" s="41" t="str">
        <f t="shared" si="48"/>
        <v/>
      </c>
      <c r="I475" s="87" t="str">
        <f t="shared" si="47"/>
        <v/>
      </c>
      <c r="J475" s="87" t="str">
        <f t="shared" si="49"/>
        <v/>
      </c>
      <c r="K475" s="5"/>
    </row>
    <row r="476" spans="1:11" ht="15" customHeight="1" x14ac:dyDescent="0.2">
      <c r="A476" s="28" t="str">
        <f t="shared" si="44"/>
        <v/>
      </c>
      <c r="B476" s="26" t="str">
        <f>VLOOKUP(A476,OutputOsiris!$A$9:$A$1008,1,FALSE)</f>
        <v/>
      </c>
      <c r="C476" s="10" t="str">
        <f t="shared" si="45"/>
        <v/>
      </c>
      <c r="D476" s="26" t="str">
        <f>VLOOKUP(A476,Opdracht!$A$11:$A$1010,1,FALSE)</f>
        <v/>
      </c>
      <c r="E476" s="29" t="str">
        <f t="shared" si="46"/>
        <v/>
      </c>
      <c r="F476" s="40"/>
      <c r="G476" s="214"/>
      <c r="H476" s="41" t="str">
        <f t="shared" si="48"/>
        <v/>
      </c>
      <c r="I476" s="87" t="str">
        <f t="shared" si="47"/>
        <v/>
      </c>
      <c r="J476" s="87" t="str">
        <f t="shared" si="49"/>
        <v/>
      </c>
      <c r="K476" s="5"/>
    </row>
    <row r="477" spans="1:11" ht="15" customHeight="1" x14ac:dyDescent="0.2">
      <c r="A477" s="28" t="str">
        <f t="shared" si="44"/>
        <v/>
      </c>
      <c r="B477" s="26" t="str">
        <f>VLOOKUP(A477,OutputOsiris!$A$9:$A$1008,1,FALSE)</f>
        <v/>
      </c>
      <c r="C477" s="10" t="str">
        <f t="shared" si="45"/>
        <v/>
      </c>
      <c r="D477" s="26" t="str">
        <f>VLOOKUP(A477,Opdracht!$A$11:$A$1010,1,FALSE)</f>
        <v/>
      </c>
      <c r="E477" s="29" t="str">
        <f t="shared" si="46"/>
        <v/>
      </c>
      <c r="F477" s="40"/>
      <c r="G477" s="214"/>
      <c r="H477" s="41" t="str">
        <f t="shared" si="48"/>
        <v/>
      </c>
      <c r="I477" s="87" t="str">
        <f t="shared" si="47"/>
        <v/>
      </c>
      <c r="J477" s="87" t="str">
        <f t="shared" si="49"/>
        <v/>
      </c>
      <c r="K477" s="5"/>
    </row>
    <row r="478" spans="1:11" ht="15" customHeight="1" x14ac:dyDescent="0.2">
      <c r="A478" s="28" t="str">
        <f t="shared" si="44"/>
        <v/>
      </c>
      <c r="B478" s="26" t="str">
        <f>VLOOKUP(A478,OutputOsiris!$A$9:$A$1008,1,FALSE)</f>
        <v/>
      </c>
      <c r="C478" s="10" t="str">
        <f t="shared" si="45"/>
        <v/>
      </c>
      <c r="D478" s="26" t="str">
        <f>VLOOKUP(A478,Opdracht!$A$11:$A$1010,1,FALSE)</f>
        <v/>
      </c>
      <c r="E478" s="29" t="str">
        <f t="shared" si="46"/>
        <v/>
      </c>
      <c r="F478" s="40"/>
      <c r="G478" s="214"/>
      <c r="H478" s="41" t="str">
        <f t="shared" si="48"/>
        <v/>
      </c>
      <c r="I478" s="87" t="str">
        <f t="shared" si="47"/>
        <v/>
      </c>
      <c r="J478" s="87" t="str">
        <f t="shared" si="49"/>
        <v/>
      </c>
      <c r="K478" s="5"/>
    </row>
    <row r="479" spans="1:11" ht="15" customHeight="1" x14ac:dyDescent="0.2">
      <c r="A479" s="28" t="str">
        <f t="shared" si="44"/>
        <v/>
      </c>
      <c r="B479" s="26" t="str">
        <f>VLOOKUP(A479,OutputOsiris!$A$9:$A$1008,1,FALSE)</f>
        <v/>
      </c>
      <c r="C479" s="10" t="str">
        <f t="shared" si="45"/>
        <v/>
      </c>
      <c r="D479" s="26" t="str">
        <f>VLOOKUP(A479,Opdracht!$A$11:$A$1010,1,FALSE)</f>
        <v/>
      </c>
      <c r="E479" s="29" t="str">
        <f t="shared" si="46"/>
        <v/>
      </c>
      <c r="F479" s="40"/>
      <c r="G479" s="214"/>
      <c r="H479" s="41" t="str">
        <f t="shared" si="48"/>
        <v/>
      </c>
      <c r="I479" s="87" t="str">
        <f t="shared" si="47"/>
        <v/>
      </c>
      <c r="J479" s="87" t="str">
        <f t="shared" si="49"/>
        <v/>
      </c>
      <c r="K479" s="5"/>
    </row>
    <row r="480" spans="1:11" ht="15" customHeight="1" x14ac:dyDescent="0.2">
      <c r="A480" s="28" t="str">
        <f t="shared" si="44"/>
        <v/>
      </c>
      <c r="B480" s="26" t="str">
        <f>VLOOKUP(A480,OutputOsiris!$A$9:$A$1008,1,FALSE)</f>
        <v/>
      </c>
      <c r="C480" s="10" t="str">
        <f t="shared" si="45"/>
        <v/>
      </c>
      <c r="D480" s="26" t="str">
        <f>VLOOKUP(A480,Opdracht!$A$11:$A$1010,1,FALSE)</f>
        <v/>
      </c>
      <c r="E480" s="29" t="str">
        <f t="shared" si="46"/>
        <v/>
      </c>
      <c r="F480" s="40"/>
      <c r="G480" s="214"/>
      <c r="H480" s="41" t="str">
        <f t="shared" si="48"/>
        <v/>
      </c>
      <c r="I480" s="87" t="str">
        <f t="shared" si="47"/>
        <v/>
      </c>
      <c r="J480" s="87" t="str">
        <f t="shared" si="49"/>
        <v/>
      </c>
      <c r="K480" s="5"/>
    </row>
    <row r="481" spans="1:11" ht="15" customHeight="1" x14ac:dyDescent="0.2">
      <c r="A481" s="28" t="str">
        <f t="shared" si="44"/>
        <v/>
      </c>
      <c r="B481" s="26" t="str">
        <f>VLOOKUP(A481,OutputOsiris!$A$9:$A$1008,1,FALSE)</f>
        <v/>
      </c>
      <c r="C481" s="10" t="str">
        <f t="shared" si="45"/>
        <v/>
      </c>
      <c r="D481" s="26" t="str">
        <f>VLOOKUP(A481,Opdracht!$A$11:$A$1010,1,FALSE)</f>
        <v/>
      </c>
      <c r="E481" s="29" t="str">
        <f t="shared" si="46"/>
        <v/>
      </c>
      <c r="F481" s="40"/>
      <c r="G481" s="214"/>
      <c r="H481" s="41" t="str">
        <f t="shared" si="48"/>
        <v/>
      </c>
      <c r="I481" s="87" t="str">
        <f t="shared" si="47"/>
        <v/>
      </c>
      <c r="J481" s="87" t="str">
        <f t="shared" si="49"/>
        <v/>
      </c>
      <c r="K481" s="5"/>
    </row>
    <row r="482" spans="1:11" ht="15" customHeight="1" x14ac:dyDescent="0.2">
      <c r="A482" s="28" t="str">
        <f t="shared" si="44"/>
        <v/>
      </c>
      <c r="B482" s="26" t="str">
        <f>VLOOKUP(A482,OutputOsiris!$A$9:$A$1008,1,FALSE)</f>
        <v/>
      </c>
      <c r="C482" s="10" t="str">
        <f t="shared" si="45"/>
        <v/>
      </c>
      <c r="D482" s="26" t="str">
        <f>VLOOKUP(A482,Opdracht!$A$11:$A$1010,1,FALSE)</f>
        <v/>
      </c>
      <c r="E482" s="29" t="str">
        <f t="shared" si="46"/>
        <v/>
      </c>
      <c r="F482" s="40"/>
      <c r="G482" s="214"/>
      <c r="H482" s="41" t="str">
        <f t="shared" si="48"/>
        <v/>
      </c>
      <c r="I482" s="87" t="str">
        <f t="shared" si="47"/>
        <v/>
      </c>
      <c r="J482" s="87" t="str">
        <f t="shared" si="49"/>
        <v/>
      </c>
      <c r="K482" s="5"/>
    </row>
    <row r="483" spans="1:11" ht="15" customHeight="1" x14ac:dyDescent="0.2">
      <c r="A483" s="28" t="str">
        <f t="shared" si="44"/>
        <v/>
      </c>
      <c r="B483" s="26" t="str">
        <f>VLOOKUP(A483,OutputOsiris!$A$9:$A$1008,1,FALSE)</f>
        <v/>
      </c>
      <c r="C483" s="10" t="str">
        <f t="shared" si="45"/>
        <v/>
      </c>
      <c r="D483" s="26" t="str">
        <f>VLOOKUP(A483,Opdracht!$A$11:$A$1010,1,FALSE)</f>
        <v/>
      </c>
      <c r="E483" s="29" t="str">
        <f t="shared" si="46"/>
        <v/>
      </c>
      <c r="F483" s="40"/>
      <c r="G483" s="214"/>
      <c r="H483" s="41" t="str">
        <f t="shared" si="48"/>
        <v/>
      </c>
      <c r="I483" s="87" t="str">
        <f t="shared" si="47"/>
        <v/>
      </c>
      <c r="J483" s="87" t="str">
        <f t="shared" si="49"/>
        <v/>
      </c>
      <c r="K483" s="5"/>
    </row>
    <row r="484" spans="1:11" ht="15" customHeight="1" x14ac:dyDescent="0.2">
      <c r="A484" s="28" t="str">
        <f t="shared" si="44"/>
        <v/>
      </c>
      <c r="B484" s="26" t="str">
        <f>VLOOKUP(A484,OutputOsiris!$A$9:$A$1008,1,FALSE)</f>
        <v/>
      </c>
      <c r="C484" s="10" t="str">
        <f t="shared" si="45"/>
        <v/>
      </c>
      <c r="D484" s="26" t="str">
        <f>VLOOKUP(A484,Opdracht!$A$11:$A$1010,1,FALSE)</f>
        <v/>
      </c>
      <c r="E484" s="29" t="str">
        <f t="shared" si="46"/>
        <v/>
      </c>
      <c r="F484" s="40"/>
      <c r="G484" s="214"/>
      <c r="H484" s="41" t="str">
        <f t="shared" si="48"/>
        <v/>
      </c>
      <c r="I484" s="87" t="str">
        <f t="shared" si="47"/>
        <v/>
      </c>
      <c r="J484" s="87" t="str">
        <f t="shared" si="49"/>
        <v/>
      </c>
      <c r="K484" s="5"/>
    </row>
    <row r="485" spans="1:11" ht="15" customHeight="1" x14ac:dyDescent="0.2">
      <c r="A485" s="28" t="str">
        <f t="shared" si="44"/>
        <v/>
      </c>
      <c r="B485" s="26" t="str">
        <f>VLOOKUP(A485,OutputOsiris!$A$9:$A$1008,1,FALSE)</f>
        <v/>
      </c>
      <c r="C485" s="10" t="str">
        <f t="shared" si="45"/>
        <v/>
      </c>
      <c r="D485" s="26" t="str">
        <f>VLOOKUP(A485,Opdracht!$A$11:$A$1010,1,FALSE)</f>
        <v/>
      </c>
      <c r="E485" s="29" t="str">
        <f t="shared" si="46"/>
        <v/>
      </c>
      <c r="F485" s="40"/>
      <c r="G485" s="214"/>
      <c r="H485" s="41" t="str">
        <f t="shared" si="48"/>
        <v/>
      </c>
      <c r="I485" s="87" t="str">
        <f t="shared" si="47"/>
        <v/>
      </c>
      <c r="J485" s="87" t="str">
        <f t="shared" si="49"/>
        <v/>
      </c>
      <c r="K485" s="5"/>
    </row>
    <row r="486" spans="1:11" ht="15" customHeight="1" x14ac:dyDescent="0.2">
      <c r="A486" s="28" t="str">
        <f t="shared" si="44"/>
        <v/>
      </c>
      <c r="B486" s="26" t="str">
        <f>VLOOKUP(A486,OutputOsiris!$A$9:$A$1008,1,FALSE)</f>
        <v/>
      </c>
      <c r="C486" s="10" t="str">
        <f t="shared" si="45"/>
        <v/>
      </c>
      <c r="D486" s="26" t="str">
        <f>VLOOKUP(A486,Opdracht!$A$11:$A$1010,1,FALSE)</f>
        <v/>
      </c>
      <c r="E486" s="29" t="str">
        <f t="shared" si="46"/>
        <v/>
      </c>
      <c r="F486" s="40"/>
      <c r="G486" s="214"/>
      <c r="H486" s="41" t="str">
        <f t="shared" si="48"/>
        <v/>
      </c>
      <c r="I486" s="87" t="str">
        <f t="shared" si="47"/>
        <v/>
      </c>
      <c r="J486" s="87" t="str">
        <f t="shared" si="49"/>
        <v/>
      </c>
      <c r="K486" s="5"/>
    </row>
    <row r="487" spans="1:11" ht="15" customHeight="1" x14ac:dyDescent="0.2">
      <c r="A487" s="28" t="str">
        <f t="shared" si="44"/>
        <v/>
      </c>
      <c r="B487" s="26" t="str">
        <f>VLOOKUP(A487,OutputOsiris!$A$9:$A$1008,1,FALSE)</f>
        <v/>
      </c>
      <c r="C487" s="10" t="str">
        <f t="shared" si="45"/>
        <v/>
      </c>
      <c r="D487" s="26" t="str">
        <f>VLOOKUP(A487,Opdracht!$A$11:$A$1010,1,FALSE)</f>
        <v/>
      </c>
      <c r="E487" s="29" t="str">
        <f t="shared" si="46"/>
        <v/>
      </c>
      <c r="F487" s="40"/>
      <c r="G487" s="214"/>
      <c r="H487" s="41" t="str">
        <f t="shared" si="48"/>
        <v/>
      </c>
      <c r="I487" s="87" t="str">
        <f t="shared" si="47"/>
        <v/>
      </c>
      <c r="J487" s="87" t="str">
        <f t="shared" si="49"/>
        <v/>
      </c>
      <c r="K487" s="5"/>
    </row>
    <row r="488" spans="1:11" ht="15" customHeight="1" x14ac:dyDescent="0.2">
      <c r="A488" s="28" t="str">
        <f t="shared" si="44"/>
        <v/>
      </c>
      <c r="B488" s="26" t="str">
        <f>VLOOKUP(A488,OutputOsiris!$A$9:$A$1008,1,FALSE)</f>
        <v/>
      </c>
      <c r="C488" s="10" t="str">
        <f t="shared" si="45"/>
        <v/>
      </c>
      <c r="D488" s="26" t="str">
        <f>VLOOKUP(A488,Opdracht!$A$11:$A$1010,1,FALSE)</f>
        <v/>
      </c>
      <c r="E488" s="29" t="str">
        <f t="shared" si="46"/>
        <v/>
      </c>
      <c r="F488" s="40"/>
      <c r="G488" s="214"/>
      <c r="H488" s="41" t="str">
        <f t="shared" si="48"/>
        <v/>
      </c>
      <c r="I488" s="87" t="str">
        <f t="shared" si="47"/>
        <v/>
      </c>
      <c r="J488" s="87" t="str">
        <f t="shared" si="49"/>
        <v/>
      </c>
      <c r="K488" s="5"/>
    </row>
    <row r="489" spans="1:11" ht="15" customHeight="1" x14ac:dyDescent="0.2">
      <c r="A489" s="28" t="str">
        <f t="shared" si="44"/>
        <v/>
      </c>
      <c r="B489" s="26" t="str">
        <f>VLOOKUP(A489,OutputOsiris!$A$9:$A$1008,1,FALSE)</f>
        <v/>
      </c>
      <c r="C489" s="10" t="str">
        <f t="shared" si="45"/>
        <v/>
      </c>
      <c r="D489" s="26" t="str">
        <f>VLOOKUP(A489,Opdracht!$A$11:$A$1010,1,FALSE)</f>
        <v/>
      </c>
      <c r="E489" s="29" t="str">
        <f t="shared" si="46"/>
        <v/>
      </c>
      <c r="F489" s="40"/>
      <c r="G489" s="214"/>
      <c r="H489" s="41" t="str">
        <f t="shared" si="48"/>
        <v/>
      </c>
      <c r="I489" s="87" t="str">
        <f t="shared" si="47"/>
        <v/>
      </c>
      <c r="J489" s="87" t="str">
        <f t="shared" si="49"/>
        <v/>
      </c>
      <c r="K489" s="5"/>
    </row>
    <row r="490" spans="1:11" ht="15" customHeight="1" x14ac:dyDescent="0.2">
      <c r="A490" s="28" t="str">
        <f t="shared" si="44"/>
        <v/>
      </c>
      <c r="B490" s="26" t="str">
        <f>VLOOKUP(A490,OutputOsiris!$A$9:$A$1008,1,FALSE)</f>
        <v/>
      </c>
      <c r="C490" s="10" t="str">
        <f t="shared" si="45"/>
        <v/>
      </c>
      <c r="D490" s="26" t="str">
        <f>VLOOKUP(A490,Opdracht!$A$11:$A$1010,1,FALSE)</f>
        <v/>
      </c>
      <c r="E490" s="29" t="str">
        <f t="shared" si="46"/>
        <v/>
      </c>
      <c r="F490" s="40"/>
      <c r="G490" s="214"/>
      <c r="H490" s="41" t="str">
        <f t="shared" si="48"/>
        <v/>
      </c>
      <c r="I490" s="87" t="str">
        <f t="shared" si="47"/>
        <v/>
      </c>
      <c r="J490" s="87" t="str">
        <f t="shared" si="49"/>
        <v/>
      </c>
      <c r="K490" s="5"/>
    </row>
    <row r="491" spans="1:11" ht="15" customHeight="1" x14ac:dyDescent="0.2">
      <c r="A491" s="28" t="str">
        <f t="shared" si="44"/>
        <v/>
      </c>
      <c r="B491" s="26" t="str">
        <f>VLOOKUP(A491,OutputOsiris!$A$9:$A$1008,1,FALSE)</f>
        <v/>
      </c>
      <c r="C491" s="10" t="str">
        <f t="shared" si="45"/>
        <v/>
      </c>
      <c r="D491" s="26" t="str">
        <f>VLOOKUP(A491,Opdracht!$A$11:$A$1010,1,FALSE)</f>
        <v/>
      </c>
      <c r="E491" s="29" t="str">
        <f t="shared" si="46"/>
        <v/>
      </c>
      <c r="F491" s="40"/>
      <c r="G491" s="214"/>
      <c r="H491" s="41" t="str">
        <f t="shared" si="48"/>
        <v/>
      </c>
      <c r="I491" s="87" t="str">
        <f t="shared" si="47"/>
        <v/>
      </c>
      <c r="J491" s="87" t="str">
        <f t="shared" si="49"/>
        <v/>
      </c>
      <c r="K491" s="5"/>
    </row>
    <row r="492" spans="1:11" ht="15" customHeight="1" x14ac:dyDescent="0.2">
      <c r="A492" s="28" t="str">
        <f t="shared" si="44"/>
        <v/>
      </c>
      <c r="B492" s="26" t="str">
        <f>VLOOKUP(A492,OutputOsiris!$A$9:$A$1008,1,FALSE)</f>
        <v/>
      </c>
      <c r="C492" s="10" t="str">
        <f t="shared" si="45"/>
        <v/>
      </c>
      <c r="D492" s="26" t="str">
        <f>VLOOKUP(A492,Opdracht!$A$11:$A$1010,1,FALSE)</f>
        <v/>
      </c>
      <c r="E492" s="29" t="str">
        <f t="shared" si="46"/>
        <v/>
      </c>
      <c r="F492" s="40"/>
      <c r="G492" s="214"/>
      <c r="H492" s="41" t="str">
        <f t="shared" si="48"/>
        <v/>
      </c>
      <c r="I492" s="87" t="str">
        <f t="shared" si="47"/>
        <v/>
      </c>
      <c r="J492" s="87" t="str">
        <f t="shared" si="49"/>
        <v/>
      </c>
      <c r="K492" s="5"/>
    </row>
    <row r="493" spans="1:11" ht="15" customHeight="1" x14ac:dyDescent="0.2">
      <c r="A493" s="28" t="str">
        <f t="shared" si="44"/>
        <v/>
      </c>
      <c r="B493" s="26" t="str">
        <f>VLOOKUP(A493,OutputOsiris!$A$9:$A$1008,1,FALSE)</f>
        <v/>
      </c>
      <c r="C493" s="10" t="str">
        <f t="shared" si="45"/>
        <v/>
      </c>
      <c r="D493" s="26" t="str">
        <f>VLOOKUP(A493,Opdracht!$A$11:$A$1010,1,FALSE)</f>
        <v/>
      </c>
      <c r="E493" s="29" t="str">
        <f t="shared" si="46"/>
        <v/>
      </c>
      <c r="F493" s="40"/>
      <c r="G493" s="214"/>
      <c r="H493" s="41" t="str">
        <f t="shared" si="48"/>
        <v/>
      </c>
      <c r="I493" s="87" t="str">
        <f t="shared" si="47"/>
        <v/>
      </c>
      <c r="J493" s="87" t="str">
        <f t="shared" si="49"/>
        <v/>
      </c>
      <c r="K493" s="5"/>
    </row>
    <row r="494" spans="1:11" ht="15" customHeight="1" x14ac:dyDescent="0.2">
      <c r="A494" s="28" t="str">
        <f t="shared" si="44"/>
        <v/>
      </c>
      <c r="B494" s="26" t="str">
        <f>VLOOKUP(A494,OutputOsiris!$A$9:$A$1008,1,FALSE)</f>
        <v/>
      </c>
      <c r="C494" s="10" t="str">
        <f t="shared" si="45"/>
        <v/>
      </c>
      <c r="D494" s="26" t="str">
        <f>VLOOKUP(A494,Opdracht!$A$11:$A$1010,1,FALSE)</f>
        <v/>
      </c>
      <c r="E494" s="29" t="str">
        <f t="shared" si="46"/>
        <v/>
      </c>
      <c r="F494" s="40"/>
      <c r="G494" s="214"/>
      <c r="H494" s="41" t="str">
        <f t="shared" si="48"/>
        <v/>
      </c>
      <c r="I494" s="87" t="str">
        <f t="shared" si="47"/>
        <v/>
      </c>
      <c r="J494" s="87" t="str">
        <f t="shared" si="49"/>
        <v/>
      </c>
      <c r="K494" s="5"/>
    </row>
    <row r="495" spans="1:11" ht="15" customHeight="1" x14ac:dyDescent="0.2">
      <c r="A495" s="28" t="str">
        <f t="shared" si="44"/>
        <v/>
      </c>
      <c r="B495" s="26" t="str">
        <f>VLOOKUP(A495,OutputOsiris!$A$9:$A$1008,1,FALSE)</f>
        <v/>
      </c>
      <c r="C495" s="10" t="str">
        <f t="shared" si="45"/>
        <v/>
      </c>
      <c r="D495" s="26" t="str">
        <f>VLOOKUP(A495,Opdracht!$A$11:$A$1010,1,FALSE)</f>
        <v/>
      </c>
      <c r="E495" s="29" t="str">
        <f t="shared" si="46"/>
        <v/>
      </c>
      <c r="F495" s="40"/>
      <c r="G495" s="214"/>
      <c r="H495" s="41" t="str">
        <f t="shared" si="48"/>
        <v/>
      </c>
      <c r="I495" s="87" t="str">
        <f t="shared" si="47"/>
        <v/>
      </c>
      <c r="J495" s="87" t="str">
        <f t="shared" si="49"/>
        <v/>
      </c>
      <c r="K495" s="5"/>
    </row>
    <row r="496" spans="1:11" ht="15" customHeight="1" x14ac:dyDescent="0.2">
      <c r="A496" s="28" t="str">
        <f t="shared" si="44"/>
        <v/>
      </c>
      <c r="B496" s="26" t="str">
        <f>VLOOKUP(A496,OutputOsiris!$A$9:$A$1008,1,FALSE)</f>
        <v/>
      </c>
      <c r="C496" s="10" t="str">
        <f t="shared" si="45"/>
        <v/>
      </c>
      <c r="D496" s="26" t="str">
        <f>VLOOKUP(A496,Opdracht!$A$11:$A$1010,1,FALSE)</f>
        <v/>
      </c>
      <c r="E496" s="29" t="str">
        <f t="shared" si="46"/>
        <v/>
      </c>
      <c r="F496" s="40"/>
      <c r="G496" s="214"/>
      <c r="H496" s="41" t="str">
        <f t="shared" si="48"/>
        <v/>
      </c>
      <c r="I496" s="87" t="str">
        <f t="shared" si="47"/>
        <v/>
      </c>
      <c r="J496" s="87" t="str">
        <f t="shared" si="49"/>
        <v/>
      </c>
      <c r="K496" s="5"/>
    </row>
    <row r="497" spans="1:11" ht="15" customHeight="1" x14ac:dyDescent="0.2">
      <c r="A497" s="28" t="str">
        <f t="shared" si="44"/>
        <v/>
      </c>
      <c r="B497" s="26" t="str">
        <f>VLOOKUP(A497,OutputOsiris!$A$9:$A$1008,1,FALSE)</f>
        <v/>
      </c>
      <c r="C497" s="10" t="str">
        <f t="shared" si="45"/>
        <v/>
      </c>
      <c r="D497" s="26" t="str">
        <f>VLOOKUP(A497,Opdracht!$A$11:$A$1010,1,FALSE)</f>
        <v/>
      </c>
      <c r="E497" s="29" t="str">
        <f t="shared" si="46"/>
        <v/>
      </c>
      <c r="F497" s="40"/>
      <c r="G497" s="214"/>
      <c r="H497" s="41" t="str">
        <f t="shared" si="48"/>
        <v/>
      </c>
      <c r="I497" s="87" t="str">
        <f t="shared" si="47"/>
        <v/>
      </c>
      <c r="J497" s="87" t="str">
        <f t="shared" si="49"/>
        <v/>
      </c>
      <c r="K497" s="5"/>
    </row>
    <row r="498" spans="1:11" ht="15" customHeight="1" x14ac:dyDescent="0.2">
      <c r="A498" s="28" t="str">
        <f t="shared" si="44"/>
        <v/>
      </c>
      <c r="B498" s="26" t="str">
        <f>VLOOKUP(A498,OutputOsiris!$A$9:$A$1008,1,FALSE)</f>
        <v/>
      </c>
      <c r="C498" s="10" t="str">
        <f t="shared" si="45"/>
        <v/>
      </c>
      <c r="D498" s="26" t="str">
        <f>VLOOKUP(A498,Opdracht!$A$11:$A$1010,1,FALSE)</f>
        <v/>
      </c>
      <c r="E498" s="29" t="str">
        <f t="shared" si="46"/>
        <v/>
      </c>
      <c r="F498" s="40"/>
      <c r="G498" s="214"/>
      <c r="H498" s="41" t="str">
        <f t="shared" si="48"/>
        <v/>
      </c>
      <c r="I498" s="87" t="str">
        <f t="shared" si="47"/>
        <v/>
      </c>
      <c r="J498" s="87" t="str">
        <f t="shared" si="49"/>
        <v/>
      </c>
      <c r="K498" s="5"/>
    </row>
    <row r="499" spans="1:11" ht="15" customHeight="1" x14ac:dyDescent="0.2">
      <c r="A499" s="28" t="str">
        <f t="shared" si="44"/>
        <v/>
      </c>
      <c r="B499" s="26" t="str">
        <f>VLOOKUP(A499,OutputOsiris!$A$9:$A$1008,1,FALSE)</f>
        <v/>
      </c>
      <c r="C499" s="10" t="str">
        <f t="shared" si="45"/>
        <v/>
      </c>
      <c r="D499" s="26" t="str">
        <f>VLOOKUP(A499,Opdracht!$A$11:$A$1010,1,FALSE)</f>
        <v/>
      </c>
      <c r="E499" s="29" t="str">
        <f t="shared" si="46"/>
        <v/>
      </c>
      <c r="F499" s="40"/>
      <c r="G499" s="214"/>
      <c r="H499" s="41" t="str">
        <f t="shared" si="48"/>
        <v/>
      </c>
      <c r="I499" s="87" t="str">
        <f t="shared" si="47"/>
        <v/>
      </c>
      <c r="J499" s="87" t="str">
        <f t="shared" si="49"/>
        <v/>
      </c>
      <c r="K499" s="5"/>
    </row>
    <row r="500" spans="1:11" ht="15" customHeight="1" x14ac:dyDescent="0.2">
      <c r="A500" s="28" t="str">
        <f t="shared" si="44"/>
        <v/>
      </c>
      <c r="B500" s="26" t="str">
        <f>VLOOKUP(A500,OutputOsiris!$A$9:$A$1008,1,FALSE)</f>
        <v/>
      </c>
      <c r="C500" s="10" t="str">
        <f t="shared" si="45"/>
        <v/>
      </c>
      <c r="D500" s="26" t="str">
        <f>VLOOKUP(A500,Opdracht!$A$11:$A$1010,1,FALSE)</f>
        <v/>
      </c>
      <c r="E500" s="29" t="str">
        <f t="shared" si="46"/>
        <v/>
      </c>
      <c r="F500" s="40"/>
      <c r="G500" s="214"/>
      <c r="H500" s="41" t="str">
        <f t="shared" si="48"/>
        <v/>
      </c>
      <c r="I500" s="87" t="str">
        <f t="shared" si="47"/>
        <v/>
      </c>
      <c r="J500" s="87" t="str">
        <f t="shared" si="49"/>
        <v/>
      </c>
      <c r="K500" s="5"/>
    </row>
    <row r="501" spans="1:11" ht="15" customHeight="1" x14ac:dyDescent="0.2">
      <c r="A501" s="28" t="str">
        <f t="shared" si="44"/>
        <v/>
      </c>
      <c r="B501" s="26" t="str">
        <f>VLOOKUP(A501,OutputOsiris!$A$9:$A$1008,1,FALSE)</f>
        <v/>
      </c>
      <c r="C501" s="10" t="str">
        <f t="shared" si="45"/>
        <v/>
      </c>
      <c r="D501" s="26" t="str">
        <f>VLOOKUP(A501,Opdracht!$A$11:$A$1010,1,FALSE)</f>
        <v/>
      </c>
      <c r="E501" s="29" t="str">
        <f t="shared" si="46"/>
        <v/>
      </c>
      <c r="F501" s="40"/>
      <c r="G501" s="214"/>
      <c r="H501" s="41" t="str">
        <f t="shared" si="48"/>
        <v/>
      </c>
      <c r="I501" s="87" t="str">
        <f t="shared" si="47"/>
        <v/>
      </c>
      <c r="J501" s="87" t="str">
        <f t="shared" si="49"/>
        <v/>
      </c>
      <c r="K501" s="5"/>
    </row>
    <row r="502" spans="1:11" ht="15" customHeight="1" x14ac:dyDescent="0.2">
      <c r="A502" s="28" t="str">
        <f t="shared" si="44"/>
        <v/>
      </c>
      <c r="B502" s="26" t="str">
        <f>VLOOKUP(A502,OutputOsiris!$A$9:$A$1008,1,FALSE)</f>
        <v/>
      </c>
      <c r="C502" s="10" t="str">
        <f t="shared" si="45"/>
        <v/>
      </c>
      <c r="D502" s="26" t="str">
        <f>VLOOKUP(A502,Opdracht!$A$11:$A$1010,1,FALSE)</f>
        <v/>
      </c>
      <c r="E502" s="29" t="str">
        <f t="shared" si="46"/>
        <v/>
      </c>
      <c r="F502" s="40"/>
      <c r="G502" s="214"/>
      <c r="H502" s="41" t="str">
        <f t="shared" si="48"/>
        <v/>
      </c>
      <c r="I502" s="87" t="str">
        <f t="shared" si="47"/>
        <v/>
      </c>
      <c r="J502" s="87" t="str">
        <f t="shared" si="49"/>
        <v/>
      </c>
      <c r="K502" s="5"/>
    </row>
    <row r="503" spans="1:11" ht="15" customHeight="1" x14ac:dyDescent="0.2">
      <c r="A503" s="28" t="str">
        <f t="shared" si="44"/>
        <v/>
      </c>
      <c r="B503" s="26" t="str">
        <f>VLOOKUP(A503,OutputOsiris!$A$9:$A$1008,1,FALSE)</f>
        <v/>
      </c>
      <c r="C503" s="10" t="str">
        <f t="shared" si="45"/>
        <v/>
      </c>
      <c r="D503" s="26" t="str">
        <f>VLOOKUP(A503,Opdracht!$A$11:$A$1010,1,FALSE)</f>
        <v/>
      </c>
      <c r="E503" s="29" t="str">
        <f t="shared" si="46"/>
        <v/>
      </c>
      <c r="F503" s="40"/>
      <c r="G503" s="214"/>
      <c r="H503" s="41" t="str">
        <f t="shared" si="48"/>
        <v/>
      </c>
      <c r="I503" s="87" t="str">
        <f t="shared" si="47"/>
        <v/>
      </c>
      <c r="J503" s="87" t="str">
        <f t="shared" si="49"/>
        <v/>
      </c>
      <c r="K503" s="5"/>
    </row>
    <row r="504" spans="1:11" ht="15" customHeight="1" x14ac:dyDescent="0.2">
      <c r="A504" s="28" t="str">
        <f t="shared" si="44"/>
        <v/>
      </c>
      <c r="B504" s="26" t="str">
        <f>VLOOKUP(A504,OutputOsiris!$A$9:$A$1008,1,FALSE)</f>
        <v/>
      </c>
      <c r="C504" s="10" t="str">
        <f t="shared" si="45"/>
        <v/>
      </c>
      <c r="D504" s="26" t="str">
        <f>VLOOKUP(A504,Opdracht!$A$11:$A$1010,1,FALSE)</f>
        <v/>
      </c>
      <c r="E504" s="29" t="str">
        <f t="shared" si="46"/>
        <v/>
      </c>
      <c r="F504" s="40"/>
      <c r="G504" s="214"/>
      <c r="H504" s="41" t="str">
        <f t="shared" si="48"/>
        <v/>
      </c>
      <c r="I504" s="87" t="str">
        <f t="shared" si="47"/>
        <v/>
      </c>
      <c r="J504" s="87" t="str">
        <f t="shared" si="49"/>
        <v/>
      </c>
      <c r="K504" s="5"/>
    </row>
    <row r="505" spans="1:11" ht="15" customHeight="1" x14ac:dyDescent="0.2">
      <c r="A505" s="28" t="str">
        <f t="shared" si="44"/>
        <v/>
      </c>
      <c r="B505" s="26" t="str">
        <f>VLOOKUP(A505,OutputOsiris!$A$9:$A$1008,1,FALSE)</f>
        <v/>
      </c>
      <c r="C505" s="10" t="str">
        <f t="shared" si="45"/>
        <v/>
      </c>
      <c r="D505" s="26" t="str">
        <f>VLOOKUP(A505,Opdracht!$A$11:$A$1010,1,FALSE)</f>
        <v/>
      </c>
      <c r="E505" s="29" t="str">
        <f t="shared" si="46"/>
        <v/>
      </c>
      <c r="F505" s="40"/>
      <c r="G505" s="214"/>
      <c r="H505" s="41" t="str">
        <f t="shared" si="48"/>
        <v/>
      </c>
      <c r="I505" s="87" t="str">
        <f t="shared" si="47"/>
        <v/>
      </c>
      <c r="J505" s="87" t="str">
        <f t="shared" si="49"/>
        <v/>
      </c>
      <c r="K505" s="5"/>
    </row>
    <row r="506" spans="1:11" ht="15" customHeight="1" x14ac:dyDescent="0.2">
      <c r="A506" s="28" t="str">
        <f t="shared" si="44"/>
        <v/>
      </c>
      <c r="B506" s="26" t="str">
        <f>VLOOKUP(A506,OutputOsiris!$A$9:$A$1008,1,FALSE)</f>
        <v/>
      </c>
      <c r="C506" s="10" t="str">
        <f t="shared" si="45"/>
        <v/>
      </c>
      <c r="D506" s="26" t="str">
        <f>VLOOKUP(A506,Opdracht!$A$11:$A$1010,1,FALSE)</f>
        <v/>
      </c>
      <c r="E506" s="29" t="str">
        <f t="shared" si="46"/>
        <v/>
      </c>
      <c r="F506" s="40"/>
      <c r="G506" s="214"/>
      <c r="H506" s="41" t="str">
        <f t="shared" si="48"/>
        <v/>
      </c>
      <c r="I506" s="87" t="str">
        <f t="shared" si="47"/>
        <v/>
      </c>
      <c r="J506" s="87" t="str">
        <f t="shared" si="49"/>
        <v/>
      </c>
      <c r="K506" s="5"/>
    </row>
    <row r="507" spans="1:11" ht="15" customHeight="1" x14ac:dyDescent="0.2">
      <c r="A507" s="28" t="str">
        <f t="shared" si="44"/>
        <v/>
      </c>
      <c r="B507" s="26" t="str">
        <f>VLOOKUP(A507,OutputOsiris!$A$9:$A$1008,1,FALSE)</f>
        <v/>
      </c>
      <c r="C507" s="10" t="str">
        <f t="shared" si="45"/>
        <v/>
      </c>
      <c r="D507" s="26" t="str">
        <f>VLOOKUP(A507,Opdracht!$A$11:$A$1010,1,FALSE)</f>
        <v/>
      </c>
      <c r="E507" s="29" t="str">
        <f t="shared" si="46"/>
        <v/>
      </c>
      <c r="F507" s="40"/>
      <c r="G507" s="214"/>
      <c r="H507" s="41" t="str">
        <f t="shared" si="48"/>
        <v/>
      </c>
      <c r="I507" s="87" t="str">
        <f t="shared" si="47"/>
        <v/>
      </c>
      <c r="J507" s="87" t="str">
        <f t="shared" si="49"/>
        <v/>
      </c>
      <c r="K507" s="5"/>
    </row>
    <row r="508" spans="1:11" ht="15" customHeight="1" x14ac:dyDescent="0.2">
      <c r="A508" s="28" t="str">
        <f t="shared" si="44"/>
        <v/>
      </c>
      <c r="B508" s="26" t="str">
        <f>VLOOKUP(A508,OutputOsiris!$A$9:$A$1008,1,FALSE)</f>
        <v/>
      </c>
      <c r="C508" s="10" t="str">
        <f t="shared" si="45"/>
        <v/>
      </c>
      <c r="D508" s="26" t="str">
        <f>VLOOKUP(A508,Opdracht!$A$11:$A$1010,1,FALSE)</f>
        <v/>
      </c>
      <c r="E508" s="29" t="str">
        <f t="shared" si="46"/>
        <v/>
      </c>
      <c r="F508" s="40"/>
      <c r="G508" s="214"/>
      <c r="H508" s="41" t="str">
        <f t="shared" si="48"/>
        <v/>
      </c>
      <c r="I508" s="87" t="str">
        <f t="shared" si="47"/>
        <v/>
      </c>
      <c r="J508" s="87" t="str">
        <f t="shared" si="49"/>
        <v/>
      </c>
      <c r="K508" s="5"/>
    </row>
    <row r="509" spans="1:11" ht="15" customHeight="1" x14ac:dyDescent="0.2">
      <c r="A509" s="28" t="str">
        <f t="shared" si="44"/>
        <v/>
      </c>
      <c r="B509" s="26" t="str">
        <f>VLOOKUP(A509,OutputOsiris!$A$9:$A$1008,1,FALSE)</f>
        <v/>
      </c>
      <c r="C509" s="10" t="str">
        <f t="shared" si="45"/>
        <v/>
      </c>
      <c r="D509" s="26" t="str">
        <f>VLOOKUP(A509,Opdracht!$A$11:$A$1010,1,FALSE)</f>
        <v/>
      </c>
      <c r="E509" s="29" t="str">
        <f t="shared" si="46"/>
        <v/>
      </c>
      <c r="F509" s="40"/>
      <c r="G509" s="214"/>
      <c r="H509" s="41" t="str">
        <f t="shared" si="48"/>
        <v/>
      </c>
      <c r="I509" s="87" t="str">
        <f t="shared" si="47"/>
        <v/>
      </c>
      <c r="J509" s="87" t="str">
        <f t="shared" si="49"/>
        <v/>
      </c>
      <c r="K509" s="5"/>
    </row>
    <row r="510" spans="1:11" ht="15" customHeight="1" x14ac:dyDescent="0.2">
      <c r="A510" s="28" t="str">
        <f t="shared" si="44"/>
        <v/>
      </c>
      <c r="B510" s="26" t="str">
        <f>VLOOKUP(A510,OutputOsiris!$A$9:$A$1008,1,FALSE)</f>
        <v/>
      </c>
      <c r="C510" s="10" t="str">
        <f t="shared" si="45"/>
        <v/>
      </c>
      <c r="D510" s="26" t="str">
        <f>VLOOKUP(A510,Opdracht!$A$11:$A$1010,1,FALSE)</f>
        <v/>
      </c>
      <c r="E510" s="29" t="str">
        <f t="shared" si="46"/>
        <v/>
      </c>
      <c r="F510" s="40"/>
      <c r="G510" s="214"/>
      <c r="H510" s="41" t="str">
        <f t="shared" si="48"/>
        <v/>
      </c>
      <c r="I510" s="87" t="str">
        <f t="shared" si="47"/>
        <v/>
      </c>
      <c r="J510" s="87" t="str">
        <f t="shared" si="49"/>
        <v/>
      </c>
      <c r="K510" s="5"/>
    </row>
    <row r="511" spans="1:11" ht="15" customHeight="1" x14ac:dyDescent="0.2">
      <c r="A511" s="28" t="str">
        <f t="shared" si="44"/>
        <v/>
      </c>
      <c r="B511" s="26" t="str">
        <f>VLOOKUP(A511,OutputOsiris!$A$9:$A$1008,1,FALSE)</f>
        <v/>
      </c>
      <c r="C511" s="10" t="str">
        <f t="shared" si="45"/>
        <v/>
      </c>
      <c r="D511" s="26" t="str">
        <f>VLOOKUP(A511,Opdracht!$A$11:$A$1010,1,FALSE)</f>
        <v/>
      </c>
      <c r="E511" s="29" t="str">
        <f t="shared" si="46"/>
        <v/>
      </c>
      <c r="F511" s="40"/>
      <c r="G511" s="214"/>
      <c r="H511" s="41" t="str">
        <f t="shared" si="48"/>
        <v/>
      </c>
      <c r="I511" s="87" t="str">
        <f t="shared" si="47"/>
        <v/>
      </c>
      <c r="J511" s="87" t="str">
        <f t="shared" si="49"/>
        <v/>
      </c>
      <c r="K511" s="5"/>
    </row>
    <row r="512" spans="1:11" ht="15" customHeight="1" x14ac:dyDescent="0.2">
      <c r="A512" s="28" t="str">
        <f t="shared" si="44"/>
        <v/>
      </c>
      <c r="B512" s="26" t="str">
        <f>VLOOKUP(A512,OutputOsiris!$A$9:$A$1008,1,FALSE)</f>
        <v/>
      </c>
      <c r="C512" s="10" t="str">
        <f t="shared" si="45"/>
        <v/>
      </c>
      <c r="D512" s="26" t="str">
        <f>VLOOKUP(A512,Opdracht!$A$11:$A$1010,1,FALSE)</f>
        <v/>
      </c>
      <c r="E512" s="29" t="str">
        <f t="shared" si="46"/>
        <v/>
      </c>
      <c r="F512" s="40"/>
      <c r="G512" s="214"/>
      <c r="H512" s="41" t="str">
        <f t="shared" si="48"/>
        <v/>
      </c>
      <c r="I512" s="87" t="str">
        <f t="shared" si="47"/>
        <v/>
      </c>
      <c r="J512" s="87" t="str">
        <f t="shared" si="49"/>
        <v/>
      </c>
      <c r="K512" s="5"/>
    </row>
    <row r="513" spans="1:11" ht="15" customHeight="1" x14ac:dyDescent="0.2">
      <c r="A513" s="28" t="str">
        <f t="shared" si="44"/>
        <v/>
      </c>
      <c r="B513" s="26" t="str">
        <f>VLOOKUP(A513,OutputOsiris!$A$9:$A$1008,1,FALSE)</f>
        <v/>
      </c>
      <c r="C513" s="10" t="str">
        <f t="shared" si="45"/>
        <v/>
      </c>
      <c r="D513" s="26" t="str">
        <f>VLOOKUP(A513,Opdracht!$A$11:$A$1010,1,FALSE)</f>
        <v/>
      </c>
      <c r="E513" s="29" t="str">
        <f t="shared" si="46"/>
        <v/>
      </c>
      <c r="F513" s="40"/>
      <c r="G513" s="214"/>
      <c r="H513" s="41" t="str">
        <f t="shared" si="48"/>
        <v/>
      </c>
      <c r="I513" s="87" t="str">
        <f t="shared" si="47"/>
        <v/>
      </c>
      <c r="J513" s="87" t="str">
        <f t="shared" si="49"/>
        <v/>
      </c>
      <c r="K513" s="5"/>
    </row>
    <row r="514" spans="1:11" ht="15" customHeight="1" x14ac:dyDescent="0.2">
      <c r="A514" s="28" t="str">
        <f t="shared" si="44"/>
        <v/>
      </c>
      <c r="B514" s="26" t="str">
        <f>VLOOKUP(A514,OutputOsiris!$A$9:$A$1008,1,FALSE)</f>
        <v/>
      </c>
      <c r="C514" s="10" t="str">
        <f t="shared" si="45"/>
        <v/>
      </c>
      <c r="D514" s="26" t="str">
        <f>VLOOKUP(A514,Opdracht!$A$11:$A$1010,1,FALSE)</f>
        <v/>
      </c>
      <c r="E514" s="29" t="str">
        <f t="shared" si="46"/>
        <v/>
      </c>
      <c r="F514" s="40"/>
      <c r="G514" s="214"/>
      <c r="H514" s="41" t="str">
        <f t="shared" si="48"/>
        <v/>
      </c>
      <c r="I514" s="87" t="str">
        <f t="shared" si="47"/>
        <v/>
      </c>
      <c r="J514" s="87" t="str">
        <f t="shared" si="49"/>
        <v/>
      </c>
      <c r="K514" s="5"/>
    </row>
    <row r="515" spans="1:11" ht="15" customHeight="1" x14ac:dyDescent="0.2">
      <c r="A515" s="28" t="str">
        <f t="shared" si="44"/>
        <v/>
      </c>
      <c r="B515" s="26" t="str">
        <f>VLOOKUP(A515,OutputOsiris!$A$9:$A$1008,1,FALSE)</f>
        <v/>
      </c>
      <c r="C515" s="10" t="str">
        <f t="shared" si="45"/>
        <v/>
      </c>
      <c r="D515" s="26" t="str">
        <f>VLOOKUP(A515,Opdracht!$A$11:$A$1010,1,FALSE)</f>
        <v/>
      </c>
      <c r="E515" s="29" t="str">
        <f t="shared" si="46"/>
        <v/>
      </c>
      <c r="F515" s="40"/>
      <c r="G515" s="214"/>
      <c r="H515" s="41" t="str">
        <f t="shared" si="48"/>
        <v/>
      </c>
      <c r="I515" s="87" t="str">
        <f t="shared" si="47"/>
        <v/>
      </c>
      <c r="J515" s="87" t="str">
        <f t="shared" si="49"/>
        <v/>
      </c>
      <c r="K515" s="5"/>
    </row>
    <row r="516" spans="1:11" ht="15" customHeight="1" x14ac:dyDescent="0.2">
      <c r="A516" s="28" t="str">
        <f t="shared" si="44"/>
        <v/>
      </c>
      <c r="B516" s="26" t="str">
        <f>VLOOKUP(A516,OutputOsiris!$A$9:$A$1008,1,FALSE)</f>
        <v/>
      </c>
      <c r="C516" s="10" t="str">
        <f t="shared" si="45"/>
        <v/>
      </c>
      <c r="D516" s="26" t="str">
        <f>VLOOKUP(A516,Opdracht!$A$11:$A$1010,1,FALSE)</f>
        <v/>
      </c>
      <c r="E516" s="29" t="str">
        <f t="shared" si="46"/>
        <v/>
      </c>
      <c r="F516" s="40"/>
      <c r="G516" s="214"/>
      <c r="H516" s="41" t="str">
        <f t="shared" si="48"/>
        <v/>
      </c>
      <c r="I516" s="87" t="str">
        <f t="shared" si="47"/>
        <v/>
      </c>
      <c r="J516" s="87" t="str">
        <f t="shared" si="49"/>
        <v/>
      </c>
      <c r="K516" s="5"/>
    </row>
    <row r="517" spans="1:11" ht="15" customHeight="1" x14ac:dyDescent="0.2">
      <c r="A517" s="28" t="str">
        <f t="shared" si="44"/>
        <v/>
      </c>
      <c r="B517" s="26" t="str">
        <f>VLOOKUP(A517,OutputOsiris!$A$9:$A$1008,1,FALSE)</f>
        <v/>
      </c>
      <c r="C517" s="10" t="str">
        <f t="shared" si="45"/>
        <v/>
      </c>
      <c r="D517" s="26" t="str">
        <f>VLOOKUP(A517,Opdracht!$A$11:$A$1010,1,FALSE)</f>
        <v/>
      </c>
      <c r="E517" s="29" t="str">
        <f t="shared" si="46"/>
        <v/>
      </c>
      <c r="F517" s="40"/>
      <c r="G517" s="214"/>
      <c r="H517" s="41" t="str">
        <f t="shared" si="48"/>
        <v/>
      </c>
      <c r="I517" s="87" t="str">
        <f t="shared" si="47"/>
        <v/>
      </c>
      <c r="J517" s="87" t="str">
        <f t="shared" si="49"/>
        <v/>
      </c>
      <c r="K517" s="5"/>
    </row>
    <row r="518" spans="1:11" ht="15" customHeight="1" x14ac:dyDescent="0.2">
      <c r="A518" s="28" t="str">
        <f t="shared" si="44"/>
        <v/>
      </c>
      <c r="B518" s="26" t="str">
        <f>VLOOKUP(A518,OutputOsiris!$A$9:$A$1008,1,FALSE)</f>
        <v/>
      </c>
      <c r="C518" s="10" t="str">
        <f t="shared" si="45"/>
        <v/>
      </c>
      <c r="D518" s="26" t="str">
        <f>VLOOKUP(A518,Opdracht!$A$11:$A$1010,1,FALSE)</f>
        <v/>
      </c>
      <c r="E518" s="29" t="str">
        <f t="shared" si="46"/>
        <v/>
      </c>
      <c r="F518" s="40"/>
      <c r="G518" s="214"/>
      <c r="H518" s="41" t="str">
        <f t="shared" si="48"/>
        <v/>
      </c>
      <c r="I518" s="87" t="str">
        <f t="shared" si="47"/>
        <v/>
      </c>
      <c r="J518" s="87" t="str">
        <f t="shared" si="49"/>
        <v/>
      </c>
      <c r="K518" s="5"/>
    </row>
    <row r="519" spans="1:11" ht="15" customHeight="1" x14ac:dyDescent="0.2">
      <c r="A519" s="28" t="str">
        <f t="shared" si="44"/>
        <v/>
      </c>
      <c r="B519" s="26" t="str">
        <f>VLOOKUP(A519,OutputOsiris!$A$9:$A$1008,1,FALSE)</f>
        <v/>
      </c>
      <c r="C519" s="10" t="str">
        <f t="shared" si="45"/>
        <v/>
      </c>
      <c r="D519" s="26" t="str">
        <f>VLOOKUP(A519,Opdracht!$A$11:$A$1010,1,FALSE)</f>
        <v/>
      </c>
      <c r="E519" s="29" t="str">
        <f t="shared" si="46"/>
        <v/>
      </c>
      <c r="F519" s="40"/>
      <c r="G519" s="214"/>
      <c r="H519" s="41" t="str">
        <f t="shared" si="48"/>
        <v/>
      </c>
      <c r="I519" s="87" t="str">
        <f t="shared" si="47"/>
        <v/>
      </c>
      <c r="J519" s="87" t="str">
        <f t="shared" si="49"/>
        <v/>
      </c>
      <c r="K519" s="5"/>
    </row>
    <row r="520" spans="1:11" ht="15" customHeight="1" x14ac:dyDescent="0.2">
      <c r="A520" s="28" t="str">
        <f t="shared" si="44"/>
        <v/>
      </c>
      <c r="B520" s="26" t="str">
        <f>VLOOKUP(A520,OutputOsiris!$A$9:$A$1008,1,FALSE)</f>
        <v/>
      </c>
      <c r="C520" s="10" t="str">
        <f t="shared" si="45"/>
        <v/>
      </c>
      <c r="D520" s="26" t="str">
        <f>VLOOKUP(A520,Opdracht!$A$11:$A$1010,1,FALSE)</f>
        <v/>
      </c>
      <c r="E520" s="29" t="str">
        <f t="shared" si="46"/>
        <v/>
      </c>
      <c r="F520" s="40"/>
      <c r="G520" s="214"/>
      <c r="H520" s="41" t="str">
        <f t="shared" si="48"/>
        <v/>
      </c>
      <c r="I520" s="87" t="str">
        <f t="shared" si="47"/>
        <v/>
      </c>
      <c r="J520" s="87" t="str">
        <f t="shared" si="49"/>
        <v/>
      </c>
      <c r="K520" s="5"/>
    </row>
    <row r="521" spans="1:11" ht="15" customHeight="1" x14ac:dyDescent="0.2">
      <c r="A521" s="28" t="str">
        <f t="shared" ref="A521:A584" si="50">TEXT(RIGHT(TRIM(F521),7),"0000000")</f>
        <v/>
      </c>
      <c r="B521" s="26" t="str">
        <f>VLOOKUP(A521,OutputOsiris!$A$9:$A$1008,1,FALSE)</f>
        <v/>
      </c>
      <c r="C521" s="10" t="str">
        <f t="shared" ref="C521:C584" si="51">IF(ISBLANK(F521),"",(IF(ISERROR(B521),"NEE","")))</f>
        <v/>
      </c>
      <c r="D521" s="26" t="str">
        <f>VLOOKUP(A521,Opdracht!$A$11:$A$1010,1,FALSE)</f>
        <v/>
      </c>
      <c r="E521" s="29" t="str">
        <f t="shared" ref="E521:E584" si="52">IF(ISBLANK(F521),"",(IF(ISERROR(D521),"NEE","")))</f>
        <v/>
      </c>
      <c r="F521" s="40"/>
      <c r="G521" s="214"/>
      <c r="H521" s="41" t="str">
        <f t="shared" si="48"/>
        <v/>
      </c>
      <c r="I521" s="87" t="str">
        <f t="shared" ref="I521:I584" si="53">IF(ISNUMBER(G521),((G521-$C$6)/$E$5)+1,"")</f>
        <v/>
      </c>
      <c r="J521" s="87" t="str">
        <f t="shared" si="49"/>
        <v/>
      </c>
      <c r="K521" s="5"/>
    </row>
    <row r="522" spans="1:11" ht="15" customHeight="1" x14ac:dyDescent="0.2">
      <c r="A522" s="28" t="str">
        <f t="shared" si="50"/>
        <v/>
      </c>
      <c r="B522" s="26" t="str">
        <f>VLOOKUP(A522,OutputOsiris!$A$9:$A$1008,1,FALSE)</f>
        <v/>
      </c>
      <c r="C522" s="10" t="str">
        <f t="shared" si="51"/>
        <v/>
      </c>
      <c r="D522" s="26" t="str">
        <f>VLOOKUP(A522,Opdracht!$A$11:$A$1010,1,FALSE)</f>
        <v/>
      </c>
      <c r="E522" s="29" t="str">
        <f t="shared" si="52"/>
        <v/>
      </c>
      <c r="F522" s="40"/>
      <c r="G522" s="214"/>
      <c r="H522" s="41" t="str">
        <f t="shared" ref="H522:H585" si="54">IF(ISTEXT(G522),G522,IF(AND(G522="",A522&lt;&gt;"",C522&lt;&gt;"NEE"),"",IF(G522="","",IF($H$7&lt;&gt;"Deelcijfer",IF(ISNUMBER(G522),IF(AND(G522&gt;=$K$8,G522&lt;=6),6,IF(G522&lt;$K$8,5,MROUND(G522,L$8)))),MROUND(G522,L$8)))))</f>
        <v/>
      </c>
      <c r="I522" s="87" t="str">
        <f t="shared" si="53"/>
        <v/>
      </c>
      <c r="J522" s="87" t="str">
        <f t="shared" si="49"/>
        <v/>
      </c>
      <c r="K522" s="5"/>
    </row>
    <row r="523" spans="1:11" ht="15" customHeight="1" x14ac:dyDescent="0.2">
      <c r="A523" s="28" t="str">
        <f t="shared" si="50"/>
        <v/>
      </c>
      <c r="B523" s="26" t="str">
        <f>VLOOKUP(A523,OutputOsiris!$A$9:$A$1008,1,FALSE)</f>
        <v/>
      </c>
      <c r="C523" s="10" t="str">
        <f t="shared" si="51"/>
        <v/>
      </c>
      <c r="D523" s="26" t="str">
        <f>VLOOKUP(A523,Opdracht!$A$11:$A$1010,1,FALSE)</f>
        <v/>
      </c>
      <c r="E523" s="29" t="str">
        <f t="shared" si="52"/>
        <v/>
      </c>
      <c r="F523" s="40"/>
      <c r="G523" s="214"/>
      <c r="H523" s="41" t="str">
        <f t="shared" si="54"/>
        <v/>
      </c>
      <c r="I523" s="87" t="str">
        <f t="shared" si="53"/>
        <v/>
      </c>
      <c r="J523" s="87" t="str">
        <f t="shared" si="49"/>
        <v/>
      </c>
      <c r="K523" s="5"/>
    </row>
    <row r="524" spans="1:11" ht="15" customHeight="1" x14ac:dyDescent="0.2">
      <c r="A524" s="28" t="str">
        <f t="shared" si="50"/>
        <v/>
      </c>
      <c r="B524" s="26" t="str">
        <f>VLOOKUP(A524,OutputOsiris!$A$9:$A$1008,1,FALSE)</f>
        <v/>
      </c>
      <c r="C524" s="10" t="str">
        <f t="shared" si="51"/>
        <v/>
      </c>
      <c r="D524" s="26" t="str">
        <f>VLOOKUP(A524,Opdracht!$A$11:$A$1010,1,FALSE)</f>
        <v/>
      </c>
      <c r="E524" s="29" t="str">
        <f t="shared" si="52"/>
        <v/>
      </c>
      <c r="F524" s="40"/>
      <c r="G524" s="214"/>
      <c r="H524" s="41" t="str">
        <f t="shared" si="54"/>
        <v/>
      </c>
      <c r="I524" s="87" t="str">
        <f t="shared" si="53"/>
        <v/>
      </c>
      <c r="J524" s="87" t="str">
        <f t="shared" si="49"/>
        <v/>
      </c>
      <c r="K524" s="5"/>
    </row>
    <row r="525" spans="1:11" ht="15" customHeight="1" x14ac:dyDescent="0.2">
      <c r="A525" s="28" t="str">
        <f t="shared" si="50"/>
        <v/>
      </c>
      <c r="B525" s="26" t="str">
        <f>VLOOKUP(A525,OutputOsiris!$A$9:$A$1008,1,FALSE)</f>
        <v/>
      </c>
      <c r="C525" s="10" t="str">
        <f t="shared" si="51"/>
        <v/>
      </c>
      <c r="D525" s="26" t="str">
        <f>VLOOKUP(A525,Opdracht!$A$11:$A$1010,1,FALSE)</f>
        <v/>
      </c>
      <c r="E525" s="29" t="str">
        <f t="shared" si="52"/>
        <v/>
      </c>
      <c r="F525" s="40"/>
      <c r="G525" s="214"/>
      <c r="H525" s="41" t="str">
        <f t="shared" si="54"/>
        <v/>
      </c>
      <c r="I525" s="87" t="str">
        <f t="shared" si="53"/>
        <v/>
      </c>
      <c r="J525" s="87" t="str">
        <f t="shared" si="49"/>
        <v/>
      </c>
      <c r="K525" s="5"/>
    </row>
    <row r="526" spans="1:11" ht="15" customHeight="1" x14ac:dyDescent="0.2">
      <c r="A526" s="28" t="str">
        <f t="shared" si="50"/>
        <v/>
      </c>
      <c r="B526" s="26" t="str">
        <f>VLOOKUP(A526,OutputOsiris!$A$9:$A$1008,1,FALSE)</f>
        <v/>
      </c>
      <c r="C526" s="10" t="str">
        <f t="shared" si="51"/>
        <v/>
      </c>
      <c r="D526" s="26" t="str">
        <f>VLOOKUP(A526,Opdracht!$A$11:$A$1010,1,FALSE)</f>
        <v/>
      </c>
      <c r="E526" s="29" t="str">
        <f t="shared" si="52"/>
        <v/>
      </c>
      <c r="F526" s="40"/>
      <c r="G526" s="214"/>
      <c r="H526" s="41" t="str">
        <f t="shared" si="54"/>
        <v/>
      </c>
      <c r="I526" s="87" t="str">
        <f t="shared" si="53"/>
        <v/>
      </c>
      <c r="J526" s="87" t="str">
        <f t="shared" ref="J526:J589" si="55">IF(I526="","",IF(I526&lt;1,1,I526))</f>
        <v/>
      </c>
      <c r="K526" s="5"/>
    </row>
    <row r="527" spans="1:11" ht="15" customHeight="1" x14ac:dyDescent="0.2">
      <c r="A527" s="28" t="str">
        <f t="shared" si="50"/>
        <v/>
      </c>
      <c r="B527" s="26" t="str">
        <f>VLOOKUP(A527,OutputOsiris!$A$9:$A$1008,1,FALSE)</f>
        <v/>
      </c>
      <c r="C527" s="10" t="str">
        <f t="shared" si="51"/>
        <v/>
      </c>
      <c r="D527" s="26" t="str">
        <f>VLOOKUP(A527,Opdracht!$A$11:$A$1010,1,FALSE)</f>
        <v/>
      </c>
      <c r="E527" s="29" t="str">
        <f t="shared" si="52"/>
        <v/>
      </c>
      <c r="F527" s="40"/>
      <c r="G527" s="214"/>
      <c r="H527" s="41" t="str">
        <f t="shared" si="54"/>
        <v/>
      </c>
      <c r="I527" s="87" t="str">
        <f t="shared" si="53"/>
        <v/>
      </c>
      <c r="J527" s="87" t="str">
        <f t="shared" si="55"/>
        <v/>
      </c>
      <c r="K527" s="5"/>
    </row>
    <row r="528" spans="1:11" ht="15" customHeight="1" x14ac:dyDescent="0.2">
      <c r="A528" s="28" t="str">
        <f t="shared" si="50"/>
        <v/>
      </c>
      <c r="B528" s="26" t="str">
        <f>VLOOKUP(A528,OutputOsiris!$A$9:$A$1008,1,FALSE)</f>
        <v/>
      </c>
      <c r="C528" s="10" t="str">
        <f t="shared" si="51"/>
        <v/>
      </c>
      <c r="D528" s="26" t="str">
        <f>VLOOKUP(A528,Opdracht!$A$11:$A$1010,1,FALSE)</f>
        <v/>
      </c>
      <c r="E528" s="29" t="str">
        <f t="shared" si="52"/>
        <v/>
      </c>
      <c r="F528" s="40"/>
      <c r="G528" s="214"/>
      <c r="H528" s="41" t="str">
        <f t="shared" si="54"/>
        <v/>
      </c>
      <c r="I528" s="87" t="str">
        <f t="shared" si="53"/>
        <v/>
      </c>
      <c r="J528" s="87" t="str">
        <f t="shared" si="55"/>
        <v/>
      </c>
      <c r="K528" s="5"/>
    </row>
    <row r="529" spans="1:11" ht="15" customHeight="1" x14ac:dyDescent="0.2">
      <c r="A529" s="28" t="str">
        <f t="shared" si="50"/>
        <v/>
      </c>
      <c r="B529" s="26" t="str">
        <f>VLOOKUP(A529,OutputOsiris!$A$9:$A$1008,1,FALSE)</f>
        <v/>
      </c>
      <c r="C529" s="10" t="str">
        <f t="shared" si="51"/>
        <v/>
      </c>
      <c r="D529" s="26" t="str">
        <f>VLOOKUP(A529,Opdracht!$A$11:$A$1010,1,FALSE)</f>
        <v/>
      </c>
      <c r="E529" s="29" t="str">
        <f t="shared" si="52"/>
        <v/>
      </c>
      <c r="F529" s="40"/>
      <c r="G529" s="214"/>
      <c r="H529" s="41" t="str">
        <f t="shared" si="54"/>
        <v/>
      </c>
      <c r="I529" s="87" t="str">
        <f t="shared" si="53"/>
        <v/>
      </c>
      <c r="J529" s="87" t="str">
        <f t="shared" si="55"/>
        <v/>
      </c>
      <c r="K529" s="5"/>
    </row>
    <row r="530" spans="1:11" ht="15" customHeight="1" x14ac:dyDescent="0.2">
      <c r="A530" s="28" t="str">
        <f t="shared" si="50"/>
        <v/>
      </c>
      <c r="B530" s="26" t="str">
        <f>VLOOKUP(A530,OutputOsiris!$A$9:$A$1008,1,FALSE)</f>
        <v/>
      </c>
      <c r="C530" s="10" t="str">
        <f t="shared" si="51"/>
        <v/>
      </c>
      <c r="D530" s="26" t="str">
        <f>VLOOKUP(A530,Opdracht!$A$11:$A$1010,1,FALSE)</f>
        <v/>
      </c>
      <c r="E530" s="29" t="str">
        <f t="shared" si="52"/>
        <v/>
      </c>
      <c r="F530" s="40"/>
      <c r="G530" s="214"/>
      <c r="H530" s="41" t="str">
        <f t="shared" si="54"/>
        <v/>
      </c>
      <c r="I530" s="87" t="str">
        <f t="shared" si="53"/>
        <v/>
      </c>
      <c r="J530" s="87" t="str">
        <f t="shared" si="55"/>
        <v/>
      </c>
      <c r="K530" s="5"/>
    </row>
    <row r="531" spans="1:11" ht="15" customHeight="1" x14ac:dyDescent="0.2">
      <c r="A531" s="28" t="str">
        <f t="shared" si="50"/>
        <v/>
      </c>
      <c r="B531" s="26" t="str">
        <f>VLOOKUP(A531,OutputOsiris!$A$9:$A$1008,1,FALSE)</f>
        <v/>
      </c>
      <c r="C531" s="10" t="str">
        <f t="shared" si="51"/>
        <v/>
      </c>
      <c r="D531" s="26" t="str">
        <f>VLOOKUP(A531,Opdracht!$A$11:$A$1010,1,FALSE)</f>
        <v/>
      </c>
      <c r="E531" s="29" t="str">
        <f t="shared" si="52"/>
        <v/>
      </c>
      <c r="F531" s="40"/>
      <c r="G531" s="214"/>
      <c r="H531" s="41" t="str">
        <f t="shared" si="54"/>
        <v/>
      </c>
      <c r="I531" s="87" t="str">
        <f t="shared" si="53"/>
        <v/>
      </c>
      <c r="J531" s="87" t="str">
        <f t="shared" si="55"/>
        <v/>
      </c>
      <c r="K531" s="5"/>
    </row>
    <row r="532" spans="1:11" ht="15" customHeight="1" x14ac:dyDescent="0.2">
      <c r="A532" s="28" t="str">
        <f t="shared" si="50"/>
        <v/>
      </c>
      <c r="B532" s="26" t="str">
        <f>VLOOKUP(A532,OutputOsiris!$A$9:$A$1008,1,FALSE)</f>
        <v/>
      </c>
      <c r="C532" s="10" t="str">
        <f t="shared" si="51"/>
        <v/>
      </c>
      <c r="D532" s="26" t="str">
        <f>VLOOKUP(A532,Opdracht!$A$11:$A$1010,1,FALSE)</f>
        <v/>
      </c>
      <c r="E532" s="29" t="str">
        <f t="shared" si="52"/>
        <v/>
      </c>
      <c r="F532" s="40"/>
      <c r="G532" s="214"/>
      <c r="H532" s="41" t="str">
        <f t="shared" si="54"/>
        <v/>
      </c>
      <c r="I532" s="87" t="str">
        <f t="shared" si="53"/>
        <v/>
      </c>
      <c r="J532" s="87" t="str">
        <f t="shared" si="55"/>
        <v/>
      </c>
      <c r="K532" s="5"/>
    </row>
    <row r="533" spans="1:11" ht="15" customHeight="1" x14ac:dyDescent="0.2">
      <c r="A533" s="28" t="str">
        <f t="shared" si="50"/>
        <v/>
      </c>
      <c r="B533" s="26" t="str">
        <f>VLOOKUP(A533,OutputOsiris!$A$9:$A$1008,1,FALSE)</f>
        <v/>
      </c>
      <c r="C533" s="10" t="str">
        <f t="shared" si="51"/>
        <v/>
      </c>
      <c r="D533" s="26" t="str">
        <f>VLOOKUP(A533,Opdracht!$A$11:$A$1010,1,FALSE)</f>
        <v/>
      </c>
      <c r="E533" s="29" t="str">
        <f t="shared" si="52"/>
        <v/>
      </c>
      <c r="F533" s="40"/>
      <c r="G533" s="214"/>
      <c r="H533" s="41" t="str">
        <f t="shared" si="54"/>
        <v/>
      </c>
      <c r="I533" s="87" t="str">
        <f t="shared" si="53"/>
        <v/>
      </c>
      <c r="J533" s="87" t="str">
        <f t="shared" si="55"/>
        <v/>
      </c>
      <c r="K533" s="5"/>
    </row>
    <row r="534" spans="1:11" ht="15" customHeight="1" x14ac:dyDescent="0.2">
      <c r="A534" s="28" t="str">
        <f t="shared" si="50"/>
        <v/>
      </c>
      <c r="B534" s="26" t="str">
        <f>VLOOKUP(A534,OutputOsiris!$A$9:$A$1008,1,FALSE)</f>
        <v/>
      </c>
      <c r="C534" s="10" t="str">
        <f t="shared" si="51"/>
        <v/>
      </c>
      <c r="D534" s="26" t="str">
        <f>VLOOKUP(A534,Opdracht!$A$11:$A$1010,1,FALSE)</f>
        <v/>
      </c>
      <c r="E534" s="29" t="str">
        <f t="shared" si="52"/>
        <v/>
      </c>
      <c r="F534" s="40"/>
      <c r="G534" s="214"/>
      <c r="H534" s="41" t="str">
        <f t="shared" si="54"/>
        <v/>
      </c>
      <c r="I534" s="87" t="str">
        <f t="shared" si="53"/>
        <v/>
      </c>
      <c r="J534" s="87" t="str">
        <f t="shared" si="55"/>
        <v/>
      </c>
      <c r="K534" s="5"/>
    </row>
    <row r="535" spans="1:11" ht="15" customHeight="1" x14ac:dyDescent="0.2">
      <c r="A535" s="28" t="str">
        <f t="shared" si="50"/>
        <v/>
      </c>
      <c r="B535" s="26" t="str">
        <f>VLOOKUP(A535,OutputOsiris!$A$9:$A$1008,1,FALSE)</f>
        <v/>
      </c>
      <c r="C535" s="10" t="str">
        <f t="shared" si="51"/>
        <v/>
      </c>
      <c r="D535" s="26" t="str">
        <f>VLOOKUP(A535,Opdracht!$A$11:$A$1010,1,FALSE)</f>
        <v/>
      </c>
      <c r="E535" s="29" t="str">
        <f t="shared" si="52"/>
        <v/>
      </c>
      <c r="F535" s="40"/>
      <c r="G535" s="214"/>
      <c r="H535" s="41" t="str">
        <f t="shared" si="54"/>
        <v/>
      </c>
      <c r="I535" s="87" t="str">
        <f t="shared" si="53"/>
        <v/>
      </c>
      <c r="J535" s="87" t="str">
        <f t="shared" si="55"/>
        <v/>
      </c>
      <c r="K535" s="5"/>
    </row>
    <row r="536" spans="1:11" ht="15" customHeight="1" x14ac:dyDescent="0.2">
      <c r="A536" s="28" t="str">
        <f t="shared" si="50"/>
        <v/>
      </c>
      <c r="B536" s="26" t="str">
        <f>VLOOKUP(A536,OutputOsiris!$A$9:$A$1008,1,FALSE)</f>
        <v/>
      </c>
      <c r="C536" s="10" t="str">
        <f t="shared" si="51"/>
        <v/>
      </c>
      <c r="D536" s="26" t="str">
        <f>VLOOKUP(A536,Opdracht!$A$11:$A$1010,1,FALSE)</f>
        <v/>
      </c>
      <c r="E536" s="29" t="str">
        <f t="shared" si="52"/>
        <v/>
      </c>
      <c r="F536" s="40"/>
      <c r="G536" s="214"/>
      <c r="H536" s="41" t="str">
        <f t="shared" si="54"/>
        <v/>
      </c>
      <c r="I536" s="87" t="str">
        <f t="shared" si="53"/>
        <v/>
      </c>
      <c r="J536" s="87" t="str">
        <f t="shared" si="55"/>
        <v/>
      </c>
      <c r="K536" s="5"/>
    </row>
    <row r="537" spans="1:11" ht="15" customHeight="1" x14ac:dyDescent="0.2">
      <c r="A537" s="28" t="str">
        <f t="shared" si="50"/>
        <v/>
      </c>
      <c r="B537" s="26" t="str">
        <f>VLOOKUP(A537,OutputOsiris!$A$9:$A$1008,1,FALSE)</f>
        <v/>
      </c>
      <c r="C537" s="10" t="str">
        <f t="shared" si="51"/>
        <v/>
      </c>
      <c r="D537" s="26" t="str">
        <f>VLOOKUP(A537,Opdracht!$A$11:$A$1010,1,FALSE)</f>
        <v/>
      </c>
      <c r="E537" s="29" t="str">
        <f t="shared" si="52"/>
        <v/>
      </c>
      <c r="F537" s="40"/>
      <c r="G537" s="214"/>
      <c r="H537" s="41" t="str">
        <f t="shared" si="54"/>
        <v/>
      </c>
      <c r="I537" s="87" t="str">
        <f t="shared" si="53"/>
        <v/>
      </c>
      <c r="J537" s="87" t="str">
        <f t="shared" si="55"/>
        <v/>
      </c>
      <c r="K537" s="5"/>
    </row>
    <row r="538" spans="1:11" ht="15" customHeight="1" x14ac:dyDescent="0.2">
      <c r="A538" s="28" t="str">
        <f t="shared" si="50"/>
        <v/>
      </c>
      <c r="B538" s="26" t="str">
        <f>VLOOKUP(A538,OutputOsiris!$A$9:$A$1008,1,FALSE)</f>
        <v/>
      </c>
      <c r="C538" s="10" t="str">
        <f t="shared" si="51"/>
        <v/>
      </c>
      <c r="D538" s="26" t="str">
        <f>VLOOKUP(A538,Opdracht!$A$11:$A$1010,1,FALSE)</f>
        <v/>
      </c>
      <c r="E538" s="29" t="str">
        <f t="shared" si="52"/>
        <v/>
      </c>
      <c r="F538" s="40"/>
      <c r="G538" s="214"/>
      <c r="H538" s="41" t="str">
        <f t="shared" si="54"/>
        <v/>
      </c>
      <c r="I538" s="87" t="str">
        <f t="shared" si="53"/>
        <v/>
      </c>
      <c r="J538" s="87" t="str">
        <f t="shared" si="55"/>
        <v/>
      </c>
      <c r="K538" s="5"/>
    </row>
    <row r="539" spans="1:11" ht="15" customHeight="1" x14ac:dyDescent="0.2">
      <c r="A539" s="28" t="str">
        <f t="shared" si="50"/>
        <v/>
      </c>
      <c r="B539" s="26" t="str">
        <f>VLOOKUP(A539,OutputOsiris!$A$9:$A$1008,1,FALSE)</f>
        <v/>
      </c>
      <c r="C539" s="10" t="str">
        <f t="shared" si="51"/>
        <v/>
      </c>
      <c r="D539" s="26" t="str">
        <f>VLOOKUP(A539,Opdracht!$A$11:$A$1010,1,FALSE)</f>
        <v/>
      </c>
      <c r="E539" s="29" t="str">
        <f t="shared" si="52"/>
        <v/>
      </c>
      <c r="F539" s="40"/>
      <c r="G539" s="214"/>
      <c r="H539" s="41" t="str">
        <f t="shared" si="54"/>
        <v/>
      </c>
      <c r="I539" s="87" t="str">
        <f t="shared" si="53"/>
        <v/>
      </c>
      <c r="J539" s="87" t="str">
        <f t="shared" si="55"/>
        <v/>
      </c>
      <c r="K539" s="5"/>
    </row>
    <row r="540" spans="1:11" ht="15" customHeight="1" x14ac:dyDescent="0.2">
      <c r="A540" s="28" t="str">
        <f t="shared" si="50"/>
        <v/>
      </c>
      <c r="B540" s="26" t="str">
        <f>VLOOKUP(A540,OutputOsiris!$A$9:$A$1008,1,FALSE)</f>
        <v/>
      </c>
      <c r="C540" s="10" t="str">
        <f t="shared" si="51"/>
        <v/>
      </c>
      <c r="D540" s="26" t="str">
        <f>VLOOKUP(A540,Opdracht!$A$11:$A$1010,1,FALSE)</f>
        <v/>
      </c>
      <c r="E540" s="29" t="str">
        <f t="shared" si="52"/>
        <v/>
      </c>
      <c r="F540" s="40"/>
      <c r="G540" s="214"/>
      <c r="H540" s="41" t="str">
        <f t="shared" si="54"/>
        <v/>
      </c>
      <c r="I540" s="87" t="str">
        <f t="shared" si="53"/>
        <v/>
      </c>
      <c r="J540" s="87" t="str">
        <f t="shared" si="55"/>
        <v/>
      </c>
      <c r="K540" s="5"/>
    </row>
    <row r="541" spans="1:11" ht="15" customHeight="1" x14ac:dyDescent="0.2">
      <c r="A541" s="28" t="str">
        <f t="shared" si="50"/>
        <v/>
      </c>
      <c r="B541" s="26" t="str">
        <f>VLOOKUP(A541,OutputOsiris!$A$9:$A$1008,1,FALSE)</f>
        <v/>
      </c>
      <c r="C541" s="10" t="str">
        <f t="shared" si="51"/>
        <v/>
      </c>
      <c r="D541" s="26" t="str">
        <f>VLOOKUP(A541,Opdracht!$A$11:$A$1010,1,FALSE)</f>
        <v/>
      </c>
      <c r="E541" s="29" t="str">
        <f t="shared" si="52"/>
        <v/>
      </c>
      <c r="F541" s="40"/>
      <c r="G541" s="214"/>
      <c r="H541" s="41" t="str">
        <f t="shared" si="54"/>
        <v/>
      </c>
      <c r="I541" s="87" t="str">
        <f t="shared" si="53"/>
        <v/>
      </c>
      <c r="J541" s="87" t="str">
        <f t="shared" si="55"/>
        <v/>
      </c>
      <c r="K541" s="5"/>
    </row>
    <row r="542" spans="1:11" ht="15" customHeight="1" x14ac:dyDescent="0.2">
      <c r="A542" s="28" t="str">
        <f t="shared" si="50"/>
        <v/>
      </c>
      <c r="B542" s="26" t="str">
        <f>VLOOKUP(A542,OutputOsiris!$A$9:$A$1008,1,FALSE)</f>
        <v/>
      </c>
      <c r="C542" s="10" t="str">
        <f t="shared" si="51"/>
        <v/>
      </c>
      <c r="D542" s="26" t="str">
        <f>VLOOKUP(A542,Opdracht!$A$11:$A$1010,1,FALSE)</f>
        <v/>
      </c>
      <c r="E542" s="29" t="str">
        <f t="shared" si="52"/>
        <v/>
      </c>
      <c r="F542" s="40"/>
      <c r="G542" s="214"/>
      <c r="H542" s="41" t="str">
        <f t="shared" si="54"/>
        <v/>
      </c>
      <c r="I542" s="87" t="str">
        <f t="shared" si="53"/>
        <v/>
      </c>
      <c r="J542" s="87" t="str">
        <f t="shared" si="55"/>
        <v/>
      </c>
      <c r="K542" s="5"/>
    </row>
    <row r="543" spans="1:11" ht="15" customHeight="1" x14ac:dyDescent="0.2">
      <c r="A543" s="28" t="str">
        <f t="shared" si="50"/>
        <v/>
      </c>
      <c r="B543" s="26" t="str">
        <f>VLOOKUP(A543,OutputOsiris!$A$9:$A$1008,1,FALSE)</f>
        <v/>
      </c>
      <c r="C543" s="10" t="str">
        <f t="shared" si="51"/>
        <v/>
      </c>
      <c r="D543" s="26" t="str">
        <f>VLOOKUP(A543,Opdracht!$A$11:$A$1010,1,FALSE)</f>
        <v/>
      </c>
      <c r="E543" s="29" t="str">
        <f t="shared" si="52"/>
        <v/>
      </c>
      <c r="F543" s="40"/>
      <c r="G543" s="214"/>
      <c r="H543" s="41" t="str">
        <f t="shared" si="54"/>
        <v/>
      </c>
      <c r="I543" s="87" t="str">
        <f t="shared" si="53"/>
        <v/>
      </c>
      <c r="J543" s="87" t="str">
        <f t="shared" si="55"/>
        <v/>
      </c>
      <c r="K543" s="5"/>
    </row>
    <row r="544" spans="1:11" ht="15" customHeight="1" x14ac:dyDescent="0.2">
      <c r="A544" s="28" t="str">
        <f t="shared" si="50"/>
        <v/>
      </c>
      <c r="B544" s="26" t="str">
        <f>VLOOKUP(A544,OutputOsiris!$A$9:$A$1008,1,FALSE)</f>
        <v/>
      </c>
      <c r="C544" s="10" t="str">
        <f t="shared" si="51"/>
        <v/>
      </c>
      <c r="D544" s="26" t="str">
        <f>VLOOKUP(A544,Opdracht!$A$11:$A$1010,1,FALSE)</f>
        <v/>
      </c>
      <c r="E544" s="29" t="str">
        <f t="shared" si="52"/>
        <v/>
      </c>
      <c r="F544" s="40"/>
      <c r="G544" s="214"/>
      <c r="H544" s="41" t="str">
        <f t="shared" si="54"/>
        <v/>
      </c>
      <c r="I544" s="87" t="str">
        <f t="shared" si="53"/>
        <v/>
      </c>
      <c r="J544" s="87" t="str">
        <f t="shared" si="55"/>
        <v/>
      </c>
      <c r="K544" s="5"/>
    </row>
    <row r="545" spans="1:11" ht="15" customHeight="1" x14ac:dyDescent="0.2">
      <c r="A545" s="28" t="str">
        <f t="shared" si="50"/>
        <v/>
      </c>
      <c r="B545" s="26" t="str">
        <f>VLOOKUP(A545,OutputOsiris!$A$9:$A$1008,1,FALSE)</f>
        <v/>
      </c>
      <c r="C545" s="10" t="str">
        <f t="shared" si="51"/>
        <v/>
      </c>
      <c r="D545" s="26" t="str">
        <f>VLOOKUP(A545,Opdracht!$A$11:$A$1010,1,FALSE)</f>
        <v/>
      </c>
      <c r="E545" s="29" t="str">
        <f t="shared" si="52"/>
        <v/>
      </c>
      <c r="F545" s="40"/>
      <c r="G545" s="214"/>
      <c r="H545" s="41" t="str">
        <f t="shared" si="54"/>
        <v/>
      </c>
      <c r="I545" s="87" t="str">
        <f t="shared" si="53"/>
        <v/>
      </c>
      <c r="J545" s="87" t="str">
        <f t="shared" si="55"/>
        <v/>
      </c>
      <c r="K545" s="5"/>
    </row>
    <row r="546" spans="1:11" ht="15" customHeight="1" x14ac:dyDescent="0.2">
      <c r="A546" s="28" t="str">
        <f t="shared" si="50"/>
        <v/>
      </c>
      <c r="B546" s="26" t="str">
        <f>VLOOKUP(A546,OutputOsiris!$A$9:$A$1008,1,FALSE)</f>
        <v/>
      </c>
      <c r="C546" s="10" t="str">
        <f t="shared" si="51"/>
        <v/>
      </c>
      <c r="D546" s="26" t="str">
        <f>VLOOKUP(A546,Opdracht!$A$11:$A$1010,1,FALSE)</f>
        <v/>
      </c>
      <c r="E546" s="29" t="str">
        <f t="shared" si="52"/>
        <v/>
      </c>
      <c r="F546" s="40"/>
      <c r="G546" s="214"/>
      <c r="H546" s="41" t="str">
        <f t="shared" si="54"/>
        <v/>
      </c>
      <c r="I546" s="87" t="str">
        <f t="shared" si="53"/>
        <v/>
      </c>
      <c r="J546" s="87" t="str">
        <f t="shared" si="55"/>
        <v/>
      </c>
      <c r="K546" s="5"/>
    </row>
    <row r="547" spans="1:11" ht="15" customHeight="1" x14ac:dyDescent="0.2">
      <c r="A547" s="28" t="str">
        <f t="shared" si="50"/>
        <v/>
      </c>
      <c r="B547" s="26" t="str">
        <f>VLOOKUP(A547,OutputOsiris!$A$9:$A$1008,1,FALSE)</f>
        <v/>
      </c>
      <c r="C547" s="10" t="str">
        <f t="shared" si="51"/>
        <v/>
      </c>
      <c r="D547" s="26" t="str">
        <f>VLOOKUP(A547,Opdracht!$A$11:$A$1010,1,FALSE)</f>
        <v/>
      </c>
      <c r="E547" s="29" t="str">
        <f t="shared" si="52"/>
        <v/>
      </c>
      <c r="F547" s="40"/>
      <c r="G547" s="214"/>
      <c r="H547" s="41" t="str">
        <f t="shared" si="54"/>
        <v/>
      </c>
      <c r="I547" s="87" t="str">
        <f t="shared" si="53"/>
        <v/>
      </c>
      <c r="J547" s="87" t="str">
        <f t="shared" si="55"/>
        <v/>
      </c>
      <c r="K547" s="5"/>
    </row>
    <row r="548" spans="1:11" ht="15" customHeight="1" x14ac:dyDescent="0.2">
      <c r="A548" s="28" t="str">
        <f t="shared" si="50"/>
        <v/>
      </c>
      <c r="B548" s="26" t="str">
        <f>VLOOKUP(A548,OutputOsiris!$A$9:$A$1008,1,FALSE)</f>
        <v/>
      </c>
      <c r="C548" s="10" t="str">
        <f t="shared" si="51"/>
        <v/>
      </c>
      <c r="D548" s="26" t="str">
        <f>VLOOKUP(A548,Opdracht!$A$11:$A$1010,1,FALSE)</f>
        <v/>
      </c>
      <c r="E548" s="29" t="str">
        <f t="shared" si="52"/>
        <v/>
      </c>
      <c r="F548" s="40"/>
      <c r="G548" s="214"/>
      <c r="H548" s="41" t="str">
        <f t="shared" si="54"/>
        <v/>
      </c>
      <c r="I548" s="87" t="str">
        <f t="shared" si="53"/>
        <v/>
      </c>
      <c r="J548" s="87" t="str">
        <f t="shared" si="55"/>
        <v/>
      </c>
      <c r="K548" s="5"/>
    </row>
    <row r="549" spans="1:11" ht="15" customHeight="1" x14ac:dyDescent="0.2">
      <c r="A549" s="28" t="str">
        <f t="shared" si="50"/>
        <v/>
      </c>
      <c r="B549" s="26" t="str">
        <f>VLOOKUP(A549,OutputOsiris!$A$9:$A$1008,1,FALSE)</f>
        <v/>
      </c>
      <c r="C549" s="10" t="str">
        <f t="shared" si="51"/>
        <v/>
      </c>
      <c r="D549" s="26" t="str">
        <f>VLOOKUP(A549,Opdracht!$A$11:$A$1010,1,FALSE)</f>
        <v/>
      </c>
      <c r="E549" s="29" t="str">
        <f t="shared" si="52"/>
        <v/>
      </c>
      <c r="F549" s="40"/>
      <c r="G549" s="214"/>
      <c r="H549" s="41" t="str">
        <f t="shared" si="54"/>
        <v/>
      </c>
      <c r="I549" s="87" t="str">
        <f t="shared" si="53"/>
        <v/>
      </c>
      <c r="J549" s="87" t="str">
        <f t="shared" si="55"/>
        <v/>
      </c>
      <c r="K549" s="5"/>
    </row>
    <row r="550" spans="1:11" ht="15" customHeight="1" x14ac:dyDescent="0.2">
      <c r="A550" s="28" t="str">
        <f t="shared" si="50"/>
        <v/>
      </c>
      <c r="B550" s="26" t="str">
        <f>VLOOKUP(A550,OutputOsiris!$A$9:$A$1008,1,FALSE)</f>
        <v/>
      </c>
      <c r="C550" s="10" t="str">
        <f t="shared" si="51"/>
        <v/>
      </c>
      <c r="D550" s="26" t="str">
        <f>VLOOKUP(A550,Opdracht!$A$11:$A$1010,1,FALSE)</f>
        <v/>
      </c>
      <c r="E550" s="29" t="str">
        <f t="shared" si="52"/>
        <v/>
      </c>
      <c r="F550" s="40"/>
      <c r="G550" s="214"/>
      <c r="H550" s="41" t="str">
        <f t="shared" si="54"/>
        <v/>
      </c>
      <c r="I550" s="87" t="str">
        <f t="shared" si="53"/>
        <v/>
      </c>
      <c r="J550" s="87" t="str">
        <f t="shared" si="55"/>
        <v/>
      </c>
      <c r="K550" s="5"/>
    </row>
    <row r="551" spans="1:11" ht="15" customHeight="1" x14ac:dyDescent="0.2">
      <c r="A551" s="28" t="str">
        <f t="shared" si="50"/>
        <v/>
      </c>
      <c r="B551" s="26" t="str">
        <f>VLOOKUP(A551,OutputOsiris!$A$9:$A$1008,1,FALSE)</f>
        <v/>
      </c>
      <c r="C551" s="10" t="str">
        <f t="shared" si="51"/>
        <v/>
      </c>
      <c r="D551" s="26" t="str">
        <f>VLOOKUP(A551,Opdracht!$A$11:$A$1010,1,FALSE)</f>
        <v/>
      </c>
      <c r="E551" s="29" t="str">
        <f t="shared" si="52"/>
        <v/>
      </c>
      <c r="F551" s="40"/>
      <c r="G551" s="214"/>
      <c r="H551" s="41" t="str">
        <f t="shared" si="54"/>
        <v/>
      </c>
      <c r="I551" s="87" t="str">
        <f t="shared" si="53"/>
        <v/>
      </c>
      <c r="J551" s="87" t="str">
        <f t="shared" si="55"/>
        <v/>
      </c>
      <c r="K551" s="5"/>
    </row>
    <row r="552" spans="1:11" ht="15" customHeight="1" x14ac:dyDescent="0.2">
      <c r="A552" s="28" t="str">
        <f t="shared" si="50"/>
        <v/>
      </c>
      <c r="B552" s="26" t="str">
        <f>VLOOKUP(A552,OutputOsiris!$A$9:$A$1008,1,FALSE)</f>
        <v/>
      </c>
      <c r="C552" s="10" t="str">
        <f t="shared" si="51"/>
        <v/>
      </c>
      <c r="D552" s="26" t="str">
        <f>VLOOKUP(A552,Opdracht!$A$11:$A$1010,1,FALSE)</f>
        <v/>
      </c>
      <c r="E552" s="29" t="str">
        <f t="shared" si="52"/>
        <v/>
      </c>
      <c r="F552" s="40"/>
      <c r="G552" s="214"/>
      <c r="H552" s="41" t="str">
        <f t="shared" si="54"/>
        <v/>
      </c>
      <c r="I552" s="87" t="str">
        <f t="shared" si="53"/>
        <v/>
      </c>
      <c r="J552" s="87" t="str">
        <f t="shared" si="55"/>
        <v/>
      </c>
      <c r="K552" s="5"/>
    </row>
    <row r="553" spans="1:11" ht="15" customHeight="1" x14ac:dyDescent="0.2">
      <c r="A553" s="28" t="str">
        <f t="shared" si="50"/>
        <v/>
      </c>
      <c r="B553" s="26" t="str">
        <f>VLOOKUP(A553,OutputOsiris!$A$9:$A$1008,1,FALSE)</f>
        <v/>
      </c>
      <c r="C553" s="10" t="str">
        <f t="shared" si="51"/>
        <v/>
      </c>
      <c r="D553" s="26" t="str">
        <f>VLOOKUP(A553,Opdracht!$A$11:$A$1010,1,FALSE)</f>
        <v/>
      </c>
      <c r="E553" s="29" t="str">
        <f t="shared" si="52"/>
        <v/>
      </c>
      <c r="F553" s="40"/>
      <c r="G553" s="214"/>
      <c r="H553" s="41" t="str">
        <f t="shared" si="54"/>
        <v/>
      </c>
      <c r="I553" s="87" t="str">
        <f t="shared" si="53"/>
        <v/>
      </c>
      <c r="J553" s="87" t="str">
        <f t="shared" si="55"/>
        <v/>
      </c>
      <c r="K553" s="5"/>
    </row>
    <row r="554" spans="1:11" ht="15" customHeight="1" x14ac:dyDescent="0.2">
      <c r="A554" s="28" t="str">
        <f t="shared" si="50"/>
        <v/>
      </c>
      <c r="B554" s="26" t="str">
        <f>VLOOKUP(A554,OutputOsiris!$A$9:$A$1008,1,FALSE)</f>
        <v/>
      </c>
      <c r="C554" s="10" t="str">
        <f t="shared" si="51"/>
        <v/>
      </c>
      <c r="D554" s="26" t="str">
        <f>VLOOKUP(A554,Opdracht!$A$11:$A$1010,1,FALSE)</f>
        <v/>
      </c>
      <c r="E554" s="29" t="str">
        <f t="shared" si="52"/>
        <v/>
      </c>
      <c r="F554" s="40"/>
      <c r="G554" s="214"/>
      <c r="H554" s="41" t="str">
        <f t="shared" si="54"/>
        <v/>
      </c>
      <c r="I554" s="87" t="str">
        <f t="shared" si="53"/>
        <v/>
      </c>
      <c r="J554" s="87" t="str">
        <f t="shared" si="55"/>
        <v/>
      </c>
      <c r="K554" s="5"/>
    </row>
    <row r="555" spans="1:11" ht="15" customHeight="1" x14ac:dyDescent="0.2">
      <c r="A555" s="28" t="str">
        <f t="shared" si="50"/>
        <v/>
      </c>
      <c r="B555" s="26" t="str">
        <f>VLOOKUP(A555,OutputOsiris!$A$9:$A$1008,1,FALSE)</f>
        <v/>
      </c>
      <c r="C555" s="10" t="str">
        <f t="shared" si="51"/>
        <v/>
      </c>
      <c r="D555" s="26" t="str">
        <f>VLOOKUP(A555,Opdracht!$A$11:$A$1010,1,FALSE)</f>
        <v/>
      </c>
      <c r="E555" s="29" t="str">
        <f t="shared" si="52"/>
        <v/>
      </c>
      <c r="F555" s="40"/>
      <c r="G555" s="214"/>
      <c r="H555" s="41" t="str">
        <f t="shared" si="54"/>
        <v/>
      </c>
      <c r="I555" s="87" t="str">
        <f t="shared" si="53"/>
        <v/>
      </c>
      <c r="J555" s="87" t="str">
        <f t="shared" si="55"/>
        <v/>
      </c>
      <c r="K555" s="5"/>
    </row>
    <row r="556" spans="1:11" ht="15" customHeight="1" x14ac:dyDescent="0.2">
      <c r="A556" s="28" t="str">
        <f t="shared" si="50"/>
        <v/>
      </c>
      <c r="B556" s="26" t="str">
        <f>VLOOKUP(A556,OutputOsiris!$A$9:$A$1008,1,FALSE)</f>
        <v/>
      </c>
      <c r="C556" s="10" t="str">
        <f t="shared" si="51"/>
        <v/>
      </c>
      <c r="D556" s="26" t="str">
        <f>VLOOKUP(A556,Opdracht!$A$11:$A$1010,1,FALSE)</f>
        <v/>
      </c>
      <c r="E556" s="29" t="str">
        <f t="shared" si="52"/>
        <v/>
      </c>
      <c r="F556" s="40"/>
      <c r="G556" s="214"/>
      <c r="H556" s="41" t="str">
        <f t="shared" si="54"/>
        <v/>
      </c>
      <c r="I556" s="87" t="str">
        <f t="shared" si="53"/>
        <v/>
      </c>
      <c r="J556" s="87" t="str">
        <f t="shared" si="55"/>
        <v/>
      </c>
      <c r="K556" s="5"/>
    </row>
    <row r="557" spans="1:11" ht="15" customHeight="1" x14ac:dyDescent="0.2">
      <c r="A557" s="28" t="str">
        <f t="shared" si="50"/>
        <v/>
      </c>
      <c r="B557" s="26" t="str">
        <f>VLOOKUP(A557,OutputOsiris!$A$9:$A$1008,1,FALSE)</f>
        <v/>
      </c>
      <c r="C557" s="10" t="str">
        <f t="shared" si="51"/>
        <v/>
      </c>
      <c r="D557" s="26" t="str">
        <f>VLOOKUP(A557,Opdracht!$A$11:$A$1010,1,FALSE)</f>
        <v/>
      </c>
      <c r="E557" s="29" t="str">
        <f t="shared" si="52"/>
        <v/>
      </c>
      <c r="F557" s="40"/>
      <c r="G557" s="214"/>
      <c r="H557" s="41" t="str">
        <f t="shared" si="54"/>
        <v/>
      </c>
      <c r="I557" s="87" t="str">
        <f t="shared" si="53"/>
        <v/>
      </c>
      <c r="J557" s="87" t="str">
        <f t="shared" si="55"/>
        <v/>
      </c>
      <c r="K557" s="5"/>
    </row>
    <row r="558" spans="1:11" ht="15" customHeight="1" x14ac:dyDescent="0.2">
      <c r="A558" s="28" t="str">
        <f t="shared" si="50"/>
        <v/>
      </c>
      <c r="B558" s="26" t="str">
        <f>VLOOKUP(A558,OutputOsiris!$A$9:$A$1008,1,FALSE)</f>
        <v/>
      </c>
      <c r="C558" s="10" t="str">
        <f t="shared" si="51"/>
        <v/>
      </c>
      <c r="D558" s="26" t="str">
        <f>VLOOKUP(A558,Opdracht!$A$11:$A$1010,1,FALSE)</f>
        <v/>
      </c>
      <c r="E558" s="29" t="str">
        <f t="shared" si="52"/>
        <v/>
      </c>
      <c r="F558" s="40"/>
      <c r="G558" s="214"/>
      <c r="H558" s="41" t="str">
        <f t="shared" si="54"/>
        <v/>
      </c>
      <c r="I558" s="87" t="str">
        <f t="shared" si="53"/>
        <v/>
      </c>
      <c r="J558" s="87" t="str">
        <f t="shared" si="55"/>
        <v/>
      </c>
      <c r="K558" s="5"/>
    </row>
    <row r="559" spans="1:11" ht="15" customHeight="1" x14ac:dyDescent="0.2">
      <c r="A559" s="28" t="str">
        <f t="shared" si="50"/>
        <v/>
      </c>
      <c r="B559" s="26" t="str">
        <f>VLOOKUP(A559,OutputOsiris!$A$9:$A$1008,1,FALSE)</f>
        <v/>
      </c>
      <c r="C559" s="10" t="str">
        <f t="shared" si="51"/>
        <v/>
      </c>
      <c r="D559" s="26" t="str">
        <f>VLOOKUP(A559,Opdracht!$A$11:$A$1010,1,FALSE)</f>
        <v/>
      </c>
      <c r="E559" s="29" t="str">
        <f t="shared" si="52"/>
        <v/>
      </c>
      <c r="F559" s="40"/>
      <c r="G559" s="214"/>
      <c r="H559" s="41" t="str">
        <f t="shared" si="54"/>
        <v/>
      </c>
      <c r="I559" s="87" t="str">
        <f t="shared" si="53"/>
        <v/>
      </c>
      <c r="J559" s="87" t="str">
        <f t="shared" si="55"/>
        <v/>
      </c>
      <c r="K559" s="5"/>
    </row>
    <row r="560" spans="1:11" ht="15" customHeight="1" x14ac:dyDescent="0.2">
      <c r="A560" s="28" t="str">
        <f t="shared" si="50"/>
        <v/>
      </c>
      <c r="B560" s="26" t="str">
        <f>VLOOKUP(A560,OutputOsiris!$A$9:$A$1008,1,FALSE)</f>
        <v/>
      </c>
      <c r="C560" s="10" t="str">
        <f t="shared" si="51"/>
        <v/>
      </c>
      <c r="D560" s="26" t="str">
        <f>VLOOKUP(A560,Opdracht!$A$11:$A$1010,1,FALSE)</f>
        <v/>
      </c>
      <c r="E560" s="29" t="str">
        <f t="shared" si="52"/>
        <v/>
      </c>
      <c r="F560" s="40"/>
      <c r="G560" s="214"/>
      <c r="H560" s="41" t="str">
        <f t="shared" si="54"/>
        <v/>
      </c>
      <c r="I560" s="87" t="str">
        <f t="shared" si="53"/>
        <v/>
      </c>
      <c r="J560" s="87" t="str">
        <f t="shared" si="55"/>
        <v/>
      </c>
      <c r="K560" s="5"/>
    </row>
    <row r="561" spans="1:11" ht="15" customHeight="1" x14ac:dyDescent="0.2">
      <c r="A561" s="28" t="str">
        <f t="shared" si="50"/>
        <v/>
      </c>
      <c r="B561" s="26" t="str">
        <f>VLOOKUP(A561,OutputOsiris!$A$9:$A$1008,1,FALSE)</f>
        <v/>
      </c>
      <c r="C561" s="10" t="str">
        <f t="shared" si="51"/>
        <v/>
      </c>
      <c r="D561" s="26" t="str">
        <f>VLOOKUP(A561,Opdracht!$A$11:$A$1010,1,FALSE)</f>
        <v/>
      </c>
      <c r="E561" s="29" t="str">
        <f t="shared" si="52"/>
        <v/>
      </c>
      <c r="F561" s="40"/>
      <c r="G561" s="214"/>
      <c r="H561" s="41" t="str">
        <f t="shared" si="54"/>
        <v/>
      </c>
      <c r="I561" s="87" t="str">
        <f t="shared" si="53"/>
        <v/>
      </c>
      <c r="J561" s="87" t="str">
        <f t="shared" si="55"/>
        <v/>
      </c>
      <c r="K561" s="5"/>
    </row>
    <row r="562" spans="1:11" ht="15" customHeight="1" x14ac:dyDescent="0.2">
      <c r="A562" s="28" t="str">
        <f t="shared" si="50"/>
        <v/>
      </c>
      <c r="B562" s="26" t="str">
        <f>VLOOKUP(A562,OutputOsiris!$A$9:$A$1008,1,FALSE)</f>
        <v/>
      </c>
      <c r="C562" s="10" t="str">
        <f t="shared" si="51"/>
        <v/>
      </c>
      <c r="D562" s="26" t="str">
        <f>VLOOKUP(A562,Opdracht!$A$11:$A$1010,1,FALSE)</f>
        <v/>
      </c>
      <c r="E562" s="29" t="str">
        <f t="shared" si="52"/>
        <v/>
      </c>
      <c r="F562" s="40"/>
      <c r="G562" s="214"/>
      <c r="H562" s="41" t="str">
        <f t="shared" si="54"/>
        <v/>
      </c>
      <c r="I562" s="87" t="str">
        <f t="shared" si="53"/>
        <v/>
      </c>
      <c r="J562" s="87" t="str">
        <f t="shared" si="55"/>
        <v/>
      </c>
      <c r="K562" s="5"/>
    </row>
    <row r="563" spans="1:11" ht="15" customHeight="1" x14ac:dyDescent="0.2">
      <c r="A563" s="28" t="str">
        <f t="shared" si="50"/>
        <v/>
      </c>
      <c r="B563" s="26" t="str">
        <f>VLOOKUP(A563,OutputOsiris!$A$9:$A$1008,1,FALSE)</f>
        <v/>
      </c>
      <c r="C563" s="10" t="str">
        <f t="shared" si="51"/>
        <v/>
      </c>
      <c r="D563" s="26" t="str">
        <f>VLOOKUP(A563,Opdracht!$A$11:$A$1010,1,FALSE)</f>
        <v/>
      </c>
      <c r="E563" s="29" t="str">
        <f t="shared" si="52"/>
        <v/>
      </c>
      <c r="F563" s="40"/>
      <c r="G563" s="214"/>
      <c r="H563" s="41" t="str">
        <f t="shared" si="54"/>
        <v/>
      </c>
      <c r="I563" s="87" t="str">
        <f t="shared" si="53"/>
        <v/>
      </c>
      <c r="J563" s="87" t="str">
        <f t="shared" si="55"/>
        <v/>
      </c>
      <c r="K563" s="5"/>
    </row>
    <row r="564" spans="1:11" ht="15" customHeight="1" x14ac:dyDescent="0.2">
      <c r="A564" s="28" t="str">
        <f t="shared" si="50"/>
        <v/>
      </c>
      <c r="B564" s="26" t="str">
        <f>VLOOKUP(A564,OutputOsiris!$A$9:$A$1008,1,FALSE)</f>
        <v/>
      </c>
      <c r="C564" s="10" t="str">
        <f t="shared" si="51"/>
        <v/>
      </c>
      <c r="D564" s="26" t="str">
        <f>VLOOKUP(A564,Opdracht!$A$11:$A$1010,1,FALSE)</f>
        <v/>
      </c>
      <c r="E564" s="29" t="str">
        <f t="shared" si="52"/>
        <v/>
      </c>
      <c r="F564" s="40"/>
      <c r="G564" s="214"/>
      <c r="H564" s="41" t="str">
        <f t="shared" si="54"/>
        <v/>
      </c>
      <c r="I564" s="87" t="str">
        <f t="shared" si="53"/>
        <v/>
      </c>
      <c r="J564" s="87" t="str">
        <f t="shared" si="55"/>
        <v/>
      </c>
      <c r="K564" s="5"/>
    </row>
    <row r="565" spans="1:11" ht="15" customHeight="1" x14ac:dyDescent="0.2">
      <c r="A565" s="28" t="str">
        <f t="shared" si="50"/>
        <v/>
      </c>
      <c r="B565" s="26" t="str">
        <f>VLOOKUP(A565,OutputOsiris!$A$9:$A$1008,1,FALSE)</f>
        <v/>
      </c>
      <c r="C565" s="10" t="str">
        <f t="shared" si="51"/>
        <v/>
      </c>
      <c r="D565" s="26" t="str">
        <f>VLOOKUP(A565,Opdracht!$A$11:$A$1010,1,FALSE)</f>
        <v/>
      </c>
      <c r="E565" s="29" t="str">
        <f t="shared" si="52"/>
        <v/>
      </c>
      <c r="F565" s="40"/>
      <c r="G565" s="214"/>
      <c r="H565" s="41" t="str">
        <f t="shared" si="54"/>
        <v/>
      </c>
      <c r="I565" s="87" t="str">
        <f t="shared" si="53"/>
        <v/>
      </c>
      <c r="J565" s="87" t="str">
        <f t="shared" si="55"/>
        <v/>
      </c>
      <c r="K565" s="5"/>
    </row>
    <row r="566" spans="1:11" ht="15" customHeight="1" x14ac:dyDescent="0.2">
      <c r="A566" s="28" t="str">
        <f t="shared" si="50"/>
        <v/>
      </c>
      <c r="B566" s="26" t="str">
        <f>VLOOKUP(A566,OutputOsiris!$A$9:$A$1008,1,FALSE)</f>
        <v/>
      </c>
      <c r="C566" s="10" t="str">
        <f t="shared" si="51"/>
        <v/>
      </c>
      <c r="D566" s="26" t="str">
        <f>VLOOKUP(A566,Opdracht!$A$11:$A$1010,1,FALSE)</f>
        <v/>
      </c>
      <c r="E566" s="29" t="str">
        <f t="shared" si="52"/>
        <v/>
      </c>
      <c r="F566" s="40"/>
      <c r="G566" s="214"/>
      <c r="H566" s="41" t="str">
        <f t="shared" si="54"/>
        <v/>
      </c>
      <c r="I566" s="87" t="str">
        <f t="shared" si="53"/>
        <v/>
      </c>
      <c r="J566" s="87" t="str">
        <f t="shared" si="55"/>
        <v/>
      </c>
      <c r="K566" s="5"/>
    </row>
    <row r="567" spans="1:11" ht="15" customHeight="1" x14ac:dyDescent="0.2">
      <c r="A567" s="28" t="str">
        <f t="shared" si="50"/>
        <v/>
      </c>
      <c r="B567" s="26" t="str">
        <f>VLOOKUP(A567,OutputOsiris!$A$9:$A$1008,1,FALSE)</f>
        <v/>
      </c>
      <c r="C567" s="10" t="str">
        <f t="shared" si="51"/>
        <v/>
      </c>
      <c r="D567" s="26" t="str">
        <f>VLOOKUP(A567,Opdracht!$A$11:$A$1010,1,FALSE)</f>
        <v/>
      </c>
      <c r="E567" s="29" t="str">
        <f t="shared" si="52"/>
        <v/>
      </c>
      <c r="F567" s="40"/>
      <c r="G567" s="214"/>
      <c r="H567" s="41" t="str">
        <f t="shared" si="54"/>
        <v/>
      </c>
      <c r="I567" s="87" t="str">
        <f t="shared" si="53"/>
        <v/>
      </c>
      <c r="J567" s="87" t="str">
        <f t="shared" si="55"/>
        <v/>
      </c>
      <c r="K567" s="5"/>
    </row>
    <row r="568" spans="1:11" ht="15" customHeight="1" x14ac:dyDescent="0.2">
      <c r="A568" s="28" t="str">
        <f t="shared" si="50"/>
        <v/>
      </c>
      <c r="B568" s="26" t="str">
        <f>VLOOKUP(A568,OutputOsiris!$A$9:$A$1008,1,FALSE)</f>
        <v/>
      </c>
      <c r="C568" s="10" t="str">
        <f t="shared" si="51"/>
        <v/>
      </c>
      <c r="D568" s="26" t="str">
        <f>VLOOKUP(A568,Opdracht!$A$11:$A$1010,1,FALSE)</f>
        <v/>
      </c>
      <c r="E568" s="29" t="str">
        <f t="shared" si="52"/>
        <v/>
      </c>
      <c r="F568" s="40"/>
      <c r="G568" s="214"/>
      <c r="H568" s="41" t="str">
        <f t="shared" si="54"/>
        <v/>
      </c>
      <c r="I568" s="87" t="str">
        <f t="shared" si="53"/>
        <v/>
      </c>
      <c r="J568" s="87" t="str">
        <f t="shared" si="55"/>
        <v/>
      </c>
      <c r="K568" s="5"/>
    </row>
    <row r="569" spans="1:11" ht="15" customHeight="1" x14ac:dyDescent="0.2">
      <c r="A569" s="28" t="str">
        <f t="shared" si="50"/>
        <v/>
      </c>
      <c r="B569" s="26" t="str">
        <f>VLOOKUP(A569,OutputOsiris!$A$9:$A$1008,1,FALSE)</f>
        <v/>
      </c>
      <c r="C569" s="10" t="str">
        <f t="shared" si="51"/>
        <v/>
      </c>
      <c r="D569" s="26" t="str">
        <f>VLOOKUP(A569,Opdracht!$A$11:$A$1010,1,FALSE)</f>
        <v/>
      </c>
      <c r="E569" s="29" t="str">
        <f t="shared" si="52"/>
        <v/>
      </c>
      <c r="F569" s="40"/>
      <c r="G569" s="214"/>
      <c r="H569" s="41" t="str">
        <f t="shared" si="54"/>
        <v/>
      </c>
      <c r="I569" s="87" t="str">
        <f t="shared" si="53"/>
        <v/>
      </c>
      <c r="J569" s="87" t="str">
        <f t="shared" si="55"/>
        <v/>
      </c>
      <c r="K569" s="5"/>
    </row>
    <row r="570" spans="1:11" ht="15" customHeight="1" x14ac:dyDescent="0.2">
      <c r="A570" s="28" t="str">
        <f t="shared" si="50"/>
        <v/>
      </c>
      <c r="B570" s="26" t="str">
        <f>VLOOKUP(A570,OutputOsiris!$A$9:$A$1008,1,FALSE)</f>
        <v/>
      </c>
      <c r="C570" s="10" t="str">
        <f t="shared" si="51"/>
        <v/>
      </c>
      <c r="D570" s="26" t="str">
        <f>VLOOKUP(A570,Opdracht!$A$11:$A$1010,1,FALSE)</f>
        <v/>
      </c>
      <c r="E570" s="29" t="str">
        <f t="shared" si="52"/>
        <v/>
      </c>
      <c r="F570" s="40"/>
      <c r="G570" s="214"/>
      <c r="H570" s="41" t="str">
        <f t="shared" si="54"/>
        <v/>
      </c>
      <c r="I570" s="87" t="str">
        <f t="shared" si="53"/>
        <v/>
      </c>
      <c r="J570" s="87" t="str">
        <f t="shared" si="55"/>
        <v/>
      </c>
      <c r="K570" s="5"/>
    </row>
    <row r="571" spans="1:11" ht="15" customHeight="1" x14ac:dyDescent="0.2">
      <c r="A571" s="28" t="str">
        <f t="shared" si="50"/>
        <v/>
      </c>
      <c r="B571" s="26" t="str">
        <f>VLOOKUP(A571,OutputOsiris!$A$9:$A$1008,1,FALSE)</f>
        <v/>
      </c>
      <c r="C571" s="10" t="str">
        <f t="shared" si="51"/>
        <v/>
      </c>
      <c r="D571" s="26" t="str">
        <f>VLOOKUP(A571,Opdracht!$A$11:$A$1010,1,FALSE)</f>
        <v/>
      </c>
      <c r="E571" s="29" t="str">
        <f t="shared" si="52"/>
        <v/>
      </c>
      <c r="F571" s="40"/>
      <c r="G571" s="214"/>
      <c r="H571" s="41" t="str">
        <f t="shared" si="54"/>
        <v/>
      </c>
      <c r="I571" s="87" t="str">
        <f t="shared" si="53"/>
        <v/>
      </c>
      <c r="J571" s="87" t="str">
        <f t="shared" si="55"/>
        <v/>
      </c>
      <c r="K571" s="5"/>
    </row>
    <row r="572" spans="1:11" ht="15" customHeight="1" x14ac:dyDescent="0.2">
      <c r="A572" s="28" t="str">
        <f t="shared" si="50"/>
        <v/>
      </c>
      <c r="B572" s="26" t="str">
        <f>VLOOKUP(A572,OutputOsiris!$A$9:$A$1008,1,FALSE)</f>
        <v/>
      </c>
      <c r="C572" s="10" t="str">
        <f t="shared" si="51"/>
        <v/>
      </c>
      <c r="D572" s="26" t="str">
        <f>VLOOKUP(A572,Opdracht!$A$11:$A$1010,1,FALSE)</f>
        <v/>
      </c>
      <c r="E572" s="29" t="str">
        <f t="shared" si="52"/>
        <v/>
      </c>
      <c r="F572" s="40"/>
      <c r="G572" s="214"/>
      <c r="H572" s="41" t="str">
        <f t="shared" si="54"/>
        <v/>
      </c>
      <c r="I572" s="87" t="str">
        <f t="shared" si="53"/>
        <v/>
      </c>
      <c r="J572" s="87" t="str">
        <f t="shared" si="55"/>
        <v/>
      </c>
      <c r="K572" s="5"/>
    </row>
    <row r="573" spans="1:11" ht="15" customHeight="1" x14ac:dyDescent="0.2">
      <c r="A573" s="28" t="str">
        <f t="shared" si="50"/>
        <v/>
      </c>
      <c r="B573" s="26" t="str">
        <f>VLOOKUP(A573,OutputOsiris!$A$9:$A$1008,1,FALSE)</f>
        <v/>
      </c>
      <c r="C573" s="10" t="str">
        <f t="shared" si="51"/>
        <v/>
      </c>
      <c r="D573" s="26" t="str">
        <f>VLOOKUP(A573,Opdracht!$A$11:$A$1010,1,FALSE)</f>
        <v/>
      </c>
      <c r="E573" s="29" t="str">
        <f t="shared" si="52"/>
        <v/>
      </c>
      <c r="F573" s="40"/>
      <c r="G573" s="214"/>
      <c r="H573" s="41" t="str">
        <f t="shared" si="54"/>
        <v/>
      </c>
      <c r="I573" s="87" t="str">
        <f t="shared" si="53"/>
        <v/>
      </c>
      <c r="J573" s="87" t="str">
        <f t="shared" si="55"/>
        <v/>
      </c>
      <c r="K573" s="5"/>
    </row>
    <row r="574" spans="1:11" ht="15" customHeight="1" x14ac:dyDescent="0.2">
      <c r="A574" s="28" t="str">
        <f t="shared" si="50"/>
        <v/>
      </c>
      <c r="B574" s="26" t="str">
        <f>VLOOKUP(A574,OutputOsiris!$A$9:$A$1008,1,FALSE)</f>
        <v/>
      </c>
      <c r="C574" s="10" t="str">
        <f t="shared" si="51"/>
        <v/>
      </c>
      <c r="D574" s="26" t="str">
        <f>VLOOKUP(A574,Opdracht!$A$11:$A$1010,1,FALSE)</f>
        <v/>
      </c>
      <c r="E574" s="29" t="str">
        <f t="shared" si="52"/>
        <v/>
      </c>
      <c r="F574" s="40"/>
      <c r="G574" s="214"/>
      <c r="H574" s="41" t="str">
        <f t="shared" si="54"/>
        <v/>
      </c>
      <c r="I574" s="87" t="str">
        <f t="shared" si="53"/>
        <v/>
      </c>
      <c r="J574" s="87" t="str">
        <f t="shared" si="55"/>
        <v/>
      </c>
      <c r="K574" s="5"/>
    </row>
    <row r="575" spans="1:11" ht="15" customHeight="1" x14ac:dyDescent="0.2">
      <c r="A575" s="28" t="str">
        <f t="shared" si="50"/>
        <v/>
      </c>
      <c r="B575" s="26" t="str">
        <f>VLOOKUP(A575,OutputOsiris!$A$9:$A$1008,1,FALSE)</f>
        <v/>
      </c>
      <c r="C575" s="10" t="str">
        <f t="shared" si="51"/>
        <v/>
      </c>
      <c r="D575" s="26" t="str">
        <f>VLOOKUP(A575,Opdracht!$A$11:$A$1010,1,FALSE)</f>
        <v/>
      </c>
      <c r="E575" s="29" t="str">
        <f t="shared" si="52"/>
        <v/>
      </c>
      <c r="F575" s="40"/>
      <c r="G575" s="214"/>
      <c r="H575" s="41" t="str">
        <f t="shared" si="54"/>
        <v/>
      </c>
      <c r="I575" s="87" t="str">
        <f t="shared" si="53"/>
        <v/>
      </c>
      <c r="J575" s="87" t="str">
        <f t="shared" si="55"/>
        <v/>
      </c>
      <c r="K575" s="5"/>
    </row>
    <row r="576" spans="1:11" ht="15" customHeight="1" x14ac:dyDescent="0.2">
      <c r="A576" s="28" t="str">
        <f t="shared" si="50"/>
        <v/>
      </c>
      <c r="B576" s="26" t="str">
        <f>VLOOKUP(A576,OutputOsiris!$A$9:$A$1008,1,FALSE)</f>
        <v/>
      </c>
      <c r="C576" s="10" t="str">
        <f t="shared" si="51"/>
        <v/>
      </c>
      <c r="D576" s="26" t="str">
        <f>VLOOKUP(A576,Opdracht!$A$11:$A$1010,1,FALSE)</f>
        <v/>
      </c>
      <c r="E576" s="29" t="str">
        <f t="shared" si="52"/>
        <v/>
      </c>
      <c r="F576" s="40"/>
      <c r="G576" s="214"/>
      <c r="H576" s="41" t="str">
        <f t="shared" si="54"/>
        <v/>
      </c>
      <c r="I576" s="87" t="str">
        <f t="shared" si="53"/>
        <v/>
      </c>
      <c r="J576" s="87" t="str">
        <f t="shared" si="55"/>
        <v/>
      </c>
      <c r="K576" s="5"/>
    </row>
    <row r="577" spans="1:11" ht="15" customHeight="1" x14ac:dyDescent="0.2">
      <c r="A577" s="28" t="str">
        <f t="shared" si="50"/>
        <v/>
      </c>
      <c r="B577" s="26" t="str">
        <f>VLOOKUP(A577,OutputOsiris!$A$9:$A$1008,1,FALSE)</f>
        <v/>
      </c>
      <c r="C577" s="10" t="str">
        <f t="shared" si="51"/>
        <v/>
      </c>
      <c r="D577" s="26" t="str">
        <f>VLOOKUP(A577,Opdracht!$A$11:$A$1010,1,FALSE)</f>
        <v/>
      </c>
      <c r="E577" s="29" t="str">
        <f t="shared" si="52"/>
        <v/>
      </c>
      <c r="F577" s="40"/>
      <c r="G577" s="214"/>
      <c r="H577" s="41" t="str">
        <f t="shared" si="54"/>
        <v/>
      </c>
      <c r="I577" s="87" t="str">
        <f t="shared" si="53"/>
        <v/>
      </c>
      <c r="J577" s="87" t="str">
        <f t="shared" si="55"/>
        <v/>
      </c>
      <c r="K577" s="5"/>
    </row>
    <row r="578" spans="1:11" ht="15" customHeight="1" x14ac:dyDescent="0.2">
      <c r="A578" s="28" t="str">
        <f t="shared" si="50"/>
        <v/>
      </c>
      <c r="B578" s="26" t="str">
        <f>VLOOKUP(A578,OutputOsiris!$A$9:$A$1008,1,FALSE)</f>
        <v/>
      </c>
      <c r="C578" s="10" t="str">
        <f t="shared" si="51"/>
        <v/>
      </c>
      <c r="D578" s="26" t="str">
        <f>VLOOKUP(A578,Opdracht!$A$11:$A$1010,1,FALSE)</f>
        <v/>
      </c>
      <c r="E578" s="29" t="str">
        <f t="shared" si="52"/>
        <v/>
      </c>
      <c r="F578" s="40"/>
      <c r="G578" s="214"/>
      <c r="H578" s="41" t="str">
        <f t="shared" si="54"/>
        <v/>
      </c>
      <c r="I578" s="87" t="str">
        <f t="shared" si="53"/>
        <v/>
      </c>
      <c r="J578" s="87" t="str">
        <f t="shared" si="55"/>
        <v/>
      </c>
      <c r="K578" s="5"/>
    </row>
    <row r="579" spans="1:11" ht="15" customHeight="1" x14ac:dyDescent="0.2">
      <c r="A579" s="28" t="str">
        <f t="shared" si="50"/>
        <v/>
      </c>
      <c r="B579" s="26" t="str">
        <f>VLOOKUP(A579,OutputOsiris!$A$9:$A$1008,1,FALSE)</f>
        <v/>
      </c>
      <c r="C579" s="10" t="str">
        <f t="shared" si="51"/>
        <v/>
      </c>
      <c r="D579" s="26" t="str">
        <f>VLOOKUP(A579,Opdracht!$A$11:$A$1010,1,FALSE)</f>
        <v/>
      </c>
      <c r="E579" s="29" t="str">
        <f t="shared" si="52"/>
        <v/>
      </c>
      <c r="F579" s="40"/>
      <c r="G579" s="214"/>
      <c r="H579" s="41" t="str">
        <f t="shared" si="54"/>
        <v/>
      </c>
      <c r="I579" s="87" t="str">
        <f t="shared" si="53"/>
        <v/>
      </c>
      <c r="J579" s="87" t="str">
        <f t="shared" si="55"/>
        <v/>
      </c>
      <c r="K579" s="5"/>
    </row>
    <row r="580" spans="1:11" ht="15" customHeight="1" x14ac:dyDescent="0.2">
      <c r="A580" s="28" t="str">
        <f t="shared" si="50"/>
        <v/>
      </c>
      <c r="B580" s="26" t="str">
        <f>VLOOKUP(A580,OutputOsiris!$A$9:$A$1008,1,FALSE)</f>
        <v/>
      </c>
      <c r="C580" s="10" t="str">
        <f t="shared" si="51"/>
        <v/>
      </c>
      <c r="D580" s="26" t="str">
        <f>VLOOKUP(A580,Opdracht!$A$11:$A$1010,1,FALSE)</f>
        <v/>
      </c>
      <c r="E580" s="29" t="str">
        <f t="shared" si="52"/>
        <v/>
      </c>
      <c r="F580" s="40"/>
      <c r="G580" s="214"/>
      <c r="H580" s="41" t="str">
        <f t="shared" si="54"/>
        <v/>
      </c>
      <c r="I580" s="87" t="str">
        <f t="shared" si="53"/>
        <v/>
      </c>
      <c r="J580" s="87" t="str">
        <f t="shared" si="55"/>
        <v/>
      </c>
      <c r="K580" s="5"/>
    </row>
    <row r="581" spans="1:11" ht="15" customHeight="1" x14ac:dyDescent="0.2">
      <c r="A581" s="28" t="str">
        <f t="shared" si="50"/>
        <v/>
      </c>
      <c r="B581" s="26" t="str">
        <f>VLOOKUP(A581,OutputOsiris!$A$9:$A$1008,1,FALSE)</f>
        <v/>
      </c>
      <c r="C581" s="10" t="str">
        <f t="shared" si="51"/>
        <v/>
      </c>
      <c r="D581" s="26" t="str">
        <f>VLOOKUP(A581,Opdracht!$A$11:$A$1010,1,FALSE)</f>
        <v/>
      </c>
      <c r="E581" s="29" t="str">
        <f t="shared" si="52"/>
        <v/>
      </c>
      <c r="F581" s="40"/>
      <c r="G581" s="214"/>
      <c r="H581" s="41" t="str">
        <f t="shared" si="54"/>
        <v/>
      </c>
      <c r="I581" s="87" t="str">
        <f t="shared" si="53"/>
        <v/>
      </c>
      <c r="J581" s="87" t="str">
        <f t="shared" si="55"/>
        <v/>
      </c>
      <c r="K581" s="5"/>
    </row>
    <row r="582" spans="1:11" ht="15" customHeight="1" x14ac:dyDescent="0.2">
      <c r="A582" s="28" t="str">
        <f t="shared" si="50"/>
        <v/>
      </c>
      <c r="B582" s="26" t="str">
        <f>VLOOKUP(A582,OutputOsiris!$A$9:$A$1008,1,FALSE)</f>
        <v/>
      </c>
      <c r="C582" s="10" t="str">
        <f t="shared" si="51"/>
        <v/>
      </c>
      <c r="D582" s="26" t="str">
        <f>VLOOKUP(A582,Opdracht!$A$11:$A$1010,1,FALSE)</f>
        <v/>
      </c>
      <c r="E582" s="29" t="str">
        <f t="shared" si="52"/>
        <v/>
      </c>
      <c r="F582" s="40"/>
      <c r="G582" s="214"/>
      <c r="H582" s="41" t="str">
        <f t="shared" si="54"/>
        <v/>
      </c>
      <c r="I582" s="87" t="str">
        <f t="shared" si="53"/>
        <v/>
      </c>
      <c r="J582" s="87" t="str">
        <f t="shared" si="55"/>
        <v/>
      </c>
      <c r="K582" s="5"/>
    </row>
    <row r="583" spans="1:11" ht="15" customHeight="1" x14ac:dyDescent="0.2">
      <c r="A583" s="28" t="str">
        <f t="shared" si="50"/>
        <v/>
      </c>
      <c r="B583" s="26" t="str">
        <f>VLOOKUP(A583,OutputOsiris!$A$9:$A$1008,1,FALSE)</f>
        <v/>
      </c>
      <c r="C583" s="10" t="str">
        <f t="shared" si="51"/>
        <v/>
      </c>
      <c r="D583" s="26" t="str">
        <f>VLOOKUP(A583,Opdracht!$A$11:$A$1010,1,FALSE)</f>
        <v/>
      </c>
      <c r="E583" s="29" t="str">
        <f t="shared" si="52"/>
        <v/>
      </c>
      <c r="F583" s="40"/>
      <c r="G583" s="214"/>
      <c r="H583" s="41" t="str">
        <f t="shared" si="54"/>
        <v/>
      </c>
      <c r="I583" s="87" t="str">
        <f t="shared" si="53"/>
        <v/>
      </c>
      <c r="J583" s="87" t="str">
        <f t="shared" si="55"/>
        <v/>
      </c>
      <c r="K583" s="5"/>
    </row>
    <row r="584" spans="1:11" ht="15" customHeight="1" x14ac:dyDescent="0.2">
      <c r="A584" s="28" t="str">
        <f t="shared" si="50"/>
        <v/>
      </c>
      <c r="B584" s="26" t="str">
        <f>VLOOKUP(A584,OutputOsiris!$A$9:$A$1008,1,FALSE)</f>
        <v/>
      </c>
      <c r="C584" s="10" t="str">
        <f t="shared" si="51"/>
        <v/>
      </c>
      <c r="D584" s="26" t="str">
        <f>VLOOKUP(A584,Opdracht!$A$11:$A$1010,1,FALSE)</f>
        <v/>
      </c>
      <c r="E584" s="29" t="str">
        <f t="shared" si="52"/>
        <v/>
      </c>
      <c r="F584" s="40"/>
      <c r="G584" s="214"/>
      <c r="H584" s="41" t="str">
        <f t="shared" si="54"/>
        <v/>
      </c>
      <c r="I584" s="87" t="str">
        <f t="shared" si="53"/>
        <v/>
      </c>
      <c r="J584" s="87" t="str">
        <f t="shared" si="55"/>
        <v/>
      </c>
      <c r="K584" s="5"/>
    </row>
    <row r="585" spans="1:11" ht="15" customHeight="1" x14ac:dyDescent="0.2">
      <c r="A585" s="28" t="str">
        <f t="shared" ref="A585:A648" si="56">TEXT(RIGHT(TRIM(F585),7),"0000000")</f>
        <v/>
      </c>
      <c r="B585" s="26" t="str">
        <f>VLOOKUP(A585,OutputOsiris!$A$9:$A$1008,1,FALSE)</f>
        <v/>
      </c>
      <c r="C585" s="10" t="str">
        <f t="shared" ref="C585:C648" si="57">IF(ISBLANK(F585),"",(IF(ISERROR(B585),"NEE","")))</f>
        <v/>
      </c>
      <c r="D585" s="26" t="str">
        <f>VLOOKUP(A585,Opdracht!$A$11:$A$1010,1,FALSE)</f>
        <v/>
      </c>
      <c r="E585" s="29" t="str">
        <f t="shared" ref="E585:E648" si="58">IF(ISBLANK(F585),"",(IF(ISERROR(D585),"NEE","")))</f>
        <v/>
      </c>
      <c r="F585" s="40"/>
      <c r="G585" s="214"/>
      <c r="H585" s="41" t="str">
        <f t="shared" si="54"/>
        <v/>
      </c>
      <c r="I585" s="87" t="str">
        <f t="shared" ref="I585:I648" si="59">IF(ISNUMBER(G585),((G585-$C$6)/$E$5)+1,"")</f>
        <v/>
      </c>
      <c r="J585" s="87" t="str">
        <f t="shared" si="55"/>
        <v/>
      </c>
      <c r="K585" s="5"/>
    </row>
    <row r="586" spans="1:11" ht="15" customHeight="1" x14ac:dyDescent="0.2">
      <c r="A586" s="28" t="str">
        <f t="shared" si="56"/>
        <v/>
      </c>
      <c r="B586" s="26" t="str">
        <f>VLOOKUP(A586,OutputOsiris!$A$9:$A$1008,1,FALSE)</f>
        <v/>
      </c>
      <c r="C586" s="10" t="str">
        <f t="shared" si="57"/>
        <v/>
      </c>
      <c r="D586" s="26" t="str">
        <f>VLOOKUP(A586,Opdracht!$A$11:$A$1010,1,FALSE)</f>
        <v/>
      </c>
      <c r="E586" s="29" t="str">
        <f t="shared" si="58"/>
        <v/>
      </c>
      <c r="F586" s="40"/>
      <c r="G586" s="214"/>
      <c r="H586" s="41" t="str">
        <f t="shared" ref="H586:H649" si="60">IF(ISTEXT(G586),G586,IF(AND(G586="",A586&lt;&gt;"",C586&lt;&gt;"NEE"),"",IF(G586="","",IF($H$7&lt;&gt;"Deelcijfer",IF(ISNUMBER(G586),IF(AND(G586&gt;=$K$8,G586&lt;=6),6,IF(G586&lt;$K$8,5,MROUND(G586,L$8)))),MROUND(G586,L$8)))))</f>
        <v/>
      </c>
      <c r="I586" s="87" t="str">
        <f t="shared" si="59"/>
        <v/>
      </c>
      <c r="J586" s="87" t="str">
        <f t="shared" si="55"/>
        <v/>
      </c>
      <c r="K586" s="5"/>
    </row>
    <row r="587" spans="1:11" ht="15" customHeight="1" x14ac:dyDescent="0.2">
      <c r="A587" s="28" t="str">
        <f t="shared" si="56"/>
        <v/>
      </c>
      <c r="B587" s="26" t="str">
        <f>VLOOKUP(A587,OutputOsiris!$A$9:$A$1008,1,FALSE)</f>
        <v/>
      </c>
      <c r="C587" s="10" t="str">
        <f t="shared" si="57"/>
        <v/>
      </c>
      <c r="D587" s="26" t="str">
        <f>VLOOKUP(A587,Opdracht!$A$11:$A$1010,1,FALSE)</f>
        <v/>
      </c>
      <c r="E587" s="29" t="str">
        <f t="shared" si="58"/>
        <v/>
      </c>
      <c r="F587" s="40"/>
      <c r="G587" s="214"/>
      <c r="H587" s="41" t="str">
        <f t="shared" si="60"/>
        <v/>
      </c>
      <c r="I587" s="87" t="str">
        <f t="shared" si="59"/>
        <v/>
      </c>
      <c r="J587" s="87" t="str">
        <f t="shared" si="55"/>
        <v/>
      </c>
      <c r="K587" s="5"/>
    </row>
    <row r="588" spans="1:11" ht="15" customHeight="1" x14ac:dyDescent="0.2">
      <c r="A588" s="28" t="str">
        <f t="shared" si="56"/>
        <v/>
      </c>
      <c r="B588" s="26" t="str">
        <f>VLOOKUP(A588,OutputOsiris!$A$9:$A$1008,1,FALSE)</f>
        <v/>
      </c>
      <c r="C588" s="10" t="str">
        <f t="shared" si="57"/>
        <v/>
      </c>
      <c r="D588" s="26" t="str">
        <f>VLOOKUP(A588,Opdracht!$A$11:$A$1010,1,FALSE)</f>
        <v/>
      </c>
      <c r="E588" s="29" t="str">
        <f t="shared" si="58"/>
        <v/>
      </c>
      <c r="F588" s="40"/>
      <c r="G588" s="214"/>
      <c r="H588" s="41" t="str">
        <f t="shared" si="60"/>
        <v/>
      </c>
      <c r="I588" s="87" t="str">
        <f t="shared" si="59"/>
        <v/>
      </c>
      <c r="J588" s="87" t="str">
        <f t="shared" si="55"/>
        <v/>
      </c>
      <c r="K588" s="5"/>
    </row>
    <row r="589" spans="1:11" ht="15" customHeight="1" x14ac:dyDescent="0.2">
      <c r="A589" s="28" t="str">
        <f t="shared" si="56"/>
        <v/>
      </c>
      <c r="B589" s="26" t="str">
        <f>VLOOKUP(A589,OutputOsiris!$A$9:$A$1008,1,FALSE)</f>
        <v/>
      </c>
      <c r="C589" s="10" t="str">
        <f t="shared" si="57"/>
        <v/>
      </c>
      <c r="D589" s="26" t="str">
        <f>VLOOKUP(A589,Opdracht!$A$11:$A$1010,1,FALSE)</f>
        <v/>
      </c>
      <c r="E589" s="29" t="str">
        <f t="shared" si="58"/>
        <v/>
      </c>
      <c r="F589" s="40"/>
      <c r="G589" s="214"/>
      <c r="H589" s="41" t="str">
        <f t="shared" si="60"/>
        <v/>
      </c>
      <c r="I589" s="87" t="str">
        <f t="shared" si="59"/>
        <v/>
      </c>
      <c r="J589" s="87" t="str">
        <f t="shared" si="55"/>
        <v/>
      </c>
      <c r="K589" s="5"/>
    </row>
    <row r="590" spans="1:11" ht="15" customHeight="1" x14ac:dyDescent="0.2">
      <c r="A590" s="28" t="str">
        <f t="shared" si="56"/>
        <v/>
      </c>
      <c r="B590" s="26" t="str">
        <f>VLOOKUP(A590,OutputOsiris!$A$9:$A$1008,1,FALSE)</f>
        <v/>
      </c>
      <c r="C590" s="10" t="str">
        <f t="shared" si="57"/>
        <v/>
      </c>
      <c r="D590" s="26" t="str">
        <f>VLOOKUP(A590,Opdracht!$A$11:$A$1010,1,FALSE)</f>
        <v/>
      </c>
      <c r="E590" s="29" t="str">
        <f t="shared" si="58"/>
        <v/>
      </c>
      <c r="F590" s="40"/>
      <c r="G590" s="214"/>
      <c r="H590" s="41" t="str">
        <f t="shared" si="60"/>
        <v/>
      </c>
      <c r="I590" s="87" t="str">
        <f t="shared" si="59"/>
        <v/>
      </c>
      <c r="J590" s="87" t="str">
        <f t="shared" ref="J590:J653" si="61">IF(I590="","",IF(I590&lt;1,1,I590))</f>
        <v/>
      </c>
      <c r="K590" s="5"/>
    </row>
    <row r="591" spans="1:11" ht="15" customHeight="1" x14ac:dyDescent="0.2">
      <c r="A591" s="28" t="str">
        <f t="shared" si="56"/>
        <v/>
      </c>
      <c r="B591" s="26" t="str">
        <f>VLOOKUP(A591,OutputOsiris!$A$9:$A$1008,1,FALSE)</f>
        <v/>
      </c>
      <c r="C591" s="10" t="str">
        <f t="shared" si="57"/>
        <v/>
      </c>
      <c r="D591" s="26" t="str">
        <f>VLOOKUP(A591,Opdracht!$A$11:$A$1010,1,FALSE)</f>
        <v/>
      </c>
      <c r="E591" s="29" t="str">
        <f t="shared" si="58"/>
        <v/>
      </c>
      <c r="F591" s="40"/>
      <c r="G591" s="214"/>
      <c r="H591" s="41" t="str">
        <f t="shared" si="60"/>
        <v/>
      </c>
      <c r="I591" s="87" t="str">
        <f t="shared" si="59"/>
        <v/>
      </c>
      <c r="J591" s="87" t="str">
        <f t="shared" si="61"/>
        <v/>
      </c>
      <c r="K591" s="5"/>
    </row>
    <row r="592" spans="1:11" ht="15" customHeight="1" x14ac:dyDescent="0.2">
      <c r="A592" s="28" t="str">
        <f t="shared" si="56"/>
        <v/>
      </c>
      <c r="B592" s="26" t="str">
        <f>VLOOKUP(A592,OutputOsiris!$A$9:$A$1008,1,FALSE)</f>
        <v/>
      </c>
      <c r="C592" s="10" t="str">
        <f t="shared" si="57"/>
        <v/>
      </c>
      <c r="D592" s="26" t="str">
        <f>VLOOKUP(A592,Opdracht!$A$11:$A$1010,1,FALSE)</f>
        <v/>
      </c>
      <c r="E592" s="29" t="str">
        <f t="shared" si="58"/>
        <v/>
      </c>
      <c r="F592" s="40"/>
      <c r="G592" s="214"/>
      <c r="H592" s="41" t="str">
        <f t="shared" si="60"/>
        <v/>
      </c>
      <c r="I592" s="87" t="str">
        <f t="shared" si="59"/>
        <v/>
      </c>
      <c r="J592" s="87" t="str">
        <f t="shared" si="61"/>
        <v/>
      </c>
      <c r="K592" s="5"/>
    </row>
    <row r="593" spans="1:11" ht="15" customHeight="1" x14ac:dyDescent="0.2">
      <c r="A593" s="28" t="str">
        <f t="shared" si="56"/>
        <v/>
      </c>
      <c r="B593" s="26" t="str">
        <f>VLOOKUP(A593,OutputOsiris!$A$9:$A$1008,1,FALSE)</f>
        <v/>
      </c>
      <c r="C593" s="10" t="str">
        <f t="shared" si="57"/>
        <v/>
      </c>
      <c r="D593" s="26" t="str">
        <f>VLOOKUP(A593,Opdracht!$A$11:$A$1010,1,FALSE)</f>
        <v/>
      </c>
      <c r="E593" s="29" t="str">
        <f t="shared" si="58"/>
        <v/>
      </c>
      <c r="F593" s="40"/>
      <c r="G593" s="214"/>
      <c r="H593" s="41" t="str">
        <f t="shared" si="60"/>
        <v/>
      </c>
      <c r="I593" s="87" t="str">
        <f t="shared" si="59"/>
        <v/>
      </c>
      <c r="J593" s="87" t="str">
        <f t="shared" si="61"/>
        <v/>
      </c>
      <c r="K593" s="5"/>
    </row>
    <row r="594" spans="1:11" ht="15" customHeight="1" x14ac:dyDescent="0.2">
      <c r="A594" s="28" t="str">
        <f t="shared" si="56"/>
        <v/>
      </c>
      <c r="B594" s="26" t="str">
        <f>VLOOKUP(A594,OutputOsiris!$A$9:$A$1008,1,FALSE)</f>
        <v/>
      </c>
      <c r="C594" s="10" t="str">
        <f t="shared" si="57"/>
        <v/>
      </c>
      <c r="D594" s="26" t="str">
        <f>VLOOKUP(A594,Opdracht!$A$11:$A$1010,1,FALSE)</f>
        <v/>
      </c>
      <c r="E594" s="29" t="str">
        <f t="shared" si="58"/>
        <v/>
      </c>
      <c r="F594" s="40"/>
      <c r="G594" s="214"/>
      <c r="H594" s="41" t="str">
        <f t="shared" si="60"/>
        <v/>
      </c>
      <c r="I594" s="87" t="str">
        <f t="shared" si="59"/>
        <v/>
      </c>
      <c r="J594" s="87" t="str">
        <f t="shared" si="61"/>
        <v/>
      </c>
      <c r="K594" s="5"/>
    </row>
    <row r="595" spans="1:11" ht="15" customHeight="1" x14ac:dyDescent="0.2">
      <c r="A595" s="28" t="str">
        <f t="shared" si="56"/>
        <v/>
      </c>
      <c r="B595" s="26" t="str">
        <f>VLOOKUP(A595,OutputOsiris!$A$9:$A$1008,1,FALSE)</f>
        <v/>
      </c>
      <c r="C595" s="10" t="str">
        <f t="shared" si="57"/>
        <v/>
      </c>
      <c r="D595" s="26" t="str">
        <f>VLOOKUP(A595,Opdracht!$A$11:$A$1010,1,FALSE)</f>
        <v/>
      </c>
      <c r="E595" s="29" t="str">
        <f t="shared" si="58"/>
        <v/>
      </c>
      <c r="F595" s="40"/>
      <c r="G595" s="214"/>
      <c r="H595" s="41" t="str">
        <f t="shared" si="60"/>
        <v/>
      </c>
      <c r="I595" s="87" t="str">
        <f t="shared" si="59"/>
        <v/>
      </c>
      <c r="J595" s="87" t="str">
        <f t="shared" si="61"/>
        <v/>
      </c>
      <c r="K595" s="5"/>
    </row>
    <row r="596" spans="1:11" ht="15" customHeight="1" x14ac:dyDescent="0.2">
      <c r="A596" s="28" t="str">
        <f t="shared" si="56"/>
        <v/>
      </c>
      <c r="B596" s="26" t="str">
        <f>VLOOKUP(A596,OutputOsiris!$A$9:$A$1008,1,FALSE)</f>
        <v/>
      </c>
      <c r="C596" s="10" t="str">
        <f t="shared" si="57"/>
        <v/>
      </c>
      <c r="D596" s="26" t="str">
        <f>VLOOKUP(A596,Opdracht!$A$11:$A$1010,1,FALSE)</f>
        <v/>
      </c>
      <c r="E596" s="29" t="str">
        <f t="shared" si="58"/>
        <v/>
      </c>
      <c r="F596" s="40"/>
      <c r="G596" s="214"/>
      <c r="H596" s="41" t="str">
        <f t="shared" si="60"/>
        <v/>
      </c>
      <c r="I596" s="87" t="str">
        <f t="shared" si="59"/>
        <v/>
      </c>
      <c r="J596" s="87" t="str">
        <f t="shared" si="61"/>
        <v/>
      </c>
      <c r="K596" s="5"/>
    </row>
    <row r="597" spans="1:11" ht="15" customHeight="1" x14ac:dyDescent="0.2">
      <c r="A597" s="28" t="str">
        <f t="shared" si="56"/>
        <v/>
      </c>
      <c r="B597" s="26" t="str">
        <f>VLOOKUP(A597,OutputOsiris!$A$9:$A$1008,1,FALSE)</f>
        <v/>
      </c>
      <c r="C597" s="10" t="str">
        <f t="shared" si="57"/>
        <v/>
      </c>
      <c r="D597" s="26" t="str">
        <f>VLOOKUP(A597,Opdracht!$A$11:$A$1010,1,FALSE)</f>
        <v/>
      </c>
      <c r="E597" s="29" t="str">
        <f t="shared" si="58"/>
        <v/>
      </c>
      <c r="F597" s="40"/>
      <c r="G597" s="214"/>
      <c r="H597" s="41" t="str">
        <f t="shared" si="60"/>
        <v/>
      </c>
      <c r="I597" s="87" t="str">
        <f t="shared" si="59"/>
        <v/>
      </c>
      <c r="J597" s="87" t="str">
        <f t="shared" si="61"/>
        <v/>
      </c>
      <c r="K597" s="5"/>
    </row>
    <row r="598" spans="1:11" ht="15" customHeight="1" x14ac:dyDescent="0.2">
      <c r="A598" s="28" t="str">
        <f t="shared" si="56"/>
        <v/>
      </c>
      <c r="B598" s="26" t="str">
        <f>VLOOKUP(A598,OutputOsiris!$A$9:$A$1008,1,FALSE)</f>
        <v/>
      </c>
      <c r="C598" s="10" t="str">
        <f t="shared" si="57"/>
        <v/>
      </c>
      <c r="D598" s="26" t="str">
        <f>VLOOKUP(A598,Opdracht!$A$11:$A$1010,1,FALSE)</f>
        <v/>
      </c>
      <c r="E598" s="29" t="str">
        <f t="shared" si="58"/>
        <v/>
      </c>
      <c r="F598" s="40"/>
      <c r="G598" s="214"/>
      <c r="H598" s="41" t="str">
        <f t="shared" si="60"/>
        <v/>
      </c>
      <c r="I598" s="87" t="str">
        <f t="shared" si="59"/>
        <v/>
      </c>
      <c r="J598" s="87" t="str">
        <f t="shared" si="61"/>
        <v/>
      </c>
      <c r="K598" s="5"/>
    </row>
    <row r="599" spans="1:11" ht="15" customHeight="1" x14ac:dyDescent="0.2">
      <c r="A599" s="28" t="str">
        <f t="shared" si="56"/>
        <v/>
      </c>
      <c r="B599" s="26" t="str">
        <f>VLOOKUP(A599,OutputOsiris!$A$9:$A$1008,1,FALSE)</f>
        <v/>
      </c>
      <c r="C599" s="10" t="str">
        <f t="shared" si="57"/>
        <v/>
      </c>
      <c r="D599" s="26" t="str">
        <f>VLOOKUP(A599,Opdracht!$A$11:$A$1010,1,FALSE)</f>
        <v/>
      </c>
      <c r="E599" s="29" t="str">
        <f t="shared" si="58"/>
        <v/>
      </c>
      <c r="F599" s="40"/>
      <c r="G599" s="214"/>
      <c r="H599" s="41" t="str">
        <f t="shared" si="60"/>
        <v/>
      </c>
      <c r="I599" s="87" t="str">
        <f t="shared" si="59"/>
        <v/>
      </c>
      <c r="J599" s="87" t="str">
        <f t="shared" si="61"/>
        <v/>
      </c>
      <c r="K599" s="5"/>
    </row>
    <row r="600" spans="1:11" ht="15" customHeight="1" x14ac:dyDescent="0.2">
      <c r="A600" s="28" t="str">
        <f t="shared" si="56"/>
        <v/>
      </c>
      <c r="B600" s="26" t="str">
        <f>VLOOKUP(A600,OutputOsiris!$A$9:$A$1008,1,FALSE)</f>
        <v/>
      </c>
      <c r="C600" s="10" t="str">
        <f t="shared" si="57"/>
        <v/>
      </c>
      <c r="D600" s="26" t="str">
        <f>VLOOKUP(A600,Opdracht!$A$11:$A$1010,1,FALSE)</f>
        <v/>
      </c>
      <c r="E600" s="29" t="str">
        <f t="shared" si="58"/>
        <v/>
      </c>
      <c r="F600" s="40"/>
      <c r="G600" s="214"/>
      <c r="H600" s="41" t="str">
        <f t="shared" si="60"/>
        <v/>
      </c>
      <c r="I600" s="87" t="str">
        <f t="shared" si="59"/>
        <v/>
      </c>
      <c r="J600" s="87" t="str">
        <f t="shared" si="61"/>
        <v/>
      </c>
      <c r="K600" s="5"/>
    </row>
    <row r="601" spans="1:11" ht="15" customHeight="1" x14ac:dyDescent="0.2">
      <c r="A601" s="28" t="str">
        <f t="shared" si="56"/>
        <v/>
      </c>
      <c r="B601" s="26" t="str">
        <f>VLOOKUP(A601,OutputOsiris!$A$9:$A$1008,1,FALSE)</f>
        <v/>
      </c>
      <c r="C601" s="10" t="str">
        <f t="shared" si="57"/>
        <v/>
      </c>
      <c r="D601" s="26" t="str">
        <f>VLOOKUP(A601,Opdracht!$A$11:$A$1010,1,FALSE)</f>
        <v/>
      </c>
      <c r="E601" s="29" t="str">
        <f t="shared" si="58"/>
        <v/>
      </c>
      <c r="F601" s="40"/>
      <c r="G601" s="214"/>
      <c r="H601" s="41" t="str">
        <f t="shared" si="60"/>
        <v/>
      </c>
      <c r="I601" s="87" t="str">
        <f t="shared" si="59"/>
        <v/>
      </c>
      <c r="J601" s="87" t="str">
        <f t="shared" si="61"/>
        <v/>
      </c>
      <c r="K601" s="5"/>
    </row>
    <row r="602" spans="1:11" ht="15" customHeight="1" x14ac:dyDescent="0.2">
      <c r="A602" s="28" t="str">
        <f t="shared" si="56"/>
        <v/>
      </c>
      <c r="B602" s="26" t="str">
        <f>VLOOKUP(A602,OutputOsiris!$A$9:$A$1008,1,FALSE)</f>
        <v/>
      </c>
      <c r="C602" s="10" t="str">
        <f t="shared" si="57"/>
        <v/>
      </c>
      <c r="D602" s="26" t="str">
        <f>VLOOKUP(A602,Opdracht!$A$11:$A$1010,1,FALSE)</f>
        <v/>
      </c>
      <c r="E602" s="29" t="str">
        <f t="shared" si="58"/>
        <v/>
      </c>
      <c r="F602" s="40"/>
      <c r="G602" s="214"/>
      <c r="H602" s="41" t="str">
        <f t="shared" si="60"/>
        <v/>
      </c>
      <c r="I602" s="87" t="str">
        <f t="shared" si="59"/>
        <v/>
      </c>
      <c r="J602" s="87" t="str">
        <f t="shared" si="61"/>
        <v/>
      </c>
      <c r="K602" s="5"/>
    </row>
    <row r="603" spans="1:11" ht="15" customHeight="1" x14ac:dyDescent="0.2">
      <c r="A603" s="28" t="str">
        <f t="shared" si="56"/>
        <v/>
      </c>
      <c r="B603" s="26" t="str">
        <f>VLOOKUP(A603,OutputOsiris!$A$9:$A$1008,1,FALSE)</f>
        <v/>
      </c>
      <c r="C603" s="10" t="str">
        <f t="shared" si="57"/>
        <v/>
      </c>
      <c r="D603" s="26" t="str">
        <f>VLOOKUP(A603,Opdracht!$A$11:$A$1010,1,FALSE)</f>
        <v/>
      </c>
      <c r="E603" s="29" t="str">
        <f t="shared" si="58"/>
        <v/>
      </c>
      <c r="F603" s="40"/>
      <c r="G603" s="214"/>
      <c r="H603" s="41" t="str">
        <f t="shared" si="60"/>
        <v/>
      </c>
      <c r="I603" s="87" t="str">
        <f t="shared" si="59"/>
        <v/>
      </c>
      <c r="J603" s="87" t="str">
        <f t="shared" si="61"/>
        <v/>
      </c>
      <c r="K603" s="5"/>
    </row>
    <row r="604" spans="1:11" ht="15" customHeight="1" x14ac:dyDescent="0.2">
      <c r="A604" s="28" t="str">
        <f t="shared" si="56"/>
        <v/>
      </c>
      <c r="B604" s="26" t="str">
        <f>VLOOKUP(A604,OutputOsiris!$A$9:$A$1008,1,FALSE)</f>
        <v/>
      </c>
      <c r="C604" s="10" t="str">
        <f t="shared" si="57"/>
        <v/>
      </c>
      <c r="D604" s="26" t="str">
        <f>VLOOKUP(A604,Opdracht!$A$11:$A$1010,1,FALSE)</f>
        <v/>
      </c>
      <c r="E604" s="29" t="str">
        <f t="shared" si="58"/>
        <v/>
      </c>
      <c r="F604" s="40"/>
      <c r="G604" s="214"/>
      <c r="H604" s="41" t="str">
        <f t="shared" si="60"/>
        <v/>
      </c>
      <c r="I604" s="87" t="str">
        <f t="shared" si="59"/>
        <v/>
      </c>
      <c r="J604" s="87" t="str">
        <f t="shared" si="61"/>
        <v/>
      </c>
      <c r="K604" s="5"/>
    </row>
    <row r="605" spans="1:11" ht="15" customHeight="1" x14ac:dyDescent="0.2">
      <c r="A605" s="28" t="str">
        <f t="shared" si="56"/>
        <v/>
      </c>
      <c r="B605" s="26" t="str">
        <f>VLOOKUP(A605,OutputOsiris!$A$9:$A$1008,1,FALSE)</f>
        <v/>
      </c>
      <c r="C605" s="10" t="str">
        <f t="shared" si="57"/>
        <v/>
      </c>
      <c r="D605" s="26" t="str">
        <f>VLOOKUP(A605,Opdracht!$A$11:$A$1010,1,FALSE)</f>
        <v/>
      </c>
      <c r="E605" s="29" t="str">
        <f t="shared" si="58"/>
        <v/>
      </c>
      <c r="F605" s="40"/>
      <c r="G605" s="214"/>
      <c r="H605" s="41" t="str">
        <f t="shared" si="60"/>
        <v/>
      </c>
      <c r="I605" s="87" t="str">
        <f t="shared" si="59"/>
        <v/>
      </c>
      <c r="J605" s="87" t="str">
        <f t="shared" si="61"/>
        <v/>
      </c>
      <c r="K605" s="5"/>
    </row>
    <row r="606" spans="1:11" ht="15" customHeight="1" x14ac:dyDescent="0.2">
      <c r="A606" s="28" t="str">
        <f t="shared" si="56"/>
        <v/>
      </c>
      <c r="B606" s="26" t="str">
        <f>VLOOKUP(A606,OutputOsiris!$A$9:$A$1008,1,FALSE)</f>
        <v/>
      </c>
      <c r="C606" s="10" t="str">
        <f t="shared" si="57"/>
        <v/>
      </c>
      <c r="D606" s="26" t="str">
        <f>VLOOKUP(A606,Opdracht!$A$11:$A$1010,1,FALSE)</f>
        <v/>
      </c>
      <c r="E606" s="29" t="str">
        <f t="shared" si="58"/>
        <v/>
      </c>
      <c r="F606" s="40"/>
      <c r="G606" s="214"/>
      <c r="H606" s="41" t="str">
        <f t="shared" si="60"/>
        <v/>
      </c>
      <c r="I606" s="87" t="str">
        <f t="shared" si="59"/>
        <v/>
      </c>
      <c r="J606" s="87" t="str">
        <f t="shared" si="61"/>
        <v/>
      </c>
      <c r="K606" s="5"/>
    </row>
    <row r="607" spans="1:11" ht="15" customHeight="1" x14ac:dyDescent="0.2">
      <c r="A607" s="28" t="str">
        <f t="shared" si="56"/>
        <v/>
      </c>
      <c r="B607" s="26" t="str">
        <f>VLOOKUP(A607,OutputOsiris!$A$9:$A$1008,1,FALSE)</f>
        <v/>
      </c>
      <c r="C607" s="10" t="str">
        <f t="shared" si="57"/>
        <v/>
      </c>
      <c r="D607" s="26" t="str">
        <f>VLOOKUP(A607,Opdracht!$A$11:$A$1010,1,FALSE)</f>
        <v/>
      </c>
      <c r="E607" s="29" t="str">
        <f t="shared" si="58"/>
        <v/>
      </c>
      <c r="F607" s="40"/>
      <c r="G607" s="214"/>
      <c r="H607" s="41" t="str">
        <f t="shared" si="60"/>
        <v/>
      </c>
      <c r="I607" s="87" t="str">
        <f t="shared" si="59"/>
        <v/>
      </c>
      <c r="J607" s="87" t="str">
        <f t="shared" si="61"/>
        <v/>
      </c>
      <c r="K607" s="5"/>
    </row>
    <row r="608" spans="1:11" ht="15" customHeight="1" x14ac:dyDescent="0.2">
      <c r="A608" s="28" t="str">
        <f t="shared" si="56"/>
        <v/>
      </c>
      <c r="B608" s="26" t="str">
        <f>VLOOKUP(A608,OutputOsiris!$A$9:$A$1008,1,FALSE)</f>
        <v/>
      </c>
      <c r="C608" s="10" t="str">
        <f t="shared" si="57"/>
        <v/>
      </c>
      <c r="D608" s="26" t="str">
        <f>VLOOKUP(A608,Opdracht!$A$11:$A$1010,1,FALSE)</f>
        <v/>
      </c>
      <c r="E608" s="29" t="str">
        <f t="shared" si="58"/>
        <v/>
      </c>
      <c r="F608" s="40"/>
      <c r="G608" s="214"/>
      <c r="H608" s="41" t="str">
        <f t="shared" si="60"/>
        <v/>
      </c>
      <c r="I608" s="87" t="str">
        <f t="shared" si="59"/>
        <v/>
      </c>
      <c r="J608" s="87" t="str">
        <f t="shared" si="61"/>
        <v/>
      </c>
      <c r="K608" s="5"/>
    </row>
    <row r="609" spans="1:11" ht="15" customHeight="1" x14ac:dyDescent="0.2">
      <c r="A609" s="28" t="str">
        <f t="shared" si="56"/>
        <v/>
      </c>
      <c r="B609" s="26" t="str">
        <f>VLOOKUP(A609,OutputOsiris!$A$9:$A$1008,1,FALSE)</f>
        <v/>
      </c>
      <c r="C609" s="10" t="str">
        <f t="shared" si="57"/>
        <v/>
      </c>
      <c r="D609" s="26" t="str">
        <f>VLOOKUP(A609,Opdracht!$A$11:$A$1010,1,FALSE)</f>
        <v/>
      </c>
      <c r="E609" s="29" t="str">
        <f t="shared" si="58"/>
        <v/>
      </c>
      <c r="F609" s="40"/>
      <c r="G609" s="214"/>
      <c r="H609" s="41" t="str">
        <f t="shared" si="60"/>
        <v/>
      </c>
      <c r="I609" s="87" t="str">
        <f t="shared" si="59"/>
        <v/>
      </c>
      <c r="J609" s="87" t="str">
        <f t="shared" si="61"/>
        <v/>
      </c>
      <c r="K609" s="5"/>
    </row>
    <row r="610" spans="1:11" ht="15" customHeight="1" x14ac:dyDescent="0.2">
      <c r="A610" s="28" t="str">
        <f t="shared" si="56"/>
        <v/>
      </c>
      <c r="B610" s="26" t="str">
        <f>VLOOKUP(A610,OutputOsiris!$A$9:$A$1008,1,FALSE)</f>
        <v/>
      </c>
      <c r="C610" s="10" t="str">
        <f t="shared" si="57"/>
        <v/>
      </c>
      <c r="D610" s="26" t="str">
        <f>VLOOKUP(A610,Opdracht!$A$11:$A$1010,1,FALSE)</f>
        <v/>
      </c>
      <c r="E610" s="29" t="str">
        <f t="shared" si="58"/>
        <v/>
      </c>
      <c r="F610" s="40"/>
      <c r="G610" s="214"/>
      <c r="H610" s="41" t="str">
        <f t="shared" si="60"/>
        <v/>
      </c>
      <c r="I610" s="87" t="str">
        <f t="shared" si="59"/>
        <v/>
      </c>
      <c r="J610" s="87" t="str">
        <f t="shared" si="61"/>
        <v/>
      </c>
      <c r="K610" s="5"/>
    </row>
    <row r="611" spans="1:11" ht="15" customHeight="1" x14ac:dyDescent="0.2">
      <c r="A611" s="28" t="str">
        <f t="shared" si="56"/>
        <v/>
      </c>
      <c r="B611" s="26" t="str">
        <f>VLOOKUP(A611,OutputOsiris!$A$9:$A$1008,1,FALSE)</f>
        <v/>
      </c>
      <c r="C611" s="10" t="str">
        <f t="shared" si="57"/>
        <v/>
      </c>
      <c r="D611" s="26" t="str">
        <f>VLOOKUP(A611,Opdracht!$A$11:$A$1010,1,FALSE)</f>
        <v/>
      </c>
      <c r="E611" s="29" t="str">
        <f t="shared" si="58"/>
        <v/>
      </c>
      <c r="F611" s="40"/>
      <c r="G611" s="214"/>
      <c r="H611" s="41" t="str">
        <f t="shared" si="60"/>
        <v/>
      </c>
      <c r="I611" s="87" t="str">
        <f t="shared" si="59"/>
        <v/>
      </c>
      <c r="J611" s="87" t="str">
        <f t="shared" si="61"/>
        <v/>
      </c>
      <c r="K611" s="5"/>
    </row>
    <row r="612" spans="1:11" ht="15" customHeight="1" x14ac:dyDescent="0.2">
      <c r="A612" s="28" t="str">
        <f t="shared" si="56"/>
        <v/>
      </c>
      <c r="B612" s="26" t="str">
        <f>VLOOKUP(A612,OutputOsiris!$A$9:$A$1008,1,FALSE)</f>
        <v/>
      </c>
      <c r="C612" s="10" t="str">
        <f t="shared" si="57"/>
        <v/>
      </c>
      <c r="D612" s="26" t="str">
        <f>VLOOKUP(A612,Opdracht!$A$11:$A$1010,1,FALSE)</f>
        <v/>
      </c>
      <c r="E612" s="29" t="str">
        <f t="shared" si="58"/>
        <v/>
      </c>
      <c r="F612" s="40"/>
      <c r="G612" s="214"/>
      <c r="H612" s="41" t="str">
        <f t="shared" si="60"/>
        <v/>
      </c>
      <c r="I612" s="87" t="str">
        <f t="shared" si="59"/>
        <v/>
      </c>
      <c r="J612" s="87" t="str">
        <f t="shared" si="61"/>
        <v/>
      </c>
      <c r="K612" s="5"/>
    </row>
    <row r="613" spans="1:11" ht="15" customHeight="1" x14ac:dyDescent="0.2">
      <c r="A613" s="28" t="str">
        <f t="shared" si="56"/>
        <v/>
      </c>
      <c r="B613" s="26" t="str">
        <f>VLOOKUP(A613,OutputOsiris!$A$9:$A$1008,1,FALSE)</f>
        <v/>
      </c>
      <c r="C613" s="10" t="str">
        <f t="shared" si="57"/>
        <v/>
      </c>
      <c r="D613" s="26" t="str">
        <f>VLOOKUP(A613,Opdracht!$A$11:$A$1010,1,FALSE)</f>
        <v/>
      </c>
      <c r="E613" s="29" t="str">
        <f t="shared" si="58"/>
        <v/>
      </c>
      <c r="F613" s="40"/>
      <c r="G613" s="214"/>
      <c r="H613" s="41" t="str">
        <f t="shared" si="60"/>
        <v/>
      </c>
      <c r="I613" s="87" t="str">
        <f t="shared" si="59"/>
        <v/>
      </c>
      <c r="J613" s="87" t="str">
        <f t="shared" si="61"/>
        <v/>
      </c>
      <c r="K613" s="5"/>
    </row>
    <row r="614" spans="1:11" ht="15" customHeight="1" x14ac:dyDescent="0.2">
      <c r="A614" s="28" t="str">
        <f t="shared" si="56"/>
        <v/>
      </c>
      <c r="B614" s="26" t="str">
        <f>VLOOKUP(A614,OutputOsiris!$A$9:$A$1008,1,FALSE)</f>
        <v/>
      </c>
      <c r="C614" s="10" t="str">
        <f t="shared" si="57"/>
        <v/>
      </c>
      <c r="D614" s="26" t="str">
        <f>VLOOKUP(A614,Opdracht!$A$11:$A$1010,1,FALSE)</f>
        <v/>
      </c>
      <c r="E614" s="29" t="str">
        <f t="shared" si="58"/>
        <v/>
      </c>
      <c r="F614" s="40"/>
      <c r="G614" s="214"/>
      <c r="H614" s="41" t="str">
        <f t="shared" si="60"/>
        <v/>
      </c>
      <c r="I614" s="87" t="str">
        <f t="shared" si="59"/>
        <v/>
      </c>
      <c r="J614" s="87" t="str">
        <f t="shared" si="61"/>
        <v/>
      </c>
      <c r="K614" s="5"/>
    </row>
    <row r="615" spans="1:11" ht="15" customHeight="1" x14ac:dyDescent="0.2">
      <c r="A615" s="28" t="str">
        <f t="shared" si="56"/>
        <v/>
      </c>
      <c r="B615" s="26" t="str">
        <f>VLOOKUP(A615,OutputOsiris!$A$9:$A$1008,1,FALSE)</f>
        <v/>
      </c>
      <c r="C615" s="10" t="str">
        <f t="shared" si="57"/>
        <v/>
      </c>
      <c r="D615" s="26" t="str">
        <f>VLOOKUP(A615,Opdracht!$A$11:$A$1010,1,FALSE)</f>
        <v/>
      </c>
      <c r="E615" s="29" t="str">
        <f t="shared" si="58"/>
        <v/>
      </c>
      <c r="F615" s="40"/>
      <c r="G615" s="214"/>
      <c r="H615" s="41" t="str">
        <f t="shared" si="60"/>
        <v/>
      </c>
      <c r="I615" s="87" t="str">
        <f t="shared" si="59"/>
        <v/>
      </c>
      <c r="J615" s="87" t="str">
        <f t="shared" si="61"/>
        <v/>
      </c>
      <c r="K615" s="5"/>
    </row>
    <row r="616" spans="1:11" ht="15" customHeight="1" x14ac:dyDescent="0.2">
      <c r="A616" s="28" t="str">
        <f t="shared" si="56"/>
        <v/>
      </c>
      <c r="B616" s="26" t="str">
        <f>VLOOKUP(A616,OutputOsiris!$A$9:$A$1008,1,FALSE)</f>
        <v/>
      </c>
      <c r="C616" s="10" t="str">
        <f t="shared" si="57"/>
        <v/>
      </c>
      <c r="D616" s="26" t="str">
        <f>VLOOKUP(A616,Opdracht!$A$11:$A$1010,1,FALSE)</f>
        <v/>
      </c>
      <c r="E616" s="29" t="str">
        <f t="shared" si="58"/>
        <v/>
      </c>
      <c r="F616" s="40"/>
      <c r="G616" s="214"/>
      <c r="H616" s="41" t="str">
        <f t="shared" si="60"/>
        <v/>
      </c>
      <c r="I616" s="87" t="str">
        <f t="shared" si="59"/>
        <v/>
      </c>
      <c r="J616" s="87" t="str">
        <f t="shared" si="61"/>
        <v/>
      </c>
      <c r="K616" s="5"/>
    </row>
    <row r="617" spans="1:11" ht="15" customHeight="1" x14ac:dyDescent="0.2">
      <c r="A617" s="28" t="str">
        <f t="shared" si="56"/>
        <v/>
      </c>
      <c r="B617" s="26" t="str">
        <f>VLOOKUP(A617,OutputOsiris!$A$9:$A$1008,1,FALSE)</f>
        <v/>
      </c>
      <c r="C617" s="10" t="str">
        <f t="shared" si="57"/>
        <v/>
      </c>
      <c r="D617" s="26" t="str">
        <f>VLOOKUP(A617,Opdracht!$A$11:$A$1010,1,FALSE)</f>
        <v/>
      </c>
      <c r="E617" s="29" t="str">
        <f t="shared" si="58"/>
        <v/>
      </c>
      <c r="F617" s="40"/>
      <c r="G617" s="214"/>
      <c r="H617" s="41" t="str">
        <f t="shared" si="60"/>
        <v/>
      </c>
      <c r="I617" s="87" t="str">
        <f t="shared" si="59"/>
        <v/>
      </c>
      <c r="J617" s="87" t="str">
        <f t="shared" si="61"/>
        <v/>
      </c>
      <c r="K617" s="5"/>
    </row>
    <row r="618" spans="1:11" ht="15" customHeight="1" x14ac:dyDescent="0.2">
      <c r="A618" s="28" t="str">
        <f t="shared" si="56"/>
        <v/>
      </c>
      <c r="B618" s="26" t="str">
        <f>VLOOKUP(A618,OutputOsiris!$A$9:$A$1008,1,FALSE)</f>
        <v/>
      </c>
      <c r="C618" s="10" t="str">
        <f t="shared" si="57"/>
        <v/>
      </c>
      <c r="D618" s="26" t="str">
        <f>VLOOKUP(A618,Opdracht!$A$11:$A$1010,1,FALSE)</f>
        <v/>
      </c>
      <c r="E618" s="29" t="str">
        <f t="shared" si="58"/>
        <v/>
      </c>
      <c r="F618" s="40"/>
      <c r="G618" s="214"/>
      <c r="H618" s="41" t="str">
        <f t="shared" si="60"/>
        <v/>
      </c>
      <c r="I618" s="87" t="str">
        <f t="shared" si="59"/>
        <v/>
      </c>
      <c r="J618" s="87" t="str">
        <f t="shared" si="61"/>
        <v/>
      </c>
      <c r="K618" s="5"/>
    </row>
    <row r="619" spans="1:11" ht="15" customHeight="1" x14ac:dyDescent="0.2">
      <c r="A619" s="28" t="str">
        <f t="shared" si="56"/>
        <v/>
      </c>
      <c r="B619" s="26" t="str">
        <f>VLOOKUP(A619,OutputOsiris!$A$9:$A$1008,1,FALSE)</f>
        <v/>
      </c>
      <c r="C619" s="10" t="str">
        <f t="shared" si="57"/>
        <v/>
      </c>
      <c r="D619" s="26" t="str">
        <f>VLOOKUP(A619,Opdracht!$A$11:$A$1010,1,FALSE)</f>
        <v/>
      </c>
      <c r="E619" s="29" t="str">
        <f t="shared" si="58"/>
        <v/>
      </c>
      <c r="F619" s="40"/>
      <c r="G619" s="214"/>
      <c r="H619" s="41" t="str">
        <f t="shared" si="60"/>
        <v/>
      </c>
      <c r="I619" s="87" t="str">
        <f t="shared" si="59"/>
        <v/>
      </c>
      <c r="J619" s="87" t="str">
        <f t="shared" si="61"/>
        <v/>
      </c>
      <c r="K619" s="5"/>
    </row>
    <row r="620" spans="1:11" ht="15" customHeight="1" x14ac:dyDescent="0.2">
      <c r="A620" s="28" t="str">
        <f t="shared" si="56"/>
        <v/>
      </c>
      <c r="B620" s="26" t="str">
        <f>VLOOKUP(A620,OutputOsiris!$A$9:$A$1008,1,FALSE)</f>
        <v/>
      </c>
      <c r="C620" s="10" t="str">
        <f t="shared" si="57"/>
        <v/>
      </c>
      <c r="D620" s="26" t="str">
        <f>VLOOKUP(A620,Opdracht!$A$11:$A$1010,1,FALSE)</f>
        <v/>
      </c>
      <c r="E620" s="29" t="str">
        <f t="shared" si="58"/>
        <v/>
      </c>
      <c r="F620" s="40"/>
      <c r="G620" s="214"/>
      <c r="H620" s="41" t="str">
        <f t="shared" si="60"/>
        <v/>
      </c>
      <c r="I620" s="87" t="str">
        <f t="shared" si="59"/>
        <v/>
      </c>
      <c r="J620" s="87" t="str">
        <f t="shared" si="61"/>
        <v/>
      </c>
      <c r="K620" s="5"/>
    </row>
    <row r="621" spans="1:11" ht="15" customHeight="1" x14ac:dyDescent="0.2">
      <c r="A621" s="28" t="str">
        <f t="shared" si="56"/>
        <v/>
      </c>
      <c r="B621" s="26" t="str">
        <f>VLOOKUP(A621,OutputOsiris!$A$9:$A$1008,1,FALSE)</f>
        <v/>
      </c>
      <c r="C621" s="10" t="str">
        <f t="shared" si="57"/>
        <v/>
      </c>
      <c r="D621" s="26" t="str">
        <f>VLOOKUP(A621,Opdracht!$A$11:$A$1010,1,FALSE)</f>
        <v/>
      </c>
      <c r="E621" s="29" t="str">
        <f t="shared" si="58"/>
        <v/>
      </c>
      <c r="F621" s="40"/>
      <c r="G621" s="214"/>
      <c r="H621" s="41" t="str">
        <f t="shared" si="60"/>
        <v/>
      </c>
      <c r="I621" s="87" t="str">
        <f t="shared" si="59"/>
        <v/>
      </c>
      <c r="J621" s="87" t="str">
        <f t="shared" si="61"/>
        <v/>
      </c>
      <c r="K621" s="5"/>
    </row>
    <row r="622" spans="1:11" ht="15" customHeight="1" x14ac:dyDescent="0.2">
      <c r="A622" s="28" t="str">
        <f t="shared" si="56"/>
        <v/>
      </c>
      <c r="B622" s="26" t="str">
        <f>VLOOKUP(A622,OutputOsiris!$A$9:$A$1008,1,FALSE)</f>
        <v/>
      </c>
      <c r="C622" s="10" t="str">
        <f t="shared" si="57"/>
        <v/>
      </c>
      <c r="D622" s="26" t="str">
        <f>VLOOKUP(A622,Opdracht!$A$11:$A$1010,1,FALSE)</f>
        <v/>
      </c>
      <c r="E622" s="29" t="str">
        <f t="shared" si="58"/>
        <v/>
      </c>
      <c r="F622" s="40"/>
      <c r="G622" s="214"/>
      <c r="H622" s="41" t="str">
        <f t="shared" si="60"/>
        <v/>
      </c>
      <c r="I622" s="87" t="str">
        <f t="shared" si="59"/>
        <v/>
      </c>
      <c r="J622" s="87" t="str">
        <f t="shared" si="61"/>
        <v/>
      </c>
      <c r="K622" s="5"/>
    </row>
    <row r="623" spans="1:11" ht="15" customHeight="1" x14ac:dyDescent="0.2">
      <c r="A623" s="28" t="str">
        <f t="shared" si="56"/>
        <v/>
      </c>
      <c r="B623" s="26" t="str">
        <f>VLOOKUP(A623,OutputOsiris!$A$9:$A$1008,1,FALSE)</f>
        <v/>
      </c>
      <c r="C623" s="10" t="str">
        <f t="shared" si="57"/>
        <v/>
      </c>
      <c r="D623" s="26" t="str">
        <f>VLOOKUP(A623,Opdracht!$A$11:$A$1010,1,FALSE)</f>
        <v/>
      </c>
      <c r="E623" s="29" t="str">
        <f t="shared" si="58"/>
        <v/>
      </c>
      <c r="F623" s="40"/>
      <c r="G623" s="214"/>
      <c r="H623" s="41" t="str">
        <f t="shared" si="60"/>
        <v/>
      </c>
      <c r="I623" s="87" t="str">
        <f t="shared" si="59"/>
        <v/>
      </c>
      <c r="J623" s="87" t="str">
        <f t="shared" si="61"/>
        <v/>
      </c>
      <c r="K623" s="5"/>
    </row>
    <row r="624" spans="1:11" ht="15" customHeight="1" x14ac:dyDescent="0.2">
      <c r="A624" s="28" t="str">
        <f t="shared" si="56"/>
        <v/>
      </c>
      <c r="B624" s="26" t="str">
        <f>VLOOKUP(A624,OutputOsiris!$A$9:$A$1008,1,FALSE)</f>
        <v/>
      </c>
      <c r="C624" s="10" t="str">
        <f t="shared" si="57"/>
        <v/>
      </c>
      <c r="D624" s="26" t="str">
        <f>VLOOKUP(A624,Opdracht!$A$11:$A$1010,1,FALSE)</f>
        <v/>
      </c>
      <c r="E624" s="29" t="str">
        <f t="shared" si="58"/>
        <v/>
      </c>
      <c r="F624" s="40"/>
      <c r="G624" s="214"/>
      <c r="H624" s="41" t="str">
        <f t="shared" si="60"/>
        <v/>
      </c>
      <c r="I624" s="87" t="str">
        <f t="shared" si="59"/>
        <v/>
      </c>
      <c r="J624" s="87" t="str">
        <f t="shared" si="61"/>
        <v/>
      </c>
      <c r="K624" s="5"/>
    </row>
    <row r="625" spans="1:11" ht="15" customHeight="1" x14ac:dyDescent="0.2">
      <c r="A625" s="28" t="str">
        <f t="shared" si="56"/>
        <v/>
      </c>
      <c r="B625" s="26" t="str">
        <f>VLOOKUP(A625,OutputOsiris!$A$9:$A$1008,1,FALSE)</f>
        <v/>
      </c>
      <c r="C625" s="10" t="str">
        <f t="shared" si="57"/>
        <v/>
      </c>
      <c r="D625" s="26" t="str">
        <f>VLOOKUP(A625,Opdracht!$A$11:$A$1010,1,FALSE)</f>
        <v/>
      </c>
      <c r="E625" s="29" t="str">
        <f t="shared" si="58"/>
        <v/>
      </c>
      <c r="F625" s="40"/>
      <c r="G625" s="214"/>
      <c r="H625" s="41" t="str">
        <f t="shared" si="60"/>
        <v/>
      </c>
      <c r="I625" s="87" t="str">
        <f t="shared" si="59"/>
        <v/>
      </c>
      <c r="J625" s="87" t="str">
        <f t="shared" si="61"/>
        <v/>
      </c>
      <c r="K625" s="5"/>
    </row>
    <row r="626" spans="1:11" ht="15" customHeight="1" x14ac:dyDescent="0.2">
      <c r="A626" s="28" t="str">
        <f t="shared" si="56"/>
        <v/>
      </c>
      <c r="B626" s="26" t="str">
        <f>VLOOKUP(A626,OutputOsiris!$A$9:$A$1008,1,FALSE)</f>
        <v/>
      </c>
      <c r="C626" s="10" t="str">
        <f t="shared" si="57"/>
        <v/>
      </c>
      <c r="D626" s="26" t="str">
        <f>VLOOKUP(A626,Opdracht!$A$11:$A$1010,1,FALSE)</f>
        <v/>
      </c>
      <c r="E626" s="29" t="str">
        <f t="shared" si="58"/>
        <v/>
      </c>
      <c r="F626" s="40"/>
      <c r="G626" s="214"/>
      <c r="H626" s="41" t="str">
        <f t="shared" si="60"/>
        <v/>
      </c>
      <c r="I626" s="87" t="str">
        <f t="shared" si="59"/>
        <v/>
      </c>
      <c r="J626" s="87" t="str">
        <f t="shared" si="61"/>
        <v/>
      </c>
      <c r="K626" s="5"/>
    </row>
    <row r="627" spans="1:11" ht="15" customHeight="1" x14ac:dyDescent="0.2">
      <c r="A627" s="28" t="str">
        <f t="shared" si="56"/>
        <v/>
      </c>
      <c r="B627" s="26" t="str">
        <f>VLOOKUP(A627,OutputOsiris!$A$9:$A$1008,1,FALSE)</f>
        <v/>
      </c>
      <c r="C627" s="10" t="str">
        <f t="shared" si="57"/>
        <v/>
      </c>
      <c r="D627" s="26" t="str">
        <f>VLOOKUP(A627,Opdracht!$A$11:$A$1010,1,FALSE)</f>
        <v/>
      </c>
      <c r="E627" s="29" t="str">
        <f t="shared" si="58"/>
        <v/>
      </c>
      <c r="F627" s="40"/>
      <c r="G627" s="214"/>
      <c r="H627" s="41" t="str">
        <f t="shared" si="60"/>
        <v/>
      </c>
      <c r="I627" s="87" t="str">
        <f t="shared" si="59"/>
        <v/>
      </c>
      <c r="J627" s="87" t="str">
        <f t="shared" si="61"/>
        <v/>
      </c>
      <c r="K627" s="5"/>
    </row>
    <row r="628" spans="1:11" ht="15" customHeight="1" x14ac:dyDescent="0.2">
      <c r="A628" s="28" t="str">
        <f t="shared" si="56"/>
        <v/>
      </c>
      <c r="B628" s="26" t="str">
        <f>VLOOKUP(A628,OutputOsiris!$A$9:$A$1008,1,FALSE)</f>
        <v/>
      </c>
      <c r="C628" s="10" t="str">
        <f t="shared" si="57"/>
        <v/>
      </c>
      <c r="D628" s="26" t="str">
        <f>VLOOKUP(A628,Opdracht!$A$11:$A$1010,1,FALSE)</f>
        <v/>
      </c>
      <c r="E628" s="29" t="str">
        <f t="shared" si="58"/>
        <v/>
      </c>
      <c r="F628" s="40"/>
      <c r="G628" s="214"/>
      <c r="H628" s="41" t="str">
        <f t="shared" si="60"/>
        <v/>
      </c>
      <c r="I628" s="87" t="str">
        <f t="shared" si="59"/>
        <v/>
      </c>
      <c r="J628" s="87" t="str">
        <f t="shared" si="61"/>
        <v/>
      </c>
      <c r="K628" s="5"/>
    </row>
    <row r="629" spans="1:11" ht="15" customHeight="1" x14ac:dyDescent="0.2">
      <c r="A629" s="28" t="str">
        <f t="shared" si="56"/>
        <v/>
      </c>
      <c r="B629" s="26" t="str">
        <f>VLOOKUP(A629,OutputOsiris!$A$9:$A$1008,1,FALSE)</f>
        <v/>
      </c>
      <c r="C629" s="10" t="str">
        <f t="shared" si="57"/>
        <v/>
      </c>
      <c r="D629" s="26" t="str">
        <f>VLOOKUP(A629,Opdracht!$A$11:$A$1010,1,FALSE)</f>
        <v/>
      </c>
      <c r="E629" s="29" t="str">
        <f t="shared" si="58"/>
        <v/>
      </c>
      <c r="F629" s="40"/>
      <c r="G629" s="214"/>
      <c r="H629" s="41" t="str">
        <f t="shared" si="60"/>
        <v/>
      </c>
      <c r="I629" s="87" t="str">
        <f t="shared" si="59"/>
        <v/>
      </c>
      <c r="J629" s="87" t="str">
        <f t="shared" si="61"/>
        <v/>
      </c>
      <c r="K629" s="5"/>
    </row>
    <row r="630" spans="1:11" ht="15" customHeight="1" x14ac:dyDescent="0.2">
      <c r="A630" s="28" t="str">
        <f t="shared" si="56"/>
        <v/>
      </c>
      <c r="B630" s="26" t="str">
        <f>VLOOKUP(A630,OutputOsiris!$A$9:$A$1008,1,FALSE)</f>
        <v/>
      </c>
      <c r="C630" s="10" t="str">
        <f t="shared" si="57"/>
        <v/>
      </c>
      <c r="D630" s="26" t="str">
        <f>VLOOKUP(A630,Opdracht!$A$11:$A$1010,1,FALSE)</f>
        <v/>
      </c>
      <c r="E630" s="29" t="str">
        <f t="shared" si="58"/>
        <v/>
      </c>
      <c r="F630" s="40"/>
      <c r="G630" s="214"/>
      <c r="H630" s="41" t="str">
        <f t="shared" si="60"/>
        <v/>
      </c>
      <c r="I630" s="87" t="str">
        <f t="shared" si="59"/>
        <v/>
      </c>
      <c r="J630" s="87" t="str">
        <f t="shared" si="61"/>
        <v/>
      </c>
      <c r="K630" s="5"/>
    </row>
    <row r="631" spans="1:11" ht="15" customHeight="1" x14ac:dyDescent="0.2">
      <c r="A631" s="28" t="str">
        <f t="shared" si="56"/>
        <v/>
      </c>
      <c r="B631" s="26" t="str">
        <f>VLOOKUP(A631,OutputOsiris!$A$9:$A$1008,1,FALSE)</f>
        <v/>
      </c>
      <c r="C631" s="10" t="str">
        <f t="shared" si="57"/>
        <v/>
      </c>
      <c r="D631" s="26" t="str">
        <f>VLOOKUP(A631,Opdracht!$A$11:$A$1010,1,FALSE)</f>
        <v/>
      </c>
      <c r="E631" s="29" t="str">
        <f t="shared" si="58"/>
        <v/>
      </c>
      <c r="F631" s="40"/>
      <c r="G631" s="214"/>
      <c r="H631" s="41" t="str">
        <f t="shared" si="60"/>
        <v/>
      </c>
      <c r="I631" s="87" t="str">
        <f t="shared" si="59"/>
        <v/>
      </c>
      <c r="J631" s="87" t="str">
        <f t="shared" si="61"/>
        <v/>
      </c>
      <c r="K631" s="5"/>
    </row>
    <row r="632" spans="1:11" ht="15" customHeight="1" x14ac:dyDescent="0.2">
      <c r="A632" s="28" t="str">
        <f t="shared" si="56"/>
        <v/>
      </c>
      <c r="B632" s="26" t="str">
        <f>VLOOKUP(A632,OutputOsiris!$A$9:$A$1008,1,FALSE)</f>
        <v/>
      </c>
      <c r="C632" s="10" t="str">
        <f t="shared" si="57"/>
        <v/>
      </c>
      <c r="D632" s="26" t="str">
        <f>VLOOKUP(A632,Opdracht!$A$11:$A$1010,1,FALSE)</f>
        <v/>
      </c>
      <c r="E632" s="29" t="str">
        <f t="shared" si="58"/>
        <v/>
      </c>
      <c r="F632" s="40"/>
      <c r="G632" s="214"/>
      <c r="H632" s="41" t="str">
        <f t="shared" si="60"/>
        <v/>
      </c>
      <c r="I632" s="87" t="str">
        <f t="shared" si="59"/>
        <v/>
      </c>
      <c r="J632" s="87" t="str">
        <f t="shared" si="61"/>
        <v/>
      </c>
      <c r="K632" s="5"/>
    </row>
    <row r="633" spans="1:11" ht="15" customHeight="1" x14ac:dyDescent="0.2">
      <c r="A633" s="28" t="str">
        <f t="shared" si="56"/>
        <v/>
      </c>
      <c r="B633" s="26" t="str">
        <f>VLOOKUP(A633,OutputOsiris!$A$9:$A$1008,1,FALSE)</f>
        <v/>
      </c>
      <c r="C633" s="10" t="str">
        <f t="shared" si="57"/>
        <v/>
      </c>
      <c r="D633" s="26" t="str">
        <f>VLOOKUP(A633,Opdracht!$A$11:$A$1010,1,FALSE)</f>
        <v/>
      </c>
      <c r="E633" s="29" t="str">
        <f t="shared" si="58"/>
        <v/>
      </c>
      <c r="F633" s="40"/>
      <c r="G633" s="214"/>
      <c r="H633" s="41" t="str">
        <f t="shared" si="60"/>
        <v/>
      </c>
      <c r="I633" s="87" t="str">
        <f t="shared" si="59"/>
        <v/>
      </c>
      <c r="J633" s="87" t="str">
        <f t="shared" si="61"/>
        <v/>
      </c>
      <c r="K633" s="5"/>
    </row>
    <row r="634" spans="1:11" ht="15" customHeight="1" x14ac:dyDescent="0.2">
      <c r="A634" s="28" t="str">
        <f t="shared" si="56"/>
        <v/>
      </c>
      <c r="B634" s="26" t="str">
        <f>VLOOKUP(A634,OutputOsiris!$A$9:$A$1008,1,FALSE)</f>
        <v/>
      </c>
      <c r="C634" s="10" t="str">
        <f t="shared" si="57"/>
        <v/>
      </c>
      <c r="D634" s="26" t="str">
        <f>VLOOKUP(A634,Opdracht!$A$11:$A$1010,1,FALSE)</f>
        <v/>
      </c>
      <c r="E634" s="29" t="str">
        <f t="shared" si="58"/>
        <v/>
      </c>
      <c r="F634" s="40"/>
      <c r="G634" s="214"/>
      <c r="H634" s="41" t="str">
        <f t="shared" si="60"/>
        <v/>
      </c>
      <c r="I634" s="87" t="str">
        <f t="shared" si="59"/>
        <v/>
      </c>
      <c r="J634" s="87" t="str">
        <f t="shared" si="61"/>
        <v/>
      </c>
      <c r="K634" s="5"/>
    </row>
    <row r="635" spans="1:11" ht="15" customHeight="1" x14ac:dyDescent="0.2">
      <c r="A635" s="28" t="str">
        <f t="shared" si="56"/>
        <v/>
      </c>
      <c r="B635" s="26" t="str">
        <f>VLOOKUP(A635,OutputOsiris!$A$9:$A$1008,1,FALSE)</f>
        <v/>
      </c>
      <c r="C635" s="10" t="str">
        <f t="shared" si="57"/>
        <v/>
      </c>
      <c r="D635" s="26" t="str">
        <f>VLOOKUP(A635,Opdracht!$A$11:$A$1010,1,FALSE)</f>
        <v/>
      </c>
      <c r="E635" s="29" t="str">
        <f t="shared" si="58"/>
        <v/>
      </c>
      <c r="F635" s="40"/>
      <c r="G635" s="214"/>
      <c r="H635" s="41" t="str">
        <f t="shared" si="60"/>
        <v/>
      </c>
      <c r="I635" s="87" t="str">
        <f t="shared" si="59"/>
        <v/>
      </c>
      <c r="J635" s="87" t="str">
        <f t="shared" si="61"/>
        <v/>
      </c>
      <c r="K635" s="5"/>
    </row>
    <row r="636" spans="1:11" ht="15" customHeight="1" x14ac:dyDescent="0.2">
      <c r="A636" s="28" t="str">
        <f t="shared" si="56"/>
        <v/>
      </c>
      <c r="B636" s="26" t="str">
        <f>VLOOKUP(A636,OutputOsiris!$A$9:$A$1008,1,FALSE)</f>
        <v/>
      </c>
      <c r="C636" s="10" t="str">
        <f t="shared" si="57"/>
        <v/>
      </c>
      <c r="D636" s="26" t="str">
        <f>VLOOKUP(A636,Opdracht!$A$11:$A$1010,1,FALSE)</f>
        <v/>
      </c>
      <c r="E636" s="29" t="str">
        <f t="shared" si="58"/>
        <v/>
      </c>
      <c r="F636" s="40"/>
      <c r="G636" s="214"/>
      <c r="H636" s="41" t="str">
        <f t="shared" si="60"/>
        <v/>
      </c>
      <c r="I636" s="87" t="str">
        <f t="shared" si="59"/>
        <v/>
      </c>
      <c r="J636" s="87" t="str">
        <f t="shared" si="61"/>
        <v/>
      </c>
      <c r="K636" s="5"/>
    </row>
    <row r="637" spans="1:11" ht="15" customHeight="1" x14ac:dyDescent="0.2">
      <c r="A637" s="28" t="str">
        <f t="shared" si="56"/>
        <v/>
      </c>
      <c r="B637" s="26" t="str">
        <f>VLOOKUP(A637,OutputOsiris!$A$9:$A$1008,1,FALSE)</f>
        <v/>
      </c>
      <c r="C637" s="10" t="str">
        <f t="shared" si="57"/>
        <v/>
      </c>
      <c r="D637" s="26" t="str">
        <f>VLOOKUP(A637,Opdracht!$A$11:$A$1010,1,FALSE)</f>
        <v/>
      </c>
      <c r="E637" s="29" t="str">
        <f t="shared" si="58"/>
        <v/>
      </c>
      <c r="F637" s="40"/>
      <c r="G637" s="214"/>
      <c r="H637" s="41" t="str">
        <f t="shared" si="60"/>
        <v/>
      </c>
      <c r="I637" s="87" t="str">
        <f t="shared" si="59"/>
        <v/>
      </c>
      <c r="J637" s="87" t="str">
        <f t="shared" si="61"/>
        <v/>
      </c>
      <c r="K637" s="5"/>
    </row>
    <row r="638" spans="1:11" ht="15" customHeight="1" x14ac:dyDescent="0.2">
      <c r="A638" s="28" t="str">
        <f t="shared" si="56"/>
        <v/>
      </c>
      <c r="B638" s="26" t="str">
        <f>VLOOKUP(A638,OutputOsiris!$A$9:$A$1008,1,FALSE)</f>
        <v/>
      </c>
      <c r="C638" s="10" t="str">
        <f t="shared" si="57"/>
        <v/>
      </c>
      <c r="D638" s="26" t="str">
        <f>VLOOKUP(A638,Opdracht!$A$11:$A$1010,1,FALSE)</f>
        <v/>
      </c>
      <c r="E638" s="29" t="str">
        <f t="shared" si="58"/>
        <v/>
      </c>
      <c r="F638" s="40"/>
      <c r="G638" s="214"/>
      <c r="H638" s="41" t="str">
        <f t="shared" si="60"/>
        <v/>
      </c>
      <c r="I638" s="87" t="str">
        <f t="shared" si="59"/>
        <v/>
      </c>
      <c r="J638" s="87" t="str">
        <f t="shared" si="61"/>
        <v/>
      </c>
      <c r="K638" s="5"/>
    </row>
    <row r="639" spans="1:11" ht="15" customHeight="1" x14ac:dyDescent="0.2">
      <c r="A639" s="28" t="str">
        <f t="shared" si="56"/>
        <v/>
      </c>
      <c r="B639" s="26" t="str">
        <f>VLOOKUP(A639,OutputOsiris!$A$9:$A$1008,1,FALSE)</f>
        <v/>
      </c>
      <c r="C639" s="10" t="str">
        <f t="shared" si="57"/>
        <v/>
      </c>
      <c r="D639" s="26" t="str">
        <f>VLOOKUP(A639,Opdracht!$A$11:$A$1010,1,FALSE)</f>
        <v/>
      </c>
      <c r="E639" s="29" t="str">
        <f t="shared" si="58"/>
        <v/>
      </c>
      <c r="F639" s="40"/>
      <c r="G639" s="214"/>
      <c r="H639" s="41" t="str">
        <f t="shared" si="60"/>
        <v/>
      </c>
      <c r="I639" s="87" t="str">
        <f t="shared" si="59"/>
        <v/>
      </c>
      <c r="J639" s="87" t="str">
        <f t="shared" si="61"/>
        <v/>
      </c>
      <c r="K639" s="5"/>
    </row>
    <row r="640" spans="1:11" ht="15" customHeight="1" x14ac:dyDescent="0.2">
      <c r="A640" s="28" t="str">
        <f t="shared" si="56"/>
        <v/>
      </c>
      <c r="B640" s="26" t="str">
        <f>VLOOKUP(A640,OutputOsiris!$A$9:$A$1008,1,FALSE)</f>
        <v/>
      </c>
      <c r="C640" s="10" t="str">
        <f t="shared" si="57"/>
        <v/>
      </c>
      <c r="D640" s="26" t="str">
        <f>VLOOKUP(A640,Opdracht!$A$11:$A$1010,1,FALSE)</f>
        <v/>
      </c>
      <c r="E640" s="29" t="str">
        <f t="shared" si="58"/>
        <v/>
      </c>
      <c r="F640" s="40"/>
      <c r="G640" s="214"/>
      <c r="H640" s="41" t="str">
        <f t="shared" si="60"/>
        <v/>
      </c>
      <c r="I640" s="87" t="str">
        <f t="shared" si="59"/>
        <v/>
      </c>
      <c r="J640" s="87" t="str">
        <f t="shared" si="61"/>
        <v/>
      </c>
      <c r="K640" s="5"/>
    </row>
    <row r="641" spans="1:11" ht="15" customHeight="1" x14ac:dyDescent="0.2">
      <c r="A641" s="28" t="str">
        <f t="shared" si="56"/>
        <v/>
      </c>
      <c r="B641" s="26" t="str">
        <f>VLOOKUP(A641,OutputOsiris!$A$9:$A$1008,1,FALSE)</f>
        <v/>
      </c>
      <c r="C641" s="10" t="str">
        <f t="shared" si="57"/>
        <v/>
      </c>
      <c r="D641" s="26" t="str">
        <f>VLOOKUP(A641,Opdracht!$A$11:$A$1010,1,FALSE)</f>
        <v/>
      </c>
      <c r="E641" s="29" t="str">
        <f t="shared" si="58"/>
        <v/>
      </c>
      <c r="F641" s="40"/>
      <c r="G641" s="214"/>
      <c r="H641" s="41" t="str">
        <f t="shared" si="60"/>
        <v/>
      </c>
      <c r="I641" s="87" t="str">
        <f t="shared" si="59"/>
        <v/>
      </c>
      <c r="J641" s="87" t="str">
        <f t="shared" si="61"/>
        <v/>
      </c>
      <c r="K641" s="5"/>
    </row>
    <row r="642" spans="1:11" ht="15" customHeight="1" x14ac:dyDescent="0.2">
      <c r="A642" s="28" t="str">
        <f t="shared" si="56"/>
        <v/>
      </c>
      <c r="B642" s="26" t="str">
        <f>VLOOKUP(A642,OutputOsiris!$A$9:$A$1008,1,FALSE)</f>
        <v/>
      </c>
      <c r="C642" s="10" t="str">
        <f t="shared" si="57"/>
        <v/>
      </c>
      <c r="D642" s="26" t="str">
        <f>VLOOKUP(A642,Opdracht!$A$11:$A$1010,1,FALSE)</f>
        <v/>
      </c>
      <c r="E642" s="29" t="str">
        <f t="shared" si="58"/>
        <v/>
      </c>
      <c r="F642" s="40"/>
      <c r="G642" s="214"/>
      <c r="H642" s="41" t="str">
        <f t="shared" si="60"/>
        <v/>
      </c>
      <c r="I642" s="87" t="str">
        <f t="shared" si="59"/>
        <v/>
      </c>
      <c r="J642" s="87" t="str">
        <f t="shared" si="61"/>
        <v/>
      </c>
      <c r="K642" s="5"/>
    </row>
    <row r="643" spans="1:11" ht="15" customHeight="1" x14ac:dyDescent="0.2">
      <c r="A643" s="28" t="str">
        <f t="shared" si="56"/>
        <v/>
      </c>
      <c r="B643" s="26" t="str">
        <f>VLOOKUP(A643,OutputOsiris!$A$9:$A$1008,1,FALSE)</f>
        <v/>
      </c>
      <c r="C643" s="10" t="str">
        <f t="shared" si="57"/>
        <v/>
      </c>
      <c r="D643" s="26" t="str">
        <f>VLOOKUP(A643,Opdracht!$A$11:$A$1010,1,FALSE)</f>
        <v/>
      </c>
      <c r="E643" s="29" t="str">
        <f t="shared" si="58"/>
        <v/>
      </c>
      <c r="F643" s="40"/>
      <c r="G643" s="214"/>
      <c r="H643" s="41" t="str">
        <f t="shared" si="60"/>
        <v/>
      </c>
      <c r="I643" s="87" t="str">
        <f t="shared" si="59"/>
        <v/>
      </c>
      <c r="J643" s="87" t="str">
        <f t="shared" si="61"/>
        <v/>
      </c>
      <c r="K643" s="5"/>
    </row>
    <row r="644" spans="1:11" ht="15" customHeight="1" x14ac:dyDescent="0.2">
      <c r="A644" s="28" t="str">
        <f t="shared" si="56"/>
        <v/>
      </c>
      <c r="B644" s="26" t="str">
        <f>VLOOKUP(A644,OutputOsiris!$A$9:$A$1008,1,FALSE)</f>
        <v/>
      </c>
      <c r="C644" s="10" t="str">
        <f t="shared" si="57"/>
        <v/>
      </c>
      <c r="D644" s="26" t="str">
        <f>VLOOKUP(A644,Opdracht!$A$11:$A$1010,1,FALSE)</f>
        <v/>
      </c>
      <c r="E644" s="29" t="str">
        <f t="shared" si="58"/>
        <v/>
      </c>
      <c r="F644" s="40"/>
      <c r="G644" s="214"/>
      <c r="H644" s="41" t="str">
        <f t="shared" si="60"/>
        <v/>
      </c>
      <c r="I644" s="87" t="str">
        <f t="shared" si="59"/>
        <v/>
      </c>
      <c r="J644" s="87" t="str">
        <f t="shared" si="61"/>
        <v/>
      </c>
      <c r="K644" s="5"/>
    </row>
    <row r="645" spans="1:11" ht="15" customHeight="1" x14ac:dyDescent="0.2">
      <c r="A645" s="28" t="str">
        <f t="shared" si="56"/>
        <v/>
      </c>
      <c r="B645" s="26" t="str">
        <f>VLOOKUP(A645,OutputOsiris!$A$9:$A$1008,1,FALSE)</f>
        <v/>
      </c>
      <c r="C645" s="10" t="str">
        <f t="shared" si="57"/>
        <v/>
      </c>
      <c r="D645" s="26" t="str">
        <f>VLOOKUP(A645,Opdracht!$A$11:$A$1010,1,FALSE)</f>
        <v/>
      </c>
      <c r="E645" s="29" t="str">
        <f t="shared" si="58"/>
        <v/>
      </c>
      <c r="F645" s="40"/>
      <c r="G645" s="214"/>
      <c r="H645" s="41" t="str">
        <f t="shared" si="60"/>
        <v/>
      </c>
      <c r="I645" s="87" t="str">
        <f t="shared" si="59"/>
        <v/>
      </c>
      <c r="J645" s="87" t="str">
        <f t="shared" si="61"/>
        <v/>
      </c>
      <c r="K645" s="5"/>
    </row>
    <row r="646" spans="1:11" ht="15" customHeight="1" x14ac:dyDescent="0.2">
      <c r="A646" s="28" t="str">
        <f t="shared" si="56"/>
        <v/>
      </c>
      <c r="B646" s="26" t="str">
        <f>VLOOKUP(A646,OutputOsiris!$A$9:$A$1008,1,FALSE)</f>
        <v/>
      </c>
      <c r="C646" s="10" t="str">
        <f t="shared" si="57"/>
        <v/>
      </c>
      <c r="D646" s="26" t="str">
        <f>VLOOKUP(A646,Opdracht!$A$11:$A$1010,1,FALSE)</f>
        <v/>
      </c>
      <c r="E646" s="29" t="str">
        <f t="shared" si="58"/>
        <v/>
      </c>
      <c r="F646" s="40"/>
      <c r="G646" s="214"/>
      <c r="H646" s="41" t="str">
        <f t="shared" si="60"/>
        <v/>
      </c>
      <c r="I646" s="87" t="str">
        <f t="shared" si="59"/>
        <v/>
      </c>
      <c r="J646" s="87" t="str">
        <f t="shared" si="61"/>
        <v/>
      </c>
      <c r="K646" s="5"/>
    </row>
    <row r="647" spans="1:11" ht="15" customHeight="1" x14ac:dyDescent="0.2">
      <c r="A647" s="28" t="str">
        <f t="shared" si="56"/>
        <v/>
      </c>
      <c r="B647" s="26" t="str">
        <f>VLOOKUP(A647,OutputOsiris!$A$9:$A$1008,1,FALSE)</f>
        <v/>
      </c>
      <c r="C647" s="10" t="str">
        <f t="shared" si="57"/>
        <v/>
      </c>
      <c r="D647" s="26" t="str">
        <f>VLOOKUP(A647,Opdracht!$A$11:$A$1010,1,FALSE)</f>
        <v/>
      </c>
      <c r="E647" s="29" t="str">
        <f t="shared" si="58"/>
        <v/>
      </c>
      <c r="F647" s="40"/>
      <c r="G647" s="214"/>
      <c r="H647" s="41" t="str">
        <f t="shared" si="60"/>
        <v/>
      </c>
      <c r="I647" s="87" t="str">
        <f t="shared" si="59"/>
        <v/>
      </c>
      <c r="J647" s="87" t="str">
        <f t="shared" si="61"/>
        <v/>
      </c>
      <c r="K647" s="5"/>
    </row>
    <row r="648" spans="1:11" ht="15" customHeight="1" x14ac:dyDescent="0.2">
      <c r="A648" s="28" t="str">
        <f t="shared" si="56"/>
        <v/>
      </c>
      <c r="B648" s="26" t="str">
        <f>VLOOKUP(A648,OutputOsiris!$A$9:$A$1008,1,FALSE)</f>
        <v/>
      </c>
      <c r="C648" s="10" t="str">
        <f t="shared" si="57"/>
        <v/>
      </c>
      <c r="D648" s="26" t="str">
        <f>VLOOKUP(A648,Opdracht!$A$11:$A$1010,1,FALSE)</f>
        <v/>
      </c>
      <c r="E648" s="29" t="str">
        <f t="shared" si="58"/>
        <v/>
      </c>
      <c r="F648" s="40"/>
      <c r="G648" s="214"/>
      <c r="H648" s="41" t="str">
        <f t="shared" si="60"/>
        <v/>
      </c>
      <c r="I648" s="87" t="str">
        <f t="shared" si="59"/>
        <v/>
      </c>
      <c r="J648" s="87" t="str">
        <f t="shared" si="61"/>
        <v/>
      </c>
      <c r="K648" s="5"/>
    </row>
    <row r="649" spans="1:11" ht="15" customHeight="1" x14ac:dyDescent="0.2">
      <c r="A649" s="28" t="str">
        <f t="shared" ref="A649:A712" si="62">TEXT(RIGHT(TRIM(F649),7),"0000000")</f>
        <v/>
      </c>
      <c r="B649" s="26" t="str">
        <f>VLOOKUP(A649,OutputOsiris!$A$9:$A$1008,1,FALSE)</f>
        <v/>
      </c>
      <c r="C649" s="10" t="str">
        <f t="shared" ref="C649:C712" si="63">IF(ISBLANK(F649),"",(IF(ISERROR(B649),"NEE","")))</f>
        <v/>
      </c>
      <c r="D649" s="26" t="str">
        <f>VLOOKUP(A649,Opdracht!$A$11:$A$1010,1,FALSE)</f>
        <v/>
      </c>
      <c r="E649" s="29" t="str">
        <f t="shared" ref="E649:E712" si="64">IF(ISBLANK(F649),"",(IF(ISERROR(D649),"NEE","")))</f>
        <v/>
      </c>
      <c r="F649" s="40"/>
      <c r="G649" s="214"/>
      <c r="H649" s="41" t="str">
        <f t="shared" si="60"/>
        <v/>
      </c>
      <c r="I649" s="87" t="str">
        <f t="shared" ref="I649:I712" si="65">IF(ISNUMBER(G649),((G649-$C$6)/$E$5)+1,"")</f>
        <v/>
      </c>
      <c r="J649" s="87" t="str">
        <f t="shared" si="61"/>
        <v/>
      </c>
      <c r="K649" s="5"/>
    </row>
    <row r="650" spans="1:11" ht="15" customHeight="1" x14ac:dyDescent="0.2">
      <c r="A650" s="28" t="str">
        <f t="shared" si="62"/>
        <v/>
      </c>
      <c r="B650" s="26" t="str">
        <f>VLOOKUP(A650,OutputOsiris!$A$9:$A$1008,1,FALSE)</f>
        <v/>
      </c>
      <c r="C650" s="10" t="str">
        <f t="shared" si="63"/>
        <v/>
      </c>
      <c r="D650" s="26" t="str">
        <f>VLOOKUP(A650,Opdracht!$A$11:$A$1010,1,FALSE)</f>
        <v/>
      </c>
      <c r="E650" s="29" t="str">
        <f t="shared" si="64"/>
        <v/>
      </c>
      <c r="F650" s="40"/>
      <c r="G650" s="214"/>
      <c r="H650" s="41" t="str">
        <f t="shared" ref="H650:H713" si="66">IF(ISTEXT(G650),G650,IF(AND(G650="",A650&lt;&gt;"",C650&lt;&gt;"NEE"),"",IF(G650="","",IF($H$7&lt;&gt;"Deelcijfer",IF(ISNUMBER(G650),IF(AND(G650&gt;=$K$8,G650&lt;=6),6,IF(G650&lt;$K$8,5,MROUND(G650,L$8)))),MROUND(G650,L$8)))))</f>
        <v/>
      </c>
      <c r="I650" s="87" t="str">
        <f t="shared" si="65"/>
        <v/>
      </c>
      <c r="J650" s="87" t="str">
        <f t="shared" si="61"/>
        <v/>
      </c>
      <c r="K650" s="5"/>
    </row>
    <row r="651" spans="1:11" ht="15" customHeight="1" x14ac:dyDescent="0.2">
      <c r="A651" s="28" t="str">
        <f t="shared" si="62"/>
        <v/>
      </c>
      <c r="B651" s="26" t="str">
        <f>VLOOKUP(A651,OutputOsiris!$A$9:$A$1008,1,FALSE)</f>
        <v/>
      </c>
      <c r="C651" s="10" t="str">
        <f t="shared" si="63"/>
        <v/>
      </c>
      <c r="D651" s="26" t="str">
        <f>VLOOKUP(A651,Opdracht!$A$11:$A$1010,1,FALSE)</f>
        <v/>
      </c>
      <c r="E651" s="29" t="str">
        <f t="shared" si="64"/>
        <v/>
      </c>
      <c r="F651" s="40"/>
      <c r="G651" s="214"/>
      <c r="H651" s="41" t="str">
        <f t="shared" si="66"/>
        <v/>
      </c>
      <c r="I651" s="87" t="str">
        <f t="shared" si="65"/>
        <v/>
      </c>
      <c r="J651" s="87" t="str">
        <f t="shared" si="61"/>
        <v/>
      </c>
      <c r="K651" s="5"/>
    </row>
    <row r="652" spans="1:11" ht="15" customHeight="1" x14ac:dyDescent="0.2">
      <c r="A652" s="28" t="str">
        <f t="shared" si="62"/>
        <v/>
      </c>
      <c r="B652" s="26" t="str">
        <f>VLOOKUP(A652,OutputOsiris!$A$9:$A$1008,1,FALSE)</f>
        <v/>
      </c>
      <c r="C652" s="10" t="str">
        <f t="shared" si="63"/>
        <v/>
      </c>
      <c r="D652" s="26" t="str">
        <f>VLOOKUP(A652,Opdracht!$A$11:$A$1010,1,FALSE)</f>
        <v/>
      </c>
      <c r="E652" s="29" t="str">
        <f t="shared" si="64"/>
        <v/>
      </c>
      <c r="F652" s="40"/>
      <c r="G652" s="214"/>
      <c r="H652" s="41" t="str">
        <f t="shared" si="66"/>
        <v/>
      </c>
      <c r="I652" s="87" t="str">
        <f t="shared" si="65"/>
        <v/>
      </c>
      <c r="J652" s="87" t="str">
        <f t="shared" si="61"/>
        <v/>
      </c>
      <c r="K652" s="5"/>
    </row>
    <row r="653" spans="1:11" ht="15" customHeight="1" x14ac:dyDescent="0.2">
      <c r="A653" s="28" t="str">
        <f t="shared" si="62"/>
        <v/>
      </c>
      <c r="B653" s="26" t="str">
        <f>VLOOKUP(A653,OutputOsiris!$A$9:$A$1008,1,FALSE)</f>
        <v/>
      </c>
      <c r="C653" s="10" t="str">
        <f t="shared" si="63"/>
        <v/>
      </c>
      <c r="D653" s="26" t="str">
        <f>VLOOKUP(A653,Opdracht!$A$11:$A$1010,1,FALSE)</f>
        <v/>
      </c>
      <c r="E653" s="29" t="str">
        <f t="shared" si="64"/>
        <v/>
      </c>
      <c r="F653" s="40"/>
      <c r="G653" s="214"/>
      <c r="H653" s="41" t="str">
        <f t="shared" si="66"/>
        <v/>
      </c>
      <c r="I653" s="87" t="str">
        <f t="shared" si="65"/>
        <v/>
      </c>
      <c r="J653" s="87" t="str">
        <f t="shared" si="61"/>
        <v/>
      </c>
      <c r="K653" s="5"/>
    </row>
    <row r="654" spans="1:11" ht="15" customHeight="1" x14ac:dyDescent="0.2">
      <c r="A654" s="28" t="str">
        <f t="shared" si="62"/>
        <v/>
      </c>
      <c r="B654" s="26" t="str">
        <f>VLOOKUP(A654,OutputOsiris!$A$9:$A$1008,1,FALSE)</f>
        <v/>
      </c>
      <c r="C654" s="10" t="str">
        <f t="shared" si="63"/>
        <v/>
      </c>
      <c r="D654" s="26" t="str">
        <f>VLOOKUP(A654,Opdracht!$A$11:$A$1010,1,FALSE)</f>
        <v/>
      </c>
      <c r="E654" s="29" t="str">
        <f t="shared" si="64"/>
        <v/>
      </c>
      <c r="F654" s="40"/>
      <c r="G654" s="214"/>
      <c r="H654" s="41" t="str">
        <f t="shared" si="66"/>
        <v/>
      </c>
      <c r="I654" s="87" t="str">
        <f t="shared" si="65"/>
        <v/>
      </c>
      <c r="J654" s="87" t="str">
        <f t="shared" ref="J654:J717" si="67">IF(I654="","",IF(I654&lt;1,1,I654))</f>
        <v/>
      </c>
      <c r="K654" s="5"/>
    </row>
    <row r="655" spans="1:11" ht="15" customHeight="1" x14ac:dyDescent="0.2">
      <c r="A655" s="28" t="str">
        <f t="shared" si="62"/>
        <v/>
      </c>
      <c r="B655" s="26" t="str">
        <f>VLOOKUP(A655,OutputOsiris!$A$9:$A$1008,1,FALSE)</f>
        <v/>
      </c>
      <c r="C655" s="10" t="str">
        <f t="shared" si="63"/>
        <v/>
      </c>
      <c r="D655" s="26" t="str">
        <f>VLOOKUP(A655,Opdracht!$A$11:$A$1010,1,FALSE)</f>
        <v/>
      </c>
      <c r="E655" s="29" t="str">
        <f t="shared" si="64"/>
        <v/>
      </c>
      <c r="F655" s="40"/>
      <c r="G655" s="214"/>
      <c r="H655" s="41" t="str">
        <f t="shared" si="66"/>
        <v/>
      </c>
      <c r="I655" s="87" t="str">
        <f t="shared" si="65"/>
        <v/>
      </c>
      <c r="J655" s="87" t="str">
        <f t="shared" si="67"/>
        <v/>
      </c>
      <c r="K655" s="5"/>
    </row>
    <row r="656" spans="1:11" ht="15" customHeight="1" x14ac:dyDescent="0.2">
      <c r="A656" s="28" t="str">
        <f t="shared" si="62"/>
        <v/>
      </c>
      <c r="B656" s="26" t="str">
        <f>VLOOKUP(A656,OutputOsiris!$A$9:$A$1008,1,FALSE)</f>
        <v/>
      </c>
      <c r="C656" s="10" t="str">
        <f t="shared" si="63"/>
        <v/>
      </c>
      <c r="D656" s="26" t="str">
        <f>VLOOKUP(A656,Opdracht!$A$11:$A$1010,1,FALSE)</f>
        <v/>
      </c>
      <c r="E656" s="29" t="str">
        <f t="shared" si="64"/>
        <v/>
      </c>
      <c r="F656" s="40"/>
      <c r="G656" s="214"/>
      <c r="H656" s="41" t="str">
        <f t="shared" si="66"/>
        <v/>
      </c>
      <c r="I656" s="87" t="str">
        <f t="shared" si="65"/>
        <v/>
      </c>
      <c r="J656" s="87" t="str">
        <f t="shared" si="67"/>
        <v/>
      </c>
      <c r="K656" s="5"/>
    </row>
    <row r="657" spans="1:11" ht="15" customHeight="1" x14ac:dyDescent="0.2">
      <c r="A657" s="28" t="str">
        <f t="shared" si="62"/>
        <v/>
      </c>
      <c r="B657" s="26" t="str">
        <f>VLOOKUP(A657,OutputOsiris!$A$9:$A$1008,1,FALSE)</f>
        <v/>
      </c>
      <c r="C657" s="10" t="str">
        <f t="shared" si="63"/>
        <v/>
      </c>
      <c r="D657" s="26" t="str">
        <f>VLOOKUP(A657,Opdracht!$A$11:$A$1010,1,FALSE)</f>
        <v/>
      </c>
      <c r="E657" s="29" t="str">
        <f t="shared" si="64"/>
        <v/>
      </c>
      <c r="F657" s="40"/>
      <c r="G657" s="214"/>
      <c r="H657" s="41" t="str">
        <f t="shared" si="66"/>
        <v/>
      </c>
      <c r="I657" s="87" t="str">
        <f t="shared" si="65"/>
        <v/>
      </c>
      <c r="J657" s="87" t="str">
        <f t="shared" si="67"/>
        <v/>
      </c>
      <c r="K657" s="5"/>
    </row>
    <row r="658" spans="1:11" ht="15" customHeight="1" x14ac:dyDescent="0.2">
      <c r="A658" s="28" t="str">
        <f t="shared" si="62"/>
        <v/>
      </c>
      <c r="B658" s="26" t="str">
        <f>VLOOKUP(A658,OutputOsiris!$A$9:$A$1008,1,FALSE)</f>
        <v/>
      </c>
      <c r="C658" s="10" t="str">
        <f t="shared" si="63"/>
        <v/>
      </c>
      <c r="D658" s="26" t="str">
        <f>VLOOKUP(A658,Opdracht!$A$11:$A$1010,1,FALSE)</f>
        <v/>
      </c>
      <c r="E658" s="29" t="str">
        <f t="shared" si="64"/>
        <v/>
      </c>
      <c r="F658" s="40"/>
      <c r="G658" s="214"/>
      <c r="H658" s="41" t="str">
        <f t="shared" si="66"/>
        <v/>
      </c>
      <c r="I658" s="87" t="str">
        <f t="shared" si="65"/>
        <v/>
      </c>
      <c r="J658" s="87" t="str">
        <f t="shared" si="67"/>
        <v/>
      </c>
      <c r="K658" s="5"/>
    </row>
    <row r="659" spans="1:11" ht="15" customHeight="1" x14ac:dyDescent="0.2">
      <c r="A659" s="28" t="str">
        <f t="shared" si="62"/>
        <v/>
      </c>
      <c r="B659" s="26" t="str">
        <f>VLOOKUP(A659,OutputOsiris!$A$9:$A$1008,1,FALSE)</f>
        <v/>
      </c>
      <c r="C659" s="10" t="str">
        <f t="shared" si="63"/>
        <v/>
      </c>
      <c r="D659" s="26" t="str">
        <f>VLOOKUP(A659,Opdracht!$A$11:$A$1010,1,FALSE)</f>
        <v/>
      </c>
      <c r="E659" s="29" t="str">
        <f t="shared" si="64"/>
        <v/>
      </c>
      <c r="F659" s="40"/>
      <c r="G659" s="214"/>
      <c r="H659" s="41" t="str">
        <f t="shared" si="66"/>
        <v/>
      </c>
      <c r="I659" s="87" t="str">
        <f t="shared" si="65"/>
        <v/>
      </c>
      <c r="J659" s="87" t="str">
        <f t="shared" si="67"/>
        <v/>
      </c>
      <c r="K659" s="5"/>
    </row>
    <row r="660" spans="1:11" ht="15" customHeight="1" x14ac:dyDescent="0.2">
      <c r="A660" s="28" t="str">
        <f t="shared" si="62"/>
        <v/>
      </c>
      <c r="B660" s="26" t="str">
        <f>VLOOKUP(A660,OutputOsiris!$A$9:$A$1008,1,FALSE)</f>
        <v/>
      </c>
      <c r="C660" s="10" t="str">
        <f t="shared" si="63"/>
        <v/>
      </c>
      <c r="D660" s="26" t="str">
        <f>VLOOKUP(A660,Opdracht!$A$11:$A$1010,1,FALSE)</f>
        <v/>
      </c>
      <c r="E660" s="29" t="str">
        <f t="shared" si="64"/>
        <v/>
      </c>
      <c r="F660" s="40"/>
      <c r="G660" s="214"/>
      <c r="H660" s="41" t="str">
        <f t="shared" si="66"/>
        <v/>
      </c>
      <c r="I660" s="87" t="str">
        <f t="shared" si="65"/>
        <v/>
      </c>
      <c r="J660" s="87" t="str">
        <f t="shared" si="67"/>
        <v/>
      </c>
      <c r="K660" s="5"/>
    </row>
    <row r="661" spans="1:11" ht="15" customHeight="1" x14ac:dyDescent="0.2">
      <c r="A661" s="28" t="str">
        <f t="shared" si="62"/>
        <v/>
      </c>
      <c r="B661" s="26" t="str">
        <f>VLOOKUP(A661,OutputOsiris!$A$9:$A$1008,1,FALSE)</f>
        <v/>
      </c>
      <c r="C661" s="10" t="str">
        <f t="shared" si="63"/>
        <v/>
      </c>
      <c r="D661" s="26" t="str">
        <f>VLOOKUP(A661,Opdracht!$A$11:$A$1010,1,FALSE)</f>
        <v/>
      </c>
      <c r="E661" s="29" t="str">
        <f t="shared" si="64"/>
        <v/>
      </c>
      <c r="F661" s="40"/>
      <c r="G661" s="214"/>
      <c r="H661" s="41" t="str">
        <f t="shared" si="66"/>
        <v/>
      </c>
      <c r="I661" s="87" t="str">
        <f t="shared" si="65"/>
        <v/>
      </c>
      <c r="J661" s="87" t="str">
        <f t="shared" si="67"/>
        <v/>
      </c>
      <c r="K661" s="5"/>
    </row>
    <row r="662" spans="1:11" ht="15" customHeight="1" x14ac:dyDescent="0.2">
      <c r="A662" s="28" t="str">
        <f t="shared" si="62"/>
        <v/>
      </c>
      <c r="B662" s="26" t="str">
        <f>VLOOKUP(A662,OutputOsiris!$A$9:$A$1008,1,FALSE)</f>
        <v/>
      </c>
      <c r="C662" s="10" t="str">
        <f t="shared" si="63"/>
        <v/>
      </c>
      <c r="D662" s="26" t="str">
        <f>VLOOKUP(A662,Opdracht!$A$11:$A$1010,1,FALSE)</f>
        <v/>
      </c>
      <c r="E662" s="29" t="str">
        <f t="shared" si="64"/>
        <v/>
      </c>
      <c r="F662" s="40"/>
      <c r="G662" s="214"/>
      <c r="H662" s="41" t="str">
        <f t="shared" si="66"/>
        <v/>
      </c>
      <c r="I662" s="87" t="str">
        <f t="shared" si="65"/>
        <v/>
      </c>
      <c r="J662" s="87" t="str">
        <f t="shared" si="67"/>
        <v/>
      </c>
      <c r="K662" s="5"/>
    </row>
    <row r="663" spans="1:11" ht="15" customHeight="1" x14ac:dyDescent="0.2">
      <c r="A663" s="28" t="str">
        <f t="shared" si="62"/>
        <v/>
      </c>
      <c r="B663" s="26" t="str">
        <f>VLOOKUP(A663,OutputOsiris!$A$9:$A$1008,1,FALSE)</f>
        <v/>
      </c>
      <c r="C663" s="10" t="str">
        <f t="shared" si="63"/>
        <v/>
      </c>
      <c r="D663" s="26" t="str">
        <f>VLOOKUP(A663,Opdracht!$A$11:$A$1010,1,FALSE)</f>
        <v/>
      </c>
      <c r="E663" s="29" t="str">
        <f t="shared" si="64"/>
        <v/>
      </c>
      <c r="F663" s="40"/>
      <c r="G663" s="214"/>
      <c r="H663" s="41" t="str">
        <f t="shared" si="66"/>
        <v/>
      </c>
      <c r="I663" s="87" t="str">
        <f t="shared" si="65"/>
        <v/>
      </c>
      <c r="J663" s="87" t="str">
        <f t="shared" si="67"/>
        <v/>
      </c>
      <c r="K663" s="5"/>
    </row>
    <row r="664" spans="1:11" ht="15" customHeight="1" x14ac:dyDescent="0.2">
      <c r="A664" s="28" t="str">
        <f t="shared" si="62"/>
        <v/>
      </c>
      <c r="B664" s="26" t="str">
        <f>VLOOKUP(A664,OutputOsiris!$A$9:$A$1008,1,FALSE)</f>
        <v/>
      </c>
      <c r="C664" s="10" t="str">
        <f t="shared" si="63"/>
        <v/>
      </c>
      <c r="D664" s="26" t="str">
        <f>VLOOKUP(A664,Opdracht!$A$11:$A$1010,1,FALSE)</f>
        <v/>
      </c>
      <c r="E664" s="29" t="str">
        <f t="shared" si="64"/>
        <v/>
      </c>
      <c r="F664" s="40"/>
      <c r="G664" s="214"/>
      <c r="H664" s="41" t="str">
        <f t="shared" si="66"/>
        <v/>
      </c>
      <c r="I664" s="87" t="str">
        <f t="shared" si="65"/>
        <v/>
      </c>
      <c r="J664" s="87" t="str">
        <f t="shared" si="67"/>
        <v/>
      </c>
      <c r="K664" s="5"/>
    </row>
    <row r="665" spans="1:11" ht="15" customHeight="1" x14ac:dyDescent="0.2">
      <c r="A665" s="28" t="str">
        <f t="shared" si="62"/>
        <v/>
      </c>
      <c r="B665" s="26" t="str">
        <f>VLOOKUP(A665,OutputOsiris!$A$9:$A$1008,1,FALSE)</f>
        <v/>
      </c>
      <c r="C665" s="10" t="str">
        <f t="shared" si="63"/>
        <v/>
      </c>
      <c r="D665" s="26" t="str">
        <f>VLOOKUP(A665,Opdracht!$A$11:$A$1010,1,FALSE)</f>
        <v/>
      </c>
      <c r="E665" s="29" t="str">
        <f t="shared" si="64"/>
        <v/>
      </c>
      <c r="F665" s="40"/>
      <c r="G665" s="214"/>
      <c r="H665" s="41" t="str">
        <f t="shared" si="66"/>
        <v/>
      </c>
      <c r="I665" s="87" t="str">
        <f t="shared" si="65"/>
        <v/>
      </c>
      <c r="J665" s="87" t="str">
        <f t="shared" si="67"/>
        <v/>
      </c>
      <c r="K665" s="5"/>
    </row>
    <row r="666" spans="1:11" ht="15" customHeight="1" x14ac:dyDescent="0.2">
      <c r="A666" s="28" t="str">
        <f t="shared" si="62"/>
        <v/>
      </c>
      <c r="B666" s="26" t="str">
        <f>VLOOKUP(A666,OutputOsiris!$A$9:$A$1008,1,FALSE)</f>
        <v/>
      </c>
      <c r="C666" s="10" t="str">
        <f t="shared" si="63"/>
        <v/>
      </c>
      <c r="D666" s="26" t="str">
        <f>VLOOKUP(A666,Opdracht!$A$11:$A$1010,1,FALSE)</f>
        <v/>
      </c>
      <c r="E666" s="29" t="str">
        <f t="shared" si="64"/>
        <v/>
      </c>
      <c r="F666" s="40"/>
      <c r="G666" s="214"/>
      <c r="H666" s="41" t="str">
        <f t="shared" si="66"/>
        <v/>
      </c>
      <c r="I666" s="87" t="str">
        <f t="shared" si="65"/>
        <v/>
      </c>
      <c r="J666" s="87" t="str">
        <f t="shared" si="67"/>
        <v/>
      </c>
      <c r="K666" s="5"/>
    </row>
    <row r="667" spans="1:11" ht="15" customHeight="1" x14ac:dyDescent="0.2">
      <c r="A667" s="28" t="str">
        <f t="shared" si="62"/>
        <v/>
      </c>
      <c r="B667" s="26" t="str">
        <f>VLOOKUP(A667,OutputOsiris!$A$9:$A$1008,1,FALSE)</f>
        <v/>
      </c>
      <c r="C667" s="10" t="str">
        <f t="shared" si="63"/>
        <v/>
      </c>
      <c r="D667" s="26" t="str">
        <f>VLOOKUP(A667,Opdracht!$A$11:$A$1010,1,FALSE)</f>
        <v/>
      </c>
      <c r="E667" s="29" t="str">
        <f t="shared" si="64"/>
        <v/>
      </c>
      <c r="F667" s="40"/>
      <c r="G667" s="214"/>
      <c r="H667" s="41" t="str">
        <f t="shared" si="66"/>
        <v/>
      </c>
      <c r="I667" s="87" t="str">
        <f t="shared" si="65"/>
        <v/>
      </c>
      <c r="J667" s="87" t="str">
        <f t="shared" si="67"/>
        <v/>
      </c>
      <c r="K667" s="5"/>
    </row>
    <row r="668" spans="1:11" ht="15" customHeight="1" x14ac:dyDescent="0.2">
      <c r="A668" s="28" t="str">
        <f t="shared" si="62"/>
        <v/>
      </c>
      <c r="B668" s="26" t="str">
        <f>VLOOKUP(A668,OutputOsiris!$A$9:$A$1008,1,FALSE)</f>
        <v/>
      </c>
      <c r="C668" s="10" t="str">
        <f t="shared" si="63"/>
        <v/>
      </c>
      <c r="D668" s="26" t="str">
        <f>VLOOKUP(A668,Opdracht!$A$11:$A$1010,1,FALSE)</f>
        <v/>
      </c>
      <c r="E668" s="29" t="str">
        <f t="shared" si="64"/>
        <v/>
      </c>
      <c r="F668" s="40"/>
      <c r="G668" s="214"/>
      <c r="H668" s="41" t="str">
        <f t="shared" si="66"/>
        <v/>
      </c>
      <c r="I668" s="87" t="str">
        <f t="shared" si="65"/>
        <v/>
      </c>
      <c r="J668" s="87" t="str">
        <f t="shared" si="67"/>
        <v/>
      </c>
      <c r="K668" s="5"/>
    </row>
    <row r="669" spans="1:11" ht="15" customHeight="1" x14ac:dyDescent="0.2">
      <c r="A669" s="28" t="str">
        <f t="shared" si="62"/>
        <v/>
      </c>
      <c r="B669" s="26" t="str">
        <f>VLOOKUP(A669,OutputOsiris!$A$9:$A$1008,1,FALSE)</f>
        <v/>
      </c>
      <c r="C669" s="10" t="str">
        <f t="shared" si="63"/>
        <v/>
      </c>
      <c r="D669" s="26" t="str">
        <f>VLOOKUP(A669,Opdracht!$A$11:$A$1010,1,FALSE)</f>
        <v/>
      </c>
      <c r="E669" s="29" t="str">
        <f t="shared" si="64"/>
        <v/>
      </c>
      <c r="F669" s="40"/>
      <c r="G669" s="214"/>
      <c r="H669" s="41" t="str">
        <f t="shared" si="66"/>
        <v/>
      </c>
      <c r="I669" s="87" t="str">
        <f t="shared" si="65"/>
        <v/>
      </c>
      <c r="J669" s="87" t="str">
        <f t="shared" si="67"/>
        <v/>
      </c>
      <c r="K669" s="5"/>
    </row>
    <row r="670" spans="1:11" ht="15" customHeight="1" x14ac:dyDescent="0.2">
      <c r="A670" s="28" t="str">
        <f t="shared" si="62"/>
        <v/>
      </c>
      <c r="B670" s="26" t="str">
        <f>VLOOKUP(A670,OutputOsiris!$A$9:$A$1008,1,FALSE)</f>
        <v/>
      </c>
      <c r="C670" s="10" t="str">
        <f t="shared" si="63"/>
        <v/>
      </c>
      <c r="D670" s="26" t="str">
        <f>VLOOKUP(A670,Opdracht!$A$11:$A$1010,1,FALSE)</f>
        <v/>
      </c>
      <c r="E670" s="29" t="str">
        <f t="shared" si="64"/>
        <v/>
      </c>
      <c r="F670" s="40"/>
      <c r="G670" s="214"/>
      <c r="H670" s="41" t="str">
        <f t="shared" si="66"/>
        <v/>
      </c>
      <c r="I670" s="87" t="str">
        <f t="shared" si="65"/>
        <v/>
      </c>
      <c r="J670" s="87" t="str">
        <f t="shared" si="67"/>
        <v/>
      </c>
      <c r="K670" s="5"/>
    </row>
    <row r="671" spans="1:11" ht="15" customHeight="1" x14ac:dyDescent="0.2">
      <c r="A671" s="28" t="str">
        <f t="shared" si="62"/>
        <v/>
      </c>
      <c r="B671" s="26" t="str">
        <f>VLOOKUP(A671,OutputOsiris!$A$9:$A$1008,1,FALSE)</f>
        <v/>
      </c>
      <c r="C671" s="10" t="str">
        <f t="shared" si="63"/>
        <v/>
      </c>
      <c r="D671" s="26" t="str">
        <f>VLOOKUP(A671,Opdracht!$A$11:$A$1010,1,FALSE)</f>
        <v/>
      </c>
      <c r="E671" s="29" t="str">
        <f t="shared" si="64"/>
        <v/>
      </c>
      <c r="F671" s="40"/>
      <c r="G671" s="214"/>
      <c r="H671" s="41" t="str">
        <f t="shared" si="66"/>
        <v/>
      </c>
      <c r="I671" s="87" t="str">
        <f t="shared" si="65"/>
        <v/>
      </c>
      <c r="J671" s="87" t="str">
        <f t="shared" si="67"/>
        <v/>
      </c>
      <c r="K671" s="5"/>
    </row>
    <row r="672" spans="1:11" ht="15" customHeight="1" x14ac:dyDescent="0.2">
      <c r="A672" s="28" t="str">
        <f t="shared" si="62"/>
        <v/>
      </c>
      <c r="B672" s="26" t="str">
        <f>VLOOKUP(A672,OutputOsiris!$A$9:$A$1008,1,FALSE)</f>
        <v/>
      </c>
      <c r="C672" s="10" t="str">
        <f t="shared" si="63"/>
        <v/>
      </c>
      <c r="D672" s="26" t="str">
        <f>VLOOKUP(A672,Opdracht!$A$11:$A$1010,1,FALSE)</f>
        <v/>
      </c>
      <c r="E672" s="29" t="str">
        <f t="shared" si="64"/>
        <v/>
      </c>
      <c r="F672" s="40"/>
      <c r="G672" s="214"/>
      <c r="H672" s="41" t="str">
        <f t="shared" si="66"/>
        <v/>
      </c>
      <c r="I672" s="87" t="str">
        <f t="shared" si="65"/>
        <v/>
      </c>
      <c r="J672" s="87" t="str">
        <f t="shared" si="67"/>
        <v/>
      </c>
      <c r="K672" s="5"/>
    </row>
    <row r="673" spans="1:11" ht="15" customHeight="1" x14ac:dyDescent="0.2">
      <c r="A673" s="28" t="str">
        <f t="shared" si="62"/>
        <v/>
      </c>
      <c r="B673" s="26" t="str">
        <f>VLOOKUP(A673,OutputOsiris!$A$9:$A$1008,1,FALSE)</f>
        <v/>
      </c>
      <c r="C673" s="10" t="str">
        <f t="shared" si="63"/>
        <v/>
      </c>
      <c r="D673" s="26" t="str">
        <f>VLOOKUP(A673,Opdracht!$A$11:$A$1010,1,FALSE)</f>
        <v/>
      </c>
      <c r="E673" s="29" t="str">
        <f t="shared" si="64"/>
        <v/>
      </c>
      <c r="F673" s="40"/>
      <c r="G673" s="214"/>
      <c r="H673" s="41" t="str">
        <f t="shared" si="66"/>
        <v/>
      </c>
      <c r="I673" s="87" t="str">
        <f t="shared" si="65"/>
        <v/>
      </c>
      <c r="J673" s="87" t="str">
        <f t="shared" si="67"/>
        <v/>
      </c>
      <c r="K673" s="5"/>
    </row>
    <row r="674" spans="1:11" ht="15" customHeight="1" x14ac:dyDescent="0.2">
      <c r="A674" s="28" t="str">
        <f t="shared" si="62"/>
        <v/>
      </c>
      <c r="B674" s="26" t="str">
        <f>VLOOKUP(A674,OutputOsiris!$A$9:$A$1008,1,FALSE)</f>
        <v/>
      </c>
      <c r="C674" s="10" t="str">
        <f t="shared" si="63"/>
        <v/>
      </c>
      <c r="D674" s="26" t="str">
        <f>VLOOKUP(A674,Opdracht!$A$11:$A$1010,1,FALSE)</f>
        <v/>
      </c>
      <c r="E674" s="29" t="str">
        <f t="shared" si="64"/>
        <v/>
      </c>
      <c r="F674" s="40"/>
      <c r="G674" s="214"/>
      <c r="H674" s="41" t="str">
        <f t="shared" si="66"/>
        <v/>
      </c>
      <c r="I674" s="87" t="str">
        <f t="shared" si="65"/>
        <v/>
      </c>
      <c r="J674" s="87" t="str">
        <f t="shared" si="67"/>
        <v/>
      </c>
      <c r="K674" s="5"/>
    </row>
    <row r="675" spans="1:11" ht="15" customHeight="1" x14ac:dyDescent="0.2">
      <c r="A675" s="28" t="str">
        <f t="shared" si="62"/>
        <v/>
      </c>
      <c r="B675" s="26" t="str">
        <f>VLOOKUP(A675,OutputOsiris!$A$9:$A$1008,1,FALSE)</f>
        <v/>
      </c>
      <c r="C675" s="10" t="str">
        <f t="shared" si="63"/>
        <v/>
      </c>
      <c r="D675" s="26" t="str">
        <f>VLOOKUP(A675,Opdracht!$A$11:$A$1010,1,FALSE)</f>
        <v/>
      </c>
      <c r="E675" s="29" t="str">
        <f t="shared" si="64"/>
        <v/>
      </c>
      <c r="F675" s="40"/>
      <c r="G675" s="214"/>
      <c r="H675" s="41" t="str">
        <f t="shared" si="66"/>
        <v/>
      </c>
      <c r="I675" s="87" t="str">
        <f t="shared" si="65"/>
        <v/>
      </c>
      <c r="J675" s="87" t="str">
        <f t="shared" si="67"/>
        <v/>
      </c>
      <c r="K675" s="5"/>
    </row>
    <row r="676" spans="1:11" ht="15" customHeight="1" x14ac:dyDescent="0.2">
      <c r="A676" s="28" t="str">
        <f t="shared" si="62"/>
        <v/>
      </c>
      <c r="B676" s="26" t="str">
        <f>VLOOKUP(A676,OutputOsiris!$A$9:$A$1008,1,FALSE)</f>
        <v/>
      </c>
      <c r="C676" s="10" t="str">
        <f t="shared" si="63"/>
        <v/>
      </c>
      <c r="D676" s="26" t="str">
        <f>VLOOKUP(A676,Opdracht!$A$11:$A$1010,1,FALSE)</f>
        <v/>
      </c>
      <c r="E676" s="29" t="str">
        <f t="shared" si="64"/>
        <v/>
      </c>
      <c r="F676" s="40"/>
      <c r="G676" s="214"/>
      <c r="H676" s="41" t="str">
        <f t="shared" si="66"/>
        <v/>
      </c>
      <c r="I676" s="87" t="str">
        <f t="shared" si="65"/>
        <v/>
      </c>
      <c r="J676" s="87" t="str">
        <f t="shared" si="67"/>
        <v/>
      </c>
      <c r="K676" s="5"/>
    </row>
    <row r="677" spans="1:11" ht="15" customHeight="1" x14ac:dyDescent="0.2">
      <c r="A677" s="28" t="str">
        <f t="shared" si="62"/>
        <v/>
      </c>
      <c r="B677" s="26" t="str">
        <f>VLOOKUP(A677,OutputOsiris!$A$9:$A$1008,1,FALSE)</f>
        <v/>
      </c>
      <c r="C677" s="10" t="str">
        <f t="shared" si="63"/>
        <v/>
      </c>
      <c r="D677" s="26" t="str">
        <f>VLOOKUP(A677,Opdracht!$A$11:$A$1010,1,FALSE)</f>
        <v/>
      </c>
      <c r="E677" s="29" t="str">
        <f t="shared" si="64"/>
        <v/>
      </c>
      <c r="F677" s="40"/>
      <c r="G677" s="214"/>
      <c r="H677" s="41" t="str">
        <f t="shared" si="66"/>
        <v/>
      </c>
      <c r="I677" s="87" t="str">
        <f t="shared" si="65"/>
        <v/>
      </c>
      <c r="J677" s="87" t="str">
        <f t="shared" si="67"/>
        <v/>
      </c>
      <c r="K677" s="5"/>
    </row>
    <row r="678" spans="1:11" ht="15" customHeight="1" x14ac:dyDescent="0.2">
      <c r="A678" s="28" t="str">
        <f t="shared" si="62"/>
        <v/>
      </c>
      <c r="B678" s="26" t="str">
        <f>VLOOKUP(A678,OutputOsiris!$A$9:$A$1008,1,FALSE)</f>
        <v/>
      </c>
      <c r="C678" s="10" t="str">
        <f t="shared" si="63"/>
        <v/>
      </c>
      <c r="D678" s="26" t="str">
        <f>VLOOKUP(A678,Opdracht!$A$11:$A$1010,1,FALSE)</f>
        <v/>
      </c>
      <c r="E678" s="29" t="str">
        <f t="shared" si="64"/>
        <v/>
      </c>
      <c r="F678" s="40"/>
      <c r="G678" s="214"/>
      <c r="H678" s="41" t="str">
        <f t="shared" si="66"/>
        <v/>
      </c>
      <c r="I678" s="87" t="str">
        <f t="shared" si="65"/>
        <v/>
      </c>
      <c r="J678" s="87" t="str">
        <f t="shared" si="67"/>
        <v/>
      </c>
      <c r="K678" s="5"/>
    </row>
    <row r="679" spans="1:11" ht="15" customHeight="1" x14ac:dyDescent="0.2">
      <c r="A679" s="28" t="str">
        <f t="shared" si="62"/>
        <v/>
      </c>
      <c r="B679" s="26" t="str">
        <f>VLOOKUP(A679,OutputOsiris!$A$9:$A$1008,1,FALSE)</f>
        <v/>
      </c>
      <c r="C679" s="10" t="str">
        <f t="shared" si="63"/>
        <v/>
      </c>
      <c r="D679" s="26" t="str">
        <f>VLOOKUP(A679,Opdracht!$A$11:$A$1010,1,FALSE)</f>
        <v/>
      </c>
      <c r="E679" s="29" t="str">
        <f t="shared" si="64"/>
        <v/>
      </c>
      <c r="F679" s="40"/>
      <c r="G679" s="214"/>
      <c r="H679" s="41" t="str">
        <f t="shared" si="66"/>
        <v/>
      </c>
      <c r="I679" s="87" t="str">
        <f t="shared" si="65"/>
        <v/>
      </c>
      <c r="J679" s="87" t="str">
        <f t="shared" si="67"/>
        <v/>
      </c>
      <c r="K679" s="5"/>
    </row>
    <row r="680" spans="1:11" ht="15" customHeight="1" x14ac:dyDescent="0.2">
      <c r="A680" s="28" t="str">
        <f t="shared" si="62"/>
        <v/>
      </c>
      <c r="B680" s="26" t="str">
        <f>VLOOKUP(A680,OutputOsiris!$A$9:$A$1008,1,FALSE)</f>
        <v/>
      </c>
      <c r="C680" s="10" t="str">
        <f t="shared" si="63"/>
        <v/>
      </c>
      <c r="D680" s="26" t="str">
        <f>VLOOKUP(A680,Opdracht!$A$11:$A$1010,1,FALSE)</f>
        <v/>
      </c>
      <c r="E680" s="29" t="str">
        <f t="shared" si="64"/>
        <v/>
      </c>
      <c r="F680" s="40"/>
      <c r="G680" s="214"/>
      <c r="H680" s="41" t="str">
        <f t="shared" si="66"/>
        <v/>
      </c>
      <c r="I680" s="87" t="str">
        <f t="shared" si="65"/>
        <v/>
      </c>
      <c r="J680" s="87" t="str">
        <f t="shared" si="67"/>
        <v/>
      </c>
      <c r="K680" s="5"/>
    </row>
    <row r="681" spans="1:11" ht="15" customHeight="1" x14ac:dyDescent="0.2">
      <c r="A681" s="28" t="str">
        <f t="shared" si="62"/>
        <v/>
      </c>
      <c r="B681" s="26" t="str">
        <f>VLOOKUP(A681,OutputOsiris!$A$9:$A$1008,1,FALSE)</f>
        <v/>
      </c>
      <c r="C681" s="10" t="str">
        <f t="shared" si="63"/>
        <v/>
      </c>
      <c r="D681" s="26" t="str">
        <f>VLOOKUP(A681,Opdracht!$A$11:$A$1010,1,FALSE)</f>
        <v/>
      </c>
      <c r="E681" s="29" t="str">
        <f t="shared" si="64"/>
        <v/>
      </c>
      <c r="F681" s="40"/>
      <c r="G681" s="214"/>
      <c r="H681" s="41" t="str">
        <f t="shared" si="66"/>
        <v/>
      </c>
      <c r="I681" s="87" t="str">
        <f t="shared" si="65"/>
        <v/>
      </c>
      <c r="J681" s="87" t="str">
        <f t="shared" si="67"/>
        <v/>
      </c>
      <c r="K681" s="5"/>
    </row>
    <row r="682" spans="1:11" ht="15" customHeight="1" x14ac:dyDescent="0.2">
      <c r="A682" s="28" t="str">
        <f t="shared" si="62"/>
        <v/>
      </c>
      <c r="B682" s="26" t="str">
        <f>VLOOKUP(A682,OutputOsiris!$A$9:$A$1008,1,FALSE)</f>
        <v/>
      </c>
      <c r="C682" s="10" t="str">
        <f t="shared" si="63"/>
        <v/>
      </c>
      <c r="D682" s="26" t="str">
        <f>VLOOKUP(A682,Opdracht!$A$11:$A$1010,1,FALSE)</f>
        <v/>
      </c>
      <c r="E682" s="29" t="str">
        <f t="shared" si="64"/>
        <v/>
      </c>
      <c r="F682" s="40"/>
      <c r="G682" s="214"/>
      <c r="H682" s="41" t="str">
        <f t="shared" si="66"/>
        <v/>
      </c>
      <c r="I682" s="87" t="str">
        <f t="shared" si="65"/>
        <v/>
      </c>
      <c r="J682" s="87" t="str">
        <f t="shared" si="67"/>
        <v/>
      </c>
      <c r="K682" s="5"/>
    </row>
    <row r="683" spans="1:11" ht="15" customHeight="1" x14ac:dyDescent="0.2">
      <c r="A683" s="28" t="str">
        <f t="shared" si="62"/>
        <v/>
      </c>
      <c r="B683" s="26" t="str">
        <f>VLOOKUP(A683,OutputOsiris!$A$9:$A$1008,1,FALSE)</f>
        <v/>
      </c>
      <c r="C683" s="10" t="str">
        <f t="shared" si="63"/>
        <v/>
      </c>
      <c r="D683" s="26" t="str">
        <f>VLOOKUP(A683,Opdracht!$A$11:$A$1010,1,FALSE)</f>
        <v/>
      </c>
      <c r="E683" s="29" t="str">
        <f t="shared" si="64"/>
        <v/>
      </c>
      <c r="F683" s="40"/>
      <c r="G683" s="214"/>
      <c r="H683" s="41" t="str">
        <f t="shared" si="66"/>
        <v/>
      </c>
      <c r="I683" s="87" t="str">
        <f t="shared" si="65"/>
        <v/>
      </c>
      <c r="J683" s="87" t="str">
        <f t="shared" si="67"/>
        <v/>
      </c>
      <c r="K683" s="5"/>
    </row>
    <row r="684" spans="1:11" ht="15" customHeight="1" x14ac:dyDescent="0.2">
      <c r="A684" s="28" t="str">
        <f t="shared" si="62"/>
        <v/>
      </c>
      <c r="B684" s="26" t="str">
        <f>VLOOKUP(A684,OutputOsiris!$A$9:$A$1008,1,FALSE)</f>
        <v/>
      </c>
      <c r="C684" s="10" t="str">
        <f t="shared" si="63"/>
        <v/>
      </c>
      <c r="D684" s="26" t="str">
        <f>VLOOKUP(A684,Opdracht!$A$11:$A$1010,1,FALSE)</f>
        <v/>
      </c>
      <c r="E684" s="29" t="str">
        <f t="shared" si="64"/>
        <v/>
      </c>
      <c r="F684" s="40"/>
      <c r="G684" s="214"/>
      <c r="H684" s="41" t="str">
        <f t="shared" si="66"/>
        <v/>
      </c>
      <c r="I684" s="87" t="str">
        <f t="shared" si="65"/>
        <v/>
      </c>
      <c r="J684" s="87" t="str">
        <f t="shared" si="67"/>
        <v/>
      </c>
      <c r="K684" s="5"/>
    </row>
    <row r="685" spans="1:11" ht="15" customHeight="1" x14ac:dyDescent="0.2">
      <c r="A685" s="28" t="str">
        <f t="shared" si="62"/>
        <v/>
      </c>
      <c r="B685" s="26" t="str">
        <f>VLOOKUP(A685,OutputOsiris!$A$9:$A$1008,1,FALSE)</f>
        <v/>
      </c>
      <c r="C685" s="10" t="str">
        <f t="shared" si="63"/>
        <v/>
      </c>
      <c r="D685" s="26" t="str">
        <f>VLOOKUP(A685,Opdracht!$A$11:$A$1010,1,FALSE)</f>
        <v/>
      </c>
      <c r="E685" s="29" t="str">
        <f t="shared" si="64"/>
        <v/>
      </c>
      <c r="F685" s="40"/>
      <c r="G685" s="214"/>
      <c r="H685" s="41" t="str">
        <f t="shared" si="66"/>
        <v/>
      </c>
      <c r="I685" s="87" t="str">
        <f t="shared" si="65"/>
        <v/>
      </c>
      <c r="J685" s="87" t="str">
        <f t="shared" si="67"/>
        <v/>
      </c>
      <c r="K685" s="5"/>
    </row>
    <row r="686" spans="1:11" ht="15" customHeight="1" x14ac:dyDescent="0.2">
      <c r="A686" s="28" t="str">
        <f t="shared" si="62"/>
        <v/>
      </c>
      <c r="B686" s="26" t="str">
        <f>VLOOKUP(A686,OutputOsiris!$A$9:$A$1008,1,FALSE)</f>
        <v/>
      </c>
      <c r="C686" s="10" t="str">
        <f t="shared" si="63"/>
        <v/>
      </c>
      <c r="D686" s="26" t="str">
        <f>VLOOKUP(A686,Opdracht!$A$11:$A$1010,1,FALSE)</f>
        <v/>
      </c>
      <c r="E686" s="29" t="str">
        <f t="shared" si="64"/>
        <v/>
      </c>
      <c r="F686" s="40"/>
      <c r="G686" s="214"/>
      <c r="H686" s="41" t="str">
        <f t="shared" si="66"/>
        <v/>
      </c>
      <c r="I686" s="87" t="str">
        <f t="shared" si="65"/>
        <v/>
      </c>
      <c r="J686" s="87" t="str">
        <f t="shared" si="67"/>
        <v/>
      </c>
      <c r="K686" s="5"/>
    </row>
    <row r="687" spans="1:11" ht="15" customHeight="1" x14ac:dyDescent="0.2">
      <c r="A687" s="28" t="str">
        <f t="shared" si="62"/>
        <v/>
      </c>
      <c r="B687" s="26" t="str">
        <f>VLOOKUP(A687,OutputOsiris!$A$9:$A$1008,1,FALSE)</f>
        <v/>
      </c>
      <c r="C687" s="10" t="str">
        <f t="shared" si="63"/>
        <v/>
      </c>
      <c r="D687" s="26" t="str">
        <f>VLOOKUP(A687,Opdracht!$A$11:$A$1010,1,FALSE)</f>
        <v/>
      </c>
      <c r="E687" s="29" t="str">
        <f t="shared" si="64"/>
        <v/>
      </c>
      <c r="F687" s="40"/>
      <c r="G687" s="214"/>
      <c r="H687" s="41" t="str">
        <f t="shared" si="66"/>
        <v/>
      </c>
      <c r="I687" s="87" t="str">
        <f t="shared" si="65"/>
        <v/>
      </c>
      <c r="J687" s="87" t="str">
        <f t="shared" si="67"/>
        <v/>
      </c>
      <c r="K687" s="5"/>
    </row>
    <row r="688" spans="1:11" ht="15" customHeight="1" x14ac:dyDescent="0.2">
      <c r="A688" s="28" t="str">
        <f t="shared" si="62"/>
        <v/>
      </c>
      <c r="B688" s="26" t="str">
        <f>VLOOKUP(A688,OutputOsiris!$A$9:$A$1008,1,FALSE)</f>
        <v/>
      </c>
      <c r="C688" s="10" t="str">
        <f t="shared" si="63"/>
        <v/>
      </c>
      <c r="D688" s="26" t="str">
        <f>VLOOKUP(A688,Opdracht!$A$11:$A$1010,1,FALSE)</f>
        <v/>
      </c>
      <c r="E688" s="29" t="str">
        <f t="shared" si="64"/>
        <v/>
      </c>
      <c r="F688" s="40"/>
      <c r="G688" s="214"/>
      <c r="H688" s="41" t="str">
        <f t="shared" si="66"/>
        <v/>
      </c>
      <c r="I688" s="87" t="str">
        <f t="shared" si="65"/>
        <v/>
      </c>
      <c r="J688" s="87" t="str">
        <f t="shared" si="67"/>
        <v/>
      </c>
      <c r="K688" s="5"/>
    </row>
    <row r="689" spans="1:11" ht="15" customHeight="1" x14ac:dyDescent="0.2">
      <c r="A689" s="28" t="str">
        <f t="shared" si="62"/>
        <v/>
      </c>
      <c r="B689" s="26" t="str">
        <f>VLOOKUP(A689,OutputOsiris!$A$9:$A$1008,1,FALSE)</f>
        <v/>
      </c>
      <c r="C689" s="10" t="str">
        <f t="shared" si="63"/>
        <v/>
      </c>
      <c r="D689" s="26" t="str">
        <f>VLOOKUP(A689,Opdracht!$A$11:$A$1010,1,FALSE)</f>
        <v/>
      </c>
      <c r="E689" s="29" t="str">
        <f t="shared" si="64"/>
        <v/>
      </c>
      <c r="F689" s="40"/>
      <c r="G689" s="214"/>
      <c r="H689" s="41" t="str">
        <f t="shared" si="66"/>
        <v/>
      </c>
      <c r="I689" s="87" t="str">
        <f t="shared" si="65"/>
        <v/>
      </c>
      <c r="J689" s="87" t="str">
        <f t="shared" si="67"/>
        <v/>
      </c>
      <c r="K689" s="5"/>
    </row>
    <row r="690" spans="1:11" ht="15" customHeight="1" x14ac:dyDescent="0.2">
      <c r="A690" s="28" t="str">
        <f t="shared" si="62"/>
        <v/>
      </c>
      <c r="B690" s="26" t="str">
        <f>VLOOKUP(A690,OutputOsiris!$A$9:$A$1008,1,FALSE)</f>
        <v/>
      </c>
      <c r="C690" s="10" t="str">
        <f t="shared" si="63"/>
        <v/>
      </c>
      <c r="D690" s="26" t="str">
        <f>VLOOKUP(A690,Opdracht!$A$11:$A$1010,1,FALSE)</f>
        <v/>
      </c>
      <c r="E690" s="29" t="str">
        <f t="shared" si="64"/>
        <v/>
      </c>
      <c r="F690" s="40"/>
      <c r="G690" s="214"/>
      <c r="H690" s="41" t="str">
        <f t="shared" si="66"/>
        <v/>
      </c>
      <c r="I690" s="87" t="str">
        <f t="shared" si="65"/>
        <v/>
      </c>
      <c r="J690" s="87" t="str">
        <f t="shared" si="67"/>
        <v/>
      </c>
      <c r="K690" s="5"/>
    </row>
    <row r="691" spans="1:11" ht="15" customHeight="1" x14ac:dyDescent="0.2">
      <c r="A691" s="28" t="str">
        <f t="shared" si="62"/>
        <v/>
      </c>
      <c r="B691" s="26" t="str">
        <f>VLOOKUP(A691,OutputOsiris!$A$9:$A$1008,1,FALSE)</f>
        <v/>
      </c>
      <c r="C691" s="10" t="str">
        <f t="shared" si="63"/>
        <v/>
      </c>
      <c r="D691" s="26" t="str">
        <f>VLOOKUP(A691,Opdracht!$A$11:$A$1010,1,FALSE)</f>
        <v/>
      </c>
      <c r="E691" s="29" t="str">
        <f t="shared" si="64"/>
        <v/>
      </c>
      <c r="F691" s="40"/>
      <c r="G691" s="214"/>
      <c r="H691" s="41" t="str">
        <f t="shared" si="66"/>
        <v/>
      </c>
      <c r="I691" s="87" t="str">
        <f t="shared" si="65"/>
        <v/>
      </c>
      <c r="J691" s="87" t="str">
        <f t="shared" si="67"/>
        <v/>
      </c>
      <c r="K691" s="5"/>
    </row>
    <row r="692" spans="1:11" ht="15" customHeight="1" x14ac:dyDescent="0.2">
      <c r="A692" s="28" t="str">
        <f t="shared" si="62"/>
        <v/>
      </c>
      <c r="B692" s="26" t="str">
        <f>VLOOKUP(A692,OutputOsiris!$A$9:$A$1008,1,FALSE)</f>
        <v/>
      </c>
      <c r="C692" s="10" t="str">
        <f t="shared" si="63"/>
        <v/>
      </c>
      <c r="D692" s="26" t="str">
        <f>VLOOKUP(A692,Opdracht!$A$11:$A$1010,1,FALSE)</f>
        <v/>
      </c>
      <c r="E692" s="29" t="str">
        <f t="shared" si="64"/>
        <v/>
      </c>
      <c r="F692" s="40"/>
      <c r="G692" s="214"/>
      <c r="H692" s="41" t="str">
        <f t="shared" si="66"/>
        <v/>
      </c>
      <c r="I692" s="87" t="str">
        <f t="shared" si="65"/>
        <v/>
      </c>
      <c r="J692" s="87" t="str">
        <f t="shared" si="67"/>
        <v/>
      </c>
      <c r="K692" s="5"/>
    </row>
    <row r="693" spans="1:11" ht="15" customHeight="1" x14ac:dyDescent="0.2">
      <c r="A693" s="28" t="str">
        <f t="shared" si="62"/>
        <v/>
      </c>
      <c r="B693" s="26" t="str">
        <f>VLOOKUP(A693,OutputOsiris!$A$9:$A$1008,1,FALSE)</f>
        <v/>
      </c>
      <c r="C693" s="10" t="str">
        <f t="shared" si="63"/>
        <v/>
      </c>
      <c r="D693" s="26" t="str">
        <f>VLOOKUP(A693,Opdracht!$A$11:$A$1010,1,FALSE)</f>
        <v/>
      </c>
      <c r="E693" s="29" t="str">
        <f t="shared" si="64"/>
        <v/>
      </c>
      <c r="F693" s="40"/>
      <c r="G693" s="214"/>
      <c r="H693" s="41" t="str">
        <f t="shared" si="66"/>
        <v/>
      </c>
      <c r="I693" s="87" t="str">
        <f t="shared" si="65"/>
        <v/>
      </c>
      <c r="J693" s="87" t="str">
        <f t="shared" si="67"/>
        <v/>
      </c>
      <c r="K693" s="5"/>
    </row>
    <row r="694" spans="1:11" ht="15" customHeight="1" x14ac:dyDescent="0.2">
      <c r="A694" s="28" t="str">
        <f t="shared" si="62"/>
        <v/>
      </c>
      <c r="B694" s="26" t="str">
        <f>VLOOKUP(A694,OutputOsiris!$A$9:$A$1008,1,FALSE)</f>
        <v/>
      </c>
      <c r="C694" s="10" t="str">
        <f t="shared" si="63"/>
        <v/>
      </c>
      <c r="D694" s="26" t="str">
        <f>VLOOKUP(A694,Opdracht!$A$11:$A$1010,1,FALSE)</f>
        <v/>
      </c>
      <c r="E694" s="29" t="str">
        <f t="shared" si="64"/>
        <v/>
      </c>
      <c r="F694" s="40"/>
      <c r="G694" s="214"/>
      <c r="H694" s="41" t="str">
        <f t="shared" si="66"/>
        <v/>
      </c>
      <c r="I694" s="87" t="str">
        <f t="shared" si="65"/>
        <v/>
      </c>
      <c r="J694" s="87" t="str">
        <f t="shared" si="67"/>
        <v/>
      </c>
      <c r="K694" s="5"/>
    </row>
    <row r="695" spans="1:11" ht="15" customHeight="1" x14ac:dyDescent="0.2">
      <c r="A695" s="28" t="str">
        <f t="shared" si="62"/>
        <v/>
      </c>
      <c r="B695" s="26" t="str">
        <f>VLOOKUP(A695,OutputOsiris!$A$9:$A$1008,1,FALSE)</f>
        <v/>
      </c>
      <c r="C695" s="10" t="str">
        <f t="shared" si="63"/>
        <v/>
      </c>
      <c r="D695" s="26" t="str">
        <f>VLOOKUP(A695,Opdracht!$A$11:$A$1010,1,FALSE)</f>
        <v/>
      </c>
      <c r="E695" s="29" t="str">
        <f t="shared" si="64"/>
        <v/>
      </c>
      <c r="F695" s="40"/>
      <c r="G695" s="214"/>
      <c r="H695" s="41" t="str">
        <f t="shared" si="66"/>
        <v/>
      </c>
      <c r="I695" s="87" t="str">
        <f t="shared" si="65"/>
        <v/>
      </c>
      <c r="J695" s="87" t="str">
        <f t="shared" si="67"/>
        <v/>
      </c>
      <c r="K695" s="5"/>
    </row>
    <row r="696" spans="1:11" ht="15" customHeight="1" x14ac:dyDescent="0.2">
      <c r="A696" s="28" t="str">
        <f t="shared" si="62"/>
        <v/>
      </c>
      <c r="B696" s="26" t="str">
        <f>VLOOKUP(A696,OutputOsiris!$A$9:$A$1008,1,FALSE)</f>
        <v/>
      </c>
      <c r="C696" s="10" t="str">
        <f t="shared" si="63"/>
        <v/>
      </c>
      <c r="D696" s="26" t="str">
        <f>VLOOKUP(A696,Opdracht!$A$11:$A$1010,1,FALSE)</f>
        <v/>
      </c>
      <c r="E696" s="29" t="str">
        <f t="shared" si="64"/>
        <v/>
      </c>
      <c r="F696" s="40"/>
      <c r="G696" s="214"/>
      <c r="H696" s="41" t="str">
        <f t="shared" si="66"/>
        <v/>
      </c>
      <c r="I696" s="87" t="str">
        <f t="shared" si="65"/>
        <v/>
      </c>
      <c r="J696" s="87" t="str">
        <f t="shared" si="67"/>
        <v/>
      </c>
      <c r="K696" s="5"/>
    </row>
    <row r="697" spans="1:11" ht="15" customHeight="1" x14ac:dyDescent="0.2">
      <c r="A697" s="28" t="str">
        <f t="shared" si="62"/>
        <v/>
      </c>
      <c r="B697" s="26" t="str">
        <f>VLOOKUP(A697,OutputOsiris!$A$9:$A$1008,1,FALSE)</f>
        <v/>
      </c>
      <c r="C697" s="10" t="str">
        <f t="shared" si="63"/>
        <v/>
      </c>
      <c r="D697" s="26" t="str">
        <f>VLOOKUP(A697,Opdracht!$A$11:$A$1010,1,FALSE)</f>
        <v/>
      </c>
      <c r="E697" s="29" t="str">
        <f t="shared" si="64"/>
        <v/>
      </c>
      <c r="F697" s="40"/>
      <c r="G697" s="214"/>
      <c r="H697" s="41" t="str">
        <f t="shared" si="66"/>
        <v/>
      </c>
      <c r="I697" s="87" t="str">
        <f t="shared" si="65"/>
        <v/>
      </c>
      <c r="J697" s="87" t="str">
        <f t="shared" si="67"/>
        <v/>
      </c>
      <c r="K697" s="5"/>
    </row>
    <row r="698" spans="1:11" ht="15" customHeight="1" x14ac:dyDescent="0.2">
      <c r="A698" s="28" t="str">
        <f t="shared" si="62"/>
        <v/>
      </c>
      <c r="B698" s="26" t="str">
        <f>VLOOKUP(A698,OutputOsiris!$A$9:$A$1008,1,FALSE)</f>
        <v/>
      </c>
      <c r="C698" s="10" t="str">
        <f t="shared" si="63"/>
        <v/>
      </c>
      <c r="D698" s="26" t="str">
        <f>VLOOKUP(A698,Opdracht!$A$11:$A$1010,1,FALSE)</f>
        <v/>
      </c>
      <c r="E698" s="29" t="str">
        <f t="shared" si="64"/>
        <v/>
      </c>
      <c r="F698" s="40"/>
      <c r="G698" s="214"/>
      <c r="H698" s="41" t="str">
        <f t="shared" si="66"/>
        <v/>
      </c>
      <c r="I698" s="87" t="str">
        <f t="shared" si="65"/>
        <v/>
      </c>
      <c r="J698" s="87" t="str">
        <f t="shared" si="67"/>
        <v/>
      </c>
      <c r="K698" s="5"/>
    </row>
    <row r="699" spans="1:11" ht="15" customHeight="1" x14ac:dyDescent="0.2">
      <c r="A699" s="28" t="str">
        <f t="shared" si="62"/>
        <v/>
      </c>
      <c r="B699" s="26" t="str">
        <f>VLOOKUP(A699,OutputOsiris!$A$9:$A$1008,1,FALSE)</f>
        <v/>
      </c>
      <c r="C699" s="10" t="str">
        <f t="shared" si="63"/>
        <v/>
      </c>
      <c r="D699" s="26" t="str">
        <f>VLOOKUP(A699,Opdracht!$A$11:$A$1010,1,FALSE)</f>
        <v/>
      </c>
      <c r="E699" s="29" t="str">
        <f t="shared" si="64"/>
        <v/>
      </c>
      <c r="F699" s="40"/>
      <c r="G699" s="214"/>
      <c r="H699" s="41" t="str">
        <f t="shared" si="66"/>
        <v/>
      </c>
      <c r="I699" s="87" t="str">
        <f t="shared" si="65"/>
        <v/>
      </c>
      <c r="J699" s="87" t="str">
        <f t="shared" si="67"/>
        <v/>
      </c>
      <c r="K699" s="5"/>
    </row>
    <row r="700" spans="1:11" ht="15" customHeight="1" x14ac:dyDescent="0.2">
      <c r="A700" s="28" t="str">
        <f t="shared" si="62"/>
        <v/>
      </c>
      <c r="B700" s="26" t="str">
        <f>VLOOKUP(A700,OutputOsiris!$A$9:$A$1008,1,FALSE)</f>
        <v/>
      </c>
      <c r="C700" s="10" t="str">
        <f t="shared" si="63"/>
        <v/>
      </c>
      <c r="D700" s="26" t="str">
        <f>VLOOKUP(A700,Opdracht!$A$11:$A$1010,1,FALSE)</f>
        <v/>
      </c>
      <c r="E700" s="29" t="str">
        <f t="shared" si="64"/>
        <v/>
      </c>
      <c r="F700" s="40"/>
      <c r="G700" s="214"/>
      <c r="H700" s="41" t="str">
        <f t="shared" si="66"/>
        <v/>
      </c>
      <c r="I700" s="87" t="str">
        <f t="shared" si="65"/>
        <v/>
      </c>
      <c r="J700" s="87" t="str">
        <f t="shared" si="67"/>
        <v/>
      </c>
      <c r="K700" s="5"/>
    </row>
    <row r="701" spans="1:11" ht="15" customHeight="1" x14ac:dyDescent="0.2">
      <c r="A701" s="28" t="str">
        <f t="shared" si="62"/>
        <v/>
      </c>
      <c r="B701" s="26" t="str">
        <f>VLOOKUP(A701,OutputOsiris!$A$9:$A$1008,1,FALSE)</f>
        <v/>
      </c>
      <c r="C701" s="10" t="str">
        <f t="shared" si="63"/>
        <v/>
      </c>
      <c r="D701" s="26" t="str">
        <f>VLOOKUP(A701,Opdracht!$A$11:$A$1010,1,FALSE)</f>
        <v/>
      </c>
      <c r="E701" s="29" t="str">
        <f t="shared" si="64"/>
        <v/>
      </c>
      <c r="F701" s="40"/>
      <c r="G701" s="214"/>
      <c r="H701" s="41" t="str">
        <f t="shared" si="66"/>
        <v/>
      </c>
      <c r="I701" s="87" t="str">
        <f t="shared" si="65"/>
        <v/>
      </c>
      <c r="J701" s="87" t="str">
        <f t="shared" si="67"/>
        <v/>
      </c>
      <c r="K701" s="5"/>
    </row>
    <row r="702" spans="1:11" ht="15" customHeight="1" x14ac:dyDescent="0.2">
      <c r="A702" s="28" t="str">
        <f t="shared" si="62"/>
        <v/>
      </c>
      <c r="B702" s="26" t="str">
        <f>VLOOKUP(A702,OutputOsiris!$A$9:$A$1008,1,FALSE)</f>
        <v/>
      </c>
      <c r="C702" s="10" t="str">
        <f t="shared" si="63"/>
        <v/>
      </c>
      <c r="D702" s="26" t="str">
        <f>VLOOKUP(A702,Opdracht!$A$11:$A$1010,1,FALSE)</f>
        <v/>
      </c>
      <c r="E702" s="29" t="str">
        <f t="shared" si="64"/>
        <v/>
      </c>
      <c r="F702" s="40"/>
      <c r="G702" s="214"/>
      <c r="H702" s="41" t="str">
        <f t="shared" si="66"/>
        <v/>
      </c>
      <c r="I702" s="87" t="str">
        <f t="shared" si="65"/>
        <v/>
      </c>
      <c r="J702" s="87" t="str">
        <f t="shared" si="67"/>
        <v/>
      </c>
      <c r="K702" s="5"/>
    </row>
    <row r="703" spans="1:11" ht="15" customHeight="1" x14ac:dyDescent="0.2">
      <c r="A703" s="28" t="str">
        <f t="shared" si="62"/>
        <v/>
      </c>
      <c r="B703" s="26" t="str">
        <f>VLOOKUP(A703,OutputOsiris!$A$9:$A$1008,1,FALSE)</f>
        <v/>
      </c>
      <c r="C703" s="10" t="str">
        <f t="shared" si="63"/>
        <v/>
      </c>
      <c r="D703" s="26" t="str">
        <f>VLOOKUP(A703,Opdracht!$A$11:$A$1010,1,FALSE)</f>
        <v/>
      </c>
      <c r="E703" s="29" t="str">
        <f t="shared" si="64"/>
        <v/>
      </c>
      <c r="F703" s="40"/>
      <c r="G703" s="214"/>
      <c r="H703" s="41" t="str">
        <f t="shared" si="66"/>
        <v/>
      </c>
      <c r="I703" s="87" t="str">
        <f t="shared" si="65"/>
        <v/>
      </c>
      <c r="J703" s="87" t="str">
        <f t="shared" si="67"/>
        <v/>
      </c>
      <c r="K703" s="5"/>
    </row>
    <row r="704" spans="1:11" ht="15" customHeight="1" x14ac:dyDescent="0.2">
      <c r="A704" s="28" t="str">
        <f t="shared" si="62"/>
        <v/>
      </c>
      <c r="B704" s="26" t="str">
        <f>VLOOKUP(A704,OutputOsiris!$A$9:$A$1008,1,FALSE)</f>
        <v/>
      </c>
      <c r="C704" s="10" t="str">
        <f t="shared" si="63"/>
        <v/>
      </c>
      <c r="D704" s="26" t="str">
        <f>VLOOKUP(A704,Opdracht!$A$11:$A$1010,1,FALSE)</f>
        <v/>
      </c>
      <c r="E704" s="29" t="str">
        <f t="shared" si="64"/>
        <v/>
      </c>
      <c r="F704" s="40"/>
      <c r="G704" s="214"/>
      <c r="H704" s="41" t="str">
        <f t="shared" si="66"/>
        <v/>
      </c>
      <c r="I704" s="87" t="str">
        <f t="shared" si="65"/>
        <v/>
      </c>
      <c r="J704" s="87" t="str">
        <f t="shared" si="67"/>
        <v/>
      </c>
      <c r="K704" s="5"/>
    </row>
    <row r="705" spans="1:11" ht="15" customHeight="1" x14ac:dyDescent="0.2">
      <c r="A705" s="28" t="str">
        <f t="shared" si="62"/>
        <v/>
      </c>
      <c r="B705" s="26" t="str">
        <f>VLOOKUP(A705,OutputOsiris!$A$9:$A$1008,1,FALSE)</f>
        <v/>
      </c>
      <c r="C705" s="10" t="str">
        <f t="shared" si="63"/>
        <v/>
      </c>
      <c r="D705" s="26" t="str">
        <f>VLOOKUP(A705,Opdracht!$A$11:$A$1010,1,FALSE)</f>
        <v/>
      </c>
      <c r="E705" s="29" t="str">
        <f t="shared" si="64"/>
        <v/>
      </c>
      <c r="F705" s="40"/>
      <c r="G705" s="214"/>
      <c r="H705" s="41" t="str">
        <f t="shared" si="66"/>
        <v/>
      </c>
      <c r="I705" s="87" t="str">
        <f t="shared" si="65"/>
        <v/>
      </c>
      <c r="J705" s="87" t="str">
        <f t="shared" si="67"/>
        <v/>
      </c>
      <c r="K705" s="5"/>
    </row>
    <row r="706" spans="1:11" ht="15" customHeight="1" x14ac:dyDescent="0.2">
      <c r="A706" s="28" t="str">
        <f t="shared" si="62"/>
        <v/>
      </c>
      <c r="B706" s="26" t="str">
        <f>VLOOKUP(A706,OutputOsiris!$A$9:$A$1008,1,FALSE)</f>
        <v/>
      </c>
      <c r="C706" s="10" t="str">
        <f t="shared" si="63"/>
        <v/>
      </c>
      <c r="D706" s="26" t="str">
        <f>VLOOKUP(A706,Opdracht!$A$11:$A$1010,1,FALSE)</f>
        <v/>
      </c>
      <c r="E706" s="29" t="str">
        <f t="shared" si="64"/>
        <v/>
      </c>
      <c r="F706" s="40"/>
      <c r="G706" s="214"/>
      <c r="H706" s="41" t="str">
        <f t="shared" si="66"/>
        <v/>
      </c>
      <c r="I706" s="87" t="str">
        <f t="shared" si="65"/>
        <v/>
      </c>
      <c r="J706" s="87" t="str">
        <f t="shared" si="67"/>
        <v/>
      </c>
      <c r="K706" s="5"/>
    </row>
    <row r="707" spans="1:11" ht="15" customHeight="1" x14ac:dyDescent="0.2">
      <c r="A707" s="28" t="str">
        <f t="shared" si="62"/>
        <v/>
      </c>
      <c r="B707" s="26" t="str">
        <f>VLOOKUP(A707,OutputOsiris!$A$9:$A$1008,1,FALSE)</f>
        <v/>
      </c>
      <c r="C707" s="10" t="str">
        <f t="shared" si="63"/>
        <v/>
      </c>
      <c r="D707" s="26" t="str">
        <f>VLOOKUP(A707,Opdracht!$A$11:$A$1010,1,FALSE)</f>
        <v/>
      </c>
      <c r="E707" s="29" t="str">
        <f t="shared" si="64"/>
        <v/>
      </c>
      <c r="F707" s="40"/>
      <c r="G707" s="214"/>
      <c r="H707" s="41" t="str">
        <f t="shared" si="66"/>
        <v/>
      </c>
      <c r="I707" s="87" t="str">
        <f t="shared" si="65"/>
        <v/>
      </c>
      <c r="J707" s="87" t="str">
        <f t="shared" si="67"/>
        <v/>
      </c>
      <c r="K707" s="5"/>
    </row>
    <row r="708" spans="1:11" ht="15" customHeight="1" x14ac:dyDescent="0.2">
      <c r="A708" s="28" t="str">
        <f t="shared" si="62"/>
        <v/>
      </c>
      <c r="B708" s="26" t="str">
        <f>VLOOKUP(A708,OutputOsiris!$A$9:$A$1008,1,FALSE)</f>
        <v/>
      </c>
      <c r="C708" s="10" t="str">
        <f t="shared" si="63"/>
        <v/>
      </c>
      <c r="D708" s="26" t="str">
        <f>VLOOKUP(A708,Opdracht!$A$11:$A$1010,1,FALSE)</f>
        <v/>
      </c>
      <c r="E708" s="29" t="str">
        <f t="shared" si="64"/>
        <v/>
      </c>
      <c r="F708" s="40"/>
      <c r="G708" s="214"/>
      <c r="H708" s="41" t="str">
        <f t="shared" si="66"/>
        <v/>
      </c>
      <c r="I708" s="87" t="str">
        <f t="shared" si="65"/>
        <v/>
      </c>
      <c r="J708" s="87" t="str">
        <f t="shared" si="67"/>
        <v/>
      </c>
      <c r="K708" s="5"/>
    </row>
    <row r="709" spans="1:11" ht="15" customHeight="1" x14ac:dyDescent="0.2">
      <c r="A709" s="28" t="str">
        <f t="shared" si="62"/>
        <v/>
      </c>
      <c r="B709" s="26" t="str">
        <f>VLOOKUP(A709,OutputOsiris!$A$9:$A$1008,1,FALSE)</f>
        <v/>
      </c>
      <c r="C709" s="10" t="str">
        <f t="shared" si="63"/>
        <v/>
      </c>
      <c r="D709" s="26" t="str">
        <f>VLOOKUP(A709,Opdracht!$A$11:$A$1010,1,FALSE)</f>
        <v/>
      </c>
      <c r="E709" s="29" t="str">
        <f t="shared" si="64"/>
        <v/>
      </c>
      <c r="F709" s="40"/>
      <c r="G709" s="214"/>
      <c r="H709" s="41" t="str">
        <f t="shared" si="66"/>
        <v/>
      </c>
      <c r="I709" s="87" t="str">
        <f t="shared" si="65"/>
        <v/>
      </c>
      <c r="J709" s="87" t="str">
        <f t="shared" si="67"/>
        <v/>
      </c>
      <c r="K709" s="5"/>
    </row>
    <row r="710" spans="1:11" ht="15" customHeight="1" x14ac:dyDescent="0.2">
      <c r="A710" s="28" t="str">
        <f t="shared" si="62"/>
        <v/>
      </c>
      <c r="B710" s="26" t="str">
        <f>VLOOKUP(A710,OutputOsiris!$A$9:$A$1008,1,FALSE)</f>
        <v/>
      </c>
      <c r="C710" s="10" t="str">
        <f t="shared" si="63"/>
        <v/>
      </c>
      <c r="D710" s="26" t="str">
        <f>VLOOKUP(A710,Opdracht!$A$11:$A$1010,1,FALSE)</f>
        <v/>
      </c>
      <c r="E710" s="29" t="str">
        <f t="shared" si="64"/>
        <v/>
      </c>
      <c r="F710" s="40"/>
      <c r="G710" s="214"/>
      <c r="H710" s="41" t="str">
        <f t="shared" si="66"/>
        <v/>
      </c>
      <c r="I710" s="87" t="str">
        <f t="shared" si="65"/>
        <v/>
      </c>
      <c r="J710" s="87" t="str">
        <f t="shared" si="67"/>
        <v/>
      </c>
      <c r="K710" s="5"/>
    </row>
    <row r="711" spans="1:11" ht="15" customHeight="1" x14ac:dyDescent="0.2">
      <c r="A711" s="28" t="str">
        <f t="shared" si="62"/>
        <v/>
      </c>
      <c r="B711" s="26" t="str">
        <f>VLOOKUP(A711,OutputOsiris!$A$9:$A$1008,1,FALSE)</f>
        <v/>
      </c>
      <c r="C711" s="10" t="str">
        <f t="shared" si="63"/>
        <v/>
      </c>
      <c r="D711" s="26" t="str">
        <f>VLOOKUP(A711,Opdracht!$A$11:$A$1010,1,FALSE)</f>
        <v/>
      </c>
      <c r="E711" s="29" t="str">
        <f t="shared" si="64"/>
        <v/>
      </c>
      <c r="F711" s="40"/>
      <c r="G711" s="214"/>
      <c r="H711" s="41" t="str">
        <f t="shared" si="66"/>
        <v/>
      </c>
      <c r="I711" s="87" t="str">
        <f t="shared" si="65"/>
        <v/>
      </c>
      <c r="J711" s="87" t="str">
        <f t="shared" si="67"/>
        <v/>
      </c>
      <c r="K711" s="5"/>
    </row>
    <row r="712" spans="1:11" ht="15" customHeight="1" x14ac:dyDescent="0.2">
      <c r="A712" s="28" t="str">
        <f t="shared" si="62"/>
        <v/>
      </c>
      <c r="B712" s="26" t="str">
        <f>VLOOKUP(A712,OutputOsiris!$A$9:$A$1008,1,FALSE)</f>
        <v/>
      </c>
      <c r="C712" s="10" t="str">
        <f t="shared" si="63"/>
        <v/>
      </c>
      <c r="D712" s="26" t="str">
        <f>VLOOKUP(A712,Opdracht!$A$11:$A$1010,1,FALSE)</f>
        <v/>
      </c>
      <c r="E712" s="29" t="str">
        <f t="shared" si="64"/>
        <v/>
      </c>
      <c r="F712" s="40"/>
      <c r="G712" s="214"/>
      <c r="H712" s="41" t="str">
        <f t="shared" si="66"/>
        <v/>
      </c>
      <c r="I712" s="87" t="str">
        <f t="shared" si="65"/>
        <v/>
      </c>
      <c r="J712" s="87" t="str">
        <f t="shared" si="67"/>
        <v/>
      </c>
      <c r="K712" s="5"/>
    </row>
    <row r="713" spans="1:11" ht="15" customHeight="1" x14ac:dyDescent="0.2">
      <c r="A713" s="28" t="str">
        <f t="shared" ref="A713:A776" si="68">TEXT(RIGHT(TRIM(F713),7),"0000000")</f>
        <v/>
      </c>
      <c r="B713" s="26" t="str">
        <f>VLOOKUP(A713,OutputOsiris!$A$9:$A$1008,1,FALSE)</f>
        <v/>
      </c>
      <c r="C713" s="10" t="str">
        <f t="shared" ref="C713:C776" si="69">IF(ISBLANK(F713),"",(IF(ISERROR(B713),"NEE","")))</f>
        <v/>
      </c>
      <c r="D713" s="26" t="str">
        <f>VLOOKUP(A713,Opdracht!$A$11:$A$1010,1,FALSE)</f>
        <v/>
      </c>
      <c r="E713" s="29" t="str">
        <f t="shared" ref="E713:E776" si="70">IF(ISBLANK(F713),"",(IF(ISERROR(D713),"NEE","")))</f>
        <v/>
      </c>
      <c r="F713" s="40"/>
      <c r="G713" s="214"/>
      <c r="H713" s="41" t="str">
        <f t="shared" si="66"/>
        <v/>
      </c>
      <c r="I713" s="87" t="str">
        <f t="shared" ref="I713:I776" si="71">IF(ISNUMBER(G713),((G713-$C$6)/$E$5)+1,"")</f>
        <v/>
      </c>
      <c r="J713" s="87" t="str">
        <f t="shared" si="67"/>
        <v/>
      </c>
      <c r="K713" s="5"/>
    </row>
    <row r="714" spans="1:11" ht="15" customHeight="1" x14ac:dyDescent="0.2">
      <c r="A714" s="28" t="str">
        <f t="shared" si="68"/>
        <v/>
      </c>
      <c r="B714" s="26" t="str">
        <f>VLOOKUP(A714,OutputOsiris!$A$9:$A$1008,1,FALSE)</f>
        <v/>
      </c>
      <c r="C714" s="10" t="str">
        <f t="shared" si="69"/>
        <v/>
      </c>
      <c r="D714" s="26" t="str">
        <f>VLOOKUP(A714,Opdracht!$A$11:$A$1010,1,FALSE)</f>
        <v/>
      </c>
      <c r="E714" s="29" t="str">
        <f t="shared" si="70"/>
        <v/>
      </c>
      <c r="F714" s="40"/>
      <c r="G714" s="214"/>
      <c r="H714" s="41" t="str">
        <f t="shared" ref="H714:H777" si="72">IF(ISTEXT(G714),G714,IF(AND(G714="",A714&lt;&gt;"",C714&lt;&gt;"NEE"),"",IF(G714="","",IF($H$7&lt;&gt;"Deelcijfer",IF(ISNUMBER(G714),IF(AND(G714&gt;=$K$8,G714&lt;=6),6,IF(G714&lt;$K$8,5,MROUND(G714,L$8)))),MROUND(G714,L$8)))))</f>
        <v/>
      </c>
      <c r="I714" s="87" t="str">
        <f t="shared" si="71"/>
        <v/>
      </c>
      <c r="J714" s="87" t="str">
        <f t="shared" si="67"/>
        <v/>
      </c>
      <c r="K714" s="5"/>
    </row>
    <row r="715" spans="1:11" ht="15" customHeight="1" x14ac:dyDescent="0.2">
      <c r="A715" s="28" t="str">
        <f t="shared" si="68"/>
        <v/>
      </c>
      <c r="B715" s="26" t="str">
        <f>VLOOKUP(A715,OutputOsiris!$A$9:$A$1008,1,FALSE)</f>
        <v/>
      </c>
      <c r="C715" s="10" t="str">
        <f t="shared" si="69"/>
        <v/>
      </c>
      <c r="D715" s="26" t="str">
        <f>VLOOKUP(A715,Opdracht!$A$11:$A$1010,1,FALSE)</f>
        <v/>
      </c>
      <c r="E715" s="29" t="str">
        <f t="shared" si="70"/>
        <v/>
      </c>
      <c r="F715" s="40"/>
      <c r="G715" s="214"/>
      <c r="H715" s="41" t="str">
        <f t="shared" si="72"/>
        <v/>
      </c>
      <c r="I715" s="87" t="str">
        <f t="shared" si="71"/>
        <v/>
      </c>
      <c r="J715" s="87" t="str">
        <f t="shared" si="67"/>
        <v/>
      </c>
      <c r="K715" s="5"/>
    </row>
    <row r="716" spans="1:11" ht="15" customHeight="1" x14ac:dyDescent="0.2">
      <c r="A716" s="28" t="str">
        <f t="shared" si="68"/>
        <v/>
      </c>
      <c r="B716" s="26" t="str">
        <f>VLOOKUP(A716,OutputOsiris!$A$9:$A$1008,1,FALSE)</f>
        <v/>
      </c>
      <c r="C716" s="10" t="str">
        <f t="shared" si="69"/>
        <v/>
      </c>
      <c r="D716" s="26" t="str">
        <f>VLOOKUP(A716,Opdracht!$A$11:$A$1010,1,FALSE)</f>
        <v/>
      </c>
      <c r="E716" s="29" t="str">
        <f t="shared" si="70"/>
        <v/>
      </c>
      <c r="F716" s="40"/>
      <c r="G716" s="214"/>
      <c r="H716" s="41" t="str">
        <f t="shared" si="72"/>
        <v/>
      </c>
      <c r="I716" s="87" t="str">
        <f t="shared" si="71"/>
        <v/>
      </c>
      <c r="J716" s="87" t="str">
        <f t="shared" si="67"/>
        <v/>
      </c>
      <c r="K716" s="5"/>
    </row>
    <row r="717" spans="1:11" ht="15" customHeight="1" x14ac:dyDescent="0.2">
      <c r="A717" s="28" t="str">
        <f t="shared" si="68"/>
        <v/>
      </c>
      <c r="B717" s="26" t="str">
        <f>VLOOKUP(A717,OutputOsiris!$A$9:$A$1008,1,FALSE)</f>
        <v/>
      </c>
      <c r="C717" s="10" t="str">
        <f t="shared" si="69"/>
        <v/>
      </c>
      <c r="D717" s="26" t="str">
        <f>VLOOKUP(A717,Opdracht!$A$11:$A$1010,1,FALSE)</f>
        <v/>
      </c>
      <c r="E717" s="29" t="str">
        <f t="shared" si="70"/>
        <v/>
      </c>
      <c r="F717" s="40"/>
      <c r="G717" s="214"/>
      <c r="H717" s="41" t="str">
        <f t="shared" si="72"/>
        <v/>
      </c>
      <c r="I717" s="87" t="str">
        <f t="shared" si="71"/>
        <v/>
      </c>
      <c r="J717" s="87" t="str">
        <f t="shared" si="67"/>
        <v/>
      </c>
      <c r="K717" s="5"/>
    </row>
    <row r="718" spans="1:11" ht="15" customHeight="1" x14ac:dyDescent="0.2">
      <c r="A718" s="28" t="str">
        <f t="shared" si="68"/>
        <v/>
      </c>
      <c r="B718" s="26" t="str">
        <f>VLOOKUP(A718,OutputOsiris!$A$9:$A$1008,1,FALSE)</f>
        <v/>
      </c>
      <c r="C718" s="10" t="str">
        <f t="shared" si="69"/>
        <v/>
      </c>
      <c r="D718" s="26" t="str">
        <f>VLOOKUP(A718,Opdracht!$A$11:$A$1010,1,FALSE)</f>
        <v/>
      </c>
      <c r="E718" s="29" t="str">
        <f t="shared" si="70"/>
        <v/>
      </c>
      <c r="F718" s="40"/>
      <c r="G718" s="214"/>
      <c r="H718" s="41" t="str">
        <f t="shared" si="72"/>
        <v/>
      </c>
      <c r="I718" s="87" t="str">
        <f t="shared" si="71"/>
        <v/>
      </c>
      <c r="J718" s="87" t="str">
        <f t="shared" ref="J718:J781" si="73">IF(I718="","",IF(I718&lt;1,1,I718))</f>
        <v/>
      </c>
      <c r="K718" s="5"/>
    </row>
    <row r="719" spans="1:11" ht="15" customHeight="1" x14ac:dyDescent="0.2">
      <c r="A719" s="28" t="str">
        <f t="shared" si="68"/>
        <v/>
      </c>
      <c r="B719" s="26" t="str">
        <f>VLOOKUP(A719,OutputOsiris!$A$9:$A$1008,1,FALSE)</f>
        <v/>
      </c>
      <c r="C719" s="10" t="str">
        <f t="shared" si="69"/>
        <v/>
      </c>
      <c r="D719" s="26" t="str">
        <f>VLOOKUP(A719,Opdracht!$A$11:$A$1010,1,FALSE)</f>
        <v/>
      </c>
      <c r="E719" s="29" t="str">
        <f t="shared" si="70"/>
        <v/>
      </c>
      <c r="F719" s="40"/>
      <c r="G719" s="214"/>
      <c r="H719" s="41" t="str">
        <f t="shared" si="72"/>
        <v/>
      </c>
      <c r="I719" s="87" t="str">
        <f t="shared" si="71"/>
        <v/>
      </c>
      <c r="J719" s="87" t="str">
        <f t="shared" si="73"/>
        <v/>
      </c>
      <c r="K719" s="5"/>
    </row>
    <row r="720" spans="1:11" ht="15" customHeight="1" x14ac:dyDescent="0.2">
      <c r="A720" s="28" t="str">
        <f t="shared" si="68"/>
        <v/>
      </c>
      <c r="B720" s="26" t="str">
        <f>VLOOKUP(A720,OutputOsiris!$A$9:$A$1008,1,FALSE)</f>
        <v/>
      </c>
      <c r="C720" s="10" t="str">
        <f t="shared" si="69"/>
        <v/>
      </c>
      <c r="D720" s="26" t="str">
        <f>VLOOKUP(A720,Opdracht!$A$11:$A$1010,1,FALSE)</f>
        <v/>
      </c>
      <c r="E720" s="29" t="str">
        <f t="shared" si="70"/>
        <v/>
      </c>
      <c r="F720" s="40"/>
      <c r="G720" s="214"/>
      <c r="H720" s="41" t="str">
        <f t="shared" si="72"/>
        <v/>
      </c>
      <c r="I720" s="87" t="str">
        <f t="shared" si="71"/>
        <v/>
      </c>
      <c r="J720" s="87" t="str">
        <f t="shared" si="73"/>
        <v/>
      </c>
      <c r="K720" s="5"/>
    </row>
    <row r="721" spans="1:11" ht="15" customHeight="1" x14ac:dyDescent="0.2">
      <c r="A721" s="28" t="str">
        <f t="shared" si="68"/>
        <v/>
      </c>
      <c r="B721" s="26" t="str">
        <f>VLOOKUP(A721,OutputOsiris!$A$9:$A$1008,1,FALSE)</f>
        <v/>
      </c>
      <c r="C721" s="10" t="str">
        <f t="shared" si="69"/>
        <v/>
      </c>
      <c r="D721" s="26" t="str">
        <f>VLOOKUP(A721,Opdracht!$A$11:$A$1010,1,FALSE)</f>
        <v/>
      </c>
      <c r="E721" s="29" t="str">
        <f t="shared" si="70"/>
        <v/>
      </c>
      <c r="F721" s="40"/>
      <c r="G721" s="214"/>
      <c r="H721" s="41" t="str">
        <f t="shared" si="72"/>
        <v/>
      </c>
      <c r="I721" s="87" t="str">
        <f t="shared" si="71"/>
        <v/>
      </c>
      <c r="J721" s="87" t="str">
        <f t="shared" si="73"/>
        <v/>
      </c>
      <c r="K721" s="5"/>
    </row>
    <row r="722" spans="1:11" ht="15" customHeight="1" x14ac:dyDescent="0.2">
      <c r="A722" s="28" t="str">
        <f t="shared" si="68"/>
        <v/>
      </c>
      <c r="B722" s="26" t="str">
        <f>VLOOKUP(A722,OutputOsiris!$A$9:$A$1008,1,FALSE)</f>
        <v/>
      </c>
      <c r="C722" s="10" t="str">
        <f t="shared" si="69"/>
        <v/>
      </c>
      <c r="D722" s="26" t="str">
        <f>VLOOKUP(A722,Opdracht!$A$11:$A$1010,1,FALSE)</f>
        <v/>
      </c>
      <c r="E722" s="29" t="str">
        <f t="shared" si="70"/>
        <v/>
      </c>
      <c r="F722" s="40"/>
      <c r="G722" s="214"/>
      <c r="H722" s="41" t="str">
        <f t="shared" si="72"/>
        <v/>
      </c>
      <c r="I722" s="87" t="str">
        <f t="shared" si="71"/>
        <v/>
      </c>
      <c r="J722" s="87" t="str">
        <f t="shared" si="73"/>
        <v/>
      </c>
      <c r="K722" s="5"/>
    </row>
    <row r="723" spans="1:11" ht="15" customHeight="1" x14ac:dyDescent="0.2">
      <c r="A723" s="28" t="str">
        <f t="shared" si="68"/>
        <v/>
      </c>
      <c r="B723" s="26" t="str">
        <f>VLOOKUP(A723,OutputOsiris!$A$9:$A$1008,1,FALSE)</f>
        <v/>
      </c>
      <c r="C723" s="10" t="str">
        <f t="shared" si="69"/>
        <v/>
      </c>
      <c r="D723" s="26" t="str">
        <f>VLOOKUP(A723,Opdracht!$A$11:$A$1010,1,FALSE)</f>
        <v/>
      </c>
      <c r="E723" s="29" t="str">
        <f t="shared" si="70"/>
        <v/>
      </c>
      <c r="F723" s="40"/>
      <c r="G723" s="214"/>
      <c r="H723" s="41" t="str">
        <f t="shared" si="72"/>
        <v/>
      </c>
      <c r="I723" s="87" t="str">
        <f t="shared" si="71"/>
        <v/>
      </c>
      <c r="J723" s="87" t="str">
        <f t="shared" si="73"/>
        <v/>
      </c>
      <c r="K723" s="5"/>
    </row>
    <row r="724" spans="1:11" ht="15" customHeight="1" x14ac:dyDescent="0.2">
      <c r="A724" s="28" t="str">
        <f t="shared" si="68"/>
        <v/>
      </c>
      <c r="B724" s="26" t="str">
        <f>VLOOKUP(A724,OutputOsiris!$A$9:$A$1008,1,FALSE)</f>
        <v/>
      </c>
      <c r="C724" s="10" t="str">
        <f t="shared" si="69"/>
        <v/>
      </c>
      <c r="D724" s="26" t="str">
        <f>VLOOKUP(A724,Opdracht!$A$11:$A$1010,1,FALSE)</f>
        <v/>
      </c>
      <c r="E724" s="29" t="str">
        <f t="shared" si="70"/>
        <v/>
      </c>
      <c r="F724" s="40"/>
      <c r="G724" s="214"/>
      <c r="H724" s="41" t="str">
        <f t="shared" si="72"/>
        <v/>
      </c>
      <c r="I724" s="87" t="str">
        <f t="shared" si="71"/>
        <v/>
      </c>
      <c r="J724" s="87" t="str">
        <f t="shared" si="73"/>
        <v/>
      </c>
      <c r="K724" s="5"/>
    </row>
    <row r="725" spans="1:11" ht="15" customHeight="1" x14ac:dyDescent="0.2">
      <c r="A725" s="28" t="str">
        <f t="shared" si="68"/>
        <v/>
      </c>
      <c r="B725" s="26" t="str">
        <f>VLOOKUP(A725,OutputOsiris!$A$9:$A$1008,1,FALSE)</f>
        <v/>
      </c>
      <c r="C725" s="10" t="str">
        <f t="shared" si="69"/>
        <v/>
      </c>
      <c r="D725" s="26" t="str">
        <f>VLOOKUP(A725,Opdracht!$A$11:$A$1010,1,FALSE)</f>
        <v/>
      </c>
      <c r="E725" s="29" t="str">
        <f t="shared" si="70"/>
        <v/>
      </c>
      <c r="F725" s="40"/>
      <c r="G725" s="214"/>
      <c r="H725" s="41" t="str">
        <f t="shared" si="72"/>
        <v/>
      </c>
      <c r="I725" s="87" t="str">
        <f t="shared" si="71"/>
        <v/>
      </c>
      <c r="J725" s="87" t="str">
        <f t="shared" si="73"/>
        <v/>
      </c>
      <c r="K725" s="5"/>
    </row>
    <row r="726" spans="1:11" ht="15" customHeight="1" x14ac:dyDescent="0.2">
      <c r="A726" s="28" t="str">
        <f t="shared" si="68"/>
        <v/>
      </c>
      <c r="B726" s="26" t="str">
        <f>VLOOKUP(A726,OutputOsiris!$A$9:$A$1008,1,FALSE)</f>
        <v/>
      </c>
      <c r="C726" s="10" t="str">
        <f t="shared" si="69"/>
        <v/>
      </c>
      <c r="D726" s="26" t="str">
        <f>VLOOKUP(A726,Opdracht!$A$11:$A$1010,1,FALSE)</f>
        <v/>
      </c>
      <c r="E726" s="29" t="str">
        <f t="shared" si="70"/>
        <v/>
      </c>
      <c r="F726" s="40"/>
      <c r="G726" s="214"/>
      <c r="H726" s="41" t="str">
        <f t="shared" si="72"/>
        <v/>
      </c>
      <c r="I726" s="87" t="str">
        <f t="shared" si="71"/>
        <v/>
      </c>
      <c r="J726" s="87" t="str">
        <f t="shared" si="73"/>
        <v/>
      </c>
      <c r="K726" s="5"/>
    </row>
    <row r="727" spans="1:11" ht="15" customHeight="1" x14ac:dyDescent="0.2">
      <c r="A727" s="28" t="str">
        <f t="shared" si="68"/>
        <v/>
      </c>
      <c r="B727" s="26" t="str">
        <f>VLOOKUP(A727,OutputOsiris!$A$9:$A$1008,1,FALSE)</f>
        <v/>
      </c>
      <c r="C727" s="10" t="str">
        <f t="shared" si="69"/>
        <v/>
      </c>
      <c r="D727" s="26" t="str">
        <f>VLOOKUP(A727,Opdracht!$A$11:$A$1010,1,FALSE)</f>
        <v/>
      </c>
      <c r="E727" s="29" t="str">
        <f t="shared" si="70"/>
        <v/>
      </c>
      <c r="F727" s="40"/>
      <c r="G727" s="214"/>
      <c r="H727" s="41" t="str">
        <f t="shared" si="72"/>
        <v/>
      </c>
      <c r="I727" s="87" t="str">
        <f t="shared" si="71"/>
        <v/>
      </c>
      <c r="J727" s="87" t="str">
        <f t="shared" si="73"/>
        <v/>
      </c>
      <c r="K727" s="5"/>
    </row>
    <row r="728" spans="1:11" ht="15" customHeight="1" x14ac:dyDescent="0.2">
      <c r="A728" s="28" t="str">
        <f t="shared" si="68"/>
        <v/>
      </c>
      <c r="B728" s="26" t="str">
        <f>VLOOKUP(A728,OutputOsiris!$A$9:$A$1008,1,FALSE)</f>
        <v/>
      </c>
      <c r="C728" s="10" t="str">
        <f t="shared" si="69"/>
        <v/>
      </c>
      <c r="D728" s="26" t="str">
        <f>VLOOKUP(A728,Opdracht!$A$11:$A$1010,1,FALSE)</f>
        <v/>
      </c>
      <c r="E728" s="29" t="str">
        <f t="shared" si="70"/>
        <v/>
      </c>
      <c r="F728" s="40"/>
      <c r="G728" s="214"/>
      <c r="H728" s="41" t="str">
        <f t="shared" si="72"/>
        <v/>
      </c>
      <c r="I728" s="87" t="str">
        <f t="shared" si="71"/>
        <v/>
      </c>
      <c r="J728" s="87" t="str">
        <f t="shared" si="73"/>
        <v/>
      </c>
      <c r="K728" s="5"/>
    </row>
    <row r="729" spans="1:11" ht="15" customHeight="1" x14ac:dyDescent="0.2">
      <c r="A729" s="28" t="str">
        <f t="shared" si="68"/>
        <v/>
      </c>
      <c r="B729" s="26" t="str">
        <f>VLOOKUP(A729,OutputOsiris!$A$9:$A$1008,1,FALSE)</f>
        <v/>
      </c>
      <c r="C729" s="10" t="str">
        <f t="shared" si="69"/>
        <v/>
      </c>
      <c r="D729" s="26" t="str">
        <f>VLOOKUP(A729,Opdracht!$A$11:$A$1010,1,FALSE)</f>
        <v/>
      </c>
      <c r="E729" s="29" t="str">
        <f t="shared" si="70"/>
        <v/>
      </c>
      <c r="F729" s="40"/>
      <c r="G729" s="214"/>
      <c r="H729" s="41" t="str">
        <f t="shared" si="72"/>
        <v/>
      </c>
      <c r="I729" s="87" t="str">
        <f t="shared" si="71"/>
        <v/>
      </c>
      <c r="J729" s="87" t="str">
        <f t="shared" si="73"/>
        <v/>
      </c>
      <c r="K729" s="5"/>
    </row>
    <row r="730" spans="1:11" ht="15" customHeight="1" x14ac:dyDescent="0.2">
      <c r="A730" s="28" t="str">
        <f t="shared" si="68"/>
        <v/>
      </c>
      <c r="B730" s="26" t="str">
        <f>VLOOKUP(A730,OutputOsiris!$A$9:$A$1008,1,FALSE)</f>
        <v/>
      </c>
      <c r="C730" s="10" t="str">
        <f t="shared" si="69"/>
        <v/>
      </c>
      <c r="D730" s="26" t="str">
        <f>VLOOKUP(A730,Opdracht!$A$11:$A$1010,1,FALSE)</f>
        <v/>
      </c>
      <c r="E730" s="29" t="str">
        <f t="shared" si="70"/>
        <v/>
      </c>
      <c r="F730" s="40"/>
      <c r="G730" s="214"/>
      <c r="H730" s="41" t="str">
        <f t="shared" si="72"/>
        <v/>
      </c>
      <c r="I730" s="87" t="str">
        <f t="shared" si="71"/>
        <v/>
      </c>
      <c r="J730" s="87" t="str">
        <f t="shared" si="73"/>
        <v/>
      </c>
      <c r="K730" s="5"/>
    </row>
    <row r="731" spans="1:11" ht="15" customHeight="1" x14ac:dyDescent="0.2">
      <c r="A731" s="28" t="str">
        <f t="shared" si="68"/>
        <v/>
      </c>
      <c r="B731" s="26" t="str">
        <f>VLOOKUP(A731,OutputOsiris!$A$9:$A$1008,1,FALSE)</f>
        <v/>
      </c>
      <c r="C731" s="10" t="str">
        <f t="shared" si="69"/>
        <v/>
      </c>
      <c r="D731" s="26" t="str">
        <f>VLOOKUP(A731,Opdracht!$A$11:$A$1010,1,FALSE)</f>
        <v/>
      </c>
      <c r="E731" s="29" t="str">
        <f t="shared" si="70"/>
        <v/>
      </c>
      <c r="F731" s="40"/>
      <c r="G731" s="214"/>
      <c r="H731" s="41" t="str">
        <f t="shared" si="72"/>
        <v/>
      </c>
      <c r="I731" s="87" t="str">
        <f t="shared" si="71"/>
        <v/>
      </c>
      <c r="J731" s="87" t="str">
        <f t="shared" si="73"/>
        <v/>
      </c>
      <c r="K731" s="5"/>
    </row>
    <row r="732" spans="1:11" ht="15" customHeight="1" x14ac:dyDescent="0.2">
      <c r="A732" s="28" t="str">
        <f t="shared" si="68"/>
        <v/>
      </c>
      <c r="B732" s="26" t="str">
        <f>VLOOKUP(A732,OutputOsiris!$A$9:$A$1008,1,FALSE)</f>
        <v/>
      </c>
      <c r="C732" s="10" t="str">
        <f t="shared" si="69"/>
        <v/>
      </c>
      <c r="D732" s="26" t="str">
        <f>VLOOKUP(A732,Opdracht!$A$11:$A$1010,1,FALSE)</f>
        <v/>
      </c>
      <c r="E732" s="29" t="str">
        <f t="shared" si="70"/>
        <v/>
      </c>
      <c r="F732" s="40"/>
      <c r="G732" s="214"/>
      <c r="H732" s="41" t="str">
        <f t="shared" si="72"/>
        <v/>
      </c>
      <c r="I732" s="87" t="str">
        <f t="shared" si="71"/>
        <v/>
      </c>
      <c r="J732" s="87" t="str">
        <f t="shared" si="73"/>
        <v/>
      </c>
      <c r="K732" s="5"/>
    </row>
    <row r="733" spans="1:11" ht="15" customHeight="1" x14ac:dyDescent="0.2">
      <c r="A733" s="28" t="str">
        <f t="shared" si="68"/>
        <v/>
      </c>
      <c r="B733" s="26" t="str">
        <f>VLOOKUP(A733,OutputOsiris!$A$9:$A$1008,1,FALSE)</f>
        <v/>
      </c>
      <c r="C733" s="10" t="str">
        <f t="shared" si="69"/>
        <v/>
      </c>
      <c r="D733" s="26" t="str">
        <f>VLOOKUP(A733,Opdracht!$A$11:$A$1010,1,FALSE)</f>
        <v/>
      </c>
      <c r="E733" s="29" t="str">
        <f t="shared" si="70"/>
        <v/>
      </c>
      <c r="F733" s="40"/>
      <c r="G733" s="214"/>
      <c r="H733" s="41" t="str">
        <f t="shared" si="72"/>
        <v/>
      </c>
      <c r="I733" s="87" t="str">
        <f t="shared" si="71"/>
        <v/>
      </c>
      <c r="J733" s="87" t="str">
        <f t="shared" si="73"/>
        <v/>
      </c>
      <c r="K733" s="5"/>
    </row>
    <row r="734" spans="1:11" ht="15" customHeight="1" x14ac:dyDescent="0.2">
      <c r="A734" s="28" t="str">
        <f t="shared" si="68"/>
        <v/>
      </c>
      <c r="B734" s="26" t="str">
        <f>VLOOKUP(A734,OutputOsiris!$A$9:$A$1008,1,FALSE)</f>
        <v/>
      </c>
      <c r="C734" s="10" t="str">
        <f t="shared" si="69"/>
        <v/>
      </c>
      <c r="D734" s="26" t="str">
        <f>VLOOKUP(A734,Opdracht!$A$11:$A$1010,1,FALSE)</f>
        <v/>
      </c>
      <c r="E734" s="29" t="str">
        <f t="shared" si="70"/>
        <v/>
      </c>
      <c r="F734" s="40"/>
      <c r="G734" s="214"/>
      <c r="H734" s="41" t="str">
        <f t="shared" si="72"/>
        <v/>
      </c>
      <c r="I734" s="87" t="str">
        <f t="shared" si="71"/>
        <v/>
      </c>
      <c r="J734" s="87" t="str">
        <f t="shared" si="73"/>
        <v/>
      </c>
      <c r="K734" s="5"/>
    </row>
    <row r="735" spans="1:11" ht="15" customHeight="1" x14ac:dyDescent="0.2">
      <c r="A735" s="28" t="str">
        <f t="shared" si="68"/>
        <v/>
      </c>
      <c r="B735" s="26" t="str">
        <f>VLOOKUP(A735,OutputOsiris!$A$9:$A$1008,1,FALSE)</f>
        <v/>
      </c>
      <c r="C735" s="10" t="str">
        <f t="shared" si="69"/>
        <v/>
      </c>
      <c r="D735" s="26" t="str">
        <f>VLOOKUP(A735,Opdracht!$A$11:$A$1010,1,FALSE)</f>
        <v/>
      </c>
      <c r="E735" s="29" t="str">
        <f t="shared" si="70"/>
        <v/>
      </c>
      <c r="F735" s="40"/>
      <c r="G735" s="214"/>
      <c r="H735" s="41" t="str">
        <f t="shared" si="72"/>
        <v/>
      </c>
      <c r="I735" s="87" t="str">
        <f t="shared" si="71"/>
        <v/>
      </c>
      <c r="J735" s="87" t="str">
        <f t="shared" si="73"/>
        <v/>
      </c>
      <c r="K735" s="5"/>
    </row>
    <row r="736" spans="1:11" ht="15" customHeight="1" x14ac:dyDescent="0.2">
      <c r="A736" s="28" t="str">
        <f t="shared" si="68"/>
        <v/>
      </c>
      <c r="B736" s="26" t="str">
        <f>VLOOKUP(A736,OutputOsiris!$A$9:$A$1008,1,FALSE)</f>
        <v/>
      </c>
      <c r="C736" s="10" t="str">
        <f t="shared" si="69"/>
        <v/>
      </c>
      <c r="D736" s="26" t="str">
        <f>VLOOKUP(A736,Opdracht!$A$11:$A$1010,1,FALSE)</f>
        <v/>
      </c>
      <c r="E736" s="29" t="str">
        <f t="shared" si="70"/>
        <v/>
      </c>
      <c r="F736" s="40"/>
      <c r="G736" s="214"/>
      <c r="H736" s="41" t="str">
        <f t="shared" si="72"/>
        <v/>
      </c>
      <c r="I736" s="87" t="str">
        <f t="shared" si="71"/>
        <v/>
      </c>
      <c r="J736" s="87" t="str">
        <f t="shared" si="73"/>
        <v/>
      </c>
      <c r="K736" s="5"/>
    </row>
    <row r="737" spans="1:11" ht="15" customHeight="1" x14ac:dyDescent="0.2">
      <c r="A737" s="28" t="str">
        <f t="shared" si="68"/>
        <v/>
      </c>
      <c r="B737" s="26" t="str">
        <f>VLOOKUP(A737,OutputOsiris!$A$9:$A$1008,1,FALSE)</f>
        <v/>
      </c>
      <c r="C737" s="10" t="str">
        <f t="shared" si="69"/>
        <v/>
      </c>
      <c r="D737" s="26" t="str">
        <f>VLOOKUP(A737,Opdracht!$A$11:$A$1010,1,FALSE)</f>
        <v/>
      </c>
      <c r="E737" s="29" t="str">
        <f t="shared" si="70"/>
        <v/>
      </c>
      <c r="F737" s="40"/>
      <c r="G737" s="214"/>
      <c r="H737" s="41" t="str">
        <f t="shared" si="72"/>
        <v/>
      </c>
      <c r="I737" s="87" t="str">
        <f t="shared" si="71"/>
        <v/>
      </c>
      <c r="J737" s="87" t="str">
        <f t="shared" si="73"/>
        <v/>
      </c>
      <c r="K737" s="5"/>
    </row>
    <row r="738" spans="1:11" ht="15" customHeight="1" x14ac:dyDescent="0.2">
      <c r="A738" s="28" t="str">
        <f t="shared" si="68"/>
        <v/>
      </c>
      <c r="B738" s="26" t="str">
        <f>VLOOKUP(A738,OutputOsiris!$A$9:$A$1008,1,FALSE)</f>
        <v/>
      </c>
      <c r="C738" s="10" t="str">
        <f t="shared" si="69"/>
        <v/>
      </c>
      <c r="D738" s="26" t="str">
        <f>VLOOKUP(A738,Opdracht!$A$11:$A$1010,1,FALSE)</f>
        <v/>
      </c>
      <c r="E738" s="29" t="str">
        <f t="shared" si="70"/>
        <v/>
      </c>
      <c r="F738" s="40"/>
      <c r="G738" s="214"/>
      <c r="H738" s="41" t="str">
        <f t="shared" si="72"/>
        <v/>
      </c>
      <c r="I738" s="87" t="str">
        <f t="shared" si="71"/>
        <v/>
      </c>
      <c r="J738" s="87" t="str">
        <f t="shared" si="73"/>
        <v/>
      </c>
      <c r="K738" s="5"/>
    </row>
    <row r="739" spans="1:11" ht="15" customHeight="1" x14ac:dyDescent="0.2">
      <c r="A739" s="28" t="str">
        <f t="shared" si="68"/>
        <v/>
      </c>
      <c r="B739" s="26" t="str">
        <f>VLOOKUP(A739,OutputOsiris!$A$9:$A$1008,1,FALSE)</f>
        <v/>
      </c>
      <c r="C739" s="10" t="str">
        <f t="shared" si="69"/>
        <v/>
      </c>
      <c r="D739" s="26" t="str">
        <f>VLOOKUP(A739,Opdracht!$A$11:$A$1010,1,FALSE)</f>
        <v/>
      </c>
      <c r="E739" s="29" t="str">
        <f t="shared" si="70"/>
        <v/>
      </c>
      <c r="F739" s="40"/>
      <c r="G739" s="214"/>
      <c r="H739" s="41" t="str">
        <f t="shared" si="72"/>
        <v/>
      </c>
      <c r="I739" s="87" t="str">
        <f t="shared" si="71"/>
        <v/>
      </c>
      <c r="J739" s="87" t="str">
        <f t="shared" si="73"/>
        <v/>
      </c>
      <c r="K739" s="5"/>
    </row>
    <row r="740" spans="1:11" ht="15" customHeight="1" x14ac:dyDescent="0.2">
      <c r="A740" s="28" t="str">
        <f t="shared" si="68"/>
        <v/>
      </c>
      <c r="B740" s="26" t="str">
        <f>VLOOKUP(A740,OutputOsiris!$A$9:$A$1008,1,FALSE)</f>
        <v/>
      </c>
      <c r="C740" s="10" t="str">
        <f t="shared" si="69"/>
        <v/>
      </c>
      <c r="D740" s="26" t="str">
        <f>VLOOKUP(A740,Opdracht!$A$11:$A$1010,1,FALSE)</f>
        <v/>
      </c>
      <c r="E740" s="29" t="str">
        <f t="shared" si="70"/>
        <v/>
      </c>
      <c r="F740" s="40"/>
      <c r="G740" s="214"/>
      <c r="H740" s="41" t="str">
        <f t="shared" si="72"/>
        <v/>
      </c>
      <c r="I740" s="87" t="str">
        <f t="shared" si="71"/>
        <v/>
      </c>
      <c r="J740" s="87" t="str">
        <f t="shared" si="73"/>
        <v/>
      </c>
      <c r="K740" s="5"/>
    </row>
    <row r="741" spans="1:11" ht="15" customHeight="1" x14ac:dyDescent="0.2">
      <c r="A741" s="28" t="str">
        <f t="shared" si="68"/>
        <v/>
      </c>
      <c r="B741" s="26" t="str">
        <f>VLOOKUP(A741,OutputOsiris!$A$9:$A$1008,1,FALSE)</f>
        <v/>
      </c>
      <c r="C741" s="10" t="str">
        <f t="shared" si="69"/>
        <v/>
      </c>
      <c r="D741" s="26" t="str">
        <f>VLOOKUP(A741,Opdracht!$A$11:$A$1010,1,FALSE)</f>
        <v/>
      </c>
      <c r="E741" s="29" t="str">
        <f t="shared" si="70"/>
        <v/>
      </c>
      <c r="F741" s="40"/>
      <c r="G741" s="214"/>
      <c r="H741" s="41" t="str">
        <f t="shared" si="72"/>
        <v/>
      </c>
      <c r="I741" s="87" t="str">
        <f t="shared" si="71"/>
        <v/>
      </c>
      <c r="J741" s="87" t="str">
        <f t="shared" si="73"/>
        <v/>
      </c>
      <c r="K741" s="5"/>
    </row>
    <row r="742" spans="1:11" ht="15" customHeight="1" x14ac:dyDescent="0.2">
      <c r="A742" s="28" t="str">
        <f t="shared" si="68"/>
        <v/>
      </c>
      <c r="B742" s="26" t="str">
        <f>VLOOKUP(A742,OutputOsiris!$A$9:$A$1008,1,FALSE)</f>
        <v/>
      </c>
      <c r="C742" s="10" t="str">
        <f t="shared" si="69"/>
        <v/>
      </c>
      <c r="D742" s="26" t="str">
        <f>VLOOKUP(A742,Opdracht!$A$11:$A$1010,1,FALSE)</f>
        <v/>
      </c>
      <c r="E742" s="29" t="str">
        <f t="shared" si="70"/>
        <v/>
      </c>
      <c r="F742" s="40"/>
      <c r="G742" s="214"/>
      <c r="H742" s="41" t="str">
        <f t="shared" si="72"/>
        <v/>
      </c>
      <c r="I742" s="87" t="str">
        <f t="shared" si="71"/>
        <v/>
      </c>
      <c r="J742" s="87" t="str">
        <f t="shared" si="73"/>
        <v/>
      </c>
      <c r="K742" s="5"/>
    </row>
    <row r="743" spans="1:11" ht="15" customHeight="1" x14ac:dyDescent="0.2">
      <c r="A743" s="28" t="str">
        <f t="shared" si="68"/>
        <v/>
      </c>
      <c r="B743" s="26" t="str">
        <f>VLOOKUP(A743,OutputOsiris!$A$9:$A$1008,1,FALSE)</f>
        <v/>
      </c>
      <c r="C743" s="10" t="str">
        <f t="shared" si="69"/>
        <v/>
      </c>
      <c r="D743" s="26" t="str">
        <f>VLOOKUP(A743,Opdracht!$A$11:$A$1010,1,FALSE)</f>
        <v/>
      </c>
      <c r="E743" s="29" t="str">
        <f t="shared" si="70"/>
        <v/>
      </c>
      <c r="F743" s="40"/>
      <c r="G743" s="214"/>
      <c r="H743" s="41" t="str">
        <f t="shared" si="72"/>
        <v/>
      </c>
      <c r="I743" s="87" t="str">
        <f t="shared" si="71"/>
        <v/>
      </c>
      <c r="J743" s="87" t="str">
        <f t="shared" si="73"/>
        <v/>
      </c>
      <c r="K743" s="5"/>
    </row>
    <row r="744" spans="1:11" ht="15" customHeight="1" x14ac:dyDescent="0.2">
      <c r="A744" s="28" t="str">
        <f t="shared" si="68"/>
        <v/>
      </c>
      <c r="B744" s="26" t="str">
        <f>VLOOKUP(A744,OutputOsiris!$A$9:$A$1008,1,FALSE)</f>
        <v/>
      </c>
      <c r="C744" s="10" t="str">
        <f t="shared" si="69"/>
        <v/>
      </c>
      <c r="D744" s="26" t="str">
        <f>VLOOKUP(A744,Opdracht!$A$11:$A$1010,1,FALSE)</f>
        <v/>
      </c>
      <c r="E744" s="29" t="str">
        <f t="shared" si="70"/>
        <v/>
      </c>
      <c r="F744" s="40"/>
      <c r="G744" s="214"/>
      <c r="H744" s="41" t="str">
        <f t="shared" si="72"/>
        <v/>
      </c>
      <c r="I744" s="87" t="str">
        <f t="shared" si="71"/>
        <v/>
      </c>
      <c r="J744" s="87" t="str">
        <f t="shared" si="73"/>
        <v/>
      </c>
      <c r="K744" s="5"/>
    </row>
    <row r="745" spans="1:11" ht="15" customHeight="1" x14ac:dyDescent="0.2">
      <c r="A745" s="28" t="str">
        <f t="shared" si="68"/>
        <v/>
      </c>
      <c r="B745" s="26" t="str">
        <f>VLOOKUP(A745,OutputOsiris!$A$9:$A$1008,1,FALSE)</f>
        <v/>
      </c>
      <c r="C745" s="10" t="str">
        <f t="shared" si="69"/>
        <v/>
      </c>
      <c r="D745" s="26" t="str">
        <f>VLOOKUP(A745,Opdracht!$A$11:$A$1010,1,FALSE)</f>
        <v/>
      </c>
      <c r="E745" s="29" t="str">
        <f t="shared" si="70"/>
        <v/>
      </c>
      <c r="F745" s="40"/>
      <c r="G745" s="214"/>
      <c r="H745" s="41" t="str">
        <f t="shared" si="72"/>
        <v/>
      </c>
      <c r="I745" s="87" t="str">
        <f t="shared" si="71"/>
        <v/>
      </c>
      <c r="J745" s="87" t="str">
        <f t="shared" si="73"/>
        <v/>
      </c>
      <c r="K745" s="5"/>
    </row>
    <row r="746" spans="1:11" ht="15" customHeight="1" x14ac:dyDescent="0.2">
      <c r="A746" s="28" t="str">
        <f t="shared" si="68"/>
        <v/>
      </c>
      <c r="B746" s="26" t="str">
        <f>VLOOKUP(A746,OutputOsiris!$A$9:$A$1008,1,FALSE)</f>
        <v/>
      </c>
      <c r="C746" s="10" t="str">
        <f t="shared" si="69"/>
        <v/>
      </c>
      <c r="D746" s="26" t="str">
        <f>VLOOKUP(A746,Opdracht!$A$11:$A$1010,1,FALSE)</f>
        <v/>
      </c>
      <c r="E746" s="29" t="str">
        <f t="shared" si="70"/>
        <v/>
      </c>
      <c r="F746" s="40"/>
      <c r="G746" s="214"/>
      <c r="H746" s="41" t="str">
        <f t="shared" si="72"/>
        <v/>
      </c>
      <c r="I746" s="87" t="str">
        <f t="shared" si="71"/>
        <v/>
      </c>
      <c r="J746" s="87" t="str">
        <f t="shared" si="73"/>
        <v/>
      </c>
      <c r="K746" s="5"/>
    </row>
    <row r="747" spans="1:11" ht="15" customHeight="1" x14ac:dyDescent="0.2">
      <c r="A747" s="28" t="str">
        <f t="shared" si="68"/>
        <v/>
      </c>
      <c r="B747" s="26" t="str">
        <f>VLOOKUP(A747,OutputOsiris!$A$9:$A$1008,1,FALSE)</f>
        <v/>
      </c>
      <c r="C747" s="10" t="str">
        <f t="shared" si="69"/>
        <v/>
      </c>
      <c r="D747" s="26" t="str">
        <f>VLOOKUP(A747,Opdracht!$A$11:$A$1010,1,FALSE)</f>
        <v/>
      </c>
      <c r="E747" s="29" t="str">
        <f t="shared" si="70"/>
        <v/>
      </c>
      <c r="F747" s="40"/>
      <c r="G747" s="214"/>
      <c r="H747" s="41" t="str">
        <f t="shared" si="72"/>
        <v/>
      </c>
      <c r="I747" s="87" t="str">
        <f t="shared" si="71"/>
        <v/>
      </c>
      <c r="J747" s="87" t="str">
        <f t="shared" si="73"/>
        <v/>
      </c>
      <c r="K747" s="5"/>
    </row>
    <row r="748" spans="1:11" ht="15" customHeight="1" x14ac:dyDescent="0.2">
      <c r="A748" s="28" t="str">
        <f t="shared" si="68"/>
        <v/>
      </c>
      <c r="B748" s="26" t="str">
        <f>VLOOKUP(A748,OutputOsiris!$A$9:$A$1008,1,FALSE)</f>
        <v/>
      </c>
      <c r="C748" s="10" t="str">
        <f t="shared" si="69"/>
        <v/>
      </c>
      <c r="D748" s="26" t="str">
        <f>VLOOKUP(A748,Opdracht!$A$11:$A$1010,1,FALSE)</f>
        <v/>
      </c>
      <c r="E748" s="29" t="str">
        <f t="shared" si="70"/>
        <v/>
      </c>
      <c r="F748" s="40"/>
      <c r="G748" s="214"/>
      <c r="H748" s="41" t="str">
        <f t="shared" si="72"/>
        <v/>
      </c>
      <c r="I748" s="87" t="str">
        <f t="shared" si="71"/>
        <v/>
      </c>
      <c r="J748" s="87" t="str">
        <f t="shared" si="73"/>
        <v/>
      </c>
      <c r="K748" s="5"/>
    </row>
    <row r="749" spans="1:11" ht="15" customHeight="1" x14ac:dyDescent="0.2">
      <c r="A749" s="28" t="str">
        <f t="shared" si="68"/>
        <v/>
      </c>
      <c r="B749" s="26" t="str">
        <f>VLOOKUP(A749,OutputOsiris!$A$9:$A$1008,1,FALSE)</f>
        <v/>
      </c>
      <c r="C749" s="10" t="str">
        <f t="shared" si="69"/>
        <v/>
      </c>
      <c r="D749" s="26" t="str">
        <f>VLOOKUP(A749,Opdracht!$A$11:$A$1010,1,FALSE)</f>
        <v/>
      </c>
      <c r="E749" s="29" t="str">
        <f t="shared" si="70"/>
        <v/>
      </c>
      <c r="F749" s="40"/>
      <c r="G749" s="214"/>
      <c r="H749" s="41" t="str">
        <f t="shared" si="72"/>
        <v/>
      </c>
      <c r="I749" s="87" t="str">
        <f t="shared" si="71"/>
        <v/>
      </c>
      <c r="J749" s="87" t="str">
        <f t="shared" si="73"/>
        <v/>
      </c>
      <c r="K749" s="5"/>
    </row>
    <row r="750" spans="1:11" ht="15" customHeight="1" x14ac:dyDescent="0.2">
      <c r="A750" s="28" t="str">
        <f t="shared" si="68"/>
        <v/>
      </c>
      <c r="B750" s="26" t="str">
        <f>VLOOKUP(A750,OutputOsiris!$A$9:$A$1008,1,FALSE)</f>
        <v/>
      </c>
      <c r="C750" s="10" t="str">
        <f t="shared" si="69"/>
        <v/>
      </c>
      <c r="D750" s="26" t="str">
        <f>VLOOKUP(A750,Opdracht!$A$11:$A$1010,1,FALSE)</f>
        <v/>
      </c>
      <c r="E750" s="29" t="str">
        <f t="shared" si="70"/>
        <v/>
      </c>
      <c r="F750" s="40"/>
      <c r="G750" s="214"/>
      <c r="H750" s="41" t="str">
        <f t="shared" si="72"/>
        <v/>
      </c>
      <c r="I750" s="87" t="str">
        <f t="shared" si="71"/>
        <v/>
      </c>
      <c r="J750" s="87" t="str">
        <f t="shared" si="73"/>
        <v/>
      </c>
      <c r="K750" s="5"/>
    </row>
    <row r="751" spans="1:11" ht="15" customHeight="1" x14ac:dyDescent="0.2">
      <c r="A751" s="28" t="str">
        <f t="shared" si="68"/>
        <v/>
      </c>
      <c r="B751" s="26" t="str">
        <f>VLOOKUP(A751,OutputOsiris!$A$9:$A$1008,1,FALSE)</f>
        <v/>
      </c>
      <c r="C751" s="10" t="str">
        <f t="shared" si="69"/>
        <v/>
      </c>
      <c r="D751" s="26" t="str">
        <f>VLOOKUP(A751,Opdracht!$A$11:$A$1010,1,FALSE)</f>
        <v/>
      </c>
      <c r="E751" s="29" t="str">
        <f t="shared" si="70"/>
        <v/>
      </c>
      <c r="F751" s="40"/>
      <c r="G751" s="214"/>
      <c r="H751" s="41" t="str">
        <f t="shared" si="72"/>
        <v/>
      </c>
      <c r="I751" s="87" t="str">
        <f t="shared" si="71"/>
        <v/>
      </c>
      <c r="J751" s="87" t="str">
        <f t="shared" si="73"/>
        <v/>
      </c>
      <c r="K751" s="5"/>
    </row>
    <row r="752" spans="1:11" ht="15" customHeight="1" x14ac:dyDescent="0.2">
      <c r="A752" s="28" t="str">
        <f t="shared" si="68"/>
        <v/>
      </c>
      <c r="B752" s="26" t="str">
        <f>VLOOKUP(A752,OutputOsiris!$A$9:$A$1008,1,FALSE)</f>
        <v/>
      </c>
      <c r="C752" s="10" t="str">
        <f t="shared" si="69"/>
        <v/>
      </c>
      <c r="D752" s="26" t="str">
        <f>VLOOKUP(A752,Opdracht!$A$11:$A$1010,1,FALSE)</f>
        <v/>
      </c>
      <c r="E752" s="29" t="str">
        <f t="shared" si="70"/>
        <v/>
      </c>
      <c r="F752" s="40"/>
      <c r="G752" s="214"/>
      <c r="H752" s="41" t="str">
        <f t="shared" si="72"/>
        <v/>
      </c>
      <c r="I752" s="87" t="str">
        <f t="shared" si="71"/>
        <v/>
      </c>
      <c r="J752" s="87" t="str">
        <f t="shared" si="73"/>
        <v/>
      </c>
      <c r="K752" s="5"/>
    </row>
    <row r="753" spans="1:11" ht="15" customHeight="1" x14ac:dyDescent="0.2">
      <c r="A753" s="28" t="str">
        <f t="shared" si="68"/>
        <v/>
      </c>
      <c r="B753" s="26" t="str">
        <f>VLOOKUP(A753,OutputOsiris!$A$9:$A$1008,1,FALSE)</f>
        <v/>
      </c>
      <c r="C753" s="10" t="str">
        <f t="shared" si="69"/>
        <v/>
      </c>
      <c r="D753" s="26" t="str">
        <f>VLOOKUP(A753,Opdracht!$A$11:$A$1010,1,FALSE)</f>
        <v/>
      </c>
      <c r="E753" s="29" t="str">
        <f t="shared" si="70"/>
        <v/>
      </c>
      <c r="F753" s="40"/>
      <c r="G753" s="214"/>
      <c r="H753" s="41" t="str">
        <f t="shared" si="72"/>
        <v/>
      </c>
      <c r="I753" s="87" t="str">
        <f t="shared" si="71"/>
        <v/>
      </c>
      <c r="J753" s="87" t="str">
        <f t="shared" si="73"/>
        <v/>
      </c>
      <c r="K753" s="5"/>
    </row>
    <row r="754" spans="1:11" ht="15" customHeight="1" x14ac:dyDescent="0.2">
      <c r="A754" s="28" t="str">
        <f t="shared" si="68"/>
        <v/>
      </c>
      <c r="B754" s="26" t="str">
        <f>VLOOKUP(A754,OutputOsiris!$A$9:$A$1008,1,FALSE)</f>
        <v/>
      </c>
      <c r="C754" s="10" t="str">
        <f t="shared" si="69"/>
        <v/>
      </c>
      <c r="D754" s="26" t="str">
        <f>VLOOKUP(A754,Opdracht!$A$11:$A$1010,1,FALSE)</f>
        <v/>
      </c>
      <c r="E754" s="29" t="str">
        <f t="shared" si="70"/>
        <v/>
      </c>
      <c r="F754" s="40"/>
      <c r="G754" s="214"/>
      <c r="H754" s="41" t="str">
        <f t="shared" si="72"/>
        <v/>
      </c>
      <c r="I754" s="87" t="str">
        <f t="shared" si="71"/>
        <v/>
      </c>
      <c r="J754" s="87" t="str">
        <f t="shared" si="73"/>
        <v/>
      </c>
      <c r="K754" s="5"/>
    </row>
    <row r="755" spans="1:11" ht="15" customHeight="1" x14ac:dyDescent="0.2">
      <c r="A755" s="28" t="str">
        <f t="shared" si="68"/>
        <v/>
      </c>
      <c r="B755" s="26" t="str">
        <f>VLOOKUP(A755,OutputOsiris!$A$9:$A$1008,1,FALSE)</f>
        <v/>
      </c>
      <c r="C755" s="10" t="str">
        <f t="shared" si="69"/>
        <v/>
      </c>
      <c r="D755" s="26" t="str">
        <f>VLOOKUP(A755,Opdracht!$A$11:$A$1010,1,FALSE)</f>
        <v/>
      </c>
      <c r="E755" s="29" t="str">
        <f t="shared" si="70"/>
        <v/>
      </c>
      <c r="F755" s="40"/>
      <c r="G755" s="214"/>
      <c r="H755" s="41" t="str">
        <f t="shared" si="72"/>
        <v/>
      </c>
      <c r="I755" s="87" t="str">
        <f t="shared" si="71"/>
        <v/>
      </c>
      <c r="J755" s="87" t="str">
        <f t="shared" si="73"/>
        <v/>
      </c>
      <c r="K755" s="5"/>
    </row>
    <row r="756" spans="1:11" ht="15" customHeight="1" x14ac:dyDescent="0.2">
      <c r="A756" s="28" t="str">
        <f t="shared" si="68"/>
        <v/>
      </c>
      <c r="B756" s="26" t="str">
        <f>VLOOKUP(A756,OutputOsiris!$A$9:$A$1008,1,FALSE)</f>
        <v/>
      </c>
      <c r="C756" s="10" t="str">
        <f t="shared" si="69"/>
        <v/>
      </c>
      <c r="D756" s="26" t="str">
        <f>VLOOKUP(A756,Opdracht!$A$11:$A$1010,1,FALSE)</f>
        <v/>
      </c>
      <c r="E756" s="29" t="str">
        <f t="shared" si="70"/>
        <v/>
      </c>
      <c r="F756" s="40"/>
      <c r="G756" s="214"/>
      <c r="H756" s="41" t="str">
        <f t="shared" si="72"/>
        <v/>
      </c>
      <c r="I756" s="87" t="str">
        <f t="shared" si="71"/>
        <v/>
      </c>
      <c r="J756" s="87" t="str">
        <f t="shared" si="73"/>
        <v/>
      </c>
      <c r="K756" s="5"/>
    </row>
    <row r="757" spans="1:11" ht="15" customHeight="1" x14ac:dyDescent="0.2">
      <c r="A757" s="28" t="str">
        <f t="shared" si="68"/>
        <v/>
      </c>
      <c r="B757" s="26" t="str">
        <f>VLOOKUP(A757,OutputOsiris!$A$9:$A$1008,1,FALSE)</f>
        <v/>
      </c>
      <c r="C757" s="10" t="str">
        <f t="shared" si="69"/>
        <v/>
      </c>
      <c r="D757" s="26" t="str">
        <f>VLOOKUP(A757,Opdracht!$A$11:$A$1010,1,FALSE)</f>
        <v/>
      </c>
      <c r="E757" s="29" t="str">
        <f t="shared" si="70"/>
        <v/>
      </c>
      <c r="F757" s="40"/>
      <c r="G757" s="214"/>
      <c r="H757" s="41" t="str">
        <f t="shared" si="72"/>
        <v/>
      </c>
      <c r="I757" s="87" t="str">
        <f t="shared" si="71"/>
        <v/>
      </c>
      <c r="J757" s="87" t="str">
        <f t="shared" si="73"/>
        <v/>
      </c>
      <c r="K757" s="5"/>
    </row>
    <row r="758" spans="1:11" ht="15" customHeight="1" x14ac:dyDescent="0.2">
      <c r="A758" s="28" t="str">
        <f t="shared" si="68"/>
        <v/>
      </c>
      <c r="B758" s="26" t="str">
        <f>VLOOKUP(A758,OutputOsiris!$A$9:$A$1008,1,FALSE)</f>
        <v/>
      </c>
      <c r="C758" s="10" t="str">
        <f t="shared" si="69"/>
        <v/>
      </c>
      <c r="D758" s="26" t="str">
        <f>VLOOKUP(A758,Opdracht!$A$11:$A$1010,1,FALSE)</f>
        <v/>
      </c>
      <c r="E758" s="29" t="str">
        <f t="shared" si="70"/>
        <v/>
      </c>
      <c r="F758" s="40"/>
      <c r="G758" s="214"/>
      <c r="H758" s="41" t="str">
        <f t="shared" si="72"/>
        <v/>
      </c>
      <c r="I758" s="87" t="str">
        <f t="shared" si="71"/>
        <v/>
      </c>
      <c r="J758" s="87" t="str">
        <f t="shared" si="73"/>
        <v/>
      </c>
      <c r="K758" s="5"/>
    </row>
    <row r="759" spans="1:11" ht="15" customHeight="1" x14ac:dyDescent="0.2">
      <c r="A759" s="28" t="str">
        <f t="shared" si="68"/>
        <v/>
      </c>
      <c r="B759" s="26" t="str">
        <f>VLOOKUP(A759,OutputOsiris!$A$9:$A$1008,1,FALSE)</f>
        <v/>
      </c>
      <c r="C759" s="10" t="str">
        <f t="shared" si="69"/>
        <v/>
      </c>
      <c r="D759" s="26" t="str">
        <f>VLOOKUP(A759,Opdracht!$A$11:$A$1010,1,FALSE)</f>
        <v/>
      </c>
      <c r="E759" s="29" t="str">
        <f t="shared" si="70"/>
        <v/>
      </c>
      <c r="F759" s="40"/>
      <c r="G759" s="214"/>
      <c r="H759" s="41" t="str">
        <f t="shared" si="72"/>
        <v/>
      </c>
      <c r="I759" s="87" t="str">
        <f t="shared" si="71"/>
        <v/>
      </c>
      <c r="J759" s="87" t="str">
        <f t="shared" si="73"/>
        <v/>
      </c>
      <c r="K759" s="5"/>
    </row>
    <row r="760" spans="1:11" ht="15" customHeight="1" x14ac:dyDescent="0.2">
      <c r="A760" s="28" t="str">
        <f t="shared" si="68"/>
        <v/>
      </c>
      <c r="B760" s="26" t="str">
        <f>VLOOKUP(A760,OutputOsiris!$A$9:$A$1008,1,FALSE)</f>
        <v/>
      </c>
      <c r="C760" s="10" t="str">
        <f t="shared" si="69"/>
        <v/>
      </c>
      <c r="D760" s="26" t="str">
        <f>VLOOKUP(A760,Opdracht!$A$11:$A$1010,1,FALSE)</f>
        <v/>
      </c>
      <c r="E760" s="29" t="str">
        <f t="shared" si="70"/>
        <v/>
      </c>
      <c r="F760" s="40"/>
      <c r="G760" s="214"/>
      <c r="H760" s="41" t="str">
        <f t="shared" si="72"/>
        <v/>
      </c>
      <c r="I760" s="87" t="str">
        <f t="shared" si="71"/>
        <v/>
      </c>
      <c r="J760" s="87" t="str">
        <f t="shared" si="73"/>
        <v/>
      </c>
      <c r="K760" s="5"/>
    </row>
    <row r="761" spans="1:11" ht="15" customHeight="1" x14ac:dyDescent="0.2">
      <c r="A761" s="28" t="str">
        <f t="shared" si="68"/>
        <v/>
      </c>
      <c r="B761" s="26" t="str">
        <f>VLOOKUP(A761,OutputOsiris!$A$9:$A$1008,1,FALSE)</f>
        <v/>
      </c>
      <c r="C761" s="10" t="str">
        <f t="shared" si="69"/>
        <v/>
      </c>
      <c r="D761" s="26" t="str">
        <f>VLOOKUP(A761,Opdracht!$A$11:$A$1010,1,FALSE)</f>
        <v/>
      </c>
      <c r="E761" s="29" t="str">
        <f t="shared" si="70"/>
        <v/>
      </c>
      <c r="F761" s="40"/>
      <c r="G761" s="214"/>
      <c r="H761" s="41" t="str">
        <f t="shared" si="72"/>
        <v/>
      </c>
      <c r="I761" s="87" t="str">
        <f t="shared" si="71"/>
        <v/>
      </c>
      <c r="J761" s="87" t="str">
        <f t="shared" si="73"/>
        <v/>
      </c>
      <c r="K761" s="5"/>
    </row>
    <row r="762" spans="1:11" ht="15" customHeight="1" x14ac:dyDescent="0.2">
      <c r="A762" s="28" t="str">
        <f t="shared" si="68"/>
        <v/>
      </c>
      <c r="B762" s="26" t="str">
        <f>VLOOKUP(A762,OutputOsiris!$A$9:$A$1008,1,FALSE)</f>
        <v/>
      </c>
      <c r="C762" s="10" t="str">
        <f t="shared" si="69"/>
        <v/>
      </c>
      <c r="D762" s="26" t="str">
        <f>VLOOKUP(A762,Opdracht!$A$11:$A$1010,1,FALSE)</f>
        <v/>
      </c>
      <c r="E762" s="29" t="str">
        <f t="shared" si="70"/>
        <v/>
      </c>
      <c r="F762" s="40"/>
      <c r="G762" s="214"/>
      <c r="H762" s="41" t="str">
        <f t="shared" si="72"/>
        <v/>
      </c>
      <c r="I762" s="87" t="str">
        <f t="shared" si="71"/>
        <v/>
      </c>
      <c r="J762" s="87" t="str">
        <f t="shared" si="73"/>
        <v/>
      </c>
      <c r="K762" s="5"/>
    </row>
    <row r="763" spans="1:11" ht="15" customHeight="1" x14ac:dyDescent="0.2">
      <c r="A763" s="28" t="str">
        <f t="shared" si="68"/>
        <v/>
      </c>
      <c r="B763" s="26" t="str">
        <f>VLOOKUP(A763,OutputOsiris!$A$9:$A$1008,1,FALSE)</f>
        <v/>
      </c>
      <c r="C763" s="10" t="str">
        <f t="shared" si="69"/>
        <v/>
      </c>
      <c r="D763" s="26" t="str">
        <f>VLOOKUP(A763,Opdracht!$A$11:$A$1010,1,FALSE)</f>
        <v/>
      </c>
      <c r="E763" s="29" t="str">
        <f t="shared" si="70"/>
        <v/>
      </c>
      <c r="F763" s="40"/>
      <c r="G763" s="214"/>
      <c r="H763" s="41" t="str">
        <f t="shared" si="72"/>
        <v/>
      </c>
      <c r="I763" s="87" t="str">
        <f t="shared" si="71"/>
        <v/>
      </c>
      <c r="J763" s="87" t="str">
        <f t="shared" si="73"/>
        <v/>
      </c>
      <c r="K763" s="5"/>
    </row>
    <row r="764" spans="1:11" ht="15" customHeight="1" x14ac:dyDescent="0.2">
      <c r="A764" s="28" t="str">
        <f t="shared" si="68"/>
        <v/>
      </c>
      <c r="B764" s="26" t="str">
        <f>VLOOKUP(A764,OutputOsiris!$A$9:$A$1008,1,FALSE)</f>
        <v/>
      </c>
      <c r="C764" s="10" t="str">
        <f t="shared" si="69"/>
        <v/>
      </c>
      <c r="D764" s="26" t="str">
        <f>VLOOKUP(A764,Opdracht!$A$11:$A$1010,1,FALSE)</f>
        <v/>
      </c>
      <c r="E764" s="29" t="str">
        <f t="shared" si="70"/>
        <v/>
      </c>
      <c r="F764" s="40"/>
      <c r="G764" s="214"/>
      <c r="H764" s="41" t="str">
        <f t="shared" si="72"/>
        <v/>
      </c>
      <c r="I764" s="87" t="str">
        <f t="shared" si="71"/>
        <v/>
      </c>
      <c r="J764" s="87" t="str">
        <f t="shared" si="73"/>
        <v/>
      </c>
      <c r="K764" s="5"/>
    </row>
    <row r="765" spans="1:11" ht="15" customHeight="1" x14ac:dyDescent="0.2">
      <c r="A765" s="28" t="str">
        <f t="shared" si="68"/>
        <v/>
      </c>
      <c r="B765" s="26" t="str">
        <f>VLOOKUP(A765,OutputOsiris!$A$9:$A$1008,1,FALSE)</f>
        <v/>
      </c>
      <c r="C765" s="10" t="str">
        <f t="shared" si="69"/>
        <v/>
      </c>
      <c r="D765" s="26" t="str">
        <f>VLOOKUP(A765,Opdracht!$A$11:$A$1010,1,FALSE)</f>
        <v/>
      </c>
      <c r="E765" s="29" t="str">
        <f t="shared" si="70"/>
        <v/>
      </c>
      <c r="F765" s="40"/>
      <c r="G765" s="214"/>
      <c r="H765" s="41" t="str">
        <f t="shared" si="72"/>
        <v/>
      </c>
      <c r="I765" s="87" t="str">
        <f t="shared" si="71"/>
        <v/>
      </c>
      <c r="J765" s="87" t="str">
        <f t="shared" si="73"/>
        <v/>
      </c>
      <c r="K765" s="5"/>
    </row>
    <row r="766" spans="1:11" ht="15" customHeight="1" x14ac:dyDescent="0.2">
      <c r="A766" s="28" t="str">
        <f t="shared" si="68"/>
        <v/>
      </c>
      <c r="B766" s="26" t="str">
        <f>VLOOKUP(A766,OutputOsiris!$A$9:$A$1008,1,FALSE)</f>
        <v/>
      </c>
      <c r="C766" s="10" t="str">
        <f t="shared" si="69"/>
        <v/>
      </c>
      <c r="D766" s="26" t="str">
        <f>VLOOKUP(A766,Opdracht!$A$11:$A$1010,1,FALSE)</f>
        <v/>
      </c>
      <c r="E766" s="29" t="str">
        <f t="shared" si="70"/>
        <v/>
      </c>
      <c r="F766" s="40"/>
      <c r="G766" s="214"/>
      <c r="H766" s="41" t="str">
        <f t="shared" si="72"/>
        <v/>
      </c>
      <c r="I766" s="87" t="str">
        <f t="shared" si="71"/>
        <v/>
      </c>
      <c r="J766" s="87" t="str">
        <f t="shared" si="73"/>
        <v/>
      </c>
      <c r="K766" s="5"/>
    </row>
    <row r="767" spans="1:11" ht="15" customHeight="1" x14ac:dyDescent="0.2">
      <c r="A767" s="28" t="str">
        <f t="shared" si="68"/>
        <v/>
      </c>
      <c r="B767" s="26" t="str">
        <f>VLOOKUP(A767,OutputOsiris!$A$9:$A$1008,1,FALSE)</f>
        <v/>
      </c>
      <c r="C767" s="10" t="str">
        <f t="shared" si="69"/>
        <v/>
      </c>
      <c r="D767" s="26" t="str">
        <f>VLOOKUP(A767,Opdracht!$A$11:$A$1010,1,FALSE)</f>
        <v/>
      </c>
      <c r="E767" s="29" t="str">
        <f t="shared" si="70"/>
        <v/>
      </c>
      <c r="F767" s="40"/>
      <c r="G767" s="214"/>
      <c r="H767" s="41" t="str">
        <f t="shared" si="72"/>
        <v/>
      </c>
      <c r="I767" s="87" t="str">
        <f t="shared" si="71"/>
        <v/>
      </c>
      <c r="J767" s="87" t="str">
        <f t="shared" si="73"/>
        <v/>
      </c>
      <c r="K767" s="5"/>
    </row>
    <row r="768" spans="1:11" ht="15" customHeight="1" x14ac:dyDescent="0.2">
      <c r="A768" s="28" t="str">
        <f t="shared" si="68"/>
        <v/>
      </c>
      <c r="B768" s="26" t="str">
        <f>VLOOKUP(A768,OutputOsiris!$A$9:$A$1008,1,FALSE)</f>
        <v/>
      </c>
      <c r="C768" s="10" t="str">
        <f t="shared" si="69"/>
        <v/>
      </c>
      <c r="D768" s="26" t="str">
        <f>VLOOKUP(A768,Opdracht!$A$11:$A$1010,1,FALSE)</f>
        <v/>
      </c>
      <c r="E768" s="29" t="str">
        <f t="shared" si="70"/>
        <v/>
      </c>
      <c r="F768" s="40"/>
      <c r="G768" s="214"/>
      <c r="H768" s="41" t="str">
        <f t="shared" si="72"/>
        <v/>
      </c>
      <c r="I768" s="87" t="str">
        <f t="shared" si="71"/>
        <v/>
      </c>
      <c r="J768" s="87" t="str">
        <f t="shared" si="73"/>
        <v/>
      </c>
      <c r="K768" s="5"/>
    </row>
    <row r="769" spans="1:11" ht="15" customHeight="1" x14ac:dyDescent="0.2">
      <c r="A769" s="28" t="str">
        <f t="shared" si="68"/>
        <v/>
      </c>
      <c r="B769" s="26" t="str">
        <f>VLOOKUP(A769,OutputOsiris!$A$9:$A$1008,1,FALSE)</f>
        <v/>
      </c>
      <c r="C769" s="10" t="str">
        <f t="shared" si="69"/>
        <v/>
      </c>
      <c r="D769" s="26" t="str">
        <f>VLOOKUP(A769,Opdracht!$A$11:$A$1010,1,FALSE)</f>
        <v/>
      </c>
      <c r="E769" s="29" t="str">
        <f t="shared" si="70"/>
        <v/>
      </c>
      <c r="F769" s="40"/>
      <c r="G769" s="214"/>
      <c r="H769" s="41" t="str">
        <f t="shared" si="72"/>
        <v/>
      </c>
      <c r="I769" s="87" t="str">
        <f t="shared" si="71"/>
        <v/>
      </c>
      <c r="J769" s="87" t="str">
        <f t="shared" si="73"/>
        <v/>
      </c>
      <c r="K769" s="5"/>
    </row>
    <row r="770" spans="1:11" ht="15" customHeight="1" x14ac:dyDescent="0.2">
      <c r="A770" s="28" t="str">
        <f t="shared" si="68"/>
        <v/>
      </c>
      <c r="B770" s="26" t="str">
        <f>VLOOKUP(A770,OutputOsiris!$A$9:$A$1008,1,FALSE)</f>
        <v/>
      </c>
      <c r="C770" s="10" t="str">
        <f t="shared" si="69"/>
        <v/>
      </c>
      <c r="D770" s="26" t="str">
        <f>VLOOKUP(A770,Opdracht!$A$11:$A$1010,1,FALSE)</f>
        <v/>
      </c>
      <c r="E770" s="29" t="str">
        <f t="shared" si="70"/>
        <v/>
      </c>
      <c r="F770" s="40"/>
      <c r="G770" s="214"/>
      <c r="H770" s="41" t="str">
        <f t="shared" si="72"/>
        <v/>
      </c>
      <c r="I770" s="87" t="str">
        <f t="shared" si="71"/>
        <v/>
      </c>
      <c r="J770" s="87" t="str">
        <f t="shared" si="73"/>
        <v/>
      </c>
      <c r="K770" s="5"/>
    </row>
    <row r="771" spans="1:11" ht="15" customHeight="1" x14ac:dyDescent="0.2">
      <c r="A771" s="28" t="str">
        <f t="shared" si="68"/>
        <v/>
      </c>
      <c r="B771" s="26" t="str">
        <f>VLOOKUP(A771,OutputOsiris!$A$9:$A$1008,1,FALSE)</f>
        <v/>
      </c>
      <c r="C771" s="10" t="str">
        <f t="shared" si="69"/>
        <v/>
      </c>
      <c r="D771" s="26" t="str">
        <f>VLOOKUP(A771,Opdracht!$A$11:$A$1010,1,FALSE)</f>
        <v/>
      </c>
      <c r="E771" s="29" t="str">
        <f t="shared" si="70"/>
        <v/>
      </c>
      <c r="F771" s="40"/>
      <c r="G771" s="214"/>
      <c r="H771" s="41" t="str">
        <f t="shared" si="72"/>
        <v/>
      </c>
      <c r="I771" s="87" t="str">
        <f t="shared" si="71"/>
        <v/>
      </c>
      <c r="J771" s="87" t="str">
        <f t="shared" si="73"/>
        <v/>
      </c>
      <c r="K771" s="5"/>
    </row>
    <row r="772" spans="1:11" ht="15" customHeight="1" x14ac:dyDescent="0.2">
      <c r="A772" s="28" t="str">
        <f t="shared" si="68"/>
        <v/>
      </c>
      <c r="B772" s="26" t="str">
        <f>VLOOKUP(A772,OutputOsiris!$A$9:$A$1008,1,FALSE)</f>
        <v/>
      </c>
      <c r="C772" s="10" t="str">
        <f t="shared" si="69"/>
        <v/>
      </c>
      <c r="D772" s="26" t="str">
        <f>VLOOKUP(A772,Opdracht!$A$11:$A$1010,1,FALSE)</f>
        <v/>
      </c>
      <c r="E772" s="29" t="str">
        <f t="shared" si="70"/>
        <v/>
      </c>
      <c r="F772" s="40"/>
      <c r="G772" s="214"/>
      <c r="H772" s="41" t="str">
        <f t="shared" si="72"/>
        <v/>
      </c>
      <c r="I772" s="87" t="str">
        <f t="shared" si="71"/>
        <v/>
      </c>
      <c r="J772" s="87" t="str">
        <f t="shared" si="73"/>
        <v/>
      </c>
      <c r="K772" s="5"/>
    </row>
    <row r="773" spans="1:11" ht="15" customHeight="1" x14ac:dyDescent="0.2">
      <c r="A773" s="28" t="str">
        <f t="shared" si="68"/>
        <v/>
      </c>
      <c r="B773" s="26" t="str">
        <f>VLOOKUP(A773,OutputOsiris!$A$9:$A$1008,1,FALSE)</f>
        <v/>
      </c>
      <c r="C773" s="10" t="str">
        <f t="shared" si="69"/>
        <v/>
      </c>
      <c r="D773" s="26" t="str">
        <f>VLOOKUP(A773,Opdracht!$A$11:$A$1010,1,FALSE)</f>
        <v/>
      </c>
      <c r="E773" s="29" t="str">
        <f t="shared" si="70"/>
        <v/>
      </c>
      <c r="F773" s="40"/>
      <c r="G773" s="214"/>
      <c r="H773" s="41" t="str">
        <f t="shared" si="72"/>
        <v/>
      </c>
      <c r="I773" s="87" t="str">
        <f t="shared" si="71"/>
        <v/>
      </c>
      <c r="J773" s="87" t="str">
        <f t="shared" si="73"/>
        <v/>
      </c>
      <c r="K773" s="5"/>
    </row>
    <row r="774" spans="1:11" ht="15" customHeight="1" x14ac:dyDescent="0.2">
      <c r="A774" s="28" t="str">
        <f t="shared" si="68"/>
        <v/>
      </c>
      <c r="B774" s="26" t="str">
        <f>VLOOKUP(A774,OutputOsiris!$A$9:$A$1008,1,FALSE)</f>
        <v/>
      </c>
      <c r="C774" s="10" t="str">
        <f t="shared" si="69"/>
        <v/>
      </c>
      <c r="D774" s="26" t="str">
        <f>VLOOKUP(A774,Opdracht!$A$11:$A$1010,1,FALSE)</f>
        <v/>
      </c>
      <c r="E774" s="29" t="str">
        <f t="shared" si="70"/>
        <v/>
      </c>
      <c r="F774" s="40"/>
      <c r="G774" s="214"/>
      <c r="H774" s="41" t="str">
        <f t="shared" si="72"/>
        <v/>
      </c>
      <c r="I774" s="87" t="str">
        <f t="shared" si="71"/>
        <v/>
      </c>
      <c r="J774" s="87" t="str">
        <f t="shared" si="73"/>
        <v/>
      </c>
      <c r="K774" s="5"/>
    </row>
    <row r="775" spans="1:11" ht="15" customHeight="1" x14ac:dyDescent="0.2">
      <c r="A775" s="28" t="str">
        <f t="shared" si="68"/>
        <v/>
      </c>
      <c r="B775" s="26" t="str">
        <f>VLOOKUP(A775,OutputOsiris!$A$9:$A$1008,1,FALSE)</f>
        <v/>
      </c>
      <c r="C775" s="10" t="str">
        <f t="shared" si="69"/>
        <v/>
      </c>
      <c r="D775" s="26" t="str">
        <f>VLOOKUP(A775,Opdracht!$A$11:$A$1010,1,FALSE)</f>
        <v/>
      </c>
      <c r="E775" s="29" t="str">
        <f t="shared" si="70"/>
        <v/>
      </c>
      <c r="F775" s="40"/>
      <c r="G775" s="214"/>
      <c r="H775" s="41" t="str">
        <f t="shared" si="72"/>
        <v/>
      </c>
      <c r="I775" s="87" t="str">
        <f t="shared" si="71"/>
        <v/>
      </c>
      <c r="J775" s="87" t="str">
        <f t="shared" si="73"/>
        <v/>
      </c>
      <c r="K775" s="5"/>
    </row>
    <row r="776" spans="1:11" ht="15" customHeight="1" x14ac:dyDescent="0.2">
      <c r="A776" s="28" t="str">
        <f t="shared" si="68"/>
        <v/>
      </c>
      <c r="B776" s="26" t="str">
        <f>VLOOKUP(A776,OutputOsiris!$A$9:$A$1008,1,FALSE)</f>
        <v/>
      </c>
      <c r="C776" s="10" t="str">
        <f t="shared" si="69"/>
        <v/>
      </c>
      <c r="D776" s="26" t="str">
        <f>VLOOKUP(A776,Opdracht!$A$11:$A$1010,1,FALSE)</f>
        <v/>
      </c>
      <c r="E776" s="29" t="str">
        <f t="shared" si="70"/>
        <v/>
      </c>
      <c r="F776" s="40"/>
      <c r="G776" s="214"/>
      <c r="H776" s="41" t="str">
        <f t="shared" si="72"/>
        <v/>
      </c>
      <c r="I776" s="87" t="str">
        <f t="shared" si="71"/>
        <v/>
      </c>
      <c r="J776" s="87" t="str">
        <f t="shared" si="73"/>
        <v/>
      </c>
      <c r="K776" s="5"/>
    </row>
    <row r="777" spans="1:11" ht="15" customHeight="1" x14ac:dyDescent="0.2">
      <c r="A777" s="28" t="str">
        <f t="shared" ref="A777:A840" si="74">TEXT(RIGHT(TRIM(F777),7),"0000000")</f>
        <v/>
      </c>
      <c r="B777" s="26" t="str">
        <f>VLOOKUP(A777,OutputOsiris!$A$9:$A$1008,1,FALSE)</f>
        <v/>
      </c>
      <c r="C777" s="10" t="str">
        <f t="shared" ref="C777:C840" si="75">IF(ISBLANK(F777),"",(IF(ISERROR(B777),"NEE","")))</f>
        <v/>
      </c>
      <c r="D777" s="26" t="str">
        <f>VLOOKUP(A777,Opdracht!$A$11:$A$1010,1,FALSE)</f>
        <v/>
      </c>
      <c r="E777" s="29" t="str">
        <f t="shared" ref="E777:E840" si="76">IF(ISBLANK(F777),"",(IF(ISERROR(D777),"NEE","")))</f>
        <v/>
      </c>
      <c r="F777" s="40"/>
      <c r="G777" s="214"/>
      <c r="H777" s="41" t="str">
        <f t="shared" si="72"/>
        <v/>
      </c>
      <c r="I777" s="87" t="str">
        <f t="shared" ref="I777:I840" si="77">IF(ISNUMBER(G777),((G777-$C$6)/$E$5)+1,"")</f>
        <v/>
      </c>
      <c r="J777" s="87" t="str">
        <f t="shared" si="73"/>
        <v/>
      </c>
      <c r="K777" s="5"/>
    </row>
    <row r="778" spans="1:11" ht="15" customHeight="1" x14ac:dyDescent="0.2">
      <c r="A778" s="28" t="str">
        <f t="shared" si="74"/>
        <v/>
      </c>
      <c r="B778" s="26" t="str">
        <f>VLOOKUP(A778,OutputOsiris!$A$9:$A$1008,1,FALSE)</f>
        <v/>
      </c>
      <c r="C778" s="10" t="str">
        <f t="shared" si="75"/>
        <v/>
      </c>
      <c r="D778" s="26" t="str">
        <f>VLOOKUP(A778,Opdracht!$A$11:$A$1010,1,FALSE)</f>
        <v/>
      </c>
      <c r="E778" s="29" t="str">
        <f t="shared" si="76"/>
        <v/>
      </c>
      <c r="F778" s="40"/>
      <c r="G778" s="214"/>
      <c r="H778" s="41" t="str">
        <f t="shared" ref="H778:H841" si="78">IF(ISTEXT(G778),G778,IF(AND(G778="",A778&lt;&gt;"",C778&lt;&gt;"NEE"),"",IF(G778="","",IF($H$7&lt;&gt;"Deelcijfer",IF(ISNUMBER(G778),IF(AND(G778&gt;=$K$8,G778&lt;=6),6,IF(G778&lt;$K$8,5,MROUND(G778,L$8)))),MROUND(G778,L$8)))))</f>
        <v/>
      </c>
      <c r="I778" s="87" t="str">
        <f t="shared" si="77"/>
        <v/>
      </c>
      <c r="J778" s="87" t="str">
        <f t="shared" si="73"/>
        <v/>
      </c>
      <c r="K778" s="5"/>
    </row>
    <row r="779" spans="1:11" ht="15" customHeight="1" x14ac:dyDescent="0.2">
      <c r="A779" s="28" t="str">
        <f t="shared" si="74"/>
        <v/>
      </c>
      <c r="B779" s="26" t="str">
        <f>VLOOKUP(A779,OutputOsiris!$A$9:$A$1008,1,FALSE)</f>
        <v/>
      </c>
      <c r="C779" s="10" t="str">
        <f t="shared" si="75"/>
        <v/>
      </c>
      <c r="D779" s="26" t="str">
        <f>VLOOKUP(A779,Opdracht!$A$11:$A$1010,1,FALSE)</f>
        <v/>
      </c>
      <c r="E779" s="29" t="str">
        <f t="shared" si="76"/>
        <v/>
      </c>
      <c r="F779" s="40"/>
      <c r="G779" s="214"/>
      <c r="H779" s="41" t="str">
        <f t="shared" si="78"/>
        <v/>
      </c>
      <c r="I779" s="87" t="str">
        <f t="shared" si="77"/>
        <v/>
      </c>
      <c r="J779" s="87" t="str">
        <f t="shared" si="73"/>
        <v/>
      </c>
      <c r="K779" s="5"/>
    </row>
    <row r="780" spans="1:11" ht="15" customHeight="1" x14ac:dyDescent="0.2">
      <c r="A780" s="28" t="str">
        <f t="shared" si="74"/>
        <v/>
      </c>
      <c r="B780" s="26" t="str">
        <f>VLOOKUP(A780,OutputOsiris!$A$9:$A$1008,1,FALSE)</f>
        <v/>
      </c>
      <c r="C780" s="10" t="str">
        <f t="shared" si="75"/>
        <v/>
      </c>
      <c r="D780" s="26" t="str">
        <f>VLOOKUP(A780,Opdracht!$A$11:$A$1010,1,FALSE)</f>
        <v/>
      </c>
      <c r="E780" s="29" t="str">
        <f t="shared" si="76"/>
        <v/>
      </c>
      <c r="F780" s="40"/>
      <c r="G780" s="214"/>
      <c r="H780" s="41" t="str">
        <f t="shared" si="78"/>
        <v/>
      </c>
      <c r="I780" s="87" t="str">
        <f t="shared" si="77"/>
        <v/>
      </c>
      <c r="J780" s="87" t="str">
        <f t="shared" si="73"/>
        <v/>
      </c>
      <c r="K780" s="5"/>
    </row>
    <row r="781" spans="1:11" ht="15" customHeight="1" x14ac:dyDescent="0.2">
      <c r="A781" s="28" t="str">
        <f t="shared" si="74"/>
        <v/>
      </c>
      <c r="B781" s="26" t="str">
        <f>VLOOKUP(A781,OutputOsiris!$A$9:$A$1008,1,FALSE)</f>
        <v/>
      </c>
      <c r="C781" s="10" t="str">
        <f t="shared" si="75"/>
        <v/>
      </c>
      <c r="D781" s="26" t="str">
        <f>VLOOKUP(A781,Opdracht!$A$11:$A$1010,1,FALSE)</f>
        <v/>
      </c>
      <c r="E781" s="29" t="str">
        <f t="shared" si="76"/>
        <v/>
      </c>
      <c r="F781" s="40"/>
      <c r="G781" s="214"/>
      <c r="H781" s="41" t="str">
        <f t="shared" si="78"/>
        <v/>
      </c>
      <c r="I781" s="87" t="str">
        <f t="shared" si="77"/>
        <v/>
      </c>
      <c r="J781" s="87" t="str">
        <f t="shared" si="73"/>
        <v/>
      </c>
      <c r="K781" s="5"/>
    </row>
    <row r="782" spans="1:11" ht="15" customHeight="1" x14ac:dyDescent="0.2">
      <c r="A782" s="28" t="str">
        <f t="shared" si="74"/>
        <v/>
      </c>
      <c r="B782" s="26" t="str">
        <f>VLOOKUP(A782,OutputOsiris!$A$9:$A$1008,1,FALSE)</f>
        <v/>
      </c>
      <c r="C782" s="10" t="str">
        <f t="shared" si="75"/>
        <v/>
      </c>
      <c r="D782" s="26" t="str">
        <f>VLOOKUP(A782,Opdracht!$A$11:$A$1010,1,FALSE)</f>
        <v/>
      </c>
      <c r="E782" s="29" t="str">
        <f t="shared" si="76"/>
        <v/>
      </c>
      <c r="F782" s="40"/>
      <c r="G782" s="214"/>
      <c r="H782" s="41" t="str">
        <f t="shared" si="78"/>
        <v/>
      </c>
      <c r="I782" s="87" t="str">
        <f t="shared" si="77"/>
        <v/>
      </c>
      <c r="J782" s="87" t="str">
        <f t="shared" ref="J782:J845" si="79">IF(I782="","",IF(I782&lt;1,1,I782))</f>
        <v/>
      </c>
      <c r="K782" s="5"/>
    </row>
    <row r="783" spans="1:11" ht="15" customHeight="1" x14ac:dyDescent="0.2">
      <c r="A783" s="28" t="str">
        <f t="shared" si="74"/>
        <v/>
      </c>
      <c r="B783" s="26" t="str">
        <f>VLOOKUP(A783,OutputOsiris!$A$9:$A$1008,1,FALSE)</f>
        <v/>
      </c>
      <c r="C783" s="10" t="str">
        <f t="shared" si="75"/>
        <v/>
      </c>
      <c r="D783" s="26" t="str">
        <f>VLOOKUP(A783,Opdracht!$A$11:$A$1010,1,FALSE)</f>
        <v/>
      </c>
      <c r="E783" s="29" t="str">
        <f t="shared" si="76"/>
        <v/>
      </c>
      <c r="F783" s="40"/>
      <c r="G783" s="214"/>
      <c r="H783" s="41" t="str">
        <f t="shared" si="78"/>
        <v/>
      </c>
      <c r="I783" s="87" t="str">
        <f t="shared" si="77"/>
        <v/>
      </c>
      <c r="J783" s="87" t="str">
        <f t="shared" si="79"/>
        <v/>
      </c>
      <c r="K783" s="5"/>
    </row>
    <row r="784" spans="1:11" ht="15" customHeight="1" x14ac:dyDescent="0.2">
      <c r="A784" s="28" t="str">
        <f t="shared" si="74"/>
        <v/>
      </c>
      <c r="B784" s="26" t="str">
        <f>VLOOKUP(A784,OutputOsiris!$A$9:$A$1008,1,FALSE)</f>
        <v/>
      </c>
      <c r="C784" s="10" t="str">
        <f t="shared" si="75"/>
        <v/>
      </c>
      <c r="D784" s="26" t="str">
        <f>VLOOKUP(A784,Opdracht!$A$11:$A$1010,1,FALSE)</f>
        <v/>
      </c>
      <c r="E784" s="29" t="str">
        <f t="shared" si="76"/>
        <v/>
      </c>
      <c r="F784" s="40"/>
      <c r="G784" s="214"/>
      <c r="H784" s="41" t="str">
        <f t="shared" si="78"/>
        <v/>
      </c>
      <c r="I784" s="87" t="str">
        <f t="shared" si="77"/>
        <v/>
      </c>
      <c r="J784" s="87" t="str">
        <f t="shared" si="79"/>
        <v/>
      </c>
      <c r="K784" s="5"/>
    </row>
    <row r="785" spans="1:11" ht="15" customHeight="1" x14ac:dyDescent="0.2">
      <c r="A785" s="28" t="str">
        <f t="shared" si="74"/>
        <v/>
      </c>
      <c r="B785" s="26" t="str">
        <f>VLOOKUP(A785,OutputOsiris!$A$9:$A$1008,1,FALSE)</f>
        <v/>
      </c>
      <c r="C785" s="10" t="str">
        <f t="shared" si="75"/>
        <v/>
      </c>
      <c r="D785" s="26" t="str">
        <f>VLOOKUP(A785,Opdracht!$A$11:$A$1010,1,FALSE)</f>
        <v/>
      </c>
      <c r="E785" s="29" t="str">
        <f t="shared" si="76"/>
        <v/>
      </c>
      <c r="F785" s="40"/>
      <c r="G785" s="214"/>
      <c r="H785" s="41" t="str">
        <f t="shared" si="78"/>
        <v/>
      </c>
      <c r="I785" s="87" t="str">
        <f t="shared" si="77"/>
        <v/>
      </c>
      <c r="J785" s="87" t="str">
        <f t="shared" si="79"/>
        <v/>
      </c>
      <c r="K785" s="5"/>
    </row>
    <row r="786" spans="1:11" ht="15" customHeight="1" x14ac:dyDescent="0.2">
      <c r="A786" s="28" t="str">
        <f t="shared" si="74"/>
        <v/>
      </c>
      <c r="B786" s="26" t="str">
        <f>VLOOKUP(A786,OutputOsiris!$A$9:$A$1008,1,FALSE)</f>
        <v/>
      </c>
      <c r="C786" s="10" t="str">
        <f t="shared" si="75"/>
        <v/>
      </c>
      <c r="D786" s="26" t="str">
        <f>VLOOKUP(A786,Opdracht!$A$11:$A$1010,1,FALSE)</f>
        <v/>
      </c>
      <c r="E786" s="29" t="str">
        <f t="shared" si="76"/>
        <v/>
      </c>
      <c r="F786" s="40"/>
      <c r="G786" s="214"/>
      <c r="H786" s="41" t="str">
        <f t="shared" si="78"/>
        <v/>
      </c>
      <c r="I786" s="87" t="str">
        <f t="shared" si="77"/>
        <v/>
      </c>
      <c r="J786" s="87" t="str">
        <f t="shared" si="79"/>
        <v/>
      </c>
      <c r="K786" s="5"/>
    </row>
    <row r="787" spans="1:11" ht="15" customHeight="1" x14ac:dyDescent="0.2">
      <c r="A787" s="28" t="str">
        <f t="shared" si="74"/>
        <v/>
      </c>
      <c r="B787" s="26" t="str">
        <f>VLOOKUP(A787,OutputOsiris!$A$9:$A$1008,1,FALSE)</f>
        <v/>
      </c>
      <c r="C787" s="10" t="str">
        <f t="shared" si="75"/>
        <v/>
      </c>
      <c r="D787" s="26" t="str">
        <f>VLOOKUP(A787,Opdracht!$A$11:$A$1010,1,FALSE)</f>
        <v/>
      </c>
      <c r="E787" s="29" t="str">
        <f t="shared" si="76"/>
        <v/>
      </c>
      <c r="F787" s="40"/>
      <c r="G787" s="214"/>
      <c r="H787" s="41" t="str">
        <f t="shared" si="78"/>
        <v/>
      </c>
      <c r="I787" s="87" t="str">
        <f t="shared" si="77"/>
        <v/>
      </c>
      <c r="J787" s="87" t="str">
        <f t="shared" si="79"/>
        <v/>
      </c>
      <c r="K787" s="5"/>
    </row>
    <row r="788" spans="1:11" ht="15" customHeight="1" x14ac:dyDescent="0.2">
      <c r="A788" s="28" t="str">
        <f t="shared" si="74"/>
        <v/>
      </c>
      <c r="B788" s="26" t="str">
        <f>VLOOKUP(A788,OutputOsiris!$A$9:$A$1008,1,FALSE)</f>
        <v/>
      </c>
      <c r="C788" s="10" t="str">
        <f t="shared" si="75"/>
        <v/>
      </c>
      <c r="D788" s="26" t="str">
        <f>VLOOKUP(A788,Opdracht!$A$11:$A$1010,1,FALSE)</f>
        <v/>
      </c>
      <c r="E788" s="29" t="str">
        <f t="shared" si="76"/>
        <v/>
      </c>
      <c r="F788" s="40"/>
      <c r="G788" s="214"/>
      <c r="H788" s="41" t="str">
        <f t="shared" si="78"/>
        <v/>
      </c>
      <c r="I788" s="87" t="str">
        <f t="shared" si="77"/>
        <v/>
      </c>
      <c r="J788" s="87" t="str">
        <f t="shared" si="79"/>
        <v/>
      </c>
      <c r="K788" s="5"/>
    </row>
    <row r="789" spans="1:11" ht="15" customHeight="1" x14ac:dyDescent="0.2">
      <c r="A789" s="28" t="str">
        <f t="shared" si="74"/>
        <v/>
      </c>
      <c r="B789" s="26" t="str">
        <f>VLOOKUP(A789,OutputOsiris!$A$9:$A$1008,1,FALSE)</f>
        <v/>
      </c>
      <c r="C789" s="10" t="str">
        <f t="shared" si="75"/>
        <v/>
      </c>
      <c r="D789" s="26" t="str">
        <f>VLOOKUP(A789,Opdracht!$A$11:$A$1010,1,FALSE)</f>
        <v/>
      </c>
      <c r="E789" s="29" t="str">
        <f t="shared" si="76"/>
        <v/>
      </c>
      <c r="F789" s="40"/>
      <c r="G789" s="214"/>
      <c r="H789" s="41" t="str">
        <f t="shared" si="78"/>
        <v/>
      </c>
      <c r="I789" s="87" t="str">
        <f t="shared" si="77"/>
        <v/>
      </c>
      <c r="J789" s="87" t="str">
        <f t="shared" si="79"/>
        <v/>
      </c>
      <c r="K789" s="5"/>
    </row>
    <row r="790" spans="1:11" ht="15" customHeight="1" x14ac:dyDescent="0.2">
      <c r="A790" s="28" t="str">
        <f t="shared" si="74"/>
        <v/>
      </c>
      <c r="B790" s="26" t="str">
        <f>VLOOKUP(A790,OutputOsiris!$A$9:$A$1008,1,FALSE)</f>
        <v/>
      </c>
      <c r="C790" s="10" t="str">
        <f t="shared" si="75"/>
        <v/>
      </c>
      <c r="D790" s="26" t="str">
        <f>VLOOKUP(A790,Opdracht!$A$11:$A$1010,1,FALSE)</f>
        <v/>
      </c>
      <c r="E790" s="29" t="str">
        <f t="shared" si="76"/>
        <v/>
      </c>
      <c r="F790" s="40"/>
      <c r="G790" s="214"/>
      <c r="H790" s="41" t="str">
        <f t="shared" si="78"/>
        <v/>
      </c>
      <c r="I790" s="87" t="str">
        <f t="shared" si="77"/>
        <v/>
      </c>
      <c r="J790" s="87" t="str">
        <f t="shared" si="79"/>
        <v/>
      </c>
      <c r="K790" s="5"/>
    </row>
    <row r="791" spans="1:11" ht="15" customHeight="1" x14ac:dyDescent="0.2">
      <c r="A791" s="28" t="str">
        <f t="shared" si="74"/>
        <v/>
      </c>
      <c r="B791" s="26" t="str">
        <f>VLOOKUP(A791,OutputOsiris!$A$9:$A$1008,1,FALSE)</f>
        <v/>
      </c>
      <c r="C791" s="10" t="str">
        <f t="shared" si="75"/>
        <v/>
      </c>
      <c r="D791" s="26" t="str">
        <f>VLOOKUP(A791,Opdracht!$A$11:$A$1010,1,FALSE)</f>
        <v/>
      </c>
      <c r="E791" s="29" t="str">
        <f t="shared" si="76"/>
        <v/>
      </c>
      <c r="F791" s="40"/>
      <c r="G791" s="214"/>
      <c r="H791" s="41" t="str">
        <f t="shared" si="78"/>
        <v/>
      </c>
      <c r="I791" s="87" t="str">
        <f t="shared" si="77"/>
        <v/>
      </c>
      <c r="J791" s="87" t="str">
        <f t="shared" si="79"/>
        <v/>
      </c>
      <c r="K791" s="5"/>
    </row>
    <row r="792" spans="1:11" ht="15" customHeight="1" x14ac:dyDescent="0.2">
      <c r="A792" s="28" t="str">
        <f t="shared" si="74"/>
        <v/>
      </c>
      <c r="B792" s="26" t="str">
        <f>VLOOKUP(A792,OutputOsiris!$A$9:$A$1008,1,FALSE)</f>
        <v/>
      </c>
      <c r="C792" s="10" t="str">
        <f t="shared" si="75"/>
        <v/>
      </c>
      <c r="D792" s="26" t="str">
        <f>VLOOKUP(A792,Opdracht!$A$11:$A$1010,1,FALSE)</f>
        <v/>
      </c>
      <c r="E792" s="29" t="str">
        <f t="shared" si="76"/>
        <v/>
      </c>
      <c r="F792" s="40"/>
      <c r="G792" s="214"/>
      <c r="H792" s="41" t="str">
        <f t="shared" si="78"/>
        <v/>
      </c>
      <c r="I792" s="87" t="str">
        <f t="shared" si="77"/>
        <v/>
      </c>
      <c r="J792" s="87" t="str">
        <f t="shared" si="79"/>
        <v/>
      </c>
      <c r="K792" s="5"/>
    </row>
    <row r="793" spans="1:11" ht="15" customHeight="1" x14ac:dyDescent="0.2">
      <c r="A793" s="28" t="str">
        <f t="shared" si="74"/>
        <v/>
      </c>
      <c r="B793" s="26" t="str">
        <f>VLOOKUP(A793,OutputOsiris!$A$9:$A$1008,1,FALSE)</f>
        <v/>
      </c>
      <c r="C793" s="10" t="str">
        <f t="shared" si="75"/>
        <v/>
      </c>
      <c r="D793" s="26" t="str">
        <f>VLOOKUP(A793,Opdracht!$A$11:$A$1010,1,FALSE)</f>
        <v/>
      </c>
      <c r="E793" s="29" t="str">
        <f t="shared" si="76"/>
        <v/>
      </c>
      <c r="F793" s="40"/>
      <c r="G793" s="214"/>
      <c r="H793" s="41" t="str">
        <f t="shared" si="78"/>
        <v/>
      </c>
      <c r="I793" s="87" t="str">
        <f t="shared" si="77"/>
        <v/>
      </c>
      <c r="J793" s="87" t="str">
        <f t="shared" si="79"/>
        <v/>
      </c>
      <c r="K793" s="5"/>
    </row>
    <row r="794" spans="1:11" ht="15" customHeight="1" x14ac:dyDescent="0.2">
      <c r="A794" s="28" t="str">
        <f t="shared" si="74"/>
        <v/>
      </c>
      <c r="B794" s="26" t="str">
        <f>VLOOKUP(A794,OutputOsiris!$A$9:$A$1008,1,FALSE)</f>
        <v/>
      </c>
      <c r="C794" s="10" t="str">
        <f t="shared" si="75"/>
        <v/>
      </c>
      <c r="D794" s="26" t="str">
        <f>VLOOKUP(A794,Opdracht!$A$11:$A$1010,1,FALSE)</f>
        <v/>
      </c>
      <c r="E794" s="29" t="str">
        <f t="shared" si="76"/>
        <v/>
      </c>
      <c r="F794" s="40"/>
      <c r="G794" s="214"/>
      <c r="H794" s="41" t="str">
        <f t="shared" si="78"/>
        <v/>
      </c>
      <c r="I794" s="87" t="str">
        <f t="shared" si="77"/>
        <v/>
      </c>
      <c r="J794" s="87" t="str">
        <f t="shared" si="79"/>
        <v/>
      </c>
      <c r="K794" s="5"/>
    </row>
    <row r="795" spans="1:11" ht="15" customHeight="1" x14ac:dyDescent="0.2">
      <c r="A795" s="28" t="str">
        <f t="shared" si="74"/>
        <v/>
      </c>
      <c r="B795" s="26" t="str">
        <f>VLOOKUP(A795,OutputOsiris!$A$9:$A$1008,1,FALSE)</f>
        <v/>
      </c>
      <c r="C795" s="10" t="str">
        <f t="shared" si="75"/>
        <v/>
      </c>
      <c r="D795" s="26" t="str">
        <f>VLOOKUP(A795,Opdracht!$A$11:$A$1010,1,FALSE)</f>
        <v/>
      </c>
      <c r="E795" s="29" t="str">
        <f t="shared" si="76"/>
        <v/>
      </c>
      <c r="F795" s="40"/>
      <c r="G795" s="214"/>
      <c r="H795" s="41" t="str">
        <f t="shared" si="78"/>
        <v/>
      </c>
      <c r="I795" s="87" t="str">
        <f t="shared" si="77"/>
        <v/>
      </c>
      <c r="J795" s="87" t="str">
        <f t="shared" si="79"/>
        <v/>
      </c>
      <c r="K795" s="5"/>
    </row>
    <row r="796" spans="1:11" ht="15" customHeight="1" x14ac:dyDescent="0.2">
      <c r="A796" s="28" t="str">
        <f t="shared" si="74"/>
        <v/>
      </c>
      <c r="B796" s="26" t="str">
        <f>VLOOKUP(A796,OutputOsiris!$A$9:$A$1008,1,FALSE)</f>
        <v/>
      </c>
      <c r="C796" s="10" t="str">
        <f t="shared" si="75"/>
        <v/>
      </c>
      <c r="D796" s="26" t="str">
        <f>VLOOKUP(A796,Opdracht!$A$11:$A$1010,1,FALSE)</f>
        <v/>
      </c>
      <c r="E796" s="29" t="str">
        <f t="shared" si="76"/>
        <v/>
      </c>
      <c r="F796" s="40"/>
      <c r="G796" s="214"/>
      <c r="H796" s="41" t="str">
        <f t="shared" si="78"/>
        <v/>
      </c>
      <c r="I796" s="87" t="str">
        <f t="shared" si="77"/>
        <v/>
      </c>
      <c r="J796" s="87" t="str">
        <f t="shared" si="79"/>
        <v/>
      </c>
      <c r="K796" s="5"/>
    </row>
    <row r="797" spans="1:11" ht="15" customHeight="1" x14ac:dyDescent="0.2">
      <c r="A797" s="28" t="str">
        <f t="shared" si="74"/>
        <v/>
      </c>
      <c r="B797" s="26" t="str">
        <f>VLOOKUP(A797,OutputOsiris!$A$9:$A$1008,1,FALSE)</f>
        <v/>
      </c>
      <c r="C797" s="10" t="str">
        <f t="shared" si="75"/>
        <v/>
      </c>
      <c r="D797" s="26" t="str">
        <f>VLOOKUP(A797,Opdracht!$A$11:$A$1010,1,FALSE)</f>
        <v/>
      </c>
      <c r="E797" s="29" t="str">
        <f t="shared" si="76"/>
        <v/>
      </c>
      <c r="F797" s="40"/>
      <c r="G797" s="214"/>
      <c r="H797" s="41" t="str">
        <f t="shared" si="78"/>
        <v/>
      </c>
      <c r="I797" s="87" t="str">
        <f t="shared" si="77"/>
        <v/>
      </c>
      <c r="J797" s="87" t="str">
        <f t="shared" si="79"/>
        <v/>
      </c>
      <c r="K797" s="5"/>
    </row>
    <row r="798" spans="1:11" ht="15" customHeight="1" x14ac:dyDescent="0.2">
      <c r="A798" s="28" t="str">
        <f t="shared" si="74"/>
        <v/>
      </c>
      <c r="B798" s="26" t="str">
        <f>VLOOKUP(A798,OutputOsiris!$A$9:$A$1008,1,FALSE)</f>
        <v/>
      </c>
      <c r="C798" s="10" t="str">
        <f t="shared" si="75"/>
        <v/>
      </c>
      <c r="D798" s="26" t="str">
        <f>VLOOKUP(A798,Opdracht!$A$11:$A$1010,1,FALSE)</f>
        <v/>
      </c>
      <c r="E798" s="29" t="str">
        <f t="shared" si="76"/>
        <v/>
      </c>
      <c r="F798" s="40"/>
      <c r="G798" s="214"/>
      <c r="H798" s="41" t="str">
        <f t="shared" si="78"/>
        <v/>
      </c>
      <c r="I798" s="87" t="str">
        <f t="shared" si="77"/>
        <v/>
      </c>
      <c r="J798" s="87" t="str">
        <f t="shared" si="79"/>
        <v/>
      </c>
      <c r="K798" s="5"/>
    </row>
    <row r="799" spans="1:11" ht="15" customHeight="1" x14ac:dyDescent="0.2">
      <c r="A799" s="28" t="str">
        <f t="shared" si="74"/>
        <v/>
      </c>
      <c r="B799" s="26" t="str">
        <f>VLOOKUP(A799,OutputOsiris!$A$9:$A$1008,1,FALSE)</f>
        <v/>
      </c>
      <c r="C799" s="10" t="str">
        <f t="shared" si="75"/>
        <v/>
      </c>
      <c r="D799" s="26" t="str">
        <f>VLOOKUP(A799,Opdracht!$A$11:$A$1010,1,FALSE)</f>
        <v/>
      </c>
      <c r="E799" s="29" t="str">
        <f t="shared" si="76"/>
        <v/>
      </c>
      <c r="F799" s="40"/>
      <c r="G799" s="214"/>
      <c r="H799" s="41" t="str">
        <f t="shared" si="78"/>
        <v/>
      </c>
      <c r="I799" s="87" t="str">
        <f t="shared" si="77"/>
        <v/>
      </c>
      <c r="J799" s="87" t="str">
        <f t="shared" si="79"/>
        <v/>
      </c>
      <c r="K799" s="5"/>
    </row>
    <row r="800" spans="1:11" ht="15" customHeight="1" x14ac:dyDescent="0.2">
      <c r="A800" s="28" t="str">
        <f t="shared" si="74"/>
        <v/>
      </c>
      <c r="B800" s="26" t="str">
        <f>VLOOKUP(A800,OutputOsiris!$A$9:$A$1008,1,FALSE)</f>
        <v/>
      </c>
      <c r="C800" s="10" t="str">
        <f t="shared" si="75"/>
        <v/>
      </c>
      <c r="D800" s="26" t="str">
        <f>VLOOKUP(A800,Opdracht!$A$11:$A$1010,1,FALSE)</f>
        <v/>
      </c>
      <c r="E800" s="29" t="str">
        <f t="shared" si="76"/>
        <v/>
      </c>
      <c r="F800" s="40"/>
      <c r="G800" s="214"/>
      <c r="H800" s="41" t="str">
        <f t="shared" si="78"/>
        <v/>
      </c>
      <c r="I800" s="87" t="str">
        <f t="shared" si="77"/>
        <v/>
      </c>
      <c r="J800" s="87" t="str">
        <f t="shared" si="79"/>
        <v/>
      </c>
      <c r="K800" s="5"/>
    </row>
    <row r="801" spans="1:11" ht="15" customHeight="1" x14ac:dyDescent="0.2">
      <c r="A801" s="28" t="str">
        <f t="shared" si="74"/>
        <v/>
      </c>
      <c r="B801" s="26" t="str">
        <f>VLOOKUP(A801,OutputOsiris!$A$9:$A$1008,1,FALSE)</f>
        <v/>
      </c>
      <c r="C801" s="10" t="str">
        <f t="shared" si="75"/>
        <v/>
      </c>
      <c r="D801" s="26" t="str">
        <f>VLOOKUP(A801,Opdracht!$A$11:$A$1010,1,FALSE)</f>
        <v/>
      </c>
      <c r="E801" s="29" t="str">
        <f t="shared" si="76"/>
        <v/>
      </c>
      <c r="F801" s="40"/>
      <c r="G801" s="214"/>
      <c r="H801" s="41" t="str">
        <f t="shared" si="78"/>
        <v/>
      </c>
      <c r="I801" s="87" t="str">
        <f t="shared" si="77"/>
        <v/>
      </c>
      <c r="J801" s="87" t="str">
        <f t="shared" si="79"/>
        <v/>
      </c>
      <c r="K801" s="5"/>
    </row>
    <row r="802" spans="1:11" ht="15" customHeight="1" x14ac:dyDescent="0.2">
      <c r="A802" s="28" t="str">
        <f t="shared" si="74"/>
        <v/>
      </c>
      <c r="B802" s="26" t="str">
        <f>VLOOKUP(A802,OutputOsiris!$A$9:$A$1008,1,FALSE)</f>
        <v/>
      </c>
      <c r="C802" s="10" t="str">
        <f t="shared" si="75"/>
        <v/>
      </c>
      <c r="D802" s="26" t="str">
        <f>VLOOKUP(A802,Opdracht!$A$11:$A$1010,1,FALSE)</f>
        <v/>
      </c>
      <c r="E802" s="29" t="str">
        <f t="shared" si="76"/>
        <v/>
      </c>
      <c r="F802" s="40"/>
      <c r="G802" s="214"/>
      <c r="H802" s="41" t="str">
        <f t="shared" si="78"/>
        <v/>
      </c>
      <c r="I802" s="87" t="str">
        <f t="shared" si="77"/>
        <v/>
      </c>
      <c r="J802" s="87" t="str">
        <f t="shared" si="79"/>
        <v/>
      </c>
      <c r="K802" s="5"/>
    </row>
    <row r="803" spans="1:11" ht="15" customHeight="1" x14ac:dyDescent="0.2">
      <c r="A803" s="28" t="str">
        <f t="shared" si="74"/>
        <v/>
      </c>
      <c r="B803" s="26" t="str">
        <f>VLOOKUP(A803,OutputOsiris!$A$9:$A$1008,1,FALSE)</f>
        <v/>
      </c>
      <c r="C803" s="10" t="str">
        <f t="shared" si="75"/>
        <v/>
      </c>
      <c r="D803" s="26" t="str">
        <f>VLOOKUP(A803,Opdracht!$A$11:$A$1010,1,FALSE)</f>
        <v/>
      </c>
      <c r="E803" s="29" t="str">
        <f t="shared" si="76"/>
        <v/>
      </c>
      <c r="F803" s="40"/>
      <c r="G803" s="214"/>
      <c r="H803" s="41" t="str">
        <f t="shared" si="78"/>
        <v/>
      </c>
      <c r="I803" s="87" t="str">
        <f t="shared" si="77"/>
        <v/>
      </c>
      <c r="J803" s="87" t="str">
        <f t="shared" si="79"/>
        <v/>
      </c>
      <c r="K803" s="5"/>
    </row>
    <row r="804" spans="1:11" ht="15" customHeight="1" x14ac:dyDescent="0.2">
      <c r="A804" s="28" t="str">
        <f t="shared" si="74"/>
        <v/>
      </c>
      <c r="B804" s="26" t="str">
        <f>VLOOKUP(A804,OutputOsiris!$A$9:$A$1008,1,FALSE)</f>
        <v/>
      </c>
      <c r="C804" s="10" t="str">
        <f t="shared" si="75"/>
        <v/>
      </c>
      <c r="D804" s="26" t="str">
        <f>VLOOKUP(A804,Opdracht!$A$11:$A$1010,1,FALSE)</f>
        <v/>
      </c>
      <c r="E804" s="29" t="str">
        <f t="shared" si="76"/>
        <v/>
      </c>
      <c r="F804" s="40"/>
      <c r="G804" s="214"/>
      <c r="H804" s="41" t="str">
        <f t="shared" si="78"/>
        <v/>
      </c>
      <c r="I804" s="87" t="str">
        <f t="shared" si="77"/>
        <v/>
      </c>
      <c r="J804" s="87" t="str">
        <f t="shared" si="79"/>
        <v/>
      </c>
      <c r="K804" s="5"/>
    </row>
    <row r="805" spans="1:11" ht="15" customHeight="1" x14ac:dyDescent="0.2">
      <c r="A805" s="28" t="str">
        <f t="shared" si="74"/>
        <v/>
      </c>
      <c r="B805" s="26" t="str">
        <f>VLOOKUP(A805,OutputOsiris!$A$9:$A$1008,1,FALSE)</f>
        <v/>
      </c>
      <c r="C805" s="10" t="str">
        <f t="shared" si="75"/>
        <v/>
      </c>
      <c r="D805" s="26" t="str">
        <f>VLOOKUP(A805,Opdracht!$A$11:$A$1010,1,FALSE)</f>
        <v/>
      </c>
      <c r="E805" s="29" t="str">
        <f t="shared" si="76"/>
        <v/>
      </c>
      <c r="F805" s="40"/>
      <c r="G805" s="214"/>
      <c r="H805" s="41" t="str">
        <f t="shared" si="78"/>
        <v/>
      </c>
      <c r="I805" s="87" t="str">
        <f t="shared" si="77"/>
        <v/>
      </c>
      <c r="J805" s="87" t="str">
        <f t="shared" si="79"/>
        <v/>
      </c>
      <c r="K805" s="5"/>
    </row>
    <row r="806" spans="1:11" ht="15" customHeight="1" x14ac:dyDescent="0.2">
      <c r="A806" s="28" t="str">
        <f t="shared" si="74"/>
        <v/>
      </c>
      <c r="B806" s="26" t="str">
        <f>VLOOKUP(A806,OutputOsiris!$A$9:$A$1008,1,FALSE)</f>
        <v/>
      </c>
      <c r="C806" s="10" t="str">
        <f t="shared" si="75"/>
        <v/>
      </c>
      <c r="D806" s="26" t="str">
        <f>VLOOKUP(A806,Opdracht!$A$11:$A$1010,1,FALSE)</f>
        <v/>
      </c>
      <c r="E806" s="29" t="str">
        <f t="shared" si="76"/>
        <v/>
      </c>
      <c r="F806" s="40"/>
      <c r="G806" s="214"/>
      <c r="H806" s="41" t="str">
        <f t="shared" si="78"/>
        <v/>
      </c>
      <c r="I806" s="87" t="str">
        <f t="shared" si="77"/>
        <v/>
      </c>
      <c r="J806" s="87" t="str">
        <f t="shared" si="79"/>
        <v/>
      </c>
      <c r="K806" s="5"/>
    </row>
    <row r="807" spans="1:11" ht="15" customHeight="1" x14ac:dyDescent="0.2">
      <c r="A807" s="28" t="str">
        <f t="shared" si="74"/>
        <v/>
      </c>
      <c r="B807" s="26" t="str">
        <f>VLOOKUP(A807,OutputOsiris!$A$9:$A$1008,1,FALSE)</f>
        <v/>
      </c>
      <c r="C807" s="10" t="str">
        <f t="shared" si="75"/>
        <v/>
      </c>
      <c r="D807" s="26" t="str">
        <f>VLOOKUP(A807,Opdracht!$A$11:$A$1010,1,FALSE)</f>
        <v/>
      </c>
      <c r="E807" s="29" t="str">
        <f t="shared" si="76"/>
        <v/>
      </c>
      <c r="F807" s="40"/>
      <c r="G807" s="214"/>
      <c r="H807" s="41" t="str">
        <f t="shared" si="78"/>
        <v/>
      </c>
      <c r="I807" s="87" t="str">
        <f t="shared" si="77"/>
        <v/>
      </c>
      <c r="J807" s="87" t="str">
        <f t="shared" si="79"/>
        <v/>
      </c>
      <c r="K807" s="5"/>
    </row>
    <row r="808" spans="1:11" ht="15" customHeight="1" x14ac:dyDescent="0.2">
      <c r="A808" s="28" t="str">
        <f t="shared" si="74"/>
        <v/>
      </c>
      <c r="B808" s="26" t="str">
        <f>VLOOKUP(A808,OutputOsiris!$A$9:$A$1008,1,FALSE)</f>
        <v/>
      </c>
      <c r="C808" s="10" t="str">
        <f t="shared" si="75"/>
        <v/>
      </c>
      <c r="D808" s="26" t="str">
        <f>VLOOKUP(A808,Opdracht!$A$11:$A$1010,1,FALSE)</f>
        <v/>
      </c>
      <c r="E808" s="29" t="str">
        <f t="shared" si="76"/>
        <v/>
      </c>
      <c r="F808" s="40"/>
      <c r="G808" s="214"/>
      <c r="H808" s="41" t="str">
        <f t="shared" si="78"/>
        <v/>
      </c>
      <c r="I808" s="87" t="str">
        <f t="shared" si="77"/>
        <v/>
      </c>
      <c r="J808" s="87" t="str">
        <f t="shared" si="79"/>
        <v/>
      </c>
      <c r="K808" s="5"/>
    </row>
    <row r="809" spans="1:11" ht="15" customHeight="1" x14ac:dyDescent="0.2">
      <c r="A809" s="28" t="str">
        <f t="shared" si="74"/>
        <v/>
      </c>
      <c r="B809" s="26" t="str">
        <f>VLOOKUP(A809,OutputOsiris!$A$9:$A$1008,1,FALSE)</f>
        <v/>
      </c>
      <c r="C809" s="10" t="str">
        <f t="shared" si="75"/>
        <v/>
      </c>
      <c r="D809" s="26" t="str">
        <f>VLOOKUP(A809,Opdracht!$A$11:$A$1010,1,FALSE)</f>
        <v/>
      </c>
      <c r="E809" s="29" t="str">
        <f t="shared" si="76"/>
        <v/>
      </c>
      <c r="F809" s="40"/>
      <c r="G809" s="214"/>
      <c r="H809" s="41" t="str">
        <f t="shared" si="78"/>
        <v/>
      </c>
      <c r="I809" s="87" t="str">
        <f t="shared" si="77"/>
        <v/>
      </c>
      <c r="J809" s="87" t="str">
        <f t="shared" si="79"/>
        <v/>
      </c>
      <c r="K809" s="5"/>
    </row>
    <row r="810" spans="1:11" ht="15" customHeight="1" x14ac:dyDescent="0.2">
      <c r="A810" s="28" t="str">
        <f t="shared" si="74"/>
        <v/>
      </c>
      <c r="B810" s="26" t="str">
        <f>VLOOKUP(A810,OutputOsiris!$A$9:$A$1008,1,FALSE)</f>
        <v/>
      </c>
      <c r="C810" s="10" t="str">
        <f t="shared" si="75"/>
        <v/>
      </c>
      <c r="D810" s="26" t="str">
        <f>VLOOKUP(A810,Opdracht!$A$11:$A$1010,1,FALSE)</f>
        <v/>
      </c>
      <c r="E810" s="29" t="str">
        <f t="shared" si="76"/>
        <v/>
      </c>
      <c r="F810" s="40"/>
      <c r="G810" s="214"/>
      <c r="H810" s="41" t="str">
        <f t="shared" si="78"/>
        <v/>
      </c>
      <c r="I810" s="87" t="str">
        <f t="shared" si="77"/>
        <v/>
      </c>
      <c r="J810" s="87" t="str">
        <f t="shared" si="79"/>
        <v/>
      </c>
      <c r="K810" s="5"/>
    </row>
    <row r="811" spans="1:11" ht="15" customHeight="1" x14ac:dyDescent="0.2">
      <c r="A811" s="28" t="str">
        <f t="shared" si="74"/>
        <v/>
      </c>
      <c r="B811" s="26" t="str">
        <f>VLOOKUP(A811,OutputOsiris!$A$9:$A$1008,1,FALSE)</f>
        <v/>
      </c>
      <c r="C811" s="10" t="str">
        <f t="shared" si="75"/>
        <v/>
      </c>
      <c r="D811" s="26" t="str">
        <f>VLOOKUP(A811,Opdracht!$A$11:$A$1010,1,FALSE)</f>
        <v/>
      </c>
      <c r="E811" s="29" t="str">
        <f t="shared" si="76"/>
        <v/>
      </c>
      <c r="F811" s="40"/>
      <c r="G811" s="214"/>
      <c r="H811" s="41" t="str">
        <f t="shared" si="78"/>
        <v/>
      </c>
      <c r="I811" s="87" t="str">
        <f t="shared" si="77"/>
        <v/>
      </c>
      <c r="J811" s="87" t="str">
        <f t="shared" si="79"/>
        <v/>
      </c>
      <c r="K811" s="5"/>
    </row>
    <row r="812" spans="1:11" ht="15" customHeight="1" x14ac:dyDescent="0.2">
      <c r="A812" s="28" t="str">
        <f t="shared" si="74"/>
        <v/>
      </c>
      <c r="B812" s="26" t="str">
        <f>VLOOKUP(A812,OutputOsiris!$A$9:$A$1008,1,FALSE)</f>
        <v/>
      </c>
      <c r="C812" s="10" t="str">
        <f t="shared" si="75"/>
        <v/>
      </c>
      <c r="D812" s="26" t="str">
        <f>VLOOKUP(A812,Opdracht!$A$11:$A$1010,1,FALSE)</f>
        <v/>
      </c>
      <c r="E812" s="29" t="str">
        <f t="shared" si="76"/>
        <v/>
      </c>
      <c r="F812" s="40"/>
      <c r="G812" s="214"/>
      <c r="H812" s="41" t="str">
        <f t="shared" si="78"/>
        <v/>
      </c>
      <c r="I812" s="87" t="str">
        <f t="shared" si="77"/>
        <v/>
      </c>
      <c r="J812" s="87" t="str">
        <f t="shared" si="79"/>
        <v/>
      </c>
      <c r="K812" s="5"/>
    </row>
    <row r="813" spans="1:11" ht="15" customHeight="1" x14ac:dyDescent="0.2">
      <c r="A813" s="28" t="str">
        <f t="shared" si="74"/>
        <v/>
      </c>
      <c r="B813" s="26" t="str">
        <f>VLOOKUP(A813,OutputOsiris!$A$9:$A$1008,1,FALSE)</f>
        <v/>
      </c>
      <c r="C813" s="10" t="str">
        <f t="shared" si="75"/>
        <v/>
      </c>
      <c r="D813" s="26" t="str">
        <f>VLOOKUP(A813,Opdracht!$A$11:$A$1010,1,FALSE)</f>
        <v/>
      </c>
      <c r="E813" s="29" t="str">
        <f t="shared" si="76"/>
        <v/>
      </c>
      <c r="F813" s="40"/>
      <c r="G813" s="214"/>
      <c r="H813" s="41" t="str">
        <f t="shared" si="78"/>
        <v/>
      </c>
      <c r="I813" s="87" t="str">
        <f t="shared" si="77"/>
        <v/>
      </c>
      <c r="J813" s="87" t="str">
        <f t="shared" si="79"/>
        <v/>
      </c>
      <c r="K813" s="5"/>
    </row>
    <row r="814" spans="1:11" ht="15" customHeight="1" x14ac:dyDescent="0.2">
      <c r="A814" s="28" t="str">
        <f t="shared" si="74"/>
        <v/>
      </c>
      <c r="B814" s="26" t="str">
        <f>VLOOKUP(A814,OutputOsiris!$A$9:$A$1008,1,FALSE)</f>
        <v/>
      </c>
      <c r="C814" s="10" t="str">
        <f t="shared" si="75"/>
        <v/>
      </c>
      <c r="D814" s="26" t="str">
        <f>VLOOKUP(A814,Opdracht!$A$11:$A$1010,1,FALSE)</f>
        <v/>
      </c>
      <c r="E814" s="29" t="str">
        <f t="shared" si="76"/>
        <v/>
      </c>
      <c r="F814" s="40"/>
      <c r="G814" s="214"/>
      <c r="H814" s="41" t="str">
        <f t="shared" si="78"/>
        <v/>
      </c>
      <c r="I814" s="87" t="str">
        <f t="shared" si="77"/>
        <v/>
      </c>
      <c r="J814" s="87" t="str">
        <f t="shared" si="79"/>
        <v/>
      </c>
      <c r="K814" s="5"/>
    </row>
    <row r="815" spans="1:11" ht="15" customHeight="1" x14ac:dyDescent="0.2">
      <c r="A815" s="28" t="str">
        <f t="shared" si="74"/>
        <v/>
      </c>
      <c r="B815" s="26" t="str">
        <f>VLOOKUP(A815,OutputOsiris!$A$9:$A$1008,1,FALSE)</f>
        <v/>
      </c>
      <c r="C815" s="10" t="str">
        <f t="shared" si="75"/>
        <v/>
      </c>
      <c r="D815" s="26" t="str">
        <f>VLOOKUP(A815,Opdracht!$A$11:$A$1010,1,FALSE)</f>
        <v/>
      </c>
      <c r="E815" s="29" t="str">
        <f t="shared" si="76"/>
        <v/>
      </c>
      <c r="F815" s="40"/>
      <c r="G815" s="214"/>
      <c r="H815" s="41" t="str">
        <f t="shared" si="78"/>
        <v/>
      </c>
      <c r="I815" s="87" t="str">
        <f t="shared" si="77"/>
        <v/>
      </c>
      <c r="J815" s="87" t="str">
        <f t="shared" si="79"/>
        <v/>
      </c>
      <c r="K815" s="5"/>
    </row>
    <row r="816" spans="1:11" ht="15" customHeight="1" x14ac:dyDescent="0.2">
      <c r="A816" s="28" t="str">
        <f t="shared" si="74"/>
        <v/>
      </c>
      <c r="B816" s="26" t="str">
        <f>VLOOKUP(A816,OutputOsiris!$A$9:$A$1008,1,FALSE)</f>
        <v/>
      </c>
      <c r="C816" s="10" t="str">
        <f t="shared" si="75"/>
        <v/>
      </c>
      <c r="D816" s="26" t="str">
        <f>VLOOKUP(A816,Opdracht!$A$11:$A$1010,1,FALSE)</f>
        <v/>
      </c>
      <c r="E816" s="29" t="str">
        <f t="shared" si="76"/>
        <v/>
      </c>
      <c r="F816" s="40"/>
      <c r="G816" s="214"/>
      <c r="H816" s="41" t="str">
        <f t="shared" si="78"/>
        <v/>
      </c>
      <c r="I816" s="87" t="str">
        <f t="shared" si="77"/>
        <v/>
      </c>
      <c r="J816" s="87" t="str">
        <f t="shared" si="79"/>
        <v/>
      </c>
      <c r="K816" s="5"/>
    </row>
    <row r="817" spans="1:11" ht="15" customHeight="1" x14ac:dyDescent="0.2">
      <c r="A817" s="28" t="str">
        <f t="shared" si="74"/>
        <v/>
      </c>
      <c r="B817" s="26" t="str">
        <f>VLOOKUP(A817,OutputOsiris!$A$9:$A$1008,1,FALSE)</f>
        <v/>
      </c>
      <c r="C817" s="10" t="str">
        <f t="shared" si="75"/>
        <v/>
      </c>
      <c r="D817" s="26" t="str">
        <f>VLOOKUP(A817,Opdracht!$A$11:$A$1010,1,FALSE)</f>
        <v/>
      </c>
      <c r="E817" s="29" t="str">
        <f t="shared" si="76"/>
        <v/>
      </c>
      <c r="F817" s="40"/>
      <c r="G817" s="214"/>
      <c r="H817" s="41" t="str">
        <f t="shared" si="78"/>
        <v/>
      </c>
      <c r="I817" s="87" t="str">
        <f t="shared" si="77"/>
        <v/>
      </c>
      <c r="J817" s="87" t="str">
        <f t="shared" si="79"/>
        <v/>
      </c>
      <c r="K817" s="5"/>
    </row>
    <row r="818" spans="1:11" ht="15" customHeight="1" x14ac:dyDescent="0.2">
      <c r="A818" s="28" t="str">
        <f t="shared" si="74"/>
        <v/>
      </c>
      <c r="B818" s="26" t="str">
        <f>VLOOKUP(A818,OutputOsiris!$A$9:$A$1008,1,FALSE)</f>
        <v/>
      </c>
      <c r="C818" s="10" t="str">
        <f t="shared" si="75"/>
        <v/>
      </c>
      <c r="D818" s="26" t="str">
        <f>VLOOKUP(A818,Opdracht!$A$11:$A$1010,1,FALSE)</f>
        <v/>
      </c>
      <c r="E818" s="29" t="str">
        <f t="shared" si="76"/>
        <v/>
      </c>
      <c r="F818" s="40"/>
      <c r="G818" s="214"/>
      <c r="H818" s="41" t="str">
        <f t="shared" si="78"/>
        <v/>
      </c>
      <c r="I818" s="87" t="str">
        <f t="shared" si="77"/>
        <v/>
      </c>
      <c r="J818" s="87" t="str">
        <f t="shared" si="79"/>
        <v/>
      </c>
      <c r="K818" s="5"/>
    </row>
    <row r="819" spans="1:11" ht="15" customHeight="1" x14ac:dyDescent="0.2">
      <c r="A819" s="28" t="str">
        <f t="shared" si="74"/>
        <v/>
      </c>
      <c r="B819" s="26" t="str">
        <f>VLOOKUP(A819,OutputOsiris!$A$9:$A$1008,1,FALSE)</f>
        <v/>
      </c>
      <c r="C819" s="10" t="str">
        <f t="shared" si="75"/>
        <v/>
      </c>
      <c r="D819" s="26" t="str">
        <f>VLOOKUP(A819,Opdracht!$A$11:$A$1010,1,FALSE)</f>
        <v/>
      </c>
      <c r="E819" s="29" t="str">
        <f t="shared" si="76"/>
        <v/>
      </c>
      <c r="F819" s="40"/>
      <c r="G819" s="214"/>
      <c r="H819" s="41" t="str">
        <f t="shared" si="78"/>
        <v/>
      </c>
      <c r="I819" s="87" t="str">
        <f t="shared" si="77"/>
        <v/>
      </c>
      <c r="J819" s="87" t="str">
        <f t="shared" si="79"/>
        <v/>
      </c>
      <c r="K819" s="5"/>
    </row>
    <row r="820" spans="1:11" ht="15" customHeight="1" x14ac:dyDescent="0.2">
      <c r="A820" s="28" t="str">
        <f t="shared" si="74"/>
        <v/>
      </c>
      <c r="B820" s="26" t="str">
        <f>VLOOKUP(A820,OutputOsiris!$A$9:$A$1008,1,FALSE)</f>
        <v/>
      </c>
      <c r="C820" s="10" t="str">
        <f t="shared" si="75"/>
        <v/>
      </c>
      <c r="D820" s="26" t="str">
        <f>VLOOKUP(A820,Opdracht!$A$11:$A$1010,1,FALSE)</f>
        <v/>
      </c>
      <c r="E820" s="29" t="str">
        <f t="shared" si="76"/>
        <v/>
      </c>
      <c r="F820" s="40"/>
      <c r="G820" s="214"/>
      <c r="H820" s="41" t="str">
        <f t="shared" si="78"/>
        <v/>
      </c>
      <c r="I820" s="87" t="str">
        <f t="shared" si="77"/>
        <v/>
      </c>
      <c r="J820" s="87" t="str">
        <f t="shared" si="79"/>
        <v/>
      </c>
      <c r="K820" s="5"/>
    </row>
    <row r="821" spans="1:11" ht="15" customHeight="1" x14ac:dyDescent="0.2">
      <c r="A821" s="28" t="str">
        <f t="shared" si="74"/>
        <v/>
      </c>
      <c r="B821" s="26" t="str">
        <f>VLOOKUP(A821,OutputOsiris!$A$9:$A$1008,1,FALSE)</f>
        <v/>
      </c>
      <c r="C821" s="10" t="str">
        <f t="shared" si="75"/>
        <v/>
      </c>
      <c r="D821" s="26" t="str">
        <f>VLOOKUP(A821,Opdracht!$A$11:$A$1010,1,FALSE)</f>
        <v/>
      </c>
      <c r="E821" s="29" t="str">
        <f t="shared" si="76"/>
        <v/>
      </c>
      <c r="F821" s="40"/>
      <c r="G821" s="214"/>
      <c r="H821" s="41" t="str">
        <f t="shared" si="78"/>
        <v/>
      </c>
      <c r="I821" s="87" t="str">
        <f t="shared" si="77"/>
        <v/>
      </c>
      <c r="J821" s="87" t="str">
        <f t="shared" si="79"/>
        <v/>
      </c>
      <c r="K821" s="5"/>
    </row>
    <row r="822" spans="1:11" ht="15" customHeight="1" x14ac:dyDescent="0.2">
      <c r="A822" s="28" t="str">
        <f t="shared" si="74"/>
        <v/>
      </c>
      <c r="B822" s="26" t="str">
        <f>VLOOKUP(A822,OutputOsiris!$A$9:$A$1008,1,FALSE)</f>
        <v/>
      </c>
      <c r="C822" s="10" t="str">
        <f t="shared" si="75"/>
        <v/>
      </c>
      <c r="D822" s="26" t="str">
        <f>VLOOKUP(A822,Opdracht!$A$11:$A$1010,1,FALSE)</f>
        <v/>
      </c>
      <c r="E822" s="29" t="str">
        <f t="shared" si="76"/>
        <v/>
      </c>
      <c r="F822" s="40"/>
      <c r="G822" s="214"/>
      <c r="H822" s="41" t="str">
        <f t="shared" si="78"/>
        <v/>
      </c>
      <c r="I822" s="87" t="str">
        <f t="shared" si="77"/>
        <v/>
      </c>
      <c r="J822" s="87" t="str">
        <f t="shared" si="79"/>
        <v/>
      </c>
      <c r="K822" s="5"/>
    </row>
    <row r="823" spans="1:11" ht="15" customHeight="1" x14ac:dyDescent="0.2">
      <c r="A823" s="28" t="str">
        <f t="shared" si="74"/>
        <v/>
      </c>
      <c r="B823" s="26" t="str">
        <f>VLOOKUP(A823,OutputOsiris!$A$9:$A$1008,1,FALSE)</f>
        <v/>
      </c>
      <c r="C823" s="10" t="str">
        <f t="shared" si="75"/>
        <v/>
      </c>
      <c r="D823" s="26" t="str">
        <f>VLOOKUP(A823,Opdracht!$A$11:$A$1010,1,FALSE)</f>
        <v/>
      </c>
      <c r="E823" s="29" t="str">
        <f t="shared" si="76"/>
        <v/>
      </c>
      <c r="F823" s="40"/>
      <c r="G823" s="214"/>
      <c r="H823" s="41" t="str">
        <f t="shared" si="78"/>
        <v/>
      </c>
      <c r="I823" s="87" t="str">
        <f t="shared" si="77"/>
        <v/>
      </c>
      <c r="J823" s="87" t="str">
        <f t="shared" si="79"/>
        <v/>
      </c>
      <c r="K823" s="5"/>
    </row>
    <row r="824" spans="1:11" ht="15" customHeight="1" x14ac:dyDescent="0.2">
      <c r="A824" s="28" t="str">
        <f t="shared" si="74"/>
        <v/>
      </c>
      <c r="B824" s="26" t="str">
        <f>VLOOKUP(A824,OutputOsiris!$A$9:$A$1008,1,FALSE)</f>
        <v/>
      </c>
      <c r="C824" s="10" t="str">
        <f t="shared" si="75"/>
        <v/>
      </c>
      <c r="D824" s="26" t="str">
        <f>VLOOKUP(A824,Opdracht!$A$11:$A$1010,1,FALSE)</f>
        <v/>
      </c>
      <c r="E824" s="29" t="str">
        <f t="shared" si="76"/>
        <v/>
      </c>
      <c r="F824" s="40"/>
      <c r="G824" s="214"/>
      <c r="H824" s="41" t="str">
        <f t="shared" si="78"/>
        <v/>
      </c>
      <c r="I824" s="87" t="str">
        <f t="shared" si="77"/>
        <v/>
      </c>
      <c r="J824" s="87" t="str">
        <f t="shared" si="79"/>
        <v/>
      </c>
      <c r="K824" s="5"/>
    </row>
    <row r="825" spans="1:11" ht="15" customHeight="1" x14ac:dyDescent="0.2">
      <c r="A825" s="28" t="str">
        <f t="shared" si="74"/>
        <v/>
      </c>
      <c r="B825" s="26" t="str">
        <f>VLOOKUP(A825,OutputOsiris!$A$9:$A$1008,1,FALSE)</f>
        <v/>
      </c>
      <c r="C825" s="10" t="str">
        <f t="shared" si="75"/>
        <v/>
      </c>
      <c r="D825" s="26" t="str">
        <f>VLOOKUP(A825,Opdracht!$A$11:$A$1010,1,FALSE)</f>
        <v/>
      </c>
      <c r="E825" s="29" t="str">
        <f t="shared" si="76"/>
        <v/>
      </c>
      <c r="F825" s="40"/>
      <c r="G825" s="214"/>
      <c r="H825" s="41" t="str">
        <f t="shared" si="78"/>
        <v/>
      </c>
      <c r="I825" s="87" t="str">
        <f t="shared" si="77"/>
        <v/>
      </c>
      <c r="J825" s="87" t="str">
        <f t="shared" si="79"/>
        <v/>
      </c>
      <c r="K825" s="5"/>
    </row>
    <row r="826" spans="1:11" ht="15" customHeight="1" x14ac:dyDescent="0.2">
      <c r="A826" s="28" t="str">
        <f t="shared" si="74"/>
        <v/>
      </c>
      <c r="B826" s="26" t="str">
        <f>VLOOKUP(A826,OutputOsiris!$A$9:$A$1008,1,FALSE)</f>
        <v/>
      </c>
      <c r="C826" s="10" t="str">
        <f t="shared" si="75"/>
        <v/>
      </c>
      <c r="D826" s="26" t="str">
        <f>VLOOKUP(A826,Opdracht!$A$11:$A$1010,1,FALSE)</f>
        <v/>
      </c>
      <c r="E826" s="29" t="str">
        <f t="shared" si="76"/>
        <v/>
      </c>
      <c r="F826" s="40"/>
      <c r="G826" s="214"/>
      <c r="H826" s="41" t="str">
        <f t="shared" si="78"/>
        <v/>
      </c>
      <c r="I826" s="87" t="str">
        <f t="shared" si="77"/>
        <v/>
      </c>
      <c r="J826" s="87" t="str">
        <f t="shared" si="79"/>
        <v/>
      </c>
      <c r="K826" s="5"/>
    </row>
    <row r="827" spans="1:11" ht="15" customHeight="1" x14ac:dyDescent="0.2">
      <c r="A827" s="28" t="str">
        <f t="shared" si="74"/>
        <v/>
      </c>
      <c r="B827" s="26" t="str">
        <f>VLOOKUP(A827,OutputOsiris!$A$9:$A$1008,1,FALSE)</f>
        <v/>
      </c>
      <c r="C827" s="10" t="str">
        <f t="shared" si="75"/>
        <v/>
      </c>
      <c r="D827" s="26" t="str">
        <f>VLOOKUP(A827,Opdracht!$A$11:$A$1010,1,FALSE)</f>
        <v/>
      </c>
      <c r="E827" s="29" t="str">
        <f t="shared" si="76"/>
        <v/>
      </c>
      <c r="F827" s="40"/>
      <c r="G827" s="214"/>
      <c r="H827" s="41" t="str">
        <f t="shared" si="78"/>
        <v/>
      </c>
      <c r="I827" s="87" t="str">
        <f t="shared" si="77"/>
        <v/>
      </c>
      <c r="J827" s="87" t="str">
        <f t="shared" si="79"/>
        <v/>
      </c>
      <c r="K827" s="5"/>
    </row>
    <row r="828" spans="1:11" ht="15" customHeight="1" x14ac:dyDescent="0.2">
      <c r="A828" s="28" t="str">
        <f t="shared" si="74"/>
        <v/>
      </c>
      <c r="B828" s="26" t="str">
        <f>VLOOKUP(A828,OutputOsiris!$A$9:$A$1008,1,FALSE)</f>
        <v/>
      </c>
      <c r="C828" s="10" t="str">
        <f t="shared" si="75"/>
        <v/>
      </c>
      <c r="D828" s="26" t="str">
        <f>VLOOKUP(A828,Opdracht!$A$11:$A$1010,1,FALSE)</f>
        <v/>
      </c>
      <c r="E828" s="29" t="str">
        <f t="shared" si="76"/>
        <v/>
      </c>
      <c r="F828" s="40"/>
      <c r="G828" s="214"/>
      <c r="H828" s="41" t="str">
        <f t="shared" si="78"/>
        <v/>
      </c>
      <c r="I828" s="87" t="str">
        <f t="shared" si="77"/>
        <v/>
      </c>
      <c r="J828" s="87" t="str">
        <f t="shared" si="79"/>
        <v/>
      </c>
      <c r="K828" s="5"/>
    </row>
    <row r="829" spans="1:11" ht="15" customHeight="1" x14ac:dyDescent="0.2">
      <c r="A829" s="28" t="str">
        <f t="shared" si="74"/>
        <v/>
      </c>
      <c r="B829" s="26" t="str">
        <f>VLOOKUP(A829,OutputOsiris!$A$9:$A$1008,1,FALSE)</f>
        <v/>
      </c>
      <c r="C829" s="10" t="str">
        <f t="shared" si="75"/>
        <v/>
      </c>
      <c r="D829" s="26" t="str">
        <f>VLOOKUP(A829,Opdracht!$A$11:$A$1010,1,FALSE)</f>
        <v/>
      </c>
      <c r="E829" s="29" t="str">
        <f t="shared" si="76"/>
        <v/>
      </c>
      <c r="F829" s="40"/>
      <c r="G829" s="214"/>
      <c r="H829" s="41" t="str">
        <f t="shared" si="78"/>
        <v/>
      </c>
      <c r="I829" s="87" t="str">
        <f t="shared" si="77"/>
        <v/>
      </c>
      <c r="J829" s="87" t="str">
        <f t="shared" si="79"/>
        <v/>
      </c>
      <c r="K829" s="5"/>
    </row>
    <row r="830" spans="1:11" ht="15" customHeight="1" x14ac:dyDescent="0.2">
      <c r="A830" s="28" t="str">
        <f t="shared" si="74"/>
        <v/>
      </c>
      <c r="B830" s="26" t="str">
        <f>VLOOKUP(A830,OutputOsiris!$A$9:$A$1008,1,FALSE)</f>
        <v/>
      </c>
      <c r="C830" s="10" t="str">
        <f t="shared" si="75"/>
        <v/>
      </c>
      <c r="D830" s="26" t="str">
        <f>VLOOKUP(A830,Opdracht!$A$11:$A$1010,1,FALSE)</f>
        <v/>
      </c>
      <c r="E830" s="29" t="str">
        <f t="shared" si="76"/>
        <v/>
      </c>
      <c r="F830" s="40"/>
      <c r="G830" s="214"/>
      <c r="H830" s="41" t="str">
        <f t="shared" si="78"/>
        <v/>
      </c>
      <c r="I830" s="87" t="str">
        <f t="shared" si="77"/>
        <v/>
      </c>
      <c r="J830" s="87" t="str">
        <f t="shared" si="79"/>
        <v/>
      </c>
      <c r="K830" s="5"/>
    </row>
    <row r="831" spans="1:11" ht="15" customHeight="1" x14ac:dyDescent="0.2">
      <c r="A831" s="28" t="str">
        <f t="shared" si="74"/>
        <v/>
      </c>
      <c r="B831" s="26" t="str">
        <f>VLOOKUP(A831,OutputOsiris!$A$9:$A$1008,1,FALSE)</f>
        <v/>
      </c>
      <c r="C831" s="10" t="str">
        <f t="shared" si="75"/>
        <v/>
      </c>
      <c r="D831" s="26" t="str">
        <f>VLOOKUP(A831,Opdracht!$A$11:$A$1010,1,FALSE)</f>
        <v/>
      </c>
      <c r="E831" s="29" t="str">
        <f t="shared" si="76"/>
        <v/>
      </c>
      <c r="F831" s="40"/>
      <c r="G831" s="214"/>
      <c r="H831" s="41" t="str">
        <f t="shared" si="78"/>
        <v/>
      </c>
      <c r="I831" s="87" t="str">
        <f t="shared" si="77"/>
        <v/>
      </c>
      <c r="J831" s="87" t="str">
        <f t="shared" si="79"/>
        <v/>
      </c>
      <c r="K831" s="5"/>
    </row>
    <row r="832" spans="1:11" ht="15" customHeight="1" x14ac:dyDescent="0.2">
      <c r="A832" s="28" t="str">
        <f t="shared" si="74"/>
        <v/>
      </c>
      <c r="B832" s="26" t="str">
        <f>VLOOKUP(A832,OutputOsiris!$A$9:$A$1008,1,FALSE)</f>
        <v/>
      </c>
      <c r="C832" s="10" t="str">
        <f t="shared" si="75"/>
        <v/>
      </c>
      <c r="D832" s="26" t="str">
        <f>VLOOKUP(A832,Opdracht!$A$11:$A$1010,1,FALSE)</f>
        <v/>
      </c>
      <c r="E832" s="29" t="str">
        <f t="shared" si="76"/>
        <v/>
      </c>
      <c r="F832" s="40"/>
      <c r="G832" s="214"/>
      <c r="H832" s="41" t="str">
        <f t="shared" si="78"/>
        <v/>
      </c>
      <c r="I832" s="87" t="str">
        <f t="shared" si="77"/>
        <v/>
      </c>
      <c r="J832" s="87" t="str">
        <f t="shared" si="79"/>
        <v/>
      </c>
      <c r="K832" s="5"/>
    </row>
    <row r="833" spans="1:11" ht="15" customHeight="1" x14ac:dyDescent="0.2">
      <c r="A833" s="28" t="str">
        <f t="shared" si="74"/>
        <v/>
      </c>
      <c r="B833" s="26" t="str">
        <f>VLOOKUP(A833,OutputOsiris!$A$9:$A$1008,1,FALSE)</f>
        <v/>
      </c>
      <c r="C833" s="10" t="str">
        <f t="shared" si="75"/>
        <v/>
      </c>
      <c r="D833" s="26" t="str">
        <f>VLOOKUP(A833,Opdracht!$A$11:$A$1010,1,FALSE)</f>
        <v/>
      </c>
      <c r="E833" s="29" t="str">
        <f t="shared" si="76"/>
        <v/>
      </c>
      <c r="F833" s="40"/>
      <c r="G833" s="214"/>
      <c r="H833" s="41" t="str">
        <f t="shared" si="78"/>
        <v/>
      </c>
      <c r="I833" s="87" t="str">
        <f t="shared" si="77"/>
        <v/>
      </c>
      <c r="J833" s="87" t="str">
        <f t="shared" si="79"/>
        <v/>
      </c>
      <c r="K833" s="5"/>
    </row>
    <row r="834" spans="1:11" ht="15" customHeight="1" x14ac:dyDescent="0.2">
      <c r="A834" s="28" t="str">
        <f t="shared" si="74"/>
        <v/>
      </c>
      <c r="B834" s="26" t="str">
        <f>VLOOKUP(A834,OutputOsiris!$A$9:$A$1008,1,FALSE)</f>
        <v/>
      </c>
      <c r="C834" s="10" t="str">
        <f t="shared" si="75"/>
        <v/>
      </c>
      <c r="D834" s="26" t="str">
        <f>VLOOKUP(A834,Opdracht!$A$11:$A$1010,1,FALSE)</f>
        <v/>
      </c>
      <c r="E834" s="29" t="str">
        <f t="shared" si="76"/>
        <v/>
      </c>
      <c r="F834" s="40"/>
      <c r="G834" s="214"/>
      <c r="H834" s="41" t="str">
        <f t="shared" si="78"/>
        <v/>
      </c>
      <c r="I834" s="87" t="str">
        <f t="shared" si="77"/>
        <v/>
      </c>
      <c r="J834" s="87" t="str">
        <f t="shared" si="79"/>
        <v/>
      </c>
      <c r="K834" s="5"/>
    </row>
    <row r="835" spans="1:11" ht="15" customHeight="1" x14ac:dyDescent="0.2">
      <c r="A835" s="28" t="str">
        <f t="shared" si="74"/>
        <v/>
      </c>
      <c r="B835" s="26" t="str">
        <f>VLOOKUP(A835,OutputOsiris!$A$9:$A$1008,1,FALSE)</f>
        <v/>
      </c>
      <c r="C835" s="10" t="str">
        <f t="shared" si="75"/>
        <v/>
      </c>
      <c r="D835" s="26" t="str">
        <f>VLOOKUP(A835,Opdracht!$A$11:$A$1010,1,FALSE)</f>
        <v/>
      </c>
      <c r="E835" s="29" t="str">
        <f t="shared" si="76"/>
        <v/>
      </c>
      <c r="F835" s="40"/>
      <c r="G835" s="214"/>
      <c r="H835" s="41" t="str">
        <f t="shared" si="78"/>
        <v/>
      </c>
      <c r="I835" s="87" t="str">
        <f t="shared" si="77"/>
        <v/>
      </c>
      <c r="J835" s="87" t="str">
        <f t="shared" si="79"/>
        <v/>
      </c>
      <c r="K835" s="5"/>
    </row>
    <row r="836" spans="1:11" ht="15" customHeight="1" x14ac:dyDescent="0.2">
      <c r="A836" s="28" t="str">
        <f t="shared" si="74"/>
        <v/>
      </c>
      <c r="B836" s="26" t="str">
        <f>VLOOKUP(A836,OutputOsiris!$A$9:$A$1008,1,FALSE)</f>
        <v/>
      </c>
      <c r="C836" s="10" t="str">
        <f t="shared" si="75"/>
        <v/>
      </c>
      <c r="D836" s="26" t="str">
        <f>VLOOKUP(A836,Opdracht!$A$11:$A$1010,1,FALSE)</f>
        <v/>
      </c>
      <c r="E836" s="29" t="str">
        <f t="shared" si="76"/>
        <v/>
      </c>
      <c r="F836" s="40"/>
      <c r="G836" s="214"/>
      <c r="H836" s="41" t="str">
        <f t="shared" si="78"/>
        <v/>
      </c>
      <c r="I836" s="87" t="str">
        <f t="shared" si="77"/>
        <v/>
      </c>
      <c r="J836" s="87" t="str">
        <f t="shared" si="79"/>
        <v/>
      </c>
      <c r="K836" s="5"/>
    </row>
    <row r="837" spans="1:11" ht="15" customHeight="1" x14ac:dyDescent="0.2">
      <c r="A837" s="28" t="str">
        <f t="shared" si="74"/>
        <v/>
      </c>
      <c r="B837" s="26" t="str">
        <f>VLOOKUP(A837,OutputOsiris!$A$9:$A$1008,1,FALSE)</f>
        <v/>
      </c>
      <c r="C837" s="10" t="str">
        <f t="shared" si="75"/>
        <v/>
      </c>
      <c r="D837" s="26" t="str">
        <f>VLOOKUP(A837,Opdracht!$A$11:$A$1010,1,FALSE)</f>
        <v/>
      </c>
      <c r="E837" s="29" t="str">
        <f t="shared" si="76"/>
        <v/>
      </c>
      <c r="F837" s="40"/>
      <c r="G837" s="214"/>
      <c r="H837" s="41" t="str">
        <f t="shared" si="78"/>
        <v/>
      </c>
      <c r="I837" s="87" t="str">
        <f t="shared" si="77"/>
        <v/>
      </c>
      <c r="J837" s="87" t="str">
        <f t="shared" si="79"/>
        <v/>
      </c>
      <c r="K837" s="5"/>
    </row>
    <row r="838" spans="1:11" ht="15" customHeight="1" x14ac:dyDescent="0.2">
      <c r="A838" s="28" t="str">
        <f t="shared" si="74"/>
        <v/>
      </c>
      <c r="B838" s="26" t="str">
        <f>VLOOKUP(A838,OutputOsiris!$A$9:$A$1008,1,FALSE)</f>
        <v/>
      </c>
      <c r="C838" s="10" t="str">
        <f t="shared" si="75"/>
        <v/>
      </c>
      <c r="D838" s="26" t="str">
        <f>VLOOKUP(A838,Opdracht!$A$11:$A$1010,1,FALSE)</f>
        <v/>
      </c>
      <c r="E838" s="29" t="str">
        <f t="shared" si="76"/>
        <v/>
      </c>
      <c r="F838" s="40"/>
      <c r="G838" s="214"/>
      <c r="H838" s="41" t="str">
        <f t="shared" si="78"/>
        <v/>
      </c>
      <c r="I838" s="87" t="str">
        <f t="shared" si="77"/>
        <v/>
      </c>
      <c r="J838" s="87" t="str">
        <f t="shared" si="79"/>
        <v/>
      </c>
      <c r="K838" s="5"/>
    </row>
    <row r="839" spans="1:11" ht="15" customHeight="1" x14ac:dyDescent="0.2">
      <c r="A839" s="28" t="str">
        <f t="shared" si="74"/>
        <v/>
      </c>
      <c r="B839" s="26" t="str">
        <f>VLOOKUP(A839,OutputOsiris!$A$9:$A$1008,1,FALSE)</f>
        <v/>
      </c>
      <c r="C839" s="10" t="str">
        <f t="shared" si="75"/>
        <v/>
      </c>
      <c r="D839" s="26" t="str">
        <f>VLOOKUP(A839,Opdracht!$A$11:$A$1010,1,FALSE)</f>
        <v/>
      </c>
      <c r="E839" s="29" t="str">
        <f t="shared" si="76"/>
        <v/>
      </c>
      <c r="F839" s="40"/>
      <c r="G839" s="214"/>
      <c r="H839" s="41" t="str">
        <f t="shared" si="78"/>
        <v/>
      </c>
      <c r="I839" s="87" t="str">
        <f t="shared" si="77"/>
        <v/>
      </c>
      <c r="J839" s="87" t="str">
        <f t="shared" si="79"/>
        <v/>
      </c>
      <c r="K839" s="5"/>
    </row>
    <row r="840" spans="1:11" ht="15" customHeight="1" x14ac:dyDescent="0.2">
      <c r="A840" s="28" t="str">
        <f t="shared" si="74"/>
        <v/>
      </c>
      <c r="B840" s="26" t="str">
        <f>VLOOKUP(A840,OutputOsiris!$A$9:$A$1008,1,FALSE)</f>
        <v/>
      </c>
      <c r="C840" s="10" t="str">
        <f t="shared" si="75"/>
        <v/>
      </c>
      <c r="D840" s="26" t="str">
        <f>VLOOKUP(A840,Opdracht!$A$11:$A$1010,1,FALSE)</f>
        <v/>
      </c>
      <c r="E840" s="29" t="str">
        <f t="shared" si="76"/>
        <v/>
      </c>
      <c r="F840" s="40"/>
      <c r="G840" s="214"/>
      <c r="H840" s="41" t="str">
        <f t="shared" si="78"/>
        <v/>
      </c>
      <c r="I840" s="87" t="str">
        <f t="shared" si="77"/>
        <v/>
      </c>
      <c r="J840" s="87" t="str">
        <f t="shared" si="79"/>
        <v/>
      </c>
      <c r="K840" s="5"/>
    </row>
    <row r="841" spans="1:11" ht="15" customHeight="1" x14ac:dyDescent="0.2">
      <c r="A841" s="28" t="str">
        <f t="shared" ref="A841:A904" si="80">TEXT(RIGHT(TRIM(F841),7),"0000000")</f>
        <v/>
      </c>
      <c r="B841" s="26" t="str">
        <f>VLOOKUP(A841,OutputOsiris!$A$9:$A$1008,1,FALSE)</f>
        <v/>
      </c>
      <c r="C841" s="10" t="str">
        <f t="shared" ref="C841:C904" si="81">IF(ISBLANK(F841),"",(IF(ISERROR(B841),"NEE","")))</f>
        <v/>
      </c>
      <c r="D841" s="26" t="str">
        <f>VLOOKUP(A841,Opdracht!$A$11:$A$1010,1,FALSE)</f>
        <v/>
      </c>
      <c r="E841" s="29" t="str">
        <f t="shared" ref="E841:E904" si="82">IF(ISBLANK(F841),"",(IF(ISERROR(D841),"NEE","")))</f>
        <v/>
      </c>
      <c r="F841" s="40"/>
      <c r="G841" s="214"/>
      <c r="H841" s="41" t="str">
        <f t="shared" si="78"/>
        <v/>
      </c>
      <c r="I841" s="87" t="str">
        <f t="shared" ref="I841:I904" si="83">IF(ISNUMBER(G841),((G841-$C$6)/$E$5)+1,"")</f>
        <v/>
      </c>
      <c r="J841" s="87" t="str">
        <f t="shared" si="79"/>
        <v/>
      </c>
      <c r="K841" s="5"/>
    </row>
    <row r="842" spans="1:11" ht="15" customHeight="1" x14ac:dyDescent="0.2">
      <c r="A842" s="28" t="str">
        <f t="shared" si="80"/>
        <v/>
      </c>
      <c r="B842" s="26" t="str">
        <f>VLOOKUP(A842,OutputOsiris!$A$9:$A$1008,1,FALSE)</f>
        <v/>
      </c>
      <c r="C842" s="10" t="str">
        <f t="shared" si="81"/>
        <v/>
      </c>
      <c r="D842" s="26" t="str">
        <f>VLOOKUP(A842,Opdracht!$A$11:$A$1010,1,FALSE)</f>
        <v/>
      </c>
      <c r="E842" s="29" t="str">
        <f t="shared" si="82"/>
        <v/>
      </c>
      <c r="F842" s="40"/>
      <c r="G842" s="214"/>
      <c r="H842" s="41" t="str">
        <f t="shared" ref="H842:H905" si="84">IF(ISTEXT(G842),G842,IF(AND(G842="",A842&lt;&gt;"",C842&lt;&gt;"NEE"),"",IF(G842="","",IF($H$7&lt;&gt;"Deelcijfer",IF(ISNUMBER(G842),IF(AND(G842&gt;=$K$8,G842&lt;=6),6,IF(G842&lt;$K$8,5,MROUND(G842,L$8)))),MROUND(G842,L$8)))))</f>
        <v/>
      </c>
      <c r="I842" s="87" t="str">
        <f t="shared" si="83"/>
        <v/>
      </c>
      <c r="J842" s="87" t="str">
        <f t="shared" si="79"/>
        <v/>
      </c>
      <c r="K842" s="5"/>
    </row>
    <row r="843" spans="1:11" ht="15" customHeight="1" x14ac:dyDescent="0.2">
      <c r="A843" s="28" t="str">
        <f t="shared" si="80"/>
        <v/>
      </c>
      <c r="B843" s="26" t="str">
        <f>VLOOKUP(A843,OutputOsiris!$A$9:$A$1008,1,FALSE)</f>
        <v/>
      </c>
      <c r="C843" s="10" t="str">
        <f t="shared" si="81"/>
        <v/>
      </c>
      <c r="D843" s="26" t="str">
        <f>VLOOKUP(A843,Opdracht!$A$11:$A$1010,1,FALSE)</f>
        <v/>
      </c>
      <c r="E843" s="29" t="str">
        <f t="shared" si="82"/>
        <v/>
      </c>
      <c r="F843" s="40"/>
      <c r="G843" s="214"/>
      <c r="H843" s="41" t="str">
        <f t="shared" si="84"/>
        <v/>
      </c>
      <c r="I843" s="87" t="str">
        <f t="shared" si="83"/>
        <v/>
      </c>
      <c r="J843" s="87" t="str">
        <f t="shared" si="79"/>
        <v/>
      </c>
      <c r="K843" s="5"/>
    </row>
    <row r="844" spans="1:11" ht="15" customHeight="1" x14ac:dyDescent="0.2">
      <c r="A844" s="28" t="str">
        <f t="shared" si="80"/>
        <v/>
      </c>
      <c r="B844" s="26" t="str">
        <f>VLOOKUP(A844,OutputOsiris!$A$9:$A$1008,1,FALSE)</f>
        <v/>
      </c>
      <c r="C844" s="10" t="str">
        <f t="shared" si="81"/>
        <v/>
      </c>
      <c r="D844" s="26" t="str">
        <f>VLOOKUP(A844,Opdracht!$A$11:$A$1010,1,FALSE)</f>
        <v/>
      </c>
      <c r="E844" s="29" t="str">
        <f t="shared" si="82"/>
        <v/>
      </c>
      <c r="F844" s="40"/>
      <c r="G844" s="214"/>
      <c r="H844" s="41" t="str">
        <f t="shared" si="84"/>
        <v/>
      </c>
      <c r="I844" s="87" t="str">
        <f t="shared" si="83"/>
        <v/>
      </c>
      <c r="J844" s="87" t="str">
        <f t="shared" si="79"/>
        <v/>
      </c>
      <c r="K844" s="5"/>
    </row>
    <row r="845" spans="1:11" ht="15" customHeight="1" x14ac:dyDescent="0.2">
      <c r="A845" s="28" t="str">
        <f t="shared" si="80"/>
        <v/>
      </c>
      <c r="B845" s="26" t="str">
        <f>VLOOKUP(A845,OutputOsiris!$A$9:$A$1008,1,FALSE)</f>
        <v/>
      </c>
      <c r="C845" s="10" t="str">
        <f t="shared" si="81"/>
        <v/>
      </c>
      <c r="D845" s="26" t="str">
        <f>VLOOKUP(A845,Opdracht!$A$11:$A$1010,1,FALSE)</f>
        <v/>
      </c>
      <c r="E845" s="29" t="str">
        <f t="shared" si="82"/>
        <v/>
      </c>
      <c r="F845" s="40"/>
      <c r="G845" s="214"/>
      <c r="H845" s="41" t="str">
        <f t="shared" si="84"/>
        <v/>
      </c>
      <c r="I845" s="87" t="str">
        <f t="shared" si="83"/>
        <v/>
      </c>
      <c r="J845" s="87" t="str">
        <f t="shared" si="79"/>
        <v/>
      </c>
      <c r="K845" s="5"/>
    </row>
    <row r="846" spans="1:11" ht="15" customHeight="1" x14ac:dyDescent="0.2">
      <c r="A846" s="28" t="str">
        <f t="shared" si="80"/>
        <v/>
      </c>
      <c r="B846" s="26" t="str">
        <f>VLOOKUP(A846,OutputOsiris!$A$9:$A$1008,1,FALSE)</f>
        <v/>
      </c>
      <c r="C846" s="10" t="str">
        <f t="shared" si="81"/>
        <v/>
      </c>
      <c r="D846" s="26" t="str">
        <f>VLOOKUP(A846,Opdracht!$A$11:$A$1010,1,FALSE)</f>
        <v/>
      </c>
      <c r="E846" s="29" t="str">
        <f t="shared" si="82"/>
        <v/>
      </c>
      <c r="F846" s="40"/>
      <c r="G846" s="214"/>
      <c r="H846" s="41" t="str">
        <f t="shared" si="84"/>
        <v/>
      </c>
      <c r="I846" s="87" t="str">
        <f t="shared" si="83"/>
        <v/>
      </c>
      <c r="J846" s="87" t="str">
        <f t="shared" ref="J846:J909" si="85">IF(I846="","",IF(I846&lt;1,1,I846))</f>
        <v/>
      </c>
      <c r="K846" s="5"/>
    </row>
    <row r="847" spans="1:11" ht="15" customHeight="1" x14ac:dyDescent="0.2">
      <c r="A847" s="28" t="str">
        <f t="shared" si="80"/>
        <v/>
      </c>
      <c r="B847" s="26" t="str">
        <f>VLOOKUP(A847,OutputOsiris!$A$9:$A$1008,1,FALSE)</f>
        <v/>
      </c>
      <c r="C847" s="10" t="str">
        <f t="shared" si="81"/>
        <v/>
      </c>
      <c r="D847" s="26" t="str">
        <f>VLOOKUP(A847,Opdracht!$A$11:$A$1010,1,FALSE)</f>
        <v/>
      </c>
      <c r="E847" s="29" t="str">
        <f t="shared" si="82"/>
        <v/>
      </c>
      <c r="F847" s="40"/>
      <c r="G847" s="214"/>
      <c r="H847" s="41" t="str">
        <f t="shared" si="84"/>
        <v/>
      </c>
      <c r="I847" s="87" t="str">
        <f t="shared" si="83"/>
        <v/>
      </c>
      <c r="J847" s="87" t="str">
        <f t="shared" si="85"/>
        <v/>
      </c>
      <c r="K847" s="5"/>
    </row>
    <row r="848" spans="1:11" ht="15" customHeight="1" x14ac:dyDescent="0.2">
      <c r="A848" s="28" t="str">
        <f t="shared" si="80"/>
        <v/>
      </c>
      <c r="B848" s="26" t="str">
        <f>VLOOKUP(A848,OutputOsiris!$A$9:$A$1008,1,FALSE)</f>
        <v/>
      </c>
      <c r="C848" s="10" t="str">
        <f t="shared" si="81"/>
        <v/>
      </c>
      <c r="D848" s="26" t="str">
        <f>VLOOKUP(A848,Opdracht!$A$11:$A$1010,1,FALSE)</f>
        <v/>
      </c>
      <c r="E848" s="29" t="str">
        <f t="shared" si="82"/>
        <v/>
      </c>
      <c r="F848" s="40"/>
      <c r="G848" s="214"/>
      <c r="H848" s="41" t="str">
        <f t="shared" si="84"/>
        <v/>
      </c>
      <c r="I848" s="87" t="str">
        <f t="shared" si="83"/>
        <v/>
      </c>
      <c r="J848" s="87" t="str">
        <f t="shared" si="85"/>
        <v/>
      </c>
      <c r="K848" s="5"/>
    </row>
    <row r="849" spans="1:11" ht="15" customHeight="1" x14ac:dyDescent="0.2">
      <c r="A849" s="28" t="str">
        <f t="shared" si="80"/>
        <v/>
      </c>
      <c r="B849" s="26" t="str">
        <f>VLOOKUP(A849,OutputOsiris!$A$9:$A$1008,1,FALSE)</f>
        <v/>
      </c>
      <c r="C849" s="10" t="str">
        <f t="shared" si="81"/>
        <v/>
      </c>
      <c r="D849" s="26" t="str">
        <f>VLOOKUP(A849,Opdracht!$A$11:$A$1010,1,FALSE)</f>
        <v/>
      </c>
      <c r="E849" s="29" t="str">
        <f t="shared" si="82"/>
        <v/>
      </c>
      <c r="F849" s="40"/>
      <c r="G849" s="214"/>
      <c r="H849" s="41" t="str">
        <f t="shared" si="84"/>
        <v/>
      </c>
      <c r="I849" s="87" t="str">
        <f t="shared" si="83"/>
        <v/>
      </c>
      <c r="J849" s="87" t="str">
        <f t="shared" si="85"/>
        <v/>
      </c>
      <c r="K849" s="5"/>
    </row>
    <row r="850" spans="1:11" ht="15" customHeight="1" x14ac:dyDescent="0.2">
      <c r="A850" s="28" t="str">
        <f t="shared" si="80"/>
        <v/>
      </c>
      <c r="B850" s="26" t="str">
        <f>VLOOKUP(A850,OutputOsiris!$A$9:$A$1008,1,FALSE)</f>
        <v/>
      </c>
      <c r="C850" s="10" t="str">
        <f t="shared" si="81"/>
        <v/>
      </c>
      <c r="D850" s="26" t="str">
        <f>VLOOKUP(A850,Opdracht!$A$11:$A$1010,1,FALSE)</f>
        <v/>
      </c>
      <c r="E850" s="29" t="str">
        <f t="shared" si="82"/>
        <v/>
      </c>
      <c r="F850" s="40"/>
      <c r="G850" s="214"/>
      <c r="H850" s="41" t="str">
        <f t="shared" si="84"/>
        <v/>
      </c>
      <c r="I850" s="87" t="str">
        <f t="shared" si="83"/>
        <v/>
      </c>
      <c r="J850" s="87" t="str">
        <f t="shared" si="85"/>
        <v/>
      </c>
      <c r="K850" s="5"/>
    </row>
    <row r="851" spans="1:11" ht="15" customHeight="1" x14ac:dyDescent="0.2">
      <c r="A851" s="28" t="str">
        <f t="shared" si="80"/>
        <v/>
      </c>
      <c r="B851" s="26" t="str">
        <f>VLOOKUP(A851,OutputOsiris!$A$9:$A$1008,1,FALSE)</f>
        <v/>
      </c>
      <c r="C851" s="10" t="str">
        <f t="shared" si="81"/>
        <v/>
      </c>
      <c r="D851" s="26" t="str">
        <f>VLOOKUP(A851,Opdracht!$A$11:$A$1010,1,FALSE)</f>
        <v/>
      </c>
      <c r="E851" s="29" t="str">
        <f t="shared" si="82"/>
        <v/>
      </c>
      <c r="F851" s="40"/>
      <c r="G851" s="214"/>
      <c r="H851" s="41" t="str">
        <f t="shared" si="84"/>
        <v/>
      </c>
      <c r="I851" s="87" t="str">
        <f t="shared" si="83"/>
        <v/>
      </c>
      <c r="J851" s="87" t="str">
        <f t="shared" si="85"/>
        <v/>
      </c>
      <c r="K851" s="5"/>
    </row>
    <row r="852" spans="1:11" ht="15" customHeight="1" x14ac:dyDescent="0.2">
      <c r="A852" s="28" t="str">
        <f t="shared" si="80"/>
        <v/>
      </c>
      <c r="B852" s="26" t="str">
        <f>VLOOKUP(A852,OutputOsiris!$A$9:$A$1008,1,FALSE)</f>
        <v/>
      </c>
      <c r="C852" s="10" t="str">
        <f t="shared" si="81"/>
        <v/>
      </c>
      <c r="D852" s="26" t="str">
        <f>VLOOKUP(A852,Opdracht!$A$11:$A$1010,1,FALSE)</f>
        <v/>
      </c>
      <c r="E852" s="29" t="str">
        <f t="shared" si="82"/>
        <v/>
      </c>
      <c r="F852" s="40"/>
      <c r="G852" s="214"/>
      <c r="H852" s="41" t="str">
        <f t="shared" si="84"/>
        <v/>
      </c>
      <c r="I852" s="87" t="str">
        <f t="shared" si="83"/>
        <v/>
      </c>
      <c r="J852" s="87" t="str">
        <f t="shared" si="85"/>
        <v/>
      </c>
      <c r="K852" s="5"/>
    </row>
    <row r="853" spans="1:11" ht="15" customHeight="1" x14ac:dyDescent="0.2">
      <c r="A853" s="28" t="str">
        <f t="shared" si="80"/>
        <v/>
      </c>
      <c r="B853" s="26" t="str">
        <f>VLOOKUP(A853,OutputOsiris!$A$9:$A$1008,1,FALSE)</f>
        <v/>
      </c>
      <c r="C853" s="10" t="str">
        <f t="shared" si="81"/>
        <v/>
      </c>
      <c r="D853" s="26" t="str">
        <f>VLOOKUP(A853,Opdracht!$A$11:$A$1010,1,FALSE)</f>
        <v/>
      </c>
      <c r="E853" s="29" t="str">
        <f t="shared" si="82"/>
        <v/>
      </c>
      <c r="F853" s="40"/>
      <c r="G853" s="214"/>
      <c r="H853" s="41" t="str">
        <f t="shared" si="84"/>
        <v/>
      </c>
      <c r="I853" s="87" t="str">
        <f t="shared" si="83"/>
        <v/>
      </c>
      <c r="J853" s="87" t="str">
        <f t="shared" si="85"/>
        <v/>
      </c>
      <c r="K853" s="5"/>
    </row>
    <row r="854" spans="1:11" ht="15" customHeight="1" x14ac:dyDescent="0.2">
      <c r="A854" s="28" t="str">
        <f t="shared" si="80"/>
        <v/>
      </c>
      <c r="B854" s="26" t="str">
        <f>VLOOKUP(A854,OutputOsiris!$A$9:$A$1008,1,FALSE)</f>
        <v/>
      </c>
      <c r="C854" s="10" t="str">
        <f t="shared" si="81"/>
        <v/>
      </c>
      <c r="D854" s="26" t="str">
        <f>VLOOKUP(A854,Opdracht!$A$11:$A$1010,1,FALSE)</f>
        <v/>
      </c>
      <c r="E854" s="29" t="str">
        <f t="shared" si="82"/>
        <v/>
      </c>
      <c r="F854" s="40"/>
      <c r="G854" s="214"/>
      <c r="H854" s="41" t="str">
        <f t="shared" si="84"/>
        <v/>
      </c>
      <c r="I854" s="87" t="str">
        <f t="shared" si="83"/>
        <v/>
      </c>
      <c r="J854" s="87" t="str">
        <f t="shared" si="85"/>
        <v/>
      </c>
      <c r="K854" s="5"/>
    </row>
    <row r="855" spans="1:11" ht="15" customHeight="1" x14ac:dyDescent="0.2">
      <c r="A855" s="28" t="str">
        <f t="shared" si="80"/>
        <v/>
      </c>
      <c r="B855" s="26" t="str">
        <f>VLOOKUP(A855,OutputOsiris!$A$9:$A$1008,1,FALSE)</f>
        <v/>
      </c>
      <c r="C855" s="10" t="str">
        <f t="shared" si="81"/>
        <v/>
      </c>
      <c r="D855" s="26" t="str">
        <f>VLOOKUP(A855,Opdracht!$A$11:$A$1010,1,FALSE)</f>
        <v/>
      </c>
      <c r="E855" s="29" t="str">
        <f t="shared" si="82"/>
        <v/>
      </c>
      <c r="F855" s="40"/>
      <c r="G855" s="214"/>
      <c r="H855" s="41" t="str">
        <f t="shared" si="84"/>
        <v/>
      </c>
      <c r="I855" s="87" t="str">
        <f t="shared" si="83"/>
        <v/>
      </c>
      <c r="J855" s="87" t="str">
        <f t="shared" si="85"/>
        <v/>
      </c>
      <c r="K855" s="5"/>
    </row>
    <row r="856" spans="1:11" ht="15" customHeight="1" x14ac:dyDescent="0.2">
      <c r="A856" s="28" t="str">
        <f t="shared" si="80"/>
        <v/>
      </c>
      <c r="B856" s="26" t="str">
        <f>VLOOKUP(A856,OutputOsiris!$A$9:$A$1008,1,FALSE)</f>
        <v/>
      </c>
      <c r="C856" s="10" t="str">
        <f t="shared" si="81"/>
        <v/>
      </c>
      <c r="D856" s="26" t="str">
        <f>VLOOKUP(A856,Opdracht!$A$11:$A$1010,1,FALSE)</f>
        <v/>
      </c>
      <c r="E856" s="29" t="str">
        <f t="shared" si="82"/>
        <v/>
      </c>
      <c r="F856" s="40"/>
      <c r="G856" s="214"/>
      <c r="H856" s="41" t="str">
        <f t="shared" si="84"/>
        <v/>
      </c>
      <c r="I856" s="87" t="str">
        <f t="shared" si="83"/>
        <v/>
      </c>
      <c r="J856" s="87" t="str">
        <f t="shared" si="85"/>
        <v/>
      </c>
      <c r="K856" s="5"/>
    </row>
    <row r="857" spans="1:11" ht="15" customHeight="1" x14ac:dyDescent="0.2">
      <c r="A857" s="28" t="str">
        <f t="shared" si="80"/>
        <v/>
      </c>
      <c r="B857" s="26" t="str">
        <f>VLOOKUP(A857,OutputOsiris!$A$9:$A$1008,1,FALSE)</f>
        <v/>
      </c>
      <c r="C857" s="10" t="str">
        <f t="shared" si="81"/>
        <v/>
      </c>
      <c r="D857" s="26" t="str">
        <f>VLOOKUP(A857,Opdracht!$A$11:$A$1010,1,FALSE)</f>
        <v/>
      </c>
      <c r="E857" s="29" t="str">
        <f t="shared" si="82"/>
        <v/>
      </c>
      <c r="F857" s="40"/>
      <c r="G857" s="214"/>
      <c r="H857" s="41" t="str">
        <f t="shared" si="84"/>
        <v/>
      </c>
      <c r="I857" s="87" t="str">
        <f t="shared" si="83"/>
        <v/>
      </c>
      <c r="J857" s="87" t="str">
        <f t="shared" si="85"/>
        <v/>
      </c>
      <c r="K857" s="5"/>
    </row>
    <row r="858" spans="1:11" ht="15" customHeight="1" x14ac:dyDescent="0.2">
      <c r="A858" s="28" t="str">
        <f t="shared" si="80"/>
        <v/>
      </c>
      <c r="B858" s="26" t="str">
        <f>VLOOKUP(A858,OutputOsiris!$A$9:$A$1008,1,FALSE)</f>
        <v/>
      </c>
      <c r="C858" s="10" t="str">
        <f t="shared" si="81"/>
        <v/>
      </c>
      <c r="D858" s="26" t="str">
        <f>VLOOKUP(A858,Opdracht!$A$11:$A$1010,1,FALSE)</f>
        <v/>
      </c>
      <c r="E858" s="29" t="str">
        <f t="shared" si="82"/>
        <v/>
      </c>
      <c r="F858" s="40"/>
      <c r="G858" s="214"/>
      <c r="H858" s="41" t="str">
        <f t="shared" si="84"/>
        <v/>
      </c>
      <c r="I858" s="87" t="str">
        <f t="shared" si="83"/>
        <v/>
      </c>
      <c r="J858" s="87" t="str">
        <f t="shared" si="85"/>
        <v/>
      </c>
      <c r="K858" s="5"/>
    </row>
    <row r="859" spans="1:11" ht="15" customHeight="1" x14ac:dyDescent="0.2">
      <c r="A859" s="28" t="str">
        <f t="shared" si="80"/>
        <v/>
      </c>
      <c r="B859" s="26" t="str">
        <f>VLOOKUP(A859,OutputOsiris!$A$9:$A$1008,1,FALSE)</f>
        <v/>
      </c>
      <c r="C859" s="10" t="str">
        <f t="shared" si="81"/>
        <v/>
      </c>
      <c r="D859" s="26" t="str">
        <f>VLOOKUP(A859,Opdracht!$A$11:$A$1010,1,FALSE)</f>
        <v/>
      </c>
      <c r="E859" s="29" t="str">
        <f t="shared" si="82"/>
        <v/>
      </c>
      <c r="F859" s="40"/>
      <c r="G859" s="214"/>
      <c r="H859" s="41" t="str">
        <f t="shared" si="84"/>
        <v/>
      </c>
      <c r="I859" s="87" t="str">
        <f t="shared" si="83"/>
        <v/>
      </c>
      <c r="J859" s="87" t="str">
        <f t="shared" si="85"/>
        <v/>
      </c>
      <c r="K859" s="5"/>
    </row>
    <row r="860" spans="1:11" ht="15" customHeight="1" x14ac:dyDescent="0.2">
      <c r="A860" s="28" t="str">
        <f t="shared" si="80"/>
        <v/>
      </c>
      <c r="B860" s="26" t="str">
        <f>VLOOKUP(A860,OutputOsiris!$A$9:$A$1008,1,FALSE)</f>
        <v/>
      </c>
      <c r="C860" s="10" t="str">
        <f t="shared" si="81"/>
        <v/>
      </c>
      <c r="D860" s="26" t="str">
        <f>VLOOKUP(A860,Opdracht!$A$11:$A$1010,1,FALSE)</f>
        <v/>
      </c>
      <c r="E860" s="29" t="str">
        <f t="shared" si="82"/>
        <v/>
      </c>
      <c r="F860" s="40"/>
      <c r="G860" s="214"/>
      <c r="H860" s="41" t="str">
        <f t="shared" si="84"/>
        <v/>
      </c>
      <c r="I860" s="87" t="str">
        <f t="shared" si="83"/>
        <v/>
      </c>
      <c r="J860" s="87" t="str">
        <f t="shared" si="85"/>
        <v/>
      </c>
      <c r="K860" s="5"/>
    </row>
    <row r="861" spans="1:11" ht="15" customHeight="1" x14ac:dyDescent="0.2">
      <c r="A861" s="28" t="str">
        <f t="shared" si="80"/>
        <v/>
      </c>
      <c r="B861" s="26" t="str">
        <f>VLOOKUP(A861,OutputOsiris!$A$9:$A$1008,1,FALSE)</f>
        <v/>
      </c>
      <c r="C861" s="10" t="str">
        <f t="shared" si="81"/>
        <v/>
      </c>
      <c r="D861" s="26" t="str">
        <f>VLOOKUP(A861,Opdracht!$A$11:$A$1010,1,FALSE)</f>
        <v/>
      </c>
      <c r="E861" s="29" t="str">
        <f t="shared" si="82"/>
        <v/>
      </c>
      <c r="F861" s="40"/>
      <c r="G861" s="214"/>
      <c r="H861" s="41" t="str">
        <f t="shared" si="84"/>
        <v/>
      </c>
      <c r="I861" s="87" t="str">
        <f t="shared" si="83"/>
        <v/>
      </c>
      <c r="J861" s="87" t="str">
        <f t="shared" si="85"/>
        <v/>
      </c>
      <c r="K861" s="5"/>
    </row>
    <row r="862" spans="1:11" ht="15" customHeight="1" x14ac:dyDescent="0.2">
      <c r="A862" s="28" t="str">
        <f t="shared" si="80"/>
        <v/>
      </c>
      <c r="B862" s="26" t="str">
        <f>VLOOKUP(A862,OutputOsiris!$A$9:$A$1008,1,FALSE)</f>
        <v/>
      </c>
      <c r="C862" s="10" t="str">
        <f t="shared" si="81"/>
        <v/>
      </c>
      <c r="D862" s="26" t="str">
        <f>VLOOKUP(A862,Opdracht!$A$11:$A$1010,1,FALSE)</f>
        <v/>
      </c>
      <c r="E862" s="29" t="str">
        <f t="shared" si="82"/>
        <v/>
      </c>
      <c r="F862" s="40"/>
      <c r="G862" s="214"/>
      <c r="H862" s="41" t="str">
        <f t="shared" si="84"/>
        <v/>
      </c>
      <c r="I862" s="87" t="str">
        <f t="shared" si="83"/>
        <v/>
      </c>
      <c r="J862" s="87" t="str">
        <f t="shared" si="85"/>
        <v/>
      </c>
      <c r="K862" s="5"/>
    </row>
    <row r="863" spans="1:11" ht="15" customHeight="1" x14ac:dyDescent="0.2">
      <c r="A863" s="28" t="str">
        <f t="shared" si="80"/>
        <v/>
      </c>
      <c r="B863" s="26" t="str">
        <f>VLOOKUP(A863,OutputOsiris!$A$9:$A$1008,1,FALSE)</f>
        <v/>
      </c>
      <c r="C863" s="10" t="str">
        <f t="shared" si="81"/>
        <v/>
      </c>
      <c r="D863" s="26" t="str">
        <f>VLOOKUP(A863,Opdracht!$A$11:$A$1010,1,FALSE)</f>
        <v/>
      </c>
      <c r="E863" s="29" t="str">
        <f t="shared" si="82"/>
        <v/>
      </c>
      <c r="F863" s="40"/>
      <c r="G863" s="214"/>
      <c r="H863" s="41" t="str">
        <f t="shared" si="84"/>
        <v/>
      </c>
      <c r="I863" s="87" t="str">
        <f t="shared" si="83"/>
        <v/>
      </c>
      <c r="J863" s="87" t="str">
        <f t="shared" si="85"/>
        <v/>
      </c>
      <c r="K863" s="5"/>
    </row>
    <row r="864" spans="1:11" ht="15" customHeight="1" x14ac:dyDescent="0.2">
      <c r="A864" s="28" t="str">
        <f t="shared" si="80"/>
        <v/>
      </c>
      <c r="B864" s="26" t="str">
        <f>VLOOKUP(A864,OutputOsiris!$A$9:$A$1008,1,FALSE)</f>
        <v/>
      </c>
      <c r="C864" s="10" t="str">
        <f t="shared" si="81"/>
        <v/>
      </c>
      <c r="D864" s="26" t="str">
        <f>VLOOKUP(A864,Opdracht!$A$11:$A$1010,1,FALSE)</f>
        <v/>
      </c>
      <c r="E864" s="29" t="str">
        <f t="shared" si="82"/>
        <v/>
      </c>
      <c r="F864" s="40"/>
      <c r="G864" s="214"/>
      <c r="H864" s="41" t="str">
        <f t="shared" si="84"/>
        <v/>
      </c>
      <c r="I864" s="87" t="str">
        <f t="shared" si="83"/>
        <v/>
      </c>
      <c r="J864" s="87" t="str">
        <f t="shared" si="85"/>
        <v/>
      </c>
      <c r="K864" s="5"/>
    </row>
    <row r="865" spans="1:11" ht="15" customHeight="1" x14ac:dyDescent="0.2">
      <c r="A865" s="28" t="str">
        <f t="shared" si="80"/>
        <v/>
      </c>
      <c r="B865" s="26" t="str">
        <f>VLOOKUP(A865,OutputOsiris!$A$9:$A$1008,1,FALSE)</f>
        <v/>
      </c>
      <c r="C865" s="10" t="str">
        <f t="shared" si="81"/>
        <v/>
      </c>
      <c r="D865" s="26" t="str">
        <f>VLOOKUP(A865,Opdracht!$A$11:$A$1010,1,FALSE)</f>
        <v/>
      </c>
      <c r="E865" s="29" t="str">
        <f t="shared" si="82"/>
        <v/>
      </c>
      <c r="F865" s="40"/>
      <c r="G865" s="214"/>
      <c r="H865" s="41" t="str">
        <f t="shared" si="84"/>
        <v/>
      </c>
      <c r="I865" s="87" t="str">
        <f t="shared" si="83"/>
        <v/>
      </c>
      <c r="J865" s="87" t="str">
        <f t="shared" si="85"/>
        <v/>
      </c>
      <c r="K865" s="5"/>
    </row>
    <row r="866" spans="1:11" ht="15" customHeight="1" x14ac:dyDescent="0.2">
      <c r="A866" s="28" t="str">
        <f t="shared" si="80"/>
        <v/>
      </c>
      <c r="B866" s="26" t="str">
        <f>VLOOKUP(A866,OutputOsiris!$A$9:$A$1008,1,FALSE)</f>
        <v/>
      </c>
      <c r="C866" s="10" t="str">
        <f t="shared" si="81"/>
        <v/>
      </c>
      <c r="D866" s="26" t="str">
        <f>VLOOKUP(A866,Opdracht!$A$11:$A$1010,1,FALSE)</f>
        <v/>
      </c>
      <c r="E866" s="29" t="str">
        <f t="shared" si="82"/>
        <v/>
      </c>
      <c r="F866" s="40"/>
      <c r="G866" s="214"/>
      <c r="H866" s="41" t="str">
        <f t="shared" si="84"/>
        <v/>
      </c>
      <c r="I866" s="87" t="str">
        <f t="shared" si="83"/>
        <v/>
      </c>
      <c r="J866" s="87" t="str">
        <f t="shared" si="85"/>
        <v/>
      </c>
      <c r="K866" s="5"/>
    </row>
    <row r="867" spans="1:11" ht="15" customHeight="1" x14ac:dyDescent="0.2">
      <c r="A867" s="28" t="str">
        <f t="shared" si="80"/>
        <v/>
      </c>
      <c r="B867" s="26" t="str">
        <f>VLOOKUP(A867,OutputOsiris!$A$9:$A$1008,1,FALSE)</f>
        <v/>
      </c>
      <c r="C867" s="10" t="str">
        <f t="shared" si="81"/>
        <v/>
      </c>
      <c r="D867" s="26" t="str">
        <f>VLOOKUP(A867,Opdracht!$A$11:$A$1010,1,FALSE)</f>
        <v/>
      </c>
      <c r="E867" s="29" t="str">
        <f t="shared" si="82"/>
        <v/>
      </c>
      <c r="F867" s="40"/>
      <c r="G867" s="214"/>
      <c r="H867" s="41" t="str">
        <f t="shared" si="84"/>
        <v/>
      </c>
      <c r="I867" s="87" t="str">
        <f t="shared" si="83"/>
        <v/>
      </c>
      <c r="J867" s="87" t="str">
        <f t="shared" si="85"/>
        <v/>
      </c>
      <c r="K867" s="5"/>
    </row>
    <row r="868" spans="1:11" ht="15" customHeight="1" x14ac:dyDescent="0.2">
      <c r="A868" s="28" t="str">
        <f t="shared" si="80"/>
        <v/>
      </c>
      <c r="B868" s="26" t="str">
        <f>VLOOKUP(A868,OutputOsiris!$A$9:$A$1008,1,FALSE)</f>
        <v/>
      </c>
      <c r="C868" s="10" t="str">
        <f t="shared" si="81"/>
        <v/>
      </c>
      <c r="D868" s="26" t="str">
        <f>VLOOKUP(A868,Opdracht!$A$11:$A$1010,1,FALSE)</f>
        <v/>
      </c>
      <c r="E868" s="29" t="str">
        <f t="shared" si="82"/>
        <v/>
      </c>
      <c r="F868" s="40"/>
      <c r="G868" s="214"/>
      <c r="H868" s="41" t="str">
        <f t="shared" si="84"/>
        <v/>
      </c>
      <c r="I868" s="87" t="str">
        <f t="shared" si="83"/>
        <v/>
      </c>
      <c r="J868" s="87" t="str">
        <f t="shared" si="85"/>
        <v/>
      </c>
      <c r="K868" s="5"/>
    </row>
    <row r="869" spans="1:11" ht="15" customHeight="1" x14ac:dyDescent="0.2">
      <c r="A869" s="28" t="str">
        <f t="shared" si="80"/>
        <v/>
      </c>
      <c r="B869" s="26" t="str">
        <f>VLOOKUP(A869,OutputOsiris!$A$9:$A$1008,1,FALSE)</f>
        <v/>
      </c>
      <c r="C869" s="10" t="str">
        <f t="shared" si="81"/>
        <v/>
      </c>
      <c r="D869" s="26" t="str">
        <f>VLOOKUP(A869,Opdracht!$A$11:$A$1010,1,FALSE)</f>
        <v/>
      </c>
      <c r="E869" s="29" t="str">
        <f t="shared" si="82"/>
        <v/>
      </c>
      <c r="F869" s="40"/>
      <c r="G869" s="214"/>
      <c r="H869" s="41" t="str">
        <f t="shared" si="84"/>
        <v/>
      </c>
      <c r="I869" s="87" t="str">
        <f t="shared" si="83"/>
        <v/>
      </c>
      <c r="J869" s="87" t="str">
        <f t="shared" si="85"/>
        <v/>
      </c>
      <c r="K869" s="5"/>
    </row>
    <row r="870" spans="1:11" ht="15" customHeight="1" x14ac:dyDescent="0.2">
      <c r="A870" s="28" t="str">
        <f t="shared" si="80"/>
        <v/>
      </c>
      <c r="B870" s="26" t="str">
        <f>VLOOKUP(A870,OutputOsiris!$A$9:$A$1008,1,FALSE)</f>
        <v/>
      </c>
      <c r="C870" s="10" t="str">
        <f t="shared" si="81"/>
        <v/>
      </c>
      <c r="D870" s="26" t="str">
        <f>VLOOKUP(A870,Opdracht!$A$11:$A$1010,1,FALSE)</f>
        <v/>
      </c>
      <c r="E870" s="29" t="str">
        <f t="shared" si="82"/>
        <v/>
      </c>
      <c r="F870" s="40"/>
      <c r="G870" s="214"/>
      <c r="H870" s="41" t="str">
        <f t="shared" si="84"/>
        <v/>
      </c>
      <c r="I870" s="87" t="str">
        <f t="shared" si="83"/>
        <v/>
      </c>
      <c r="J870" s="87" t="str">
        <f t="shared" si="85"/>
        <v/>
      </c>
      <c r="K870" s="5"/>
    </row>
    <row r="871" spans="1:11" ht="15" customHeight="1" x14ac:dyDescent="0.2">
      <c r="A871" s="28" t="str">
        <f t="shared" si="80"/>
        <v/>
      </c>
      <c r="B871" s="26" t="str">
        <f>VLOOKUP(A871,OutputOsiris!$A$9:$A$1008,1,FALSE)</f>
        <v/>
      </c>
      <c r="C871" s="10" t="str">
        <f t="shared" si="81"/>
        <v/>
      </c>
      <c r="D871" s="26" t="str">
        <f>VLOOKUP(A871,Opdracht!$A$11:$A$1010,1,FALSE)</f>
        <v/>
      </c>
      <c r="E871" s="29" t="str">
        <f t="shared" si="82"/>
        <v/>
      </c>
      <c r="F871" s="40"/>
      <c r="G871" s="214"/>
      <c r="H871" s="41" t="str">
        <f t="shared" si="84"/>
        <v/>
      </c>
      <c r="I871" s="87" t="str">
        <f t="shared" si="83"/>
        <v/>
      </c>
      <c r="J871" s="87" t="str">
        <f t="shared" si="85"/>
        <v/>
      </c>
      <c r="K871" s="5"/>
    </row>
    <row r="872" spans="1:11" ht="15" customHeight="1" x14ac:dyDescent="0.2">
      <c r="A872" s="28" t="str">
        <f t="shared" si="80"/>
        <v/>
      </c>
      <c r="B872" s="26" t="str">
        <f>VLOOKUP(A872,OutputOsiris!$A$9:$A$1008,1,FALSE)</f>
        <v/>
      </c>
      <c r="C872" s="10" t="str">
        <f t="shared" si="81"/>
        <v/>
      </c>
      <c r="D872" s="26" t="str">
        <f>VLOOKUP(A872,Opdracht!$A$11:$A$1010,1,FALSE)</f>
        <v/>
      </c>
      <c r="E872" s="29" t="str">
        <f t="shared" si="82"/>
        <v/>
      </c>
      <c r="F872" s="40"/>
      <c r="G872" s="214"/>
      <c r="H872" s="41" t="str">
        <f t="shared" si="84"/>
        <v/>
      </c>
      <c r="I872" s="87" t="str">
        <f t="shared" si="83"/>
        <v/>
      </c>
      <c r="J872" s="87" t="str">
        <f t="shared" si="85"/>
        <v/>
      </c>
      <c r="K872" s="5"/>
    </row>
    <row r="873" spans="1:11" ht="15" customHeight="1" x14ac:dyDescent="0.2">
      <c r="A873" s="28" t="str">
        <f t="shared" si="80"/>
        <v/>
      </c>
      <c r="B873" s="26" t="str">
        <f>VLOOKUP(A873,OutputOsiris!$A$9:$A$1008,1,FALSE)</f>
        <v/>
      </c>
      <c r="C873" s="10" t="str">
        <f t="shared" si="81"/>
        <v/>
      </c>
      <c r="D873" s="26" t="str">
        <f>VLOOKUP(A873,Opdracht!$A$11:$A$1010,1,FALSE)</f>
        <v/>
      </c>
      <c r="E873" s="29" t="str">
        <f t="shared" si="82"/>
        <v/>
      </c>
      <c r="F873" s="40"/>
      <c r="G873" s="214"/>
      <c r="H873" s="41" t="str">
        <f t="shared" si="84"/>
        <v/>
      </c>
      <c r="I873" s="87" t="str">
        <f t="shared" si="83"/>
        <v/>
      </c>
      <c r="J873" s="87" t="str">
        <f t="shared" si="85"/>
        <v/>
      </c>
      <c r="K873" s="5"/>
    </row>
    <row r="874" spans="1:11" ht="15" customHeight="1" x14ac:dyDescent="0.2">
      <c r="A874" s="28" t="str">
        <f t="shared" si="80"/>
        <v/>
      </c>
      <c r="B874" s="26" t="str">
        <f>VLOOKUP(A874,OutputOsiris!$A$9:$A$1008,1,FALSE)</f>
        <v/>
      </c>
      <c r="C874" s="10" t="str">
        <f t="shared" si="81"/>
        <v/>
      </c>
      <c r="D874" s="26" t="str">
        <f>VLOOKUP(A874,Opdracht!$A$11:$A$1010,1,FALSE)</f>
        <v/>
      </c>
      <c r="E874" s="29" t="str">
        <f t="shared" si="82"/>
        <v/>
      </c>
      <c r="F874" s="40"/>
      <c r="G874" s="214"/>
      <c r="H874" s="41" t="str">
        <f t="shared" si="84"/>
        <v/>
      </c>
      <c r="I874" s="87" t="str">
        <f t="shared" si="83"/>
        <v/>
      </c>
      <c r="J874" s="87" t="str">
        <f t="shared" si="85"/>
        <v/>
      </c>
      <c r="K874" s="5"/>
    </row>
    <row r="875" spans="1:11" ht="15" customHeight="1" x14ac:dyDescent="0.2">
      <c r="A875" s="28" t="str">
        <f t="shared" si="80"/>
        <v/>
      </c>
      <c r="B875" s="26" t="str">
        <f>VLOOKUP(A875,OutputOsiris!$A$9:$A$1008,1,FALSE)</f>
        <v/>
      </c>
      <c r="C875" s="10" t="str">
        <f t="shared" si="81"/>
        <v/>
      </c>
      <c r="D875" s="26" t="str">
        <f>VLOOKUP(A875,Opdracht!$A$11:$A$1010,1,FALSE)</f>
        <v/>
      </c>
      <c r="E875" s="29" t="str">
        <f t="shared" si="82"/>
        <v/>
      </c>
      <c r="F875" s="40"/>
      <c r="G875" s="214"/>
      <c r="H875" s="41" t="str">
        <f t="shared" si="84"/>
        <v/>
      </c>
      <c r="I875" s="87" t="str">
        <f t="shared" si="83"/>
        <v/>
      </c>
      <c r="J875" s="87" t="str">
        <f t="shared" si="85"/>
        <v/>
      </c>
      <c r="K875" s="5"/>
    </row>
    <row r="876" spans="1:11" ht="15" customHeight="1" x14ac:dyDescent="0.2">
      <c r="A876" s="28" t="str">
        <f t="shared" si="80"/>
        <v/>
      </c>
      <c r="B876" s="26" t="str">
        <f>VLOOKUP(A876,OutputOsiris!$A$9:$A$1008,1,FALSE)</f>
        <v/>
      </c>
      <c r="C876" s="10" t="str">
        <f t="shared" si="81"/>
        <v/>
      </c>
      <c r="D876" s="26" t="str">
        <f>VLOOKUP(A876,Opdracht!$A$11:$A$1010,1,FALSE)</f>
        <v/>
      </c>
      <c r="E876" s="29" t="str">
        <f t="shared" si="82"/>
        <v/>
      </c>
      <c r="F876" s="40"/>
      <c r="G876" s="214"/>
      <c r="H876" s="41" t="str">
        <f t="shared" si="84"/>
        <v/>
      </c>
      <c r="I876" s="87" t="str">
        <f t="shared" si="83"/>
        <v/>
      </c>
      <c r="J876" s="87" t="str">
        <f t="shared" si="85"/>
        <v/>
      </c>
      <c r="K876" s="5"/>
    </row>
    <row r="877" spans="1:11" ht="15" customHeight="1" x14ac:dyDescent="0.2">
      <c r="A877" s="28" t="str">
        <f t="shared" si="80"/>
        <v/>
      </c>
      <c r="B877" s="26" t="str">
        <f>VLOOKUP(A877,OutputOsiris!$A$9:$A$1008,1,FALSE)</f>
        <v/>
      </c>
      <c r="C877" s="10" t="str">
        <f t="shared" si="81"/>
        <v/>
      </c>
      <c r="D877" s="26" t="str">
        <f>VLOOKUP(A877,Opdracht!$A$11:$A$1010,1,FALSE)</f>
        <v/>
      </c>
      <c r="E877" s="29" t="str">
        <f t="shared" si="82"/>
        <v/>
      </c>
      <c r="F877" s="40"/>
      <c r="G877" s="214"/>
      <c r="H877" s="41" t="str">
        <f t="shared" si="84"/>
        <v/>
      </c>
      <c r="I877" s="87" t="str">
        <f t="shared" si="83"/>
        <v/>
      </c>
      <c r="J877" s="87" t="str">
        <f t="shared" si="85"/>
        <v/>
      </c>
      <c r="K877" s="5"/>
    </row>
    <row r="878" spans="1:11" ht="15" customHeight="1" x14ac:dyDescent="0.2">
      <c r="A878" s="28" t="str">
        <f t="shared" si="80"/>
        <v/>
      </c>
      <c r="B878" s="26" t="str">
        <f>VLOOKUP(A878,OutputOsiris!$A$9:$A$1008,1,FALSE)</f>
        <v/>
      </c>
      <c r="C878" s="10" t="str">
        <f t="shared" si="81"/>
        <v/>
      </c>
      <c r="D878" s="26" t="str">
        <f>VLOOKUP(A878,Opdracht!$A$11:$A$1010,1,FALSE)</f>
        <v/>
      </c>
      <c r="E878" s="29" t="str">
        <f t="shared" si="82"/>
        <v/>
      </c>
      <c r="F878" s="40"/>
      <c r="G878" s="214"/>
      <c r="H878" s="41" t="str">
        <f t="shared" si="84"/>
        <v/>
      </c>
      <c r="I878" s="87" t="str">
        <f t="shared" si="83"/>
        <v/>
      </c>
      <c r="J878" s="87" t="str">
        <f t="shared" si="85"/>
        <v/>
      </c>
      <c r="K878" s="5"/>
    </row>
    <row r="879" spans="1:11" ht="15" customHeight="1" x14ac:dyDescent="0.2">
      <c r="A879" s="28" t="str">
        <f t="shared" si="80"/>
        <v/>
      </c>
      <c r="B879" s="26" t="str">
        <f>VLOOKUP(A879,OutputOsiris!$A$9:$A$1008,1,FALSE)</f>
        <v/>
      </c>
      <c r="C879" s="10" t="str">
        <f t="shared" si="81"/>
        <v/>
      </c>
      <c r="D879" s="26" t="str">
        <f>VLOOKUP(A879,Opdracht!$A$11:$A$1010,1,FALSE)</f>
        <v/>
      </c>
      <c r="E879" s="29" t="str">
        <f t="shared" si="82"/>
        <v/>
      </c>
      <c r="F879" s="40"/>
      <c r="G879" s="214"/>
      <c r="H879" s="41" t="str">
        <f t="shared" si="84"/>
        <v/>
      </c>
      <c r="I879" s="87" t="str">
        <f t="shared" si="83"/>
        <v/>
      </c>
      <c r="J879" s="87" t="str">
        <f t="shared" si="85"/>
        <v/>
      </c>
      <c r="K879" s="5"/>
    </row>
    <row r="880" spans="1:11" ht="15" customHeight="1" x14ac:dyDescent="0.2">
      <c r="A880" s="28" t="str">
        <f t="shared" si="80"/>
        <v/>
      </c>
      <c r="B880" s="26" t="str">
        <f>VLOOKUP(A880,OutputOsiris!$A$9:$A$1008,1,FALSE)</f>
        <v/>
      </c>
      <c r="C880" s="10" t="str">
        <f t="shared" si="81"/>
        <v/>
      </c>
      <c r="D880" s="26" t="str">
        <f>VLOOKUP(A880,Opdracht!$A$11:$A$1010,1,FALSE)</f>
        <v/>
      </c>
      <c r="E880" s="29" t="str">
        <f t="shared" si="82"/>
        <v/>
      </c>
      <c r="F880" s="40"/>
      <c r="G880" s="214"/>
      <c r="H880" s="41" t="str">
        <f t="shared" si="84"/>
        <v/>
      </c>
      <c r="I880" s="87" t="str">
        <f t="shared" si="83"/>
        <v/>
      </c>
      <c r="J880" s="87" t="str">
        <f t="shared" si="85"/>
        <v/>
      </c>
      <c r="K880" s="5"/>
    </row>
    <row r="881" spans="1:11" ht="15" customHeight="1" x14ac:dyDescent="0.2">
      <c r="A881" s="28" t="str">
        <f t="shared" si="80"/>
        <v/>
      </c>
      <c r="B881" s="26" t="str">
        <f>VLOOKUP(A881,OutputOsiris!$A$9:$A$1008,1,FALSE)</f>
        <v/>
      </c>
      <c r="C881" s="10" t="str">
        <f t="shared" si="81"/>
        <v/>
      </c>
      <c r="D881" s="26" t="str">
        <f>VLOOKUP(A881,Opdracht!$A$11:$A$1010,1,FALSE)</f>
        <v/>
      </c>
      <c r="E881" s="29" t="str">
        <f t="shared" si="82"/>
        <v/>
      </c>
      <c r="F881" s="40"/>
      <c r="G881" s="214"/>
      <c r="H881" s="41" t="str">
        <f t="shared" si="84"/>
        <v/>
      </c>
      <c r="I881" s="87" t="str">
        <f t="shared" si="83"/>
        <v/>
      </c>
      <c r="J881" s="87" t="str">
        <f t="shared" si="85"/>
        <v/>
      </c>
      <c r="K881" s="5"/>
    </row>
    <row r="882" spans="1:11" ht="15" customHeight="1" x14ac:dyDescent="0.2">
      <c r="A882" s="28" t="str">
        <f t="shared" si="80"/>
        <v/>
      </c>
      <c r="B882" s="26" t="str">
        <f>VLOOKUP(A882,OutputOsiris!$A$9:$A$1008,1,FALSE)</f>
        <v/>
      </c>
      <c r="C882" s="10" t="str">
        <f t="shared" si="81"/>
        <v/>
      </c>
      <c r="D882" s="26" t="str">
        <f>VLOOKUP(A882,Opdracht!$A$11:$A$1010,1,FALSE)</f>
        <v/>
      </c>
      <c r="E882" s="29" t="str">
        <f t="shared" si="82"/>
        <v/>
      </c>
      <c r="F882" s="40"/>
      <c r="G882" s="214"/>
      <c r="H882" s="41" t="str">
        <f t="shared" si="84"/>
        <v/>
      </c>
      <c r="I882" s="87" t="str">
        <f t="shared" si="83"/>
        <v/>
      </c>
      <c r="J882" s="87" t="str">
        <f t="shared" si="85"/>
        <v/>
      </c>
      <c r="K882" s="5"/>
    </row>
    <row r="883" spans="1:11" ht="15" customHeight="1" x14ac:dyDescent="0.2">
      <c r="A883" s="28" t="str">
        <f t="shared" si="80"/>
        <v/>
      </c>
      <c r="B883" s="26" t="str">
        <f>VLOOKUP(A883,OutputOsiris!$A$9:$A$1008,1,FALSE)</f>
        <v/>
      </c>
      <c r="C883" s="10" t="str">
        <f t="shared" si="81"/>
        <v/>
      </c>
      <c r="D883" s="26" t="str">
        <f>VLOOKUP(A883,Opdracht!$A$11:$A$1010,1,FALSE)</f>
        <v/>
      </c>
      <c r="E883" s="29" t="str">
        <f t="shared" si="82"/>
        <v/>
      </c>
      <c r="F883" s="40"/>
      <c r="G883" s="214"/>
      <c r="H883" s="41" t="str">
        <f t="shared" si="84"/>
        <v/>
      </c>
      <c r="I883" s="87" t="str">
        <f t="shared" si="83"/>
        <v/>
      </c>
      <c r="J883" s="87" t="str">
        <f t="shared" si="85"/>
        <v/>
      </c>
      <c r="K883" s="5"/>
    </row>
    <row r="884" spans="1:11" ht="15" customHeight="1" x14ac:dyDescent="0.2">
      <c r="A884" s="28" t="str">
        <f t="shared" si="80"/>
        <v/>
      </c>
      <c r="B884" s="26" t="str">
        <f>VLOOKUP(A884,OutputOsiris!$A$9:$A$1008,1,FALSE)</f>
        <v/>
      </c>
      <c r="C884" s="10" t="str">
        <f t="shared" si="81"/>
        <v/>
      </c>
      <c r="D884" s="26" t="str">
        <f>VLOOKUP(A884,Opdracht!$A$11:$A$1010,1,FALSE)</f>
        <v/>
      </c>
      <c r="E884" s="29" t="str">
        <f t="shared" si="82"/>
        <v/>
      </c>
      <c r="F884" s="40"/>
      <c r="G884" s="214"/>
      <c r="H884" s="41" t="str">
        <f t="shared" si="84"/>
        <v/>
      </c>
      <c r="I884" s="87" t="str">
        <f t="shared" si="83"/>
        <v/>
      </c>
      <c r="J884" s="87" t="str">
        <f t="shared" si="85"/>
        <v/>
      </c>
      <c r="K884" s="5"/>
    </row>
    <row r="885" spans="1:11" ht="15" customHeight="1" x14ac:dyDescent="0.2">
      <c r="A885" s="28" t="str">
        <f t="shared" si="80"/>
        <v/>
      </c>
      <c r="B885" s="26" t="str">
        <f>VLOOKUP(A885,OutputOsiris!$A$9:$A$1008,1,FALSE)</f>
        <v/>
      </c>
      <c r="C885" s="10" t="str">
        <f t="shared" si="81"/>
        <v/>
      </c>
      <c r="D885" s="26" t="str">
        <f>VLOOKUP(A885,Opdracht!$A$11:$A$1010,1,FALSE)</f>
        <v/>
      </c>
      <c r="E885" s="29" t="str">
        <f t="shared" si="82"/>
        <v/>
      </c>
      <c r="F885" s="40"/>
      <c r="G885" s="214"/>
      <c r="H885" s="41" t="str">
        <f t="shared" si="84"/>
        <v/>
      </c>
      <c r="I885" s="87" t="str">
        <f t="shared" si="83"/>
        <v/>
      </c>
      <c r="J885" s="87" t="str">
        <f t="shared" si="85"/>
        <v/>
      </c>
      <c r="K885" s="5"/>
    </row>
    <row r="886" spans="1:11" ht="15" customHeight="1" x14ac:dyDescent="0.2">
      <c r="A886" s="28" t="str">
        <f t="shared" si="80"/>
        <v/>
      </c>
      <c r="B886" s="26" t="str">
        <f>VLOOKUP(A886,OutputOsiris!$A$9:$A$1008,1,FALSE)</f>
        <v/>
      </c>
      <c r="C886" s="10" t="str">
        <f t="shared" si="81"/>
        <v/>
      </c>
      <c r="D886" s="26" t="str">
        <f>VLOOKUP(A886,Opdracht!$A$11:$A$1010,1,FALSE)</f>
        <v/>
      </c>
      <c r="E886" s="29" t="str">
        <f t="shared" si="82"/>
        <v/>
      </c>
      <c r="F886" s="40"/>
      <c r="G886" s="214"/>
      <c r="H886" s="41" t="str">
        <f t="shared" si="84"/>
        <v/>
      </c>
      <c r="I886" s="87" t="str">
        <f t="shared" si="83"/>
        <v/>
      </c>
      <c r="J886" s="87" t="str">
        <f t="shared" si="85"/>
        <v/>
      </c>
      <c r="K886" s="5"/>
    </row>
    <row r="887" spans="1:11" ht="15" customHeight="1" x14ac:dyDescent="0.2">
      <c r="A887" s="28" t="str">
        <f t="shared" si="80"/>
        <v/>
      </c>
      <c r="B887" s="26" t="str">
        <f>VLOOKUP(A887,OutputOsiris!$A$9:$A$1008,1,FALSE)</f>
        <v/>
      </c>
      <c r="C887" s="10" t="str">
        <f t="shared" si="81"/>
        <v/>
      </c>
      <c r="D887" s="26" t="str">
        <f>VLOOKUP(A887,Opdracht!$A$11:$A$1010,1,FALSE)</f>
        <v/>
      </c>
      <c r="E887" s="29" t="str">
        <f t="shared" si="82"/>
        <v/>
      </c>
      <c r="F887" s="40"/>
      <c r="G887" s="214"/>
      <c r="H887" s="41" t="str">
        <f t="shared" si="84"/>
        <v/>
      </c>
      <c r="I887" s="87" t="str">
        <f t="shared" si="83"/>
        <v/>
      </c>
      <c r="J887" s="87" t="str">
        <f t="shared" si="85"/>
        <v/>
      </c>
      <c r="K887" s="5"/>
    </row>
    <row r="888" spans="1:11" ht="15" customHeight="1" x14ac:dyDescent="0.2">
      <c r="A888" s="28" t="str">
        <f t="shared" si="80"/>
        <v/>
      </c>
      <c r="B888" s="26" t="str">
        <f>VLOOKUP(A888,OutputOsiris!$A$9:$A$1008,1,FALSE)</f>
        <v/>
      </c>
      <c r="C888" s="10" t="str">
        <f t="shared" si="81"/>
        <v/>
      </c>
      <c r="D888" s="26" t="str">
        <f>VLOOKUP(A888,Opdracht!$A$11:$A$1010,1,FALSE)</f>
        <v/>
      </c>
      <c r="E888" s="29" t="str">
        <f t="shared" si="82"/>
        <v/>
      </c>
      <c r="F888" s="40"/>
      <c r="G888" s="214"/>
      <c r="H888" s="41" t="str">
        <f t="shared" si="84"/>
        <v/>
      </c>
      <c r="I888" s="87" t="str">
        <f t="shared" si="83"/>
        <v/>
      </c>
      <c r="J888" s="87" t="str">
        <f t="shared" si="85"/>
        <v/>
      </c>
      <c r="K888" s="5"/>
    </row>
    <row r="889" spans="1:11" ht="15" customHeight="1" x14ac:dyDescent="0.2">
      <c r="A889" s="28" t="str">
        <f t="shared" si="80"/>
        <v/>
      </c>
      <c r="B889" s="26" t="str">
        <f>VLOOKUP(A889,OutputOsiris!$A$9:$A$1008,1,FALSE)</f>
        <v/>
      </c>
      <c r="C889" s="10" t="str">
        <f t="shared" si="81"/>
        <v/>
      </c>
      <c r="D889" s="26" t="str">
        <f>VLOOKUP(A889,Opdracht!$A$11:$A$1010,1,FALSE)</f>
        <v/>
      </c>
      <c r="E889" s="29" t="str">
        <f t="shared" si="82"/>
        <v/>
      </c>
      <c r="F889" s="40"/>
      <c r="G889" s="214"/>
      <c r="H889" s="41" t="str">
        <f t="shared" si="84"/>
        <v/>
      </c>
      <c r="I889" s="87" t="str">
        <f t="shared" si="83"/>
        <v/>
      </c>
      <c r="J889" s="87" t="str">
        <f t="shared" si="85"/>
        <v/>
      </c>
      <c r="K889" s="5"/>
    </row>
    <row r="890" spans="1:11" ht="15" customHeight="1" x14ac:dyDescent="0.2">
      <c r="A890" s="28" t="str">
        <f t="shared" si="80"/>
        <v/>
      </c>
      <c r="B890" s="26" t="str">
        <f>VLOOKUP(A890,OutputOsiris!$A$9:$A$1008,1,FALSE)</f>
        <v/>
      </c>
      <c r="C890" s="10" t="str">
        <f t="shared" si="81"/>
        <v/>
      </c>
      <c r="D890" s="26" t="str">
        <f>VLOOKUP(A890,Opdracht!$A$11:$A$1010,1,FALSE)</f>
        <v/>
      </c>
      <c r="E890" s="29" t="str">
        <f t="shared" si="82"/>
        <v/>
      </c>
      <c r="F890" s="40"/>
      <c r="G890" s="214"/>
      <c r="H890" s="41" t="str">
        <f t="shared" si="84"/>
        <v/>
      </c>
      <c r="I890" s="87" t="str">
        <f t="shared" si="83"/>
        <v/>
      </c>
      <c r="J890" s="87" t="str">
        <f t="shared" si="85"/>
        <v/>
      </c>
      <c r="K890" s="5"/>
    </row>
    <row r="891" spans="1:11" ht="15" customHeight="1" x14ac:dyDescent="0.2">
      <c r="A891" s="28" t="str">
        <f t="shared" si="80"/>
        <v/>
      </c>
      <c r="B891" s="26" t="str">
        <f>VLOOKUP(A891,OutputOsiris!$A$9:$A$1008,1,FALSE)</f>
        <v/>
      </c>
      <c r="C891" s="10" t="str">
        <f t="shared" si="81"/>
        <v/>
      </c>
      <c r="D891" s="26" t="str">
        <f>VLOOKUP(A891,Opdracht!$A$11:$A$1010,1,FALSE)</f>
        <v/>
      </c>
      <c r="E891" s="29" t="str">
        <f t="shared" si="82"/>
        <v/>
      </c>
      <c r="F891" s="40"/>
      <c r="G891" s="214"/>
      <c r="H891" s="41" t="str">
        <f t="shared" si="84"/>
        <v/>
      </c>
      <c r="I891" s="87" t="str">
        <f t="shared" si="83"/>
        <v/>
      </c>
      <c r="J891" s="87" t="str">
        <f t="shared" si="85"/>
        <v/>
      </c>
      <c r="K891" s="5"/>
    </row>
    <row r="892" spans="1:11" ht="15" customHeight="1" x14ac:dyDescent="0.2">
      <c r="A892" s="28" t="str">
        <f t="shared" si="80"/>
        <v/>
      </c>
      <c r="B892" s="26" t="str">
        <f>VLOOKUP(A892,OutputOsiris!$A$9:$A$1008,1,FALSE)</f>
        <v/>
      </c>
      <c r="C892" s="10" t="str">
        <f t="shared" si="81"/>
        <v/>
      </c>
      <c r="D892" s="26" t="str">
        <f>VLOOKUP(A892,Opdracht!$A$11:$A$1010,1,FALSE)</f>
        <v/>
      </c>
      <c r="E892" s="29" t="str">
        <f t="shared" si="82"/>
        <v/>
      </c>
      <c r="F892" s="40"/>
      <c r="G892" s="214"/>
      <c r="H892" s="41" t="str">
        <f t="shared" si="84"/>
        <v/>
      </c>
      <c r="I892" s="87" t="str">
        <f t="shared" si="83"/>
        <v/>
      </c>
      <c r="J892" s="87" t="str">
        <f t="shared" si="85"/>
        <v/>
      </c>
      <c r="K892" s="5"/>
    </row>
    <row r="893" spans="1:11" ht="15" customHeight="1" x14ac:dyDescent="0.2">
      <c r="A893" s="28" t="str">
        <f t="shared" si="80"/>
        <v/>
      </c>
      <c r="B893" s="26" t="str">
        <f>VLOOKUP(A893,OutputOsiris!$A$9:$A$1008,1,FALSE)</f>
        <v/>
      </c>
      <c r="C893" s="10" t="str">
        <f t="shared" si="81"/>
        <v/>
      </c>
      <c r="D893" s="26" t="str">
        <f>VLOOKUP(A893,Opdracht!$A$11:$A$1010,1,FALSE)</f>
        <v/>
      </c>
      <c r="E893" s="29" t="str">
        <f t="shared" si="82"/>
        <v/>
      </c>
      <c r="F893" s="40"/>
      <c r="G893" s="214"/>
      <c r="H893" s="41" t="str">
        <f t="shared" si="84"/>
        <v/>
      </c>
      <c r="I893" s="87" t="str">
        <f t="shared" si="83"/>
        <v/>
      </c>
      <c r="J893" s="87" t="str">
        <f t="shared" si="85"/>
        <v/>
      </c>
      <c r="K893" s="5"/>
    </row>
    <row r="894" spans="1:11" ht="15" customHeight="1" x14ac:dyDescent="0.2">
      <c r="A894" s="28" t="str">
        <f t="shared" si="80"/>
        <v/>
      </c>
      <c r="B894" s="26" t="str">
        <f>VLOOKUP(A894,OutputOsiris!$A$9:$A$1008,1,FALSE)</f>
        <v/>
      </c>
      <c r="C894" s="10" t="str">
        <f t="shared" si="81"/>
        <v/>
      </c>
      <c r="D894" s="26" t="str">
        <f>VLOOKUP(A894,Opdracht!$A$11:$A$1010,1,FALSE)</f>
        <v/>
      </c>
      <c r="E894" s="29" t="str">
        <f t="shared" si="82"/>
        <v/>
      </c>
      <c r="F894" s="40"/>
      <c r="G894" s="214"/>
      <c r="H894" s="41" t="str">
        <f t="shared" si="84"/>
        <v/>
      </c>
      <c r="I894" s="87" t="str">
        <f t="shared" si="83"/>
        <v/>
      </c>
      <c r="J894" s="87" t="str">
        <f t="shared" si="85"/>
        <v/>
      </c>
      <c r="K894" s="5"/>
    </row>
    <row r="895" spans="1:11" ht="15" customHeight="1" x14ac:dyDescent="0.2">
      <c r="A895" s="28" t="str">
        <f t="shared" si="80"/>
        <v/>
      </c>
      <c r="B895" s="26" t="str">
        <f>VLOOKUP(A895,OutputOsiris!$A$9:$A$1008,1,FALSE)</f>
        <v/>
      </c>
      <c r="C895" s="10" t="str">
        <f t="shared" si="81"/>
        <v/>
      </c>
      <c r="D895" s="26" t="str">
        <f>VLOOKUP(A895,Opdracht!$A$11:$A$1010,1,FALSE)</f>
        <v/>
      </c>
      <c r="E895" s="29" t="str">
        <f t="shared" si="82"/>
        <v/>
      </c>
      <c r="F895" s="40"/>
      <c r="G895" s="214"/>
      <c r="H895" s="41" t="str">
        <f t="shared" si="84"/>
        <v/>
      </c>
      <c r="I895" s="87" t="str">
        <f t="shared" si="83"/>
        <v/>
      </c>
      <c r="J895" s="87" t="str">
        <f t="shared" si="85"/>
        <v/>
      </c>
      <c r="K895" s="5"/>
    </row>
    <row r="896" spans="1:11" ht="15" customHeight="1" x14ac:dyDescent="0.2">
      <c r="A896" s="28" t="str">
        <f t="shared" si="80"/>
        <v/>
      </c>
      <c r="B896" s="26" t="str">
        <f>VLOOKUP(A896,OutputOsiris!$A$9:$A$1008,1,FALSE)</f>
        <v/>
      </c>
      <c r="C896" s="10" t="str">
        <f t="shared" si="81"/>
        <v/>
      </c>
      <c r="D896" s="26" t="str">
        <f>VLOOKUP(A896,Opdracht!$A$11:$A$1010,1,FALSE)</f>
        <v/>
      </c>
      <c r="E896" s="29" t="str">
        <f t="shared" si="82"/>
        <v/>
      </c>
      <c r="F896" s="40"/>
      <c r="G896" s="214"/>
      <c r="H896" s="41" t="str">
        <f t="shared" si="84"/>
        <v/>
      </c>
      <c r="I896" s="87" t="str">
        <f t="shared" si="83"/>
        <v/>
      </c>
      <c r="J896" s="87" t="str">
        <f t="shared" si="85"/>
        <v/>
      </c>
      <c r="K896" s="5"/>
    </row>
    <row r="897" spans="1:11" ht="15" customHeight="1" x14ac:dyDescent="0.2">
      <c r="A897" s="28" t="str">
        <f t="shared" si="80"/>
        <v/>
      </c>
      <c r="B897" s="26" t="str">
        <f>VLOOKUP(A897,OutputOsiris!$A$9:$A$1008,1,FALSE)</f>
        <v/>
      </c>
      <c r="C897" s="10" t="str">
        <f t="shared" si="81"/>
        <v/>
      </c>
      <c r="D897" s="26" t="str">
        <f>VLOOKUP(A897,Opdracht!$A$11:$A$1010,1,FALSE)</f>
        <v/>
      </c>
      <c r="E897" s="29" t="str">
        <f t="shared" si="82"/>
        <v/>
      </c>
      <c r="F897" s="40"/>
      <c r="G897" s="214"/>
      <c r="H897" s="41" t="str">
        <f t="shared" si="84"/>
        <v/>
      </c>
      <c r="I897" s="87" t="str">
        <f t="shared" si="83"/>
        <v/>
      </c>
      <c r="J897" s="87" t="str">
        <f t="shared" si="85"/>
        <v/>
      </c>
      <c r="K897" s="5"/>
    </row>
    <row r="898" spans="1:11" ht="15" customHeight="1" x14ac:dyDescent="0.2">
      <c r="A898" s="28" t="str">
        <f t="shared" si="80"/>
        <v/>
      </c>
      <c r="B898" s="26" t="str">
        <f>VLOOKUP(A898,OutputOsiris!$A$9:$A$1008,1,FALSE)</f>
        <v/>
      </c>
      <c r="C898" s="10" t="str">
        <f t="shared" si="81"/>
        <v/>
      </c>
      <c r="D898" s="26" t="str">
        <f>VLOOKUP(A898,Opdracht!$A$11:$A$1010,1,FALSE)</f>
        <v/>
      </c>
      <c r="E898" s="29" t="str">
        <f t="shared" si="82"/>
        <v/>
      </c>
      <c r="F898" s="40"/>
      <c r="G898" s="214"/>
      <c r="H898" s="41" t="str">
        <f t="shared" si="84"/>
        <v/>
      </c>
      <c r="I898" s="87" t="str">
        <f t="shared" si="83"/>
        <v/>
      </c>
      <c r="J898" s="87" t="str">
        <f t="shared" si="85"/>
        <v/>
      </c>
      <c r="K898" s="5"/>
    </row>
    <row r="899" spans="1:11" ht="15" customHeight="1" x14ac:dyDescent="0.2">
      <c r="A899" s="28" t="str">
        <f t="shared" si="80"/>
        <v/>
      </c>
      <c r="B899" s="26" t="str">
        <f>VLOOKUP(A899,OutputOsiris!$A$9:$A$1008,1,FALSE)</f>
        <v/>
      </c>
      <c r="C899" s="10" t="str">
        <f t="shared" si="81"/>
        <v/>
      </c>
      <c r="D899" s="26" t="str">
        <f>VLOOKUP(A899,Opdracht!$A$11:$A$1010,1,FALSE)</f>
        <v/>
      </c>
      <c r="E899" s="29" t="str">
        <f t="shared" si="82"/>
        <v/>
      </c>
      <c r="F899" s="40"/>
      <c r="G899" s="214"/>
      <c r="H899" s="41" t="str">
        <f t="shared" si="84"/>
        <v/>
      </c>
      <c r="I899" s="87" t="str">
        <f t="shared" si="83"/>
        <v/>
      </c>
      <c r="J899" s="87" t="str">
        <f t="shared" si="85"/>
        <v/>
      </c>
      <c r="K899" s="5"/>
    </row>
    <row r="900" spans="1:11" ht="15" customHeight="1" x14ac:dyDescent="0.2">
      <c r="A900" s="28" t="str">
        <f t="shared" si="80"/>
        <v/>
      </c>
      <c r="B900" s="26" t="str">
        <f>VLOOKUP(A900,OutputOsiris!$A$9:$A$1008,1,FALSE)</f>
        <v/>
      </c>
      <c r="C900" s="10" t="str">
        <f t="shared" si="81"/>
        <v/>
      </c>
      <c r="D900" s="26" t="str">
        <f>VLOOKUP(A900,Opdracht!$A$11:$A$1010,1,FALSE)</f>
        <v/>
      </c>
      <c r="E900" s="29" t="str">
        <f t="shared" si="82"/>
        <v/>
      </c>
      <c r="F900" s="40"/>
      <c r="G900" s="214"/>
      <c r="H900" s="41" t="str">
        <f t="shared" si="84"/>
        <v/>
      </c>
      <c r="I900" s="87" t="str">
        <f t="shared" si="83"/>
        <v/>
      </c>
      <c r="J900" s="87" t="str">
        <f t="shared" si="85"/>
        <v/>
      </c>
      <c r="K900" s="5"/>
    </row>
    <row r="901" spans="1:11" ht="15" customHeight="1" x14ac:dyDescent="0.2">
      <c r="A901" s="28" t="str">
        <f t="shared" si="80"/>
        <v/>
      </c>
      <c r="B901" s="26" t="str">
        <f>VLOOKUP(A901,OutputOsiris!$A$9:$A$1008,1,FALSE)</f>
        <v/>
      </c>
      <c r="C901" s="10" t="str">
        <f t="shared" si="81"/>
        <v/>
      </c>
      <c r="D901" s="26" t="str">
        <f>VLOOKUP(A901,Opdracht!$A$11:$A$1010,1,FALSE)</f>
        <v/>
      </c>
      <c r="E901" s="29" t="str">
        <f t="shared" si="82"/>
        <v/>
      </c>
      <c r="F901" s="40"/>
      <c r="G901" s="214"/>
      <c r="H901" s="41" t="str">
        <f t="shared" si="84"/>
        <v/>
      </c>
      <c r="I901" s="87" t="str">
        <f t="shared" si="83"/>
        <v/>
      </c>
      <c r="J901" s="87" t="str">
        <f t="shared" si="85"/>
        <v/>
      </c>
      <c r="K901" s="5"/>
    </row>
    <row r="902" spans="1:11" ht="15" customHeight="1" x14ac:dyDescent="0.2">
      <c r="A902" s="28" t="str">
        <f t="shared" si="80"/>
        <v/>
      </c>
      <c r="B902" s="26" t="str">
        <f>VLOOKUP(A902,OutputOsiris!$A$9:$A$1008,1,FALSE)</f>
        <v/>
      </c>
      <c r="C902" s="10" t="str">
        <f t="shared" si="81"/>
        <v/>
      </c>
      <c r="D902" s="26" t="str">
        <f>VLOOKUP(A902,Opdracht!$A$11:$A$1010,1,FALSE)</f>
        <v/>
      </c>
      <c r="E902" s="29" t="str">
        <f t="shared" si="82"/>
        <v/>
      </c>
      <c r="F902" s="40"/>
      <c r="G902" s="214"/>
      <c r="H902" s="41" t="str">
        <f t="shared" si="84"/>
        <v/>
      </c>
      <c r="I902" s="87" t="str">
        <f t="shared" si="83"/>
        <v/>
      </c>
      <c r="J902" s="87" t="str">
        <f t="shared" si="85"/>
        <v/>
      </c>
      <c r="K902" s="5"/>
    </row>
    <row r="903" spans="1:11" ht="15" customHeight="1" x14ac:dyDescent="0.2">
      <c r="A903" s="28" t="str">
        <f t="shared" si="80"/>
        <v/>
      </c>
      <c r="B903" s="26" t="str">
        <f>VLOOKUP(A903,OutputOsiris!$A$9:$A$1008,1,FALSE)</f>
        <v/>
      </c>
      <c r="C903" s="10" t="str">
        <f t="shared" si="81"/>
        <v/>
      </c>
      <c r="D903" s="26" t="str">
        <f>VLOOKUP(A903,Opdracht!$A$11:$A$1010,1,FALSE)</f>
        <v/>
      </c>
      <c r="E903" s="29" t="str">
        <f t="shared" si="82"/>
        <v/>
      </c>
      <c r="F903" s="40"/>
      <c r="G903" s="214"/>
      <c r="H903" s="41" t="str">
        <f t="shared" si="84"/>
        <v/>
      </c>
      <c r="I903" s="87" t="str">
        <f t="shared" si="83"/>
        <v/>
      </c>
      <c r="J903" s="87" t="str">
        <f t="shared" si="85"/>
        <v/>
      </c>
      <c r="K903" s="5"/>
    </row>
    <row r="904" spans="1:11" ht="15" customHeight="1" x14ac:dyDescent="0.2">
      <c r="A904" s="28" t="str">
        <f t="shared" si="80"/>
        <v/>
      </c>
      <c r="B904" s="26" t="str">
        <f>VLOOKUP(A904,OutputOsiris!$A$9:$A$1008,1,FALSE)</f>
        <v/>
      </c>
      <c r="C904" s="10" t="str">
        <f t="shared" si="81"/>
        <v/>
      </c>
      <c r="D904" s="26" t="str">
        <f>VLOOKUP(A904,Opdracht!$A$11:$A$1010,1,FALSE)</f>
        <v/>
      </c>
      <c r="E904" s="29" t="str">
        <f t="shared" si="82"/>
        <v/>
      </c>
      <c r="F904" s="40"/>
      <c r="G904" s="214"/>
      <c r="H904" s="41" t="str">
        <f t="shared" si="84"/>
        <v/>
      </c>
      <c r="I904" s="87" t="str">
        <f t="shared" si="83"/>
        <v/>
      </c>
      <c r="J904" s="87" t="str">
        <f t="shared" si="85"/>
        <v/>
      </c>
      <c r="K904" s="5"/>
    </row>
    <row r="905" spans="1:11" ht="15" customHeight="1" x14ac:dyDescent="0.2">
      <c r="A905" s="28" t="str">
        <f t="shared" ref="A905:A968" si="86">TEXT(RIGHT(TRIM(F905),7),"0000000")</f>
        <v/>
      </c>
      <c r="B905" s="26" t="str">
        <f>VLOOKUP(A905,OutputOsiris!$A$9:$A$1008,1,FALSE)</f>
        <v/>
      </c>
      <c r="C905" s="10" t="str">
        <f t="shared" ref="C905:C968" si="87">IF(ISBLANK(F905),"",(IF(ISERROR(B905),"NEE","")))</f>
        <v/>
      </c>
      <c r="D905" s="26" t="str">
        <f>VLOOKUP(A905,Opdracht!$A$11:$A$1010,1,FALSE)</f>
        <v/>
      </c>
      <c r="E905" s="29" t="str">
        <f t="shared" ref="E905:E968" si="88">IF(ISBLANK(F905),"",(IF(ISERROR(D905),"NEE","")))</f>
        <v/>
      </c>
      <c r="F905" s="40"/>
      <c r="G905" s="214"/>
      <c r="H905" s="41" t="str">
        <f t="shared" si="84"/>
        <v/>
      </c>
      <c r="I905" s="87" t="str">
        <f t="shared" ref="I905:I968" si="89">IF(ISNUMBER(G905),((G905-$C$6)/$E$5)+1,"")</f>
        <v/>
      </c>
      <c r="J905" s="87" t="str">
        <f t="shared" si="85"/>
        <v/>
      </c>
      <c r="K905" s="5"/>
    </row>
    <row r="906" spans="1:11" ht="15" customHeight="1" x14ac:dyDescent="0.2">
      <c r="A906" s="28" t="str">
        <f t="shared" si="86"/>
        <v/>
      </c>
      <c r="B906" s="26" t="str">
        <f>VLOOKUP(A906,OutputOsiris!$A$9:$A$1008,1,FALSE)</f>
        <v/>
      </c>
      <c r="C906" s="10" t="str">
        <f t="shared" si="87"/>
        <v/>
      </c>
      <c r="D906" s="26" t="str">
        <f>VLOOKUP(A906,Opdracht!$A$11:$A$1010,1,FALSE)</f>
        <v/>
      </c>
      <c r="E906" s="29" t="str">
        <f t="shared" si="88"/>
        <v/>
      </c>
      <c r="F906" s="40"/>
      <c r="G906" s="214"/>
      <c r="H906" s="41" t="str">
        <f t="shared" ref="H906:H969" si="90">IF(ISTEXT(G906),G906,IF(AND(G906="",A906&lt;&gt;"",C906&lt;&gt;"NEE"),"",IF(G906="","",IF($H$7&lt;&gt;"Deelcijfer",IF(ISNUMBER(G906),IF(AND(G906&gt;=$K$8,G906&lt;=6),6,IF(G906&lt;$K$8,5,MROUND(G906,L$8)))),MROUND(G906,L$8)))))</f>
        <v/>
      </c>
      <c r="I906" s="87" t="str">
        <f t="shared" si="89"/>
        <v/>
      </c>
      <c r="J906" s="87" t="str">
        <f t="shared" si="85"/>
        <v/>
      </c>
      <c r="K906" s="5"/>
    </row>
    <row r="907" spans="1:11" ht="15" customHeight="1" x14ac:dyDescent="0.2">
      <c r="A907" s="28" t="str">
        <f t="shared" si="86"/>
        <v/>
      </c>
      <c r="B907" s="26" t="str">
        <f>VLOOKUP(A907,OutputOsiris!$A$9:$A$1008,1,FALSE)</f>
        <v/>
      </c>
      <c r="C907" s="10" t="str">
        <f t="shared" si="87"/>
        <v/>
      </c>
      <c r="D907" s="26" t="str">
        <f>VLOOKUP(A907,Opdracht!$A$11:$A$1010,1,FALSE)</f>
        <v/>
      </c>
      <c r="E907" s="29" t="str">
        <f t="shared" si="88"/>
        <v/>
      </c>
      <c r="F907" s="40"/>
      <c r="G907" s="214"/>
      <c r="H907" s="41" t="str">
        <f t="shared" si="90"/>
        <v/>
      </c>
      <c r="I907" s="87" t="str">
        <f t="shared" si="89"/>
        <v/>
      </c>
      <c r="J907" s="87" t="str">
        <f t="shared" si="85"/>
        <v/>
      </c>
      <c r="K907" s="5"/>
    </row>
    <row r="908" spans="1:11" ht="15" customHeight="1" x14ac:dyDescent="0.2">
      <c r="A908" s="28" t="str">
        <f t="shared" si="86"/>
        <v/>
      </c>
      <c r="B908" s="26" t="str">
        <f>VLOOKUP(A908,OutputOsiris!$A$9:$A$1008,1,FALSE)</f>
        <v/>
      </c>
      <c r="C908" s="10" t="str">
        <f t="shared" si="87"/>
        <v/>
      </c>
      <c r="D908" s="26" t="str">
        <f>VLOOKUP(A908,Opdracht!$A$11:$A$1010,1,FALSE)</f>
        <v/>
      </c>
      <c r="E908" s="29" t="str">
        <f t="shared" si="88"/>
        <v/>
      </c>
      <c r="F908" s="40"/>
      <c r="G908" s="214"/>
      <c r="H908" s="41" t="str">
        <f t="shared" si="90"/>
        <v/>
      </c>
      <c r="I908" s="87" t="str">
        <f t="shared" si="89"/>
        <v/>
      </c>
      <c r="J908" s="87" t="str">
        <f t="shared" si="85"/>
        <v/>
      </c>
      <c r="K908" s="5"/>
    </row>
    <row r="909" spans="1:11" ht="15" customHeight="1" x14ac:dyDescent="0.2">
      <c r="A909" s="28" t="str">
        <f t="shared" si="86"/>
        <v/>
      </c>
      <c r="B909" s="26" t="str">
        <f>VLOOKUP(A909,OutputOsiris!$A$9:$A$1008,1,FALSE)</f>
        <v/>
      </c>
      <c r="C909" s="10" t="str">
        <f t="shared" si="87"/>
        <v/>
      </c>
      <c r="D909" s="26" t="str">
        <f>VLOOKUP(A909,Opdracht!$A$11:$A$1010,1,FALSE)</f>
        <v/>
      </c>
      <c r="E909" s="29" t="str">
        <f t="shared" si="88"/>
        <v/>
      </c>
      <c r="F909" s="40"/>
      <c r="G909" s="214"/>
      <c r="H909" s="41" t="str">
        <f t="shared" si="90"/>
        <v/>
      </c>
      <c r="I909" s="87" t="str">
        <f t="shared" si="89"/>
        <v/>
      </c>
      <c r="J909" s="87" t="str">
        <f t="shared" si="85"/>
        <v/>
      </c>
      <c r="K909" s="5"/>
    </row>
    <row r="910" spans="1:11" ht="15" customHeight="1" x14ac:dyDescent="0.2">
      <c r="A910" s="28" t="str">
        <f t="shared" si="86"/>
        <v/>
      </c>
      <c r="B910" s="26" t="str">
        <f>VLOOKUP(A910,OutputOsiris!$A$9:$A$1008,1,FALSE)</f>
        <v/>
      </c>
      <c r="C910" s="10" t="str">
        <f t="shared" si="87"/>
        <v/>
      </c>
      <c r="D910" s="26" t="str">
        <f>VLOOKUP(A910,Opdracht!$A$11:$A$1010,1,FALSE)</f>
        <v/>
      </c>
      <c r="E910" s="29" t="str">
        <f t="shared" si="88"/>
        <v/>
      </c>
      <c r="F910" s="40"/>
      <c r="G910" s="214"/>
      <c r="H910" s="41" t="str">
        <f t="shared" si="90"/>
        <v/>
      </c>
      <c r="I910" s="87" t="str">
        <f t="shared" si="89"/>
        <v/>
      </c>
      <c r="J910" s="87" t="str">
        <f t="shared" ref="J910:J973" si="91">IF(I910="","",IF(I910&lt;1,1,I910))</f>
        <v/>
      </c>
      <c r="K910" s="5"/>
    </row>
    <row r="911" spans="1:11" ht="15" customHeight="1" x14ac:dyDescent="0.2">
      <c r="A911" s="28" t="str">
        <f t="shared" si="86"/>
        <v/>
      </c>
      <c r="B911" s="26" t="str">
        <f>VLOOKUP(A911,OutputOsiris!$A$9:$A$1008,1,FALSE)</f>
        <v/>
      </c>
      <c r="C911" s="10" t="str">
        <f t="shared" si="87"/>
        <v/>
      </c>
      <c r="D911" s="26" t="str">
        <f>VLOOKUP(A911,Opdracht!$A$11:$A$1010,1,FALSE)</f>
        <v/>
      </c>
      <c r="E911" s="29" t="str">
        <f t="shared" si="88"/>
        <v/>
      </c>
      <c r="F911" s="40"/>
      <c r="G911" s="214"/>
      <c r="H911" s="41" t="str">
        <f t="shared" si="90"/>
        <v/>
      </c>
      <c r="I911" s="87" t="str">
        <f t="shared" si="89"/>
        <v/>
      </c>
      <c r="J911" s="87" t="str">
        <f t="shared" si="91"/>
        <v/>
      </c>
      <c r="K911" s="5"/>
    </row>
    <row r="912" spans="1:11" ht="15" customHeight="1" x14ac:dyDescent="0.2">
      <c r="A912" s="28" t="str">
        <f t="shared" si="86"/>
        <v/>
      </c>
      <c r="B912" s="26" t="str">
        <f>VLOOKUP(A912,OutputOsiris!$A$9:$A$1008,1,FALSE)</f>
        <v/>
      </c>
      <c r="C912" s="10" t="str">
        <f t="shared" si="87"/>
        <v/>
      </c>
      <c r="D912" s="26" t="str">
        <f>VLOOKUP(A912,Opdracht!$A$11:$A$1010,1,FALSE)</f>
        <v/>
      </c>
      <c r="E912" s="29" t="str">
        <f t="shared" si="88"/>
        <v/>
      </c>
      <c r="F912" s="40"/>
      <c r="G912" s="214"/>
      <c r="H912" s="41" t="str">
        <f t="shared" si="90"/>
        <v/>
      </c>
      <c r="I912" s="87" t="str">
        <f t="shared" si="89"/>
        <v/>
      </c>
      <c r="J912" s="87" t="str">
        <f t="shared" si="91"/>
        <v/>
      </c>
      <c r="K912" s="5"/>
    </row>
    <row r="913" spans="1:11" ht="15" customHeight="1" x14ac:dyDescent="0.2">
      <c r="A913" s="28" t="str">
        <f t="shared" si="86"/>
        <v/>
      </c>
      <c r="B913" s="26" t="str">
        <f>VLOOKUP(A913,OutputOsiris!$A$9:$A$1008,1,FALSE)</f>
        <v/>
      </c>
      <c r="C913" s="10" t="str">
        <f t="shared" si="87"/>
        <v/>
      </c>
      <c r="D913" s="26" t="str">
        <f>VLOOKUP(A913,Opdracht!$A$11:$A$1010,1,FALSE)</f>
        <v/>
      </c>
      <c r="E913" s="29" t="str">
        <f t="shared" si="88"/>
        <v/>
      </c>
      <c r="F913" s="40"/>
      <c r="G913" s="214"/>
      <c r="H913" s="41" t="str">
        <f t="shared" si="90"/>
        <v/>
      </c>
      <c r="I913" s="87" t="str">
        <f t="shared" si="89"/>
        <v/>
      </c>
      <c r="J913" s="87" t="str">
        <f t="shared" si="91"/>
        <v/>
      </c>
      <c r="K913" s="5"/>
    </row>
    <row r="914" spans="1:11" ht="15" customHeight="1" x14ac:dyDescent="0.2">
      <c r="A914" s="28" t="str">
        <f t="shared" si="86"/>
        <v/>
      </c>
      <c r="B914" s="26" t="str">
        <f>VLOOKUP(A914,OutputOsiris!$A$9:$A$1008,1,FALSE)</f>
        <v/>
      </c>
      <c r="C914" s="10" t="str">
        <f t="shared" si="87"/>
        <v/>
      </c>
      <c r="D914" s="26" t="str">
        <f>VLOOKUP(A914,Opdracht!$A$11:$A$1010,1,FALSE)</f>
        <v/>
      </c>
      <c r="E914" s="29" t="str">
        <f t="shared" si="88"/>
        <v/>
      </c>
      <c r="F914" s="40"/>
      <c r="G914" s="214"/>
      <c r="H914" s="41" t="str">
        <f t="shared" si="90"/>
        <v/>
      </c>
      <c r="I914" s="87" t="str">
        <f t="shared" si="89"/>
        <v/>
      </c>
      <c r="J914" s="87" t="str">
        <f t="shared" si="91"/>
        <v/>
      </c>
      <c r="K914" s="5"/>
    </row>
    <row r="915" spans="1:11" ht="15" customHeight="1" x14ac:dyDescent="0.2">
      <c r="A915" s="28" t="str">
        <f t="shared" si="86"/>
        <v/>
      </c>
      <c r="B915" s="26" t="str">
        <f>VLOOKUP(A915,OutputOsiris!$A$9:$A$1008,1,FALSE)</f>
        <v/>
      </c>
      <c r="C915" s="10" t="str">
        <f t="shared" si="87"/>
        <v/>
      </c>
      <c r="D915" s="26" t="str">
        <f>VLOOKUP(A915,Opdracht!$A$11:$A$1010,1,FALSE)</f>
        <v/>
      </c>
      <c r="E915" s="29" t="str">
        <f t="shared" si="88"/>
        <v/>
      </c>
      <c r="F915" s="40"/>
      <c r="G915" s="214"/>
      <c r="H915" s="41" t="str">
        <f t="shared" si="90"/>
        <v/>
      </c>
      <c r="I915" s="87" t="str">
        <f t="shared" si="89"/>
        <v/>
      </c>
      <c r="J915" s="87" t="str">
        <f t="shared" si="91"/>
        <v/>
      </c>
      <c r="K915" s="5"/>
    </row>
    <row r="916" spans="1:11" ht="15" customHeight="1" x14ac:dyDescent="0.2">
      <c r="A916" s="28" t="str">
        <f t="shared" si="86"/>
        <v/>
      </c>
      <c r="B916" s="26" t="str">
        <f>VLOOKUP(A916,OutputOsiris!$A$9:$A$1008,1,FALSE)</f>
        <v/>
      </c>
      <c r="C916" s="10" t="str">
        <f t="shared" si="87"/>
        <v/>
      </c>
      <c r="D916" s="26" t="str">
        <f>VLOOKUP(A916,Opdracht!$A$11:$A$1010,1,FALSE)</f>
        <v/>
      </c>
      <c r="E916" s="29" t="str">
        <f t="shared" si="88"/>
        <v/>
      </c>
      <c r="F916" s="40"/>
      <c r="G916" s="214"/>
      <c r="H916" s="41" t="str">
        <f t="shared" si="90"/>
        <v/>
      </c>
      <c r="I916" s="87" t="str">
        <f t="shared" si="89"/>
        <v/>
      </c>
      <c r="J916" s="87" t="str">
        <f t="shared" si="91"/>
        <v/>
      </c>
      <c r="K916" s="5"/>
    </row>
    <row r="917" spans="1:11" ht="15" customHeight="1" x14ac:dyDescent="0.2">
      <c r="A917" s="28" t="str">
        <f t="shared" si="86"/>
        <v/>
      </c>
      <c r="B917" s="26" t="str">
        <f>VLOOKUP(A917,OutputOsiris!$A$9:$A$1008,1,FALSE)</f>
        <v/>
      </c>
      <c r="C917" s="10" t="str">
        <f t="shared" si="87"/>
        <v/>
      </c>
      <c r="D917" s="26" t="str">
        <f>VLOOKUP(A917,Opdracht!$A$11:$A$1010,1,FALSE)</f>
        <v/>
      </c>
      <c r="E917" s="29" t="str">
        <f t="shared" si="88"/>
        <v/>
      </c>
      <c r="F917" s="40"/>
      <c r="G917" s="214"/>
      <c r="H917" s="41" t="str">
        <f t="shared" si="90"/>
        <v/>
      </c>
      <c r="I917" s="87" t="str">
        <f t="shared" si="89"/>
        <v/>
      </c>
      <c r="J917" s="87" t="str">
        <f t="shared" si="91"/>
        <v/>
      </c>
      <c r="K917" s="5"/>
    </row>
    <row r="918" spans="1:11" ht="15" customHeight="1" x14ac:dyDescent="0.2">
      <c r="A918" s="28" t="str">
        <f t="shared" si="86"/>
        <v/>
      </c>
      <c r="B918" s="26" t="str">
        <f>VLOOKUP(A918,OutputOsiris!$A$9:$A$1008,1,FALSE)</f>
        <v/>
      </c>
      <c r="C918" s="10" t="str">
        <f t="shared" si="87"/>
        <v/>
      </c>
      <c r="D918" s="26" t="str">
        <f>VLOOKUP(A918,Opdracht!$A$11:$A$1010,1,FALSE)</f>
        <v/>
      </c>
      <c r="E918" s="29" t="str">
        <f t="shared" si="88"/>
        <v/>
      </c>
      <c r="F918" s="40"/>
      <c r="G918" s="214"/>
      <c r="H918" s="41" t="str">
        <f t="shared" si="90"/>
        <v/>
      </c>
      <c r="I918" s="87" t="str">
        <f t="shared" si="89"/>
        <v/>
      </c>
      <c r="J918" s="87" t="str">
        <f t="shared" si="91"/>
        <v/>
      </c>
      <c r="K918" s="5"/>
    </row>
    <row r="919" spans="1:11" ht="15" customHeight="1" x14ac:dyDescent="0.2">
      <c r="A919" s="28" t="str">
        <f t="shared" si="86"/>
        <v/>
      </c>
      <c r="B919" s="26" t="str">
        <f>VLOOKUP(A919,OutputOsiris!$A$9:$A$1008,1,FALSE)</f>
        <v/>
      </c>
      <c r="C919" s="10" t="str">
        <f t="shared" si="87"/>
        <v/>
      </c>
      <c r="D919" s="26" t="str">
        <f>VLOOKUP(A919,Opdracht!$A$11:$A$1010,1,FALSE)</f>
        <v/>
      </c>
      <c r="E919" s="29" t="str">
        <f t="shared" si="88"/>
        <v/>
      </c>
      <c r="F919" s="40"/>
      <c r="G919" s="214"/>
      <c r="H919" s="41" t="str">
        <f t="shared" si="90"/>
        <v/>
      </c>
      <c r="I919" s="87" t="str">
        <f t="shared" si="89"/>
        <v/>
      </c>
      <c r="J919" s="87" t="str">
        <f t="shared" si="91"/>
        <v/>
      </c>
      <c r="K919" s="5"/>
    </row>
    <row r="920" spans="1:11" ht="15" customHeight="1" x14ac:dyDescent="0.2">
      <c r="A920" s="28" t="str">
        <f t="shared" si="86"/>
        <v/>
      </c>
      <c r="B920" s="26" t="str">
        <f>VLOOKUP(A920,OutputOsiris!$A$9:$A$1008,1,FALSE)</f>
        <v/>
      </c>
      <c r="C920" s="10" t="str">
        <f t="shared" si="87"/>
        <v/>
      </c>
      <c r="D920" s="26" t="str">
        <f>VLOOKUP(A920,Opdracht!$A$11:$A$1010,1,FALSE)</f>
        <v/>
      </c>
      <c r="E920" s="29" t="str">
        <f t="shared" si="88"/>
        <v/>
      </c>
      <c r="F920" s="40"/>
      <c r="G920" s="214"/>
      <c r="H920" s="41" t="str">
        <f t="shared" si="90"/>
        <v/>
      </c>
      <c r="I920" s="87" t="str">
        <f t="shared" si="89"/>
        <v/>
      </c>
      <c r="J920" s="87" t="str">
        <f t="shared" si="91"/>
        <v/>
      </c>
      <c r="K920" s="5"/>
    </row>
    <row r="921" spans="1:11" ht="15" customHeight="1" x14ac:dyDescent="0.2">
      <c r="A921" s="28" t="str">
        <f t="shared" si="86"/>
        <v/>
      </c>
      <c r="B921" s="26" t="str">
        <f>VLOOKUP(A921,OutputOsiris!$A$9:$A$1008,1,FALSE)</f>
        <v/>
      </c>
      <c r="C921" s="10" t="str">
        <f t="shared" si="87"/>
        <v/>
      </c>
      <c r="D921" s="26" t="str">
        <f>VLOOKUP(A921,Opdracht!$A$11:$A$1010,1,FALSE)</f>
        <v/>
      </c>
      <c r="E921" s="29" t="str">
        <f t="shared" si="88"/>
        <v/>
      </c>
      <c r="F921" s="40"/>
      <c r="G921" s="214"/>
      <c r="H921" s="41" t="str">
        <f t="shared" si="90"/>
        <v/>
      </c>
      <c r="I921" s="87" t="str">
        <f t="shared" si="89"/>
        <v/>
      </c>
      <c r="J921" s="87" t="str">
        <f t="shared" si="91"/>
        <v/>
      </c>
      <c r="K921" s="5"/>
    </row>
    <row r="922" spans="1:11" ht="15" customHeight="1" x14ac:dyDescent="0.2">
      <c r="A922" s="28" t="str">
        <f t="shared" si="86"/>
        <v/>
      </c>
      <c r="B922" s="26" t="str">
        <f>VLOOKUP(A922,OutputOsiris!$A$9:$A$1008,1,FALSE)</f>
        <v/>
      </c>
      <c r="C922" s="10" t="str">
        <f t="shared" si="87"/>
        <v/>
      </c>
      <c r="D922" s="26" t="str">
        <f>VLOOKUP(A922,Opdracht!$A$11:$A$1010,1,FALSE)</f>
        <v/>
      </c>
      <c r="E922" s="29" t="str">
        <f t="shared" si="88"/>
        <v/>
      </c>
      <c r="F922" s="40"/>
      <c r="G922" s="214"/>
      <c r="H922" s="41" t="str">
        <f t="shared" si="90"/>
        <v/>
      </c>
      <c r="I922" s="87" t="str">
        <f t="shared" si="89"/>
        <v/>
      </c>
      <c r="J922" s="87" t="str">
        <f t="shared" si="91"/>
        <v/>
      </c>
      <c r="K922" s="5"/>
    </row>
    <row r="923" spans="1:11" ht="15" customHeight="1" x14ac:dyDescent="0.2">
      <c r="A923" s="28" t="str">
        <f t="shared" si="86"/>
        <v/>
      </c>
      <c r="B923" s="26" t="str">
        <f>VLOOKUP(A923,OutputOsiris!$A$9:$A$1008,1,FALSE)</f>
        <v/>
      </c>
      <c r="C923" s="10" t="str">
        <f t="shared" si="87"/>
        <v/>
      </c>
      <c r="D923" s="26" t="str">
        <f>VLOOKUP(A923,Opdracht!$A$11:$A$1010,1,FALSE)</f>
        <v/>
      </c>
      <c r="E923" s="29" t="str">
        <f t="shared" si="88"/>
        <v/>
      </c>
      <c r="F923" s="40"/>
      <c r="G923" s="214"/>
      <c r="H923" s="41" t="str">
        <f t="shared" si="90"/>
        <v/>
      </c>
      <c r="I923" s="87" t="str">
        <f t="shared" si="89"/>
        <v/>
      </c>
      <c r="J923" s="87" t="str">
        <f t="shared" si="91"/>
        <v/>
      </c>
      <c r="K923" s="5"/>
    </row>
    <row r="924" spans="1:11" ht="15" customHeight="1" x14ac:dyDescent="0.2">
      <c r="A924" s="28" t="str">
        <f t="shared" si="86"/>
        <v/>
      </c>
      <c r="B924" s="26" t="str">
        <f>VLOOKUP(A924,OutputOsiris!$A$9:$A$1008,1,FALSE)</f>
        <v/>
      </c>
      <c r="C924" s="10" t="str">
        <f t="shared" si="87"/>
        <v/>
      </c>
      <c r="D924" s="26" t="str">
        <f>VLOOKUP(A924,Opdracht!$A$11:$A$1010,1,FALSE)</f>
        <v/>
      </c>
      <c r="E924" s="29" t="str">
        <f t="shared" si="88"/>
        <v/>
      </c>
      <c r="F924" s="40"/>
      <c r="G924" s="214"/>
      <c r="H924" s="41" t="str">
        <f t="shared" si="90"/>
        <v/>
      </c>
      <c r="I924" s="87" t="str">
        <f t="shared" si="89"/>
        <v/>
      </c>
      <c r="J924" s="87" t="str">
        <f t="shared" si="91"/>
        <v/>
      </c>
      <c r="K924" s="5"/>
    </row>
    <row r="925" spans="1:11" ht="15" customHeight="1" x14ac:dyDescent="0.2">
      <c r="A925" s="28" t="str">
        <f t="shared" si="86"/>
        <v/>
      </c>
      <c r="B925" s="26" t="str">
        <f>VLOOKUP(A925,OutputOsiris!$A$9:$A$1008,1,FALSE)</f>
        <v/>
      </c>
      <c r="C925" s="10" t="str">
        <f t="shared" si="87"/>
        <v/>
      </c>
      <c r="D925" s="26" t="str">
        <f>VLOOKUP(A925,Opdracht!$A$11:$A$1010,1,FALSE)</f>
        <v/>
      </c>
      <c r="E925" s="29" t="str">
        <f t="shared" si="88"/>
        <v/>
      </c>
      <c r="F925" s="40"/>
      <c r="G925" s="214"/>
      <c r="H925" s="41" t="str">
        <f t="shared" si="90"/>
        <v/>
      </c>
      <c r="I925" s="87" t="str">
        <f t="shared" si="89"/>
        <v/>
      </c>
      <c r="J925" s="87" t="str">
        <f t="shared" si="91"/>
        <v/>
      </c>
      <c r="K925" s="5"/>
    </row>
    <row r="926" spans="1:11" ht="15" customHeight="1" x14ac:dyDescent="0.2">
      <c r="A926" s="28" t="str">
        <f t="shared" si="86"/>
        <v/>
      </c>
      <c r="B926" s="26" t="str">
        <f>VLOOKUP(A926,OutputOsiris!$A$9:$A$1008,1,FALSE)</f>
        <v/>
      </c>
      <c r="C926" s="10" t="str">
        <f t="shared" si="87"/>
        <v/>
      </c>
      <c r="D926" s="26" t="str">
        <f>VLOOKUP(A926,Opdracht!$A$11:$A$1010,1,FALSE)</f>
        <v/>
      </c>
      <c r="E926" s="29" t="str">
        <f t="shared" si="88"/>
        <v/>
      </c>
      <c r="F926" s="40"/>
      <c r="G926" s="214"/>
      <c r="H926" s="41" t="str">
        <f t="shared" si="90"/>
        <v/>
      </c>
      <c r="I926" s="87" t="str">
        <f t="shared" si="89"/>
        <v/>
      </c>
      <c r="J926" s="87" t="str">
        <f t="shared" si="91"/>
        <v/>
      </c>
      <c r="K926" s="5"/>
    </row>
    <row r="927" spans="1:11" ht="15" customHeight="1" x14ac:dyDescent="0.2">
      <c r="A927" s="28" t="str">
        <f t="shared" si="86"/>
        <v/>
      </c>
      <c r="B927" s="26" t="str">
        <f>VLOOKUP(A927,OutputOsiris!$A$9:$A$1008,1,FALSE)</f>
        <v/>
      </c>
      <c r="C927" s="10" t="str">
        <f t="shared" si="87"/>
        <v/>
      </c>
      <c r="D927" s="26" t="str">
        <f>VLOOKUP(A927,Opdracht!$A$11:$A$1010,1,FALSE)</f>
        <v/>
      </c>
      <c r="E927" s="29" t="str">
        <f t="shared" si="88"/>
        <v/>
      </c>
      <c r="F927" s="40"/>
      <c r="G927" s="214"/>
      <c r="H927" s="41" t="str">
        <f t="shared" si="90"/>
        <v/>
      </c>
      <c r="I927" s="87" t="str">
        <f t="shared" si="89"/>
        <v/>
      </c>
      <c r="J927" s="87" t="str">
        <f t="shared" si="91"/>
        <v/>
      </c>
      <c r="K927" s="5"/>
    </row>
    <row r="928" spans="1:11" ht="15" customHeight="1" x14ac:dyDescent="0.2">
      <c r="A928" s="28" t="str">
        <f t="shared" si="86"/>
        <v/>
      </c>
      <c r="B928" s="26" t="str">
        <f>VLOOKUP(A928,OutputOsiris!$A$9:$A$1008,1,FALSE)</f>
        <v/>
      </c>
      <c r="C928" s="10" t="str">
        <f t="shared" si="87"/>
        <v/>
      </c>
      <c r="D928" s="26" t="str">
        <f>VLOOKUP(A928,Opdracht!$A$11:$A$1010,1,FALSE)</f>
        <v/>
      </c>
      <c r="E928" s="29" t="str">
        <f t="shared" si="88"/>
        <v/>
      </c>
      <c r="F928" s="40"/>
      <c r="G928" s="214"/>
      <c r="H928" s="41" t="str">
        <f t="shared" si="90"/>
        <v/>
      </c>
      <c r="I928" s="87" t="str">
        <f t="shared" si="89"/>
        <v/>
      </c>
      <c r="J928" s="87" t="str">
        <f t="shared" si="91"/>
        <v/>
      </c>
      <c r="K928" s="5"/>
    </row>
    <row r="929" spans="1:11" ht="15" customHeight="1" x14ac:dyDescent="0.2">
      <c r="A929" s="28" t="str">
        <f t="shared" si="86"/>
        <v/>
      </c>
      <c r="B929" s="26" t="str">
        <f>VLOOKUP(A929,OutputOsiris!$A$9:$A$1008,1,FALSE)</f>
        <v/>
      </c>
      <c r="C929" s="10" t="str">
        <f t="shared" si="87"/>
        <v/>
      </c>
      <c r="D929" s="26" t="str">
        <f>VLOOKUP(A929,Opdracht!$A$11:$A$1010,1,FALSE)</f>
        <v/>
      </c>
      <c r="E929" s="29" t="str">
        <f t="shared" si="88"/>
        <v/>
      </c>
      <c r="F929" s="40"/>
      <c r="G929" s="214"/>
      <c r="H929" s="41" t="str">
        <f t="shared" si="90"/>
        <v/>
      </c>
      <c r="I929" s="87" t="str">
        <f t="shared" si="89"/>
        <v/>
      </c>
      <c r="J929" s="87" t="str">
        <f t="shared" si="91"/>
        <v/>
      </c>
      <c r="K929" s="5"/>
    </row>
    <row r="930" spans="1:11" ht="15" customHeight="1" x14ac:dyDescent="0.2">
      <c r="A930" s="28" t="str">
        <f t="shared" si="86"/>
        <v/>
      </c>
      <c r="B930" s="26" t="str">
        <f>VLOOKUP(A930,OutputOsiris!$A$9:$A$1008,1,FALSE)</f>
        <v/>
      </c>
      <c r="C930" s="10" t="str">
        <f t="shared" si="87"/>
        <v/>
      </c>
      <c r="D930" s="26" t="str">
        <f>VLOOKUP(A930,Opdracht!$A$11:$A$1010,1,FALSE)</f>
        <v/>
      </c>
      <c r="E930" s="29" t="str">
        <f t="shared" si="88"/>
        <v/>
      </c>
      <c r="F930" s="40"/>
      <c r="G930" s="214"/>
      <c r="H930" s="41" t="str">
        <f t="shared" si="90"/>
        <v/>
      </c>
      <c r="I930" s="87" t="str">
        <f t="shared" si="89"/>
        <v/>
      </c>
      <c r="J930" s="87" t="str">
        <f t="shared" si="91"/>
        <v/>
      </c>
      <c r="K930" s="5"/>
    </row>
    <row r="931" spans="1:11" ht="15" customHeight="1" x14ac:dyDescent="0.2">
      <c r="A931" s="28" t="str">
        <f t="shared" si="86"/>
        <v/>
      </c>
      <c r="B931" s="26" t="str">
        <f>VLOOKUP(A931,OutputOsiris!$A$9:$A$1008,1,FALSE)</f>
        <v/>
      </c>
      <c r="C931" s="10" t="str">
        <f t="shared" si="87"/>
        <v/>
      </c>
      <c r="D931" s="26" t="str">
        <f>VLOOKUP(A931,Opdracht!$A$11:$A$1010,1,FALSE)</f>
        <v/>
      </c>
      <c r="E931" s="29" t="str">
        <f t="shared" si="88"/>
        <v/>
      </c>
      <c r="F931" s="40"/>
      <c r="G931" s="214"/>
      <c r="H931" s="41" t="str">
        <f t="shared" si="90"/>
        <v/>
      </c>
      <c r="I931" s="87" t="str">
        <f t="shared" si="89"/>
        <v/>
      </c>
      <c r="J931" s="87" t="str">
        <f t="shared" si="91"/>
        <v/>
      </c>
      <c r="K931" s="5"/>
    </row>
    <row r="932" spans="1:11" ht="15" customHeight="1" x14ac:dyDescent="0.2">
      <c r="A932" s="28" t="str">
        <f t="shared" si="86"/>
        <v/>
      </c>
      <c r="B932" s="26" t="str">
        <f>VLOOKUP(A932,OutputOsiris!$A$9:$A$1008,1,FALSE)</f>
        <v/>
      </c>
      <c r="C932" s="10" t="str">
        <f t="shared" si="87"/>
        <v/>
      </c>
      <c r="D932" s="26" t="str">
        <f>VLOOKUP(A932,Opdracht!$A$11:$A$1010,1,FALSE)</f>
        <v/>
      </c>
      <c r="E932" s="29" t="str">
        <f t="shared" si="88"/>
        <v/>
      </c>
      <c r="F932" s="40"/>
      <c r="G932" s="214"/>
      <c r="H932" s="41" t="str">
        <f t="shared" si="90"/>
        <v/>
      </c>
      <c r="I932" s="87" t="str">
        <f t="shared" si="89"/>
        <v/>
      </c>
      <c r="J932" s="87" t="str">
        <f t="shared" si="91"/>
        <v/>
      </c>
      <c r="K932" s="5"/>
    </row>
    <row r="933" spans="1:11" ht="15" customHeight="1" x14ac:dyDescent="0.2">
      <c r="A933" s="28" t="str">
        <f t="shared" si="86"/>
        <v/>
      </c>
      <c r="B933" s="26" t="str">
        <f>VLOOKUP(A933,OutputOsiris!$A$9:$A$1008,1,FALSE)</f>
        <v/>
      </c>
      <c r="C933" s="10" t="str">
        <f t="shared" si="87"/>
        <v/>
      </c>
      <c r="D933" s="26" t="str">
        <f>VLOOKUP(A933,Opdracht!$A$11:$A$1010,1,FALSE)</f>
        <v/>
      </c>
      <c r="E933" s="29" t="str">
        <f t="shared" si="88"/>
        <v/>
      </c>
      <c r="F933" s="40"/>
      <c r="G933" s="214"/>
      <c r="H933" s="41" t="str">
        <f t="shared" si="90"/>
        <v/>
      </c>
      <c r="I933" s="87" t="str">
        <f t="shared" si="89"/>
        <v/>
      </c>
      <c r="J933" s="87" t="str">
        <f t="shared" si="91"/>
        <v/>
      </c>
      <c r="K933" s="5"/>
    </row>
    <row r="934" spans="1:11" ht="15" customHeight="1" x14ac:dyDescent="0.2">
      <c r="A934" s="28" t="str">
        <f t="shared" si="86"/>
        <v/>
      </c>
      <c r="B934" s="26" t="str">
        <f>VLOOKUP(A934,OutputOsiris!$A$9:$A$1008,1,FALSE)</f>
        <v/>
      </c>
      <c r="C934" s="10" t="str">
        <f t="shared" si="87"/>
        <v/>
      </c>
      <c r="D934" s="26" t="str">
        <f>VLOOKUP(A934,Opdracht!$A$11:$A$1010,1,FALSE)</f>
        <v/>
      </c>
      <c r="E934" s="29" t="str">
        <f t="shared" si="88"/>
        <v/>
      </c>
      <c r="F934" s="40"/>
      <c r="G934" s="214"/>
      <c r="H934" s="41" t="str">
        <f t="shared" si="90"/>
        <v/>
      </c>
      <c r="I934" s="87" t="str">
        <f t="shared" si="89"/>
        <v/>
      </c>
      <c r="J934" s="87" t="str">
        <f t="shared" si="91"/>
        <v/>
      </c>
      <c r="K934" s="5"/>
    </row>
    <row r="935" spans="1:11" ht="15" customHeight="1" x14ac:dyDescent="0.2">
      <c r="A935" s="28" t="str">
        <f t="shared" si="86"/>
        <v/>
      </c>
      <c r="B935" s="26" t="str">
        <f>VLOOKUP(A935,OutputOsiris!$A$9:$A$1008,1,FALSE)</f>
        <v/>
      </c>
      <c r="C935" s="10" t="str">
        <f t="shared" si="87"/>
        <v/>
      </c>
      <c r="D935" s="26" t="str">
        <f>VLOOKUP(A935,Opdracht!$A$11:$A$1010,1,FALSE)</f>
        <v/>
      </c>
      <c r="E935" s="29" t="str">
        <f t="shared" si="88"/>
        <v/>
      </c>
      <c r="F935" s="40"/>
      <c r="G935" s="214"/>
      <c r="H935" s="41" t="str">
        <f t="shared" si="90"/>
        <v/>
      </c>
      <c r="I935" s="87" t="str">
        <f t="shared" si="89"/>
        <v/>
      </c>
      <c r="J935" s="87" t="str">
        <f t="shared" si="91"/>
        <v/>
      </c>
      <c r="K935" s="5"/>
    </row>
    <row r="936" spans="1:11" ht="15" customHeight="1" x14ac:dyDescent="0.2">
      <c r="A936" s="28" t="str">
        <f t="shared" si="86"/>
        <v/>
      </c>
      <c r="B936" s="26" t="str">
        <f>VLOOKUP(A936,OutputOsiris!$A$9:$A$1008,1,FALSE)</f>
        <v/>
      </c>
      <c r="C936" s="10" t="str">
        <f t="shared" si="87"/>
        <v/>
      </c>
      <c r="D936" s="26" t="str">
        <f>VLOOKUP(A936,Opdracht!$A$11:$A$1010,1,FALSE)</f>
        <v/>
      </c>
      <c r="E936" s="29" t="str">
        <f t="shared" si="88"/>
        <v/>
      </c>
      <c r="F936" s="40"/>
      <c r="G936" s="214"/>
      <c r="H936" s="41" t="str">
        <f t="shared" si="90"/>
        <v/>
      </c>
      <c r="I936" s="87" t="str">
        <f t="shared" si="89"/>
        <v/>
      </c>
      <c r="J936" s="87" t="str">
        <f t="shared" si="91"/>
        <v/>
      </c>
      <c r="K936" s="5"/>
    </row>
    <row r="937" spans="1:11" ht="15" customHeight="1" x14ac:dyDescent="0.2">
      <c r="A937" s="28" t="str">
        <f t="shared" si="86"/>
        <v/>
      </c>
      <c r="B937" s="26" t="str">
        <f>VLOOKUP(A937,OutputOsiris!$A$9:$A$1008,1,FALSE)</f>
        <v/>
      </c>
      <c r="C937" s="10" t="str">
        <f t="shared" si="87"/>
        <v/>
      </c>
      <c r="D937" s="26" t="str">
        <f>VLOOKUP(A937,Opdracht!$A$11:$A$1010,1,FALSE)</f>
        <v/>
      </c>
      <c r="E937" s="29" t="str">
        <f t="shared" si="88"/>
        <v/>
      </c>
      <c r="F937" s="40"/>
      <c r="G937" s="214"/>
      <c r="H937" s="41" t="str">
        <f t="shared" si="90"/>
        <v/>
      </c>
      <c r="I937" s="87" t="str">
        <f t="shared" si="89"/>
        <v/>
      </c>
      <c r="J937" s="87" t="str">
        <f t="shared" si="91"/>
        <v/>
      </c>
      <c r="K937" s="5"/>
    </row>
    <row r="938" spans="1:11" ht="15" customHeight="1" x14ac:dyDescent="0.2">
      <c r="A938" s="28" t="str">
        <f t="shared" si="86"/>
        <v/>
      </c>
      <c r="B938" s="26" t="str">
        <f>VLOOKUP(A938,OutputOsiris!$A$9:$A$1008,1,FALSE)</f>
        <v/>
      </c>
      <c r="C938" s="10" t="str">
        <f t="shared" si="87"/>
        <v/>
      </c>
      <c r="D938" s="26" t="str">
        <f>VLOOKUP(A938,Opdracht!$A$11:$A$1010,1,FALSE)</f>
        <v/>
      </c>
      <c r="E938" s="29" t="str">
        <f t="shared" si="88"/>
        <v/>
      </c>
      <c r="F938" s="40"/>
      <c r="G938" s="214"/>
      <c r="H938" s="41" t="str">
        <f t="shared" si="90"/>
        <v/>
      </c>
      <c r="I938" s="87" t="str">
        <f t="shared" si="89"/>
        <v/>
      </c>
      <c r="J938" s="87" t="str">
        <f t="shared" si="91"/>
        <v/>
      </c>
      <c r="K938" s="5"/>
    </row>
    <row r="939" spans="1:11" ht="15" customHeight="1" x14ac:dyDescent="0.2">
      <c r="A939" s="28" t="str">
        <f t="shared" si="86"/>
        <v/>
      </c>
      <c r="B939" s="26" t="str">
        <f>VLOOKUP(A939,OutputOsiris!$A$9:$A$1008,1,FALSE)</f>
        <v/>
      </c>
      <c r="C939" s="10" t="str">
        <f t="shared" si="87"/>
        <v/>
      </c>
      <c r="D939" s="26" t="str">
        <f>VLOOKUP(A939,Opdracht!$A$11:$A$1010,1,FALSE)</f>
        <v/>
      </c>
      <c r="E939" s="29" t="str">
        <f t="shared" si="88"/>
        <v/>
      </c>
      <c r="F939" s="40"/>
      <c r="G939" s="214"/>
      <c r="H939" s="41" t="str">
        <f t="shared" si="90"/>
        <v/>
      </c>
      <c r="I939" s="87" t="str">
        <f t="shared" si="89"/>
        <v/>
      </c>
      <c r="J939" s="87" t="str">
        <f t="shared" si="91"/>
        <v/>
      </c>
      <c r="K939" s="5"/>
    </row>
    <row r="940" spans="1:11" ht="15" customHeight="1" x14ac:dyDescent="0.2">
      <c r="A940" s="28" t="str">
        <f t="shared" si="86"/>
        <v/>
      </c>
      <c r="B940" s="26" t="str">
        <f>VLOOKUP(A940,OutputOsiris!$A$9:$A$1008,1,FALSE)</f>
        <v/>
      </c>
      <c r="C940" s="10" t="str">
        <f t="shared" si="87"/>
        <v/>
      </c>
      <c r="D940" s="26" t="str">
        <f>VLOOKUP(A940,Opdracht!$A$11:$A$1010,1,FALSE)</f>
        <v/>
      </c>
      <c r="E940" s="29" t="str">
        <f t="shared" si="88"/>
        <v/>
      </c>
      <c r="F940" s="40"/>
      <c r="G940" s="214"/>
      <c r="H940" s="41" t="str">
        <f t="shared" si="90"/>
        <v/>
      </c>
      <c r="I940" s="87" t="str">
        <f t="shared" si="89"/>
        <v/>
      </c>
      <c r="J940" s="87" t="str">
        <f t="shared" si="91"/>
        <v/>
      </c>
      <c r="K940" s="5"/>
    </row>
    <row r="941" spans="1:11" ht="15" customHeight="1" x14ac:dyDescent="0.2">
      <c r="A941" s="28" t="str">
        <f t="shared" si="86"/>
        <v/>
      </c>
      <c r="B941" s="26" t="str">
        <f>VLOOKUP(A941,OutputOsiris!$A$9:$A$1008,1,FALSE)</f>
        <v/>
      </c>
      <c r="C941" s="10" t="str">
        <f t="shared" si="87"/>
        <v/>
      </c>
      <c r="D941" s="26" t="str">
        <f>VLOOKUP(A941,Opdracht!$A$11:$A$1010,1,FALSE)</f>
        <v/>
      </c>
      <c r="E941" s="29" t="str">
        <f t="shared" si="88"/>
        <v/>
      </c>
      <c r="F941" s="40"/>
      <c r="G941" s="214"/>
      <c r="H941" s="41" t="str">
        <f t="shared" si="90"/>
        <v/>
      </c>
      <c r="I941" s="87" t="str">
        <f t="shared" si="89"/>
        <v/>
      </c>
      <c r="J941" s="87" t="str">
        <f t="shared" si="91"/>
        <v/>
      </c>
      <c r="K941" s="5"/>
    </row>
    <row r="942" spans="1:11" ht="15" customHeight="1" x14ac:dyDescent="0.2">
      <c r="A942" s="28" t="str">
        <f t="shared" si="86"/>
        <v/>
      </c>
      <c r="B942" s="26" t="str">
        <f>VLOOKUP(A942,OutputOsiris!$A$9:$A$1008,1,FALSE)</f>
        <v/>
      </c>
      <c r="C942" s="10" t="str">
        <f t="shared" si="87"/>
        <v/>
      </c>
      <c r="D942" s="26" t="str">
        <f>VLOOKUP(A942,Opdracht!$A$11:$A$1010,1,FALSE)</f>
        <v/>
      </c>
      <c r="E942" s="29" t="str">
        <f t="shared" si="88"/>
        <v/>
      </c>
      <c r="F942" s="40"/>
      <c r="G942" s="214"/>
      <c r="H942" s="41" t="str">
        <f t="shared" si="90"/>
        <v/>
      </c>
      <c r="I942" s="87" t="str">
        <f t="shared" si="89"/>
        <v/>
      </c>
      <c r="J942" s="87" t="str">
        <f t="shared" si="91"/>
        <v/>
      </c>
      <c r="K942" s="5"/>
    </row>
    <row r="943" spans="1:11" ht="15" customHeight="1" x14ac:dyDescent="0.2">
      <c r="A943" s="28" t="str">
        <f t="shared" si="86"/>
        <v/>
      </c>
      <c r="B943" s="26" t="str">
        <f>VLOOKUP(A943,OutputOsiris!$A$9:$A$1008,1,FALSE)</f>
        <v/>
      </c>
      <c r="C943" s="10" t="str">
        <f t="shared" si="87"/>
        <v/>
      </c>
      <c r="D943" s="26" t="str">
        <f>VLOOKUP(A943,Opdracht!$A$11:$A$1010,1,FALSE)</f>
        <v/>
      </c>
      <c r="E943" s="29" t="str">
        <f t="shared" si="88"/>
        <v/>
      </c>
      <c r="F943" s="40"/>
      <c r="G943" s="214"/>
      <c r="H943" s="41" t="str">
        <f t="shared" si="90"/>
        <v/>
      </c>
      <c r="I943" s="87" t="str">
        <f t="shared" si="89"/>
        <v/>
      </c>
      <c r="J943" s="87" t="str">
        <f t="shared" si="91"/>
        <v/>
      </c>
      <c r="K943" s="5"/>
    </row>
    <row r="944" spans="1:11" ht="15" customHeight="1" x14ac:dyDescent="0.2">
      <c r="A944" s="28" t="str">
        <f t="shared" si="86"/>
        <v/>
      </c>
      <c r="B944" s="26" t="str">
        <f>VLOOKUP(A944,OutputOsiris!$A$9:$A$1008,1,FALSE)</f>
        <v/>
      </c>
      <c r="C944" s="10" t="str">
        <f t="shared" si="87"/>
        <v/>
      </c>
      <c r="D944" s="26" t="str">
        <f>VLOOKUP(A944,Opdracht!$A$11:$A$1010,1,FALSE)</f>
        <v/>
      </c>
      <c r="E944" s="29" t="str">
        <f t="shared" si="88"/>
        <v/>
      </c>
      <c r="F944" s="40"/>
      <c r="G944" s="214"/>
      <c r="H944" s="41" t="str">
        <f t="shared" si="90"/>
        <v/>
      </c>
      <c r="I944" s="87" t="str">
        <f t="shared" si="89"/>
        <v/>
      </c>
      <c r="J944" s="87" t="str">
        <f t="shared" si="91"/>
        <v/>
      </c>
      <c r="K944" s="5"/>
    </row>
    <row r="945" spans="1:11" ht="15" customHeight="1" x14ac:dyDescent="0.2">
      <c r="A945" s="28" t="str">
        <f t="shared" si="86"/>
        <v/>
      </c>
      <c r="B945" s="26" t="str">
        <f>VLOOKUP(A945,OutputOsiris!$A$9:$A$1008,1,FALSE)</f>
        <v/>
      </c>
      <c r="C945" s="10" t="str">
        <f t="shared" si="87"/>
        <v/>
      </c>
      <c r="D945" s="26" t="str">
        <f>VLOOKUP(A945,Opdracht!$A$11:$A$1010,1,FALSE)</f>
        <v/>
      </c>
      <c r="E945" s="29" t="str">
        <f t="shared" si="88"/>
        <v/>
      </c>
      <c r="F945" s="40"/>
      <c r="G945" s="214"/>
      <c r="H945" s="41" t="str">
        <f t="shared" si="90"/>
        <v/>
      </c>
      <c r="I945" s="87" t="str">
        <f t="shared" si="89"/>
        <v/>
      </c>
      <c r="J945" s="87" t="str">
        <f t="shared" si="91"/>
        <v/>
      </c>
      <c r="K945" s="5"/>
    </row>
    <row r="946" spans="1:11" ht="15" customHeight="1" x14ac:dyDescent="0.2">
      <c r="A946" s="28" t="str">
        <f t="shared" si="86"/>
        <v/>
      </c>
      <c r="B946" s="26" t="str">
        <f>VLOOKUP(A946,OutputOsiris!$A$9:$A$1008,1,FALSE)</f>
        <v/>
      </c>
      <c r="C946" s="10" t="str">
        <f t="shared" si="87"/>
        <v/>
      </c>
      <c r="D946" s="26" t="str">
        <f>VLOOKUP(A946,Opdracht!$A$11:$A$1010,1,FALSE)</f>
        <v/>
      </c>
      <c r="E946" s="29" t="str">
        <f t="shared" si="88"/>
        <v/>
      </c>
      <c r="F946" s="40"/>
      <c r="G946" s="214"/>
      <c r="H946" s="41" t="str">
        <f t="shared" si="90"/>
        <v/>
      </c>
      <c r="I946" s="87" t="str">
        <f t="shared" si="89"/>
        <v/>
      </c>
      <c r="J946" s="87" t="str">
        <f t="shared" si="91"/>
        <v/>
      </c>
      <c r="K946" s="5"/>
    </row>
    <row r="947" spans="1:11" ht="15" customHeight="1" x14ac:dyDescent="0.2">
      <c r="A947" s="28" t="str">
        <f t="shared" si="86"/>
        <v/>
      </c>
      <c r="B947" s="26" t="str">
        <f>VLOOKUP(A947,OutputOsiris!$A$9:$A$1008,1,FALSE)</f>
        <v/>
      </c>
      <c r="C947" s="10" t="str">
        <f t="shared" si="87"/>
        <v/>
      </c>
      <c r="D947" s="26" t="str">
        <f>VLOOKUP(A947,Opdracht!$A$11:$A$1010,1,FALSE)</f>
        <v/>
      </c>
      <c r="E947" s="29" t="str">
        <f t="shared" si="88"/>
        <v/>
      </c>
      <c r="F947" s="40"/>
      <c r="G947" s="214"/>
      <c r="H947" s="41" t="str">
        <f t="shared" si="90"/>
        <v/>
      </c>
      <c r="I947" s="87" t="str">
        <f t="shared" si="89"/>
        <v/>
      </c>
      <c r="J947" s="87" t="str">
        <f t="shared" si="91"/>
        <v/>
      </c>
      <c r="K947" s="5"/>
    </row>
    <row r="948" spans="1:11" ht="15" customHeight="1" x14ac:dyDescent="0.2">
      <c r="A948" s="28" t="str">
        <f t="shared" si="86"/>
        <v/>
      </c>
      <c r="B948" s="26" t="str">
        <f>VLOOKUP(A948,OutputOsiris!$A$9:$A$1008,1,FALSE)</f>
        <v/>
      </c>
      <c r="C948" s="10" t="str">
        <f t="shared" si="87"/>
        <v/>
      </c>
      <c r="D948" s="26" t="str">
        <f>VLOOKUP(A948,Opdracht!$A$11:$A$1010,1,FALSE)</f>
        <v/>
      </c>
      <c r="E948" s="29" t="str">
        <f t="shared" si="88"/>
        <v/>
      </c>
      <c r="F948" s="40"/>
      <c r="G948" s="214"/>
      <c r="H948" s="41" t="str">
        <f t="shared" si="90"/>
        <v/>
      </c>
      <c r="I948" s="87" t="str">
        <f t="shared" si="89"/>
        <v/>
      </c>
      <c r="J948" s="87" t="str">
        <f t="shared" si="91"/>
        <v/>
      </c>
      <c r="K948" s="5"/>
    </row>
    <row r="949" spans="1:11" ht="15" customHeight="1" x14ac:dyDescent="0.2">
      <c r="A949" s="28" t="str">
        <f t="shared" si="86"/>
        <v/>
      </c>
      <c r="B949" s="26" t="str">
        <f>VLOOKUP(A949,OutputOsiris!$A$9:$A$1008,1,FALSE)</f>
        <v/>
      </c>
      <c r="C949" s="10" t="str">
        <f t="shared" si="87"/>
        <v/>
      </c>
      <c r="D949" s="26" t="str">
        <f>VLOOKUP(A949,Opdracht!$A$11:$A$1010,1,FALSE)</f>
        <v/>
      </c>
      <c r="E949" s="29" t="str">
        <f t="shared" si="88"/>
        <v/>
      </c>
      <c r="F949" s="40"/>
      <c r="G949" s="214"/>
      <c r="H949" s="41" t="str">
        <f t="shared" si="90"/>
        <v/>
      </c>
      <c r="I949" s="87" t="str">
        <f t="shared" si="89"/>
        <v/>
      </c>
      <c r="J949" s="87" t="str">
        <f t="shared" si="91"/>
        <v/>
      </c>
      <c r="K949" s="5"/>
    </row>
    <row r="950" spans="1:11" ht="15" customHeight="1" x14ac:dyDescent="0.2">
      <c r="A950" s="28" t="str">
        <f t="shared" si="86"/>
        <v/>
      </c>
      <c r="B950" s="26" t="str">
        <f>VLOOKUP(A950,OutputOsiris!$A$9:$A$1008,1,FALSE)</f>
        <v/>
      </c>
      <c r="C950" s="10" t="str">
        <f t="shared" si="87"/>
        <v/>
      </c>
      <c r="D950" s="26" t="str">
        <f>VLOOKUP(A950,Opdracht!$A$11:$A$1010,1,FALSE)</f>
        <v/>
      </c>
      <c r="E950" s="29" t="str">
        <f t="shared" si="88"/>
        <v/>
      </c>
      <c r="F950" s="40"/>
      <c r="G950" s="214"/>
      <c r="H950" s="41" t="str">
        <f t="shared" si="90"/>
        <v/>
      </c>
      <c r="I950" s="87" t="str">
        <f t="shared" si="89"/>
        <v/>
      </c>
      <c r="J950" s="87" t="str">
        <f t="shared" si="91"/>
        <v/>
      </c>
      <c r="K950" s="5"/>
    </row>
    <row r="951" spans="1:11" ht="15" customHeight="1" x14ac:dyDescent="0.2">
      <c r="A951" s="28" t="str">
        <f t="shared" si="86"/>
        <v/>
      </c>
      <c r="B951" s="26" t="str">
        <f>VLOOKUP(A951,OutputOsiris!$A$9:$A$1008,1,FALSE)</f>
        <v/>
      </c>
      <c r="C951" s="10" t="str">
        <f t="shared" si="87"/>
        <v/>
      </c>
      <c r="D951" s="26" t="str">
        <f>VLOOKUP(A951,Opdracht!$A$11:$A$1010,1,FALSE)</f>
        <v/>
      </c>
      <c r="E951" s="29" t="str">
        <f t="shared" si="88"/>
        <v/>
      </c>
      <c r="F951" s="40"/>
      <c r="G951" s="214"/>
      <c r="H951" s="41" t="str">
        <f t="shared" si="90"/>
        <v/>
      </c>
      <c r="I951" s="87" t="str">
        <f t="shared" si="89"/>
        <v/>
      </c>
      <c r="J951" s="87" t="str">
        <f t="shared" si="91"/>
        <v/>
      </c>
      <c r="K951" s="5"/>
    </row>
    <row r="952" spans="1:11" ht="15" customHeight="1" x14ac:dyDescent="0.2">
      <c r="A952" s="28" t="str">
        <f t="shared" si="86"/>
        <v/>
      </c>
      <c r="B952" s="26" t="str">
        <f>VLOOKUP(A952,OutputOsiris!$A$9:$A$1008,1,FALSE)</f>
        <v/>
      </c>
      <c r="C952" s="10" t="str">
        <f t="shared" si="87"/>
        <v/>
      </c>
      <c r="D952" s="26" t="str">
        <f>VLOOKUP(A952,Opdracht!$A$11:$A$1010,1,FALSE)</f>
        <v/>
      </c>
      <c r="E952" s="29" t="str">
        <f t="shared" si="88"/>
        <v/>
      </c>
      <c r="F952" s="40"/>
      <c r="G952" s="214"/>
      <c r="H952" s="41" t="str">
        <f t="shared" si="90"/>
        <v/>
      </c>
      <c r="I952" s="87" t="str">
        <f t="shared" si="89"/>
        <v/>
      </c>
      <c r="J952" s="87" t="str">
        <f t="shared" si="91"/>
        <v/>
      </c>
      <c r="K952" s="5"/>
    </row>
    <row r="953" spans="1:11" ht="15" customHeight="1" x14ac:dyDescent="0.2">
      <c r="A953" s="28" t="str">
        <f t="shared" si="86"/>
        <v/>
      </c>
      <c r="B953" s="26" t="str">
        <f>VLOOKUP(A953,OutputOsiris!$A$9:$A$1008,1,FALSE)</f>
        <v/>
      </c>
      <c r="C953" s="10" t="str">
        <f t="shared" si="87"/>
        <v/>
      </c>
      <c r="D953" s="26" t="str">
        <f>VLOOKUP(A953,Opdracht!$A$11:$A$1010,1,FALSE)</f>
        <v/>
      </c>
      <c r="E953" s="29" t="str">
        <f t="shared" si="88"/>
        <v/>
      </c>
      <c r="F953" s="40"/>
      <c r="G953" s="214"/>
      <c r="H953" s="41" t="str">
        <f t="shared" si="90"/>
        <v/>
      </c>
      <c r="I953" s="87" t="str">
        <f t="shared" si="89"/>
        <v/>
      </c>
      <c r="J953" s="87" t="str">
        <f t="shared" si="91"/>
        <v/>
      </c>
      <c r="K953" s="5"/>
    </row>
    <row r="954" spans="1:11" ht="15" customHeight="1" x14ac:dyDescent="0.2">
      <c r="A954" s="28" t="str">
        <f t="shared" si="86"/>
        <v/>
      </c>
      <c r="B954" s="26" t="str">
        <f>VLOOKUP(A954,OutputOsiris!$A$9:$A$1008,1,FALSE)</f>
        <v/>
      </c>
      <c r="C954" s="10" t="str">
        <f t="shared" si="87"/>
        <v/>
      </c>
      <c r="D954" s="26" t="str">
        <f>VLOOKUP(A954,Opdracht!$A$11:$A$1010,1,FALSE)</f>
        <v/>
      </c>
      <c r="E954" s="29" t="str">
        <f t="shared" si="88"/>
        <v/>
      </c>
      <c r="F954" s="40"/>
      <c r="G954" s="214"/>
      <c r="H954" s="41" t="str">
        <f t="shared" si="90"/>
        <v/>
      </c>
      <c r="I954" s="87" t="str">
        <f t="shared" si="89"/>
        <v/>
      </c>
      <c r="J954" s="87" t="str">
        <f t="shared" si="91"/>
        <v/>
      </c>
      <c r="K954" s="5"/>
    </row>
    <row r="955" spans="1:11" ht="15" customHeight="1" x14ac:dyDescent="0.2">
      <c r="A955" s="28" t="str">
        <f t="shared" si="86"/>
        <v/>
      </c>
      <c r="B955" s="26" t="str">
        <f>VLOOKUP(A955,OutputOsiris!$A$9:$A$1008,1,FALSE)</f>
        <v/>
      </c>
      <c r="C955" s="10" t="str">
        <f t="shared" si="87"/>
        <v/>
      </c>
      <c r="D955" s="26" t="str">
        <f>VLOOKUP(A955,Opdracht!$A$11:$A$1010,1,FALSE)</f>
        <v/>
      </c>
      <c r="E955" s="29" t="str">
        <f t="shared" si="88"/>
        <v/>
      </c>
      <c r="F955" s="40"/>
      <c r="G955" s="214"/>
      <c r="H955" s="41" t="str">
        <f t="shared" si="90"/>
        <v/>
      </c>
      <c r="I955" s="87" t="str">
        <f t="shared" si="89"/>
        <v/>
      </c>
      <c r="J955" s="87" t="str">
        <f t="shared" si="91"/>
        <v/>
      </c>
      <c r="K955" s="5"/>
    </row>
    <row r="956" spans="1:11" ht="15" customHeight="1" x14ac:dyDescent="0.2">
      <c r="A956" s="28" t="str">
        <f t="shared" si="86"/>
        <v/>
      </c>
      <c r="B956" s="26" t="str">
        <f>VLOOKUP(A956,OutputOsiris!$A$9:$A$1008,1,FALSE)</f>
        <v/>
      </c>
      <c r="C956" s="10" t="str">
        <f t="shared" si="87"/>
        <v/>
      </c>
      <c r="D956" s="26" t="str">
        <f>VLOOKUP(A956,Opdracht!$A$11:$A$1010,1,FALSE)</f>
        <v/>
      </c>
      <c r="E956" s="29" t="str">
        <f t="shared" si="88"/>
        <v/>
      </c>
      <c r="F956" s="40"/>
      <c r="G956" s="214"/>
      <c r="H956" s="41" t="str">
        <f t="shared" si="90"/>
        <v/>
      </c>
      <c r="I956" s="87" t="str">
        <f t="shared" si="89"/>
        <v/>
      </c>
      <c r="J956" s="87" t="str">
        <f t="shared" si="91"/>
        <v/>
      </c>
      <c r="K956" s="5"/>
    </row>
    <row r="957" spans="1:11" ht="15" customHeight="1" x14ac:dyDescent="0.2">
      <c r="A957" s="28" t="str">
        <f t="shared" si="86"/>
        <v/>
      </c>
      <c r="B957" s="26" t="str">
        <f>VLOOKUP(A957,OutputOsiris!$A$9:$A$1008,1,FALSE)</f>
        <v/>
      </c>
      <c r="C957" s="10" t="str">
        <f t="shared" si="87"/>
        <v/>
      </c>
      <c r="D957" s="26" t="str">
        <f>VLOOKUP(A957,Opdracht!$A$11:$A$1010,1,FALSE)</f>
        <v/>
      </c>
      <c r="E957" s="29" t="str">
        <f t="shared" si="88"/>
        <v/>
      </c>
      <c r="F957" s="40"/>
      <c r="G957" s="214"/>
      <c r="H957" s="41" t="str">
        <f t="shared" si="90"/>
        <v/>
      </c>
      <c r="I957" s="87" t="str">
        <f t="shared" si="89"/>
        <v/>
      </c>
      <c r="J957" s="87" t="str">
        <f t="shared" si="91"/>
        <v/>
      </c>
      <c r="K957" s="5"/>
    </row>
    <row r="958" spans="1:11" ht="15" customHeight="1" x14ac:dyDescent="0.2">
      <c r="A958" s="28" t="str">
        <f t="shared" si="86"/>
        <v/>
      </c>
      <c r="B958" s="26" t="str">
        <f>VLOOKUP(A958,OutputOsiris!$A$9:$A$1008,1,FALSE)</f>
        <v/>
      </c>
      <c r="C958" s="10" t="str">
        <f t="shared" si="87"/>
        <v/>
      </c>
      <c r="D958" s="26" t="str">
        <f>VLOOKUP(A958,Opdracht!$A$11:$A$1010,1,FALSE)</f>
        <v/>
      </c>
      <c r="E958" s="29" t="str">
        <f t="shared" si="88"/>
        <v/>
      </c>
      <c r="F958" s="40"/>
      <c r="G958" s="214"/>
      <c r="H958" s="41" t="str">
        <f t="shared" si="90"/>
        <v/>
      </c>
      <c r="I958" s="87" t="str">
        <f t="shared" si="89"/>
        <v/>
      </c>
      <c r="J958" s="87" t="str">
        <f t="shared" si="91"/>
        <v/>
      </c>
      <c r="K958" s="5"/>
    </row>
    <row r="959" spans="1:11" ht="15" customHeight="1" x14ac:dyDescent="0.2">
      <c r="A959" s="28" t="str">
        <f t="shared" si="86"/>
        <v/>
      </c>
      <c r="B959" s="26" t="str">
        <f>VLOOKUP(A959,OutputOsiris!$A$9:$A$1008,1,FALSE)</f>
        <v/>
      </c>
      <c r="C959" s="10" t="str">
        <f t="shared" si="87"/>
        <v/>
      </c>
      <c r="D959" s="26" t="str">
        <f>VLOOKUP(A959,Opdracht!$A$11:$A$1010,1,FALSE)</f>
        <v/>
      </c>
      <c r="E959" s="29" t="str">
        <f t="shared" si="88"/>
        <v/>
      </c>
      <c r="F959" s="40"/>
      <c r="G959" s="214"/>
      <c r="H959" s="41" t="str">
        <f t="shared" si="90"/>
        <v/>
      </c>
      <c r="I959" s="87" t="str">
        <f t="shared" si="89"/>
        <v/>
      </c>
      <c r="J959" s="87" t="str">
        <f t="shared" si="91"/>
        <v/>
      </c>
      <c r="K959" s="5"/>
    </row>
    <row r="960" spans="1:11" ht="15" customHeight="1" x14ac:dyDescent="0.2">
      <c r="A960" s="28" t="str">
        <f t="shared" si="86"/>
        <v/>
      </c>
      <c r="B960" s="26" t="str">
        <f>VLOOKUP(A960,OutputOsiris!$A$9:$A$1008,1,FALSE)</f>
        <v/>
      </c>
      <c r="C960" s="10" t="str">
        <f t="shared" si="87"/>
        <v/>
      </c>
      <c r="D960" s="26" t="str">
        <f>VLOOKUP(A960,Opdracht!$A$11:$A$1010,1,FALSE)</f>
        <v/>
      </c>
      <c r="E960" s="29" t="str">
        <f t="shared" si="88"/>
        <v/>
      </c>
      <c r="F960" s="40"/>
      <c r="G960" s="214"/>
      <c r="H960" s="41" t="str">
        <f t="shared" si="90"/>
        <v/>
      </c>
      <c r="I960" s="87" t="str">
        <f t="shared" si="89"/>
        <v/>
      </c>
      <c r="J960" s="87" t="str">
        <f t="shared" si="91"/>
        <v/>
      </c>
      <c r="K960" s="5"/>
    </row>
    <row r="961" spans="1:11" ht="15" customHeight="1" x14ac:dyDescent="0.2">
      <c r="A961" s="28" t="str">
        <f t="shared" si="86"/>
        <v/>
      </c>
      <c r="B961" s="26" t="str">
        <f>VLOOKUP(A961,OutputOsiris!$A$9:$A$1008,1,FALSE)</f>
        <v/>
      </c>
      <c r="C961" s="10" t="str">
        <f t="shared" si="87"/>
        <v/>
      </c>
      <c r="D961" s="26" t="str">
        <f>VLOOKUP(A961,Opdracht!$A$11:$A$1010,1,FALSE)</f>
        <v/>
      </c>
      <c r="E961" s="29" t="str">
        <f t="shared" si="88"/>
        <v/>
      </c>
      <c r="F961" s="40"/>
      <c r="G961" s="214"/>
      <c r="H961" s="41" t="str">
        <f t="shared" si="90"/>
        <v/>
      </c>
      <c r="I961" s="87" t="str">
        <f t="shared" si="89"/>
        <v/>
      </c>
      <c r="J961" s="87" t="str">
        <f t="shared" si="91"/>
        <v/>
      </c>
      <c r="K961" s="5"/>
    </row>
    <row r="962" spans="1:11" ht="15" customHeight="1" x14ac:dyDescent="0.2">
      <c r="A962" s="28" t="str">
        <f t="shared" si="86"/>
        <v/>
      </c>
      <c r="B962" s="26" t="str">
        <f>VLOOKUP(A962,OutputOsiris!$A$9:$A$1008,1,FALSE)</f>
        <v/>
      </c>
      <c r="C962" s="10" t="str">
        <f t="shared" si="87"/>
        <v/>
      </c>
      <c r="D962" s="26" t="str">
        <f>VLOOKUP(A962,Opdracht!$A$11:$A$1010,1,FALSE)</f>
        <v/>
      </c>
      <c r="E962" s="29" t="str">
        <f t="shared" si="88"/>
        <v/>
      </c>
      <c r="F962" s="40"/>
      <c r="G962" s="214"/>
      <c r="H962" s="41" t="str">
        <f t="shared" si="90"/>
        <v/>
      </c>
      <c r="I962" s="87" t="str">
        <f t="shared" si="89"/>
        <v/>
      </c>
      <c r="J962" s="87" t="str">
        <f t="shared" si="91"/>
        <v/>
      </c>
      <c r="K962" s="5"/>
    </row>
    <row r="963" spans="1:11" ht="15" customHeight="1" x14ac:dyDescent="0.2">
      <c r="A963" s="28" t="str">
        <f t="shared" si="86"/>
        <v/>
      </c>
      <c r="B963" s="26" t="str">
        <f>VLOOKUP(A963,OutputOsiris!$A$9:$A$1008,1,FALSE)</f>
        <v/>
      </c>
      <c r="C963" s="10" t="str">
        <f t="shared" si="87"/>
        <v/>
      </c>
      <c r="D963" s="26" t="str">
        <f>VLOOKUP(A963,Opdracht!$A$11:$A$1010,1,FALSE)</f>
        <v/>
      </c>
      <c r="E963" s="29" t="str">
        <f t="shared" si="88"/>
        <v/>
      </c>
      <c r="F963" s="40"/>
      <c r="G963" s="214"/>
      <c r="H963" s="41" t="str">
        <f t="shared" si="90"/>
        <v/>
      </c>
      <c r="I963" s="87" t="str">
        <f t="shared" si="89"/>
        <v/>
      </c>
      <c r="J963" s="87" t="str">
        <f t="shared" si="91"/>
        <v/>
      </c>
      <c r="K963" s="5"/>
    </row>
    <row r="964" spans="1:11" ht="15" customHeight="1" x14ac:dyDescent="0.2">
      <c r="A964" s="28" t="str">
        <f t="shared" si="86"/>
        <v/>
      </c>
      <c r="B964" s="26" t="str">
        <f>VLOOKUP(A964,OutputOsiris!$A$9:$A$1008,1,FALSE)</f>
        <v/>
      </c>
      <c r="C964" s="10" t="str">
        <f t="shared" si="87"/>
        <v/>
      </c>
      <c r="D964" s="26" t="str">
        <f>VLOOKUP(A964,Opdracht!$A$11:$A$1010,1,FALSE)</f>
        <v/>
      </c>
      <c r="E964" s="29" t="str">
        <f t="shared" si="88"/>
        <v/>
      </c>
      <c r="F964" s="40"/>
      <c r="G964" s="214"/>
      <c r="H964" s="41" t="str">
        <f t="shared" si="90"/>
        <v/>
      </c>
      <c r="I964" s="87" t="str">
        <f t="shared" si="89"/>
        <v/>
      </c>
      <c r="J964" s="87" t="str">
        <f t="shared" si="91"/>
        <v/>
      </c>
      <c r="K964" s="5"/>
    </row>
    <row r="965" spans="1:11" ht="15" customHeight="1" x14ac:dyDescent="0.2">
      <c r="A965" s="28" t="str">
        <f t="shared" si="86"/>
        <v/>
      </c>
      <c r="B965" s="26" t="str">
        <f>VLOOKUP(A965,OutputOsiris!$A$9:$A$1008,1,FALSE)</f>
        <v/>
      </c>
      <c r="C965" s="10" t="str">
        <f t="shared" si="87"/>
        <v/>
      </c>
      <c r="D965" s="26" t="str">
        <f>VLOOKUP(A965,Opdracht!$A$11:$A$1010,1,FALSE)</f>
        <v/>
      </c>
      <c r="E965" s="29" t="str">
        <f t="shared" si="88"/>
        <v/>
      </c>
      <c r="F965" s="40"/>
      <c r="G965" s="214"/>
      <c r="H965" s="41" t="str">
        <f t="shared" si="90"/>
        <v/>
      </c>
      <c r="I965" s="87" t="str">
        <f t="shared" si="89"/>
        <v/>
      </c>
      <c r="J965" s="87" t="str">
        <f t="shared" si="91"/>
        <v/>
      </c>
      <c r="K965" s="5"/>
    </row>
    <row r="966" spans="1:11" ht="15" customHeight="1" x14ac:dyDescent="0.2">
      <c r="A966" s="28" t="str">
        <f t="shared" si="86"/>
        <v/>
      </c>
      <c r="B966" s="26" t="str">
        <f>VLOOKUP(A966,OutputOsiris!$A$9:$A$1008,1,FALSE)</f>
        <v/>
      </c>
      <c r="C966" s="10" t="str">
        <f t="shared" si="87"/>
        <v/>
      </c>
      <c r="D966" s="26" t="str">
        <f>VLOOKUP(A966,Opdracht!$A$11:$A$1010,1,FALSE)</f>
        <v/>
      </c>
      <c r="E966" s="29" t="str">
        <f t="shared" si="88"/>
        <v/>
      </c>
      <c r="F966" s="40"/>
      <c r="G966" s="214"/>
      <c r="H966" s="41" t="str">
        <f t="shared" si="90"/>
        <v/>
      </c>
      <c r="I966" s="87" t="str">
        <f t="shared" si="89"/>
        <v/>
      </c>
      <c r="J966" s="87" t="str">
        <f t="shared" si="91"/>
        <v/>
      </c>
      <c r="K966" s="5"/>
    </row>
    <row r="967" spans="1:11" ht="15" customHeight="1" x14ac:dyDescent="0.2">
      <c r="A967" s="28" t="str">
        <f t="shared" si="86"/>
        <v/>
      </c>
      <c r="B967" s="26" t="str">
        <f>VLOOKUP(A967,OutputOsiris!$A$9:$A$1008,1,FALSE)</f>
        <v/>
      </c>
      <c r="C967" s="10" t="str">
        <f t="shared" si="87"/>
        <v/>
      </c>
      <c r="D967" s="26" t="str">
        <f>VLOOKUP(A967,Opdracht!$A$11:$A$1010,1,FALSE)</f>
        <v/>
      </c>
      <c r="E967" s="29" t="str">
        <f t="shared" si="88"/>
        <v/>
      </c>
      <c r="F967" s="40"/>
      <c r="G967" s="214"/>
      <c r="H967" s="41" t="str">
        <f t="shared" si="90"/>
        <v/>
      </c>
      <c r="I967" s="87" t="str">
        <f t="shared" si="89"/>
        <v/>
      </c>
      <c r="J967" s="87" t="str">
        <f t="shared" si="91"/>
        <v/>
      </c>
      <c r="K967" s="5"/>
    </row>
    <row r="968" spans="1:11" ht="15" customHeight="1" x14ac:dyDescent="0.2">
      <c r="A968" s="28" t="str">
        <f t="shared" si="86"/>
        <v/>
      </c>
      <c r="B968" s="26" t="str">
        <f>VLOOKUP(A968,OutputOsiris!$A$9:$A$1008,1,FALSE)</f>
        <v/>
      </c>
      <c r="C968" s="10" t="str">
        <f t="shared" si="87"/>
        <v/>
      </c>
      <c r="D968" s="26" t="str">
        <f>VLOOKUP(A968,Opdracht!$A$11:$A$1010,1,FALSE)</f>
        <v/>
      </c>
      <c r="E968" s="29" t="str">
        <f t="shared" si="88"/>
        <v/>
      </c>
      <c r="F968" s="40"/>
      <c r="G968" s="214"/>
      <c r="H968" s="41" t="str">
        <f t="shared" si="90"/>
        <v/>
      </c>
      <c r="I968" s="87" t="str">
        <f t="shared" si="89"/>
        <v/>
      </c>
      <c r="J968" s="87" t="str">
        <f t="shared" si="91"/>
        <v/>
      </c>
      <c r="K968" s="5"/>
    </row>
    <row r="969" spans="1:11" ht="15" customHeight="1" x14ac:dyDescent="0.2">
      <c r="A969" s="28" t="str">
        <f t="shared" ref="A969:A1008" si="92">TEXT(RIGHT(TRIM(F969),7),"0000000")</f>
        <v/>
      </c>
      <c r="B969" s="26" t="str">
        <f>VLOOKUP(A969,OutputOsiris!$A$9:$A$1008,1,FALSE)</f>
        <v/>
      </c>
      <c r="C969" s="10" t="str">
        <f t="shared" ref="C969:C1008" si="93">IF(ISBLANK(F969),"",(IF(ISERROR(B969),"NEE","")))</f>
        <v/>
      </c>
      <c r="D969" s="26" t="str">
        <f>VLOOKUP(A969,Opdracht!$A$11:$A$1010,1,FALSE)</f>
        <v/>
      </c>
      <c r="E969" s="29" t="str">
        <f t="shared" ref="E969:E1008" si="94">IF(ISBLANK(F969),"",(IF(ISERROR(D969),"NEE","")))</f>
        <v/>
      </c>
      <c r="F969" s="40"/>
      <c r="G969" s="214"/>
      <c r="H969" s="41" t="str">
        <f t="shared" si="90"/>
        <v/>
      </c>
      <c r="I969" s="87" t="str">
        <f t="shared" ref="I969:I1008" si="95">IF(ISNUMBER(G969),((G969-$C$6)/$E$5)+1,"")</f>
        <v/>
      </c>
      <c r="J969" s="87" t="str">
        <f t="shared" si="91"/>
        <v/>
      </c>
      <c r="K969" s="5"/>
    </row>
    <row r="970" spans="1:11" ht="15" customHeight="1" x14ac:dyDescent="0.2">
      <c r="A970" s="28" t="str">
        <f t="shared" si="92"/>
        <v/>
      </c>
      <c r="B970" s="26" t="str">
        <f>VLOOKUP(A970,OutputOsiris!$A$9:$A$1008,1,FALSE)</f>
        <v/>
      </c>
      <c r="C970" s="10" t="str">
        <f t="shared" si="93"/>
        <v/>
      </c>
      <c r="D970" s="26" t="str">
        <f>VLOOKUP(A970,Opdracht!$A$11:$A$1010,1,FALSE)</f>
        <v/>
      </c>
      <c r="E970" s="29" t="str">
        <f t="shared" si="94"/>
        <v/>
      </c>
      <c r="F970" s="40"/>
      <c r="G970" s="214"/>
      <c r="H970" s="41" t="str">
        <f t="shared" ref="H970:H1008" si="96">IF(ISTEXT(G970),G970,IF(AND(G970="",A970&lt;&gt;"",C970&lt;&gt;"NEE"),"",IF(G970="","",IF($H$7&lt;&gt;"Deelcijfer",IF(ISNUMBER(G970),IF(AND(G970&gt;=$K$8,G970&lt;=6),6,IF(G970&lt;$K$8,5,MROUND(G970,L$8)))),MROUND(G970,L$8)))))</f>
        <v/>
      </c>
      <c r="I970" s="87" t="str">
        <f t="shared" si="95"/>
        <v/>
      </c>
      <c r="J970" s="87" t="str">
        <f t="shared" si="91"/>
        <v/>
      </c>
      <c r="K970" s="5"/>
    </row>
    <row r="971" spans="1:11" ht="15" customHeight="1" x14ac:dyDescent="0.2">
      <c r="A971" s="28" t="str">
        <f t="shared" si="92"/>
        <v/>
      </c>
      <c r="B971" s="26" t="str">
        <f>VLOOKUP(A971,OutputOsiris!$A$9:$A$1008,1,FALSE)</f>
        <v/>
      </c>
      <c r="C971" s="10" t="str">
        <f t="shared" si="93"/>
        <v/>
      </c>
      <c r="D971" s="26" t="str">
        <f>VLOOKUP(A971,Opdracht!$A$11:$A$1010,1,FALSE)</f>
        <v/>
      </c>
      <c r="E971" s="29" t="str">
        <f t="shared" si="94"/>
        <v/>
      </c>
      <c r="F971" s="40"/>
      <c r="G971" s="214"/>
      <c r="H971" s="41" t="str">
        <f t="shared" si="96"/>
        <v/>
      </c>
      <c r="I971" s="87" t="str">
        <f t="shared" si="95"/>
        <v/>
      </c>
      <c r="J971" s="87" t="str">
        <f t="shared" si="91"/>
        <v/>
      </c>
      <c r="K971" s="5"/>
    </row>
    <row r="972" spans="1:11" ht="15" customHeight="1" x14ac:dyDescent="0.2">
      <c r="A972" s="28" t="str">
        <f t="shared" si="92"/>
        <v/>
      </c>
      <c r="B972" s="26" t="str">
        <f>VLOOKUP(A972,OutputOsiris!$A$9:$A$1008,1,FALSE)</f>
        <v/>
      </c>
      <c r="C972" s="10" t="str">
        <f t="shared" si="93"/>
        <v/>
      </c>
      <c r="D972" s="26" t="str">
        <f>VLOOKUP(A972,Opdracht!$A$11:$A$1010,1,FALSE)</f>
        <v/>
      </c>
      <c r="E972" s="29" t="str">
        <f t="shared" si="94"/>
        <v/>
      </c>
      <c r="F972" s="40"/>
      <c r="G972" s="214"/>
      <c r="H972" s="41" t="str">
        <f t="shared" si="96"/>
        <v/>
      </c>
      <c r="I972" s="87" t="str">
        <f t="shared" si="95"/>
        <v/>
      </c>
      <c r="J972" s="87" t="str">
        <f t="shared" si="91"/>
        <v/>
      </c>
      <c r="K972" s="5"/>
    </row>
    <row r="973" spans="1:11" ht="15" customHeight="1" x14ac:dyDescent="0.2">
      <c r="A973" s="28" t="str">
        <f t="shared" si="92"/>
        <v/>
      </c>
      <c r="B973" s="26" t="str">
        <f>VLOOKUP(A973,OutputOsiris!$A$9:$A$1008,1,FALSE)</f>
        <v/>
      </c>
      <c r="C973" s="10" t="str">
        <f t="shared" si="93"/>
        <v/>
      </c>
      <c r="D973" s="26" t="str">
        <f>VLOOKUP(A973,Opdracht!$A$11:$A$1010,1,FALSE)</f>
        <v/>
      </c>
      <c r="E973" s="29" t="str">
        <f t="shared" si="94"/>
        <v/>
      </c>
      <c r="F973" s="40"/>
      <c r="G973" s="214"/>
      <c r="H973" s="41" t="str">
        <f t="shared" si="96"/>
        <v/>
      </c>
      <c r="I973" s="87" t="str">
        <f t="shared" si="95"/>
        <v/>
      </c>
      <c r="J973" s="87" t="str">
        <f t="shared" si="91"/>
        <v/>
      </c>
      <c r="K973" s="5"/>
    </row>
    <row r="974" spans="1:11" ht="15" customHeight="1" x14ac:dyDescent="0.2">
      <c r="A974" s="28" t="str">
        <f t="shared" si="92"/>
        <v/>
      </c>
      <c r="B974" s="26" t="str">
        <f>VLOOKUP(A974,OutputOsiris!$A$9:$A$1008,1,FALSE)</f>
        <v/>
      </c>
      <c r="C974" s="10" t="str">
        <f t="shared" si="93"/>
        <v/>
      </c>
      <c r="D974" s="26" t="str">
        <f>VLOOKUP(A974,Opdracht!$A$11:$A$1010,1,FALSE)</f>
        <v/>
      </c>
      <c r="E974" s="29" t="str">
        <f t="shared" si="94"/>
        <v/>
      </c>
      <c r="F974" s="40"/>
      <c r="G974" s="214"/>
      <c r="H974" s="41" t="str">
        <f t="shared" si="96"/>
        <v/>
      </c>
      <c r="I974" s="87" t="str">
        <f t="shared" si="95"/>
        <v/>
      </c>
      <c r="J974" s="87" t="str">
        <f t="shared" ref="J974:J1008" si="97">IF(I974="","",IF(I974&lt;1,1,I974))</f>
        <v/>
      </c>
      <c r="K974" s="5"/>
    </row>
    <row r="975" spans="1:11" ht="15" customHeight="1" x14ac:dyDescent="0.2">
      <c r="A975" s="28" t="str">
        <f t="shared" si="92"/>
        <v/>
      </c>
      <c r="B975" s="26" t="str">
        <f>VLOOKUP(A975,OutputOsiris!$A$9:$A$1008,1,FALSE)</f>
        <v/>
      </c>
      <c r="C975" s="10" t="str">
        <f t="shared" si="93"/>
        <v/>
      </c>
      <c r="D975" s="26" t="str">
        <f>VLOOKUP(A975,Opdracht!$A$11:$A$1010,1,FALSE)</f>
        <v/>
      </c>
      <c r="E975" s="29" t="str">
        <f t="shared" si="94"/>
        <v/>
      </c>
      <c r="F975" s="40"/>
      <c r="G975" s="214"/>
      <c r="H975" s="41" t="str">
        <f t="shared" si="96"/>
        <v/>
      </c>
      <c r="I975" s="87" t="str">
        <f t="shared" si="95"/>
        <v/>
      </c>
      <c r="J975" s="87" t="str">
        <f t="shared" si="97"/>
        <v/>
      </c>
      <c r="K975" s="5"/>
    </row>
    <row r="976" spans="1:11" ht="15" customHeight="1" x14ac:dyDescent="0.2">
      <c r="A976" s="28" t="str">
        <f t="shared" si="92"/>
        <v/>
      </c>
      <c r="B976" s="26" t="str">
        <f>VLOOKUP(A976,OutputOsiris!$A$9:$A$1008,1,FALSE)</f>
        <v/>
      </c>
      <c r="C976" s="10" t="str">
        <f t="shared" si="93"/>
        <v/>
      </c>
      <c r="D976" s="26" t="str">
        <f>VLOOKUP(A976,Opdracht!$A$11:$A$1010,1,FALSE)</f>
        <v/>
      </c>
      <c r="E976" s="29" t="str">
        <f t="shared" si="94"/>
        <v/>
      </c>
      <c r="F976" s="40"/>
      <c r="G976" s="214"/>
      <c r="H976" s="41" t="str">
        <f t="shared" si="96"/>
        <v/>
      </c>
      <c r="I976" s="87" t="str">
        <f t="shared" si="95"/>
        <v/>
      </c>
      <c r="J976" s="87" t="str">
        <f t="shared" si="97"/>
        <v/>
      </c>
      <c r="K976" s="5"/>
    </row>
    <row r="977" spans="1:11" ht="15" customHeight="1" x14ac:dyDescent="0.2">
      <c r="A977" s="28" t="str">
        <f t="shared" si="92"/>
        <v/>
      </c>
      <c r="B977" s="26" t="str">
        <f>VLOOKUP(A977,OutputOsiris!$A$9:$A$1008,1,FALSE)</f>
        <v/>
      </c>
      <c r="C977" s="10" t="str">
        <f t="shared" si="93"/>
        <v/>
      </c>
      <c r="D977" s="26" t="str">
        <f>VLOOKUP(A977,Opdracht!$A$11:$A$1010,1,FALSE)</f>
        <v/>
      </c>
      <c r="E977" s="29" t="str">
        <f t="shared" si="94"/>
        <v/>
      </c>
      <c r="F977" s="40"/>
      <c r="G977" s="214"/>
      <c r="H977" s="41" t="str">
        <f t="shared" si="96"/>
        <v/>
      </c>
      <c r="I977" s="87" t="str">
        <f t="shared" si="95"/>
        <v/>
      </c>
      <c r="J977" s="87" t="str">
        <f t="shared" si="97"/>
        <v/>
      </c>
      <c r="K977" s="5"/>
    </row>
    <row r="978" spans="1:11" ht="15" customHeight="1" x14ac:dyDescent="0.2">
      <c r="A978" s="28" t="str">
        <f t="shared" si="92"/>
        <v/>
      </c>
      <c r="B978" s="26" t="str">
        <f>VLOOKUP(A978,OutputOsiris!$A$9:$A$1008,1,FALSE)</f>
        <v/>
      </c>
      <c r="C978" s="10" t="str">
        <f t="shared" si="93"/>
        <v/>
      </c>
      <c r="D978" s="26" t="str">
        <f>VLOOKUP(A978,Opdracht!$A$11:$A$1010,1,FALSE)</f>
        <v/>
      </c>
      <c r="E978" s="29" t="str">
        <f t="shared" si="94"/>
        <v/>
      </c>
      <c r="F978" s="40"/>
      <c r="G978" s="214"/>
      <c r="H978" s="41" t="str">
        <f t="shared" si="96"/>
        <v/>
      </c>
      <c r="I978" s="87" t="str">
        <f t="shared" si="95"/>
        <v/>
      </c>
      <c r="J978" s="87" t="str">
        <f t="shared" si="97"/>
        <v/>
      </c>
      <c r="K978" s="5"/>
    </row>
    <row r="979" spans="1:11" ht="15" customHeight="1" x14ac:dyDescent="0.2">
      <c r="A979" s="28" t="str">
        <f t="shared" si="92"/>
        <v/>
      </c>
      <c r="B979" s="26" t="str">
        <f>VLOOKUP(A979,OutputOsiris!$A$9:$A$1008,1,FALSE)</f>
        <v/>
      </c>
      <c r="C979" s="10" t="str">
        <f t="shared" si="93"/>
        <v/>
      </c>
      <c r="D979" s="26" t="str">
        <f>VLOOKUP(A979,Opdracht!$A$11:$A$1010,1,FALSE)</f>
        <v/>
      </c>
      <c r="E979" s="29" t="str">
        <f t="shared" si="94"/>
        <v/>
      </c>
      <c r="F979" s="40"/>
      <c r="G979" s="214"/>
      <c r="H979" s="41" t="str">
        <f t="shared" si="96"/>
        <v/>
      </c>
      <c r="I979" s="87" t="str">
        <f t="shared" si="95"/>
        <v/>
      </c>
      <c r="J979" s="87" t="str">
        <f t="shared" si="97"/>
        <v/>
      </c>
      <c r="K979" s="5"/>
    </row>
    <row r="980" spans="1:11" ht="15" customHeight="1" x14ac:dyDescent="0.2">
      <c r="A980" s="28" t="str">
        <f t="shared" si="92"/>
        <v/>
      </c>
      <c r="B980" s="26" t="str">
        <f>VLOOKUP(A980,OutputOsiris!$A$9:$A$1008,1,FALSE)</f>
        <v/>
      </c>
      <c r="C980" s="10" t="str">
        <f t="shared" si="93"/>
        <v/>
      </c>
      <c r="D980" s="26" t="str">
        <f>VLOOKUP(A980,Opdracht!$A$11:$A$1010,1,FALSE)</f>
        <v/>
      </c>
      <c r="E980" s="29" t="str">
        <f t="shared" si="94"/>
        <v/>
      </c>
      <c r="F980" s="40"/>
      <c r="G980" s="214"/>
      <c r="H980" s="41" t="str">
        <f t="shared" si="96"/>
        <v/>
      </c>
      <c r="I980" s="87" t="str">
        <f t="shared" si="95"/>
        <v/>
      </c>
      <c r="J980" s="87" t="str">
        <f t="shared" si="97"/>
        <v/>
      </c>
      <c r="K980" s="5"/>
    </row>
    <row r="981" spans="1:11" ht="15" customHeight="1" x14ac:dyDescent="0.2">
      <c r="A981" s="28" t="str">
        <f t="shared" si="92"/>
        <v/>
      </c>
      <c r="B981" s="26" t="str">
        <f>VLOOKUP(A981,OutputOsiris!$A$9:$A$1008,1,FALSE)</f>
        <v/>
      </c>
      <c r="C981" s="10" t="str">
        <f t="shared" si="93"/>
        <v/>
      </c>
      <c r="D981" s="26" t="str">
        <f>VLOOKUP(A981,Opdracht!$A$11:$A$1010,1,FALSE)</f>
        <v/>
      </c>
      <c r="E981" s="29" t="str">
        <f t="shared" si="94"/>
        <v/>
      </c>
      <c r="F981" s="40"/>
      <c r="G981" s="214"/>
      <c r="H981" s="41" t="str">
        <f t="shared" si="96"/>
        <v/>
      </c>
      <c r="I981" s="87" t="str">
        <f t="shared" si="95"/>
        <v/>
      </c>
      <c r="J981" s="87" t="str">
        <f t="shared" si="97"/>
        <v/>
      </c>
      <c r="K981" s="5"/>
    </row>
    <row r="982" spans="1:11" ht="15" customHeight="1" x14ac:dyDescent="0.2">
      <c r="A982" s="28" t="str">
        <f t="shared" si="92"/>
        <v/>
      </c>
      <c r="B982" s="26" t="str">
        <f>VLOOKUP(A982,OutputOsiris!$A$9:$A$1008,1,FALSE)</f>
        <v/>
      </c>
      <c r="C982" s="10" t="str">
        <f t="shared" si="93"/>
        <v/>
      </c>
      <c r="D982" s="26" t="str">
        <f>VLOOKUP(A982,Opdracht!$A$11:$A$1010,1,FALSE)</f>
        <v/>
      </c>
      <c r="E982" s="29" t="str">
        <f t="shared" si="94"/>
        <v/>
      </c>
      <c r="F982" s="40"/>
      <c r="G982" s="214"/>
      <c r="H982" s="41" t="str">
        <f t="shared" si="96"/>
        <v/>
      </c>
      <c r="I982" s="87" t="str">
        <f t="shared" si="95"/>
        <v/>
      </c>
      <c r="J982" s="87" t="str">
        <f t="shared" si="97"/>
        <v/>
      </c>
      <c r="K982" s="5"/>
    </row>
    <row r="983" spans="1:11" ht="15" customHeight="1" x14ac:dyDescent="0.2">
      <c r="A983" s="28" t="str">
        <f t="shared" si="92"/>
        <v/>
      </c>
      <c r="B983" s="26" t="str">
        <f>VLOOKUP(A983,OutputOsiris!$A$9:$A$1008,1,FALSE)</f>
        <v/>
      </c>
      <c r="C983" s="10" t="str">
        <f t="shared" si="93"/>
        <v/>
      </c>
      <c r="D983" s="26" t="str">
        <f>VLOOKUP(A983,Opdracht!$A$11:$A$1010,1,FALSE)</f>
        <v/>
      </c>
      <c r="E983" s="29" t="str">
        <f t="shared" si="94"/>
        <v/>
      </c>
      <c r="F983" s="40"/>
      <c r="G983" s="214"/>
      <c r="H983" s="41" t="str">
        <f t="shared" si="96"/>
        <v/>
      </c>
      <c r="I983" s="87" t="str">
        <f t="shared" si="95"/>
        <v/>
      </c>
      <c r="J983" s="87" t="str">
        <f t="shared" si="97"/>
        <v/>
      </c>
      <c r="K983" s="5"/>
    </row>
    <row r="984" spans="1:11" ht="15" customHeight="1" x14ac:dyDescent="0.2">
      <c r="A984" s="28" t="str">
        <f t="shared" si="92"/>
        <v/>
      </c>
      <c r="B984" s="26" t="str">
        <f>VLOOKUP(A984,OutputOsiris!$A$9:$A$1008,1,FALSE)</f>
        <v/>
      </c>
      <c r="C984" s="10" t="str">
        <f t="shared" si="93"/>
        <v/>
      </c>
      <c r="D984" s="26" t="str">
        <f>VLOOKUP(A984,Opdracht!$A$11:$A$1010,1,FALSE)</f>
        <v/>
      </c>
      <c r="E984" s="29" t="str">
        <f t="shared" si="94"/>
        <v/>
      </c>
      <c r="F984" s="40"/>
      <c r="G984" s="214"/>
      <c r="H984" s="41" t="str">
        <f t="shared" si="96"/>
        <v/>
      </c>
      <c r="I984" s="87" t="str">
        <f t="shared" si="95"/>
        <v/>
      </c>
      <c r="J984" s="87" t="str">
        <f t="shared" si="97"/>
        <v/>
      </c>
      <c r="K984" s="5"/>
    </row>
    <row r="985" spans="1:11" ht="15" customHeight="1" x14ac:dyDescent="0.2">
      <c r="A985" s="28" t="str">
        <f t="shared" si="92"/>
        <v/>
      </c>
      <c r="B985" s="26" t="str">
        <f>VLOOKUP(A985,OutputOsiris!$A$9:$A$1008,1,FALSE)</f>
        <v/>
      </c>
      <c r="C985" s="10" t="str">
        <f t="shared" si="93"/>
        <v/>
      </c>
      <c r="D985" s="26" t="str">
        <f>VLOOKUP(A985,Opdracht!$A$11:$A$1010,1,FALSE)</f>
        <v/>
      </c>
      <c r="E985" s="29" t="str">
        <f t="shared" si="94"/>
        <v/>
      </c>
      <c r="F985" s="40"/>
      <c r="G985" s="214"/>
      <c r="H985" s="41" t="str">
        <f t="shared" si="96"/>
        <v/>
      </c>
      <c r="I985" s="87" t="str">
        <f t="shared" si="95"/>
        <v/>
      </c>
      <c r="J985" s="87" t="str">
        <f t="shared" si="97"/>
        <v/>
      </c>
      <c r="K985" s="5"/>
    </row>
    <row r="986" spans="1:11" ht="15" customHeight="1" x14ac:dyDescent="0.2">
      <c r="A986" s="28" t="str">
        <f t="shared" si="92"/>
        <v/>
      </c>
      <c r="B986" s="26" t="str">
        <f>VLOOKUP(A986,OutputOsiris!$A$9:$A$1008,1,FALSE)</f>
        <v/>
      </c>
      <c r="C986" s="10" t="str">
        <f t="shared" si="93"/>
        <v/>
      </c>
      <c r="D986" s="26" t="str">
        <f>VLOOKUP(A986,Opdracht!$A$11:$A$1010,1,FALSE)</f>
        <v/>
      </c>
      <c r="E986" s="29" t="str">
        <f t="shared" si="94"/>
        <v/>
      </c>
      <c r="F986" s="40"/>
      <c r="G986" s="214"/>
      <c r="H986" s="41" t="str">
        <f t="shared" si="96"/>
        <v/>
      </c>
      <c r="I986" s="87" t="str">
        <f t="shared" si="95"/>
        <v/>
      </c>
      <c r="J986" s="87" t="str">
        <f t="shared" si="97"/>
        <v/>
      </c>
      <c r="K986" s="5"/>
    </row>
    <row r="987" spans="1:11" ht="15" customHeight="1" x14ac:dyDescent="0.2">
      <c r="A987" s="28" t="str">
        <f t="shared" si="92"/>
        <v/>
      </c>
      <c r="B987" s="26" t="str">
        <f>VLOOKUP(A987,OutputOsiris!$A$9:$A$1008,1,FALSE)</f>
        <v/>
      </c>
      <c r="C987" s="10" t="str">
        <f t="shared" si="93"/>
        <v/>
      </c>
      <c r="D987" s="26" t="str">
        <f>VLOOKUP(A987,Opdracht!$A$11:$A$1010,1,FALSE)</f>
        <v/>
      </c>
      <c r="E987" s="29" t="str">
        <f t="shared" si="94"/>
        <v/>
      </c>
      <c r="F987" s="40"/>
      <c r="G987" s="214"/>
      <c r="H987" s="41" t="str">
        <f t="shared" si="96"/>
        <v/>
      </c>
      <c r="I987" s="87" t="str">
        <f t="shared" si="95"/>
        <v/>
      </c>
      <c r="J987" s="87" t="str">
        <f t="shared" si="97"/>
        <v/>
      </c>
      <c r="K987" s="5"/>
    </row>
    <row r="988" spans="1:11" ht="15" customHeight="1" x14ac:dyDescent="0.2">
      <c r="A988" s="28" t="str">
        <f t="shared" si="92"/>
        <v/>
      </c>
      <c r="B988" s="26" t="str">
        <f>VLOOKUP(A988,OutputOsiris!$A$9:$A$1008,1,FALSE)</f>
        <v/>
      </c>
      <c r="C988" s="10" t="str">
        <f t="shared" si="93"/>
        <v/>
      </c>
      <c r="D988" s="26" t="str">
        <f>VLOOKUP(A988,Opdracht!$A$11:$A$1010,1,FALSE)</f>
        <v/>
      </c>
      <c r="E988" s="29" t="str">
        <f t="shared" si="94"/>
        <v/>
      </c>
      <c r="F988" s="40"/>
      <c r="G988" s="214"/>
      <c r="H988" s="41" t="str">
        <f t="shared" si="96"/>
        <v/>
      </c>
      <c r="I988" s="87" t="str">
        <f t="shared" si="95"/>
        <v/>
      </c>
      <c r="J988" s="87" t="str">
        <f t="shared" si="97"/>
        <v/>
      </c>
      <c r="K988" s="5"/>
    </row>
    <row r="989" spans="1:11" ht="15" customHeight="1" x14ac:dyDescent="0.2">
      <c r="A989" s="28" t="str">
        <f t="shared" si="92"/>
        <v/>
      </c>
      <c r="B989" s="26" t="str">
        <f>VLOOKUP(A989,OutputOsiris!$A$9:$A$1008,1,FALSE)</f>
        <v/>
      </c>
      <c r="C989" s="10" t="str">
        <f t="shared" si="93"/>
        <v/>
      </c>
      <c r="D989" s="26" t="str">
        <f>VLOOKUP(A989,Opdracht!$A$11:$A$1010,1,FALSE)</f>
        <v/>
      </c>
      <c r="E989" s="29" t="str">
        <f t="shared" si="94"/>
        <v/>
      </c>
      <c r="F989" s="40"/>
      <c r="G989" s="214"/>
      <c r="H989" s="41" t="str">
        <f t="shared" si="96"/>
        <v/>
      </c>
      <c r="I989" s="87" t="str">
        <f t="shared" si="95"/>
        <v/>
      </c>
      <c r="J989" s="87" t="str">
        <f t="shared" si="97"/>
        <v/>
      </c>
      <c r="K989" s="5"/>
    </row>
    <row r="990" spans="1:11" ht="15" customHeight="1" x14ac:dyDescent="0.2">
      <c r="A990" s="28" t="str">
        <f t="shared" si="92"/>
        <v/>
      </c>
      <c r="B990" s="26" t="str">
        <f>VLOOKUP(A990,OutputOsiris!$A$9:$A$1008,1,FALSE)</f>
        <v/>
      </c>
      <c r="C990" s="10" t="str">
        <f t="shared" si="93"/>
        <v/>
      </c>
      <c r="D990" s="26" t="str">
        <f>VLOOKUP(A990,Opdracht!$A$11:$A$1010,1,FALSE)</f>
        <v/>
      </c>
      <c r="E990" s="29" t="str">
        <f t="shared" si="94"/>
        <v/>
      </c>
      <c r="F990" s="40"/>
      <c r="G990" s="214"/>
      <c r="H990" s="41" t="str">
        <f t="shared" si="96"/>
        <v/>
      </c>
      <c r="I990" s="87" t="str">
        <f t="shared" si="95"/>
        <v/>
      </c>
      <c r="J990" s="87" t="str">
        <f t="shared" si="97"/>
        <v/>
      </c>
      <c r="K990" s="5"/>
    </row>
    <row r="991" spans="1:11" ht="15" customHeight="1" x14ac:dyDescent="0.2">
      <c r="A991" s="28" t="str">
        <f t="shared" si="92"/>
        <v/>
      </c>
      <c r="B991" s="26" t="str">
        <f>VLOOKUP(A991,OutputOsiris!$A$9:$A$1008,1,FALSE)</f>
        <v/>
      </c>
      <c r="C991" s="10" t="str">
        <f t="shared" si="93"/>
        <v/>
      </c>
      <c r="D991" s="26" t="str">
        <f>VLOOKUP(A991,Opdracht!$A$11:$A$1010,1,FALSE)</f>
        <v/>
      </c>
      <c r="E991" s="29" t="str">
        <f t="shared" si="94"/>
        <v/>
      </c>
      <c r="F991" s="40"/>
      <c r="G991" s="214"/>
      <c r="H991" s="41" t="str">
        <f t="shared" si="96"/>
        <v/>
      </c>
      <c r="I991" s="87" t="str">
        <f t="shared" si="95"/>
        <v/>
      </c>
      <c r="J991" s="87" t="str">
        <f t="shared" si="97"/>
        <v/>
      </c>
      <c r="K991" s="5"/>
    </row>
    <row r="992" spans="1:11" ht="15" customHeight="1" x14ac:dyDescent="0.2">
      <c r="A992" s="28" t="str">
        <f t="shared" si="92"/>
        <v/>
      </c>
      <c r="B992" s="26" t="str">
        <f>VLOOKUP(A992,OutputOsiris!$A$9:$A$1008,1,FALSE)</f>
        <v/>
      </c>
      <c r="C992" s="10" t="str">
        <f t="shared" si="93"/>
        <v/>
      </c>
      <c r="D992" s="26" t="str">
        <f>VLOOKUP(A992,Opdracht!$A$11:$A$1010,1,FALSE)</f>
        <v/>
      </c>
      <c r="E992" s="29" t="str">
        <f t="shared" si="94"/>
        <v/>
      </c>
      <c r="F992" s="40"/>
      <c r="G992" s="214"/>
      <c r="H992" s="41" t="str">
        <f t="shared" si="96"/>
        <v/>
      </c>
      <c r="I992" s="87" t="str">
        <f t="shared" si="95"/>
        <v/>
      </c>
      <c r="J992" s="87" t="str">
        <f t="shared" si="97"/>
        <v/>
      </c>
      <c r="K992" s="5"/>
    </row>
    <row r="993" spans="1:11" ht="15" customHeight="1" x14ac:dyDescent="0.2">
      <c r="A993" s="28" t="str">
        <f t="shared" si="92"/>
        <v/>
      </c>
      <c r="B993" s="26" t="str">
        <f>VLOOKUP(A993,OutputOsiris!$A$9:$A$1008,1,FALSE)</f>
        <v/>
      </c>
      <c r="C993" s="10" t="str">
        <f t="shared" si="93"/>
        <v/>
      </c>
      <c r="D993" s="26" t="str">
        <f>VLOOKUP(A993,Opdracht!$A$11:$A$1010,1,FALSE)</f>
        <v/>
      </c>
      <c r="E993" s="29" t="str">
        <f t="shared" si="94"/>
        <v/>
      </c>
      <c r="F993" s="40"/>
      <c r="G993" s="214"/>
      <c r="H993" s="41" t="str">
        <f t="shared" si="96"/>
        <v/>
      </c>
      <c r="I993" s="87" t="str">
        <f t="shared" si="95"/>
        <v/>
      </c>
      <c r="J993" s="87" t="str">
        <f t="shared" si="97"/>
        <v/>
      </c>
      <c r="K993" s="5"/>
    </row>
    <row r="994" spans="1:11" ht="15" customHeight="1" x14ac:dyDescent="0.2">
      <c r="A994" s="28" t="str">
        <f t="shared" si="92"/>
        <v/>
      </c>
      <c r="B994" s="26" t="str">
        <f>VLOOKUP(A994,OutputOsiris!$A$9:$A$1008,1,FALSE)</f>
        <v/>
      </c>
      <c r="C994" s="10" t="str">
        <f t="shared" si="93"/>
        <v/>
      </c>
      <c r="D994" s="26" t="str">
        <f>VLOOKUP(A994,Opdracht!$A$11:$A$1010,1,FALSE)</f>
        <v/>
      </c>
      <c r="E994" s="29" t="str">
        <f t="shared" si="94"/>
        <v/>
      </c>
      <c r="F994" s="40"/>
      <c r="G994" s="214"/>
      <c r="H994" s="41" t="str">
        <f t="shared" si="96"/>
        <v/>
      </c>
      <c r="I994" s="87" t="str">
        <f t="shared" si="95"/>
        <v/>
      </c>
      <c r="J994" s="87" t="str">
        <f t="shared" si="97"/>
        <v/>
      </c>
      <c r="K994" s="5"/>
    </row>
    <row r="995" spans="1:11" ht="15" customHeight="1" x14ac:dyDescent="0.2">
      <c r="A995" s="28" t="str">
        <f t="shared" si="92"/>
        <v/>
      </c>
      <c r="B995" s="26" t="str">
        <f>VLOOKUP(A995,OutputOsiris!$A$9:$A$1008,1,FALSE)</f>
        <v/>
      </c>
      <c r="C995" s="10" t="str">
        <f t="shared" si="93"/>
        <v/>
      </c>
      <c r="D995" s="26" t="str">
        <f>VLOOKUP(A995,Opdracht!$A$11:$A$1010,1,FALSE)</f>
        <v/>
      </c>
      <c r="E995" s="29" t="str">
        <f t="shared" si="94"/>
        <v/>
      </c>
      <c r="F995" s="40"/>
      <c r="G995" s="214"/>
      <c r="H995" s="41" t="str">
        <f t="shared" si="96"/>
        <v/>
      </c>
      <c r="I995" s="87" t="str">
        <f t="shared" si="95"/>
        <v/>
      </c>
      <c r="J995" s="87" t="str">
        <f t="shared" si="97"/>
        <v/>
      </c>
      <c r="K995" s="5"/>
    </row>
    <row r="996" spans="1:11" ht="15" customHeight="1" x14ac:dyDescent="0.2">
      <c r="A996" s="28" t="str">
        <f t="shared" si="92"/>
        <v/>
      </c>
      <c r="B996" s="26" t="str">
        <f>VLOOKUP(A996,OutputOsiris!$A$9:$A$1008,1,FALSE)</f>
        <v/>
      </c>
      <c r="C996" s="10" t="str">
        <f t="shared" si="93"/>
        <v/>
      </c>
      <c r="D996" s="26" t="str">
        <f>VLOOKUP(A996,Opdracht!$A$11:$A$1010,1,FALSE)</f>
        <v/>
      </c>
      <c r="E996" s="29" t="str">
        <f t="shared" si="94"/>
        <v/>
      </c>
      <c r="F996" s="40"/>
      <c r="G996" s="214"/>
      <c r="H996" s="41" t="str">
        <f t="shared" si="96"/>
        <v/>
      </c>
      <c r="I996" s="87" t="str">
        <f t="shared" si="95"/>
        <v/>
      </c>
      <c r="J996" s="87" t="str">
        <f t="shared" si="97"/>
        <v/>
      </c>
      <c r="K996" s="5"/>
    </row>
    <row r="997" spans="1:11" ht="15" customHeight="1" x14ac:dyDescent="0.2">
      <c r="A997" s="28" t="str">
        <f t="shared" si="92"/>
        <v/>
      </c>
      <c r="B997" s="26" t="str">
        <f>VLOOKUP(A997,OutputOsiris!$A$9:$A$1008,1,FALSE)</f>
        <v/>
      </c>
      <c r="C997" s="10" t="str">
        <f t="shared" si="93"/>
        <v/>
      </c>
      <c r="D997" s="26" t="str">
        <f>VLOOKUP(A997,Opdracht!$A$11:$A$1010,1,FALSE)</f>
        <v/>
      </c>
      <c r="E997" s="29" t="str">
        <f t="shared" si="94"/>
        <v/>
      </c>
      <c r="F997" s="40"/>
      <c r="G997" s="214"/>
      <c r="H997" s="41" t="str">
        <f t="shared" si="96"/>
        <v/>
      </c>
      <c r="I997" s="87" t="str">
        <f t="shared" si="95"/>
        <v/>
      </c>
      <c r="J997" s="87" t="str">
        <f t="shared" si="97"/>
        <v/>
      </c>
      <c r="K997" s="5"/>
    </row>
    <row r="998" spans="1:11" ht="15" customHeight="1" x14ac:dyDescent="0.2">
      <c r="A998" s="28" t="str">
        <f t="shared" si="92"/>
        <v/>
      </c>
      <c r="B998" s="26" t="str">
        <f>VLOOKUP(A998,OutputOsiris!$A$9:$A$1008,1,FALSE)</f>
        <v/>
      </c>
      <c r="C998" s="10" t="str">
        <f t="shared" si="93"/>
        <v/>
      </c>
      <c r="D998" s="26" t="str">
        <f>VLOOKUP(A998,Opdracht!$A$11:$A$1010,1,FALSE)</f>
        <v/>
      </c>
      <c r="E998" s="29" t="str">
        <f t="shared" si="94"/>
        <v/>
      </c>
      <c r="F998" s="40"/>
      <c r="G998" s="214"/>
      <c r="H998" s="41" t="str">
        <f t="shared" si="96"/>
        <v/>
      </c>
      <c r="I998" s="87" t="str">
        <f t="shared" si="95"/>
        <v/>
      </c>
      <c r="J998" s="87" t="str">
        <f t="shared" si="97"/>
        <v/>
      </c>
      <c r="K998" s="5"/>
    </row>
    <row r="999" spans="1:11" ht="15" customHeight="1" x14ac:dyDescent="0.2">
      <c r="A999" s="28" t="str">
        <f t="shared" si="92"/>
        <v/>
      </c>
      <c r="B999" s="26" t="str">
        <f>VLOOKUP(A999,OutputOsiris!$A$9:$A$1008,1,FALSE)</f>
        <v/>
      </c>
      <c r="C999" s="10" t="str">
        <f t="shared" si="93"/>
        <v/>
      </c>
      <c r="D999" s="26" t="str">
        <f>VLOOKUP(A999,Opdracht!$A$11:$A$1010,1,FALSE)</f>
        <v/>
      </c>
      <c r="E999" s="29" t="str">
        <f t="shared" si="94"/>
        <v/>
      </c>
      <c r="F999" s="40"/>
      <c r="G999" s="214"/>
      <c r="H999" s="41" t="str">
        <f t="shared" si="96"/>
        <v/>
      </c>
      <c r="I999" s="87" t="str">
        <f t="shared" si="95"/>
        <v/>
      </c>
      <c r="J999" s="87" t="str">
        <f t="shared" si="97"/>
        <v/>
      </c>
      <c r="K999" s="5"/>
    </row>
    <row r="1000" spans="1:11" ht="15" customHeight="1" x14ac:dyDescent="0.2">
      <c r="A1000" s="28" t="str">
        <f t="shared" si="92"/>
        <v/>
      </c>
      <c r="B1000" s="26" t="str">
        <f>VLOOKUP(A1000,OutputOsiris!$A$9:$A$1008,1,FALSE)</f>
        <v/>
      </c>
      <c r="C1000" s="10" t="str">
        <f t="shared" si="93"/>
        <v/>
      </c>
      <c r="D1000" s="26" t="str">
        <f>VLOOKUP(A1000,Opdracht!$A$11:$A$1010,1,FALSE)</f>
        <v/>
      </c>
      <c r="E1000" s="29" t="str">
        <f t="shared" si="94"/>
        <v/>
      </c>
      <c r="F1000" s="40"/>
      <c r="G1000" s="214"/>
      <c r="H1000" s="41" t="str">
        <f t="shared" si="96"/>
        <v/>
      </c>
      <c r="I1000" s="87" t="str">
        <f t="shared" si="95"/>
        <v/>
      </c>
      <c r="J1000" s="87" t="str">
        <f t="shared" si="97"/>
        <v/>
      </c>
      <c r="K1000" s="5"/>
    </row>
    <row r="1001" spans="1:11" ht="15" customHeight="1" x14ac:dyDescent="0.2">
      <c r="A1001" s="28" t="str">
        <f t="shared" si="92"/>
        <v/>
      </c>
      <c r="B1001" s="26" t="str">
        <f>VLOOKUP(A1001,OutputOsiris!$A$9:$A$1008,1,FALSE)</f>
        <v/>
      </c>
      <c r="C1001" s="10" t="str">
        <f t="shared" si="93"/>
        <v/>
      </c>
      <c r="D1001" s="26" t="str">
        <f>VLOOKUP(A1001,Opdracht!$A$11:$A$1010,1,FALSE)</f>
        <v/>
      </c>
      <c r="E1001" s="29" t="str">
        <f t="shared" si="94"/>
        <v/>
      </c>
      <c r="F1001" s="40"/>
      <c r="G1001" s="214"/>
      <c r="H1001" s="41" t="str">
        <f t="shared" si="96"/>
        <v/>
      </c>
      <c r="I1001" s="87" t="str">
        <f t="shared" si="95"/>
        <v/>
      </c>
      <c r="J1001" s="87" t="str">
        <f t="shared" si="97"/>
        <v/>
      </c>
      <c r="K1001" s="5"/>
    </row>
    <row r="1002" spans="1:11" ht="15" customHeight="1" x14ac:dyDescent="0.2">
      <c r="A1002" s="28" t="str">
        <f t="shared" si="92"/>
        <v/>
      </c>
      <c r="B1002" s="26" t="str">
        <f>VLOOKUP(A1002,OutputOsiris!$A$9:$A$1008,1,FALSE)</f>
        <v/>
      </c>
      <c r="C1002" s="10" t="str">
        <f t="shared" si="93"/>
        <v/>
      </c>
      <c r="D1002" s="26" t="str">
        <f>VLOOKUP(A1002,Opdracht!$A$11:$A$1010,1,FALSE)</f>
        <v/>
      </c>
      <c r="E1002" s="29" t="str">
        <f t="shared" si="94"/>
        <v/>
      </c>
      <c r="F1002" s="40"/>
      <c r="G1002" s="214"/>
      <c r="H1002" s="41" t="str">
        <f t="shared" si="96"/>
        <v/>
      </c>
      <c r="I1002" s="87" t="str">
        <f t="shared" si="95"/>
        <v/>
      </c>
      <c r="J1002" s="87" t="str">
        <f t="shared" si="97"/>
        <v/>
      </c>
      <c r="K1002" s="5"/>
    </row>
    <row r="1003" spans="1:11" ht="15" customHeight="1" x14ac:dyDescent="0.2">
      <c r="A1003" s="28" t="str">
        <f t="shared" si="92"/>
        <v/>
      </c>
      <c r="B1003" s="26" t="str">
        <f>VLOOKUP(A1003,OutputOsiris!$A$9:$A$1008,1,FALSE)</f>
        <v/>
      </c>
      <c r="C1003" s="10" t="str">
        <f t="shared" si="93"/>
        <v/>
      </c>
      <c r="D1003" s="26" t="str">
        <f>VLOOKUP(A1003,Opdracht!$A$11:$A$1010,1,FALSE)</f>
        <v/>
      </c>
      <c r="E1003" s="29" t="str">
        <f t="shared" si="94"/>
        <v/>
      </c>
      <c r="F1003" s="40"/>
      <c r="G1003" s="214"/>
      <c r="H1003" s="41" t="str">
        <f t="shared" si="96"/>
        <v/>
      </c>
      <c r="I1003" s="87" t="str">
        <f t="shared" si="95"/>
        <v/>
      </c>
      <c r="J1003" s="87" t="str">
        <f t="shared" si="97"/>
        <v/>
      </c>
      <c r="K1003" s="5"/>
    </row>
    <row r="1004" spans="1:11" ht="15" customHeight="1" x14ac:dyDescent="0.2">
      <c r="A1004" s="28" t="str">
        <f t="shared" si="92"/>
        <v/>
      </c>
      <c r="B1004" s="26" t="str">
        <f>VLOOKUP(A1004,OutputOsiris!$A$9:$A$1008,1,FALSE)</f>
        <v/>
      </c>
      <c r="C1004" s="10" t="str">
        <f t="shared" si="93"/>
        <v/>
      </c>
      <c r="D1004" s="26" t="str">
        <f>VLOOKUP(A1004,Opdracht!$A$11:$A$1010,1,FALSE)</f>
        <v/>
      </c>
      <c r="E1004" s="29" t="str">
        <f t="shared" si="94"/>
        <v/>
      </c>
      <c r="F1004" s="40"/>
      <c r="G1004" s="214"/>
      <c r="H1004" s="41" t="str">
        <f t="shared" si="96"/>
        <v/>
      </c>
      <c r="I1004" s="87" t="str">
        <f t="shared" si="95"/>
        <v/>
      </c>
      <c r="J1004" s="87" t="str">
        <f t="shared" si="97"/>
        <v/>
      </c>
      <c r="K1004" s="5"/>
    </row>
    <row r="1005" spans="1:11" ht="15" customHeight="1" x14ac:dyDescent="0.2">
      <c r="A1005" s="28" t="str">
        <f t="shared" si="92"/>
        <v/>
      </c>
      <c r="B1005" s="26" t="str">
        <f>VLOOKUP(A1005,OutputOsiris!$A$9:$A$1008,1,FALSE)</f>
        <v/>
      </c>
      <c r="C1005" s="10" t="str">
        <f t="shared" si="93"/>
        <v/>
      </c>
      <c r="D1005" s="26" t="str">
        <f>VLOOKUP(A1005,Opdracht!$A$11:$A$1010,1,FALSE)</f>
        <v/>
      </c>
      <c r="E1005" s="29" t="str">
        <f t="shared" si="94"/>
        <v/>
      </c>
      <c r="F1005" s="40"/>
      <c r="G1005" s="214"/>
      <c r="H1005" s="41" t="str">
        <f t="shared" si="96"/>
        <v/>
      </c>
      <c r="I1005" s="87" t="str">
        <f t="shared" si="95"/>
        <v/>
      </c>
      <c r="J1005" s="87" t="str">
        <f t="shared" si="97"/>
        <v/>
      </c>
      <c r="K1005" s="5"/>
    </row>
    <row r="1006" spans="1:11" ht="15" customHeight="1" x14ac:dyDescent="0.2">
      <c r="A1006" s="28" t="str">
        <f t="shared" si="92"/>
        <v/>
      </c>
      <c r="B1006" s="26" t="str">
        <f>VLOOKUP(A1006,OutputOsiris!$A$9:$A$1008,1,FALSE)</f>
        <v/>
      </c>
      <c r="C1006" s="10" t="str">
        <f t="shared" si="93"/>
        <v/>
      </c>
      <c r="D1006" s="26" t="str">
        <f>VLOOKUP(A1006,Opdracht!$A$11:$A$1010,1,FALSE)</f>
        <v/>
      </c>
      <c r="E1006" s="29" t="str">
        <f t="shared" si="94"/>
        <v/>
      </c>
      <c r="F1006" s="40"/>
      <c r="G1006" s="214"/>
      <c r="H1006" s="41" t="str">
        <f t="shared" si="96"/>
        <v/>
      </c>
      <c r="I1006" s="87" t="str">
        <f t="shared" si="95"/>
        <v/>
      </c>
      <c r="J1006" s="87" t="str">
        <f t="shared" si="97"/>
        <v/>
      </c>
      <c r="K1006" s="5"/>
    </row>
    <row r="1007" spans="1:11" ht="15" customHeight="1" x14ac:dyDescent="0.2">
      <c r="A1007" s="28" t="str">
        <f t="shared" si="92"/>
        <v/>
      </c>
      <c r="B1007" s="26" t="str">
        <f>VLOOKUP(A1007,OutputOsiris!$A$9:$A$1008,1,FALSE)</f>
        <v/>
      </c>
      <c r="C1007" s="10" t="str">
        <f t="shared" si="93"/>
        <v/>
      </c>
      <c r="D1007" s="26" t="str">
        <f>VLOOKUP(A1007,Opdracht!$A$11:$A$1010,1,FALSE)</f>
        <v/>
      </c>
      <c r="E1007" s="29" t="str">
        <f t="shared" si="94"/>
        <v/>
      </c>
      <c r="F1007" s="40"/>
      <c r="G1007" s="214"/>
      <c r="H1007" s="41" t="str">
        <f t="shared" si="96"/>
        <v/>
      </c>
      <c r="I1007" s="87" t="str">
        <f t="shared" si="95"/>
        <v/>
      </c>
      <c r="J1007" s="87" t="str">
        <f t="shared" si="97"/>
        <v/>
      </c>
      <c r="K1007" s="5"/>
    </row>
    <row r="1008" spans="1:11" ht="15" customHeight="1" x14ac:dyDescent="0.2">
      <c r="A1008" s="28" t="str">
        <f t="shared" si="92"/>
        <v/>
      </c>
      <c r="B1008" s="26" t="str">
        <f>VLOOKUP(A1008,OutputOsiris!$A$9:$A$1008,1,FALSE)</f>
        <v/>
      </c>
      <c r="C1008" s="10" t="str">
        <f t="shared" si="93"/>
        <v/>
      </c>
      <c r="D1008" s="26" t="str">
        <f>VLOOKUP(A1008,Opdracht!$A$11:$A$1010,1,FALSE)</f>
        <v/>
      </c>
      <c r="E1008" s="29" t="str">
        <f t="shared" si="94"/>
        <v/>
      </c>
      <c r="F1008" s="40"/>
      <c r="G1008" s="214"/>
      <c r="H1008" s="41" t="str">
        <f t="shared" si="96"/>
        <v/>
      </c>
      <c r="I1008" s="87" t="str">
        <f t="shared" si="95"/>
        <v/>
      </c>
      <c r="J1008" s="87" t="str">
        <f t="shared" si="97"/>
        <v/>
      </c>
      <c r="K1008" s="5"/>
    </row>
  </sheetData>
  <sheetProtection sheet="1" objects="1" scenarios="1"/>
  <mergeCells count="2">
    <mergeCell ref="L6:O6"/>
    <mergeCell ref="L7:O7"/>
  </mergeCells>
  <conditionalFormatting sqref="C9:C1008 E9:E1008">
    <cfRule type="containsText" dxfId="21" priority="4" operator="containsText" text="NEE">
      <formula>NOT(ISERROR(SEARCH("NEE",C9)))</formula>
    </cfRule>
  </conditionalFormatting>
  <dataValidations count="2">
    <dataValidation type="list" allowBlank="1" showInputMessage="1" showErrorMessage="1" sqref="H7" xr:uid="{00000000-0002-0000-0200-000000000000}">
      <formula1>$G$5:$G$6</formula1>
    </dataValidation>
    <dataValidation type="list" allowBlank="1" showInputMessage="1" showErrorMessage="1" sqref="L8" xr:uid="{00000000-0002-0000-0200-000001000000}">
      <formula1>$F$3:$F$6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3E06A"/>
  </sheetPr>
  <dimension ref="A1:S1010"/>
  <sheetViews>
    <sheetView zoomScaleNormal="100" workbookViewId="0">
      <pane xSplit="1" ySplit="10" topLeftCell="C11" activePane="bottomRight" state="frozen"/>
      <selection pane="topRight"/>
      <selection pane="bottomLeft"/>
      <selection pane="bottomRight" activeCell="G9" sqref="G9"/>
    </sheetView>
  </sheetViews>
  <sheetFormatPr baseColWidth="10" defaultColWidth="9.1640625" defaultRowHeight="15" customHeight="1" x14ac:dyDescent="0.2"/>
  <cols>
    <col min="1" max="1" width="28.33203125" style="27" customWidth="1"/>
    <col min="2" max="2" width="28.33203125" style="24" hidden="1" customWidth="1"/>
    <col min="3" max="3" width="28.33203125" style="27" customWidth="1"/>
    <col min="4" max="4" width="25" style="24" hidden="1" customWidth="1"/>
    <col min="5" max="5" width="25" style="27" customWidth="1"/>
    <col min="6" max="6" width="15.33203125" style="31" customWidth="1"/>
    <col min="7" max="7" width="23.6640625" style="31" bestFit="1" customWidth="1"/>
    <col min="8" max="8" width="15" style="27" customWidth="1"/>
    <col min="9" max="10" width="9.1640625" style="88" hidden="1" customWidth="1"/>
    <col min="11" max="11" width="14.33203125" style="27" bestFit="1" customWidth="1"/>
    <col min="12" max="12" width="13.1640625" style="5" customWidth="1"/>
    <col min="13" max="13" width="11.83203125" style="5" customWidth="1"/>
    <col min="14" max="14" width="10.33203125" style="5" customWidth="1"/>
    <col min="15" max="15" width="12" style="5" customWidth="1"/>
    <col min="16" max="16" width="9.1640625" style="5" customWidth="1"/>
    <col min="17" max="18" width="9.1640625" style="5"/>
    <col min="19" max="19" width="11.5" style="5" customWidth="1"/>
    <col min="20" max="16384" width="9.1640625" style="5"/>
  </cols>
  <sheetData>
    <row r="1" spans="1:19" ht="15" customHeight="1" x14ac:dyDescent="0.2">
      <c r="H1" s="82" t="s">
        <v>84</v>
      </c>
      <c r="I1" s="85"/>
      <c r="J1" s="85"/>
      <c r="K1" s="5"/>
    </row>
    <row r="2" spans="1:19" ht="15" customHeight="1" thickBot="1" x14ac:dyDescent="0.25">
      <c r="G2" s="101" t="s">
        <v>78</v>
      </c>
      <c r="H2" s="91">
        <v>0</v>
      </c>
      <c r="I2" s="89"/>
      <c r="J2" s="89"/>
      <c r="K2" s="90">
        <f>H6</f>
        <v>1.4990000000000001</v>
      </c>
      <c r="L2" s="90">
        <f t="shared" ref="L2:S2" si="0">K2+$E$7</f>
        <v>2.4990000000000001</v>
      </c>
      <c r="M2" s="91">
        <f t="shared" si="0"/>
        <v>3.4990000000000001</v>
      </c>
      <c r="N2" s="92">
        <f t="shared" si="0"/>
        <v>4.4990000000000006</v>
      </c>
      <c r="O2" s="92">
        <f t="shared" si="0"/>
        <v>5.4990000000000006</v>
      </c>
      <c r="P2" s="92">
        <f t="shared" si="0"/>
        <v>6.4990000000000006</v>
      </c>
      <c r="Q2" s="92">
        <f t="shared" si="0"/>
        <v>7.4990000000000006</v>
      </c>
      <c r="R2" s="92">
        <f t="shared" si="0"/>
        <v>8.4990000000000006</v>
      </c>
      <c r="S2" s="92">
        <f t="shared" si="0"/>
        <v>9.4990000000000006</v>
      </c>
    </row>
    <row r="3" spans="1:19" ht="15" customHeight="1" x14ac:dyDescent="0.2">
      <c r="G3" s="84" t="s">
        <v>81</v>
      </c>
      <c r="H3" s="93">
        <f>CEILING(H2,1)</f>
        <v>0</v>
      </c>
      <c r="I3" s="94"/>
      <c r="J3" s="94"/>
      <c r="K3" s="95">
        <f>CEILING(K2,1)</f>
        <v>2</v>
      </c>
      <c r="L3" s="95">
        <f t="shared" ref="L3:S3" si="1">CEILING(L2,1)</f>
        <v>3</v>
      </c>
      <c r="M3" s="95">
        <f t="shared" si="1"/>
        <v>4</v>
      </c>
      <c r="N3" s="95">
        <f t="shared" si="1"/>
        <v>5</v>
      </c>
      <c r="O3" s="95">
        <f t="shared" si="1"/>
        <v>6</v>
      </c>
      <c r="P3" s="95">
        <f t="shared" si="1"/>
        <v>7</v>
      </c>
      <c r="Q3" s="95">
        <f t="shared" si="1"/>
        <v>8</v>
      </c>
      <c r="R3" s="95">
        <f t="shared" si="1"/>
        <v>9</v>
      </c>
      <c r="S3" s="96">
        <f t="shared" si="1"/>
        <v>10</v>
      </c>
    </row>
    <row r="4" spans="1:19" ht="15" customHeight="1" thickBot="1" x14ac:dyDescent="0.25">
      <c r="G4" s="84" t="s">
        <v>82</v>
      </c>
      <c r="H4" s="97">
        <f>FLOOR(H6,1)</f>
        <v>1</v>
      </c>
      <c r="I4" s="98"/>
      <c r="J4" s="98"/>
      <c r="K4" s="99">
        <f t="shared" ref="K4:R4" si="2">FLOOR(K6,1)</f>
        <v>2</v>
      </c>
      <c r="L4" s="99">
        <f t="shared" si="2"/>
        <v>3</v>
      </c>
      <c r="M4" s="99">
        <f t="shared" si="2"/>
        <v>4</v>
      </c>
      <c r="N4" s="99">
        <f t="shared" si="2"/>
        <v>5</v>
      </c>
      <c r="O4" s="99">
        <f t="shared" si="2"/>
        <v>6</v>
      </c>
      <c r="P4" s="99">
        <f t="shared" si="2"/>
        <v>7</v>
      </c>
      <c r="Q4" s="99">
        <f t="shared" si="2"/>
        <v>8</v>
      </c>
      <c r="R4" s="99">
        <f t="shared" si="2"/>
        <v>9</v>
      </c>
      <c r="S4" s="100">
        <f>$C$5</f>
        <v>10</v>
      </c>
    </row>
    <row r="5" spans="1:19" ht="15" customHeight="1" thickBot="1" x14ac:dyDescent="0.25">
      <c r="A5" s="132" t="s">
        <v>87</v>
      </c>
      <c r="B5" s="135"/>
      <c r="C5" s="127">
        <v>10</v>
      </c>
      <c r="G5" s="84" t="s">
        <v>83</v>
      </c>
      <c r="H5" s="103">
        <v>1</v>
      </c>
      <c r="I5" s="104"/>
      <c r="J5" s="104"/>
      <c r="K5" s="105">
        <v>2</v>
      </c>
      <c r="L5" s="106">
        <v>3</v>
      </c>
      <c r="M5" s="105">
        <v>4</v>
      </c>
      <c r="N5" s="105">
        <v>5</v>
      </c>
      <c r="O5" s="105">
        <v>6</v>
      </c>
      <c r="P5" s="106">
        <v>7</v>
      </c>
      <c r="Q5" s="105">
        <v>8</v>
      </c>
      <c r="R5" s="105">
        <v>9</v>
      </c>
      <c r="S5" s="107">
        <v>10</v>
      </c>
    </row>
    <row r="6" spans="1:19" ht="15" customHeight="1" x14ac:dyDescent="0.2">
      <c r="A6" s="133" t="s">
        <v>13</v>
      </c>
      <c r="B6" s="136"/>
      <c r="C6" s="128">
        <v>10</v>
      </c>
      <c r="G6" s="102" t="s">
        <v>79</v>
      </c>
      <c r="H6" s="91">
        <f>$C$8+0.5*$E$7-0.001</f>
        <v>1.4990000000000001</v>
      </c>
      <c r="I6" s="89"/>
      <c r="J6" s="89"/>
      <c r="K6" s="90">
        <f>H6+$E$7</f>
        <v>2.4990000000000001</v>
      </c>
      <c r="L6" s="90">
        <f t="shared" ref="L6:S6" si="3">K6+$E$7</f>
        <v>3.4990000000000001</v>
      </c>
      <c r="M6" s="91">
        <f t="shared" si="3"/>
        <v>4.4990000000000006</v>
      </c>
      <c r="N6" s="92">
        <f t="shared" si="3"/>
        <v>5.4990000000000006</v>
      </c>
      <c r="O6" s="92">
        <f t="shared" si="3"/>
        <v>6.4990000000000006</v>
      </c>
      <c r="P6" s="92">
        <f t="shared" si="3"/>
        <v>7.4990000000000006</v>
      </c>
      <c r="Q6" s="92">
        <f t="shared" si="3"/>
        <v>8.4990000000000006</v>
      </c>
      <c r="R6" s="92">
        <f t="shared" si="3"/>
        <v>9.4990000000000006</v>
      </c>
      <c r="S6" s="92">
        <f t="shared" si="3"/>
        <v>10.499000000000001</v>
      </c>
    </row>
    <row r="7" spans="1:19" ht="15" customHeight="1" x14ac:dyDescent="0.2">
      <c r="A7" s="133" t="s">
        <v>14</v>
      </c>
      <c r="B7" s="136"/>
      <c r="C7" s="129">
        <f>C5/C6</f>
        <v>1</v>
      </c>
      <c r="E7" s="131">
        <f>ABS($C$5-$C$8)/9</f>
        <v>1</v>
      </c>
      <c r="G7" s="109" t="s">
        <v>85</v>
      </c>
      <c r="H7" s="5"/>
      <c r="I7" s="85"/>
      <c r="J7" s="85"/>
      <c r="K7" s="5"/>
    </row>
    <row r="8" spans="1:19" ht="15" customHeight="1" x14ac:dyDescent="0.2">
      <c r="A8" s="134" t="s">
        <v>80</v>
      </c>
      <c r="B8" s="137"/>
      <c r="C8" s="130">
        <f>$C$7</f>
        <v>1</v>
      </c>
      <c r="E8" s="108" t="s">
        <v>37</v>
      </c>
      <c r="G8" s="138" t="s">
        <v>88</v>
      </c>
      <c r="K8" s="140" t="s">
        <v>85</v>
      </c>
    </row>
    <row r="9" spans="1:19" ht="15" customHeight="1" x14ac:dyDescent="0.2">
      <c r="G9" s="139" t="s">
        <v>89</v>
      </c>
      <c r="K9" s="140" t="s">
        <v>89</v>
      </c>
    </row>
    <row r="10" spans="1:19" ht="15" customHeight="1" x14ac:dyDescent="0.2">
      <c r="A10" s="22" t="s">
        <v>11</v>
      </c>
      <c r="B10" s="25" t="s">
        <v>20</v>
      </c>
      <c r="C10" s="22" t="s">
        <v>20</v>
      </c>
      <c r="D10" s="25" t="s">
        <v>22</v>
      </c>
      <c r="E10" s="22" t="s">
        <v>22</v>
      </c>
      <c r="F10" s="30" t="s">
        <v>8</v>
      </c>
      <c r="G10" s="184" t="str">
        <f>$G$9</f>
        <v>Cijfer</v>
      </c>
      <c r="H10" s="22" t="s">
        <v>107</v>
      </c>
      <c r="I10" s="86" t="s">
        <v>15</v>
      </c>
      <c r="J10" s="86" t="s">
        <v>16</v>
      </c>
      <c r="K10" s="5"/>
    </row>
    <row r="11" spans="1:19" ht="15" customHeight="1" x14ac:dyDescent="0.2">
      <c r="A11" s="28" t="str">
        <f t="shared" ref="A11:A75" si="4">TEXT(RIGHT(TRIM(F11),7),"0000000")</f>
        <v/>
      </c>
      <c r="B11" s="26" t="str">
        <f>VLOOKUP(A11,OutputOsiris!$A$9:$A$1008,1,FALSE)</f>
        <v/>
      </c>
      <c r="C11" s="29" t="str">
        <f>IF(ISBLANK(F11),"",(IF(ISERROR(B11),"NEE","")))</f>
        <v/>
      </c>
      <c r="D11" s="26" t="str">
        <f>VLOOKUP(A11,InputToets!$A$9:$A$1008,1,FALSE)</f>
        <v/>
      </c>
      <c r="E11" s="29" t="str">
        <f>IF(ISBLANK(F11),"",(IF(ISERROR(D11),"NEE","")))</f>
        <v/>
      </c>
      <c r="F11" s="40"/>
      <c r="G11" s="77"/>
      <c r="H11" s="41" t="str">
        <f t="shared" ref="H11:H74" si="5">IF(J11="","",IF($G$9="Cijfer",IF(ISNUMBER(G11),G11,""),IF(J11&gt;10,10,J11)))</f>
        <v/>
      </c>
      <c r="I11" s="87" t="str">
        <f t="shared" ref="I11:I74" si="6">IF(ISNUMBER(G11),((G11-$C$8)/$E$7)+1,"")</f>
        <v/>
      </c>
      <c r="J11" s="87" t="str">
        <f t="shared" ref="J11:J14" si="7">IF(I11="","",IF(I11&lt;1,1,I11))</f>
        <v/>
      </c>
      <c r="K11" s="5"/>
    </row>
    <row r="12" spans="1:19" ht="15" customHeight="1" x14ac:dyDescent="0.2">
      <c r="A12" s="28" t="str">
        <f t="shared" si="4"/>
        <v/>
      </c>
      <c r="B12" s="26" t="str">
        <f>VLOOKUP(A12,OutputOsiris!$A$9:$A$1008,1,FALSE)</f>
        <v/>
      </c>
      <c r="C12" s="29" t="str">
        <f t="shared" ref="C12:C75" si="8">IF(ISBLANK(F12),"",(IF(ISERROR(B12),"NEE","")))</f>
        <v/>
      </c>
      <c r="D12" s="26" t="str">
        <f>VLOOKUP(A12,InputToets!$A$9:$A$1008,1,FALSE)</f>
        <v/>
      </c>
      <c r="E12" s="29" t="str">
        <f t="shared" ref="E12:E75" si="9">IF(ISBLANK(F12),"",(IF(ISERROR(D12),"NEE","")))</f>
        <v/>
      </c>
      <c r="F12" s="40"/>
      <c r="G12" s="77"/>
      <c r="H12" s="41" t="str">
        <f t="shared" si="5"/>
        <v/>
      </c>
      <c r="I12" s="87" t="str">
        <f t="shared" si="6"/>
        <v/>
      </c>
      <c r="J12" s="87" t="str">
        <f t="shared" si="7"/>
        <v/>
      </c>
      <c r="K12" s="5"/>
      <c r="P12" s="6"/>
    </row>
    <row r="13" spans="1:19" ht="15" customHeight="1" x14ac:dyDescent="0.2">
      <c r="A13" s="28" t="str">
        <f t="shared" si="4"/>
        <v/>
      </c>
      <c r="B13" s="26" t="str">
        <f>VLOOKUP(A13,OutputOsiris!$A$9:$A$1008,1,FALSE)</f>
        <v/>
      </c>
      <c r="C13" s="29" t="str">
        <f t="shared" si="8"/>
        <v/>
      </c>
      <c r="D13" s="26" t="str">
        <f>VLOOKUP(A13,InputToets!$A$9:$A$1008,1,FALSE)</f>
        <v/>
      </c>
      <c r="E13" s="29" t="str">
        <f t="shared" si="9"/>
        <v/>
      </c>
      <c r="F13" s="40"/>
      <c r="G13" s="77"/>
      <c r="H13" s="41" t="str">
        <f t="shared" si="5"/>
        <v/>
      </c>
      <c r="I13" s="87" t="str">
        <f t="shared" si="6"/>
        <v/>
      </c>
      <c r="J13" s="87" t="str">
        <f t="shared" si="7"/>
        <v/>
      </c>
      <c r="K13" s="5"/>
    </row>
    <row r="14" spans="1:19" ht="15" customHeight="1" x14ac:dyDescent="0.2">
      <c r="A14" s="28" t="str">
        <f t="shared" si="4"/>
        <v/>
      </c>
      <c r="B14" s="26" t="str">
        <f>VLOOKUP(A14,OutputOsiris!$A$9:$A$1008,1,FALSE)</f>
        <v/>
      </c>
      <c r="C14" s="29" t="str">
        <f t="shared" si="8"/>
        <v/>
      </c>
      <c r="D14" s="26" t="str">
        <f>VLOOKUP(A14,InputToets!$A$9:$A$1008,1,FALSE)</f>
        <v/>
      </c>
      <c r="E14" s="29" t="str">
        <f t="shared" si="9"/>
        <v/>
      </c>
      <c r="F14" s="40"/>
      <c r="G14" s="77"/>
      <c r="H14" s="41" t="str">
        <f t="shared" si="5"/>
        <v/>
      </c>
      <c r="I14" s="87" t="str">
        <f t="shared" si="6"/>
        <v/>
      </c>
      <c r="J14" s="87" t="str">
        <f t="shared" si="7"/>
        <v/>
      </c>
      <c r="K14" s="5"/>
    </row>
    <row r="15" spans="1:19" ht="15" customHeight="1" x14ac:dyDescent="0.2">
      <c r="A15" s="28" t="str">
        <f t="shared" si="4"/>
        <v/>
      </c>
      <c r="B15" s="26" t="str">
        <f>VLOOKUP(A15,OutputOsiris!$A$9:$A$1008,1,FALSE)</f>
        <v/>
      </c>
      <c r="C15" s="29" t="str">
        <f t="shared" si="8"/>
        <v/>
      </c>
      <c r="D15" s="26" t="str">
        <f>VLOOKUP(A15,InputToets!$A$9:$A$1008,1,FALSE)</f>
        <v/>
      </c>
      <c r="E15" s="29" t="str">
        <f t="shared" si="9"/>
        <v/>
      </c>
      <c r="F15" s="40"/>
      <c r="G15" s="77"/>
      <c r="H15" s="41" t="str">
        <f t="shared" si="5"/>
        <v/>
      </c>
      <c r="I15" s="87" t="str">
        <f t="shared" si="6"/>
        <v/>
      </c>
      <c r="J15" s="87" t="str">
        <f>IF(I15="","",IF(I15&lt;1,1,I15))</f>
        <v/>
      </c>
      <c r="K15" s="5"/>
    </row>
    <row r="16" spans="1:19" ht="15" customHeight="1" x14ac:dyDescent="0.2">
      <c r="A16" s="28" t="str">
        <f t="shared" si="4"/>
        <v/>
      </c>
      <c r="B16" s="26" t="str">
        <f>VLOOKUP(A16,OutputOsiris!$A$9:$A$1008,1,FALSE)</f>
        <v/>
      </c>
      <c r="C16" s="29" t="str">
        <f t="shared" si="8"/>
        <v/>
      </c>
      <c r="D16" s="26" t="str">
        <f>VLOOKUP(A16,InputToets!$A$9:$A$1008,1,FALSE)</f>
        <v/>
      </c>
      <c r="E16" s="29" t="str">
        <f t="shared" si="9"/>
        <v/>
      </c>
      <c r="F16" s="40"/>
      <c r="G16" s="77"/>
      <c r="H16" s="41" t="str">
        <f t="shared" si="5"/>
        <v/>
      </c>
      <c r="I16" s="87" t="str">
        <f t="shared" si="6"/>
        <v/>
      </c>
      <c r="J16" s="87" t="str">
        <f t="shared" ref="J16:J79" si="10">IF(I16="","",IF(I16&lt;1,1,I16))</f>
        <v/>
      </c>
      <c r="K16" s="5"/>
    </row>
    <row r="17" spans="1:12" ht="15" customHeight="1" x14ac:dyDescent="0.2">
      <c r="A17" s="28" t="str">
        <f t="shared" si="4"/>
        <v/>
      </c>
      <c r="B17" s="26" t="str">
        <f>VLOOKUP(A17,OutputOsiris!$A$9:$A$1008,1,FALSE)</f>
        <v/>
      </c>
      <c r="C17" s="29" t="str">
        <f t="shared" si="8"/>
        <v/>
      </c>
      <c r="D17" s="26" t="str">
        <f>VLOOKUP(A17,InputToets!$A$9:$A$1008,1,FALSE)</f>
        <v/>
      </c>
      <c r="E17" s="29" t="str">
        <f t="shared" si="9"/>
        <v/>
      </c>
      <c r="F17" s="40"/>
      <c r="G17" s="77"/>
      <c r="H17" s="41" t="str">
        <f t="shared" si="5"/>
        <v/>
      </c>
      <c r="I17" s="87" t="str">
        <f t="shared" si="6"/>
        <v/>
      </c>
      <c r="J17" s="87" t="str">
        <f t="shared" si="10"/>
        <v/>
      </c>
      <c r="K17" s="5"/>
    </row>
    <row r="18" spans="1:12" ht="15" customHeight="1" x14ac:dyDescent="0.2">
      <c r="A18" s="28" t="str">
        <f t="shared" si="4"/>
        <v/>
      </c>
      <c r="B18" s="26" t="str">
        <f>VLOOKUP(A18,OutputOsiris!$A$9:$A$1008,1,FALSE)</f>
        <v/>
      </c>
      <c r="C18" s="29" t="str">
        <f t="shared" si="8"/>
        <v/>
      </c>
      <c r="D18" s="26" t="str">
        <f>VLOOKUP(A18,InputToets!$A$9:$A$1008,1,FALSE)</f>
        <v/>
      </c>
      <c r="E18" s="29" t="str">
        <f t="shared" si="9"/>
        <v/>
      </c>
      <c r="F18" s="40"/>
      <c r="G18" s="77"/>
      <c r="H18" s="41" t="str">
        <f t="shared" si="5"/>
        <v/>
      </c>
      <c r="I18" s="87" t="str">
        <f t="shared" si="6"/>
        <v/>
      </c>
      <c r="J18" s="87" t="str">
        <f t="shared" si="10"/>
        <v/>
      </c>
      <c r="K18" s="5"/>
    </row>
    <row r="19" spans="1:12" ht="15" customHeight="1" x14ac:dyDescent="0.2">
      <c r="A19" s="28" t="str">
        <f t="shared" si="4"/>
        <v/>
      </c>
      <c r="B19" s="26" t="str">
        <f>VLOOKUP(A19,OutputOsiris!$A$9:$A$1008,1,FALSE)</f>
        <v/>
      </c>
      <c r="C19" s="29" t="str">
        <f t="shared" si="8"/>
        <v/>
      </c>
      <c r="D19" s="26" t="str">
        <f>VLOOKUP(A19,InputToets!$A$9:$A$1008,1,FALSE)</f>
        <v/>
      </c>
      <c r="E19" s="29" t="str">
        <f t="shared" si="9"/>
        <v/>
      </c>
      <c r="F19" s="40"/>
      <c r="G19" s="77"/>
      <c r="H19" s="41" t="str">
        <f t="shared" si="5"/>
        <v/>
      </c>
      <c r="I19" s="87" t="str">
        <f t="shared" si="6"/>
        <v/>
      </c>
      <c r="J19" s="87" t="str">
        <f t="shared" si="10"/>
        <v/>
      </c>
      <c r="K19" s="5"/>
    </row>
    <row r="20" spans="1:12" ht="15" customHeight="1" x14ac:dyDescent="0.2">
      <c r="A20" s="28" t="str">
        <f t="shared" si="4"/>
        <v/>
      </c>
      <c r="B20" s="26" t="str">
        <f>VLOOKUP(A20,OutputOsiris!$A$9:$A$1008,1,FALSE)</f>
        <v/>
      </c>
      <c r="C20" s="29" t="str">
        <f t="shared" si="8"/>
        <v/>
      </c>
      <c r="D20" s="26" t="str">
        <f>VLOOKUP(A20,InputToets!$A$9:$A$1008,1,FALSE)</f>
        <v/>
      </c>
      <c r="E20" s="29" t="str">
        <f t="shared" si="9"/>
        <v/>
      </c>
      <c r="F20" s="40"/>
      <c r="G20" s="77"/>
      <c r="H20" s="41" t="str">
        <f t="shared" si="5"/>
        <v/>
      </c>
      <c r="I20" s="87" t="str">
        <f t="shared" si="6"/>
        <v/>
      </c>
      <c r="J20" s="87" t="str">
        <f t="shared" si="10"/>
        <v/>
      </c>
      <c r="K20" s="5"/>
    </row>
    <row r="21" spans="1:12" ht="15" customHeight="1" x14ac:dyDescent="0.2">
      <c r="A21" s="28" t="str">
        <f t="shared" si="4"/>
        <v/>
      </c>
      <c r="B21" s="26" t="str">
        <f>VLOOKUP(A21,OutputOsiris!$A$9:$A$1008,1,FALSE)</f>
        <v/>
      </c>
      <c r="C21" s="29" t="str">
        <f t="shared" si="8"/>
        <v/>
      </c>
      <c r="D21" s="26" t="str">
        <f>VLOOKUP(A21,InputToets!$A$9:$A$1008,1,FALSE)</f>
        <v/>
      </c>
      <c r="E21" s="29" t="str">
        <f t="shared" si="9"/>
        <v/>
      </c>
      <c r="F21" s="40"/>
      <c r="G21" s="77"/>
      <c r="H21" s="41" t="str">
        <f t="shared" si="5"/>
        <v/>
      </c>
      <c r="I21" s="87" t="str">
        <f t="shared" si="6"/>
        <v/>
      </c>
      <c r="J21" s="87" t="str">
        <f t="shared" si="10"/>
        <v/>
      </c>
      <c r="K21" s="5"/>
    </row>
    <row r="22" spans="1:12" ht="15" customHeight="1" x14ac:dyDescent="0.2">
      <c r="A22" s="28" t="str">
        <f t="shared" si="4"/>
        <v/>
      </c>
      <c r="B22" s="26" t="str">
        <f>VLOOKUP(A22,OutputOsiris!$A$9:$A$1008,1,FALSE)</f>
        <v/>
      </c>
      <c r="C22" s="29" t="str">
        <f t="shared" si="8"/>
        <v/>
      </c>
      <c r="D22" s="26" t="str">
        <f>VLOOKUP(A22,InputToets!$A$9:$A$1008,1,FALSE)</f>
        <v/>
      </c>
      <c r="E22" s="29" t="str">
        <f t="shared" si="9"/>
        <v/>
      </c>
      <c r="F22" s="40"/>
      <c r="G22" s="77"/>
      <c r="H22" s="41" t="str">
        <f t="shared" si="5"/>
        <v/>
      </c>
      <c r="I22" s="87" t="str">
        <f t="shared" si="6"/>
        <v/>
      </c>
      <c r="J22" s="87" t="str">
        <f t="shared" si="10"/>
        <v/>
      </c>
      <c r="K22" s="5"/>
      <c r="L22" s="83"/>
    </row>
    <row r="23" spans="1:12" ht="15" customHeight="1" x14ac:dyDescent="0.2">
      <c r="A23" s="28" t="str">
        <f t="shared" si="4"/>
        <v/>
      </c>
      <c r="B23" s="26" t="str">
        <f>VLOOKUP(A23,OutputOsiris!$A$9:$A$1008,1,FALSE)</f>
        <v/>
      </c>
      <c r="C23" s="29" t="str">
        <f t="shared" si="8"/>
        <v/>
      </c>
      <c r="D23" s="26" t="str">
        <f>VLOOKUP(A23,InputToets!$A$9:$A$1008,1,FALSE)</f>
        <v/>
      </c>
      <c r="E23" s="29" t="str">
        <f t="shared" si="9"/>
        <v/>
      </c>
      <c r="F23" s="40"/>
      <c r="G23" s="77"/>
      <c r="H23" s="41" t="str">
        <f t="shared" si="5"/>
        <v/>
      </c>
      <c r="I23" s="87" t="str">
        <f t="shared" si="6"/>
        <v/>
      </c>
      <c r="J23" s="87" t="str">
        <f t="shared" si="10"/>
        <v/>
      </c>
      <c r="K23" s="5"/>
      <c r="L23" s="82"/>
    </row>
    <row r="24" spans="1:12" ht="15" customHeight="1" x14ac:dyDescent="0.2">
      <c r="A24" s="28" t="str">
        <f t="shared" si="4"/>
        <v/>
      </c>
      <c r="B24" s="26" t="str">
        <f>VLOOKUP(A24,OutputOsiris!$A$9:$A$1008,1,FALSE)</f>
        <v/>
      </c>
      <c r="C24" s="29" t="str">
        <f t="shared" si="8"/>
        <v/>
      </c>
      <c r="D24" s="26" t="str">
        <f>VLOOKUP(A24,InputToets!$A$9:$A$1008,1,FALSE)</f>
        <v/>
      </c>
      <c r="E24" s="29" t="str">
        <f t="shared" si="9"/>
        <v/>
      </c>
      <c r="F24" s="40"/>
      <c r="G24" s="77"/>
      <c r="H24" s="41" t="str">
        <f t="shared" si="5"/>
        <v/>
      </c>
      <c r="I24" s="87" t="str">
        <f t="shared" si="6"/>
        <v/>
      </c>
      <c r="J24" s="87" t="str">
        <f t="shared" si="10"/>
        <v/>
      </c>
      <c r="K24" s="5"/>
    </row>
    <row r="25" spans="1:12" ht="15" customHeight="1" x14ac:dyDescent="0.2">
      <c r="A25" s="28" t="str">
        <f t="shared" si="4"/>
        <v/>
      </c>
      <c r="B25" s="26" t="str">
        <f>VLOOKUP(A25,OutputOsiris!$A$9:$A$1008,1,FALSE)</f>
        <v/>
      </c>
      <c r="C25" s="29" t="str">
        <f t="shared" si="8"/>
        <v/>
      </c>
      <c r="D25" s="26" t="str">
        <f>VLOOKUP(A25,InputToets!$A$9:$A$1008,1,FALSE)</f>
        <v/>
      </c>
      <c r="E25" s="29" t="str">
        <f t="shared" si="9"/>
        <v/>
      </c>
      <c r="F25" s="40"/>
      <c r="G25" s="77"/>
      <c r="H25" s="41" t="str">
        <f t="shared" si="5"/>
        <v/>
      </c>
      <c r="I25" s="87" t="str">
        <f t="shared" si="6"/>
        <v/>
      </c>
      <c r="J25" s="87" t="str">
        <f t="shared" si="10"/>
        <v/>
      </c>
      <c r="K25" s="5"/>
    </row>
    <row r="26" spans="1:12" ht="15" customHeight="1" x14ac:dyDescent="0.2">
      <c r="A26" s="28" t="str">
        <f t="shared" si="4"/>
        <v/>
      </c>
      <c r="B26" s="26" t="str">
        <f>VLOOKUP(A26,OutputOsiris!$A$9:$A$1008,1,FALSE)</f>
        <v/>
      </c>
      <c r="C26" s="29" t="str">
        <f t="shared" si="8"/>
        <v/>
      </c>
      <c r="D26" s="26" t="str">
        <f>VLOOKUP(A26,InputToets!$A$9:$A$1008,1,FALSE)</f>
        <v/>
      </c>
      <c r="E26" s="29" t="str">
        <f t="shared" si="9"/>
        <v/>
      </c>
      <c r="F26" s="40"/>
      <c r="G26" s="77"/>
      <c r="H26" s="41" t="str">
        <f t="shared" si="5"/>
        <v/>
      </c>
      <c r="I26" s="87" t="str">
        <f t="shared" si="6"/>
        <v/>
      </c>
      <c r="J26" s="87" t="str">
        <f t="shared" si="10"/>
        <v/>
      </c>
      <c r="K26" s="5"/>
    </row>
    <row r="27" spans="1:12" ht="15" customHeight="1" x14ac:dyDescent="0.2">
      <c r="A27" s="28" t="str">
        <f t="shared" si="4"/>
        <v/>
      </c>
      <c r="B27" s="26" t="str">
        <f>VLOOKUP(A27,OutputOsiris!$A$9:$A$1008,1,FALSE)</f>
        <v/>
      </c>
      <c r="C27" s="29" t="str">
        <f t="shared" si="8"/>
        <v/>
      </c>
      <c r="D27" s="26" t="str">
        <f>VLOOKUP(A27,InputToets!$A$9:$A$1008,1,FALSE)</f>
        <v/>
      </c>
      <c r="E27" s="29" t="str">
        <f t="shared" si="9"/>
        <v/>
      </c>
      <c r="F27" s="40"/>
      <c r="G27" s="77"/>
      <c r="H27" s="41" t="str">
        <f t="shared" si="5"/>
        <v/>
      </c>
      <c r="I27" s="87" t="str">
        <f t="shared" si="6"/>
        <v/>
      </c>
      <c r="J27" s="87" t="str">
        <f t="shared" si="10"/>
        <v/>
      </c>
      <c r="K27" s="5"/>
    </row>
    <row r="28" spans="1:12" ht="15" customHeight="1" x14ac:dyDescent="0.2">
      <c r="A28" s="28" t="str">
        <f t="shared" si="4"/>
        <v/>
      </c>
      <c r="B28" s="26" t="str">
        <f>VLOOKUP(A28,OutputOsiris!$A$9:$A$1008,1,FALSE)</f>
        <v/>
      </c>
      <c r="C28" s="29" t="str">
        <f t="shared" si="8"/>
        <v/>
      </c>
      <c r="D28" s="26" t="str">
        <f>VLOOKUP(A28,InputToets!$A$9:$A$1008,1,FALSE)</f>
        <v/>
      </c>
      <c r="E28" s="29" t="str">
        <f t="shared" si="9"/>
        <v/>
      </c>
      <c r="F28" s="40"/>
      <c r="G28" s="77"/>
      <c r="H28" s="41" t="str">
        <f t="shared" si="5"/>
        <v/>
      </c>
      <c r="I28" s="87" t="str">
        <f t="shared" si="6"/>
        <v/>
      </c>
      <c r="J28" s="87" t="str">
        <f t="shared" si="10"/>
        <v/>
      </c>
      <c r="K28" s="5"/>
    </row>
    <row r="29" spans="1:12" ht="15" customHeight="1" x14ac:dyDescent="0.2">
      <c r="A29" s="28" t="str">
        <f t="shared" si="4"/>
        <v/>
      </c>
      <c r="B29" s="26" t="str">
        <f>VLOOKUP(A29,OutputOsiris!$A$9:$A$1008,1,FALSE)</f>
        <v/>
      </c>
      <c r="C29" s="29" t="str">
        <f t="shared" si="8"/>
        <v/>
      </c>
      <c r="D29" s="26" t="str">
        <f>VLOOKUP(A29,InputToets!$A$9:$A$1008,1,FALSE)</f>
        <v/>
      </c>
      <c r="E29" s="29" t="str">
        <f t="shared" si="9"/>
        <v/>
      </c>
      <c r="F29" s="40"/>
      <c r="G29" s="77"/>
      <c r="H29" s="41" t="str">
        <f t="shared" si="5"/>
        <v/>
      </c>
      <c r="I29" s="87" t="str">
        <f t="shared" si="6"/>
        <v/>
      </c>
      <c r="J29" s="87" t="str">
        <f t="shared" si="10"/>
        <v/>
      </c>
      <c r="K29" s="5"/>
    </row>
    <row r="30" spans="1:12" ht="15" customHeight="1" x14ac:dyDescent="0.2">
      <c r="A30" s="28" t="str">
        <f t="shared" si="4"/>
        <v/>
      </c>
      <c r="B30" s="26" t="str">
        <f>VLOOKUP(A30,OutputOsiris!$A$9:$A$1008,1,FALSE)</f>
        <v/>
      </c>
      <c r="C30" s="29" t="str">
        <f t="shared" si="8"/>
        <v/>
      </c>
      <c r="D30" s="26" t="str">
        <f>VLOOKUP(A30,InputToets!$A$9:$A$1008,1,FALSE)</f>
        <v/>
      </c>
      <c r="E30" s="29" t="str">
        <f t="shared" si="9"/>
        <v/>
      </c>
      <c r="F30" s="40"/>
      <c r="G30" s="77"/>
      <c r="H30" s="41" t="str">
        <f t="shared" si="5"/>
        <v/>
      </c>
      <c r="I30" s="87" t="str">
        <f t="shared" si="6"/>
        <v/>
      </c>
      <c r="J30" s="87" t="str">
        <f t="shared" si="10"/>
        <v/>
      </c>
      <c r="K30" s="5"/>
    </row>
    <row r="31" spans="1:12" ht="15" customHeight="1" x14ac:dyDescent="0.2">
      <c r="A31" s="28" t="str">
        <f t="shared" si="4"/>
        <v/>
      </c>
      <c r="B31" s="26" t="str">
        <f>VLOOKUP(A31,OutputOsiris!$A$9:$A$1008,1,FALSE)</f>
        <v/>
      </c>
      <c r="C31" s="29" t="str">
        <f t="shared" si="8"/>
        <v/>
      </c>
      <c r="D31" s="26" t="str">
        <f>VLOOKUP(A31,InputToets!$A$9:$A$1008,1,FALSE)</f>
        <v/>
      </c>
      <c r="E31" s="29" t="str">
        <f t="shared" si="9"/>
        <v/>
      </c>
      <c r="F31" s="40"/>
      <c r="G31" s="77"/>
      <c r="H31" s="41" t="str">
        <f t="shared" si="5"/>
        <v/>
      </c>
      <c r="I31" s="87" t="str">
        <f t="shared" si="6"/>
        <v/>
      </c>
      <c r="J31" s="87" t="str">
        <f t="shared" si="10"/>
        <v/>
      </c>
      <c r="K31" s="5"/>
    </row>
    <row r="32" spans="1:12" ht="15" customHeight="1" x14ac:dyDescent="0.2">
      <c r="A32" s="28" t="str">
        <f t="shared" si="4"/>
        <v/>
      </c>
      <c r="B32" s="26" t="str">
        <f>VLOOKUP(A32,OutputOsiris!$A$9:$A$1008,1,FALSE)</f>
        <v/>
      </c>
      <c r="C32" s="29" t="str">
        <f t="shared" si="8"/>
        <v/>
      </c>
      <c r="D32" s="26" t="str">
        <f>VLOOKUP(A32,InputToets!$A$9:$A$1008,1,FALSE)</f>
        <v/>
      </c>
      <c r="E32" s="29" t="str">
        <f t="shared" si="9"/>
        <v/>
      </c>
      <c r="F32" s="40"/>
      <c r="G32" s="77"/>
      <c r="H32" s="41" t="str">
        <f t="shared" si="5"/>
        <v/>
      </c>
      <c r="I32" s="87" t="str">
        <f t="shared" si="6"/>
        <v/>
      </c>
      <c r="J32" s="87" t="str">
        <f t="shared" si="10"/>
        <v/>
      </c>
      <c r="K32" s="5"/>
    </row>
    <row r="33" spans="1:11" ht="15" customHeight="1" x14ac:dyDescent="0.2">
      <c r="A33" s="28" t="str">
        <f t="shared" si="4"/>
        <v/>
      </c>
      <c r="B33" s="26" t="str">
        <f>VLOOKUP(A33,OutputOsiris!$A$9:$A$1008,1,FALSE)</f>
        <v/>
      </c>
      <c r="C33" s="29" t="str">
        <f t="shared" si="8"/>
        <v/>
      </c>
      <c r="D33" s="26" t="str">
        <f>VLOOKUP(A33,InputToets!$A$9:$A$1008,1,FALSE)</f>
        <v/>
      </c>
      <c r="E33" s="29" t="str">
        <f t="shared" si="9"/>
        <v/>
      </c>
      <c r="F33" s="40"/>
      <c r="G33" s="77"/>
      <c r="H33" s="41" t="str">
        <f t="shared" si="5"/>
        <v/>
      </c>
      <c r="I33" s="87" t="str">
        <f t="shared" si="6"/>
        <v/>
      </c>
      <c r="J33" s="87" t="str">
        <f t="shared" si="10"/>
        <v/>
      </c>
      <c r="K33" s="5"/>
    </row>
    <row r="34" spans="1:11" ht="15" customHeight="1" x14ac:dyDescent="0.2">
      <c r="A34" s="28" t="str">
        <f t="shared" si="4"/>
        <v/>
      </c>
      <c r="B34" s="26" t="str">
        <f>VLOOKUP(A34,OutputOsiris!$A$9:$A$1008,1,FALSE)</f>
        <v/>
      </c>
      <c r="C34" s="29" t="str">
        <f t="shared" si="8"/>
        <v/>
      </c>
      <c r="D34" s="26" t="str">
        <f>VLOOKUP(A34,InputToets!$A$9:$A$1008,1,FALSE)</f>
        <v/>
      </c>
      <c r="E34" s="29" t="str">
        <f t="shared" si="9"/>
        <v/>
      </c>
      <c r="F34" s="40"/>
      <c r="G34" s="77"/>
      <c r="H34" s="41" t="str">
        <f t="shared" si="5"/>
        <v/>
      </c>
      <c r="I34" s="87" t="str">
        <f t="shared" si="6"/>
        <v/>
      </c>
      <c r="J34" s="87" t="str">
        <f t="shared" si="10"/>
        <v/>
      </c>
      <c r="K34" s="5"/>
    </row>
    <row r="35" spans="1:11" ht="15" customHeight="1" x14ac:dyDescent="0.2">
      <c r="A35" s="28" t="str">
        <f t="shared" si="4"/>
        <v/>
      </c>
      <c r="B35" s="26" t="str">
        <f>VLOOKUP(A35,OutputOsiris!$A$9:$A$1008,1,FALSE)</f>
        <v/>
      </c>
      <c r="C35" s="29" t="str">
        <f t="shared" si="8"/>
        <v/>
      </c>
      <c r="D35" s="26" t="str">
        <f>VLOOKUP(A35,InputToets!$A$9:$A$1008,1,FALSE)</f>
        <v/>
      </c>
      <c r="E35" s="29" t="str">
        <f t="shared" si="9"/>
        <v/>
      </c>
      <c r="F35" s="40"/>
      <c r="G35" s="77"/>
      <c r="H35" s="41" t="str">
        <f t="shared" si="5"/>
        <v/>
      </c>
      <c r="I35" s="87" t="str">
        <f t="shared" si="6"/>
        <v/>
      </c>
      <c r="J35" s="87" t="str">
        <f t="shared" si="10"/>
        <v/>
      </c>
      <c r="K35" s="5"/>
    </row>
    <row r="36" spans="1:11" ht="15" customHeight="1" x14ac:dyDescent="0.2">
      <c r="A36" s="28" t="str">
        <f t="shared" si="4"/>
        <v/>
      </c>
      <c r="B36" s="26" t="str">
        <f>VLOOKUP(A36,OutputOsiris!$A$9:$A$1008,1,FALSE)</f>
        <v/>
      </c>
      <c r="C36" s="29" t="str">
        <f t="shared" si="8"/>
        <v/>
      </c>
      <c r="D36" s="26" t="str">
        <f>VLOOKUP(A36,InputToets!$A$9:$A$1008,1,FALSE)</f>
        <v/>
      </c>
      <c r="E36" s="29" t="str">
        <f t="shared" si="9"/>
        <v/>
      </c>
      <c r="F36" s="40"/>
      <c r="G36" s="77"/>
      <c r="H36" s="41" t="str">
        <f t="shared" si="5"/>
        <v/>
      </c>
      <c r="I36" s="87" t="str">
        <f t="shared" si="6"/>
        <v/>
      </c>
      <c r="J36" s="87" t="str">
        <f t="shared" si="10"/>
        <v/>
      </c>
      <c r="K36" s="5"/>
    </row>
    <row r="37" spans="1:11" ht="15" customHeight="1" x14ac:dyDescent="0.2">
      <c r="A37" s="28" t="str">
        <f t="shared" si="4"/>
        <v/>
      </c>
      <c r="B37" s="26" t="str">
        <f>VLOOKUP(A37,OutputOsiris!$A$9:$A$1008,1,FALSE)</f>
        <v/>
      </c>
      <c r="C37" s="29" t="str">
        <f t="shared" si="8"/>
        <v/>
      </c>
      <c r="D37" s="26" t="str">
        <f>VLOOKUP(A37,InputToets!$A$9:$A$1008,1,FALSE)</f>
        <v/>
      </c>
      <c r="E37" s="29" t="str">
        <f t="shared" si="9"/>
        <v/>
      </c>
      <c r="F37" s="40"/>
      <c r="G37" s="77"/>
      <c r="H37" s="41" t="str">
        <f t="shared" si="5"/>
        <v/>
      </c>
      <c r="I37" s="87" t="str">
        <f t="shared" si="6"/>
        <v/>
      </c>
      <c r="J37" s="87" t="str">
        <f t="shared" si="10"/>
        <v/>
      </c>
      <c r="K37" s="5"/>
    </row>
    <row r="38" spans="1:11" ht="15" customHeight="1" x14ac:dyDescent="0.2">
      <c r="A38" s="28" t="str">
        <f t="shared" si="4"/>
        <v/>
      </c>
      <c r="B38" s="26" t="str">
        <f>VLOOKUP(A38,OutputOsiris!$A$9:$A$1008,1,FALSE)</f>
        <v/>
      </c>
      <c r="C38" s="29" t="str">
        <f t="shared" si="8"/>
        <v/>
      </c>
      <c r="D38" s="26" t="str">
        <f>VLOOKUP(A38,InputToets!$A$9:$A$1008,1,FALSE)</f>
        <v/>
      </c>
      <c r="E38" s="29" t="str">
        <f t="shared" si="9"/>
        <v/>
      </c>
      <c r="F38" s="40"/>
      <c r="G38" s="77"/>
      <c r="H38" s="41" t="str">
        <f t="shared" si="5"/>
        <v/>
      </c>
      <c r="I38" s="87" t="str">
        <f t="shared" si="6"/>
        <v/>
      </c>
      <c r="J38" s="87" t="str">
        <f t="shared" si="10"/>
        <v/>
      </c>
      <c r="K38" s="5"/>
    </row>
    <row r="39" spans="1:11" ht="15" customHeight="1" x14ac:dyDescent="0.2">
      <c r="A39" s="28" t="str">
        <f t="shared" si="4"/>
        <v/>
      </c>
      <c r="B39" s="26" t="str">
        <f>VLOOKUP(A39,OutputOsiris!$A$9:$A$1008,1,FALSE)</f>
        <v/>
      </c>
      <c r="C39" s="29" t="str">
        <f t="shared" si="8"/>
        <v/>
      </c>
      <c r="D39" s="26" t="str">
        <f>VLOOKUP(A39,InputToets!$A$9:$A$1008,1,FALSE)</f>
        <v/>
      </c>
      <c r="E39" s="29" t="str">
        <f t="shared" si="9"/>
        <v/>
      </c>
      <c r="F39" s="40"/>
      <c r="G39" s="77"/>
      <c r="H39" s="41" t="str">
        <f t="shared" si="5"/>
        <v/>
      </c>
      <c r="I39" s="87" t="str">
        <f t="shared" si="6"/>
        <v/>
      </c>
      <c r="J39" s="87" t="str">
        <f t="shared" si="10"/>
        <v/>
      </c>
      <c r="K39" s="5"/>
    </row>
    <row r="40" spans="1:11" ht="15" customHeight="1" x14ac:dyDescent="0.2">
      <c r="A40" s="28" t="str">
        <f t="shared" si="4"/>
        <v/>
      </c>
      <c r="B40" s="26" t="str">
        <f>VLOOKUP(A40,OutputOsiris!$A$9:$A$1008,1,FALSE)</f>
        <v/>
      </c>
      <c r="C40" s="29" t="str">
        <f t="shared" si="8"/>
        <v/>
      </c>
      <c r="D40" s="26" t="str">
        <f>VLOOKUP(A40,InputToets!$A$9:$A$1008,1,FALSE)</f>
        <v/>
      </c>
      <c r="E40" s="29" t="str">
        <f t="shared" si="9"/>
        <v/>
      </c>
      <c r="F40" s="40"/>
      <c r="G40" s="77"/>
      <c r="H40" s="41" t="str">
        <f t="shared" si="5"/>
        <v/>
      </c>
      <c r="I40" s="87" t="str">
        <f t="shared" si="6"/>
        <v/>
      </c>
      <c r="J40" s="87" t="str">
        <f t="shared" si="10"/>
        <v/>
      </c>
      <c r="K40" s="5"/>
    </row>
    <row r="41" spans="1:11" ht="15" customHeight="1" x14ac:dyDescent="0.2">
      <c r="A41" s="28" t="str">
        <f t="shared" si="4"/>
        <v/>
      </c>
      <c r="B41" s="26" t="str">
        <f>VLOOKUP(A41,OutputOsiris!$A$9:$A$1008,1,FALSE)</f>
        <v/>
      </c>
      <c r="C41" s="29" t="str">
        <f t="shared" si="8"/>
        <v/>
      </c>
      <c r="D41" s="26" t="str">
        <f>VLOOKUP(A41,InputToets!$A$9:$A$1008,1,FALSE)</f>
        <v/>
      </c>
      <c r="E41" s="29" t="str">
        <f t="shared" si="9"/>
        <v/>
      </c>
      <c r="F41" s="40"/>
      <c r="G41" s="77"/>
      <c r="H41" s="41" t="str">
        <f t="shared" si="5"/>
        <v/>
      </c>
      <c r="I41" s="87" t="str">
        <f t="shared" si="6"/>
        <v/>
      </c>
      <c r="J41" s="87" t="str">
        <f t="shared" si="10"/>
        <v/>
      </c>
      <c r="K41" s="5"/>
    </row>
    <row r="42" spans="1:11" ht="15" customHeight="1" x14ac:dyDescent="0.2">
      <c r="A42" s="28" t="str">
        <f t="shared" si="4"/>
        <v/>
      </c>
      <c r="B42" s="26" t="str">
        <f>VLOOKUP(A42,OutputOsiris!$A$9:$A$1008,1,FALSE)</f>
        <v/>
      </c>
      <c r="C42" s="29" t="str">
        <f t="shared" si="8"/>
        <v/>
      </c>
      <c r="D42" s="26" t="str">
        <f>VLOOKUP(A42,InputToets!$A$9:$A$1008,1,FALSE)</f>
        <v/>
      </c>
      <c r="E42" s="29" t="str">
        <f t="shared" si="9"/>
        <v/>
      </c>
      <c r="F42" s="40"/>
      <c r="G42" s="77"/>
      <c r="H42" s="41" t="str">
        <f t="shared" si="5"/>
        <v/>
      </c>
      <c r="I42" s="87" t="str">
        <f t="shared" si="6"/>
        <v/>
      </c>
      <c r="J42" s="87" t="str">
        <f t="shared" si="10"/>
        <v/>
      </c>
      <c r="K42" s="5"/>
    </row>
    <row r="43" spans="1:11" ht="15" customHeight="1" x14ac:dyDescent="0.2">
      <c r="A43" s="28" t="str">
        <f t="shared" si="4"/>
        <v/>
      </c>
      <c r="B43" s="26" t="str">
        <f>VLOOKUP(A43,OutputOsiris!$A$9:$A$1008,1,FALSE)</f>
        <v/>
      </c>
      <c r="C43" s="29" t="str">
        <f t="shared" si="8"/>
        <v/>
      </c>
      <c r="D43" s="26" t="str">
        <f>VLOOKUP(A43,InputToets!$A$9:$A$1008,1,FALSE)</f>
        <v/>
      </c>
      <c r="E43" s="29" t="str">
        <f t="shared" si="9"/>
        <v/>
      </c>
      <c r="F43" s="40"/>
      <c r="G43" s="77"/>
      <c r="H43" s="41" t="str">
        <f t="shared" si="5"/>
        <v/>
      </c>
      <c r="I43" s="87" t="str">
        <f t="shared" si="6"/>
        <v/>
      </c>
      <c r="J43" s="87" t="str">
        <f t="shared" si="10"/>
        <v/>
      </c>
      <c r="K43" s="5"/>
    </row>
    <row r="44" spans="1:11" ht="15" customHeight="1" x14ac:dyDescent="0.2">
      <c r="A44" s="28" t="str">
        <f t="shared" si="4"/>
        <v/>
      </c>
      <c r="B44" s="26" t="str">
        <f>VLOOKUP(A44,OutputOsiris!$A$9:$A$1008,1,FALSE)</f>
        <v/>
      </c>
      <c r="C44" s="29" t="str">
        <f t="shared" si="8"/>
        <v/>
      </c>
      <c r="D44" s="26" t="str">
        <f>VLOOKUP(A44,InputToets!$A$9:$A$1008,1,FALSE)</f>
        <v/>
      </c>
      <c r="E44" s="29" t="str">
        <f t="shared" si="9"/>
        <v/>
      </c>
      <c r="F44" s="40"/>
      <c r="G44" s="77"/>
      <c r="H44" s="41" t="str">
        <f t="shared" si="5"/>
        <v/>
      </c>
      <c r="I44" s="87" t="str">
        <f t="shared" si="6"/>
        <v/>
      </c>
      <c r="J44" s="87" t="str">
        <f t="shared" si="10"/>
        <v/>
      </c>
      <c r="K44" s="5"/>
    </row>
    <row r="45" spans="1:11" ht="15" customHeight="1" x14ac:dyDescent="0.2">
      <c r="A45" s="28" t="str">
        <f t="shared" si="4"/>
        <v/>
      </c>
      <c r="B45" s="26" t="str">
        <f>VLOOKUP(A45,OutputOsiris!$A$9:$A$1008,1,FALSE)</f>
        <v/>
      </c>
      <c r="C45" s="29" t="str">
        <f t="shared" si="8"/>
        <v/>
      </c>
      <c r="D45" s="26" t="str">
        <f>VLOOKUP(A45,InputToets!$A$9:$A$1008,1,FALSE)</f>
        <v/>
      </c>
      <c r="E45" s="29" t="str">
        <f t="shared" si="9"/>
        <v/>
      </c>
      <c r="F45" s="40"/>
      <c r="G45" s="77"/>
      <c r="H45" s="41" t="str">
        <f t="shared" si="5"/>
        <v/>
      </c>
      <c r="I45" s="87" t="str">
        <f t="shared" si="6"/>
        <v/>
      </c>
      <c r="J45" s="87" t="str">
        <f t="shared" si="10"/>
        <v/>
      </c>
      <c r="K45" s="5"/>
    </row>
    <row r="46" spans="1:11" ht="15" customHeight="1" x14ac:dyDescent="0.2">
      <c r="A46" s="28" t="str">
        <f t="shared" si="4"/>
        <v/>
      </c>
      <c r="B46" s="26" t="str">
        <f>VLOOKUP(A46,OutputOsiris!$A$9:$A$1008,1,FALSE)</f>
        <v/>
      </c>
      <c r="C46" s="29" t="str">
        <f t="shared" si="8"/>
        <v/>
      </c>
      <c r="D46" s="26" t="str">
        <f>VLOOKUP(A46,InputToets!$A$9:$A$1008,1,FALSE)</f>
        <v/>
      </c>
      <c r="E46" s="29" t="str">
        <f t="shared" si="9"/>
        <v/>
      </c>
      <c r="F46" s="40"/>
      <c r="G46" s="77"/>
      <c r="H46" s="41" t="str">
        <f t="shared" si="5"/>
        <v/>
      </c>
      <c r="I46" s="87" t="str">
        <f t="shared" si="6"/>
        <v/>
      </c>
      <c r="J46" s="87" t="str">
        <f t="shared" si="10"/>
        <v/>
      </c>
      <c r="K46" s="5"/>
    </row>
    <row r="47" spans="1:11" ht="15" customHeight="1" x14ac:dyDescent="0.2">
      <c r="A47" s="28" t="str">
        <f t="shared" si="4"/>
        <v/>
      </c>
      <c r="B47" s="26" t="str">
        <f>VLOOKUP(A47,OutputOsiris!$A$9:$A$1008,1,FALSE)</f>
        <v/>
      </c>
      <c r="C47" s="29" t="str">
        <f t="shared" si="8"/>
        <v/>
      </c>
      <c r="D47" s="26" t="str">
        <f>VLOOKUP(A47,InputToets!$A$9:$A$1008,1,FALSE)</f>
        <v/>
      </c>
      <c r="E47" s="29" t="str">
        <f t="shared" si="9"/>
        <v/>
      </c>
      <c r="F47" s="40"/>
      <c r="G47" s="77"/>
      <c r="H47" s="41" t="str">
        <f t="shared" si="5"/>
        <v/>
      </c>
      <c r="I47" s="87" t="str">
        <f t="shared" si="6"/>
        <v/>
      </c>
      <c r="J47" s="87" t="str">
        <f t="shared" si="10"/>
        <v/>
      </c>
      <c r="K47" s="5"/>
    </row>
    <row r="48" spans="1:11" ht="15" customHeight="1" x14ac:dyDescent="0.2">
      <c r="A48" s="28" t="str">
        <f t="shared" si="4"/>
        <v/>
      </c>
      <c r="B48" s="26" t="str">
        <f>VLOOKUP(A48,OutputOsiris!$A$9:$A$1008,1,FALSE)</f>
        <v/>
      </c>
      <c r="C48" s="29" t="str">
        <f t="shared" si="8"/>
        <v/>
      </c>
      <c r="D48" s="26" t="str">
        <f>VLOOKUP(A48,InputToets!$A$9:$A$1008,1,FALSE)</f>
        <v/>
      </c>
      <c r="E48" s="29" t="str">
        <f t="shared" si="9"/>
        <v/>
      </c>
      <c r="F48" s="40"/>
      <c r="G48" s="77"/>
      <c r="H48" s="41" t="str">
        <f t="shared" si="5"/>
        <v/>
      </c>
      <c r="I48" s="87" t="str">
        <f t="shared" si="6"/>
        <v/>
      </c>
      <c r="J48" s="87" t="str">
        <f t="shared" si="10"/>
        <v/>
      </c>
      <c r="K48" s="5"/>
    </row>
    <row r="49" spans="1:11" ht="15" customHeight="1" x14ac:dyDescent="0.2">
      <c r="A49" s="28" t="str">
        <f t="shared" si="4"/>
        <v/>
      </c>
      <c r="B49" s="26" t="str">
        <f>VLOOKUP(A49,OutputOsiris!$A$9:$A$1008,1,FALSE)</f>
        <v/>
      </c>
      <c r="C49" s="29" t="str">
        <f t="shared" si="8"/>
        <v/>
      </c>
      <c r="D49" s="26" t="str">
        <f>VLOOKUP(A49,InputToets!$A$9:$A$1008,1,FALSE)</f>
        <v/>
      </c>
      <c r="E49" s="29" t="str">
        <f t="shared" si="9"/>
        <v/>
      </c>
      <c r="F49" s="40"/>
      <c r="G49" s="77"/>
      <c r="H49" s="41" t="str">
        <f t="shared" si="5"/>
        <v/>
      </c>
      <c r="I49" s="87" t="str">
        <f t="shared" si="6"/>
        <v/>
      </c>
      <c r="J49" s="87" t="str">
        <f t="shared" si="10"/>
        <v/>
      </c>
      <c r="K49" s="5"/>
    </row>
    <row r="50" spans="1:11" ht="15" customHeight="1" x14ac:dyDescent="0.2">
      <c r="A50" s="28" t="str">
        <f t="shared" si="4"/>
        <v/>
      </c>
      <c r="B50" s="26" t="str">
        <f>VLOOKUP(A50,OutputOsiris!$A$9:$A$1008,1,FALSE)</f>
        <v/>
      </c>
      <c r="C50" s="29" t="str">
        <f t="shared" si="8"/>
        <v/>
      </c>
      <c r="D50" s="26" t="str">
        <f>VLOOKUP(A50,InputToets!$A$9:$A$1008,1,FALSE)</f>
        <v/>
      </c>
      <c r="E50" s="29" t="str">
        <f t="shared" si="9"/>
        <v/>
      </c>
      <c r="F50" s="40"/>
      <c r="G50" s="77"/>
      <c r="H50" s="41" t="str">
        <f t="shared" si="5"/>
        <v/>
      </c>
      <c r="I50" s="87" t="str">
        <f t="shared" si="6"/>
        <v/>
      </c>
      <c r="J50" s="87" t="str">
        <f t="shared" si="10"/>
        <v/>
      </c>
      <c r="K50" s="5"/>
    </row>
    <row r="51" spans="1:11" ht="15" customHeight="1" x14ac:dyDescent="0.2">
      <c r="A51" s="28" t="str">
        <f t="shared" si="4"/>
        <v/>
      </c>
      <c r="B51" s="26" t="str">
        <f>VLOOKUP(A51,OutputOsiris!$A$9:$A$1008,1,FALSE)</f>
        <v/>
      </c>
      <c r="C51" s="29" t="str">
        <f t="shared" si="8"/>
        <v/>
      </c>
      <c r="D51" s="26" t="str">
        <f>VLOOKUP(A51,InputToets!$A$9:$A$1008,1,FALSE)</f>
        <v/>
      </c>
      <c r="E51" s="29" t="str">
        <f t="shared" si="9"/>
        <v/>
      </c>
      <c r="F51" s="40"/>
      <c r="G51" s="77"/>
      <c r="H51" s="41" t="str">
        <f t="shared" si="5"/>
        <v/>
      </c>
      <c r="I51" s="87" t="str">
        <f t="shared" si="6"/>
        <v/>
      </c>
      <c r="J51" s="87" t="str">
        <f t="shared" si="10"/>
        <v/>
      </c>
      <c r="K51" s="5"/>
    </row>
    <row r="52" spans="1:11" ht="15" customHeight="1" x14ac:dyDescent="0.2">
      <c r="A52" s="28" t="str">
        <f t="shared" si="4"/>
        <v/>
      </c>
      <c r="B52" s="26" t="str">
        <f>VLOOKUP(A52,OutputOsiris!$A$9:$A$1008,1,FALSE)</f>
        <v/>
      </c>
      <c r="C52" s="29" t="str">
        <f t="shared" si="8"/>
        <v/>
      </c>
      <c r="D52" s="26" t="str">
        <f>VLOOKUP(A52,InputToets!$A$9:$A$1008,1,FALSE)</f>
        <v/>
      </c>
      <c r="E52" s="29" t="str">
        <f t="shared" si="9"/>
        <v/>
      </c>
      <c r="F52" s="40"/>
      <c r="G52" s="77"/>
      <c r="H52" s="41" t="str">
        <f t="shared" si="5"/>
        <v/>
      </c>
      <c r="I52" s="87" t="str">
        <f t="shared" si="6"/>
        <v/>
      </c>
      <c r="J52" s="87" t="str">
        <f t="shared" si="10"/>
        <v/>
      </c>
      <c r="K52" s="5"/>
    </row>
    <row r="53" spans="1:11" ht="15" customHeight="1" x14ac:dyDescent="0.2">
      <c r="A53" s="28" t="str">
        <f t="shared" si="4"/>
        <v/>
      </c>
      <c r="B53" s="26" t="str">
        <f>VLOOKUP(A53,OutputOsiris!$A$9:$A$1008,1,FALSE)</f>
        <v/>
      </c>
      <c r="C53" s="29" t="str">
        <f t="shared" si="8"/>
        <v/>
      </c>
      <c r="D53" s="26" t="str">
        <f>VLOOKUP(A53,InputToets!$A$9:$A$1008,1,FALSE)</f>
        <v/>
      </c>
      <c r="E53" s="29" t="str">
        <f t="shared" si="9"/>
        <v/>
      </c>
      <c r="F53" s="40"/>
      <c r="G53" s="77"/>
      <c r="H53" s="41" t="str">
        <f t="shared" si="5"/>
        <v/>
      </c>
      <c r="I53" s="87" t="str">
        <f t="shared" si="6"/>
        <v/>
      </c>
      <c r="J53" s="87" t="str">
        <f t="shared" si="10"/>
        <v/>
      </c>
      <c r="K53" s="5"/>
    </row>
    <row r="54" spans="1:11" ht="15" customHeight="1" x14ac:dyDescent="0.2">
      <c r="A54" s="28" t="str">
        <f t="shared" si="4"/>
        <v/>
      </c>
      <c r="B54" s="26" t="str">
        <f>VLOOKUP(A54,OutputOsiris!$A$9:$A$1008,1,FALSE)</f>
        <v/>
      </c>
      <c r="C54" s="29" t="str">
        <f t="shared" si="8"/>
        <v/>
      </c>
      <c r="D54" s="26" t="str">
        <f>VLOOKUP(A54,InputToets!$A$9:$A$1008,1,FALSE)</f>
        <v/>
      </c>
      <c r="E54" s="29" t="str">
        <f t="shared" si="9"/>
        <v/>
      </c>
      <c r="F54" s="40"/>
      <c r="G54" s="77"/>
      <c r="H54" s="41" t="str">
        <f t="shared" si="5"/>
        <v/>
      </c>
      <c r="I54" s="87" t="str">
        <f t="shared" si="6"/>
        <v/>
      </c>
      <c r="J54" s="87" t="str">
        <f t="shared" si="10"/>
        <v/>
      </c>
      <c r="K54" s="5"/>
    </row>
    <row r="55" spans="1:11" ht="15" customHeight="1" x14ac:dyDescent="0.2">
      <c r="A55" s="28" t="str">
        <f t="shared" si="4"/>
        <v/>
      </c>
      <c r="B55" s="26" t="str">
        <f>VLOOKUP(A55,OutputOsiris!$A$9:$A$1008,1,FALSE)</f>
        <v/>
      </c>
      <c r="C55" s="29" t="str">
        <f t="shared" si="8"/>
        <v/>
      </c>
      <c r="D55" s="26" t="str">
        <f>VLOOKUP(A55,InputToets!$A$9:$A$1008,1,FALSE)</f>
        <v/>
      </c>
      <c r="E55" s="29" t="str">
        <f t="shared" si="9"/>
        <v/>
      </c>
      <c r="F55" s="40"/>
      <c r="G55" s="77"/>
      <c r="H55" s="41" t="str">
        <f t="shared" si="5"/>
        <v/>
      </c>
      <c r="I55" s="87" t="str">
        <f t="shared" si="6"/>
        <v/>
      </c>
      <c r="J55" s="87" t="str">
        <f t="shared" si="10"/>
        <v/>
      </c>
      <c r="K55" s="5"/>
    </row>
    <row r="56" spans="1:11" ht="15" customHeight="1" x14ac:dyDescent="0.2">
      <c r="A56" s="28" t="str">
        <f t="shared" si="4"/>
        <v/>
      </c>
      <c r="B56" s="26" t="str">
        <f>VLOOKUP(A56,OutputOsiris!$A$9:$A$1008,1,FALSE)</f>
        <v/>
      </c>
      <c r="C56" s="29" t="str">
        <f t="shared" si="8"/>
        <v/>
      </c>
      <c r="D56" s="26" t="str">
        <f>VLOOKUP(A56,InputToets!$A$9:$A$1008,1,FALSE)</f>
        <v/>
      </c>
      <c r="E56" s="29" t="str">
        <f t="shared" si="9"/>
        <v/>
      </c>
      <c r="F56" s="40"/>
      <c r="G56" s="77"/>
      <c r="H56" s="41" t="str">
        <f t="shared" si="5"/>
        <v/>
      </c>
      <c r="I56" s="87" t="str">
        <f t="shared" si="6"/>
        <v/>
      </c>
      <c r="J56" s="87" t="str">
        <f t="shared" si="10"/>
        <v/>
      </c>
      <c r="K56" s="5"/>
    </row>
    <row r="57" spans="1:11" ht="15" customHeight="1" x14ac:dyDescent="0.2">
      <c r="A57" s="28" t="str">
        <f t="shared" si="4"/>
        <v/>
      </c>
      <c r="B57" s="26" t="str">
        <f>VLOOKUP(A57,OutputOsiris!$A$9:$A$1008,1,FALSE)</f>
        <v/>
      </c>
      <c r="C57" s="29" t="str">
        <f t="shared" si="8"/>
        <v/>
      </c>
      <c r="D57" s="26" t="str">
        <f>VLOOKUP(A57,InputToets!$A$9:$A$1008,1,FALSE)</f>
        <v/>
      </c>
      <c r="E57" s="29" t="str">
        <f t="shared" si="9"/>
        <v/>
      </c>
      <c r="F57" s="40"/>
      <c r="G57" s="77"/>
      <c r="H57" s="41" t="str">
        <f t="shared" si="5"/>
        <v/>
      </c>
      <c r="I57" s="87" t="str">
        <f t="shared" si="6"/>
        <v/>
      </c>
      <c r="J57" s="87" t="str">
        <f t="shared" si="10"/>
        <v/>
      </c>
      <c r="K57" s="5"/>
    </row>
    <row r="58" spans="1:11" ht="15" customHeight="1" x14ac:dyDescent="0.2">
      <c r="A58" s="28" t="str">
        <f t="shared" si="4"/>
        <v/>
      </c>
      <c r="B58" s="26" t="str">
        <f>VLOOKUP(A58,OutputOsiris!$A$9:$A$1008,1,FALSE)</f>
        <v/>
      </c>
      <c r="C58" s="29" t="str">
        <f t="shared" si="8"/>
        <v/>
      </c>
      <c r="D58" s="26" t="str">
        <f>VLOOKUP(A58,InputToets!$A$9:$A$1008,1,FALSE)</f>
        <v/>
      </c>
      <c r="E58" s="29" t="str">
        <f t="shared" si="9"/>
        <v/>
      </c>
      <c r="F58" s="40"/>
      <c r="G58" s="77"/>
      <c r="H58" s="41" t="str">
        <f t="shared" si="5"/>
        <v/>
      </c>
      <c r="I58" s="87" t="str">
        <f t="shared" si="6"/>
        <v/>
      </c>
      <c r="J58" s="87" t="str">
        <f t="shared" si="10"/>
        <v/>
      </c>
      <c r="K58" s="5"/>
    </row>
    <row r="59" spans="1:11" ht="15" customHeight="1" x14ac:dyDescent="0.2">
      <c r="A59" s="28" t="str">
        <f t="shared" si="4"/>
        <v/>
      </c>
      <c r="B59" s="26" t="str">
        <f>VLOOKUP(A59,OutputOsiris!$A$9:$A$1008,1,FALSE)</f>
        <v/>
      </c>
      <c r="C59" s="29" t="str">
        <f t="shared" si="8"/>
        <v/>
      </c>
      <c r="D59" s="26" t="str">
        <f>VLOOKUP(A59,InputToets!$A$9:$A$1008,1,FALSE)</f>
        <v/>
      </c>
      <c r="E59" s="29" t="str">
        <f t="shared" si="9"/>
        <v/>
      </c>
      <c r="F59" s="40"/>
      <c r="G59" s="77"/>
      <c r="H59" s="41" t="str">
        <f t="shared" si="5"/>
        <v/>
      </c>
      <c r="I59" s="87" t="str">
        <f t="shared" si="6"/>
        <v/>
      </c>
      <c r="J59" s="87" t="str">
        <f t="shared" si="10"/>
        <v/>
      </c>
      <c r="K59" s="5"/>
    </row>
    <row r="60" spans="1:11" ht="15" customHeight="1" x14ac:dyDescent="0.2">
      <c r="A60" s="28" t="str">
        <f t="shared" si="4"/>
        <v/>
      </c>
      <c r="B60" s="26" t="str">
        <f>VLOOKUP(A60,OutputOsiris!$A$9:$A$1008,1,FALSE)</f>
        <v/>
      </c>
      <c r="C60" s="29" t="str">
        <f t="shared" si="8"/>
        <v/>
      </c>
      <c r="D60" s="26" t="str">
        <f>VLOOKUP(A60,InputToets!$A$9:$A$1008,1,FALSE)</f>
        <v/>
      </c>
      <c r="E60" s="29" t="str">
        <f t="shared" si="9"/>
        <v/>
      </c>
      <c r="F60" s="40"/>
      <c r="G60" s="77"/>
      <c r="H60" s="41" t="str">
        <f t="shared" si="5"/>
        <v/>
      </c>
      <c r="I60" s="87" t="str">
        <f t="shared" si="6"/>
        <v/>
      </c>
      <c r="J60" s="87" t="str">
        <f t="shared" si="10"/>
        <v/>
      </c>
      <c r="K60" s="5"/>
    </row>
    <row r="61" spans="1:11" ht="15" customHeight="1" x14ac:dyDescent="0.2">
      <c r="A61" s="28" t="str">
        <f t="shared" si="4"/>
        <v/>
      </c>
      <c r="B61" s="26" t="str">
        <f>VLOOKUP(A61,OutputOsiris!$A$9:$A$1008,1,FALSE)</f>
        <v/>
      </c>
      <c r="C61" s="29" t="str">
        <f t="shared" si="8"/>
        <v/>
      </c>
      <c r="D61" s="26" t="str">
        <f>VLOOKUP(A61,InputToets!$A$9:$A$1008,1,FALSE)</f>
        <v/>
      </c>
      <c r="E61" s="29" t="str">
        <f t="shared" si="9"/>
        <v/>
      </c>
      <c r="F61" s="40"/>
      <c r="G61" s="77"/>
      <c r="H61" s="41" t="str">
        <f t="shared" si="5"/>
        <v/>
      </c>
      <c r="I61" s="87" t="str">
        <f t="shared" si="6"/>
        <v/>
      </c>
      <c r="J61" s="87" t="str">
        <f t="shared" si="10"/>
        <v/>
      </c>
      <c r="K61" s="5"/>
    </row>
    <row r="62" spans="1:11" ht="15" customHeight="1" x14ac:dyDescent="0.2">
      <c r="A62" s="28" t="str">
        <f t="shared" si="4"/>
        <v/>
      </c>
      <c r="B62" s="26" t="str">
        <f>VLOOKUP(A62,OutputOsiris!$A$9:$A$1008,1,FALSE)</f>
        <v/>
      </c>
      <c r="C62" s="29" t="str">
        <f t="shared" si="8"/>
        <v/>
      </c>
      <c r="D62" s="26" t="str">
        <f>VLOOKUP(A62,InputToets!$A$9:$A$1008,1,FALSE)</f>
        <v/>
      </c>
      <c r="E62" s="29" t="str">
        <f t="shared" si="9"/>
        <v/>
      </c>
      <c r="F62" s="40"/>
      <c r="G62" s="77"/>
      <c r="H62" s="41" t="str">
        <f t="shared" si="5"/>
        <v/>
      </c>
      <c r="I62" s="87" t="str">
        <f t="shared" si="6"/>
        <v/>
      </c>
      <c r="J62" s="87" t="str">
        <f t="shared" si="10"/>
        <v/>
      </c>
      <c r="K62" s="5"/>
    </row>
    <row r="63" spans="1:11" ht="15" customHeight="1" x14ac:dyDescent="0.2">
      <c r="A63" s="28" t="str">
        <f t="shared" si="4"/>
        <v/>
      </c>
      <c r="B63" s="26" t="str">
        <f>VLOOKUP(A63,OutputOsiris!$A$9:$A$1008,1,FALSE)</f>
        <v/>
      </c>
      <c r="C63" s="29" t="str">
        <f t="shared" si="8"/>
        <v/>
      </c>
      <c r="D63" s="26" t="str">
        <f>VLOOKUP(A63,InputToets!$A$9:$A$1008,1,FALSE)</f>
        <v/>
      </c>
      <c r="E63" s="29" t="str">
        <f t="shared" si="9"/>
        <v/>
      </c>
      <c r="F63" s="40"/>
      <c r="G63" s="77"/>
      <c r="H63" s="41" t="str">
        <f t="shared" si="5"/>
        <v/>
      </c>
      <c r="I63" s="87" t="str">
        <f t="shared" si="6"/>
        <v/>
      </c>
      <c r="J63" s="87" t="str">
        <f t="shared" si="10"/>
        <v/>
      </c>
      <c r="K63" s="5"/>
    </row>
    <row r="64" spans="1:11" ht="15" customHeight="1" x14ac:dyDescent="0.2">
      <c r="A64" s="28" t="str">
        <f t="shared" si="4"/>
        <v/>
      </c>
      <c r="B64" s="26" t="str">
        <f>VLOOKUP(A64,OutputOsiris!$A$9:$A$1008,1,FALSE)</f>
        <v/>
      </c>
      <c r="C64" s="29" t="str">
        <f t="shared" si="8"/>
        <v/>
      </c>
      <c r="D64" s="26" t="str">
        <f>VLOOKUP(A64,InputToets!$A$9:$A$1008,1,FALSE)</f>
        <v/>
      </c>
      <c r="E64" s="29" t="str">
        <f t="shared" si="9"/>
        <v/>
      </c>
      <c r="F64" s="40"/>
      <c r="G64" s="77"/>
      <c r="H64" s="41" t="str">
        <f t="shared" si="5"/>
        <v/>
      </c>
      <c r="I64" s="87" t="str">
        <f t="shared" si="6"/>
        <v/>
      </c>
      <c r="J64" s="87" t="str">
        <f t="shared" si="10"/>
        <v/>
      </c>
      <c r="K64" s="5"/>
    </row>
    <row r="65" spans="1:11" ht="15" customHeight="1" x14ac:dyDescent="0.2">
      <c r="A65" s="28" t="str">
        <f t="shared" si="4"/>
        <v/>
      </c>
      <c r="B65" s="26" t="str">
        <f>VLOOKUP(A65,OutputOsiris!$A$9:$A$1008,1,FALSE)</f>
        <v/>
      </c>
      <c r="C65" s="29" t="str">
        <f t="shared" si="8"/>
        <v/>
      </c>
      <c r="D65" s="26" t="str">
        <f>VLOOKUP(A65,InputToets!$A$9:$A$1008,1,FALSE)</f>
        <v/>
      </c>
      <c r="E65" s="29" t="str">
        <f t="shared" si="9"/>
        <v/>
      </c>
      <c r="F65" s="40"/>
      <c r="G65" s="77"/>
      <c r="H65" s="41" t="str">
        <f t="shared" si="5"/>
        <v/>
      </c>
      <c r="I65" s="87" t="str">
        <f t="shared" si="6"/>
        <v/>
      </c>
      <c r="J65" s="87" t="str">
        <f t="shared" si="10"/>
        <v/>
      </c>
      <c r="K65" s="5"/>
    </row>
    <row r="66" spans="1:11" ht="15" customHeight="1" x14ac:dyDescent="0.2">
      <c r="A66" s="28" t="str">
        <f t="shared" si="4"/>
        <v/>
      </c>
      <c r="B66" s="26" t="str">
        <f>VLOOKUP(A66,OutputOsiris!$A$9:$A$1008,1,FALSE)</f>
        <v/>
      </c>
      <c r="C66" s="29" t="str">
        <f t="shared" si="8"/>
        <v/>
      </c>
      <c r="D66" s="26" t="str">
        <f>VLOOKUP(A66,InputToets!$A$9:$A$1008,1,FALSE)</f>
        <v/>
      </c>
      <c r="E66" s="29" t="str">
        <f t="shared" si="9"/>
        <v/>
      </c>
      <c r="F66" s="40"/>
      <c r="G66" s="77"/>
      <c r="H66" s="41" t="str">
        <f t="shared" si="5"/>
        <v/>
      </c>
      <c r="I66" s="87" t="str">
        <f t="shared" si="6"/>
        <v/>
      </c>
      <c r="J66" s="87" t="str">
        <f t="shared" si="10"/>
        <v/>
      </c>
      <c r="K66" s="5"/>
    </row>
    <row r="67" spans="1:11" ht="15" customHeight="1" x14ac:dyDescent="0.2">
      <c r="A67" s="28" t="str">
        <f t="shared" si="4"/>
        <v/>
      </c>
      <c r="B67" s="26" t="str">
        <f>VLOOKUP(A67,OutputOsiris!$A$9:$A$1008,1,FALSE)</f>
        <v/>
      </c>
      <c r="C67" s="29" t="str">
        <f t="shared" si="8"/>
        <v/>
      </c>
      <c r="D67" s="26" t="str">
        <f>VLOOKUP(A67,InputToets!$A$9:$A$1008,1,FALSE)</f>
        <v/>
      </c>
      <c r="E67" s="29" t="str">
        <f t="shared" si="9"/>
        <v/>
      </c>
      <c r="F67" s="40"/>
      <c r="G67" s="77"/>
      <c r="H67" s="41" t="str">
        <f t="shared" si="5"/>
        <v/>
      </c>
      <c r="I67" s="87" t="str">
        <f t="shared" si="6"/>
        <v/>
      </c>
      <c r="J67" s="87" t="str">
        <f t="shared" si="10"/>
        <v/>
      </c>
      <c r="K67" s="5"/>
    </row>
    <row r="68" spans="1:11" ht="15" customHeight="1" x14ac:dyDescent="0.2">
      <c r="A68" s="28" t="str">
        <f t="shared" si="4"/>
        <v/>
      </c>
      <c r="B68" s="26" t="str">
        <f>VLOOKUP(A68,OutputOsiris!$A$9:$A$1008,1,FALSE)</f>
        <v/>
      </c>
      <c r="C68" s="29" t="str">
        <f t="shared" si="8"/>
        <v/>
      </c>
      <c r="D68" s="26" t="str">
        <f>VLOOKUP(A68,InputToets!$A$9:$A$1008,1,FALSE)</f>
        <v/>
      </c>
      <c r="E68" s="29" t="str">
        <f t="shared" si="9"/>
        <v/>
      </c>
      <c r="F68" s="40"/>
      <c r="G68" s="77"/>
      <c r="H68" s="41" t="str">
        <f t="shared" si="5"/>
        <v/>
      </c>
      <c r="I68" s="87" t="str">
        <f t="shared" si="6"/>
        <v/>
      </c>
      <c r="J68" s="87" t="str">
        <f t="shared" si="10"/>
        <v/>
      </c>
      <c r="K68" s="5"/>
    </row>
    <row r="69" spans="1:11" ht="15" customHeight="1" x14ac:dyDescent="0.2">
      <c r="A69" s="28" t="str">
        <f t="shared" si="4"/>
        <v/>
      </c>
      <c r="B69" s="26" t="str">
        <f>VLOOKUP(A69,OutputOsiris!$A$9:$A$1008,1,FALSE)</f>
        <v/>
      </c>
      <c r="C69" s="29" t="str">
        <f t="shared" si="8"/>
        <v/>
      </c>
      <c r="D69" s="26" t="str">
        <f>VLOOKUP(A69,InputToets!$A$9:$A$1008,1,FALSE)</f>
        <v/>
      </c>
      <c r="E69" s="29" t="str">
        <f t="shared" si="9"/>
        <v/>
      </c>
      <c r="F69" s="40"/>
      <c r="G69" s="77"/>
      <c r="H69" s="41" t="str">
        <f t="shared" si="5"/>
        <v/>
      </c>
      <c r="I69" s="87" t="str">
        <f t="shared" si="6"/>
        <v/>
      </c>
      <c r="J69" s="87" t="str">
        <f t="shared" si="10"/>
        <v/>
      </c>
      <c r="K69" s="5"/>
    </row>
    <row r="70" spans="1:11" ht="15" customHeight="1" x14ac:dyDescent="0.2">
      <c r="A70" s="28" t="str">
        <f t="shared" si="4"/>
        <v/>
      </c>
      <c r="B70" s="26" t="str">
        <f>VLOOKUP(A70,OutputOsiris!$A$9:$A$1008,1,FALSE)</f>
        <v/>
      </c>
      <c r="C70" s="29" t="str">
        <f t="shared" si="8"/>
        <v/>
      </c>
      <c r="D70" s="26" t="str">
        <f>VLOOKUP(A70,InputToets!$A$9:$A$1008,1,FALSE)</f>
        <v/>
      </c>
      <c r="E70" s="29" t="str">
        <f t="shared" si="9"/>
        <v/>
      </c>
      <c r="F70" s="40"/>
      <c r="G70" s="77"/>
      <c r="H70" s="41" t="str">
        <f t="shared" si="5"/>
        <v/>
      </c>
      <c r="I70" s="87" t="str">
        <f t="shared" si="6"/>
        <v/>
      </c>
      <c r="J70" s="87" t="str">
        <f t="shared" si="10"/>
        <v/>
      </c>
      <c r="K70" s="5"/>
    </row>
    <row r="71" spans="1:11" ht="15" customHeight="1" x14ac:dyDescent="0.2">
      <c r="A71" s="28" t="str">
        <f t="shared" si="4"/>
        <v/>
      </c>
      <c r="B71" s="26" t="str">
        <f>VLOOKUP(A71,OutputOsiris!$A$9:$A$1008,1,FALSE)</f>
        <v/>
      </c>
      <c r="C71" s="29" t="str">
        <f t="shared" si="8"/>
        <v/>
      </c>
      <c r="D71" s="26" t="str">
        <f>VLOOKUP(A71,InputToets!$A$9:$A$1008,1,FALSE)</f>
        <v/>
      </c>
      <c r="E71" s="29" t="str">
        <f t="shared" si="9"/>
        <v/>
      </c>
      <c r="F71" s="40"/>
      <c r="G71" s="77"/>
      <c r="H71" s="41" t="str">
        <f t="shared" si="5"/>
        <v/>
      </c>
      <c r="I71" s="87" t="str">
        <f t="shared" si="6"/>
        <v/>
      </c>
      <c r="J71" s="87" t="str">
        <f t="shared" si="10"/>
        <v/>
      </c>
      <c r="K71" s="5"/>
    </row>
    <row r="72" spans="1:11" ht="15" customHeight="1" x14ac:dyDescent="0.2">
      <c r="A72" s="28" t="str">
        <f t="shared" si="4"/>
        <v/>
      </c>
      <c r="B72" s="26" t="str">
        <f>VLOOKUP(A72,OutputOsiris!$A$9:$A$1008,1,FALSE)</f>
        <v/>
      </c>
      <c r="C72" s="29" t="str">
        <f t="shared" si="8"/>
        <v/>
      </c>
      <c r="D72" s="26" t="str">
        <f>VLOOKUP(A72,InputToets!$A$9:$A$1008,1,FALSE)</f>
        <v/>
      </c>
      <c r="E72" s="29" t="str">
        <f t="shared" si="9"/>
        <v/>
      </c>
      <c r="F72" s="40"/>
      <c r="G72" s="77"/>
      <c r="H72" s="41" t="str">
        <f t="shared" si="5"/>
        <v/>
      </c>
      <c r="I72" s="87" t="str">
        <f t="shared" si="6"/>
        <v/>
      </c>
      <c r="J72" s="87" t="str">
        <f t="shared" si="10"/>
        <v/>
      </c>
      <c r="K72" s="5"/>
    </row>
    <row r="73" spans="1:11" ht="15" customHeight="1" x14ac:dyDescent="0.2">
      <c r="A73" s="28" t="str">
        <f t="shared" si="4"/>
        <v/>
      </c>
      <c r="B73" s="26" t="str">
        <f>VLOOKUP(A73,OutputOsiris!$A$9:$A$1008,1,FALSE)</f>
        <v/>
      </c>
      <c r="C73" s="29" t="str">
        <f t="shared" si="8"/>
        <v/>
      </c>
      <c r="D73" s="26" t="str">
        <f>VLOOKUP(A73,InputToets!$A$9:$A$1008,1,FALSE)</f>
        <v/>
      </c>
      <c r="E73" s="29" t="str">
        <f t="shared" si="9"/>
        <v/>
      </c>
      <c r="F73" s="40"/>
      <c r="G73" s="77"/>
      <c r="H73" s="41" t="str">
        <f t="shared" si="5"/>
        <v/>
      </c>
      <c r="I73" s="87" t="str">
        <f t="shared" si="6"/>
        <v/>
      </c>
      <c r="J73" s="87" t="str">
        <f t="shared" si="10"/>
        <v/>
      </c>
      <c r="K73" s="5"/>
    </row>
    <row r="74" spans="1:11" ht="15" customHeight="1" x14ac:dyDescent="0.2">
      <c r="A74" s="28" t="str">
        <f t="shared" si="4"/>
        <v/>
      </c>
      <c r="B74" s="26" t="str">
        <f>VLOOKUP(A74,OutputOsiris!$A$9:$A$1008,1,FALSE)</f>
        <v/>
      </c>
      <c r="C74" s="29" t="str">
        <f t="shared" si="8"/>
        <v/>
      </c>
      <c r="D74" s="26" t="str">
        <f>VLOOKUP(A74,InputToets!$A$9:$A$1008,1,FALSE)</f>
        <v/>
      </c>
      <c r="E74" s="29" t="str">
        <f t="shared" si="9"/>
        <v/>
      </c>
      <c r="F74" s="40"/>
      <c r="G74" s="77"/>
      <c r="H74" s="41" t="str">
        <f t="shared" si="5"/>
        <v/>
      </c>
      <c r="I74" s="87" t="str">
        <f t="shared" si="6"/>
        <v/>
      </c>
      <c r="J74" s="87" t="str">
        <f t="shared" si="10"/>
        <v/>
      </c>
      <c r="K74" s="5"/>
    </row>
    <row r="75" spans="1:11" ht="15" customHeight="1" x14ac:dyDescent="0.2">
      <c r="A75" s="28" t="str">
        <f t="shared" si="4"/>
        <v/>
      </c>
      <c r="B75" s="26" t="str">
        <f>VLOOKUP(A75,OutputOsiris!$A$9:$A$1008,1,FALSE)</f>
        <v/>
      </c>
      <c r="C75" s="29" t="str">
        <f t="shared" si="8"/>
        <v/>
      </c>
      <c r="D75" s="26" t="str">
        <f>VLOOKUP(A75,InputToets!$A$9:$A$1008,1,FALSE)</f>
        <v/>
      </c>
      <c r="E75" s="29" t="str">
        <f t="shared" si="9"/>
        <v/>
      </c>
      <c r="F75" s="40"/>
      <c r="G75" s="77"/>
      <c r="H75" s="41" t="str">
        <f t="shared" ref="H75:H138" si="11">IF(J75="","",IF($G$9="Cijfer",IF(ISNUMBER(G75),G75,""),IF(J75&gt;10,10,J75)))</f>
        <v/>
      </c>
      <c r="I75" s="87" t="str">
        <f t="shared" ref="I75:I138" si="12">IF(ISNUMBER(G75),((G75-$C$8)/$E$7)+1,"")</f>
        <v/>
      </c>
      <c r="J75" s="87" t="str">
        <f t="shared" si="10"/>
        <v/>
      </c>
      <c r="K75" s="5"/>
    </row>
    <row r="76" spans="1:11" ht="15" customHeight="1" x14ac:dyDescent="0.2">
      <c r="A76" s="28" t="str">
        <f t="shared" ref="A76:A139" si="13">TEXT(RIGHT(TRIM(F76),7),"0000000")</f>
        <v/>
      </c>
      <c r="B76" s="26" t="str">
        <f>VLOOKUP(A76,OutputOsiris!$A$9:$A$1008,1,FALSE)</f>
        <v/>
      </c>
      <c r="C76" s="29" t="str">
        <f t="shared" ref="C76:C139" si="14">IF(ISBLANK(F76),"",(IF(ISERROR(B76),"NEE","")))</f>
        <v/>
      </c>
      <c r="D76" s="26" t="str">
        <f>VLOOKUP(A76,InputToets!$A$9:$A$1008,1,FALSE)</f>
        <v/>
      </c>
      <c r="E76" s="29" t="str">
        <f t="shared" ref="E76:E139" si="15">IF(ISBLANK(F76),"",(IF(ISERROR(D76),"NEE","")))</f>
        <v/>
      </c>
      <c r="F76" s="40"/>
      <c r="G76" s="77"/>
      <c r="H76" s="41" t="str">
        <f t="shared" si="11"/>
        <v/>
      </c>
      <c r="I76" s="87" t="str">
        <f t="shared" si="12"/>
        <v/>
      </c>
      <c r="J76" s="87" t="str">
        <f t="shared" si="10"/>
        <v/>
      </c>
      <c r="K76" s="5"/>
    </row>
    <row r="77" spans="1:11" ht="15" customHeight="1" x14ac:dyDescent="0.2">
      <c r="A77" s="28" t="str">
        <f t="shared" si="13"/>
        <v/>
      </c>
      <c r="B77" s="26" t="str">
        <f>VLOOKUP(A77,OutputOsiris!$A$9:$A$1008,1,FALSE)</f>
        <v/>
      </c>
      <c r="C77" s="29" t="str">
        <f t="shared" si="14"/>
        <v/>
      </c>
      <c r="D77" s="26" t="str">
        <f>VLOOKUP(A77,InputToets!$A$9:$A$1008,1,FALSE)</f>
        <v/>
      </c>
      <c r="E77" s="29" t="str">
        <f t="shared" si="15"/>
        <v/>
      </c>
      <c r="F77" s="40"/>
      <c r="G77" s="77"/>
      <c r="H77" s="41" t="str">
        <f t="shared" si="11"/>
        <v/>
      </c>
      <c r="I77" s="87" t="str">
        <f t="shared" si="12"/>
        <v/>
      </c>
      <c r="J77" s="87" t="str">
        <f t="shared" si="10"/>
        <v/>
      </c>
      <c r="K77" s="5"/>
    </row>
    <row r="78" spans="1:11" ht="15" customHeight="1" x14ac:dyDescent="0.2">
      <c r="A78" s="28" t="str">
        <f t="shared" si="13"/>
        <v/>
      </c>
      <c r="B78" s="26" t="str">
        <f>VLOOKUP(A78,OutputOsiris!$A$9:$A$1008,1,FALSE)</f>
        <v/>
      </c>
      <c r="C78" s="29" t="str">
        <f t="shared" si="14"/>
        <v/>
      </c>
      <c r="D78" s="26" t="str">
        <f>VLOOKUP(A78,InputToets!$A$9:$A$1008,1,FALSE)</f>
        <v/>
      </c>
      <c r="E78" s="29" t="str">
        <f t="shared" si="15"/>
        <v/>
      </c>
      <c r="F78" s="40"/>
      <c r="G78" s="77"/>
      <c r="H78" s="41" t="str">
        <f t="shared" si="11"/>
        <v/>
      </c>
      <c r="I78" s="87" t="str">
        <f t="shared" si="12"/>
        <v/>
      </c>
      <c r="J78" s="87" t="str">
        <f t="shared" si="10"/>
        <v/>
      </c>
      <c r="K78" s="5"/>
    </row>
    <row r="79" spans="1:11" ht="15" customHeight="1" x14ac:dyDescent="0.2">
      <c r="A79" s="28" t="str">
        <f t="shared" si="13"/>
        <v/>
      </c>
      <c r="B79" s="26" t="str">
        <f>VLOOKUP(A79,OutputOsiris!$A$9:$A$1008,1,FALSE)</f>
        <v/>
      </c>
      <c r="C79" s="29" t="str">
        <f t="shared" si="14"/>
        <v/>
      </c>
      <c r="D79" s="26" t="str">
        <f>VLOOKUP(A79,InputToets!$A$9:$A$1008,1,FALSE)</f>
        <v/>
      </c>
      <c r="E79" s="29" t="str">
        <f t="shared" si="15"/>
        <v/>
      </c>
      <c r="F79" s="40"/>
      <c r="G79" s="77"/>
      <c r="H79" s="41" t="str">
        <f t="shared" si="11"/>
        <v/>
      </c>
      <c r="I79" s="87" t="str">
        <f t="shared" si="12"/>
        <v/>
      </c>
      <c r="J79" s="87" t="str">
        <f t="shared" si="10"/>
        <v/>
      </c>
      <c r="K79" s="5"/>
    </row>
    <row r="80" spans="1:11" ht="15" customHeight="1" x14ac:dyDescent="0.2">
      <c r="A80" s="28" t="str">
        <f t="shared" si="13"/>
        <v/>
      </c>
      <c r="B80" s="26" t="str">
        <f>VLOOKUP(A80,OutputOsiris!$A$9:$A$1008,1,FALSE)</f>
        <v/>
      </c>
      <c r="C80" s="29" t="str">
        <f t="shared" si="14"/>
        <v/>
      </c>
      <c r="D80" s="26" t="str">
        <f>VLOOKUP(A80,InputToets!$A$9:$A$1008,1,FALSE)</f>
        <v/>
      </c>
      <c r="E80" s="29" t="str">
        <f t="shared" si="15"/>
        <v/>
      </c>
      <c r="F80" s="40"/>
      <c r="G80" s="77"/>
      <c r="H80" s="41" t="str">
        <f t="shared" si="11"/>
        <v/>
      </c>
      <c r="I80" s="87" t="str">
        <f t="shared" si="12"/>
        <v/>
      </c>
      <c r="J80" s="87" t="str">
        <f t="shared" ref="J80:J143" si="16">IF(I80="","",IF(I80&lt;1,1,I80))</f>
        <v/>
      </c>
      <c r="K80" s="5"/>
    </row>
    <row r="81" spans="1:11" ht="15" customHeight="1" x14ac:dyDescent="0.2">
      <c r="A81" s="28" t="str">
        <f t="shared" si="13"/>
        <v/>
      </c>
      <c r="B81" s="26" t="str">
        <f>VLOOKUP(A81,OutputOsiris!$A$9:$A$1008,1,FALSE)</f>
        <v/>
      </c>
      <c r="C81" s="29" t="str">
        <f t="shared" si="14"/>
        <v/>
      </c>
      <c r="D81" s="26" t="str">
        <f>VLOOKUP(A81,InputToets!$A$9:$A$1008,1,FALSE)</f>
        <v/>
      </c>
      <c r="E81" s="29" t="str">
        <f t="shared" si="15"/>
        <v/>
      </c>
      <c r="F81" s="40"/>
      <c r="G81" s="77"/>
      <c r="H81" s="41" t="str">
        <f t="shared" si="11"/>
        <v/>
      </c>
      <c r="I81" s="87" t="str">
        <f t="shared" si="12"/>
        <v/>
      </c>
      <c r="J81" s="87" t="str">
        <f t="shared" si="16"/>
        <v/>
      </c>
      <c r="K81" s="5"/>
    </row>
    <row r="82" spans="1:11" ht="15" customHeight="1" x14ac:dyDescent="0.2">
      <c r="A82" s="28" t="str">
        <f t="shared" si="13"/>
        <v/>
      </c>
      <c r="B82" s="26" t="str">
        <f>VLOOKUP(A82,OutputOsiris!$A$9:$A$1008,1,FALSE)</f>
        <v/>
      </c>
      <c r="C82" s="29" t="str">
        <f t="shared" si="14"/>
        <v/>
      </c>
      <c r="D82" s="26" t="str">
        <f>VLOOKUP(A82,InputToets!$A$9:$A$1008,1,FALSE)</f>
        <v/>
      </c>
      <c r="E82" s="29" t="str">
        <f t="shared" si="15"/>
        <v/>
      </c>
      <c r="F82" s="40"/>
      <c r="G82" s="77"/>
      <c r="H82" s="41" t="str">
        <f t="shared" si="11"/>
        <v/>
      </c>
      <c r="I82" s="87" t="str">
        <f t="shared" si="12"/>
        <v/>
      </c>
      <c r="J82" s="87" t="str">
        <f t="shared" si="16"/>
        <v/>
      </c>
      <c r="K82" s="5"/>
    </row>
    <row r="83" spans="1:11" ht="15" customHeight="1" x14ac:dyDescent="0.2">
      <c r="A83" s="28" t="str">
        <f t="shared" si="13"/>
        <v/>
      </c>
      <c r="B83" s="26" t="str">
        <f>VLOOKUP(A83,OutputOsiris!$A$9:$A$1008,1,FALSE)</f>
        <v/>
      </c>
      <c r="C83" s="29" t="str">
        <f t="shared" si="14"/>
        <v/>
      </c>
      <c r="D83" s="26" t="str">
        <f>VLOOKUP(A83,InputToets!$A$9:$A$1008,1,FALSE)</f>
        <v/>
      </c>
      <c r="E83" s="29" t="str">
        <f t="shared" si="15"/>
        <v/>
      </c>
      <c r="F83" s="40"/>
      <c r="G83" s="77"/>
      <c r="H83" s="41" t="str">
        <f t="shared" si="11"/>
        <v/>
      </c>
      <c r="I83" s="87" t="str">
        <f t="shared" si="12"/>
        <v/>
      </c>
      <c r="J83" s="87" t="str">
        <f t="shared" si="16"/>
        <v/>
      </c>
      <c r="K83" s="5"/>
    </row>
    <row r="84" spans="1:11" ht="15" customHeight="1" x14ac:dyDescent="0.2">
      <c r="A84" s="28" t="str">
        <f t="shared" si="13"/>
        <v/>
      </c>
      <c r="B84" s="26" t="str">
        <f>VLOOKUP(A84,OutputOsiris!$A$9:$A$1008,1,FALSE)</f>
        <v/>
      </c>
      <c r="C84" s="29" t="str">
        <f t="shared" si="14"/>
        <v/>
      </c>
      <c r="D84" s="26" t="str">
        <f>VLOOKUP(A84,InputToets!$A$9:$A$1008,1,FALSE)</f>
        <v/>
      </c>
      <c r="E84" s="29" t="str">
        <f t="shared" si="15"/>
        <v/>
      </c>
      <c r="F84" s="40"/>
      <c r="G84" s="77"/>
      <c r="H84" s="41" t="str">
        <f t="shared" si="11"/>
        <v/>
      </c>
      <c r="I84" s="87" t="str">
        <f t="shared" si="12"/>
        <v/>
      </c>
      <c r="J84" s="87" t="str">
        <f t="shared" si="16"/>
        <v/>
      </c>
      <c r="K84" s="5"/>
    </row>
    <row r="85" spans="1:11" ht="15" customHeight="1" x14ac:dyDescent="0.2">
      <c r="A85" s="28" t="str">
        <f t="shared" si="13"/>
        <v/>
      </c>
      <c r="B85" s="26" t="str">
        <f>VLOOKUP(A85,OutputOsiris!$A$9:$A$1008,1,FALSE)</f>
        <v/>
      </c>
      <c r="C85" s="29" t="str">
        <f t="shared" si="14"/>
        <v/>
      </c>
      <c r="D85" s="26" t="str">
        <f>VLOOKUP(A85,InputToets!$A$9:$A$1008,1,FALSE)</f>
        <v/>
      </c>
      <c r="E85" s="29" t="str">
        <f t="shared" si="15"/>
        <v/>
      </c>
      <c r="F85" s="40"/>
      <c r="G85" s="77"/>
      <c r="H85" s="41" t="str">
        <f t="shared" si="11"/>
        <v/>
      </c>
      <c r="I85" s="87" t="str">
        <f t="shared" si="12"/>
        <v/>
      </c>
      <c r="J85" s="87" t="str">
        <f t="shared" si="16"/>
        <v/>
      </c>
      <c r="K85" s="5"/>
    </row>
    <row r="86" spans="1:11" ht="15" customHeight="1" x14ac:dyDescent="0.2">
      <c r="A86" s="28" t="str">
        <f t="shared" si="13"/>
        <v/>
      </c>
      <c r="B86" s="26" t="str">
        <f>VLOOKUP(A86,OutputOsiris!$A$9:$A$1008,1,FALSE)</f>
        <v/>
      </c>
      <c r="C86" s="29" t="str">
        <f t="shared" si="14"/>
        <v/>
      </c>
      <c r="D86" s="26" t="str">
        <f>VLOOKUP(A86,InputToets!$A$9:$A$1008,1,FALSE)</f>
        <v/>
      </c>
      <c r="E86" s="29" t="str">
        <f t="shared" si="15"/>
        <v/>
      </c>
      <c r="F86" s="40"/>
      <c r="G86" s="77"/>
      <c r="H86" s="41" t="str">
        <f t="shared" si="11"/>
        <v/>
      </c>
      <c r="I86" s="87" t="str">
        <f t="shared" si="12"/>
        <v/>
      </c>
      <c r="J86" s="87" t="str">
        <f t="shared" si="16"/>
        <v/>
      </c>
      <c r="K86" s="5"/>
    </row>
    <row r="87" spans="1:11" ht="15" customHeight="1" x14ac:dyDescent="0.2">
      <c r="A87" s="28" t="str">
        <f t="shared" si="13"/>
        <v/>
      </c>
      <c r="B87" s="26" t="str">
        <f>VLOOKUP(A87,OutputOsiris!$A$9:$A$1008,1,FALSE)</f>
        <v/>
      </c>
      <c r="C87" s="29" t="str">
        <f t="shared" si="14"/>
        <v/>
      </c>
      <c r="D87" s="26" t="str">
        <f>VLOOKUP(A87,InputToets!$A$9:$A$1008,1,FALSE)</f>
        <v/>
      </c>
      <c r="E87" s="29" t="str">
        <f t="shared" si="15"/>
        <v/>
      </c>
      <c r="F87" s="40"/>
      <c r="G87" s="77"/>
      <c r="H87" s="41" t="str">
        <f t="shared" si="11"/>
        <v/>
      </c>
      <c r="I87" s="87" t="str">
        <f t="shared" si="12"/>
        <v/>
      </c>
      <c r="J87" s="87" t="str">
        <f t="shared" si="16"/>
        <v/>
      </c>
      <c r="K87" s="5"/>
    </row>
    <row r="88" spans="1:11" ht="15" customHeight="1" x14ac:dyDescent="0.2">
      <c r="A88" s="28" t="str">
        <f t="shared" si="13"/>
        <v/>
      </c>
      <c r="B88" s="26" t="str">
        <f>VLOOKUP(A88,OutputOsiris!$A$9:$A$1008,1,FALSE)</f>
        <v/>
      </c>
      <c r="C88" s="29" t="str">
        <f t="shared" si="14"/>
        <v/>
      </c>
      <c r="D88" s="26" t="str">
        <f>VLOOKUP(A88,InputToets!$A$9:$A$1008,1,FALSE)</f>
        <v/>
      </c>
      <c r="E88" s="29" t="str">
        <f t="shared" si="15"/>
        <v/>
      </c>
      <c r="F88" s="40"/>
      <c r="G88" s="77"/>
      <c r="H88" s="41" t="str">
        <f t="shared" si="11"/>
        <v/>
      </c>
      <c r="I88" s="87" t="str">
        <f t="shared" si="12"/>
        <v/>
      </c>
      <c r="J88" s="87" t="str">
        <f t="shared" si="16"/>
        <v/>
      </c>
      <c r="K88" s="5"/>
    </row>
    <row r="89" spans="1:11" ht="15" customHeight="1" x14ac:dyDescent="0.2">
      <c r="A89" s="28" t="str">
        <f t="shared" si="13"/>
        <v/>
      </c>
      <c r="B89" s="26" t="str">
        <f>VLOOKUP(A89,OutputOsiris!$A$9:$A$1008,1,FALSE)</f>
        <v/>
      </c>
      <c r="C89" s="29" t="str">
        <f t="shared" si="14"/>
        <v/>
      </c>
      <c r="D89" s="26" t="str">
        <f>VLOOKUP(A89,InputToets!$A$9:$A$1008,1,FALSE)</f>
        <v/>
      </c>
      <c r="E89" s="29" t="str">
        <f t="shared" si="15"/>
        <v/>
      </c>
      <c r="F89" s="40"/>
      <c r="G89" s="77"/>
      <c r="H89" s="41" t="str">
        <f t="shared" si="11"/>
        <v/>
      </c>
      <c r="I89" s="87" t="str">
        <f t="shared" si="12"/>
        <v/>
      </c>
      <c r="J89" s="87" t="str">
        <f t="shared" si="16"/>
        <v/>
      </c>
      <c r="K89" s="5"/>
    </row>
    <row r="90" spans="1:11" ht="15" customHeight="1" x14ac:dyDescent="0.2">
      <c r="A90" s="28" t="str">
        <f t="shared" si="13"/>
        <v/>
      </c>
      <c r="B90" s="26" t="str">
        <f>VLOOKUP(A90,OutputOsiris!$A$9:$A$1008,1,FALSE)</f>
        <v/>
      </c>
      <c r="C90" s="29" t="str">
        <f t="shared" si="14"/>
        <v/>
      </c>
      <c r="D90" s="26" t="str">
        <f>VLOOKUP(A90,InputToets!$A$9:$A$1008,1,FALSE)</f>
        <v/>
      </c>
      <c r="E90" s="29" t="str">
        <f t="shared" si="15"/>
        <v/>
      </c>
      <c r="F90" s="40"/>
      <c r="G90" s="77"/>
      <c r="H90" s="41" t="str">
        <f t="shared" si="11"/>
        <v/>
      </c>
      <c r="I90" s="87" t="str">
        <f t="shared" si="12"/>
        <v/>
      </c>
      <c r="J90" s="87" t="str">
        <f t="shared" si="16"/>
        <v/>
      </c>
      <c r="K90" s="5"/>
    </row>
    <row r="91" spans="1:11" ht="15" customHeight="1" x14ac:dyDescent="0.2">
      <c r="A91" s="28" t="str">
        <f t="shared" si="13"/>
        <v/>
      </c>
      <c r="B91" s="26" t="str">
        <f>VLOOKUP(A91,OutputOsiris!$A$9:$A$1008,1,FALSE)</f>
        <v/>
      </c>
      <c r="C91" s="29" t="str">
        <f t="shared" si="14"/>
        <v/>
      </c>
      <c r="D91" s="26" t="str">
        <f>VLOOKUP(A91,InputToets!$A$9:$A$1008,1,FALSE)</f>
        <v/>
      </c>
      <c r="E91" s="29" t="str">
        <f t="shared" si="15"/>
        <v/>
      </c>
      <c r="F91" s="40"/>
      <c r="G91" s="77"/>
      <c r="H91" s="41" t="str">
        <f t="shared" si="11"/>
        <v/>
      </c>
      <c r="I91" s="87" t="str">
        <f t="shared" si="12"/>
        <v/>
      </c>
      <c r="J91" s="87" t="str">
        <f t="shared" si="16"/>
        <v/>
      </c>
      <c r="K91" s="5"/>
    </row>
    <row r="92" spans="1:11" ht="15" customHeight="1" x14ac:dyDescent="0.2">
      <c r="A92" s="28" t="str">
        <f t="shared" si="13"/>
        <v/>
      </c>
      <c r="B92" s="26" t="str">
        <f>VLOOKUP(A92,OutputOsiris!$A$9:$A$1008,1,FALSE)</f>
        <v/>
      </c>
      <c r="C92" s="29" t="str">
        <f t="shared" si="14"/>
        <v/>
      </c>
      <c r="D92" s="26" t="str">
        <f>VLOOKUP(A92,InputToets!$A$9:$A$1008,1,FALSE)</f>
        <v/>
      </c>
      <c r="E92" s="29" t="str">
        <f t="shared" si="15"/>
        <v/>
      </c>
      <c r="F92" s="40"/>
      <c r="G92" s="77"/>
      <c r="H92" s="41" t="str">
        <f t="shared" si="11"/>
        <v/>
      </c>
      <c r="I92" s="87" t="str">
        <f t="shared" si="12"/>
        <v/>
      </c>
      <c r="J92" s="87" t="str">
        <f t="shared" si="16"/>
        <v/>
      </c>
      <c r="K92" s="5"/>
    </row>
    <row r="93" spans="1:11" ht="15" customHeight="1" x14ac:dyDescent="0.2">
      <c r="A93" s="28" t="str">
        <f t="shared" si="13"/>
        <v/>
      </c>
      <c r="B93" s="26" t="str">
        <f>VLOOKUP(A93,OutputOsiris!$A$9:$A$1008,1,FALSE)</f>
        <v/>
      </c>
      <c r="C93" s="29" t="str">
        <f t="shared" si="14"/>
        <v/>
      </c>
      <c r="D93" s="26" t="str">
        <f>VLOOKUP(A93,InputToets!$A$9:$A$1008,1,FALSE)</f>
        <v/>
      </c>
      <c r="E93" s="29" t="str">
        <f t="shared" si="15"/>
        <v/>
      </c>
      <c r="F93" s="40"/>
      <c r="G93" s="77"/>
      <c r="H93" s="41" t="str">
        <f t="shared" si="11"/>
        <v/>
      </c>
      <c r="I93" s="87" t="str">
        <f t="shared" si="12"/>
        <v/>
      </c>
      <c r="J93" s="87" t="str">
        <f t="shared" si="16"/>
        <v/>
      </c>
      <c r="K93" s="5"/>
    </row>
    <row r="94" spans="1:11" ht="15" customHeight="1" x14ac:dyDescent="0.2">
      <c r="A94" s="28" t="str">
        <f t="shared" si="13"/>
        <v/>
      </c>
      <c r="B94" s="26" t="str">
        <f>VLOOKUP(A94,OutputOsiris!$A$9:$A$1008,1,FALSE)</f>
        <v/>
      </c>
      <c r="C94" s="29" t="str">
        <f t="shared" si="14"/>
        <v/>
      </c>
      <c r="D94" s="26" t="str">
        <f>VLOOKUP(A94,InputToets!$A$9:$A$1008,1,FALSE)</f>
        <v/>
      </c>
      <c r="E94" s="29" t="str">
        <f t="shared" si="15"/>
        <v/>
      </c>
      <c r="F94" s="40"/>
      <c r="G94" s="77"/>
      <c r="H94" s="41" t="str">
        <f t="shared" si="11"/>
        <v/>
      </c>
      <c r="I94" s="87" t="str">
        <f t="shared" si="12"/>
        <v/>
      </c>
      <c r="J94" s="87" t="str">
        <f t="shared" si="16"/>
        <v/>
      </c>
      <c r="K94" s="5"/>
    </row>
    <row r="95" spans="1:11" ht="15" customHeight="1" x14ac:dyDescent="0.2">
      <c r="A95" s="28" t="str">
        <f t="shared" si="13"/>
        <v/>
      </c>
      <c r="B95" s="26" t="str">
        <f>VLOOKUP(A95,OutputOsiris!$A$9:$A$1008,1,FALSE)</f>
        <v/>
      </c>
      <c r="C95" s="29" t="str">
        <f t="shared" si="14"/>
        <v/>
      </c>
      <c r="D95" s="26" t="str">
        <f>VLOOKUP(A95,InputToets!$A$9:$A$1008,1,FALSE)</f>
        <v/>
      </c>
      <c r="E95" s="29" t="str">
        <f t="shared" si="15"/>
        <v/>
      </c>
      <c r="F95" s="40"/>
      <c r="G95" s="77"/>
      <c r="H95" s="41" t="str">
        <f t="shared" si="11"/>
        <v/>
      </c>
      <c r="I95" s="87" t="str">
        <f t="shared" si="12"/>
        <v/>
      </c>
      <c r="J95" s="87" t="str">
        <f t="shared" si="16"/>
        <v/>
      </c>
      <c r="K95" s="5"/>
    </row>
    <row r="96" spans="1:11" ht="15" customHeight="1" x14ac:dyDescent="0.2">
      <c r="A96" s="28" t="str">
        <f t="shared" si="13"/>
        <v/>
      </c>
      <c r="B96" s="26" t="str">
        <f>VLOOKUP(A96,OutputOsiris!$A$9:$A$1008,1,FALSE)</f>
        <v/>
      </c>
      <c r="C96" s="29" t="str">
        <f t="shared" si="14"/>
        <v/>
      </c>
      <c r="D96" s="26" t="str">
        <f>VLOOKUP(A96,InputToets!$A$9:$A$1008,1,FALSE)</f>
        <v/>
      </c>
      <c r="E96" s="29" t="str">
        <f t="shared" si="15"/>
        <v/>
      </c>
      <c r="F96" s="40"/>
      <c r="G96" s="77"/>
      <c r="H96" s="41" t="str">
        <f t="shared" si="11"/>
        <v/>
      </c>
      <c r="I96" s="87" t="str">
        <f t="shared" si="12"/>
        <v/>
      </c>
      <c r="J96" s="87" t="str">
        <f t="shared" si="16"/>
        <v/>
      </c>
      <c r="K96" s="5"/>
    </row>
    <row r="97" spans="1:11" ht="15" customHeight="1" x14ac:dyDescent="0.2">
      <c r="A97" s="28" t="str">
        <f t="shared" si="13"/>
        <v/>
      </c>
      <c r="B97" s="26" t="str">
        <f>VLOOKUP(A97,OutputOsiris!$A$9:$A$1008,1,FALSE)</f>
        <v/>
      </c>
      <c r="C97" s="29" t="str">
        <f t="shared" si="14"/>
        <v/>
      </c>
      <c r="D97" s="26" t="str">
        <f>VLOOKUP(A97,InputToets!$A$9:$A$1008,1,FALSE)</f>
        <v/>
      </c>
      <c r="E97" s="29" t="str">
        <f t="shared" si="15"/>
        <v/>
      </c>
      <c r="F97" s="40"/>
      <c r="G97" s="77"/>
      <c r="H97" s="41" t="str">
        <f t="shared" si="11"/>
        <v/>
      </c>
      <c r="I97" s="87" t="str">
        <f t="shared" si="12"/>
        <v/>
      </c>
      <c r="J97" s="87" t="str">
        <f t="shared" si="16"/>
        <v/>
      </c>
      <c r="K97" s="5"/>
    </row>
    <row r="98" spans="1:11" ht="15" customHeight="1" x14ac:dyDescent="0.2">
      <c r="A98" s="28" t="str">
        <f t="shared" si="13"/>
        <v/>
      </c>
      <c r="B98" s="26" t="str">
        <f>VLOOKUP(A98,OutputOsiris!$A$9:$A$1008,1,FALSE)</f>
        <v/>
      </c>
      <c r="C98" s="29" t="str">
        <f t="shared" si="14"/>
        <v/>
      </c>
      <c r="D98" s="26" t="str">
        <f>VLOOKUP(A98,InputToets!$A$9:$A$1008,1,FALSE)</f>
        <v/>
      </c>
      <c r="E98" s="29" t="str">
        <f t="shared" si="15"/>
        <v/>
      </c>
      <c r="F98" s="40"/>
      <c r="G98" s="77"/>
      <c r="H98" s="41" t="str">
        <f t="shared" si="11"/>
        <v/>
      </c>
      <c r="I98" s="87" t="str">
        <f t="shared" si="12"/>
        <v/>
      </c>
      <c r="J98" s="87" t="str">
        <f t="shared" si="16"/>
        <v/>
      </c>
      <c r="K98" s="5"/>
    </row>
    <row r="99" spans="1:11" ht="15" customHeight="1" x14ac:dyDescent="0.2">
      <c r="A99" s="28" t="str">
        <f t="shared" si="13"/>
        <v/>
      </c>
      <c r="B99" s="26" t="str">
        <f>VLOOKUP(A99,OutputOsiris!$A$9:$A$1008,1,FALSE)</f>
        <v/>
      </c>
      <c r="C99" s="29" t="str">
        <f t="shared" si="14"/>
        <v/>
      </c>
      <c r="D99" s="26" t="str">
        <f>VLOOKUP(A99,InputToets!$A$9:$A$1008,1,FALSE)</f>
        <v/>
      </c>
      <c r="E99" s="29" t="str">
        <f t="shared" si="15"/>
        <v/>
      </c>
      <c r="F99" s="40"/>
      <c r="G99" s="77"/>
      <c r="H99" s="41" t="str">
        <f t="shared" si="11"/>
        <v/>
      </c>
      <c r="I99" s="87" t="str">
        <f t="shared" si="12"/>
        <v/>
      </c>
      <c r="J99" s="87" t="str">
        <f t="shared" si="16"/>
        <v/>
      </c>
      <c r="K99" s="5"/>
    </row>
    <row r="100" spans="1:11" ht="15" customHeight="1" x14ac:dyDescent="0.2">
      <c r="A100" s="28" t="str">
        <f t="shared" si="13"/>
        <v/>
      </c>
      <c r="B100" s="26" t="str">
        <f>VLOOKUP(A100,OutputOsiris!$A$9:$A$1008,1,FALSE)</f>
        <v/>
      </c>
      <c r="C100" s="29" t="str">
        <f t="shared" si="14"/>
        <v/>
      </c>
      <c r="D100" s="26" t="str">
        <f>VLOOKUP(A100,InputToets!$A$9:$A$1008,1,FALSE)</f>
        <v/>
      </c>
      <c r="E100" s="29" t="str">
        <f t="shared" si="15"/>
        <v/>
      </c>
      <c r="F100" s="40"/>
      <c r="G100" s="77"/>
      <c r="H100" s="41" t="str">
        <f t="shared" si="11"/>
        <v/>
      </c>
      <c r="I100" s="87" t="str">
        <f t="shared" si="12"/>
        <v/>
      </c>
      <c r="J100" s="87" t="str">
        <f t="shared" si="16"/>
        <v/>
      </c>
      <c r="K100" s="5"/>
    </row>
    <row r="101" spans="1:11" ht="15" customHeight="1" x14ac:dyDescent="0.2">
      <c r="A101" s="28" t="str">
        <f t="shared" si="13"/>
        <v/>
      </c>
      <c r="B101" s="26" t="str">
        <f>VLOOKUP(A101,OutputOsiris!$A$9:$A$1008,1,FALSE)</f>
        <v/>
      </c>
      <c r="C101" s="29" t="str">
        <f t="shared" si="14"/>
        <v/>
      </c>
      <c r="D101" s="26" t="str">
        <f>VLOOKUP(A101,InputToets!$A$9:$A$1008,1,FALSE)</f>
        <v/>
      </c>
      <c r="E101" s="29" t="str">
        <f t="shared" si="15"/>
        <v/>
      </c>
      <c r="F101" s="40"/>
      <c r="G101" s="77"/>
      <c r="H101" s="41" t="str">
        <f t="shared" si="11"/>
        <v/>
      </c>
      <c r="I101" s="87" t="str">
        <f t="shared" si="12"/>
        <v/>
      </c>
      <c r="J101" s="87" t="str">
        <f t="shared" si="16"/>
        <v/>
      </c>
      <c r="K101" s="5"/>
    </row>
    <row r="102" spans="1:11" ht="15" customHeight="1" x14ac:dyDescent="0.2">
      <c r="A102" s="28" t="str">
        <f t="shared" si="13"/>
        <v/>
      </c>
      <c r="B102" s="26" t="str">
        <f>VLOOKUP(A102,OutputOsiris!$A$9:$A$1008,1,FALSE)</f>
        <v/>
      </c>
      <c r="C102" s="29" t="str">
        <f t="shared" si="14"/>
        <v/>
      </c>
      <c r="D102" s="26" t="str">
        <f>VLOOKUP(A102,InputToets!$A$9:$A$1008,1,FALSE)</f>
        <v/>
      </c>
      <c r="E102" s="29" t="str">
        <f t="shared" si="15"/>
        <v/>
      </c>
      <c r="F102" s="40"/>
      <c r="G102" s="77"/>
      <c r="H102" s="41" t="str">
        <f t="shared" si="11"/>
        <v/>
      </c>
      <c r="I102" s="87" t="str">
        <f t="shared" si="12"/>
        <v/>
      </c>
      <c r="J102" s="87" t="str">
        <f t="shared" si="16"/>
        <v/>
      </c>
      <c r="K102" s="5"/>
    </row>
    <row r="103" spans="1:11" ht="15" customHeight="1" x14ac:dyDescent="0.2">
      <c r="A103" s="28" t="str">
        <f t="shared" si="13"/>
        <v/>
      </c>
      <c r="B103" s="26" t="str">
        <f>VLOOKUP(A103,OutputOsiris!$A$9:$A$1008,1,FALSE)</f>
        <v/>
      </c>
      <c r="C103" s="29" t="str">
        <f t="shared" si="14"/>
        <v/>
      </c>
      <c r="D103" s="26" t="str">
        <f>VLOOKUP(A103,InputToets!$A$9:$A$1008,1,FALSE)</f>
        <v/>
      </c>
      <c r="E103" s="29" t="str">
        <f t="shared" si="15"/>
        <v/>
      </c>
      <c r="F103" s="40"/>
      <c r="G103" s="77"/>
      <c r="H103" s="41" t="str">
        <f t="shared" si="11"/>
        <v/>
      </c>
      <c r="I103" s="87" t="str">
        <f t="shared" si="12"/>
        <v/>
      </c>
      <c r="J103" s="87" t="str">
        <f t="shared" si="16"/>
        <v/>
      </c>
      <c r="K103" s="5"/>
    </row>
    <row r="104" spans="1:11" ht="15" customHeight="1" x14ac:dyDescent="0.2">
      <c r="A104" s="28" t="str">
        <f t="shared" si="13"/>
        <v/>
      </c>
      <c r="B104" s="26" t="str">
        <f>VLOOKUP(A104,OutputOsiris!$A$9:$A$1008,1,FALSE)</f>
        <v/>
      </c>
      <c r="C104" s="29" t="str">
        <f t="shared" si="14"/>
        <v/>
      </c>
      <c r="D104" s="26" t="str">
        <f>VLOOKUP(A104,InputToets!$A$9:$A$1008,1,FALSE)</f>
        <v/>
      </c>
      <c r="E104" s="29" t="str">
        <f t="shared" si="15"/>
        <v/>
      </c>
      <c r="F104" s="40"/>
      <c r="G104" s="77"/>
      <c r="H104" s="41" t="str">
        <f t="shared" si="11"/>
        <v/>
      </c>
      <c r="I104" s="87" t="str">
        <f t="shared" si="12"/>
        <v/>
      </c>
      <c r="J104" s="87" t="str">
        <f t="shared" si="16"/>
        <v/>
      </c>
      <c r="K104" s="5"/>
    </row>
    <row r="105" spans="1:11" ht="15" customHeight="1" x14ac:dyDescent="0.2">
      <c r="A105" s="28" t="str">
        <f t="shared" si="13"/>
        <v/>
      </c>
      <c r="B105" s="26" t="str">
        <f>VLOOKUP(A105,OutputOsiris!$A$9:$A$1008,1,FALSE)</f>
        <v/>
      </c>
      <c r="C105" s="29" t="str">
        <f t="shared" si="14"/>
        <v/>
      </c>
      <c r="D105" s="26" t="str">
        <f>VLOOKUP(A105,InputToets!$A$9:$A$1008,1,FALSE)</f>
        <v/>
      </c>
      <c r="E105" s="29" t="str">
        <f t="shared" si="15"/>
        <v/>
      </c>
      <c r="F105" s="40"/>
      <c r="G105" s="77"/>
      <c r="H105" s="41" t="str">
        <f t="shared" si="11"/>
        <v/>
      </c>
      <c r="I105" s="87" t="str">
        <f t="shared" si="12"/>
        <v/>
      </c>
      <c r="J105" s="87" t="str">
        <f t="shared" si="16"/>
        <v/>
      </c>
      <c r="K105" s="5"/>
    </row>
    <row r="106" spans="1:11" ht="15" customHeight="1" x14ac:dyDescent="0.2">
      <c r="A106" s="28" t="str">
        <f t="shared" si="13"/>
        <v/>
      </c>
      <c r="B106" s="26" t="str">
        <f>VLOOKUP(A106,OutputOsiris!$A$9:$A$1008,1,FALSE)</f>
        <v/>
      </c>
      <c r="C106" s="29" t="str">
        <f t="shared" si="14"/>
        <v/>
      </c>
      <c r="D106" s="26" t="str">
        <f>VLOOKUP(A106,InputToets!$A$9:$A$1008,1,FALSE)</f>
        <v/>
      </c>
      <c r="E106" s="29" t="str">
        <f t="shared" si="15"/>
        <v/>
      </c>
      <c r="F106" s="40"/>
      <c r="G106" s="77"/>
      <c r="H106" s="41" t="str">
        <f t="shared" si="11"/>
        <v/>
      </c>
      <c r="I106" s="87" t="str">
        <f t="shared" si="12"/>
        <v/>
      </c>
      <c r="J106" s="87" t="str">
        <f t="shared" si="16"/>
        <v/>
      </c>
      <c r="K106" s="5"/>
    </row>
    <row r="107" spans="1:11" ht="15" customHeight="1" x14ac:dyDescent="0.2">
      <c r="A107" s="28" t="str">
        <f t="shared" si="13"/>
        <v/>
      </c>
      <c r="B107" s="26" t="str">
        <f>VLOOKUP(A107,OutputOsiris!$A$9:$A$1008,1,FALSE)</f>
        <v/>
      </c>
      <c r="C107" s="29" t="str">
        <f t="shared" si="14"/>
        <v/>
      </c>
      <c r="D107" s="26" t="str">
        <f>VLOOKUP(A107,InputToets!$A$9:$A$1008,1,FALSE)</f>
        <v/>
      </c>
      <c r="E107" s="29" t="str">
        <f t="shared" si="15"/>
        <v/>
      </c>
      <c r="F107" s="40"/>
      <c r="G107" s="77"/>
      <c r="H107" s="41" t="str">
        <f t="shared" si="11"/>
        <v/>
      </c>
      <c r="I107" s="87" t="str">
        <f t="shared" si="12"/>
        <v/>
      </c>
      <c r="J107" s="87" t="str">
        <f t="shared" si="16"/>
        <v/>
      </c>
      <c r="K107" s="5"/>
    </row>
    <row r="108" spans="1:11" ht="15" customHeight="1" x14ac:dyDescent="0.2">
      <c r="A108" s="28" t="str">
        <f t="shared" si="13"/>
        <v/>
      </c>
      <c r="B108" s="26" t="str">
        <f>VLOOKUP(A108,OutputOsiris!$A$9:$A$1008,1,FALSE)</f>
        <v/>
      </c>
      <c r="C108" s="29" t="str">
        <f t="shared" si="14"/>
        <v/>
      </c>
      <c r="D108" s="26" t="str">
        <f>VLOOKUP(A108,InputToets!$A$9:$A$1008,1,FALSE)</f>
        <v/>
      </c>
      <c r="E108" s="29" t="str">
        <f t="shared" si="15"/>
        <v/>
      </c>
      <c r="F108" s="40"/>
      <c r="G108" s="77"/>
      <c r="H108" s="41" t="str">
        <f t="shared" si="11"/>
        <v/>
      </c>
      <c r="I108" s="87" t="str">
        <f t="shared" si="12"/>
        <v/>
      </c>
      <c r="J108" s="87" t="str">
        <f t="shared" si="16"/>
        <v/>
      </c>
      <c r="K108" s="5"/>
    </row>
    <row r="109" spans="1:11" ht="15" customHeight="1" x14ac:dyDescent="0.2">
      <c r="A109" s="28" t="str">
        <f t="shared" si="13"/>
        <v/>
      </c>
      <c r="B109" s="26" t="str">
        <f>VLOOKUP(A109,OutputOsiris!$A$9:$A$1008,1,FALSE)</f>
        <v/>
      </c>
      <c r="C109" s="29" t="str">
        <f t="shared" si="14"/>
        <v/>
      </c>
      <c r="D109" s="26" t="str">
        <f>VLOOKUP(A109,InputToets!$A$9:$A$1008,1,FALSE)</f>
        <v/>
      </c>
      <c r="E109" s="29" t="str">
        <f t="shared" si="15"/>
        <v/>
      </c>
      <c r="F109" s="40"/>
      <c r="G109" s="77"/>
      <c r="H109" s="41" t="str">
        <f t="shared" si="11"/>
        <v/>
      </c>
      <c r="I109" s="87" t="str">
        <f t="shared" si="12"/>
        <v/>
      </c>
      <c r="J109" s="87" t="str">
        <f t="shared" si="16"/>
        <v/>
      </c>
      <c r="K109" s="5"/>
    </row>
    <row r="110" spans="1:11" ht="15" customHeight="1" x14ac:dyDescent="0.2">
      <c r="A110" s="28" t="str">
        <f t="shared" si="13"/>
        <v/>
      </c>
      <c r="B110" s="26" t="str">
        <f>VLOOKUP(A110,OutputOsiris!$A$9:$A$1008,1,FALSE)</f>
        <v/>
      </c>
      <c r="C110" s="29" t="str">
        <f t="shared" si="14"/>
        <v/>
      </c>
      <c r="D110" s="26" t="str">
        <f>VLOOKUP(A110,InputToets!$A$9:$A$1008,1,FALSE)</f>
        <v/>
      </c>
      <c r="E110" s="29" t="str">
        <f t="shared" si="15"/>
        <v/>
      </c>
      <c r="F110" s="40"/>
      <c r="G110" s="77"/>
      <c r="H110" s="41" t="str">
        <f t="shared" si="11"/>
        <v/>
      </c>
      <c r="I110" s="87" t="str">
        <f t="shared" si="12"/>
        <v/>
      </c>
      <c r="J110" s="87" t="str">
        <f t="shared" si="16"/>
        <v/>
      </c>
      <c r="K110" s="5"/>
    </row>
    <row r="111" spans="1:11" ht="15" customHeight="1" x14ac:dyDescent="0.2">
      <c r="A111" s="28" t="str">
        <f t="shared" si="13"/>
        <v/>
      </c>
      <c r="B111" s="26" t="str">
        <f>VLOOKUP(A111,OutputOsiris!$A$9:$A$1008,1,FALSE)</f>
        <v/>
      </c>
      <c r="C111" s="29" t="str">
        <f t="shared" si="14"/>
        <v/>
      </c>
      <c r="D111" s="26" t="str">
        <f>VLOOKUP(A111,InputToets!$A$9:$A$1008,1,FALSE)</f>
        <v/>
      </c>
      <c r="E111" s="29" t="str">
        <f t="shared" si="15"/>
        <v/>
      </c>
      <c r="F111" s="40"/>
      <c r="G111" s="77"/>
      <c r="H111" s="41" t="str">
        <f t="shared" si="11"/>
        <v/>
      </c>
      <c r="I111" s="87" t="str">
        <f t="shared" si="12"/>
        <v/>
      </c>
      <c r="J111" s="87" t="str">
        <f t="shared" si="16"/>
        <v/>
      </c>
      <c r="K111" s="5"/>
    </row>
    <row r="112" spans="1:11" ht="15" customHeight="1" x14ac:dyDescent="0.2">
      <c r="A112" s="28" t="str">
        <f t="shared" si="13"/>
        <v/>
      </c>
      <c r="B112" s="26" t="str">
        <f>VLOOKUP(A112,OutputOsiris!$A$9:$A$1008,1,FALSE)</f>
        <v/>
      </c>
      <c r="C112" s="29" t="str">
        <f t="shared" si="14"/>
        <v/>
      </c>
      <c r="D112" s="26" t="str">
        <f>VLOOKUP(A112,InputToets!$A$9:$A$1008,1,FALSE)</f>
        <v/>
      </c>
      <c r="E112" s="29" t="str">
        <f t="shared" si="15"/>
        <v/>
      </c>
      <c r="F112" s="40"/>
      <c r="G112" s="77"/>
      <c r="H112" s="41" t="str">
        <f t="shared" si="11"/>
        <v/>
      </c>
      <c r="I112" s="87" t="str">
        <f t="shared" si="12"/>
        <v/>
      </c>
      <c r="J112" s="87" t="str">
        <f t="shared" si="16"/>
        <v/>
      </c>
      <c r="K112" s="5"/>
    </row>
    <row r="113" spans="1:11" ht="15" customHeight="1" x14ac:dyDescent="0.2">
      <c r="A113" s="28" t="str">
        <f t="shared" si="13"/>
        <v/>
      </c>
      <c r="B113" s="26" t="str">
        <f>VLOOKUP(A113,OutputOsiris!$A$9:$A$1008,1,FALSE)</f>
        <v/>
      </c>
      <c r="C113" s="29" t="str">
        <f t="shared" si="14"/>
        <v/>
      </c>
      <c r="D113" s="26" t="str">
        <f>VLOOKUP(A113,InputToets!$A$9:$A$1008,1,FALSE)</f>
        <v/>
      </c>
      <c r="E113" s="29" t="str">
        <f t="shared" si="15"/>
        <v/>
      </c>
      <c r="F113" s="40"/>
      <c r="G113" s="77"/>
      <c r="H113" s="41" t="str">
        <f t="shared" si="11"/>
        <v/>
      </c>
      <c r="I113" s="87" t="str">
        <f t="shared" si="12"/>
        <v/>
      </c>
      <c r="J113" s="87" t="str">
        <f t="shared" si="16"/>
        <v/>
      </c>
      <c r="K113" s="5"/>
    </row>
    <row r="114" spans="1:11" ht="15" customHeight="1" x14ac:dyDescent="0.2">
      <c r="A114" s="28" t="str">
        <f t="shared" si="13"/>
        <v/>
      </c>
      <c r="B114" s="26" t="str">
        <f>VLOOKUP(A114,OutputOsiris!$A$9:$A$1008,1,FALSE)</f>
        <v/>
      </c>
      <c r="C114" s="29" t="str">
        <f t="shared" si="14"/>
        <v/>
      </c>
      <c r="D114" s="26" t="str">
        <f>VLOOKUP(A114,InputToets!$A$9:$A$1008,1,FALSE)</f>
        <v/>
      </c>
      <c r="E114" s="29" t="str">
        <f t="shared" si="15"/>
        <v/>
      </c>
      <c r="F114" s="40"/>
      <c r="G114" s="77"/>
      <c r="H114" s="41" t="str">
        <f t="shared" si="11"/>
        <v/>
      </c>
      <c r="I114" s="87" t="str">
        <f t="shared" si="12"/>
        <v/>
      </c>
      <c r="J114" s="87" t="str">
        <f t="shared" si="16"/>
        <v/>
      </c>
      <c r="K114" s="5"/>
    </row>
    <row r="115" spans="1:11" ht="15" customHeight="1" x14ac:dyDescent="0.2">
      <c r="A115" s="28" t="str">
        <f t="shared" si="13"/>
        <v/>
      </c>
      <c r="B115" s="26" t="str">
        <f>VLOOKUP(A115,OutputOsiris!$A$9:$A$1008,1,FALSE)</f>
        <v/>
      </c>
      <c r="C115" s="29" t="str">
        <f t="shared" si="14"/>
        <v/>
      </c>
      <c r="D115" s="26" t="str">
        <f>VLOOKUP(A115,InputToets!$A$9:$A$1008,1,FALSE)</f>
        <v/>
      </c>
      <c r="E115" s="29" t="str">
        <f t="shared" si="15"/>
        <v/>
      </c>
      <c r="F115" s="40"/>
      <c r="G115" s="77"/>
      <c r="H115" s="41" t="str">
        <f t="shared" si="11"/>
        <v/>
      </c>
      <c r="I115" s="87" t="str">
        <f t="shared" si="12"/>
        <v/>
      </c>
      <c r="J115" s="87" t="str">
        <f t="shared" si="16"/>
        <v/>
      </c>
      <c r="K115" s="5"/>
    </row>
    <row r="116" spans="1:11" ht="15" customHeight="1" x14ac:dyDescent="0.2">
      <c r="A116" s="28" t="str">
        <f t="shared" si="13"/>
        <v/>
      </c>
      <c r="B116" s="26" t="str">
        <f>VLOOKUP(A116,OutputOsiris!$A$9:$A$1008,1,FALSE)</f>
        <v/>
      </c>
      <c r="C116" s="29" t="str">
        <f t="shared" si="14"/>
        <v/>
      </c>
      <c r="D116" s="26" t="str">
        <f>VLOOKUP(A116,InputToets!$A$9:$A$1008,1,FALSE)</f>
        <v/>
      </c>
      <c r="E116" s="29" t="str">
        <f t="shared" si="15"/>
        <v/>
      </c>
      <c r="F116" s="40"/>
      <c r="G116" s="77"/>
      <c r="H116" s="41" t="str">
        <f t="shared" si="11"/>
        <v/>
      </c>
      <c r="I116" s="87" t="str">
        <f t="shared" si="12"/>
        <v/>
      </c>
      <c r="J116" s="87" t="str">
        <f t="shared" si="16"/>
        <v/>
      </c>
      <c r="K116" s="5"/>
    </row>
    <row r="117" spans="1:11" ht="15" customHeight="1" x14ac:dyDescent="0.2">
      <c r="A117" s="28" t="str">
        <f t="shared" si="13"/>
        <v/>
      </c>
      <c r="B117" s="26" t="str">
        <f>VLOOKUP(A117,OutputOsiris!$A$9:$A$1008,1,FALSE)</f>
        <v/>
      </c>
      <c r="C117" s="29" t="str">
        <f t="shared" si="14"/>
        <v/>
      </c>
      <c r="D117" s="26" t="str">
        <f>VLOOKUP(A117,InputToets!$A$9:$A$1008,1,FALSE)</f>
        <v/>
      </c>
      <c r="E117" s="29" t="str">
        <f t="shared" si="15"/>
        <v/>
      </c>
      <c r="F117" s="40"/>
      <c r="G117" s="77"/>
      <c r="H117" s="41" t="str">
        <f t="shared" si="11"/>
        <v/>
      </c>
      <c r="I117" s="87" t="str">
        <f t="shared" si="12"/>
        <v/>
      </c>
      <c r="J117" s="87" t="str">
        <f t="shared" si="16"/>
        <v/>
      </c>
      <c r="K117" s="5"/>
    </row>
    <row r="118" spans="1:11" ht="15" customHeight="1" x14ac:dyDescent="0.2">
      <c r="A118" s="28" t="str">
        <f t="shared" si="13"/>
        <v/>
      </c>
      <c r="B118" s="26" t="str">
        <f>VLOOKUP(A118,OutputOsiris!$A$9:$A$1008,1,FALSE)</f>
        <v/>
      </c>
      <c r="C118" s="29" t="str">
        <f t="shared" si="14"/>
        <v/>
      </c>
      <c r="D118" s="26" t="str">
        <f>VLOOKUP(A118,InputToets!$A$9:$A$1008,1,FALSE)</f>
        <v/>
      </c>
      <c r="E118" s="29" t="str">
        <f t="shared" si="15"/>
        <v/>
      </c>
      <c r="F118" s="40"/>
      <c r="G118" s="77"/>
      <c r="H118" s="41" t="str">
        <f t="shared" si="11"/>
        <v/>
      </c>
      <c r="I118" s="87" t="str">
        <f t="shared" si="12"/>
        <v/>
      </c>
      <c r="J118" s="87" t="str">
        <f t="shared" si="16"/>
        <v/>
      </c>
      <c r="K118" s="5"/>
    </row>
    <row r="119" spans="1:11" ht="15" customHeight="1" x14ac:dyDescent="0.2">
      <c r="A119" s="28" t="str">
        <f t="shared" si="13"/>
        <v/>
      </c>
      <c r="B119" s="26" t="str">
        <f>VLOOKUP(A119,OutputOsiris!$A$9:$A$1008,1,FALSE)</f>
        <v/>
      </c>
      <c r="C119" s="29" t="str">
        <f t="shared" si="14"/>
        <v/>
      </c>
      <c r="D119" s="26" t="str">
        <f>VLOOKUP(A119,InputToets!$A$9:$A$1008,1,FALSE)</f>
        <v/>
      </c>
      <c r="E119" s="29" t="str">
        <f t="shared" si="15"/>
        <v/>
      </c>
      <c r="F119" s="40"/>
      <c r="G119" s="77"/>
      <c r="H119" s="41" t="str">
        <f t="shared" si="11"/>
        <v/>
      </c>
      <c r="I119" s="87" t="str">
        <f t="shared" si="12"/>
        <v/>
      </c>
      <c r="J119" s="87" t="str">
        <f t="shared" si="16"/>
        <v/>
      </c>
      <c r="K119" s="5"/>
    </row>
    <row r="120" spans="1:11" ht="15" customHeight="1" x14ac:dyDescent="0.2">
      <c r="A120" s="28" t="str">
        <f t="shared" si="13"/>
        <v/>
      </c>
      <c r="B120" s="26" t="str">
        <f>VLOOKUP(A120,OutputOsiris!$A$9:$A$1008,1,FALSE)</f>
        <v/>
      </c>
      <c r="C120" s="29" t="str">
        <f t="shared" si="14"/>
        <v/>
      </c>
      <c r="D120" s="26" t="str">
        <f>VLOOKUP(A120,InputToets!$A$9:$A$1008,1,FALSE)</f>
        <v/>
      </c>
      <c r="E120" s="29" t="str">
        <f t="shared" si="15"/>
        <v/>
      </c>
      <c r="F120" s="40"/>
      <c r="G120" s="77"/>
      <c r="H120" s="41" t="str">
        <f t="shared" si="11"/>
        <v/>
      </c>
      <c r="I120" s="87" t="str">
        <f t="shared" si="12"/>
        <v/>
      </c>
      <c r="J120" s="87" t="str">
        <f t="shared" si="16"/>
        <v/>
      </c>
      <c r="K120" s="5"/>
    </row>
    <row r="121" spans="1:11" ht="15" customHeight="1" x14ac:dyDescent="0.2">
      <c r="A121" s="28" t="str">
        <f t="shared" si="13"/>
        <v/>
      </c>
      <c r="B121" s="26" t="str">
        <f>VLOOKUP(A121,OutputOsiris!$A$9:$A$1008,1,FALSE)</f>
        <v/>
      </c>
      <c r="C121" s="29" t="str">
        <f t="shared" si="14"/>
        <v/>
      </c>
      <c r="D121" s="26" t="str">
        <f>VLOOKUP(A121,InputToets!$A$9:$A$1008,1,FALSE)</f>
        <v/>
      </c>
      <c r="E121" s="29" t="str">
        <f t="shared" si="15"/>
        <v/>
      </c>
      <c r="F121" s="40"/>
      <c r="G121" s="77"/>
      <c r="H121" s="41" t="str">
        <f t="shared" si="11"/>
        <v/>
      </c>
      <c r="I121" s="87" t="str">
        <f t="shared" si="12"/>
        <v/>
      </c>
      <c r="J121" s="87" t="str">
        <f t="shared" si="16"/>
        <v/>
      </c>
      <c r="K121" s="5"/>
    </row>
    <row r="122" spans="1:11" ht="15" customHeight="1" x14ac:dyDescent="0.2">
      <c r="A122" s="28" t="str">
        <f t="shared" si="13"/>
        <v/>
      </c>
      <c r="B122" s="26" t="str">
        <f>VLOOKUP(A122,OutputOsiris!$A$9:$A$1008,1,FALSE)</f>
        <v/>
      </c>
      <c r="C122" s="29" t="str">
        <f t="shared" si="14"/>
        <v/>
      </c>
      <c r="D122" s="26" t="str">
        <f>VLOOKUP(A122,InputToets!$A$9:$A$1008,1,FALSE)</f>
        <v/>
      </c>
      <c r="E122" s="29" t="str">
        <f t="shared" si="15"/>
        <v/>
      </c>
      <c r="F122" s="40"/>
      <c r="G122" s="77"/>
      <c r="H122" s="41" t="str">
        <f t="shared" si="11"/>
        <v/>
      </c>
      <c r="I122" s="87" t="str">
        <f t="shared" si="12"/>
        <v/>
      </c>
      <c r="J122" s="87" t="str">
        <f t="shared" si="16"/>
        <v/>
      </c>
      <c r="K122" s="5"/>
    </row>
    <row r="123" spans="1:11" ht="15" customHeight="1" x14ac:dyDescent="0.2">
      <c r="A123" s="28" t="str">
        <f t="shared" si="13"/>
        <v/>
      </c>
      <c r="B123" s="26" t="str">
        <f>VLOOKUP(A123,OutputOsiris!$A$9:$A$1008,1,FALSE)</f>
        <v/>
      </c>
      <c r="C123" s="29" t="str">
        <f t="shared" si="14"/>
        <v/>
      </c>
      <c r="D123" s="26" t="str">
        <f>VLOOKUP(A123,InputToets!$A$9:$A$1008,1,FALSE)</f>
        <v/>
      </c>
      <c r="E123" s="29" t="str">
        <f t="shared" si="15"/>
        <v/>
      </c>
      <c r="F123" s="40"/>
      <c r="G123" s="77"/>
      <c r="H123" s="41" t="str">
        <f t="shared" si="11"/>
        <v/>
      </c>
      <c r="I123" s="87" t="str">
        <f t="shared" si="12"/>
        <v/>
      </c>
      <c r="J123" s="87" t="str">
        <f t="shared" si="16"/>
        <v/>
      </c>
      <c r="K123" s="5"/>
    </row>
    <row r="124" spans="1:11" ht="15" customHeight="1" x14ac:dyDescent="0.2">
      <c r="A124" s="28" t="str">
        <f t="shared" si="13"/>
        <v/>
      </c>
      <c r="B124" s="26" t="str">
        <f>VLOOKUP(A124,OutputOsiris!$A$9:$A$1008,1,FALSE)</f>
        <v/>
      </c>
      <c r="C124" s="29" t="str">
        <f t="shared" si="14"/>
        <v/>
      </c>
      <c r="D124" s="26" t="str">
        <f>VLOOKUP(A124,InputToets!$A$9:$A$1008,1,FALSE)</f>
        <v/>
      </c>
      <c r="E124" s="29" t="str">
        <f t="shared" si="15"/>
        <v/>
      </c>
      <c r="F124" s="40"/>
      <c r="G124" s="77"/>
      <c r="H124" s="41" t="str">
        <f t="shared" si="11"/>
        <v/>
      </c>
      <c r="I124" s="87" t="str">
        <f t="shared" si="12"/>
        <v/>
      </c>
      <c r="J124" s="87" t="str">
        <f t="shared" si="16"/>
        <v/>
      </c>
      <c r="K124" s="5"/>
    </row>
    <row r="125" spans="1:11" ht="15" customHeight="1" x14ac:dyDescent="0.2">
      <c r="A125" s="28" t="str">
        <f t="shared" si="13"/>
        <v/>
      </c>
      <c r="B125" s="26" t="str">
        <f>VLOOKUP(A125,OutputOsiris!$A$9:$A$1008,1,FALSE)</f>
        <v/>
      </c>
      <c r="C125" s="29" t="str">
        <f t="shared" si="14"/>
        <v/>
      </c>
      <c r="D125" s="26" t="str">
        <f>VLOOKUP(A125,InputToets!$A$9:$A$1008,1,FALSE)</f>
        <v/>
      </c>
      <c r="E125" s="29" t="str">
        <f t="shared" si="15"/>
        <v/>
      </c>
      <c r="F125" s="40"/>
      <c r="G125" s="77"/>
      <c r="H125" s="41" t="str">
        <f t="shared" si="11"/>
        <v/>
      </c>
      <c r="I125" s="87" t="str">
        <f t="shared" si="12"/>
        <v/>
      </c>
      <c r="J125" s="87" t="str">
        <f t="shared" si="16"/>
        <v/>
      </c>
      <c r="K125" s="5"/>
    </row>
    <row r="126" spans="1:11" ht="15" customHeight="1" x14ac:dyDescent="0.2">
      <c r="A126" s="28" t="str">
        <f t="shared" si="13"/>
        <v/>
      </c>
      <c r="B126" s="26" t="str">
        <f>VLOOKUP(A126,OutputOsiris!$A$9:$A$1008,1,FALSE)</f>
        <v/>
      </c>
      <c r="C126" s="29" t="str">
        <f t="shared" si="14"/>
        <v/>
      </c>
      <c r="D126" s="26" t="str">
        <f>VLOOKUP(A126,InputToets!$A$9:$A$1008,1,FALSE)</f>
        <v/>
      </c>
      <c r="E126" s="29" t="str">
        <f t="shared" si="15"/>
        <v/>
      </c>
      <c r="F126" s="40"/>
      <c r="G126" s="77"/>
      <c r="H126" s="41" t="str">
        <f t="shared" si="11"/>
        <v/>
      </c>
      <c r="I126" s="87" t="str">
        <f t="shared" si="12"/>
        <v/>
      </c>
      <c r="J126" s="87" t="str">
        <f t="shared" si="16"/>
        <v/>
      </c>
      <c r="K126" s="5"/>
    </row>
    <row r="127" spans="1:11" ht="15" customHeight="1" x14ac:dyDescent="0.2">
      <c r="A127" s="28" t="str">
        <f t="shared" si="13"/>
        <v/>
      </c>
      <c r="B127" s="26" t="str">
        <f>VLOOKUP(A127,OutputOsiris!$A$9:$A$1008,1,FALSE)</f>
        <v/>
      </c>
      <c r="C127" s="29" t="str">
        <f t="shared" si="14"/>
        <v/>
      </c>
      <c r="D127" s="26" t="str">
        <f>VLOOKUP(A127,InputToets!$A$9:$A$1008,1,FALSE)</f>
        <v/>
      </c>
      <c r="E127" s="29" t="str">
        <f t="shared" si="15"/>
        <v/>
      </c>
      <c r="F127" s="40"/>
      <c r="G127" s="77"/>
      <c r="H127" s="41" t="str">
        <f t="shared" si="11"/>
        <v/>
      </c>
      <c r="I127" s="87" t="str">
        <f t="shared" si="12"/>
        <v/>
      </c>
      <c r="J127" s="87" t="str">
        <f t="shared" si="16"/>
        <v/>
      </c>
      <c r="K127" s="5"/>
    </row>
    <row r="128" spans="1:11" ht="15" customHeight="1" x14ac:dyDescent="0.2">
      <c r="A128" s="28" t="str">
        <f t="shared" si="13"/>
        <v/>
      </c>
      <c r="B128" s="26" t="str">
        <f>VLOOKUP(A128,OutputOsiris!$A$9:$A$1008,1,FALSE)</f>
        <v/>
      </c>
      <c r="C128" s="29" t="str">
        <f t="shared" si="14"/>
        <v/>
      </c>
      <c r="D128" s="26" t="str">
        <f>VLOOKUP(A128,InputToets!$A$9:$A$1008,1,FALSE)</f>
        <v/>
      </c>
      <c r="E128" s="29" t="str">
        <f t="shared" si="15"/>
        <v/>
      </c>
      <c r="F128" s="40"/>
      <c r="G128" s="77"/>
      <c r="H128" s="41" t="str">
        <f t="shared" si="11"/>
        <v/>
      </c>
      <c r="I128" s="87" t="str">
        <f t="shared" si="12"/>
        <v/>
      </c>
      <c r="J128" s="87" t="str">
        <f t="shared" si="16"/>
        <v/>
      </c>
      <c r="K128" s="5"/>
    </row>
    <row r="129" spans="1:11" ht="15" customHeight="1" x14ac:dyDescent="0.2">
      <c r="A129" s="28" t="str">
        <f t="shared" si="13"/>
        <v/>
      </c>
      <c r="B129" s="26" t="str">
        <f>VLOOKUP(A129,OutputOsiris!$A$9:$A$1008,1,FALSE)</f>
        <v/>
      </c>
      <c r="C129" s="29" t="str">
        <f t="shared" si="14"/>
        <v/>
      </c>
      <c r="D129" s="26" t="str">
        <f>VLOOKUP(A129,InputToets!$A$9:$A$1008,1,FALSE)</f>
        <v/>
      </c>
      <c r="E129" s="29" t="str">
        <f t="shared" si="15"/>
        <v/>
      </c>
      <c r="F129" s="40"/>
      <c r="G129" s="77"/>
      <c r="H129" s="41" t="str">
        <f t="shared" si="11"/>
        <v/>
      </c>
      <c r="I129" s="87" t="str">
        <f t="shared" si="12"/>
        <v/>
      </c>
      <c r="J129" s="87" t="str">
        <f t="shared" si="16"/>
        <v/>
      </c>
      <c r="K129" s="5"/>
    </row>
    <row r="130" spans="1:11" ht="15" customHeight="1" x14ac:dyDescent="0.2">
      <c r="A130" s="28" t="str">
        <f t="shared" si="13"/>
        <v/>
      </c>
      <c r="B130" s="26" t="str">
        <f>VLOOKUP(A130,OutputOsiris!$A$9:$A$1008,1,FALSE)</f>
        <v/>
      </c>
      <c r="C130" s="29" t="str">
        <f t="shared" si="14"/>
        <v/>
      </c>
      <c r="D130" s="26" t="str">
        <f>VLOOKUP(A130,InputToets!$A$9:$A$1008,1,FALSE)</f>
        <v/>
      </c>
      <c r="E130" s="29" t="str">
        <f t="shared" si="15"/>
        <v/>
      </c>
      <c r="F130" s="40"/>
      <c r="G130" s="77"/>
      <c r="H130" s="41" t="str">
        <f t="shared" si="11"/>
        <v/>
      </c>
      <c r="I130" s="87" t="str">
        <f t="shared" si="12"/>
        <v/>
      </c>
      <c r="J130" s="87" t="str">
        <f t="shared" si="16"/>
        <v/>
      </c>
      <c r="K130" s="5"/>
    </row>
    <row r="131" spans="1:11" ht="15" customHeight="1" x14ac:dyDescent="0.2">
      <c r="A131" s="28" t="str">
        <f t="shared" si="13"/>
        <v/>
      </c>
      <c r="B131" s="26" t="str">
        <f>VLOOKUP(A131,OutputOsiris!$A$9:$A$1008,1,FALSE)</f>
        <v/>
      </c>
      <c r="C131" s="29" t="str">
        <f t="shared" si="14"/>
        <v/>
      </c>
      <c r="D131" s="26" t="str">
        <f>VLOOKUP(A131,InputToets!$A$9:$A$1008,1,FALSE)</f>
        <v/>
      </c>
      <c r="E131" s="29" t="str">
        <f t="shared" si="15"/>
        <v/>
      </c>
      <c r="F131" s="40"/>
      <c r="G131" s="77"/>
      <c r="H131" s="41" t="str">
        <f t="shared" si="11"/>
        <v/>
      </c>
      <c r="I131" s="87" t="str">
        <f t="shared" si="12"/>
        <v/>
      </c>
      <c r="J131" s="87" t="str">
        <f t="shared" si="16"/>
        <v/>
      </c>
      <c r="K131" s="5"/>
    </row>
    <row r="132" spans="1:11" ht="15" customHeight="1" x14ac:dyDescent="0.2">
      <c r="A132" s="28" t="str">
        <f t="shared" si="13"/>
        <v/>
      </c>
      <c r="B132" s="26" t="str">
        <f>VLOOKUP(A132,OutputOsiris!$A$9:$A$1008,1,FALSE)</f>
        <v/>
      </c>
      <c r="C132" s="29" t="str">
        <f t="shared" si="14"/>
        <v/>
      </c>
      <c r="D132" s="26" t="str">
        <f>VLOOKUP(A132,InputToets!$A$9:$A$1008,1,FALSE)</f>
        <v/>
      </c>
      <c r="E132" s="29" t="str">
        <f t="shared" si="15"/>
        <v/>
      </c>
      <c r="F132" s="40"/>
      <c r="G132" s="77"/>
      <c r="H132" s="41" t="str">
        <f t="shared" si="11"/>
        <v/>
      </c>
      <c r="I132" s="87" t="str">
        <f t="shared" si="12"/>
        <v/>
      </c>
      <c r="J132" s="87" t="str">
        <f t="shared" si="16"/>
        <v/>
      </c>
      <c r="K132" s="5"/>
    </row>
    <row r="133" spans="1:11" ht="15" customHeight="1" x14ac:dyDescent="0.2">
      <c r="A133" s="28" t="str">
        <f t="shared" si="13"/>
        <v/>
      </c>
      <c r="B133" s="26" t="str">
        <f>VLOOKUP(A133,OutputOsiris!$A$9:$A$1008,1,FALSE)</f>
        <v/>
      </c>
      <c r="C133" s="29" t="str">
        <f t="shared" si="14"/>
        <v/>
      </c>
      <c r="D133" s="26" t="str">
        <f>VLOOKUP(A133,InputToets!$A$9:$A$1008,1,FALSE)</f>
        <v/>
      </c>
      <c r="E133" s="29" t="str">
        <f t="shared" si="15"/>
        <v/>
      </c>
      <c r="F133" s="40"/>
      <c r="G133" s="77"/>
      <c r="H133" s="41" t="str">
        <f t="shared" si="11"/>
        <v/>
      </c>
      <c r="I133" s="87" t="str">
        <f t="shared" si="12"/>
        <v/>
      </c>
      <c r="J133" s="87" t="str">
        <f t="shared" si="16"/>
        <v/>
      </c>
      <c r="K133" s="5"/>
    </row>
    <row r="134" spans="1:11" ht="15" customHeight="1" x14ac:dyDescent="0.2">
      <c r="A134" s="28" t="str">
        <f t="shared" si="13"/>
        <v/>
      </c>
      <c r="B134" s="26" t="str">
        <f>VLOOKUP(A134,OutputOsiris!$A$9:$A$1008,1,FALSE)</f>
        <v/>
      </c>
      <c r="C134" s="29" t="str">
        <f t="shared" si="14"/>
        <v/>
      </c>
      <c r="D134" s="26" t="str">
        <f>VLOOKUP(A134,InputToets!$A$9:$A$1008,1,FALSE)</f>
        <v/>
      </c>
      <c r="E134" s="29" t="str">
        <f t="shared" si="15"/>
        <v/>
      </c>
      <c r="F134" s="40"/>
      <c r="G134" s="77"/>
      <c r="H134" s="41" t="str">
        <f t="shared" si="11"/>
        <v/>
      </c>
      <c r="I134" s="87" t="str">
        <f t="shared" si="12"/>
        <v/>
      </c>
      <c r="J134" s="87" t="str">
        <f t="shared" si="16"/>
        <v/>
      </c>
      <c r="K134" s="5"/>
    </row>
    <row r="135" spans="1:11" ht="15" customHeight="1" x14ac:dyDescent="0.2">
      <c r="A135" s="28" t="str">
        <f t="shared" si="13"/>
        <v/>
      </c>
      <c r="B135" s="26" t="str">
        <f>VLOOKUP(A135,OutputOsiris!$A$9:$A$1008,1,FALSE)</f>
        <v/>
      </c>
      <c r="C135" s="29" t="str">
        <f t="shared" si="14"/>
        <v/>
      </c>
      <c r="D135" s="26" t="str">
        <f>VLOOKUP(A135,InputToets!$A$9:$A$1008,1,FALSE)</f>
        <v/>
      </c>
      <c r="E135" s="29" t="str">
        <f t="shared" si="15"/>
        <v/>
      </c>
      <c r="F135" s="40"/>
      <c r="G135" s="77"/>
      <c r="H135" s="41" t="str">
        <f t="shared" si="11"/>
        <v/>
      </c>
      <c r="I135" s="87" t="str">
        <f t="shared" si="12"/>
        <v/>
      </c>
      <c r="J135" s="87" t="str">
        <f t="shared" si="16"/>
        <v/>
      </c>
      <c r="K135" s="5"/>
    </row>
    <row r="136" spans="1:11" ht="15" customHeight="1" x14ac:dyDescent="0.2">
      <c r="A136" s="28" t="str">
        <f t="shared" si="13"/>
        <v/>
      </c>
      <c r="B136" s="26" t="str">
        <f>VLOOKUP(A136,OutputOsiris!$A$9:$A$1008,1,FALSE)</f>
        <v/>
      </c>
      <c r="C136" s="29" t="str">
        <f t="shared" si="14"/>
        <v/>
      </c>
      <c r="D136" s="26" t="str">
        <f>VLOOKUP(A136,InputToets!$A$9:$A$1008,1,FALSE)</f>
        <v/>
      </c>
      <c r="E136" s="29" t="str">
        <f t="shared" si="15"/>
        <v/>
      </c>
      <c r="F136" s="40"/>
      <c r="G136" s="77"/>
      <c r="H136" s="41" t="str">
        <f t="shared" si="11"/>
        <v/>
      </c>
      <c r="I136" s="87" t="str">
        <f t="shared" si="12"/>
        <v/>
      </c>
      <c r="J136" s="87" t="str">
        <f t="shared" si="16"/>
        <v/>
      </c>
      <c r="K136" s="5"/>
    </row>
    <row r="137" spans="1:11" ht="15" customHeight="1" x14ac:dyDescent="0.2">
      <c r="A137" s="28" t="str">
        <f t="shared" si="13"/>
        <v/>
      </c>
      <c r="B137" s="26" t="str">
        <f>VLOOKUP(A137,OutputOsiris!$A$9:$A$1008,1,FALSE)</f>
        <v/>
      </c>
      <c r="C137" s="29" t="str">
        <f t="shared" si="14"/>
        <v/>
      </c>
      <c r="D137" s="26" t="str">
        <f>VLOOKUP(A137,InputToets!$A$9:$A$1008,1,FALSE)</f>
        <v/>
      </c>
      <c r="E137" s="29" t="str">
        <f t="shared" si="15"/>
        <v/>
      </c>
      <c r="F137" s="40"/>
      <c r="G137" s="77"/>
      <c r="H137" s="41" t="str">
        <f t="shared" si="11"/>
        <v/>
      </c>
      <c r="I137" s="87" t="str">
        <f t="shared" si="12"/>
        <v/>
      </c>
      <c r="J137" s="87" t="str">
        <f t="shared" si="16"/>
        <v/>
      </c>
      <c r="K137" s="5"/>
    </row>
    <row r="138" spans="1:11" ht="15" customHeight="1" x14ac:dyDescent="0.2">
      <c r="A138" s="28" t="str">
        <f t="shared" si="13"/>
        <v/>
      </c>
      <c r="B138" s="26" t="str">
        <f>VLOOKUP(A138,OutputOsiris!$A$9:$A$1008,1,FALSE)</f>
        <v/>
      </c>
      <c r="C138" s="29" t="str">
        <f t="shared" si="14"/>
        <v/>
      </c>
      <c r="D138" s="26" t="str">
        <f>VLOOKUP(A138,InputToets!$A$9:$A$1008,1,FALSE)</f>
        <v/>
      </c>
      <c r="E138" s="29" t="str">
        <f t="shared" si="15"/>
        <v/>
      </c>
      <c r="F138" s="40"/>
      <c r="G138" s="77"/>
      <c r="H138" s="41" t="str">
        <f t="shared" si="11"/>
        <v/>
      </c>
      <c r="I138" s="87" t="str">
        <f t="shared" si="12"/>
        <v/>
      </c>
      <c r="J138" s="87" t="str">
        <f t="shared" si="16"/>
        <v/>
      </c>
      <c r="K138" s="5"/>
    </row>
    <row r="139" spans="1:11" ht="15" customHeight="1" x14ac:dyDescent="0.2">
      <c r="A139" s="28" t="str">
        <f t="shared" si="13"/>
        <v/>
      </c>
      <c r="B139" s="26" t="str">
        <f>VLOOKUP(A139,OutputOsiris!$A$9:$A$1008,1,FALSE)</f>
        <v/>
      </c>
      <c r="C139" s="29" t="str">
        <f t="shared" si="14"/>
        <v/>
      </c>
      <c r="D139" s="26" t="str">
        <f>VLOOKUP(A139,InputToets!$A$9:$A$1008,1,FALSE)</f>
        <v/>
      </c>
      <c r="E139" s="29" t="str">
        <f t="shared" si="15"/>
        <v/>
      </c>
      <c r="F139" s="40"/>
      <c r="G139" s="77"/>
      <c r="H139" s="41" t="str">
        <f t="shared" ref="H139:H202" si="17">IF(J139="","",IF($G$9="Cijfer",IF(ISNUMBER(G139),G139,""),IF(J139&gt;10,10,J139)))</f>
        <v/>
      </c>
      <c r="I139" s="87" t="str">
        <f t="shared" ref="I139:I202" si="18">IF(ISNUMBER(G139),((G139-$C$8)/$E$7)+1,"")</f>
        <v/>
      </c>
      <c r="J139" s="87" t="str">
        <f t="shared" si="16"/>
        <v/>
      </c>
      <c r="K139" s="5"/>
    </row>
    <row r="140" spans="1:11" ht="15" customHeight="1" x14ac:dyDescent="0.2">
      <c r="A140" s="28" t="str">
        <f t="shared" ref="A140:A203" si="19">TEXT(RIGHT(TRIM(F140),7),"0000000")</f>
        <v/>
      </c>
      <c r="B140" s="26" t="str">
        <f>VLOOKUP(A140,OutputOsiris!$A$9:$A$1008,1,FALSE)</f>
        <v/>
      </c>
      <c r="C140" s="29" t="str">
        <f t="shared" ref="C140:C203" si="20">IF(ISBLANK(F140),"",(IF(ISERROR(B140),"NEE","")))</f>
        <v/>
      </c>
      <c r="D140" s="26" t="str">
        <f>VLOOKUP(A140,InputToets!$A$9:$A$1008,1,FALSE)</f>
        <v/>
      </c>
      <c r="E140" s="29" t="str">
        <f t="shared" ref="E140:E203" si="21">IF(ISBLANK(F140),"",(IF(ISERROR(D140),"NEE","")))</f>
        <v/>
      </c>
      <c r="F140" s="40"/>
      <c r="G140" s="77"/>
      <c r="H140" s="41" t="str">
        <f t="shared" si="17"/>
        <v/>
      </c>
      <c r="I140" s="87" t="str">
        <f t="shared" si="18"/>
        <v/>
      </c>
      <c r="J140" s="87" t="str">
        <f t="shared" si="16"/>
        <v/>
      </c>
      <c r="K140" s="5"/>
    </row>
    <row r="141" spans="1:11" ht="15" customHeight="1" x14ac:dyDescent="0.2">
      <c r="A141" s="28" t="str">
        <f t="shared" si="19"/>
        <v/>
      </c>
      <c r="B141" s="26" t="str">
        <f>VLOOKUP(A141,OutputOsiris!$A$9:$A$1008,1,FALSE)</f>
        <v/>
      </c>
      <c r="C141" s="29" t="str">
        <f t="shared" si="20"/>
        <v/>
      </c>
      <c r="D141" s="26" t="str">
        <f>VLOOKUP(A141,InputToets!$A$9:$A$1008,1,FALSE)</f>
        <v/>
      </c>
      <c r="E141" s="29" t="str">
        <f t="shared" si="21"/>
        <v/>
      </c>
      <c r="F141" s="40"/>
      <c r="G141" s="77"/>
      <c r="H141" s="41" t="str">
        <f t="shared" si="17"/>
        <v/>
      </c>
      <c r="I141" s="87" t="str">
        <f t="shared" si="18"/>
        <v/>
      </c>
      <c r="J141" s="87" t="str">
        <f t="shared" si="16"/>
        <v/>
      </c>
      <c r="K141" s="5"/>
    </row>
    <row r="142" spans="1:11" ht="15" customHeight="1" x14ac:dyDescent="0.2">
      <c r="A142" s="28" t="str">
        <f t="shared" si="19"/>
        <v/>
      </c>
      <c r="B142" s="26" t="str">
        <f>VLOOKUP(A142,OutputOsiris!$A$9:$A$1008,1,FALSE)</f>
        <v/>
      </c>
      <c r="C142" s="29" t="str">
        <f t="shared" si="20"/>
        <v/>
      </c>
      <c r="D142" s="26" t="str">
        <f>VLOOKUP(A142,InputToets!$A$9:$A$1008,1,FALSE)</f>
        <v/>
      </c>
      <c r="E142" s="29" t="str">
        <f t="shared" si="21"/>
        <v/>
      </c>
      <c r="F142" s="40"/>
      <c r="G142" s="77"/>
      <c r="H142" s="41" t="str">
        <f t="shared" si="17"/>
        <v/>
      </c>
      <c r="I142" s="87" t="str">
        <f t="shared" si="18"/>
        <v/>
      </c>
      <c r="J142" s="87" t="str">
        <f t="shared" si="16"/>
        <v/>
      </c>
      <c r="K142" s="5"/>
    </row>
    <row r="143" spans="1:11" ht="15" customHeight="1" x14ac:dyDescent="0.2">
      <c r="A143" s="28" t="str">
        <f t="shared" si="19"/>
        <v/>
      </c>
      <c r="B143" s="26" t="str">
        <f>VLOOKUP(A143,OutputOsiris!$A$9:$A$1008,1,FALSE)</f>
        <v/>
      </c>
      <c r="C143" s="29" t="str">
        <f t="shared" si="20"/>
        <v/>
      </c>
      <c r="D143" s="26" t="str">
        <f>VLOOKUP(A143,InputToets!$A$9:$A$1008,1,FALSE)</f>
        <v/>
      </c>
      <c r="E143" s="29" t="str">
        <f t="shared" si="21"/>
        <v/>
      </c>
      <c r="F143" s="40"/>
      <c r="G143" s="77"/>
      <c r="H143" s="41" t="str">
        <f t="shared" si="17"/>
        <v/>
      </c>
      <c r="I143" s="87" t="str">
        <f t="shared" si="18"/>
        <v/>
      </c>
      <c r="J143" s="87" t="str">
        <f t="shared" si="16"/>
        <v/>
      </c>
      <c r="K143" s="5"/>
    </row>
    <row r="144" spans="1:11" ht="15" customHeight="1" x14ac:dyDescent="0.2">
      <c r="A144" s="28" t="str">
        <f t="shared" si="19"/>
        <v/>
      </c>
      <c r="B144" s="26" t="str">
        <f>VLOOKUP(A144,OutputOsiris!$A$9:$A$1008,1,FALSE)</f>
        <v/>
      </c>
      <c r="C144" s="29" t="str">
        <f t="shared" si="20"/>
        <v/>
      </c>
      <c r="D144" s="26" t="str">
        <f>VLOOKUP(A144,InputToets!$A$9:$A$1008,1,FALSE)</f>
        <v/>
      </c>
      <c r="E144" s="29" t="str">
        <f t="shared" si="21"/>
        <v/>
      </c>
      <c r="F144" s="40"/>
      <c r="G144" s="77"/>
      <c r="H144" s="41" t="str">
        <f t="shared" si="17"/>
        <v/>
      </c>
      <c r="I144" s="87" t="str">
        <f t="shared" si="18"/>
        <v/>
      </c>
      <c r="J144" s="87" t="str">
        <f t="shared" ref="J144:J207" si="22">IF(I144="","",IF(I144&lt;1,1,I144))</f>
        <v/>
      </c>
      <c r="K144" s="5"/>
    </row>
    <row r="145" spans="1:11" ht="15" customHeight="1" x14ac:dyDescent="0.2">
      <c r="A145" s="28" t="str">
        <f t="shared" si="19"/>
        <v/>
      </c>
      <c r="B145" s="26" t="str">
        <f>VLOOKUP(A145,OutputOsiris!$A$9:$A$1008,1,FALSE)</f>
        <v/>
      </c>
      <c r="C145" s="29" t="str">
        <f t="shared" si="20"/>
        <v/>
      </c>
      <c r="D145" s="26" t="str">
        <f>VLOOKUP(A145,InputToets!$A$9:$A$1008,1,FALSE)</f>
        <v/>
      </c>
      <c r="E145" s="29" t="str">
        <f t="shared" si="21"/>
        <v/>
      </c>
      <c r="F145" s="40"/>
      <c r="G145" s="77"/>
      <c r="H145" s="41" t="str">
        <f t="shared" si="17"/>
        <v/>
      </c>
      <c r="I145" s="87" t="str">
        <f t="shared" si="18"/>
        <v/>
      </c>
      <c r="J145" s="87" t="str">
        <f t="shared" si="22"/>
        <v/>
      </c>
      <c r="K145" s="5"/>
    </row>
    <row r="146" spans="1:11" ht="15" customHeight="1" x14ac:dyDescent="0.2">
      <c r="A146" s="28" t="str">
        <f t="shared" si="19"/>
        <v/>
      </c>
      <c r="B146" s="26" t="str">
        <f>VLOOKUP(A146,OutputOsiris!$A$9:$A$1008,1,FALSE)</f>
        <v/>
      </c>
      <c r="C146" s="29" t="str">
        <f t="shared" si="20"/>
        <v/>
      </c>
      <c r="D146" s="26" t="str">
        <f>VLOOKUP(A146,InputToets!$A$9:$A$1008,1,FALSE)</f>
        <v/>
      </c>
      <c r="E146" s="29" t="str">
        <f t="shared" si="21"/>
        <v/>
      </c>
      <c r="F146" s="40"/>
      <c r="G146" s="77"/>
      <c r="H146" s="41" t="str">
        <f t="shared" si="17"/>
        <v/>
      </c>
      <c r="I146" s="87" t="str">
        <f t="shared" si="18"/>
        <v/>
      </c>
      <c r="J146" s="87" t="str">
        <f t="shared" si="22"/>
        <v/>
      </c>
      <c r="K146" s="5"/>
    </row>
    <row r="147" spans="1:11" ht="15" customHeight="1" x14ac:dyDescent="0.2">
      <c r="A147" s="28" t="str">
        <f t="shared" si="19"/>
        <v/>
      </c>
      <c r="B147" s="26" t="str">
        <f>VLOOKUP(A147,OutputOsiris!$A$9:$A$1008,1,FALSE)</f>
        <v/>
      </c>
      <c r="C147" s="29" t="str">
        <f t="shared" si="20"/>
        <v/>
      </c>
      <c r="D147" s="26" t="str">
        <f>VLOOKUP(A147,InputToets!$A$9:$A$1008,1,FALSE)</f>
        <v/>
      </c>
      <c r="E147" s="29" t="str">
        <f t="shared" si="21"/>
        <v/>
      </c>
      <c r="F147" s="40"/>
      <c r="G147" s="77"/>
      <c r="H147" s="41" t="str">
        <f t="shared" si="17"/>
        <v/>
      </c>
      <c r="I147" s="87" t="str">
        <f t="shared" si="18"/>
        <v/>
      </c>
      <c r="J147" s="87" t="str">
        <f t="shared" si="22"/>
        <v/>
      </c>
      <c r="K147" s="5"/>
    </row>
    <row r="148" spans="1:11" ht="15" customHeight="1" x14ac:dyDescent="0.2">
      <c r="A148" s="28" t="str">
        <f t="shared" si="19"/>
        <v/>
      </c>
      <c r="B148" s="26" t="str">
        <f>VLOOKUP(A148,OutputOsiris!$A$9:$A$1008,1,FALSE)</f>
        <v/>
      </c>
      <c r="C148" s="29" t="str">
        <f t="shared" si="20"/>
        <v/>
      </c>
      <c r="D148" s="26" t="str">
        <f>VLOOKUP(A148,InputToets!$A$9:$A$1008,1,FALSE)</f>
        <v/>
      </c>
      <c r="E148" s="29" t="str">
        <f t="shared" si="21"/>
        <v/>
      </c>
      <c r="F148" s="40"/>
      <c r="G148" s="77"/>
      <c r="H148" s="41" t="str">
        <f t="shared" si="17"/>
        <v/>
      </c>
      <c r="I148" s="87" t="str">
        <f t="shared" si="18"/>
        <v/>
      </c>
      <c r="J148" s="87" t="str">
        <f t="shared" si="22"/>
        <v/>
      </c>
      <c r="K148" s="5"/>
    </row>
    <row r="149" spans="1:11" ht="15" customHeight="1" x14ac:dyDescent="0.2">
      <c r="A149" s="28" t="str">
        <f t="shared" si="19"/>
        <v/>
      </c>
      <c r="B149" s="26" t="str">
        <f>VLOOKUP(A149,OutputOsiris!$A$9:$A$1008,1,FALSE)</f>
        <v/>
      </c>
      <c r="C149" s="29" t="str">
        <f t="shared" si="20"/>
        <v/>
      </c>
      <c r="D149" s="26" t="str">
        <f>VLOOKUP(A149,InputToets!$A$9:$A$1008,1,FALSE)</f>
        <v/>
      </c>
      <c r="E149" s="29" t="str">
        <f t="shared" si="21"/>
        <v/>
      </c>
      <c r="F149" s="40"/>
      <c r="G149" s="77"/>
      <c r="H149" s="41" t="str">
        <f t="shared" si="17"/>
        <v/>
      </c>
      <c r="I149" s="87" t="str">
        <f t="shared" si="18"/>
        <v/>
      </c>
      <c r="J149" s="87" t="str">
        <f t="shared" si="22"/>
        <v/>
      </c>
      <c r="K149" s="5"/>
    </row>
    <row r="150" spans="1:11" ht="15" customHeight="1" x14ac:dyDescent="0.2">
      <c r="A150" s="28" t="str">
        <f t="shared" si="19"/>
        <v/>
      </c>
      <c r="B150" s="26" t="str">
        <f>VLOOKUP(A150,OutputOsiris!$A$9:$A$1008,1,FALSE)</f>
        <v/>
      </c>
      <c r="C150" s="29" t="str">
        <f t="shared" si="20"/>
        <v/>
      </c>
      <c r="D150" s="26" t="str">
        <f>VLOOKUP(A150,InputToets!$A$9:$A$1008,1,FALSE)</f>
        <v/>
      </c>
      <c r="E150" s="29" t="str">
        <f t="shared" si="21"/>
        <v/>
      </c>
      <c r="F150" s="40"/>
      <c r="G150" s="77"/>
      <c r="H150" s="41" t="str">
        <f t="shared" si="17"/>
        <v/>
      </c>
      <c r="I150" s="87" t="str">
        <f t="shared" si="18"/>
        <v/>
      </c>
      <c r="J150" s="87" t="str">
        <f t="shared" si="22"/>
        <v/>
      </c>
      <c r="K150" s="5"/>
    </row>
    <row r="151" spans="1:11" ht="15" customHeight="1" x14ac:dyDescent="0.2">
      <c r="A151" s="28" t="str">
        <f t="shared" si="19"/>
        <v/>
      </c>
      <c r="B151" s="26" t="str">
        <f>VLOOKUP(A151,OutputOsiris!$A$9:$A$1008,1,FALSE)</f>
        <v/>
      </c>
      <c r="C151" s="29" t="str">
        <f t="shared" si="20"/>
        <v/>
      </c>
      <c r="D151" s="26" t="str">
        <f>VLOOKUP(A151,InputToets!$A$9:$A$1008,1,FALSE)</f>
        <v/>
      </c>
      <c r="E151" s="29" t="str">
        <f t="shared" si="21"/>
        <v/>
      </c>
      <c r="F151" s="40"/>
      <c r="G151" s="77"/>
      <c r="H151" s="41" t="str">
        <f t="shared" si="17"/>
        <v/>
      </c>
      <c r="I151" s="87" t="str">
        <f t="shared" si="18"/>
        <v/>
      </c>
      <c r="J151" s="87" t="str">
        <f t="shared" si="22"/>
        <v/>
      </c>
      <c r="K151" s="5"/>
    </row>
    <row r="152" spans="1:11" ht="15" customHeight="1" x14ac:dyDescent="0.2">
      <c r="A152" s="28" t="str">
        <f t="shared" si="19"/>
        <v/>
      </c>
      <c r="B152" s="26" t="str">
        <f>VLOOKUP(A152,OutputOsiris!$A$9:$A$1008,1,FALSE)</f>
        <v/>
      </c>
      <c r="C152" s="29" t="str">
        <f t="shared" si="20"/>
        <v/>
      </c>
      <c r="D152" s="26" t="str">
        <f>VLOOKUP(A152,InputToets!$A$9:$A$1008,1,FALSE)</f>
        <v/>
      </c>
      <c r="E152" s="29" t="str">
        <f t="shared" si="21"/>
        <v/>
      </c>
      <c r="F152" s="40"/>
      <c r="G152" s="77"/>
      <c r="H152" s="41" t="str">
        <f t="shared" si="17"/>
        <v/>
      </c>
      <c r="I152" s="87" t="str">
        <f t="shared" si="18"/>
        <v/>
      </c>
      <c r="J152" s="87" t="str">
        <f t="shared" si="22"/>
        <v/>
      </c>
      <c r="K152" s="5"/>
    </row>
    <row r="153" spans="1:11" ht="15" customHeight="1" x14ac:dyDescent="0.2">
      <c r="A153" s="28" t="str">
        <f t="shared" si="19"/>
        <v/>
      </c>
      <c r="B153" s="26" t="str">
        <f>VLOOKUP(A153,OutputOsiris!$A$9:$A$1008,1,FALSE)</f>
        <v/>
      </c>
      <c r="C153" s="29" t="str">
        <f t="shared" si="20"/>
        <v/>
      </c>
      <c r="D153" s="26" t="str">
        <f>VLOOKUP(A153,InputToets!$A$9:$A$1008,1,FALSE)</f>
        <v/>
      </c>
      <c r="E153" s="29" t="str">
        <f t="shared" si="21"/>
        <v/>
      </c>
      <c r="F153" s="40"/>
      <c r="G153" s="77"/>
      <c r="H153" s="41" t="str">
        <f t="shared" si="17"/>
        <v/>
      </c>
      <c r="I153" s="87" t="str">
        <f t="shared" si="18"/>
        <v/>
      </c>
      <c r="J153" s="87" t="str">
        <f t="shared" si="22"/>
        <v/>
      </c>
      <c r="K153" s="5"/>
    </row>
    <row r="154" spans="1:11" ht="15" customHeight="1" x14ac:dyDescent="0.2">
      <c r="A154" s="28" t="str">
        <f t="shared" si="19"/>
        <v/>
      </c>
      <c r="B154" s="26" t="str">
        <f>VLOOKUP(A154,OutputOsiris!$A$9:$A$1008,1,FALSE)</f>
        <v/>
      </c>
      <c r="C154" s="29" t="str">
        <f t="shared" si="20"/>
        <v/>
      </c>
      <c r="D154" s="26" t="str">
        <f>VLOOKUP(A154,InputToets!$A$9:$A$1008,1,FALSE)</f>
        <v/>
      </c>
      <c r="E154" s="29" t="str">
        <f t="shared" si="21"/>
        <v/>
      </c>
      <c r="F154" s="40"/>
      <c r="G154" s="77"/>
      <c r="H154" s="41" t="str">
        <f t="shared" si="17"/>
        <v/>
      </c>
      <c r="I154" s="87" t="str">
        <f t="shared" si="18"/>
        <v/>
      </c>
      <c r="J154" s="87" t="str">
        <f t="shared" si="22"/>
        <v/>
      </c>
      <c r="K154" s="5"/>
    </row>
    <row r="155" spans="1:11" ht="15" customHeight="1" x14ac:dyDescent="0.2">
      <c r="A155" s="28" t="str">
        <f t="shared" si="19"/>
        <v/>
      </c>
      <c r="B155" s="26" t="str">
        <f>VLOOKUP(A155,OutputOsiris!$A$9:$A$1008,1,FALSE)</f>
        <v/>
      </c>
      <c r="C155" s="29" t="str">
        <f t="shared" si="20"/>
        <v/>
      </c>
      <c r="D155" s="26" t="str">
        <f>VLOOKUP(A155,InputToets!$A$9:$A$1008,1,FALSE)</f>
        <v/>
      </c>
      <c r="E155" s="29" t="str">
        <f t="shared" si="21"/>
        <v/>
      </c>
      <c r="F155" s="40"/>
      <c r="G155" s="77"/>
      <c r="H155" s="41" t="str">
        <f t="shared" si="17"/>
        <v/>
      </c>
      <c r="I155" s="87" t="str">
        <f t="shared" si="18"/>
        <v/>
      </c>
      <c r="J155" s="87" t="str">
        <f t="shared" si="22"/>
        <v/>
      </c>
      <c r="K155" s="5"/>
    </row>
    <row r="156" spans="1:11" ht="15" customHeight="1" x14ac:dyDescent="0.2">
      <c r="A156" s="28" t="str">
        <f t="shared" si="19"/>
        <v/>
      </c>
      <c r="B156" s="26" t="str">
        <f>VLOOKUP(A156,OutputOsiris!$A$9:$A$1008,1,FALSE)</f>
        <v/>
      </c>
      <c r="C156" s="29" t="str">
        <f t="shared" si="20"/>
        <v/>
      </c>
      <c r="D156" s="26" t="str">
        <f>VLOOKUP(A156,InputToets!$A$9:$A$1008,1,FALSE)</f>
        <v/>
      </c>
      <c r="E156" s="29" t="str">
        <f t="shared" si="21"/>
        <v/>
      </c>
      <c r="F156" s="40"/>
      <c r="G156" s="77"/>
      <c r="H156" s="41" t="str">
        <f t="shared" si="17"/>
        <v/>
      </c>
      <c r="I156" s="87" t="str">
        <f t="shared" si="18"/>
        <v/>
      </c>
      <c r="J156" s="87" t="str">
        <f t="shared" si="22"/>
        <v/>
      </c>
      <c r="K156" s="5"/>
    </row>
    <row r="157" spans="1:11" ht="15" customHeight="1" x14ac:dyDescent="0.2">
      <c r="A157" s="28" t="str">
        <f t="shared" si="19"/>
        <v/>
      </c>
      <c r="B157" s="26" t="str">
        <f>VLOOKUP(A157,OutputOsiris!$A$9:$A$1008,1,FALSE)</f>
        <v/>
      </c>
      <c r="C157" s="29" t="str">
        <f t="shared" si="20"/>
        <v/>
      </c>
      <c r="D157" s="26" t="str">
        <f>VLOOKUP(A157,InputToets!$A$9:$A$1008,1,FALSE)</f>
        <v/>
      </c>
      <c r="E157" s="29" t="str">
        <f t="shared" si="21"/>
        <v/>
      </c>
      <c r="F157" s="40"/>
      <c r="G157" s="77"/>
      <c r="H157" s="41" t="str">
        <f t="shared" si="17"/>
        <v/>
      </c>
      <c r="I157" s="87" t="str">
        <f t="shared" si="18"/>
        <v/>
      </c>
      <c r="J157" s="87" t="str">
        <f t="shared" si="22"/>
        <v/>
      </c>
      <c r="K157" s="5"/>
    </row>
    <row r="158" spans="1:11" ht="15" customHeight="1" x14ac:dyDescent="0.2">
      <c r="A158" s="28" t="str">
        <f t="shared" si="19"/>
        <v/>
      </c>
      <c r="B158" s="26" t="str">
        <f>VLOOKUP(A158,OutputOsiris!$A$9:$A$1008,1,FALSE)</f>
        <v/>
      </c>
      <c r="C158" s="29" t="str">
        <f t="shared" si="20"/>
        <v/>
      </c>
      <c r="D158" s="26" t="str">
        <f>VLOOKUP(A158,InputToets!$A$9:$A$1008,1,FALSE)</f>
        <v/>
      </c>
      <c r="E158" s="29" t="str">
        <f t="shared" si="21"/>
        <v/>
      </c>
      <c r="F158" s="40"/>
      <c r="G158" s="77"/>
      <c r="H158" s="41" t="str">
        <f t="shared" si="17"/>
        <v/>
      </c>
      <c r="I158" s="87" t="str">
        <f t="shared" si="18"/>
        <v/>
      </c>
      <c r="J158" s="87" t="str">
        <f t="shared" si="22"/>
        <v/>
      </c>
      <c r="K158" s="5"/>
    </row>
    <row r="159" spans="1:11" ht="15" customHeight="1" x14ac:dyDescent="0.2">
      <c r="A159" s="28" t="str">
        <f t="shared" si="19"/>
        <v/>
      </c>
      <c r="B159" s="26" t="str">
        <f>VLOOKUP(A159,OutputOsiris!$A$9:$A$1008,1,FALSE)</f>
        <v/>
      </c>
      <c r="C159" s="29" t="str">
        <f t="shared" si="20"/>
        <v/>
      </c>
      <c r="D159" s="26" t="str">
        <f>VLOOKUP(A159,InputToets!$A$9:$A$1008,1,FALSE)</f>
        <v/>
      </c>
      <c r="E159" s="29" t="str">
        <f t="shared" si="21"/>
        <v/>
      </c>
      <c r="F159" s="40"/>
      <c r="G159" s="77"/>
      <c r="H159" s="41" t="str">
        <f t="shared" si="17"/>
        <v/>
      </c>
      <c r="I159" s="87" t="str">
        <f t="shared" si="18"/>
        <v/>
      </c>
      <c r="J159" s="87" t="str">
        <f t="shared" si="22"/>
        <v/>
      </c>
      <c r="K159" s="5"/>
    </row>
    <row r="160" spans="1:11" ht="15" customHeight="1" x14ac:dyDescent="0.2">
      <c r="A160" s="28" t="str">
        <f t="shared" si="19"/>
        <v/>
      </c>
      <c r="B160" s="26" t="str">
        <f>VLOOKUP(A160,OutputOsiris!$A$9:$A$1008,1,FALSE)</f>
        <v/>
      </c>
      <c r="C160" s="29" t="str">
        <f t="shared" si="20"/>
        <v/>
      </c>
      <c r="D160" s="26" t="str">
        <f>VLOOKUP(A160,InputToets!$A$9:$A$1008,1,FALSE)</f>
        <v/>
      </c>
      <c r="E160" s="29" t="str">
        <f t="shared" si="21"/>
        <v/>
      </c>
      <c r="F160" s="40"/>
      <c r="G160" s="77"/>
      <c r="H160" s="41" t="str">
        <f t="shared" si="17"/>
        <v/>
      </c>
      <c r="I160" s="87" t="str">
        <f t="shared" si="18"/>
        <v/>
      </c>
      <c r="J160" s="87" t="str">
        <f t="shared" si="22"/>
        <v/>
      </c>
      <c r="K160" s="5"/>
    </row>
    <row r="161" spans="1:11" ht="15" customHeight="1" x14ac:dyDescent="0.2">
      <c r="A161" s="28" t="str">
        <f t="shared" si="19"/>
        <v/>
      </c>
      <c r="B161" s="26" t="str">
        <f>VLOOKUP(A161,OutputOsiris!$A$9:$A$1008,1,FALSE)</f>
        <v/>
      </c>
      <c r="C161" s="29" t="str">
        <f t="shared" si="20"/>
        <v/>
      </c>
      <c r="D161" s="26" t="str">
        <f>VLOOKUP(A161,InputToets!$A$9:$A$1008,1,FALSE)</f>
        <v/>
      </c>
      <c r="E161" s="29" t="str">
        <f t="shared" si="21"/>
        <v/>
      </c>
      <c r="F161" s="40"/>
      <c r="G161" s="77"/>
      <c r="H161" s="41" t="str">
        <f t="shared" si="17"/>
        <v/>
      </c>
      <c r="I161" s="87" t="str">
        <f t="shared" si="18"/>
        <v/>
      </c>
      <c r="J161" s="87" t="str">
        <f t="shared" si="22"/>
        <v/>
      </c>
      <c r="K161" s="5"/>
    </row>
    <row r="162" spans="1:11" ht="15" customHeight="1" x14ac:dyDescent="0.2">
      <c r="A162" s="28" t="str">
        <f t="shared" si="19"/>
        <v/>
      </c>
      <c r="B162" s="26" t="str">
        <f>VLOOKUP(A162,OutputOsiris!$A$9:$A$1008,1,FALSE)</f>
        <v/>
      </c>
      <c r="C162" s="29" t="str">
        <f t="shared" si="20"/>
        <v/>
      </c>
      <c r="D162" s="26" t="str">
        <f>VLOOKUP(A162,InputToets!$A$9:$A$1008,1,FALSE)</f>
        <v/>
      </c>
      <c r="E162" s="29" t="str">
        <f t="shared" si="21"/>
        <v/>
      </c>
      <c r="F162" s="40"/>
      <c r="G162" s="77"/>
      <c r="H162" s="41" t="str">
        <f t="shared" si="17"/>
        <v/>
      </c>
      <c r="I162" s="87" t="str">
        <f t="shared" si="18"/>
        <v/>
      </c>
      <c r="J162" s="87" t="str">
        <f t="shared" si="22"/>
        <v/>
      </c>
      <c r="K162" s="5"/>
    </row>
    <row r="163" spans="1:11" ht="15" customHeight="1" x14ac:dyDescent="0.2">
      <c r="A163" s="28" t="str">
        <f t="shared" si="19"/>
        <v/>
      </c>
      <c r="B163" s="26" t="str">
        <f>VLOOKUP(A163,OutputOsiris!$A$9:$A$1008,1,FALSE)</f>
        <v/>
      </c>
      <c r="C163" s="29" t="str">
        <f t="shared" si="20"/>
        <v/>
      </c>
      <c r="D163" s="26" t="str">
        <f>VLOOKUP(A163,InputToets!$A$9:$A$1008,1,FALSE)</f>
        <v/>
      </c>
      <c r="E163" s="29" t="str">
        <f t="shared" si="21"/>
        <v/>
      </c>
      <c r="F163" s="40"/>
      <c r="G163" s="77"/>
      <c r="H163" s="41" t="str">
        <f t="shared" si="17"/>
        <v/>
      </c>
      <c r="I163" s="87" t="str">
        <f t="shared" si="18"/>
        <v/>
      </c>
      <c r="J163" s="87" t="str">
        <f t="shared" si="22"/>
        <v/>
      </c>
      <c r="K163" s="5"/>
    </row>
    <row r="164" spans="1:11" ht="15" customHeight="1" x14ac:dyDescent="0.2">
      <c r="A164" s="28" t="str">
        <f t="shared" si="19"/>
        <v/>
      </c>
      <c r="B164" s="26" t="str">
        <f>VLOOKUP(A164,OutputOsiris!$A$9:$A$1008,1,FALSE)</f>
        <v/>
      </c>
      <c r="C164" s="29" t="str">
        <f t="shared" si="20"/>
        <v/>
      </c>
      <c r="D164" s="26" t="str">
        <f>VLOOKUP(A164,InputToets!$A$9:$A$1008,1,FALSE)</f>
        <v/>
      </c>
      <c r="E164" s="29" t="str">
        <f t="shared" si="21"/>
        <v/>
      </c>
      <c r="F164" s="40"/>
      <c r="G164" s="77"/>
      <c r="H164" s="41" t="str">
        <f t="shared" si="17"/>
        <v/>
      </c>
      <c r="I164" s="87" t="str">
        <f t="shared" si="18"/>
        <v/>
      </c>
      <c r="J164" s="87" t="str">
        <f t="shared" si="22"/>
        <v/>
      </c>
      <c r="K164" s="5"/>
    </row>
    <row r="165" spans="1:11" ht="15" customHeight="1" x14ac:dyDescent="0.2">
      <c r="A165" s="28" t="str">
        <f t="shared" si="19"/>
        <v/>
      </c>
      <c r="B165" s="26" t="str">
        <f>VLOOKUP(A165,OutputOsiris!$A$9:$A$1008,1,FALSE)</f>
        <v/>
      </c>
      <c r="C165" s="29" t="str">
        <f t="shared" si="20"/>
        <v/>
      </c>
      <c r="D165" s="26" t="str">
        <f>VLOOKUP(A165,InputToets!$A$9:$A$1008,1,FALSE)</f>
        <v/>
      </c>
      <c r="E165" s="29" t="str">
        <f t="shared" si="21"/>
        <v/>
      </c>
      <c r="F165" s="40"/>
      <c r="G165" s="77"/>
      <c r="H165" s="41" t="str">
        <f t="shared" si="17"/>
        <v/>
      </c>
      <c r="I165" s="87" t="str">
        <f t="shared" si="18"/>
        <v/>
      </c>
      <c r="J165" s="87" t="str">
        <f t="shared" si="22"/>
        <v/>
      </c>
      <c r="K165" s="5"/>
    </row>
    <row r="166" spans="1:11" ht="15" customHeight="1" x14ac:dyDescent="0.2">
      <c r="A166" s="28" t="str">
        <f t="shared" si="19"/>
        <v/>
      </c>
      <c r="B166" s="26" t="str">
        <f>VLOOKUP(A166,OutputOsiris!$A$9:$A$1008,1,FALSE)</f>
        <v/>
      </c>
      <c r="C166" s="29" t="str">
        <f t="shared" si="20"/>
        <v/>
      </c>
      <c r="D166" s="26" t="str">
        <f>VLOOKUP(A166,InputToets!$A$9:$A$1008,1,FALSE)</f>
        <v/>
      </c>
      <c r="E166" s="29" t="str">
        <f t="shared" si="21"/>
        <v/>
      </c>
      <c r="F166" s="40"/>
      <c r="G166" s="77"/>
      <c r="H166" s="41" t="str">
        <f t="shared" si="17"/>
        <v/>
      </c>
      <c r="I166" s="87" t="str">
        <f t="shared" si="18"/>
        <v/>
      </c>
      <c r="J166" s="87" t="str">
        <f t="shared" si="22"/>
        <v/>
      </c>
      <c r="K166" s="5"/>
    </row>
    <row r="167" spans="1:11" ht="15" customHeight="1" x14ac:dyDescent="0.2">
      <c r="A167" s="28" t="str">
        <f t="shared" si="19"/>
        <v/>
      </c>
      <c r="B167" s="26" t="str">
        <f>VLOOKUP(A167,OutputOsiris!$A$9:$A$1008,1,FALSE)</f>
        <v/>
      </c>
      <c r="C167" s="29" t="str">
        <f t="shared" si="20"/>
        <v/>
      </c>
      <c r="D167" s="26" t="str">
        <f>VLOOKUP(A167,InputToets!$A$9:$A$1008,1,FALSE)</f>
        <v/>
      </c>
      <c r="E167" s="29" t="str">
        <f t="shared" si="21"/>
        <v/>
      </c>
      <c r="F167" s="40"/>
      <c r="G167" s="77"/>
      <c r="H167" s="41" t="str">
        <f t="shared" si="17"/>
        <v/>
      </c>
      <c r="I167" s="87" t="str">
        <f t="shared" si="18"/>
        <v/>
      </c>
      <c r="J167" s="87" t="str">
        <f t="shared" si="22"/>
        <v/>
      </c>
      <c r="K167" s="5"/>
    </row>
    <row r="168" spans="1:11" ht="15" customHeight="1" x14ac:dyDescent="0.2">
      <c r="A168" s="28" t="str">
        <f t="shared" si="19"/>
        <v/>
      </c>
      <c r="B168" s="26" t="str">
        <f>VLOOKUP(A168,OutputOsiris!$A$9:$A$1008,1,FALSE)</f>
        <v/>
      </c>
      <c r="C168" s="29" t="str">
        <f t="shared" si="20"/>
        <v/>
      </c>
      <c r="D168" s="26" t="str">
        <f>VLOOKUP(A168,InputToets!$A$9:$A$1008,1,FALSE)</f>
        <v/>
      </c>
      <c r="E168" s="29" t="str">
        <f t="shared" si="21"/>
        <v/>
      </c>
      <c r="F168" s="40"/>
      <c r="G168" s="77"/>
      <c r="H168" s="41" t="str">
        <f t="shared" si="17"/>
        <v/>
      </c>
      <c r="I168" s="87" t="str">
        <f t="shared" si="18"/>
        <v/>
      </c>
      <c r="J168" s="87" t="str">
        <f t="shared" si="22"/>
        <v/>
      </c>
      <c r="K168" s="5"/>
    </row>
    <row r="169" spans="1:11" ht="15" customHeight="1" x14ac:dyDescent="0.2">
      <c r="A169" s="28" t="str">
        <f t="shared" si="19"/>
        <v/>
      </c>
      <c r="B169" s="26" t="str">
        <f>VLOOKUP(A169,OutputOsiris!$A$9:$A$1008,1,FALSE)</f>
        <v/>
      </c>
      <c r="C169" s="29" t="str">
        <f t="shared" si="20"/>
        <v/>
      </c>
      <c r="D169" s="26" t="str">
        <f>VLOOKUP(A169,InputToets!$A$9:$A$1008,1,FALSE)</f>
        <v/>
      </c>
      <c r="E169" s="29" t="str">
        <f t="shared" si="21"/>
        <v/>
      </c>
      <c r="F169" s="40"/>
      <c r="G169" s="77"/>
      <c r="H169" s="41" t="str">
        <f t="shared" si="17"/>
        <v/>
      </c>
      <c r="I169" s="87" t="str">
        <f t="shared" si="18"/>
        <v/>
      </c>
      <c r="J169" s="87" t="str">
        <f t="shared" si="22"/>
        <v/>
      </c>
      <c r="K169" s="5"/>
    </row>
    <row r="170" spans="1:11" ht="15" customHeight="1" x14ac:dyDescent="0.2">
      <c r="A170" s="28" t="str">
        <f t="shared" si="19"/>
        <v/>
      </c>
      <c r="B170" s="26" t="str">
        <f>VLOOKUP(A170,OutputOsiris!$A$9:$A$1008,1,FALSE)</f>
        <v/>
      </c>
      <c r="C170" s="29" t="str">
        <f t="shared" si="20"/>
        <v/>
      </c>
      <c r="D170" s="26" t="str">
        <f>VLOOKUP(A170,InputToets!$A$9:$A$1008,1,FALSE)</f>
        <v/>
      </c>
      <c r="E170" s="29" t="str">
        <f t="shared" si="21"/>
        <v/>
      </c>
      <c r="F170" s="40"/>
      <c r="G170" s="77"/>
      <c r="H170" s="41" t="str">
        <f t="shared" si="17"/>
        <v/>
      </c>
      <c r="I170" s="87" t="str">
        <f t="shared" si="18"/>
        <v/>
      </c>
      <c r="J170" s="87" t="str">
        <f t="shared" si="22"/>
        <v/>
      </c>
      <c r="K170" s="5"/>
    </row>
    <row r="171" spans="1:11" ht="15" customHeight="1" x14ac:dyDescent="0.2">
      <c r="A171" s="28" t="str">
        <f t="shared" si="19"/>
        <v/>
      </c>
      <c r="B171" s="26" t="str">
        <f>VLOOKUP(A171,OutputOsiris!$A$9:$A$1008,1,FALSE)</f>
        <v/>
      </c>
      <c r="C171" s="29" t="str">
        <f t="shared" si="20"/>
        <v/>
      </c>
      <c r="D171" s="26" t="str">
        <f>VLOOKUP(A171,InputToets!$A$9:$A$1008,1,FALSE)</f>
        <v/>
      </c>
      <c r="E171" s="29" t="str">
        <f t="shared" si="21"/>
        <v/>
      </c>
      <c r="F171" s="40"/>
      <c r="G171" s="77"/>
      <c r="H171" s="41" t="str">
        <f t="shared" si="17"/>
        <v/>
      </c>
      <c r="I171" s="87" t="str">
        <f t="shared" si="18"/>
        <v/>
      </c>
      <c r="J171" s="87" t="str">
        <f t="shared" si="22"/>
        <v/>
      </c>
      <c r="K171" s="5"/>
    </row>
    <row r="172" spans="1:11" ht="15" customHeight="1" x14ac:dyDescent="0.2">
      <c r="A172" s="28" t="str">
        <f t="shared" si="19"/>
        <v/>
      </c>
      <c r="B172" s="26" t="str">
        <f>VLOOKUP(A172,OutputOsiris!$A$9:$A$1008,1,FALSE)</f>
        <v/>
      </c>
      <c r="C172" s="29" t="str">
        <f t="shared" si="20"/>
        <v/>
      </c>
      <c r="D172" s="26" t="str">
        <f>VLOOKUP(A172,InputToets!$A$9:$A$1008,1,FALSE)</f>
        <v/>
      </c>
      <c r="E172" s="29" t="str">
        <f t="shared" si="21"/>
        <v/>
      </c>
      <c r="F172" s="40"/>
      <c r="G172" s="77"/>
      <c r="H172" s="41" t="str">
        <f t="shared" si="17"/>
        <v/>
      </c>
      <c r="I172" s="87" t="str">
        <f t="shared" si="18"/>
        <v/>
      </c>
      <c r="J172" s="87" t="str">
        <f t="shared" si="22"/>
        <v/>
      </c>
      <c r="K172" s="5"/>
    </row>
    <row r="173" spans="1:11" ht="15" customHeight="1" x14ac:dyDescent="0.2">
      <c r="A173" s="28" t="str">
        <f t="shared" si="19"/>
        <v/>
      </c>
      <c r="B173" s="26" t="str">
        <f>VLOOKUP(A173,OutputOsiris!$A$9:$A$1008,1,FALSE)</f>
        <v/>
      </c>
      <c r="C173" s="29" t="str">
        <f t="shared" si="20"/>
        <v/>
      </c>
      <c r="D173" s="26" t="str">
        <f>VLOOKUP(A173,InputToets!$A$9:$A$1008,1,FALSE)</f>
        <v/>
      </c>
      <c r="E173" s="29" t="str">
        <f t="shared" si="21"/>
        <v/>
      </c>
      <c r="F173" s="40"/>
      <c r="G173" s="77"/>
      <c r="H173" s="41" t="str">
        <f t="shared" si="17"/>
        <v/>
      </c>
      <c r="I173" s="87" t="str">
        <f t="shared" si="18"/>
        <v/>
      </c>
      <c r="J173" s="87" t="str">
        <f t="shared" si="22"/>
        <v/>
      </c>
      <c r="K173" s="5"/>
    </row>
    <row r="174" spans="1:11" ht="15" customHeight="1" x14ac:dyDescent="0.2">
      <c r="A174" s="28" t="str">
        <f t="shared" si="19"/>
        <v/>
      </c>
      <c r="B174" s="26" t="str">
        <f>VLOOKUP(A174,OutputOsiris!$A$9:$A$1008,1,FALSE)</f>
        <v/>
      </c>
      <c r="C174" s="29" t="str">
        <f t="shared" si="20"/>
        <v/>
      </c>
      <c r="D174" s="26" t="str">
        <f>VLOOKUP(A174,InputToets!$A$9:$A$1008,1,FALSE)</f>
        <v/>
      </c>
      <c r="E174" s="29" t="str">
        <f t="shared" si="21"/>
        <v/>
      </c>
      <c r="F174" s="40"/>
      <c r="G174" s="77"/>
      <c r="H174" s="41" t="str">
        <f t="shared" si="17"/>
        <v/>
      </c>
      <c r="I174" s="87" t="str">
        <f t="shared" si="18"/>
        <v/>
      </c>
      <c r="J174" s="87" t="str">
        <f t="shared" si="22"/>
        <v/>
      </c>
      <c r="K174" s="5"/>
    </row>
    <row r="175" spans="1:11" ht="15" customHeight="1" x14ac:dyDescent="0.2">
      <c r="A175" s="28" t="str">
        <f t="shared" si="19"/>
        <v/>
      </c>
      <c r="B175" s="26" t="str">
        <f>VLOOKUP(A175,OutputOsiris!$A$9:$A$1008,1,FALSE)</f>
        <v/>
      </c>
      <c r="C175" s="29" t="str">
        <f t="shared" si="20"/>
        <v/>
      </c>
      <c r="D175" s="26" t="str">
        <f>VLOOKUP(A175,InputToets!$A$9:$A$1008,1,FALSE)</f>
        <v/>
      </c>
      <c r="E175" s="29" t="str">
        <f t="shared" si="21"/>
        <v/>
      </c>
      <c r="F175" s="40"/>
      <c r="G175" s="77"/>
      <c r="H175" s="41" t="str">
        <f t="shared" si="17"/>
        <v/>
      </c>
      <c r="I175" s="87" t="str">
        <f t="shared" si="18"/>
        <v/>
      </c>
      <c r="J175" s="87" t="str">
        <f t="shared" si="22"/>
        <v/>
      </c>
      <c r="K175" s="5"/>
    </row>
    <row r="176" spans="1:11" ht="15" customHeight="1" x14ac:dyDescent="0.2">
      <c r="A176" s="28" t="str">
        <f t="shared" si="19"/>
        <v/>
      </c>
      <c r="B176" s="26" t="str">
        <f>VLOOKUP(A176,OutputOsiris!$A$9:$A$1008,1,FALSE)</f>
        <v/>
      </c>
      <c r="C176" s="29" t="str">
        <f t="shared" si="20"/>
        <v/>
      </c>
      <c r="D176" s="26" t="str">
        <f>VLOOKUP(A176,InputToets!$A$9:$A$1008,1,FALSE)</f>
        <v/>
      </c>
      <c r="E176" s="29" t="str">
        <f t="shared" si="21"/>
        <v/>
      </c>
      <c r="F176" s="40"/>
      <c r="G176" s="77"/>
      <c r="H176" s="41" t="str">
        <f t="shared" si="17"/>
        <v/>
      </c>
      <c r="I176" s="87" t="str">
        <f t="shared" si="18"/>
        <v/>
      </c>
      <c r="J176" s="87" t="str">
        <f t="shared" si="22"/>
        <v/>
      </c>
      <c r="K176" s="5"/>
    </row>
    <row r="177" spans="1:11" ht="15" customHeight="1" x14ac:dyDescent="0.2">
      <c r="A177" s="28" t="str">
        <f t="shared" si="19"/>
        <v/>
      </c>
      <c r="B177" s="26" t="str">
        <f>VLOOKUP(A177,OutputOsiris!$A$9:$A$1008,1,FALSE)</f>
        <v/>
      </c>
      <c r="C177" s="29" t="str">
        <f t="shared" si="20"/>
        <v/>
      </c>
      <c r="D177" s="26" t="str">
        <f>VLOOKUP(A177,InputToets!$A$9:$A$1008,1,FALSE)</f>
        <v/>
      </c>
      <c r="E177" s="29" t="str">
        <f t="shared" si="21"/>
        <v/>
      </c>
      <c r="F177" s="40"/>
      <c r="G177" s="77"/>
      <c r="H177" s="41" t="str">
        <f t="shared" si="17"/>
        <v/>
      </c>
      <c r="I177" s="87" t="str">
        <f t="shared" si="18"/>
        <v/>
      </c>
      <c r="J177" s="87" t="str">
        <f t="shared" si="22"/>
        <v/>
      </c>
      <c r="K177" s="5"/>
    </row>
    <row r="178" spans="1:11" ht="15" customHeight="1" x14ac:dyDescent="0.2">
      <c r="A178" s="28" t="str">
        <f t="shared" si="19"/>
        <v/>
      </c>
      <c r="B178" s="26" t="str">
        <f>VLOOKUP(A178,OutputOsiris!$A$9:$A$1008,1,FALSE)</f>
        <v/>
      </c>
      <c r="C178" s="29" t="str">
        <f t="shared" si="20"/>
        <v/>
      </c>
      <c r="D178" s="26" t="str">
        <f>VLOOKUP(A178,InputToets!$A$9:$A$1008,1,FALSE)</f>
        <v/>
      </c>
      <c r="E178" s="29" t="str">
        <f t="shared" si="21"/>
        <v/>
      </c>
      <c r="F178" s="40"/>
      <c r="G178" s="77"/>
      <c r="H178" s="41" t="str">
        <f t="shared" si="17"/>
        <v/>
      </c>
      <c r="I178" s="87" t="str">
        <f t="shared" si="18"/>
        <v/>
      </c>
      <c r="J178" s="87" t="str">
        <f t="shared" si="22"/>
        <v/>
      </c>
      <c r="K178" s="5"/>
    </row>
    <row r="179" spans="1:11" ht="15" customHeight="1" x14ac:dyDescent="0.2">
      <c r="A179" s="28" t="str">
        <f t="shared" si="19"/>
        <v/>
      </c>
      <c r="B179" s="26" t="str">
        <f>VLOOKUP(A179,OutputOsiris!$A$9:$A$1008,1,FALSE)</f>
        <v/>
      </c>
      <c r="C179" s="29" t="str">
        <f t="shared" si="20"/>
        <v/>
      </c>
      <c r="D179" s="26" t="str">
        <f>VLOOKUP(A179,InputToets!$A$9:$A$1008,1,FALSE)</f>
        <v/>
      </c>
      <c r="E179" s="29" t="str">
        <f t="shared" si="21"/>
        <v/>
      </c>
      <c r="F179" s="40"/>
      <c r="G179" s="77"/>
      <c r="H179" s="41" t="str">
        <f t="shared" si="17"/>
        <v/>
      </c>
      <c r="I179" s="87" t="str">
        <f t="shared" si="18"/>
        <v/>
      </c>
      <c r="J179" s="87" t="str">
        <f t="shared" si="22"/>
        <v/>
      </c>
      <c r="K179" s="5"/>
    </row>
    <row r="180" spans="1:11" ht="15" customHeight="1" x14ac:dyDescent="0.2">
      <c r="A180" s="28" t="str">
        <f t="shared" si="19"/>
        <v/>
      </c>
      <c r="B180" s="26" t="str">
        <f>VLOOKUP(A180,OutputOsiris!$A$9:$A$1008,1,FALSE)</f>
        <v/>
      </c>
      <c r="C180" s="29" t="str">
        <f t="shared" si="20"/>
        <v/>
      </c>
      <c r="D180" s="26" t="str">
        <f>VLOOKUP(A180,InputToets!$A$9:$A$1008,1,FALSE)</f>
        <v/>
      </c>
      <c r="E180" s="29" t="str">
        <f t="shared" si="21"/>
        <v/>
      </c>
      <c r="F180" s="40"/>
      <c r="G180" s="77"/>
      <c r="H180" s="41" t="str">
        <f t="shared" si="17"/>
        <v/>
      </c>
      <c r="I180" s="87" t="str">
        <f t="shared" si="18"/>
        <v/>
      </c>
      <c r="J180" s="87" t="str">
        <f t="shared" si="22"/>
        <v/>
      </c>
      <c r="K180" s="5"/>
    </row>
    <row r="181" spans="1:11" ht="15" customHeight="1" x14ac:dyDescent="0.2">
      <c r="A181" s="28" t="str">
        <f t="shared" si="19"/>
        <v/>
      </c>
      <c r="B181" s="26" t="str">
        <f>VLOOKUP(A181,OutputOsiris!$A$9:$A$1008,1,FALSE)</f>
        <v/>
      </c>
      <c r="C181" s="29" t="str">
        <f t="shared" si="20"/>
        <v/>
      </c>
      <c r="D181" s="26" t="str">
        <f>VLOOKUP(A181,InputToets!$A$9:$A$1008,1,FALSE)</f>
        <v/>
      </c>
      <c r="E181" s="29" t="str">
        <f t="shared" si="21"/>
        <v/>
      </c>
      <c r="F181" s="40"/>
      <c r="G181" s="77"/>
      <c r="H181" s="41" t="str">
        <f t="shared" si="17"/>
        <v/>
      </c>
      <c r="I181" s="87" t="str">
        <f t="shared" si="18"/>
        <v/>
      </c>
      <c r="J181" s="87" t="str">
        <f t="shared" si="22"/>
        <v/>
      </c>
      <c r="K181" s="5"/>
    </row>
    <row r="182" spans="1:11" ht="15" customHeight="1" x14ac:dyDescent="0.2">
      <c r="A182" s="28" t="str">
        <f t="shared" si="19"/>
        <v/>
      </c>
      <c r="B182" s="26" t="str">
        <f>VLOOKUP(A182,OutputOsiris!$A$9:$A$1008,1,FALSE)</f>
        <v/>
      </c>
      <c r="C182" s="29" t="str">
        <f t="shared" si="20"/>
        <v/>
      </c>
      <c r="D182" s="26" t="str">
        <f>VLOOKUP(A182,InputToets!$A$9:$A$1008,1,FALSE)</f>
        <v/>
      </c>
      <c r="E182" s="29" t="str">
        <f t="shared" si="21"/>
        <v/>
      </c>
      <c r="F182" s="40"/>
      <c r="G182" s="77"/>
      <c r="H182" s="41" t="str">
        <f t="shared" si="17"/>
        <v/>
      </c>
      <c r="I182" s="87" t="str">
        <f t="shared" si="18"/>
        <v/>
      </c>
      <c r="J182" s="87" t="str">
        <f t="shared" si="22"/>
        <v/>
      </c>
      <c r="K182" s="5"/>
    </row>
    <row r="183" spans="1:11" ht="15" customHeight="1" x14ac:dyDescent="0.2">
      <c r="A183" s="28" t="str">
        <f t="shared" si="19"/>
        <v/>
      </c>
      <c r="B183" s="26" t="str">
        <f>VLOOKUP(A183,OutputOsiris!$A$9:$A$1008,1,FALSE)</f>
        <v/>
      </c>
      <c r="C183" s="29" t="str">
        <f t="shared" si="20"/>
        <v/>
      </c>
      <c r="D183" s="26" t="str">
        <f>VLOOKUP(A183,InputToets!$A$9:$A$1008,1,FALSE)</f>
        <v/>
      </c>
      <c r="E183" s="29" t="str">
        <f t="shared" si="21"/>
        <v/>
      </c>
      <c r="F183" s="40"/>
      <c r="G183" s="77"/>
      <c r="H183" s="41" t="str">
        <f t="shared" si="17"/>
        <v/>
      </c>
      <c r="I183" s="87" t="str">
        <f t="shared" si="18"/>
        <v/>
      </c>
      <c r="J183" s="87" t="str">
        <f t="shared" si="22"/>
        <v/>
      </c>
      <c r="K183" s="5"/>
    </row>
    <row r="184" spans="1:11" ht="15" customHeight="1" x14ac:dyDescent="0.2">
      <c r="A184" s="28" t="str">
        <f t="shared" si="19"/>
        <v/>
      </c>
      <c r="B184" s="26" t="str">
        <f>VLOOKUP(A184,OutputOsiris!$A$9:$A$1008,1,FALSE)</f>
        <v/>
      </c>
      <c r="C184" s="29" t="str">
        <f t="shared" si="20"/>
        <v/>
      </c>
      <c r="D184" s="26" t="str">
        <f>VLOOKUP(A184,InputToets!$A$9:$A$1008,1,FALSE)</f>
        <v/>
      </c>
      <c r="E184" s="29" t="str">
        <f t="shared" si="21"/>
        <v/>
      </c>
      <c r="F184" s="40"/>
      <c r="G184" s="77"/>
      <c r="H184" s="41" t="str">
        <f t="shared" si="17"/>
        <v/>
      </c>
      <c r="I184" s="87" t="str">
        <f t="shared" si="18"/>
        <v/>
      </c>
      <c r="J184" s="87" t="str">
        <f t="shared" si="22"/>
        <v/>
      </c>
      <c r="K184" s="5"/>
    </row>
    <row r="185" spans="1:11" ht="15" customHeight="1" x14ac:dyDescent="0.2">
      <c r="A185" s="28" t="str">
        <f t="shared" si="19"/>
        <v/>
      </c>
      <c r="B185" s="26" t="str">
        <f>VLOOKUP(A185,OutputOsiris!$A$9:$A$1008,1,FALSE)</f>
        <v/>
      </c>
      <c r="C185" s="29" t="str">
        <f t="shared" si="20"/>
        <v/>
      </c>
      <c r="D185" s="26" t="str">
        <f>VLOOKUP(A185,InputToets!$A$9:$A$1008,1,FALSE)</f>
        <v/>
      </c>
      <c r="E185" s="29" t="str">
        <f t="shared" si="21"/>
        <v/>
      </c>
      <c r="F185" s="40"/>
      <c r="G185" s="77"/>
      <c r="H185" s="41" t="str">
        <f t="shared" si="17"/>
        <v/>
      </c>
      <c r="I185" s="87" t="str">
        <f t="shared" si="18"/>
        <v/>
      </c>
      <c r="J185" s="87" t="str">
        <f t="shared" si="22"/>
        <v/>
      </c>
      <c r="K185" s="5"/>
    </row>
    <row r="186" spans="1:11" ht="15" customHeight="1" x14ac:dyDescent="0.2">
      <c r="A186" s="28" t="str">
        <f t="shared" si="19"/>
        <v/>
      </c>
      <c r="B186" s="26" t="str">
        <f>VLOOKUP(A186,OutputOsiris!$A$9:$A$1008,1,FALSE)</f>
        <v/>
      </c>
      <c r="C186" s="29" t="str">
        <f t="shared" si="20"/>
        <v/>
      </c>
      <c r="D186" s="26" t="str">
        <f>VLOOKUP(A186,InputToets!$A$9:$A$1008,1,FALSE)</f>
        <v/>
      </c>
      <c r="E186" s="29" t="str">
        <f t="shared" si="21"/>
        <v/>
      </c>
      <c r="F186" s="40"/>
      <c r="G186" s="77"/>
      <c r="H186" s="41" t="str">
        <f t="shared" si="17"/>
        <v/>
      </c>
      <c r="I186" s="87" t="str">
        <f t="shared" si="18"/>
        <v/>
      </c>
      <c r="J186" s="87" t="str">
        <f t="shared" si="22"/>
        <v/>
      </c>
      <c r="K186" s="5"/>
    </row>
    <row r="187" spans="1:11" ht="15" customHeight="1" x14ac:dyDescent="0.2">
      <c r="A187" s="28" t="str">
        <f t="shared" si="19"/>
        <v/>
      </c>
      <c r="B187" s="26" t="str">
        <f>VLOOKUP(A187,OutputOsiris!$A$9:$A$1008,1,FALSE)</f>
        <v/>
      </c>
      <c r="C187" s="29" t="str">
        <f t="shared" si="20"/>
        <v/>
      </c>
      <c r="D187" s="26" t="str">
        <f>VLOOKUP(A187,InputToets!$A$9:$A$1008,1,FALSE)</f>
        <v/>
      </c>
      <c r="E187" s="29" t="str">
        <f t="shared" si="21"/>
        <v/>
      </c>
      <c r="F187" s="40"/>
      <c r="G187" s="77"/>
      <c r="H187" s="41" t="str">
        <f t="shared" si="17"/>
        <v/>
      </c>
      <c r="I187" s="87" t="str">
        <f t="shared" si="18"/>
        <v/>
      </c>
      <c r="J187" s="87" t="str">
        <f t="shared" si="22"/>
        <v/>
      </c>
      <c r="K187" s="5"/>
    </row>
    <row r="188" spans="1:11" ht="15" customHeight="1" x14ac:dyDescent="0.2">
      <c r="A188" s="28" t="str">
        <f t="shared" si="19"/>
        <v/>
      </c>
      <c r="B188" s="26" t="str">
        <f>VLOOKUP(A188,OutputOsiris!$A$9:$A$1008,1,FALSE)</f>
        <v/>
      </c>
      <c r="C188" s="29" t="str">
        <f t="shared" si="20"/>
        <v/>
      </c>
      <c r="D188" s="26" t="str">
        <f>VLOOKUP(A188,InputToets!$A$9:$A$1008,1,FALSE)</f>
        <v/>
      </c>
      <c r="E188" s="29" t="str">
        <f t="shared" si="21"/>
        <v/>
      </c>
      <c r="F188" s="40"/>
      <c r="G188" s="77"/>
      <c r="H188" s="41" t="str">
        <f t="shared" si="17"/>
        <v/>
      </c>
      <c r="I188" s="87" t="str">
        <f t="shared" si="18"/>
        <v/>
      </c>
      <c r="J188" s="87" t="str">
        <f t="shared" si="22"/>
        <v/>
      </c>
      <c r="K188" s="5"/>
    </row>
    <row r="189" spans="1:11" ht="15" customHeight="1" x14ac:dyDescent="0.2">
      <c r="A189" s="28" t="str">
        <f t="shared" si="19"/>
        <v/>
      </c>
      <c r="B189" s="26" t="str">
        <f>VLOOKUP(A189,OutputOsiris!$A$9:$A$1008,1,FALSE)</f>
        <v/>
      </c>
      <c r="C189" s="29" t="str">
        <f t="shared" si="20"/>
        <v/>
      </c>
      <c r="D189" s="26" t="str">
        <f>VLOOKUP(A189,InputToets!$A$9:$A$1008,1,FALSE)</f>
        <v/>
      </c>
      <c r="E189" s="29" t="str">
        <f t="shared" si="21"/>
        <v/>
      </c>
      <c r="F189" s="40"/>
      <c r="G189" s="77"/>
      <c r="H189" s="41" t="str">
        <f t="shared" si="17"/>
        <v/>
      </c>
      <c r="I189" s="87" t="str">
        <f t="shared" si="18"/>
        <v/>
      </c>
      <c r="J189" s="87" t="str">
        <f t="shared" si="22"/>
        <v/>
      </c>
      <c r="K189" s="5"/>
    </row>
    <row r="190" spans="1:11" ht="15" customHeight="1" x14ac:dyDescent="0.2">
      <c r="A190" s="28" t="str">
        <f t="shared" si="19"/>
        <v/>
      </c>
      <c r="B190" s="26" t="str">
        <f>VLOOKUP(A190,OutputOsiris!$A$9:$A$1008,1,FALSE)</f>
        <v/>
      </c>
      <c r="C190" s="29" t="str">
        <f t="shared" si="20"/>
        <v/>
      </c>
      <c r="D190" s="26" t="str">
        <f>VLOOKUP(A190,InputToets!$A$9:$A$1008,1,FALSE)</f>
        <v/>
      </c>
      <c r="E190" s="29" t="str">
        <f t="shared" si="21"/>
        <v/>
      </c>
      <c r="F190" s="40"/>
      <c r="G190" s="77"/>
      <c r="H190" s="41" t="str">
        <f t="shared" si="17"/>
        <v/>
      </c>
      <c r="I190" s="87" t="str">
        <f t="shared" si="18"/>
        <v/>
      </c>
      <c r="J190" s="87" t="str">
        <f t="shared" si="22"/>
        <v/>
      </c>
      <c r="K190" s="5"/>
    </row>
    <row r="191" spans="1:11" ht="15" customHeight="1" x14ac:dyDescent="0.2">
      <c r="A191" s="28" t="str">
        <f t="shared" si="19"/>
        <v/>
      </c>
      <c r="B191" s="26" t="str">
        <f>VLOOKUP(A191,OutputOsiris!$A$9:$A$1008,1,FALSE)</f>
        <v/>
      </c>
      <c r="C191" s="29" t="str">
        <f t="shared" si="20"/>
        <v/>
      </c>
      <c r="D191" s="26" t="str">
        <f>VLOOKUP(A191,InputToets!$A$9:$A$1008,1,FALSE)</f>
        <v/>
      </c>
      <c r="E191" s="29" t="str">
        <f t="shared" si="21"/>
        <v/>
      </c>
      <c r="F191" s="40"/>
      <c r="G191" s="77"/>
      <c r="H191" s="41" t="str">
        <f t="shared" si="17"/>
        <v/>
      </c>
      <c r="I191" s="87" t="str">
        <f t="shared" si="18"/>
        <v/>
      </c>
      <c r="J191" s="87" t="str">
        <f t="shared" si="22"/>
        <v/>
      </c>
      <c r="K191" s="5"/>
    </row>
    <row r="192" spans="1:11" ht="15" customHeight="1" x14ac:dyDescent="0.2">
      <c r="A192" s="28" t="str">
        <f t="shared" si="19"/>
        <v/>
      </c>
      <c r="B192" s="26" t="str">
        <f>VLOOKUP(A192,OutputOsiris!$A$9:$A$1008,1,FALSE)</f>
        <v/>
      </c>
      <c r="C192" s="29" t="str">
        <f t="shared" si="20"/>
        <v/>
      </c>
      <c r="D192" s="26" t="str">
        <f>VLOOKUP(A192,InputToets!$A$9:$A$1008,1,FALSE)</f>
        <v/>
      </c>
      <c r="E192" s="29" t="str">
        <f t="shared" si="21"/>
        <v/>
      </c>
      <c r="F192" s="40"/>
      <c r="G192" s="77"/>
      <c r="H192" s="41" t="str">
        <f t="shared" si="17"/>
        <v/>
      </c>
      <c r="I192" s="87" t="str">
        <f t="shared" si="18"/>
        <v/>
      </c>
      <c r="J192" s="87" t="str">
        <f t="shared" si="22"/>
        <v/>
      </c>
      <c r="K192" s="5"/>
    </row>
    <row r="193" spans="1:11" ht="15" customHeight="1" x14ac:dyDescent="0.2">
      <c r="A193" s="28" t="str">
        <f t="shared" si="19"/>
        <v/>
      </c>
      <c r="B193" s="26" t="str">
        <f>VLOOKUP(A193,OutputOsiris!$A$9:$A$1008,1,FALSE)</f>
        <v/>
      </c>
      <c r="C193" s="29" t="str">
        <f t="shared" si="20"/>
        <v/>
      </c>
      <c r="D193" s="26" t="str">
        <f>VLOOKUP(A193,InputToets!$A$9:$A$1008,1,FALSE)</f>
        <v/>
      </c>
      <c r="E193" s="29" t="str">
        <f t="shared" si="21"/>
        <v/>
      </c>
      <c r="F193" s="40"/>
      <c r="G193" s="77"/>
      <c r="H193" s="41" t="str">
        <f t="shared" si="17"/>
        <v/>
      </c>
      <c r="I193" s="87" t="str">
        <f t="shared" si="18"/>
        <v/>
      </c>
      <c r="J193" s="87" t="str">
        <f t="shared" si="22"/>
        <v/>
      </c>
      <c r="K193" s="5"/>
    </row>
    <row r="194" spans="1:11" ht="15" customHeight="1" x14ac:dyDescent="0.2">
      <c r="A194" s="28" t="str">
        <f t="shared" si="19"/>
        <v/>
      </c>
      <c r="B194" s="26" t="str">
        <f>VLOOKUP(A194,OutputOsiris!$A$9:$A$1008,1,FALSE)</f>
        <v/>
      </c>
      <c r="C194" s="29" t="str">
        <f t="shared" si="20"/>
        <v/>
      </c>
      <c r="D194" s="26" t="str">
        <f>VLOOKUP(A194,InputToets!$A$9:$A$1008,1,FALSE)</f>
        <v/>
      </c>
      <c r="E194" s="29" t="str">
        <f t="shared" si="21"/>
        <v/>
      </c>
      <c r="F194" s="40"/>
      <c r="G194" s="77"/>
      <c r="H194" s="41" t="str">
        <f t="shared" si="17"/>
        <v/>
      </c>
      <c r="I194" s="87" t="str">
        <f t="shared" si="18"/>
        <v/>
      </c>
      <c r="J194" s="87" t="str">
        <f t="shared" si="22"/>
        <v/>
      </c>
      <c r="K194" s="5"/>
    </row>
    <row r="195" spans="1:11" ht="15" customHeight="1" x14ac:dyDescent="0.2">
      <c r="A195" s="28" t="str">
        <f t="shared" si="19"/>
        <v/>
      </c>
      <c r="B195" s="26" t="str">
        <f>VLOOKUP(A195,OutputOsiris!$A$9:$A$1008,1,FALSE)</f>
        <v/>
      </c>
      <c r="C195" s="29" t="str">
        <f t="shared" si="20"/>
        <v/>
      </c>
      <c r="D195" s="26" t="str">
        <f>VLOOKUP(A195,InputToets!$A$9:$A$1008,1,FALSE)</f>
        <v/>
      </c>
      <c r="E195" s="29" t="str">
        <f t="shared" si="21"/>
        <v/>
      </c>
      <c r="F195" s="40"/>
      <c r="G195" s="77"/>
      <c r="H195" s="41" t="str">
        <f t="shared" si="17"/>
        <v/>
      </c>
      <c r="I195" s="87" t="str">
        <f t="shared" si="18"/>
        <v/>
      </c>
      <c r="J195" s="87" t="str">
        <f t="shared" si="22"/>
        <v/>
      </c>
      <c r="K195" s="5"/>
    </row>
    <row r="196" spans="1:11" ht="15" customHeight="1" x14ac:dyDescent="0.2">
      <c r="A196" s="28" t="str">
        <f t="shared" si="19"/>
        <v/>
      </c>
      <c r="B196" s="26" t="str">
        <f>VLOOKUP(A196,OutputOsiris!$A$9:$A$1008,1,FALSE)</f>
        <v/>
      </c>
      <c r="C196" s="29" t="str">
        <f t="shared" si="20"/>
        <v/>
      </c>
      <c r="D196" s="26" t="str">
        <f>VLOOKUP(A196,InputToets!$A$9:$A$1008,1,FALSE)</f>
        <v/>
      </c>
      <c r="E196" s="29" t="str">
        <f t="shared" si="21"/>
        <v/>
      </c>
      <c r="F196" s="40"/>
      <c r="G196" s="77"/>
      <c r="H196" s="41" t="str">
        <f t="shared" si="17"/>
        <v/>
      </c>
      <c r="I196" s="87" t="str">
        <f t="shared" si="18"/>
        <v/>
      </c>
      <c r="J196" s="87" t="str">
        <f t="shared" si="22"/>
        <v/>
      </c>
      <c r="K196" s="5"/>
    </row>
    <row r="197" spans="1:11" ht="15" customHeight="1" x14ac:dyDescent="0.2">
      <c r="A197" s="28" t="str">
        <f t="shared" si="19"/>
        <v/>
      </c>
      <c r="B197" s="26" t="str">
        <f>VLOOKUP(A197,OutputOsiris!$A$9:$A$1008,1,FALSE)</f>
        <v/>
      </c>
      <c r="C197" s="29" t="str">
        <f t="shared" si="20"/>
        <v/>
      </c>
      <c r="D197" s="26" t="str">
        <f>VLOOKUP(A197,InputToets!$A$9:$A$1008,1,FALSE)</f>
        <v/>
      </c>
      <c r="E197" s="29" t="str">
        <f t="shared" si="21"/>
        <v/>
      </c>
      <c r="F197" s="40"/>
      <c r="G197" s="77"/>
      <c r="H197" s="41" t="str">
        <f t="shared" si="17"/>
        <v/>
      </c>
      <c r="I197" s="87" t="str">
        <f t="shared" si="18"/>
        <v/>
      </c>
      <c r="J197" s="87" t="str">
        <f t="shared" si="22"/>
        <v/>
      </c>
      <c r="K197" s="5"/>
    </row>
    <row r="198" spans="1:11" ht="15" customHeight="1" x14ac:dyDescent="0.2">
      <c r="A198" s="28" t="str">
        <f t="shared" si="19"/>
        <v/>
      </c>
      <c r="B198" s="26" t="str">
        <f>VLOOKUP(A198,OutputOsiris!$A$9:$A$1008,1,FALSE)</f>
        <v/>
      </c>
      <c r="C198" s="29" t="str">
        <f t="shared" si="20"/>
        <v/>
      </c>
      <c r="D198" s="26" t="str">
        <f>VLOOKUP(A198,InputToets!$A$9:$A$1008,1,FALSE)</f>
        <v/>
      </c>
      <c r="E198" s="29" t="str">
        <f t="shared" si="21"/>
        <v/>
      </c>
      <c r="F198" s="40"/>
      <c r="G198" s="77"/>
      <c r="H198" s="41" t="str">
        <f t="shared" si="17"/>
        <v/>
      </c>
      <c r="I198" s="87" t="str">
        <f t="shared" si="18"/>
        <v/>
      </c>
      <c r="J198" s="87" t="str">
        <f t="shared" si="22"/>
        <v/>
      </c>
      <c r="K198" s="5"/>
    </row>
    <row r="199" spans="1:11" ht="15" customHeight="1" x14ac:dyDescent="0.2">
      <c r="A199" s="28" t="str">
        <f t="shared" si="19"/>
        <v/>
      </c>
      <c r="B199" s="26" t="str">
        <f>VLOOKUP(A199,OutputOsiris!$A$9:$A$1008,1,FALSE)</f>
        <v/>
      </c>
      <c r="C199" s="29" t="str">
        <f t="shared" si="20"/>
        <v/>
      </c>
      <c r="D199" s="26" t="str">
        <f>VLOOKUP(A199,InputToets!$A$9:$A$1008,1,FALSE)</f>
        <v/>
      </c>
      <c r="E199" s="29" t="str">
        <f t="shared" si="21"/>
        <v/>
      </c>
      <c r="F199" s="40"/>
      <c r="G199" s="77"/>
      <c r="H199" s="41" t="str">
        <f t="shared" si="17"/>
        <v/>
      </c>
      <c r="I199" s="87" t="str">
        <f t="shared" si="18"/>
        <v/>
      </c>
      <c r="J199" s="87" t="str">
        <f t="shared" si="22"/>
        <v/>
      </c>
      <c r="K199" s="5"/>
    </row>
    <row r="200" spans="1:11" ht="15" customHeight="1" x14ac:dyDescent="0.2">
      <c r="A200" s="28" t="str">
        <f t="shared" si="19"/>
        <v/>
      </c>
      <c r="B200" s="26" t="str">
        <f>VLOOKUP(A200,OutputOsiris!$A$9:$A$1008,1,FALSE)</f>
        <v/>
      </c>
      <c r="C200" s="29" t="str">
        <f t="shared" si="20"/>
        <v/>
      </c>
      <c r="D200" s="26" t="str">
        <f>VLOOKUP(A200,InputToets!$A$9:$A$1008,1,FALSE)</f>
        <v/>
      </c>
      <c r="E200" s="29" t="str">
        <f t="shared" si="21"/>
        <v/>
      </c>
      <c r="F200" s="40"/>
      <c r="G200" s="77"/>
      <c r="H200" s="41" t="str">
        <f t="shared" si="17"/>
        <v/>
      </c>
      <c r="I200" s="87" t="str">
        <f t="shared" si="18"/>
        <v/>
      </c>
      <c r="J200" s="87" t="str">
        <f t="shared" si="22"/>
        <v/>
      </c>
      <c r="K200" s="5"/>
    </row>
    <row r="201" spans="1:11" ht="15" customHeight="1" x14ac:dyDescent="0.2">
      <c r="A201" s="28" t="str">
        <f t="shared" si="19"/>
        <v/>
      </c>
      <c r="B201" s="26" t="str">
        <f>VLOOKUP(A201,OutputOsiris!$A$9:$A$1008,1,FALSE)</f>
        <v/>
      </c>
      <c r="C201" s="29" t="str">
        <f t="shared" si="20"/>
        <v/>
      </c>
      <c r="D201" s="26" t="str">
        <f>VLOOKUP(A201,InputToets!$A$9:$A$1008,1,FALSE)</f>
        <v/>
      </c>
      <c r="E201" s="29" t="str">
        <f t="shared" si="21"/>
        <v/>
      </c>
      <c r="F201" s="40"/>
      <c r="G201" s="77"/>
      <c r="H201" s="41" t="str">
        <f t="shared" si="17"/>
        <v/>
      </c>
      <c r="I201" s="87" t="str">
        <f t="shared" si="18"/>
        <v/>
      </c>
      <c r="J201" s="87" t="str">
        <f t="shared" si="22"/>
        <v/>
      </c>
      <c r="K201" s="5"/>
    </row>
    <row r="202" spans="1:11" ht="15" customHeight="1" x14ac:dyDescent="0.2">
      <c r="A202" s="28" t="str">
        <f t="shared" si="19"/>
        <v/>
      </c>
      <c r="B202" s="26" t="str">
        <f>VLOOKUP(A202,OutputOsiris!$A$9:$A$1008,1,FALSE)</f>
        <v/>
      </c>
      <c r="C202" s="29" t="str">
        <f t="shared" si="20"/>
        <v/>
      </c>
      <c r="D202" s="26" t="str">
        <f>VLOOKUP(A202,InputToets!$A$9:$A$1008,1,FALSE)</f>
        <v/>
      </c>
      <c r="E202" s="29" t="str">
        <f t="shared" si="21"/>
        <v/>
      </c>
      <c r="F202" s="40"/>
      <c r="G202" s="77"/>
      <c r="H202" s="41" t="str">
        <f t="shared" si="17"/>
        <v/>
      </c>
      <c r="I202" s="87" t="str">
        <f t="shared" si="18"/>
        <v/>
      </c>
      <c r="J202" s="87" t="str">
        <f t="shared" si="22"/>
        <v/>
      </c>
      <c r="K202" s="5"/>
    </row>
    <row r="203" spans="1:11" ht="15" customHeight="1" x14ac:dyDescent="0.2">
      <c r="A203" s="28" t="str">
        <f t="shared" si="19"/>
        <v/>
      </c>
      <c r="B203" s="26" t="str">
        <f>VLOOKUP(A203,OutputOsiris!$A$9:$A$1008,1,FALSE)</f>
        <v/>
      </c>
      <c r="C203" s="29" t="str">
        <f t="shared" si="20"/>
        <v/>
      </c>
      <c r="D203" s="26" t="str">
        <f>VLOOKUP(A203,InputToets!$A$9:$A$1008,1,FALSE)</f>
        <v/>
      </c>
      <c r="E203" s="29" t="str">
        <f t="shared" si="21"/>
        <v/>
      </c>
      <c r="F203" s="40"/>
      <c r="G203" s="77"/>
      <c r="H203" s="41" t="str">
        <f t="shared" ref="H203:H266" si="23">IF(J203="","",IF($G$9="Cijfer",IF(ISNUMBER(G203),G203,""),IF(J203&gt;10,10,J203)))</f>
        <v/>
      </c>
      <c r="I203" s="87" t="str">
        <f t="shared" ref="I203:I266" si="24">IF(ISNUMBER(G203),((G203-$C$8)/$E$7)+1,"")</f>
        <v/>
      </c>
      <c r="J203" s="87" t="str">
        <f t="shared" si="22"/>
        <v/>
      </c>
      <c r="K203" s="5"/>
    </row>
    <row r="204" spans="1:11" ht="15" customHeight="1" x14ac:dyDescent="0.2">
      <c r="A204" s="28" t="str">
        <f t="shared" ref="A204:A267" si="25">TEXT(RIGHT(TRIM(F204),7),"0000000")</f>
        <v/>
      </c>
      <c r="B204" s="26" t="str">
        <f>VLOOKUP(A204,OutputOsiris!$A$9:$A$1008,1,FALSE)</f>
        <v/>
      </c>
      <c r="C204" s="29" t="str">
        <f t="shared" ref="C204:C267" si="26">IF(ISBLANK(F204),"",(IF(ISERROR(B204),"NEE","")))</f>
        <v/>
      </c>
      <c r="D204" s="26" t="str">
        <f>VLOOKUP(A204,InputToets!$A$9:$A$1008,1,FALSE)</f>
        <v/>
      </c>
      <c r="E204" s="29" t="str">
        <f t="shared" ref="E204:E267" si="27">IF(ISBLANK(F204),"",(IF(ISERROR(D204),"NEE","")))</f>
        <v/>
      </c>
      <c r="F204" s="40"/>
      <c r="G204" s="77"/>
      <c r="H204" s="41" t="str">
        <f t="shared" si="23"/>
        <v/>
      </c>
      <c r="I204" s="87" t="str">
        <f t="shared" si="24"/>
        <v/>
      </c>
      <c r="J204" s="87" t="str">
        <f t="shared" si="22"/>
        <v/>
      </c>
      <c r="K204" s="5"/>
    </row>
    <row r="205" spans="1:11" ht="15" customHeight="1" x14ac:dyDescent="0.2">
      <c r="A205" s="28" t="str">
        <f t="shared" si="25"/>
        <v/>
      </c>
      <c r="B205" s="26" t="str">
        <f>VLOOKUP(A205,OutputOsiris!$A$9:$A$1008,1,FALSE)</f>
        <v/>
      </c>
      <c r="C205" s="29" t="str">
        <f t="shared" si="26"/>
        <v/>
      </c>
      <c r="D205" s="26" t="str">
        <f>VLOOKUP(A205,InputToets!$A$9:$A$1008,1,FALSE)</f>
        <v/>
      </c>
      <c r="E205" s="29" t="str">
        <f t="shared" si="27"/>
        <v/>
      </c>
      <c r="F205" s="40"/>
      <c r="G205" s="77"/>
      <c r="H205" s="41" t="str">
        <f t="shared" si="23"/>
        <v/>
      </c>
      <c r="I205" s="87" t="str">
        <f t="shared" si="24"/>
        <v/>
      </c>
      <c r="J205" s="87" t="str">
        <f t="shared" si="22"/>
        <v/>
      </c>
      <c r="K205" s="5"/>
    </row>
    <row r="206" spans="1:11" ht="15" customHeight="1" x14ac:dyDescent="0.2">
      <c r="A206" s="28" t="str">
        <f t="shared" si="25"/>
        <v/>
      </c>
      <c r="B206" s="26" t="str">
        <f>VLOOKUP(A206,OutputOsiris!$A$9:$A$1008,1,FALSE)</f>
        <v/>
      </c>
      <c r="C206" s="29" t="str">
        <f t="shared" si="26"/>
        <v/>
      </c>
      <c r="D206" s="26" t="str">
        <f>VLOOKUP(A206,InputToets!$A$9:$A$1008,1,FALSE)</f>
        <v/>
      </c>
      <c r="E206" s="29" t="str">
        <f t="shared" si="27"/>
        <v/>
      </c>
      <c r="F206" s="40"/>
      <c r="G206" s="77"/>
      <c r="H206" s="41" t="str">
        <f t="shared" si="23"/>
        <v/>
      </c>
      <c r="I206" s="87" t="str">
        <f t="shared" si="24"/>
        <v/>
      </c>
      <c r="J206" s="87" t="str">
        <f t="shared" si="22"/>
        <v/>
      </c>
      <c r="K206" s="5"/>
    </row>
    <row r="207" spans="1:11" ht="15" customHeight="1" x14ac:dyDescent="0.2">
      <c r="A207" s="28" t="str">
        <f t="shared" si="25"/>
        <v/>
      </c>
      <c r="B207" s="26" t="str">
        <f>VLOOKUP(A207,OutputOsiris!$A$9:$A$1008,1,FALSE)</f>
        <v/>
      </c>
      <c r="C207" s="29" t="str">
        <f t="shared" si="26"/>
        <v/>
      </c>
      <c r="D207" s="26" t="str">
        <f>VLOOKUP(A207,InputToets!$A$9:$A$1008,1,FALSE)</f>
        <v/>
      </c>
      <c r="E207" s="29" t="str">
        <f t="shared" si="27"/>
        <v/>
      </c>
      <c r="F207" s="40"/>
      <c r="G207" s="77"/>
      <c r="H207" s="41" t="str">
        <f t="shared" si="23"/>
        <v/>
      </c>
      <c r="I207" s="87" t="str">
        <f t="shared" si="24"/>
        <v/>
      </c>
      <c r="J207" s="87" t="str">
        <f t="shared" si="22"/>
        <v/>
      </c>
      <c r="K207" s="5"/>
    </row>
    <row r="208" spans="1:11" ht="15" customHeight="1" x14ac:dyDescent="0.2">
      <c r="A208" s="28" t="str">
        <f t="shared" si="25"/>
        <v/>
      </c>
      <c r="B208" s="26" t="str">
        <f>VLOOKUP(A208,OutputOsiris!$A$9:$A$1008,1,FALSE)</f>
        <v/>
      </c>
      <c r="C208" s="29" t="str">
        <f t="shared" si="26"/>
        <v/>
      </c>
      <c r="D208" s="26" t="str">
        <f>VLOOKUP(A208,InputToets!$A$9:$A$1008,1,FALSE)</f>
        <v/>
      </c>
      <c r="E208" s="29" t="str">
        <f t="shared" si="27"/>
        <v/>
      </c>
      <c r="F208" s="40"/>
      <c r="G208" s="77"/>
      <c r="H208" s="41" t="str">
        <f t="shared" si="23"/>
        <v/>
      </c>
      <c r="I208" s="87" t="str">
        <f t="shared" si="24"/>
        <v/>
      </c>
      <c r="J208" s="87" t="str">
        <f t="shared" ref="J208:J271" si="28">IF(I208="","",IF(I208&lt;1,1,I208))</f>
        <v/>
      </c>
      <c r="K208" s="5"/>
    </row>
    <row r="209" spans="1:11" ht="15" customHeight="1" x14ac:dyDescent="0.2">
      <c r="A209" s="28" t="str">
        <f t="shared" si="25"/>
        <v/>
      </c>
      <c r="B209" s="26" t="str">
        <f>VLOOKUP(A209,OutputOsiris!$A$9:$A$1008,1,FALSE)</f>
        <v/>
      </c>
      <c r="C209" s="29" t="str">
        <f t="shared" si="26"/>
        <v/>
      </c>
      <c r="D209" s="26" t="str">
        <f>VLOOKUP(A209,InputToets!$A$9:$A$1008,1,FALSE)</f>
        <v/>
      </c>
      <c r="E209" s="29" t="str">
        <f t="shared" si="27"/>
        <v/>
      </c>
      <c r="F209" s="40"/>
      <c r="G209" s="77"/>
      <c r="H209" s="41" t="str">
        <f t="shared" si="23"/>
        <v/>
      </c>
      <c r="I209" s="87" t="str">
        <f t="shared" si="24"/>
        <v/>
      </c>
      <c r="J209" s="87" t="str">
        <f t="shared" si="28"/>
        <v/>
      </c>
      <c r="K209" s="5"/>
    </row>
    <row r="210" spans="1:11" ht="15" customHeight="1" x14ac:dyDescent="0.2">
      <c r="A210" s="28" t="str">
        <f t="shared" si="25"/>
        <v/>
      </c>
      <c r="B210" s="26" t="str">
        <f>VLOOKUP(A210,OutputOsiris!$A$9:$A$1008,1,FALSE)</f>
        <v/>
      </c>
      <c r="C210" s="29" t="str">
        <f t="shared" si="26"/>
        <v/>
      </c>
      <c r="D210" s="26" t="str">
        <f>VLOOKUP(A210,InputToets!$A$9:$A$1008,1,FALSE)</f>
        <v/>
      </c>
      <c r="E210" s="29" t="str">
        <f t="shared" si="27"/>
        <v/>
      </c>
      <c r="F210" s="40"/>
      <c r="G210" s="77"/>
      <c r="H210" s="41" t="str">
        <f t="shared" si="23"/>
        <v/>
      </c>
      <c r="I210" s="87" t="str">
        <f t="shared" si="24"/>
        <v/>
      </c>
      <c r="J210" s="87" t="str">
        <f t="shared" si="28"/>
        <v/>
      </c>
      <c r="K210" s="5"/>
    </row>
    <row r="211" spans="1:11" ht="15" customHeight="1" x14ac:dyDescent="0.2">
      <c r="A211" s="28" t="str">
        <f t="shared" si="25"/>
        <v/>
      </c>
      <c r="B211" s="26" t="str">
        <f>VLOOKUP(A211,OutputOsiris!$A$9:$A$1008,1,FALSE)</f>
        <v/>
      </c>
      <c r="C211" s="29" t="str">
        <f t="shared" si="26"/>
        <v/>
      </c>
      <c r="D211" s="26" t="str">
        <f>VLOOKUP(A211,InputToets!$A$9:$A$1008,1,FALSE)</f>
        <v/>
      </c>
      <c r="E211" s="29" t="str">
        <f t="shared" si="27"/>
        <v/>
      </c>
      <c r="F211" s="40"/>
      <c r="G211" s="77"/>
      <c r="H211" s="41" t="str">
        <f t="shared" si="23"/>
        <v/>
      </c>
      <c r="I211" s="87" t="str">
        <f t="shared" si="24"/>
        <v/>
      </c>
      <c r="J211" s="87" t="str">
        <f t="shared" si="28"/>
        <v/>
      </c>
      <c r="K211" s="5"/>
    </row>
    <row r="212" spans="1:11" ht="15" customHeight="1" x14ac:dyDescent="0.2">
      <c r="A212" s="28" t="str">
        <f t="shared" si="25"/>
        <v/>
      </c>
      <c r="B212" s="26" t="str">
        <f>VLOOKUP(A212,OutputOsiris!$A$9:$A$1008,1,FALSE)</f>
        <v/>
      </c>
      <c r="C212" s="29" t="str">
        <f t="shared" si="26"/>
        <v/>
      </c>
      <c r="D212" s="26" t="str">
        <f>VLOOKUP(A212,InputToets!$A$9:$A$1008,1,FALSE)</f>
        <v/>
      </c>
      <c r="E212" s="29" t="str">
        <f t="shared" si="27"/>
        <v/>
      </c>
      <c r="F212" s="40"/>
      <c r="G212" s="77"/>
      <c r="H212" s="41" t="str">
        <f t="shared" si="23"/>
        <v/>
      </c>
      <c r="I212" s="87" t="str">
        <f t="shared" si="24"/>
        <v/>
      </c>
      <c r="J212" s="87" t="str">
        <f t="shared" si="28"/>
        <v/>
      </c>
      <c r="K212" s="5"/>
    </row>
    <row r="213" spans="1:11" ht="15" customHeight="1" x14ac:dyDescent="0.2">
      <c r="A213" s="28" t="str">
        <f t="shared" si="25"/>
        <v/>
      </c>
      <c r="B213" s="26" t="str">
        <f>VLOOKUP(A213,OutputOsiris!$A$9:$A$1008,1,FALSE)</f>
        <v/>
      </c>
      <c r="C213" s="29" t="str">
        <f t="shared" si="26"/>
        <v/>
      </c>
      <c r="D213" s="26" t="str">
        <f>VLOOKUP(A213,InputToets!$A$9:$A$1008,1,FALSE)</f>
        <v/>
      </c>
      <c r="E213" s="29" t="str">
        <f t="shared" si="27"/>
        <v/>
      </c>
      <c r="F213" s="40"/>
      <c r="G213" s="77"/>
      <c r="H213" s="41" t="str">
        <f t="shared" si="23"/>
        <v/>
      </c>
      <c r="I213" s="87" t="str">
        <f t="shared" si="24"/>
        <v/>
      </c>
      <c r="J213" s="87" t="str">
        <f t="shared" si="28"/>
        <v/>
      </c>
      <c r="K213" s="5"/>
    </row>
    <row r="214" spans="1:11" ht="15" customHeight="1" x14ac:dyDescent="0.2">
      <c r="A214" s="28" t="str">
        <f t="shared" si="25"/>
        <v/>
      </c>
      <c r="B214" s="26" t="str">
        <f>VLOOKUP(A214,OutputOsiris!$A$9:$A$1008,1,FALSE)</f>
        <v/>
      </c>
      <c r="C214" s="29" t="str">
        <f t="shared" si="26"/>
        <v/>
      </c>
      <c r="D214" s="26" t="str">
        <f>VLOOKUP(A214,InputToets!$A$9:$A$1008,1,FALSE)</f>
        <v/>
      </c>
      <c r="E214" s="29" t="str">
        <f t="shared" si="27"/>
        <v/>
      </c>
      <c r="F214" s="40"/>
      <c r="G214" s="77"/>
      <c r="H214" s="41" t="str">
        <f t="shared" si="23"/>
        <v/>
      </c>
      <c r="I214" s="87" t="str">
        <f t="shared" si="24"/>
        <v/>
      </c>
      <c r="J214" s="87" t="str">
        <f t="shared" si="28"/>
        <v/>
      </c>
      <c r="K214" s="5"/>
    </row>
    <row r="215" spans="1:11" ht="15" customHeight="1" x14ac:dyDescent="0.2">
      <c r="A215" s="28" t="str">
        <f t="shared" si="25"/>
        <v/>
      </c>
      <c r="B215" s="26" t="str">
        <f>VLOOKUP(A215,OutputOsiris!$A$9:$A$1008,1,FALSE)</f>
        <v/>
      </c>
      <c r="C215" s="29" t="str">
        <f t="shared" si="26"/>
        <v/>
      </c>
      <c r="D215" s="26" t="str">
        <f>VLOOKUP(A215,InputToets!$A$9:$A$1008,1,FALSE)</f>
        <v/>
      </c>
      <c r="E215" s="29" t="str">
        <f t="shared" si="27"/>
        <v/>
      </c>
      <c r="F215" s="40"/>
      <c r="G215" s="77"/>
      <c r="H215" s="41" t="str">
        <f t="shared" si="23"/>
        <v/>
      </c>
      <c r="I215" s="87" t="str">
        <f t="shared" si="24"/>
        <v/>
      </c>
      <c r="J215" s="87" t="str">
        <f t="shared" si="28"/>
        <v/>
      </c>
      <c r="K215" s="5"/>
    </row>
    <row r="216" spans="1:11" ht="15" customHeight="1" x14ac:dyDescent="0.2">
      <c r="A216" s="28" t="str">
        <f t="shared" si="25"/>
        <v/>
      </c>
      <c r="B216" s="26" t="str">
        <f>VLOOKUP(A216,OutputOsiris!$A$9:$A$1008,1,FALSE)</f>
        <v/>
      </c>
      <c r="C216" s="29" t="str">
        <f t="shared" si="26"/>
        <v/>
      </c>
      <c r="D216" s="26" t="str">
        <f>VLOOKUP(A216,InputToets!$A$9:$A$1008,1,FALSE)</f>
        <v/>
      </c>
      <c r="E216" s="29" t="str">
        <f t="shared" si="27"/>
        <v/>
      </c>
      <c r="F216" s="40"/>
      <c r="G216" s="77"/>
      <c r="H216" s="41" t="str">
        <f t="shared" si="23"/>
        <v/>
      </c>
      <c r="I216" s="87" t="str">
        <f t="shared" si="24"/>
        <v/>
      </c>
      <c r="J216" s="87" t="str">
        <f t="shared" si="28"/>
        <v/>
      </c>
      <c r="K216" s="5"/>
    </row>
    <row r="217" spans="1:11" ht="15" customHeight="1" x14ac:dyDescent="0.2">
      <c r="A217" s="28" t="str">
        <f t="shared" si="25"/>
        <v/>
      </c>
      <c r="B217" s="26" t="str">
        <f>VLOOKUP(A217,OutputOsiris!$A$9:$A$1008,1,FALSE)</f>
        <v/>
      </c>
      <c r="C217" s="29" t="str">
        <f t="shared" si="26"/>
        <v/>
      </c>
      <c r="D217" s="26" t="str">
        <f>VLOOKUP(A217,InputToets!$A$9:$A$1008,1,FALSE)</f>
        <v/>
      </c>
      <c r="E217" s="29" t="str">
        <f t="shared" si="27"/>
        <v/>
      </c>
      <c r="F217" s="40"/>
      <c r="G217" s="77"/>
      <c r="H217" s="41" t="str">
        <f t="shared" si="23"/>
        <v/>
      </c>
      <c r="I217" s="87" t="str">
        <f t="shared" si="24"/>
        <v/>
      </c>
      <c r="J217" s="87" t="str">
        <f t="shared" si="28"/>
        <v/>
      </c>
      <c r="K217" s="5"/>
    </row>
    <row r="218" spans="1:11" ht="15" customHeight="1" x14ac:dyDescent="0.2">
      <c r="A218" s="28" t="str">
        <f t="shared" si="25"/>
        <v/>
      </c>
      <c r="B218" s="26" t="str">
        <f>VLOOKUP(A218,OutputOsiris!$A$9:$A$1008,1,FALSE)</f>
        <v/>
      </c>
      <c r="C218" s="29" t="str">
        <f t="shared" si="26"/>
        <v/>
      </c>
      <c r="D218" s="26" t="str">
        <f>VLOOKUP(A218,InputToets!$A$9:$A$1008,1,FALSE)</f>
        <v/>
      </c>
      <c r="E218" s="29" t="str">
        <f t="shared" si="27"/>
        <v/>
      </c>
      <c r="F218" s="40"/>
      <c r="G218" s="77"/>
      <c r="H218" s="41" t="str">
        <f t="shared" si="23"/>
        <v/>
      </c>
      <c r="I218" s="87" t="str">
        <f t="shared" si="24"/>
        <v/>
      </c>
      <c r="J218" s="87" t="str">
        <f t="shared" si="28"/>
        <v/>
      </c>
      <c r="K218" s="5"/>
    </row>
    <row r="219" spans="1:11" ht="15" customHeight="1" x14ac:dyDescent="0.2">
      <c r="A219" s="28" t="str">
        <f t="shared" si="25"/>
        <v/>
      </c>
      <c r="B219" s="26" t="str">
        <f>VLOOKUP(A219,OutputOsiris!$A$9:$A$1008,1,FALSE)</f>
        <v/>
      </c>
      <c r="C219" s="29" t="str">
        <f t="shared" si="26"/>
        <v/>
      </c>
      <c r="D219" s="26" t="str">
        <f>VLOOKUP(A219,InputToets!$A$9:$A$1008,1,FALSE)</f>
        <v/>
      </c>
      <c r="E219" s="29" t="str">
        <f t="shared" si="27"/>
        <v/>
      </c>
      <c r="F219" s="40"/>
      <c r="G219" s="77"/>
      <c r="H219" s="41" t="str">
        <f t="shared" si="23"/>
        <v/>
      </c>
      <c r="I219" s="87" t="str">
        <f t="shared" si="24"/>
        <v/>
      </c>
      <c r="J219" s="87" t="str">
        <f t="shared" si="28"/>
        <v/>
      </c>
      <c r="K219" s="5"/>
    </row>
    <row r="220" spans="1:11" ht="15" customHeight="1" x14ac:dyDescent="0.2">
      <c r="A220" s="28" t="str">
        <f t="shared" si="25"/>
        <v/>
      </c>
      <c r="B220" s="26" t="str">
        <f>VLOOKUP(A220,OutputOsiris!$A$9:$A$1008,1,FALSE)</f>
        <v/>
      </c>
      <c r="C220" s="29" t="str">
        <f t="shared" si="26"/>
        <v/>
      </c>
      <c r="D220" s="26" t="str">
        <f>VLOOKUP(A220,InputToets!$A$9:$A$1008,1,FALSE)</f>
        <v/>
      </c>
      <c r="E220" s="29" t="str">
        <f t="shared" si="27"/>
        <v/>
      </c>
      <c r="F220" s="40"/>
      <c r="G220" s="77"/>
      <c r="H220" s="41" t="str">
        <f t="shared" si="23"/>
        <v/>
      </c>
      <c r="I220" s="87" t="str">
        <f t="shared" si="24"/>
        <v/>
      </c>
      <c r="J220" s="87" t="str">
        <f t="shared" si="28"/>
        <v/>
      </c>
      <c r="K220" s="5"/>
    </row>
    <row r="221" spans="1:11" ht="15" customHeight="1" x14ac:dyDescent="0.2">
      <c r="A221" s="28" t="str">
        <f t="shared" si="25"/>
        <v/>
      </c>
      <c r="B221" s="26" t="str">
        <f>VLOOKUP(A221,OutputOsiris!$A$9:$A$1008,1,FALSE)</f>
        <v/>
      </c>
      <c r="C221" s="29" t="str">
        <f t="shared" si="26"/>
        <v/>
      </c>
      <c r="D221" s="26" t="str">
        <f>VLOOKUP(A221,InputToets!$A$9:$A$1008,1,FALSE)</f>
        <v/>
      </c>
      <c r="E221" s="29" t="str">
        <f t="shared" si="27"/>
        <v/>
      </c>
      <c r="F221" s="40"/>
      <c r="G221" s="77"/>
      <c r="H221" s="41" t="str">
        <f t="shared" si="23"/>
        <v/>
      </c>
      <c r="I221" s="87" t="str">
        <f t="shared" si="24"/>
        <v/>
      </c>
      <c r="J221" s="87" t="str">
        <f t="shared" si="28"/>
        <v/>
      </c>
      <c r="K221" s="5"/>
    </row>
    <row r="222" spans="1:11" ht="15" customHeight="1" x14ac:dyDescent="0.2">
      <c r="A222" s="28" t="str">
        <f t="shared" si="25"/>
        <v/>
      </c>
      <c r="B222" s="26" t="str">
        <f>VLOOKUP(A222,OutputOsiris!$A$9:$A$1008,1,FALSE)</f>
        <v/>
      </c>
      <c r="C222" s="29" t="str">
        <f t="shared" si="26"/>
        <v/>
      </c>
      <c r="D222" s="26" t="str">
        <f>VLOOKUP(A222,InputToets!$A$9:$A$1008,1,FALSE)</f>
        <v/>
      </c>
      <c r="E222" s="29" t="str">
        <f t="shared" si="27"/>
        <v/>
      </c>
      <c r="F222" s="40"/>
      <c r="G222" s="77"/>
      <c r="H222" s="41" t="str">
        <f t="shared" si="23"/>
        <v/>
      </c>
      <c r="I222" s="87" t="str">
        <f t="shared" si="24"/>
        <v/>
      </c>
      <c r="J222" s="87" t="str">
        <f t="shared" si="28"/>
        <v/>
      </c>
      <c r="K222" s="5"/>
    </row>
    <row r="223" spans="1:11" ht="15" customHeight="1" x14ac:dyDescent="0.2">
      <c r="A223" s="28" t="str">
        <f t="shared" si="25"/>
        <v/>
      </c>
      <c r="B223" s="26" t="str">
        <f>VLOOKUP(A223,OutputOsiris!$A$9:$A$1008,1,FALSE)</f>
        <v/>
      </c>
      <c r="C223" s="29" t="str">
        <f t="shared" si="26"/>
        <v/>
      </c>
      <c r="D223" s="26" t="str">
        <f>VLOOKUP(A223,InputToets!$A$9:$A$1008,1,FALSE)</f>
        <v/>
      </c>
      <c r="E223" s="29" t="str">
        <f t="shared" si="27"/>
        <v/>
      </c>
      <c r="F223" s="40"/>
      <c r="G223" s="77"/>
      <c r="H223" s="41" t="str">
        <f t="shared" si="23"/>
        <v/>
      </c>
      <c r="I223" s="87" t="str">
        <f t="shared" si="24"/>
        <v/>
      </c>
      <c r="J223" s="87" t="str">
        <f t="shared" si="28"/>
        <v/>
      </c>
      <c r="K223" s="5"/>
    </row>
    <row r="224" spans="1:11" ht="15" customHeight="1" x14ac:dyDescent="0.2">
      <c r="A224" s="28" t="str">
        <f t="shared" si="25"/>
        <v/>
      </c>
      <c r="B224" s="26" t="str">
        <f>VLOOKUP(A224,OutputOsiris!$A$9:$A$1008,1,FALSE)</f>
        <v/>
      </c>
      <c r="C224" s="29" t="str">
        <f t="shared" si="26"/>
        <v/>
      </c>
      <c r="D224" s="26" t="str">
        <f>VLOOKUP(A224,InputToets!$A$9:$A$1008,1,FALSE)</f>
        <v/>
      </c>
      <c r="E224" s="29" t="str">
        <f t="shared" si="27"/>
        <v/>
      </c>
      <c r="F224" s="40"/>
      <c r="G224" s="77"/>
      <c r="H224" s="41" t="str">
        <f t="shared" si="23"/>
        <v/>
      </c>
      <c r="I224" s="87" t="str">
        <f t="shared" si="24"/>
        <v/>
      </c>
      <c r="J224" s="87" t="str">
        <f t="shared" si="28"/>
        <v/>
      </c>
      <c r="K224" s="5"/>
    </row>
    <row r="225" spans="1:11" ht="15" customHeight="1" x14ac:dyDescent="0.2">
      <c r="A225" s="28" t="str">
        <f t="shared" si="25"/>
        <v/>
      </c>
      <c r="B225" s="26" t="str">
        <f>VLOOKUP(A225,OutputOsiris!$A$9:$A$1008,1,FALSE)</f>
        <v/>
      </c>
      <c r="C225" s="29" t="str">
        <f t="shared" si="26"/>
        <v/>
      </c>
      <c r="D225" s="26" t="str">
        <f>VLOOKUP(A225,InputToets!$A$9:$A$1008,1,FALSE)</f>
        <v/>
      </c>
      <c r="E225" s="29" t="str">
        <f t="shared" si="27"/>
        <v/>
      </c>
      <c r="F225" s="40"/>
      <c r="G225" s="77"/>
      <c r="H225" s="41" t="str">
        <f t="shared" si="23"/>
        <v/>
      </c>
      <c r="I225" s="87" t="str">
        <f t="shared" si="24"/>
        <v/>
      </c>
      <c r="J225" s="87" t="str">
        <f t="shared" si="28"/>
        <v/>
      </c>
      <c r="K225" s="5"/>
    </row>
    <row r="226" spans="1:11" ht="15" customHeight="1" x14ac:dyDescent="0.2">
      <c r="A226" s="28" t="str">
        <f t="shared" si="25"/>
        <v/>
      </c>
      <c r="B226" s="26" t="str">
        <f>VLOOKUP(A226,OutputOsiris!$A$9:$A$1008,1,FALSE)</f>
        <v/>
      </c>
      <c r="C226" s="29" t="str">
        <f t="shared" si="26"/>
        <v/>
      </c>
      <c r="D226" s="26" t="str">
        <f>VLOOKUP(A226,InputToets!$A$9:$A$1008,1,FALSE)</f>
        <v/>
      </c>
      <c r="E226" s="29" t="str">
        <f t="shared" si="27"/>
        <v/>
      </c>
      <c r="F226" s="40"/>
      <c r="G226" s="77"/>
      <c r="H226" s="41" t="str">
        <f t="shared" si="23"/>
        <v/>
      </c>
      <c r="I226" s="87" t="str">
        <f t="shared" si="24"/>
        <v/>
      </c>
      <c r="J226" s="87" t="str">
        <f t="shared" si="28"/>
        <v/>
      </c>
      <c r="K226" s="5"/>
    </row>
    <row r="227" spans="1:11" ht="15" customHeight="1" x14ac:dyDescent="0.2">
      <c r="A227" s="28" t="str">
        <f t="shared" si="25"/>
        <v/>
      </c>
      <c r="B227" s="26" t="str">
        <f>VLOOKUP(A227,OutputOsiris!$A$9:$A$1008,1,FALSE)</f>
        <v/>
      </c>
      <c r="C227" s="29" t="str">
        <f t="shared" si="26"/>
        <v/>
      </c>
      <c r="D227" s="26" t="str">
        <f>VLOOKUP(A227,InputToets!$A$9:$A$1008,1,FALSE)</f>
        <v/>
      </c>
      <c r="E227" s="29" t="str">
        <f t="shared" si="27"/>
        <v/>
      </c>
      <c r="F227" s="40"/>
      <c r="G227" s="77"/>
      <c r="H227" s="41" t="str">
        <f t="shared" si="23"/>
        <v/>
      </c>
      <c r="I227" s="87" t="str">
        <f t="shared" si="24"/>
        <v/>
      </c>
      <c r="J227" s="87" t="str">
        <f t="shared" si="28"/>
        <v/>
      </c>
      <c r="K227" s="5"/>
    </row>
    <row r="228" spans="1:11" ht="15" customHeight="1" x14ac:dyDescent="0.2">
      <c r="A228" s="28" t="str">
        <f t="shared" si="25"/>
        <v/>
      </c>
      <c r="B228" s="26" t="str">
        <f>VLOOKUP(A228,OutputOsiris!$A$9:$A$1008,1,FALSE)</f>
        <v/>
      </c>
      <c r="C228" s="29" t="str">
        <f t="shared" si="26"/>
        <v/>
      </c>
      <c r="D228" s="26" t="str">
        <f>VLOOKUP(A228,InputToets!$A$9:$A$1008,1,FALSE)</f>
        <v/>
      </c>
      <c r="E228" s="29" t="str">
        <f t="shared" si="27"/>
        <v/>
      </c>
      <c r="F228" s="40"/>
      <c r="G228" s="77"/>
      <c r="H228" s="41" t="str">
        <f t="shared" si="23"/>
        <v/>
      </c>
      <c r="I228" s="87" t="str">
        <f t="shared" si="24"/>
        <v/>
      </c>
      <c r="J228" s="87" t="str">
        <f t="shared" si="28"/>
        <v/>
      </c>
      <c r="K228" s="5"/>
    </row>
    <row r="229" spans="1:11" ht="15" customHeight="1" x14ac:dyDescent="0.2">
      <c r="A229" s="28" t="str">
        <f t="shared" si="25"/>
        <v/>
      </c>
      <c r="B229" s="26" t="str">
        <f>VLOOKUP(A229,OutputOsiris!$A$9:$A$1008,1,FALSE)</f>
        <v/>
      </c>
      <c r="C229" s="29" t="str">
        <f t="shared" si="26"/>
        <v/>
      </c>
      <c r="D229" s="26" t="str">
        <f>VLOOKUP(A229,InputToets!$A$9:$A$1008,1,FALSE)</f>
        <v/>
      </c>
      <c r="E229" s="29" t="str">
        <f t="shared" si="27"/>
        <v/>
      </c>
      <c r="F229" s="40"/>
      <c r="G229" s="77"/>
      <c r="H229" s="41" t="str">
        <f t="shared" si="23"/>
        <v/>
      </c>
      <c r="I229" s="87" t="str">
        <f t="shared" si="24"/>
        <v/>
      </c>
      <c r="J229" s="87" t="str">
        <f t="shared" si="28"/>
        <v/>
      </c>
      <c r="K229" s="5"/>
    </row>
    <row r="230" spans="1:11" ht="15" customHeight="1" x14ac:dyDescent="0.2">
      <c r="A230" s="28" t="str">
        <f t="shared" si="25"/>
        <v/>
      </c>
      <c r="B230" s="26" t="str">
        <f>VLOOKUP(A230,OutputOsiris!$A$9:$A$1008,1,FALSE)</f>
        <v/>
      </c>
      <c r="C230" s="29" t="str">
        <f t="shared" si="26"/>
        <v/>
      </c>
      <c r="D230" s="26" t="str">
        <f>VLOOKUP(A230,InputToets!$A$9:$A$1008,1,FALSE)</f>
        <v/>
      </c>
      <c r="E230" s="29" t="str">
        <f t="shared" si="27"/>
        <v/>
      </c>
      <c r="F230" s="40"/>
      <c r="G230" s="77"/>
      <c r="H230" s="41" t="str">
        <f t="shared" si="23"/>
        <v/>
      </c>
      <c r="I230" s="87" t="str">
        <f t="shared" si="24"/>
        <v/>
      </c>
      <c r="J230" s="87" t="str">
        <f t="shared" si="28"/>
        <v/>
      </c>
      <c r="K230" s="5"/>
    </row>
    <row r="231" spans="1:11" ht="15" customHeight="1" x14ac:dyDescent="0.2">
      <c r="A231" s="28" t="str">
        <f t="shared" si="25"/>
        <v/>
      </c>
      <c r="B231" s="26" t="str">
        <f>VLOOKUP(A231,OutputOsiris!$A$9:$A$1008,1,FALSE)</f>
        <v/>
      </c>
      <c r="C231" s="29" t="str">
        <f t="shared" si="26"/>
        <v/>
      </c>
      <c r="D231" s="26" t="str">
        <f>VLOOKUP(A231,InputToets!$A$9:$A$1008,1,FALSE)</f>
        <v/>
      </c>
      <c r="E231" s="29" t="str">
        <f t="shared" si="27"/>
        <v/>
      </c>
      <c r="F231" s="40"/>
      <c r="G231" s="77"/>
      <c r="H231" s="41" t="str">
        <f t="shared" si="23"/>
        <v/>
      </c>
      <c r="I231" s="87" t="str">
        <f t="shared" si="24"/>
        <v/>
      </c>
      <c r="J231" s="87" t="str">
        <f t="shared" si="28"/>
        <v/>
      </c>
      <c r="K231" s="5"/>
    </row>
    <row r="232" spans="1:11" ht="15" customHeight="1" x14ac:dyDescent="0.2">
      <c r="A232" s="28" t="str">
        <f t="shared" si="25"/>
        <v/>
      </c>
      <c r="B232" s="26" t="str">
        <f>VLOOKUP(A232,OutputOsiris!$A$9:$A$1008,1,FALSE)</f>
        <v/>
      </c>
      <c r="C232" s="29" t="str">
        <f t="shared" si="26"/>
        <v/>
      </c>
      <c r="D232" s="26" t="str">
        <f>VLOOKUP(A232,InputToets!$A$9:$A$1008,1,FALSE)</f>
        <v/>
      </c>
      <c r="E232" s="29" t="str">
        <f t="shared" si="27"/>
        <v/>
      </c>
      <c r="F232" s="40"/>
      <c r="G232" s="77"/>
      <c r="H232" s="41" t="str">
        <f t="shared" si="23"/>
        <v/>
      </c>
      <c r="I232" s="87" t="str">
        <f t="shared" si="24"/>
        <v/>
      </c>
      <c r="J232" s="87" t="str">
        <f t="shared" si="28"/>
        <v/>
      </c>
      <c r="K232" s="5"/>
    </row>
    <row r="233" spans="1:11" ht="15" customHeight="1" x14ac:dyDescent="0.2">
      <c r="A233" s="28" t="str">
        <f t="shared" si="25"/>
        <v/>
      </c>
      <c r="B233" s="26" t="str">
        <f>VLOOKUP(A233,OutputOsiris!$A$9:$A$1008,1,FALSE)</f>
        <v/>
      </c>
      <c r="C233" s="29" t="str">
        <f t="shared" si="26"/>
        <v/>
      </c>
      <c r="D233" s="26" t="str">
        <f>VLOOKUP(A233,InputToets!$A$9:$A$1008,1,FALSE)</f>
        <v/>
      </c>
      <c r="E233" s="29" t="str">
        <f t="shared" si="27"/>
        <v/>
      </c>
      <c r="F233" s="40"/>
      <c r="G233" s="77"/>
      <c r="H233" s="41" t="str">
        <f t="shared" si="23"/>
        <v/>
      </c>
      <c r="I233" s="87" t="str">
        <f t="shared" si="24"/>
        <v/>
      </c>
      <c r="J233" s="87" t="str">
        <f t="shared" si="28"/>
        <v/>
      </c>
      <c r="K233" s="5"/>
    </row>
    <row r="234" spans="1:11" ht="15" customHeight="1" x14ac:dyDescent="0.2">
      <c r="A234" s="28" t="str">
        <f t="shared" si="25"/>
        <v/>
      </c>
      <c r="B234" s="26" t="str">
        <f>VLOOKUP(A234,OutputOsiris!$A$9:$A$1008,1,FALSE)</f>
        <v/>
      </c>
      <c r="C234" s="29" t="str">
        <f t="shared" si="26"/>
        <v/>
      </c>
      <c r="D234" s="26" t="str">
        <f>VLOOKUP(A234,InputToets!$A$9:$A$1008,1,FALSE)</f>
        <v/>
      </c>
      <c r="E234" s="29" t="str">
        <f t="shared" si="27"/>
        <v/>
      </c>
      <c r="F234" s="40"/>
      <c r="G234" s="77"/>
      <c r="H234" s="41" t="str">
        <f t="shared" si="23"/>
        <v/>
      </c>
      <c r="I234" s="87" t="str">
        <f t="shared" si="24"/>
        <v/>
      </c>
      <c r="J234" s="87" t="str">
        <f t="shared" si="28"/>
        <v/>
      </c>
      <c r="K234" s="5"/>
    </row>
    <row r="235" spans="1:11" ht="15" customHeight="1" x14ac:dyDescent="0.2">
      <c r="A235" s="28" t="str">
        <f t="shared" si="25"/>
        <v/>
      </c>
      <c r="B235" s="26" t="str">
        <f>VLOOKUP(A235,OutputOsiris!$A$9:$A$1008,1,FALSE)</f>
        <v/>
      </c>
      <c r="C235" s="29" t="str">
        <f t="shared" si="26"/>
        <v/>
      </c>
      <c r="D235" s="26" t="str">
        <f>VLOOKUP(A235,InputToets!$A$9:$A$1008,1,FALSE)</f>
        <v/>
      </c>
      <c r="E235" s="29" t="str">
        <f t="shared" si="27"/>
        <v/>
      </c>
      <c r="F235" s="40"/>
      <c r="G235" s="77"/>
      <c r="H235" s="41" t="str">
        <f t="shared" si="23"/>
        <v/>
      </c>
      <c r="I235" s="87" t="str">
        <f t="shared" si="24"/>
        <v/>
      </c>
      <c r="J235" s="87" t="str">
        <f t="shared" si="28"/>
        <v/>
      </c>
      <c r="K235" s="5"/>
    </row>
    <row r="236" spans="1:11" ht="15" customHeight="1" x14ac:dyDescent="0.2">
      <c r="A236" s="28" t="str">
        <f t="shared" si="25"/>
        <v/>
      </c>
      <c r="B236" s="26" t="str">
        <f>VLOOKUP(A236,OutputOsiris!$A$9:$A$1008,1,FALSE)</f>
        <v/>
      </c>
      <c r="C236" s="29" t="str">
        <f t="shared" si="26"/>
        <v/>
      </c>
      <c r="D236" s="26" t="str">
        <f>VLOOKUP(A236,InputToets!$A$9:$A$1008,1,FALSE)</f>
        <v/>
      </c>
      <c r="E236" s="29" t="str">
        <f t="shared" si="27"/>
        <v/>
      </c>
      <c r="F236" s="40"/>
      <c r="G236" s="77"/>
      <c r="H236" s="41" t="str">
        <f t="shared" si="23"/>
        <v/>
      </c>
      <c r="I236" s="87" t="str">
        <f t="shared" si="24"/>
        <v/>
      </c>
      <c r="J236" s="87" t="str">
        <f t="shared" si="28"/>
        <v/>
      </c>
      <c r="K236" s="5"/>
    </row>
    <row r="237" spans="1:11" ht="15" customHeight="1" x14ac:dyDescent="0.2">
      <c r="A237" s="28" t="str">
        <f t="shared" si="25"/>
        <v/>
      </c>
      <c r="B237" s="26" t="str">
        <f>VLOOKUP(A237,OutputOsiris!$A$9:$A$1008,1,FALSE)</f>
        <v/>
      </c>
      <c r="C237" s="29" t="str">
        <f t="shared" si="26"/>
        <v/>
      </c>
      <c r="D237" s="26" t="str">
        <f>VLOOKUP(A237,InputToets!$A$9:$A$1008,1,FALSE)</f>
        <v/>
      </c>
      <c r="E237" s="29" t="str">
        <f t="shared" si="27"/>
        <v/>
      </c>
      <c r="F237" s="40"/>
      <c r="G237" s="77"/>
      <c r="H237" s="41" t="str">
        <f t="shared" si="23"/>
        <v/>
      </c>
      <c r="I237" s="87" t="str">
        <f t="shared" si="24"/>
        <v/>
      </c>
      <c r="J237" s="87" t="str">
        <f t="shared" si="28"/>
        <v/>
      </c>
      <c r="K237" s="5"/>
    </row>
    <row r="238" spans="1:11" ht="15" customHeight="1" x14ac:dyDescent="0.2">
      <c r="A238" s="28" t="str">
        <f t="shared" si="25"/>
        <v/>
      </c>
      <c r="B238" s="26" t="str">
        <f>VLOOKUP(A238,OutputOsiris!$A$9:$A$1008,1,FALSE)</f>
        <v/>
      </c>
      <c r="C238" s="29" t="str">
        <f t="shared" si="26"/>
        <v/>
      </c>
      <c r="D238" s="26" t="str">
        <f>VLOOKUP(A238,InputToets!$A$9:$A$1008,1,FALSE)</f>
        <v/>
      </c>
      <c r="E238" s="29" t="str">
        <f t="shared" si="27"/>
        <v/>
      </c>
      <c r="F238" s="40"/>
      <c r="G238" s="77"/>
      <c r="H238" s="41" t="str">
        <f t="shared" si="23"/>
        <v/>
      </c>
      <c r="I238" s="87" t="str">
        <f t="shared" si="24"/>
        <v/>
      </c>
      <c r="J238" s="87" t="str">
        <f t="shared" si="28"/>
        <v/>
      </c>
      <c r="K238" s="5"/>
    </row>
    <row r="239" spans="1:11" ht="15" customHeight="1" x14ac:dyDescent="0.2">
      <c r="A239" s="28" t="str">
        <f t="shared" si="25"/>
        <v/>
      </c>
      <c r="B239" s="26" t="str">
        <f>VLOOKUP(A239,OutputOsiris!$A$9:$A$1008,1,FALSE)</f>
        <v/>
      </c>
      <c r="C239" s="29" t="str">
        <f t="shared" si="26"/>
        <v/>
      </c>
      <c r="D239" s="26" t="str">
        <f>VLOOKUP(A239,InputToets!$A$9:$A$1008,1,FALSE)</f>
        <v/>
      </c>
      <c r="E239" s="29" t="str">
        <f t="shared" si="27"/>
        <v/>
      </c>
      <c r="F239" s="40"/>
      <c r="G239" s="77"/>
      <c r="H239" s="41" t="str">
        <f t="shared" si="23"/>
        <v/>
      </c>
      <c r="I239" s="87" t="str">
        <f t="shared" si="24"/>
        <v/>
      </c>
      <c r="J239" s="87" t="str">
        <f t="shared" si="28"/>
        <v/>
      </c>
      <c r="K239" s="5"/>
    </row>
    <row r="240" spans="1:11" ht="15" customHeight="1" x14ac:dyDescent="0.2">
      <c r="A240" s="28" t="str">
        <f t="shared" si="25"/>
        <v/>
      </c>
      <c r="B240" s="26" t="str">
        <f>VLOOKUP(A240,OutputOsiris!$A$9:$A$1008,1,FALSE)</f>
        <v/>
      </c>
      <c r="C240" s="29" t="str">
        <f t="shared" si="26"/>
        <v/>
      </c>
      <c r="D240" s="26" t="str">
        <f>VLOOKUP(A240,InputToets!$A$9:$A$1008,1,FALSE)</f>
        <v/>
      </c>
      <c r="E240" s="29" t="str">
        <f t="shared" si="27"/>
        <v/>
      </c>
      <c r="F240" s="40"/>
      <c r="G240" s="77"/>
      <c r="H240" s="41" t="str">
        <f t="shared" si="23"/>
        <v/>
      </c>
      <c r="I240" s="87" t="str">
        <f t="shared" si="24"/>
        <v/>
      </c>
      <c r="J240" s="87" t="str">
        <f t="shared" si="28"/>
        <v/>
      </c>
      <c r="K240" s="5"/>
    </row>
    <row r="241" spans="1:11" ht="15" customHeight="1" x14ac:dyDescent="0.2">
      <c r="A241" s="28" t="str">
        <f t="shared" si="25"/>
        <v/>
      </c>
      <c r="B241" s="26" t="str">
        <f>VLOOKUP(A241,OutputOsiris!$A$9:$A$1008,1,FALSE)</f>
        <v/>
      </c>
      <c r="C241" s="29" t="str">
        <f t="shared" si="26"/>
        <v/>
      </c>
      <c r="D241" s="26" t="str">
        <f>VLOOKUP(A241,InputToets!$A$9:$A$1008,1,FALSE)</f>
        <v/>
      </c>
      <c r="E241" s="29" t="str">
        <f t="shared" si="27"/>
        <v/>
      </c>
      <c r="F241" s="40"/>
      <c r="G241" s="77"/>
      <c r="H241" s="41" t="str">
        <f t="shared" si="23"/>
        <v/>
      </c>
      <c r="I241" s="87" t="str">
        <f t="shared" si="24"/>
        <v/>
      </c>
      <c r="J241" s="87" t="str">
        <f t="shared" si="28"/>
        <v/>
      </c>
      <c r="K241" s="5"/>
    </row>
    <row r="242" spans="1:11" ht="15" customHeight="1" x14ac:dyDescent="0.2">
      <c r="A242" s="28" t="str">
        <f t="shared" si="25"/>
        <v/>
      </c>
      <c r="B242" s="26" t="str">
        <f>VLOOKUP(A242,OutputOsiris!$A$9:$A$1008,1,FALSE)</f>
        <v/>
      </c>
      <c r="C242" s="29" t="str">
        <f t="shared" si="26"/>
        <v/>
      </c>
      <c r="D242" s="26" t="str">
        <f>VLOOKUP(A242,InputToets!$A$9:$A$1008,1,FALSE)</f>
        <v/>
      </c>
      <c r="E242" s="29" t="str">
        <f t="shared" si="27"/>
        <v/>
      </c>
      <c r="F242" s="40"/>
      <c r="G242" s="77"/>
      <c r="H242" s="41" t="str">
        <f t="shared" si="23"/>
        <v/>
      </c>
      <c r="I242" s="87" t="str">
        <f t="shared" si="24"/>
        <v/>
      </c>
      <c r="J242" s="87" t="str">
        <f t="shared" si="28"/>
        <v/>
      </c>
      <c r="K242" s="5"/>
    </row>
    <row r="243" spans="1:11" ht="15" customHeight="1" x14ac:dyDescent="0.2">
      <c r="A243" s="28" t="str">
        <f t="shared" si="25"/>
        <v/>
      </c>
      <c r="B243" s="26" t="str">
        <f>VLOOKUP(A243,OutputOsiris!$A$9:$A$1008,1,FALSE)</f>
        <v/>
      </c>
      <c r="C243" s="29" t="str">
        <f t="shared" si="26"/>
        <v/>
      </c>
      <c r="D243" s="26" t="str">
        <f>VLOOKUP(A243,InputToets!$A$9:$A$1008,1,FALSE)</f>
        <v/>
      </c>
      <c r="E243" s="29" t="str">
        <f t="shared" si="27"/>
        <v/>
      </c>
      <c r="F243" s="40"/>
      <c r="G243" s="77"/>
      <c r="H243" s="41" t="str">
        <f t="shared" si="23"/>
        <v/>
      </c>
      <c r="I243" s="87" t="str">
        <f t="shared" si="24"/>
        <v/>
      </c>
      <c r="J243" s="87" t="str">
        <f t="shared" si="28"/>
        <v/>
      </c>
      <c r="K243" s="5"/>
    </row>
    <row r="244" spans="1:11" ht="15" customHeight="1" x14ac:dyDescent="0.2">
      <c r="A244" s="28" t="str">
        <f t="shared" si="25"/>
        <v/>
      </c>
      <c r="B244" s="26" t="str">
        <f>VLOOKUP(A244,OutputOsiris!$A$9:$A$1008,1,FALSE)</f>
        <v/>
      </c>
      <c r="C244" s="29" t="str">
        <f t="shared" si="26"/>
        <v/>
      </c>
      <c r="D244" s="26" t="str">
        <f>VLOOKUP(A244,InputToets!$A$9:$A$1008,1,FALSE)</f>
        <v/>
      </c>
      <c r="E244" s="29" t="str">
        <f t="shared" si="27"/>
        <v/>
      </c>
      <c r="F244" s="40"/>
      <c r="G244" s="77"/>
      <c r="H244" s="41" t="str">
        <f t="shared" si="23"/>
        <v/>
      </c>
      <c r="I244" s="87" t="str">
        <f t="shared" si="24"/>
        <v/>
      </c>
      <c r="J244" s="87" t="str">
        <f t="shared" si="28"/>
        <v/>
      </c>
      <c r="K244" s="5"/>
    </row>
    <row r="245" spans="1:11" ht="15" customHeight="1" x14ac:dyDescent="0.2">
      <c r="A245" s="28" t="str">
        <f t="shared" si="25"/>
        <v/>
      </c>
      <c r="B245" s="26" t="str">
        <f>VLOOKUP(A245,OutputOsiris!$A$9:$A$1008,1,FALSE)</f>
        <v/>
      </c>
      <c r="C245" s="29" t="str">
        <f t="shared" si="26"/>
        <v/>
      </c>
      <c r="D245" s="26" t="str">
        <f>VLOOKUP(A245,InputToets!$A$9:$A$1008,1,FALSE)</f>
        <v/>
      </c>
      <c r="E245" s="29" t="str">
        <f t="shared" si="27"/>
        <v/>
      </c>
      <c r="F245" s="40"/>
      <c r="G245" s="77"/>
      <c r="H245" s="41" t="str">
        <f t="shared" si="23"/>
        <v/>
      </c>
      <c r="I245" s="87" t="str">
        <f t="shared" si="24"/>
        <v/>
      </c>
      <c r="J245" s="87" t="str">
        <f t="shared" si="28"/>
        <v/>
      </c>
      <c r="K245" s="5"/>
    </row>
    <row r="246" spans="1:11" ht="15" customHeight="1" x14ac:dyDescent="0.2">
      <c r="A246" s="28" t="str">
        <f t="shared" si="25"/>
        <v/>
      </c>
      <c r="B246" s="26" t="str">
        <f>VLOOKUP(A246,OutputOsiris!$A$9:$A$1008,1,FALSE)</f>
        <v/>
      </c>
      <c r="C246" s="29" t="str">
        <f t="shared" si="26"/>
        <v/>
      </c>
      <c r="D246" s="26" t="str">
        <f>VLOOKUP(A246,InputToets!$A$9:$A$1008,1,FALSE)</f>
        <v/>
      </c>
      <c r="E246" s="29" t="str">
        <f t="shared" si="27"/>
        <v/>
      </c>
      <c r="F246" s="40"/>
      <c r="G246" s="77"/>
      <c r="H246" s="41" t="str">
        <f t="shared" si="23"/>
        <v/>
      </c>
      <c r="I246" s="87" t="str">
        <f t="shared" si="24"/>
        <v/>
      </c>
      <c r="J246" s="87" t="str">
        <f t="shared" si="28"/>
        <v/>
      </c>
      <c r="K246" s="5"/>
    </row>
    <row r="247" spans="1:11" ht="15" customHeight="1" x14ac:dyDescent="0.2">
      <c r="A247" s="28" t="str">
        <f t="shared" si="25"/>
        <v/>
      </c>
      <c r="B247" s="26" t="str">
        <f>VLOOKUP(A247,OutputOsiris!$A$9:$A$1008,1,FALSE)</f>
        <v/>
      </c>
      <c r="C247" s="29" t="str">
        <f t="shared" si="26"/>
        <v/>
      </c>
      <c r="D247" s="26" t="str">
        <f>VLOOKUP(A247,InputToets!$A$9:$A$1008,1,FALSE)</f>
        <v/>
      </c>
      <c r="E247" s="29" t="str">
        <f t="shared" si="27"/>
        <v/>
      </c>
      <c r="F247" s="40"/>
      <c r="G247" s="77"/>
      <c r="H247" s="41" t="str">
        <f t="shared" si="23"/>
        <v/>
      </c>
      <c r="I247" s="87" t="str">
        <f t="shared" si="24"/>
        <v/>
      </c>
      <c r="J247" s="87" t="str">
        <f t="shared" si="28"/>
        <v/>
      </c>
      <c r="K247" s="5"/>
    </row>
    <row r="248" spans="1:11" ht="15" customHeight="1" x14ac:dyDescent="0.2">
      <c r="A248" s="28" t="str">
        <f t="shared" si="25"/>
        <v/>
      </c>
      <c r="B248" s="26" t="str">
        <f>VLOOKUP(A248,OutputOsiris!$A$9:$A$1008,1,FALSE)</f>
        <v/>
      </c>
      <c r="C248" s="29" t="str">
        <f t="shared" si="26"/>
        <v/>
      </c>
      <c r="D248" s="26" t="str">
        <f>VLOOKUP(A248,InputToets!$A$9:$A$1008,1,FALSE)</f>
        <v/>
      </c>
      <c r="E248" s="29" t="str">
        <f t="shared" si="27"/>
        <v/>
      </c>
      <c r="F248" s="40"/>
      <c r="G248" s="77"/>
      <c r="H248" s="41" t="str">
        <f t="shared" si="23"/>
        <v/>
      </c>
      <c r="I248" s="87" t="str">
        <f t="shared" si="24"/>
        <v/>
      </c>
      <c r="J248" s="87" t="str">
        <f t="shared" si="28"/>
        <v/>
      </c>
      <c r="K248" s="5"/>
    </row>
    <row r="249" spans="1:11" ht="15" customHeight="1" x14ac:dyDescent="0.2">
      <c r="A249" s="28" t="str">
        <f t="shared" si="25"/>
        <v/>
      </c>
      <c r="B249" s="26" t="str">
        <f>VLOOKUP(A249,OutputOsiris!$A$9:$A$1008,1,FALSE)</f>
        <v/>
      </c>
      <c r="C249" s="29" t="str">
        <f t="shared" si="26"/>
        <v/>
      </c>
      <c r="D249" s="26" t="str">
        <f>VLOOKUP(A249,InputToets!$A$9:$A$1008,1,FALSE)</f>
        <v/>
      </c>
      <c r="E249" s="29" t="str">
        <f t="shared" si="27"/>
        <v/>
      </c>
      <c r="F249" s="40"/>
      <c r="G249" s="77"/>
      <c r="H249" s="41" t="str">
        <f t="shared" si="23"/>
        <v/>
      </c>
      <c r="I249" s="87" t="str">
        <f t="shared" si="24"/>
        <v/>
      </c>
      <c r="J249" s="87" t="str">
        <f t="shared" si="28"/>
        <v/>
      </c>
      <c r="K249" s="5"/>
    </row>
    <row r="250" spans="1:11" ht="15" customHeight="1" x14ac:dyDescent="0.2">
      <c r="A250" s="28" t="str">
        <f t="shared" si="25"/>
        <v/>
      </c>
      <c r="B250" s="26" t="str">
        <f>VLOOKUP(A250,OutputOsiris!$A$9:$A$1008,1,FALSE)</f>
        <v/>
      </c>
      <c r="C250" s="29" t="str">
        <f t="shared" si="26"/>
        <v/>
      </c>
      <c r="D250" s="26" t="str">
        <f>VLOOKUP(A250,InputToets!$A$9:$A$1008,1,FALSE)</f>
        <v/>
      </c>
      <c r="E250" s="29" t="str">
        <f t="shared" si="27"/>
        <v/>
      </c>
      <c r="F250" s="40"/>
      <c r="G250" s="77"/>
      <c r="H250" s="41" t="str">
        <f t="shared" si="23"/>
        <v/>
      </c>
      <c r="I250" s="87" t="str">
        <f t="shared" si="24"/>
        <v/>
      </c>
      <c r="J250" s="87" t="str">
        <f t="shared" si="28"/>
        <v/>
      </c>
      <c r="K250" s="5"/>
    </row>
    <row r="251" spans="1:11" ht="15" customHeight="1" x14ac:dyDescent="0.2">
      <c r="A251" s="28" t="str">
        <f t="shared" si="25"/>
        <v/>
      </c>
      <c r="B251" s="26" t="str">
        <f>VLOOKUP(A251,OutputOsiris!$A$9:$A$1008,1,FALSE)</f>
        <v/>
      </c>
      <c r="C251" s="29" t="str">
        <f t="shared" si="26"/>
        <v/>
      </c>
      <c r="D251" s="26" t="str">
        <f>VLOOKUP(A251,InputToets!$A$9:$A$1008,1,FALSE)</f>
        <v/>
      </c>
      <c r="E251" s="29" t="str">
        <f t="shared" si="27"/>
        <v/>
      </c>
      <c r="F251" s="40"/>
      <c r="G251" s="77"/>
      <c r="H251" s="41" t="str">
        <f t="shared" si="23"/>
        <v/>
      </c>
      <c r="I251" s="87" t="str">
        <f t="shared" si="24"/>
        <v/>
      </c>
      <c r="J251" s="87" t="str">
        <f t="shared" si="28"/>
        <v/>
      </c>
      <c r="K251" s="5"/>
    </row>
    <row r="252" spans="1:11" ht="15" customHeight="1" x14ac:dyDescent="0.2">
      <c r="A252" s="28" t="str">
        <f t="shared" si="25"/>
        <v/>
      </c>
      <c r="B252" s="26" t="str">
        <f>VLOOKUP(A252,OutputOsiris!$A$9:$A$1008,1,FALSE)</f>
        <v/>
      </c>
      <c r="C252" s="29" t="str">
        <f t="shared" si="26"/>
        <v/>
      </c>
      <c r="D252" s="26" t="str">
        <f>VLOOKUP(A252,InputToets!$A$9:$A$1008,1,FALSE)</f>
        <v/>
      </c>
      <c r="E252" s="29" t="str">
        <f t="shared" si="27"/>
        <v/>
      </c>
      <c r="F252" s="40"/>
      <c r="G252" s="77"/>
      <c r="H252" s="41" t="str">
        <f t="shared" si="23"/>
        <v/>
      </c>
      <c r="I252" s="87" t="str">
        <f t="shared" si="24"/>
        <v/>
      </c>
      <c r="J252" s="87" t="str">
        <f t="shared" si="28"/>
        <v/>
      </c>
      <c r="K252" s="5"/>
    </row>
    <row r="253" spans="1:11" ht="15" customHeight="1" x14ac:dyDescent="0.2">
      <c r="A253" s="28" t="str">
        <f t="shared" si="25"/>
        <v/>
      </c>
      <c r="B253" s="26" t="str">
        <f>VLOOKUP(A253,OutputOsiris!$A$9:$A$1008,1,FALSE)</f>
        <v/>
      </c>
      <c r="C253" s="29" t="str">
        <f t="shared" si="26"/>
        <v/>
      </c>
      <c r="D253" s="26" t="str">
        <f>VLOOKUP(A253,InputToets!$A$9:$A$1008,1,FALSE)</f>
        <v/>
      </c>
      <c r="E253" s="29" t="str">
        <f t="shared" si="27"/>
        <v/>
      </c>
      <c r="F253" s="40"/>
      <c r="G253" s="77"/>
      <c r="H253" s="41" t="str">
        <f t="shared" si="23"/>
        <v/>
      </c>
      <c r="I253" s="87" t="str">
        <f t="shared" si="24"/>
        <v/>
      </c>
      <c r="J253" s="87" t="str">
        <f t="shared" si="28"/>
        <v/>
      </c>
      <c r="K253" s="5"/>
    </row>
    <row r="254" spans="1:11" ht="15" customHeight="1" x14ac:dyDescent="0.2">
      <c r="A254" s="28" t="str">
        <f t="shared" si="25"/>
        <v/>
      </c>
      <c r="B254" s="26" t="str">
        <f>VLOOKUP(A254,OutputOsiris!$A$9:$A$1008,1,FALSE)</f>
        <v/>
      </c>
      <c r="C254" s="29" t="str">
        <f t="shared" si="26"/>
        <v/>
      </c>
      <c r="D254" s="26" t="str">
        <f>VLOOKUP(A254,InputToets!$A$9:$A$1008,1,FALSE)</f>
        <v/>
      </c>
      <c r="E254" s="29" t="str">
        <f t="shared" si="27"/>
        <v/>
      </c>
      <c r="F254" s="40"/>
      <c r="G254" s="77"/>
      <c r="H254" s="41" t="str">
        <f t="shared" si="23"/>
        <v/>
      </c>
      <c r="I254" s="87" t="str">
        <f t="shared" si="24"/>
        <v/>
      </c>
      <c r="J254" s="87" t="str">
        <f t="shared" si="28"/>
        <v/>
      </c>
      <c r="K254" s="5"/>
    </row>
    <row r="255" spans="1:11" ht="15" customHeight="1" x14ac:dyDescent="0.2">
      <c r="A255" s="28" t="str">
        <f t="shared" si="25"/>
        <v/>
      </c>
      <c r="B255" s="26" t="str">
        <f>VLOOKUP(A255,OutputOsiris!$A$9:$A$1008,1,FALSE)</f>
        <v/>
      </c>
      <c r="C255" s="29" t="str">
        <f t="shared" si="26"/>
        <v/>
      </c>
      <c r="D255" s="26" t="str">
        <f>VLOOKUP(A255,InputToets!$A$9:$A$1008,1,FALSE)</f>
        <v/>
      </c>
      <c r="E255" s="29" t="str">
        <f t="shared" si="27"/>
        <v/>
      </c>
      <c r="F255" s="40"/>
      <c r="G255" s="77"/>
      <c r="H255" s="41" t="str">
        <f t="shared" si="23"/>
        <v/>
      </c>
      <c r="I255" s="87" t="str">
        <f t="shared" si="24"/>
        <v/>
      </c>
      <c r="J255" s="87" t="str">
        <f t="shared" si="28"/>
        <v/>
      </c>
      <c r="K255" s="5"/>
    </row>
    <row r="256" spans="1:11" ht="15" customHeight="1" x14ac:dyDescent="0.2">
      <c r="A256" s="28" t="str">
        <f t="shared" si="25"/>
        <v/>
      </c>
      <c r="B256" s="26" t="str">
        <f>VLOOKUP(A256,OutputOsiris!$A$9:$A$1008,1,FALSE)</f>
        <v/>
      </c>
      <c r="C256" s="29" t="str">
        <f t="shared" si="26"/>
        <v/>
      </c>
      <c r="D256" s="26" t="str">
        <f>VLOOKUP(A256,InputToets!$A$9:$A$1008,1,FALSE)</f>
        <v/>
      </c>
      <c r="E256" s="29" t="str">
        <f t="shared" si="27"/>
        <v/>
      </c>
      <c r="F256" s="40"/>
      <c r="G256" s="77"/>
      <c r="H256" s="41" t="str">
        <f t="shared" si="23"/>
        <v/>
      </c>
      <c r="I256" s="87" t="str">
        <f t="shared" si="24"/>
        <v/>
      </c>
      <c r="J256" s="87" t="str">
        <f t="shared" si="28"/>
        <v/>
      </c>
      <c r="K256" s="5"/>
    </row>
    <row r="257" spans="1:11" ht="15" customHeight="1" x14ac:dyDescent="0.2">
      <c r="A257" s="28" t="str">
        <f t="shared" si="25"/>
        <v/>
      </c>
      <c r="B257" s="26" t="str">
        <f>VLOOKUP(A257,OutputOsiris!$A$9:$A$1008,1,FALSE)</f>
        <v/>
      </c>
      <c r="C257" s="29" t="str">
        <f t="shared" si="26"/>
        <v/>
      </c>
      <c r="D257" s="26" t="str">
        <f>VLOOKUP(A257,InputToets!$A$9:$A$1008,1,FALSE)</f>
        <v/>
      </c>
      <c r="E257" s="29" t="str">
        <f t="shared" si="27"/>
        <v/>
      </c>
      <c r="F257" s="40"/>
      <c r="G257" s="77"/>
      <c r="H257" s="41" t="str">
        <f t="shared" si="23"/>
        <v/>
      </c>
      <c r="I257" s="87" t="str">
        <f t="shared" si="24"/>
        <v/>
      </c>
      <c r="J257" s="87" t="str">
        <f t="shared" si="28"/>
        <v/>
      </c>
      <c r="K257" s="5"/>
    </row>
    <row r="258" spans="1:11" ht="15" customHeight="1" x14ac:dyDescent="0.2">
      <c r="A258" s="28" t="str">
        <f t="shared" si="25"/>
        <v/>
      </c>
      <c r="B258" s="26" t="str">
        <f>VLOOKUP(A258,OutputOsiris!$A$9:$A$1008,1,FALSE)</f>
        <v/>
      </c>
      <c r="C258" s="29" t="str">
        <f t="shared" si="26"/>
        <v/>
      </c>
      <c r="D258" s="26" t="str">
        <f>VLOOKUP(A258,InputToets!$A$9:$A$1008,1,FALSE)</f>
        <v/>
      </c>
      <c r="E258" s="29" t="str">
        <f t="shared" si="27"/>
        <v/>
      </c>
      <c r="F258" s="40"/>
      <c r="G258" s="77"/>
      <c r="H258" s="41" t="str">
        <f t="shared" si="23"/>
        <v/>
      </c>
      <c r="I258" s="87" t="str">
        <f t="shared" si="24"/>
        <v/>
      </c>
      <c r="J258" s="87" t="str">
        <f t="shared" si="28"/>
        <v/>
      </c>
      <c r="K258" s="5"/>
    </row>
    <row r="259" spans="1:11" ht="15" customHeight="1" x14ac:dyDescent="0.2">
      <c r="A259" s="28" t="str">
        <f t="shared" si="25"/>
        <v/>
      </c>
      <c r="B259" s="26" t="str">
        <f>VLOOKUP(A259,OutputOsiris!$A$9:$A$1008,1,FALSE)</f>
        <v/>
      </c>
      <c r="C259" s="29" t="str">
        <f t="shared" si="26"/>
        <v/>
      </c>
      <c r="D259" s="26" t="str">
        <f>VLOOKUP(A259,InputToets!$A$9:$A$1008,1,FALSE)</f>
        <v/>
      </c>
      <c r="E259" s="29" t="str">
        <f t="shared" si="27"/>
        <v/>
      </c>
      <c r="F259" s="40"/>
      <c r="G259" s="77"/>
      <c r="H259" s="41" t="str">
        <f t="shared" si="23"/>
        <v/>
      </c>
      <c r="I259" s="87" t="str">
        <f t="shared" si="24"/>
        <v/>
      </c>
      <c r="J259" s="87" t="str">
        <f t="shared" si="28"/>
        <v/>
      </c>
      <c r="K259" s="5"/>
    </row>
    <row r="260" spans="1:11" ht="15" customHeight="1" x14ac:dyDescent="0.2">
      <c r="A260" s="28" t="str">
        <f t="shared" si="25"/>
        <v/>
      </c>
      <c r="B260" s="26" t="str">
        <f>VLOOKUP(A260,OutputOsiris!$A$9:$A$1008,1,FALSE)</f>
        <v/>
      </c>
      <c r="C260" s="29" t="str">
        <f t="shared" si="26"/>
        <v/>
      </c>
      <c r="D260" s="26" t="str">
        <f>VLOOKUP(A260,InputToets!$A$9:$A$1008,1,FALSE)</f>
        <v/>
      </c>
      <c r="E260" s="29" t="str">
        <f t="shared" si="27"/>
        <v/>
      </c>
      <c r="F260" s="40"/>
      <c r="G260" s="77"/>
      <c r="H260" s="41" t="str">
        <f t="shared" si="23"/>
        <v/>
      </c>
      <c r="I260" s="87" t="str">
        <f t="shared" si="24"/>
        <v/>
      </c>
      <c r="J260" s="87" t="str">
        <f t="shared" si="28"/>
        <v/>
      </c>
      <c r="K260" s="5"/>
    </row>
    <row r="261" spans="1:11" ht="15" customHeight="1" x14ac:dyDescent="0.2">
      <c r="A261" s="28" t="str">
        <f t="shared" si="25"/>
        <v/>
      </c>
      <c r="B261" s="26" t="str">
        <f>VLOOKUP(A261,OutputOsiris!$A$9:$A$1008,1,FALSE)</f>
        <v/>
      </c>
      <c r="C261" s="29" t="str">
        <f t="shared" si="26"/>
        <v/>
      </c>
      <c r="D261" s="26" t="str">
        <f>VLOOKUP(A261,InputToets!$A$9:$A$1008,1,FALSE)</f>
        <v/>
      </c>
      <c r="E261" s="29" t="str">
        <f t="shared" si="27"/>
        <v/>
      </c>
      <c r="F261" s="40"/>
      <c r="G261" s="77"/>
      <c r="H261" s="41" t="str">
        <f t="shared" si="23"/>
        <v/>
      </c>
      <c r="I261" s="87" t="str">
        <f t="shared" si="24"/>
        <v/>
      </c>
      <c r="J261" s="87" t="str">
        <f t="shared" si="28"/>
        <v/>
      </c>
      <c r="K261" s="5"/>
    </row>
    <row r="262" spans="1:11" ht="15" customHeight="1" x14ac:dyDescent="0.2">
      <c r="A262" s="28" t="str">
        <f t="shared" si="25"/>
        <v/>
      </c>
      <c r="B262" s="26" t="str">
        <f>VLOOKUP(A262,OutputOsiris!$A$9:$A$1008,1,FALSE)</f>
        <v/>
      </c>
      <c r="C262" s="29" t="str">
        <f t="shared" si="26"/>
        <v/>
      </c>
      <c r="D262" s="26" t="str">
        <f>VLOOKUP(A262,InputToets!$A$9:$A$1008,1,FALSE)</f>
        <v/>
      </c>
      <c r="E262" s="29" t="str">
        <f t="shared" si="27"/>
        <v/>
      </c>
      <c r="F262" s="40"/>
      <c r="G262" s="77"/>
      <c r="H262" s="41" t="str">
        <f t="shared" si="23"/>
        <v/>
      </c>
      <c r="I262" s="87" t="str">
        <f t="shared" si="24"/>
        <v/>
      </c>
      <c r="J262" s="87" t="str">
        <f t="shared" si="28"/>
        <v/>
      </c>
      <c r="K262" s="5"/>
    </row>
    <row r="263" spans="1:11" ht="15" customHeight="1" x14ac:dyDescent="0.2">
      <c r="A263" s="28" t="str">
        <f t="shared" si="25"/>
        <v/>
      </c>
      <c r="B263" s="26" t="str">
        <f>VLOOKUP(A263,OutputOsiris!$A$9:$A$1008,1,FALSE)</f>
        <v/>
      </c>
      <c r="C263" s="29" t="str">
        <f t="shared" si="26"/>
        <v/>
      </c>
      <c r="D263" s="26" t="str">
        <f>VLOOKUP(A263,InputToets!$A$9:$A$1008,1,FALSE)</f>
        <v/>
      </c>
      <c r="E263" s="29" t="str">
        <f t="shared" si="27"/>
        <v/>
      </c>
      <c r="F263" s="40"/>
      <c r="G263" s="77"/>
      <c r="H263" s="41" t="str">
        <f t="shared" si="23"/>
        <v/>
      </c>
      <c r="I263" s="87" t="str">
        <f t="shared" si="24"/>
        <v/>
      </c>
      <c r="J263" s="87" t="str">
        <f t="shared" si="28"/>
        <v/>
      </c>
      <c r="K263" s="5"/>
    </row>
    <row r="264" spans="1:11" ht="15" customHeight="1" x14ac:dyDescent="0.2">
      <c r="A264" s="28" t="str">
        <f t="shared" si="25"/>
        <v/>
      </c>
      <c r="B264" s="26" t="str">
        <f>VLOOKUP(A264,OutputOsiris!$A$9:$A$1008,1,FALSE)</f>
        <v/>
      </c>
      <c r="C264" s="29" t="str">
        <f t="shared" si="26"/>
        <v/>
      </c>
      <c r="D264" s="26" t="str">
        <f>VLOOKUP(A264,InputToets!$A$9:$A$1008,1,FALSE)</f>
        <v/>
      </c>
      <c r="E264" s="29" t="str">
        <f t="shared" si="27"/>
        <v/>
      </c>
      <c r="F264" s="40"/>
      <c r="G264" s="77"/>
      <c r="H264" s="41" t="str">
        <f t="shared" si="23"/>
        <v/>
      </c>
      <c r="I264" s="87" t="str">
        <f t="shared" si="24"/>
        <v/>
      </c>
      <c r="J264" s="87" t="str">
        <f t="shared" si="28"/>
        <v/>
      </c>
      <c r="K264" s="5"/>
    </row>
    <row r="265" spans="1:11" ht="15" customHeight="1" x14ac:dyDescent="0.2">
      <c r="A265" s="28" t="str">
        <f t="shared" si="25"/>
        <v/>
      </c>
      <c r="B265" s="26" t="str">
        <f>VLOOKUP(A265,OutputOsiris!$A$9:$A$1008,1,FALSE)</f>
        <v/>
      </c>
      <c r="C265" s="29" t="str">
        <f t="shared" si="26"/>
        <v/>
      </c>
      <c r="D265" s="26" t="str">
        <f>VLOOKUP(A265,InputToets!$A$9:$A$1008,1,FALSE)</f>
        <v/>
      </c>
      <c r="E265" s="29" t="str">
        <f t="shared" si="27"/>
        <v/>
      </c>
      <c r="F265" s="40"/>
      <c r="G265" s="77"/>
      <c r="H265" s="41" t="str">
        <f t="shared" si="23"/>
        <v/>
      </c>
      <c r="I265" s="87" t="str">
        <f t="shared" si="24"/>
        <v/>
      </c>
      <c r="J265" s="87" t="str">
        <f t="shared" si="28"/>
        <v/>
      </c>
      <c r="K265" s="5"/>
    </row>
    <row r="266" spans="1:11" ht="15" customHeight="1" x14ac:dyDescent="0.2">
      <c r="A266" s="28" t="str">
        <f t="shared" si="25"/>
        <v/>
      </c>
      <c r="B266" s="26" t="str">
        <f>VLOOKUP(A266,OutputOsiris!$A$9:$A$1008,1,FALSE)</f>
        <v/>
      </c>
      <c r="C266" s="29" t="str">
        <f t="shared" si="26"/>
        <v/>
      </c>
      <c r="D266" s="26" t="str">
        <f>VLOOKUP(A266,InputToets!$A$9:$A$1008,1,FALSE)</f>
        <v/>
      </c>
      <c r="E266" s="29" t="str">
        <f t="shared" si="27"/>
        <v/>
      </c>
      <c r="F266" s="40"/>
      <c r="G266" s="77"/>
      <c r="H266" s="41" t="str">
        <f t="shared" si="23"/>
        <v/>
      </c>
      <c r="I266" s="87" t="str">
        <f t="shared" si="24"/>
        <v/>
      </c>
      <c r="J266" s="87" t="str">
        <f t="shared" si="28"/>
        <v/>
      </c>
      <c r="K266" s="5"/>
    </row>
    <row r="267" spans="1:11" ht="15" customHeight="1" x14ac:dyDescent="0.2">
      <c r="A267" s="28" t="str">
        <f t="shared" si="25"/>
        <v/>
      </c>
      <c r="B267" s="26" t="str">
        <f>VLOOKUP(A267,OutputOsiris!$A$9:$A$1008,1,FALSE)</f>
        <v/>
      </c>
      <c r="C267" s="29" t="str">
        <f t="shared" si="26"/>
        <v/>
      </c>
      <c r="D267" s="26" t="str">
        <f>VLOOKUP(A267,InputToets!$A$9:$A$1008,1,FALSE)</f>
        <v/>
      </c>
      <c r="E267" s="29" t="str">
        <f t="shared" si="27"/>
        <v/>
      </c>
      <c r="F267" s="40"/>
      <c r="G267" s="77"/>
      <c r="H267" s="41" t="str">
        <f t="shared" ref="H267:H330" si="29">IF(J267="","",IF($G$9="Cijfer",IF(ISNUMBER(G267),G267,""),IF(J267&gt;10,10,J267)))</f>
        <v/>
      </c>
      <c r="I267" s="87" t="str">
        <f t="shared" ref="I267:I330" si="30">IF(ISNUMBER(G267),((G267-$C$8)/$E$7)+1,"")</f>
        <v/>
      </c>
      <c r="J267" s="87" t="str">
        <f t="shared" si="28"/>
        <v/>
      </c>
      <c r="K267" s="5"/>
    </row>
    <row r="268" spans="1:11" ht="15" customHeight="1" x14ac:dyDescent="0.2">
      <c r="A268" s="28" t="str">
        <f t="shared" ref="A268:A331" si="31">TEXT(RIGHT(TRIM(F268),7),"0000000")</f>
        <v/>
      </c>
      <c r="B268" s="26" t="str">
        <f>VLOOKUP(A268,OutputOsiris!$A$9:$A$1008,1,FALSE)</f>
        <v/>
      </c>
      <c r="C268" s="29" t="str">
        <f t="shared" ref="C268:C331" si="32">IF(ISBLANK(F268),"",(IF(ISERROR(B268),"NEE","")))</f>
        <v/>
      </c>
      <c r="D268" s="26" t="str">
        <f>VLOOKUP(A268,InputToets!$A$9:$A$1008,1,FALSE)</f>
        <v/>
      </c>
      <c r="E268" s="29" t="str">
        <f t="shared" ref="E268:E331" si="33">IF(ISBLANK(F268),"",(IF(ISERROR(D268),"NEE","")))</f>
        <v/>
      </c>
      <c r="F268" s="40"/>
      <c r="G268" s="77"/>
      <c r="H268" s="41" t="str">
        <f t="shared" si="29"/>
        <v/>
      </c>
      <c r="I268" s="87" t="str">
        <f t="shared" si="30"/>
        <v/>
      </c>
      <c r="J268" s="87" t="str">
        <f t="shared" si="28"/>
        <v/>
      </c>
      <c r="K268" s="5"/>
    </row>
    <row r="269" spans="1:11" ht="15" customHeight="1" x14ac:dyDescent="0.2">
      <c r="A269" s="28" t="str">
        <f t="shared" si="31"/>
        <v/>
      </c>
      <c r="B269" s="26" t="str">
        <f>VLOOKUP(A269,OutputOsiris!$A$9:$A$1008,1,FALSE)</f>
        <v/>
      </c>
      <c r="C269" s="29" t="str">
        <f t="shared" si="32"/>
        <v/>
      </c>
      <c r="D269" s="26" t="str">
        <f>VLOOKUP(A269,InputToets!$A$9:$A$1008,1,FALSE)</f>
        <v/>
      </c>
      <c r="E269" s="29" t="str">
        <f t="shared" si="33"/>
        <v/>
      </c>
      <c r="F269" s="40"/>
      <c r="G269" s="77"/>
      <c r="H269" s="41" t="str">
        <f t="shared" si="29"/>
        <v/>
      </c>
      <c r="I269" s="87" t="str">
        <f t="shared" si="30"/>
        <v/>
      </c>
      <c r="J269" s="87" t="str">
        <f t="shared" si="28"/>
        <v/>
      </c>
      <c r="K269" s="5"/>
    </row>
    <row r="270" spans="1:11" ht="15" customHeight="1" x14ac:dyDescent="0.2">
      <c r="A270" s="28" t="str">
        <f t="shared" si="31"/>
        <v/>
      </c>
      <c r="B270" s="26" t="str">
        <f>VLOOKUP(A270,OutputOsiris!$A$9:$A$1008,1,FALSE)</f>
        <v/>
      </c>
      <c r="C270" s="29" t="str">
        <f t="shared" si="32"/>
        <v/>
      </c>
      <c r="D270" s="26" t="str">
        <f>VLOOKUP(A270,InputToets!$A$9:$A$1008,1,FALSE)</f>
        <v/>
      </c>
      <c r="E270" s="29" t="str">
        <f t="shared" si="33"/>
        <v/>
      </c>
      <c r="F270" s="40"/>
      <c r="G270" s="77"/>
      <c r="H270" s="41" t="str">
        <f t="shared" si="29"/>
        <v/>
      </c>
      <c r="I270" s="87" t="str">
        <f t="shared" si="30"/>
        <v/>
      </c>
      <c r="J270" s="87" t="str">
        <f t="shared" si="28"/>
        <v/>
      </c>
      <c r="K270" s="5"/>
    </row>
    <row r="271" spans="1:11" ht="15" customHeight="1" x14ac:dyDescent="0.2">
      <c r="A271" s="28" t="str">
        <f t="shared" si="31"/>
        <v/>
      </c>
      <c r="B271" s="26" t="str">
        <f>VLOOKUP(A271,OutputOsiris!$A$9:$A$1008,1,FALSE)</f>
        <v/>
      </c>
      <c r="C271" s="29" t="str">
        <f t="shared" si="32"/>
        <v/>
      </c>
      <c r="D271" s="26" t="str">
        <f>VLOOKUP(A271,InputToets!$A$9:$A$1008,1,FALSE)</f>
        <v/>
      </c>
      <c r="E271" s="29" t="str">
        <f t="shared" si="33"/>
        <v/>
      </c>
      <c r="F271" s="40"/>
      <c r="G271" s="77"/>
      <c r="H271" s="41" t="str">
        <f t="shared" si="29"/>
        <v/>
      </c>
      <c r="I271" s="87" t="str">
        <f t="shared" si="30"/>
        <v/>
      </c>
      <c r="J271" s="87" t="str">
        <f t="shared" si="28"/>
        <v/>
      </c>
      <c r="K271" s="5"/>
    </row>
    <row r="272" spans="1:11" ht="15" customHeight="1" x14ac:dyDescent="0.2">
      <c r="A272" s="28" t="str">
        <f t="shared" si="31"/>
        <v/>
      </c>
      <c r="B272" s="26" t="str">
        <f>VLOOKUP(A272,OutputOsiris!$A$9:$A$1008,1,FALSE)</f>
        <v/>
      </c>
      <c r="C272" s="29" t="str">
        <f t="shared" si="32"/>
        <v/>
      </c>
      <c r="D272" s="26" t="str">
        <f>VLOOKUP(A272,InputToets!$A$9:$A$1008,1,FALSE)</f>
        <v/>
      </c>
      <c r="E272" s="29" t="str">
        <f t="shared" si="33"/>
        <v/>
      </c>
      <c r="F272" s="40"/>
      <c r="G272" s="77"/>
      <c r="H272" s="41" t="str">
        <f t="shared" si="29"/>
        <v/>
      </c>
      <c r="I272" s="87" t="str">
        <f t="shared" si="30"/>
        <v/>
      </c>
      <c r="J272" s="87" t="str">
        <f t="shared" ref="J272:J335" si="34">IF(I272="","",IF(I272&lt;1,1,I272))</f>
        <v/>
      </c>
      <c r="K272" s="5"/>
    </row>
    <row r="273" spans="1:11" ht="15" customHeight="1" x14ac:dyDescent="0.2">
      <c r="A273" s="28" t="str">
        <f t="shared" si="31"/>
        <v/>
      </c>
      <c r="B273" s="26" t="str">
        <f>VLOOKUP(A273,OutputOsiris!$A$9:$A$1008,1,FALSE)</f>
        <v/>
      </c>
      <c r="C273" s="29" t="str">
        <f t="shared" si="32"/>
        <v/>
      </c>
      <c r="D273" s="26" t="str">
        <f>VLOOKUP(A273,InputToets!$A$9:$A$1008,1,FALSE)</f>
        <v/>
      </c>
      <c r="E273" s="29" t="str">
        <f t="shared" si="33"/>
        <v/>
      </c>
      <c r="F273" s="40"/>
      <c r="G273" s="77"/>
      <c r="H273" s="41" t="str">
        <f t="shared" si="29"/>
        <v/>
      </c>
      <c r="I273" s="87" t="str">
        <f t="shared" si="30"/>
        <v/>
      </c>
      <c r="J273" s="87" t="str">
        <f t="shared" si="34"/>
        <v/>
      </c>
      <c r="K273" s="5"/>
    </row>
    <row r="274" spans="1:11" ht="15" customHeight="1" x14ac:dyDescent="0.2">
      <c r="A274" s="28" t="str">
        <f t="shared" si="31"/>
        <v/>
      </c>
      <c r="B274" s="26" t="str">
        <f>VLOOKUP(A274,OutputOsiris!$A$9:$A$1008,1,FALSE)</f>
        <v/>
      </c>
      <c r="C274" s="29" t="str">
        <f t="shared" si="32"/>
        <v/>
      </c>
      <c r="D274" s="26" t="str">
        <f>VLOOKUP(A274,InputToets!$A$9:$A$1008,1,FALSE)</f>
        <v/>
      </c>
      <c r="E274" s="29" t="str">
        <f t="shared" si="33"/>
        <v/>
      </c>
      <c r="F274" s="40"/>
      <c r="G274" s="77"/>
      <c r="H274" s="41" t="str">
        <f t="shared" si="29"/>
        <v/>
      </c>
      <c r="I274" s="87" t="str">
        <f t="shared" si="30"/>
        <v/>
      </c>
      <c r="J274" s="87" t="str">
        <f t="shared" si="34"/>
        <v/>
      </c>
      <c r="K274" s="5"/>
    </row>
    <row r="275" spans="1:11" ht="15" customHeight="1" x14ac:dyDescent="0.2">
      <c r="A275" s="28" t="str">
        <f t="shared" si="31"/>
        <v/>
      </c>
      <c r="B275" s="26" t="str">
        <f>VLOOKUP(A275,OutputOsiris!$A$9:$A$1008,1,FALSE)</f>
        <v/>
      </c>
      <c r="C275" s="29" t="str">
        <f t="shared" si="32"/>
        <v/>
      </c>
      <c r="D275" s="26" t="str">
        <f>VLOOKUP(A275,InputToets!$A$9:$A$1008,1,FALSE)</f>
        <v/>
      </c>
      <c r="E275" s="29" t="str">
        <f t="shared" si="33"/>
        <v/>
      </c>
      <c r="F275" s="40"/>
      <c r="G275" s="77"/>
      <c r="H275" s="41" t="str">
        <f t="shared" si="29"/>
        <v/>
      </c>
      <c r="I275" s="87" t="str">
        <f t="shared" si="30"/>
        <v/>
      </c>
      <c r="J275" s="87" t="str">
        <f t="shared" si="34"/>
        <v/>
      </c>
      <c r="K275" s="5"/>
    </row>
    <row r="276" spans="1:11" ht="15" customHeight="1" x14ac:dyDescent="0.2">
      <c r="A276" s="28" t="str">
        <f t="shared" si="31"/>
        <v/>
      </c>
      <c r="B276" s="26" t="str">
        <f>VLOOKUP(A276,OutputOsiris!$A$9:$A$1008,1,FALSE)</f>
        <v/>
      </c>
      <c r="C276" s="29" t="str">
        <f t="shared" si="32"/>
        <v/>
      </c>
      <c r="D276" s="26" t="str">
        <f>VLOOKUP(A276,InputToets!$A$9:$A$1008,1,FALSE)</f>
        <v/>
      </c>
      <c r="E276" s="29" t="str">
        <f t="shared" si="33"/>
        <v/>
      </c>
      <c r="F276" s="40"/>
      <c r="G276" s="77"/>
      <c r="H276" s="41" t="str">
        <f t="shared" si="29"/>
        <v/>
      </c>
      <c r="I276" s="87" t="str">
        <f t="shared" si="30"/>
        <v/>
      </c>
      <c r="J276" s="87" t="str">
        <f t="shared" si="34"/>
        <v/>
      </c>
      <c r="K276" s="5"/>
    </row>
    <row r="277" spans="1:11" ht="15" customHeight="1" x14ac:dyDescent="0.2">
      <c r="A277" s="28" t="str">
        <f t="shared" si="31"/>
        <v/>
      </c>
      <c r="B277" s="26" t="str">
        <f>VLOOKUP(A277,OutputOsiris!$A$9:$A$1008,1,FALSE)</f>
        <v/>
      </c>
      <c r="C277" s="29" t="str">
        <f t="shared" si="32"/>
        <v/>
      </c>
      <c r="D277" s="26" t="str">
        <f>VLOOKUP(A277,InputToets!$A$9:$A$1008,1,FALSE)</f>
        <v/>
      </c>
      <c r="E277" s="29" t="str">
        <f t="shared" si="33"/>
        <v/>
      </c>
      <c r="F277" s="40"/>
      <c r="G277" s="77"/>
      <c r="H277" s="41" t="str">
        <f t="shared" si="29"/>
        <v/>
      </c>
      <c r="I277" s="87" t="str">
        <f t="shared" si="30"/>
        <v/>
      </c>
      <c r="J277" s="87" t="str">
        <f t="shared" si="34"/>
        <v/>
      </c>
      <c r="K277" s="5"/>
    </row>
    <row r="278" spans="1:11" ht="15" customHeight="1" x14ac:dyDescent="0.2">
      <c r="A278" s="28" t="str">
        <f t="shared" si="31"/>
        <v/>
      </c>
      <c r="B278" s="26" t="str">
        <f>VLOOKUP(A278,OutputOsiris!$A$9:$A$1008,1,FALSE)</f>
        <v/>
      </c>
      <c r="C278" s="29" t="str">
        <f t="shared" si="32"/>
        <v/>
      </c>
      <c r="D278" s="26" t="str">
        <f>VLOOKUP(A278,InputToets!$A$9:$A$1008,1,FALSE)</f>
        <v/>
      </c>
      <c r="E278" s="29" t="str">
        <f t="shared" si="33"/>
        <v/>
      </c>
      <c r="F278" s="40"/>
      <c r="G278" s="77"/>
      <c r="H278" s="41" t="str">
        <f t="shared" si="29"/>
        <v/>
      </c>
      <c r="I278" s="87" t="str">
        <f t="shared" si="30"/>
        <v/>
      </c>
      <c r="J278" s="87" t="str">
        <f t="shared" si="34"/>
        <v/>
      </c>
      <c r="K278" s="5"/>
    </row>
    <row r="279" spans="1:11" ht="15" customHeight="1" x14ac:dyDescent="0.2">
      <c r="A279" s="28" t="str">
        <f t="shared" si="31"/>
        <v/>
      </c>
      <c r="B279" s="26" t="str">
        <f>VLOOKUP(A279,OutputOsiris!$A$9:$A$1008,1,FALSE)</f>
        <v/>
      </c>
      <c r="C279" s="29" t="str">
        <f t="shared" si="32"/>
        <v/>
      </c>
      <c r="D279" s="26" t="str">
        <f>VLOOKUP(A279,InputToets!$A$9:$A$1008,1,FALSE)</f>
        <v/>
      </c>
      <c r="E279" s="29" t="str">
        <f t="shared" si="33"/>
        <v/>
      </c>
      <c r="F279" s="40"/>
      <c r="G279" s="77"/>
      <c r="H279" s="41" t="str">
        <f t="shared" si="29"/>
        <v/>
      </c>
      <c r="I279" s="87" t="str">
        <f t="shared" si="30"/>
        <v/>
      </c>
      <c r="J279" s="87" t="str">
        <f t="shared" si="34"/>
        <v/>
      </c>
      <c r="K279" s="5"/>
    </row>
    <row r="280" spans="1:11" ht="15" customHeight="1" x14ac:dyDescent="0.2">
      <c r="A280" s="28" t="str">
        <f t="shared" si="31"/>
        <v/>
      </c>
      <c r="B280" s="26" t="str">
        <f>VLOOKUP(A280,OutputOsiris!$A$9:$A$1008,1,FALSE)</f>
        <v/>
      </c>
      <c r="C280" s="29" t="str">
        <f t="shared" si="32"/>
        <v/>
      </c>
      <c r="D280" s="26" t="str">
        <f>VLOOKUP(A280,InputToets!$A$9:$A$1008,1,FALSE)</f>
        <v/>
      </c>
      <c r="E280" s="29" t="str">
        <f t="shared" si="33"/>
        <v/>
      </c>
      <c r="F280" s="40"/>
      <c r="G280" s="77"/>
      <c r="H280" s="41" t="str">
        <f t="shared" si="29"/>
        <v/>
      </c>
      <c r="I280" s="87" t="str">
        <f t="shared" si="30"/>
        <v/>
      </c>
      <c r="J280" s="87" t="str">
        <f t="shared" si="34"/>
        <v/>
      </c>
      <c r="K280" s="5"/>
    </row>
    <row r="281" spans="1:11" ht="15" customHeight="1" x14ac:dyDescent="0.2">
      <c r="A281" s="28" t="str">
        <f t="shared" si="31"/>
        <v/>
      </c>
      <c r="B281" s="26" t="str">
        <f>VLOOKUP(A281,OutputOsiris!$A$9:$A$1008,1,FALSE)</f>
        <v/>
      </c>
      <c r="C281" s="29" t="str">
        <f t="shared" si="32"/>
        <v/>
      </c>
      <c r="D281" s="26" t="str">
        <f>VLOOKUP(A281,InputToets!$A$9:$A$1008,1,FALSE)</f>
        <v/>
      </c>
      <c r="E281" s="29" t="str">
        <f t="shared" si="33"/>
        <v/>
      </c>
      <c r="F281" s="40"/>
      <c r="G281" s="77"/>
      <c r="H281" s="41" t="str">
        <f t="shared" si="29"/>
        <v/>
      </c>
      <c r="I281" s="87" t="str">
        <f t="shared" si="30"/>
        <v/>
      </c>
      <c r="J281" s="87" t="str">
        <f t="shared" si="34"/>
        <v/>
      </c>
      <c r="K281" s="5"/>
    </row>
    <row r="282" spans="1:11" ht="15" customHeight="1" x14ac:dyDescent="0.2">
      <c r="A282" s="28" t="str">
        <f t="shared" si="31"/>
        <v/>
      </c>
      <c r="B282" s="26" t="str">
        <f>VLOOKUP(A282,OutputOsiris!$A$9:$A$1008,1,FALSE)</f>
        <v/>
      </c>
      <c r="C282" s="29" t="str">
        <f t="shared" si="32"/>
        <v/>
      </c>
      <c r="D282" s="26" t="str">
        <f>VLOOKUP(A282,InputToets!$A$9:$A$1008,1,FALSE)</f>
        <v/>
      </c>
      <c r="E282" s="29" t="str">
        <f t="shared" si="33"/>
        <v/>
      </c>
      <c r="F282" s="40"/>
      <c r="G282" s="77"/>
      <c r="H282" s="41" t="str">
        <f t="shared" si="29"/>
        <v/>
      </c>
      <c r="I282" s="87" t="str">
        <f t="shared" si="30"/>
        <v/>
      </c>
      <c r="J282" s="87" t="str">
        <f t="shared" si="34"/>
        <v/>
      </c>
      <c r="K282" s="5"/>
    </row>
    <row r="283" spans="1:11" ht="15" customHeight="1" x14ac:dyDescent="0.2">
      <c r="A283" s="28" t="str">
        <f t="shared" si="31"/>
        <v/>
      </c>
      <c r="B283" s="26" t="str">
        <f>VLOOKUP(A283,OutputOsiris!$A$9:$A$1008,1,FALSE)</f>
        <v/>
      </c>
      <c r="C283" s="29" t="str">
        <f t="shared" si="32"/>
        <v/>
      </c>
      <c r="D283" s="26" t="str">
        <f>VLOOKUP(A283,InputToets!$A$9:$A$1008,1,FALSE)</f>
        <v/>
      </c>
      <c r="E283" s="29" t="str">
        <f t="shared" si="33"/>
        <v/>
      </c>
      <c r="F283" s="40"/>
      <c r="G283" s="77"/>
      <c r="H283" s="41" t="str">
        <f t="shared" si="29"/>
        <v/>
      </c>
      <c r="I283" s="87" t="str">
        <f t="shared" si="30"/>
        <v/>
      </c>
      <c r="J283" s="87" t="str">
        <f t="shared" si="34"/>
        <v/>
      </c>
      <c r="K283" s="5"/>
    </row>
    <row r="284" spans="1:11" ht="15" customHeight="1" x14ac:dyDescent="0.2">
      <c r="A284" s="28" t="str">
        <f t="shared" si="31"/>
        <v/>
      </c>
      <c r="B284" s="26" t="str">
        <f>VLOOKUP(A284,OutputOsiris!$A$9:$A$1008,1,FALSE)</f>
        <v/>
      </c>
      <c r="C284" s="29" t="str">
        <f t="shared" si="32"/>
        <v/>
      </c>
      <c r="D284" s="26" t="str">
        <f>VLOOKUP(A284,InputToets!$A$9:$A$1008,1,FALSE)</f>
        <v/>
      </c>
      <c r="E284" s="29" t="str">
        <f t="shared" si="33"/>
        <v/>
      </c>
      <c r="F284" s="40"/>
      <c r="G284" s="77"/>
      <c r="H284" s="41" t="str">
        <f t="shared" si="29"/>
        <v/>
      </c>
      <c r="I284" s="87" t="str">
        <f t="shared" si="30"/>
        <v/>
      </c>
      <c r="J284" s="87" t="str">
        <f t="shared" si="34"/>
        <v/>
      </c>
      <c r="K284" s="5"/>
    </row>
    <row r="285" spans="1:11" ht="15" customHeight="1" x14ac:dyDescent="0.2">
      <c r="A285" s="28" t="str">
        <f t="shared" si="31"/>
        <v/>
      </c>
      <c r="B285" s="26" t="str">
        <f>VLOOKUP(A285,OutputOsiris!$A$9:$A$1008,1,FALSE)</f>
        <v/>
      </c>
      <c r="C285" s="29" t="str">
        <f t="shared" si="32"/>
        <v/>
      </c>
      <c r="D285" s="26" t="str">
        <f>VLOOKUP(A285,InputToets!$A$9:$A$1008,1,FALSE)</f>
        <v/>
      </c>
      <c r="E285" s="29" t="str">
        <f t="shared" si="33"/>
        <v/>
      </c>
      <c r="F285" s="40"/>
      <c r="G285" s="77"/>
      <c r="H285" s="41" t="str">
        <f t="shared" si="29"/>
        <v/>
      </c>
      <c r="I285" s="87" t="str">
        <f t="shared" si="30"/>
        <v/>
      </c>
      <c r="J285" s="87" t="str">
        <f t="shared" si="34"/>
        <v/>
      </c>
      <c r="K285" s="5"/>
    </row>
    <row r="286" spans="1:11" ht="15" customHeight="1" x14ac:dyDescent="0.2">
      <c r="A286" s="28" t="str">
        <f t="shared" si="31"/>
        <v/>
      </c>
      <c r="B286" s="26" t="str">
        <f>VLOOKUP(A286,OutputOsiris!$A$9:$A$1008,1,FALSE)</f>
        <v/>
      </c>
      <c r="C286" s="29" t="str">
        <f t="shared" si="32"/>
        <v/>
      </c>
      <c r="D286" s="26" t="str">
        <f>VLOOKUP(A286,InputToets!$A$9:$A$1008,1,FALSE)</f>
        <v/>
      </c>
      <c r="E286" s="29" t="str">
        <f t="shared" si="33"/>
        <v/>
      </c>
      <c r="F286" s="40"/>
      <c r="G286" s="77"/>
      <c r="H286" s="41" t="str">
        <f t="shared" si="29"/>
        <v/>
      </c>
      <c r="I286" s="87" t="str">
        <f t="shared" si="30"/>
        <v/>
      </c>
      <c r="J286" s="87" t="str">
        <f t="shared" si="34"/>
        <v/>
      </c>
      <c r="K286" s="5"/>
    </row>
    <row r="287" spans="1:11" ht="15" customHeight="1" x14ac:dyDescent="0.2">
      <c r="A287" s="28" t="str">
        <f t="shared" si="31"/>
        <v/>
      </c>
      <c r="B287" s="26" t="str">
        <f>VLOOKUP(A287,OutputOsiris!$A$9:$A$1008,1,FALSE)</f>
        <v/>
      </c>
      <c r="C287" s="29" t="str">
        <f t="shared" si="32"/>
        <v/>
      </c>
      <c r="D287" s="26" t="str">
        <f>VLOOKUP(A287,InputToets!$A$9:$A$1008,1,FALSE)</f>
        <v/>
      </c>
      <c r="E287" s="29" t="str">
        <f t="shared" si="33"/>
        <v/>
      </c>
      <c r="F287" s="40"/>
      <c r="G287" s="77"/>
      <c r="H287" s="41" t="str">
        <f t="shared" si="29"/>
        <v/>
      </c>
      <c r="I287" s="87" t="str">
        <f t="shared" si="30"/>
        <v/>
      </c>
      <c r="J287" s="87" t="str">
        <f t="shared" si="34"/>
        <v/>
      </c>
      <c r="K287" s="5"/>
    </row>
    <row r="288" spans="1:11" ht="15" customHeight="1" x14ac:dyDescent="0.2">
      <c r="A288" s="28" t="str">
        <f t="shared" si="31"/>
        <v/>
      </c>
      <c r="B288" s="26" t="str">
        <f>VLOOKUP(A288,OutputOsiris!$A$9:$A$1008,1,FALSE)</f>
        <v/>
      </c>
      <c r="C288" s="29" t="str">
        <f t="shared" si="32"/>
        <v/>
      </c>
      <c r="D288" s="26" t="str">
        <f>VLOOKUP(A288,InputToets!$A$9:$A$1008,1,FALSE)</f>
        <v/>
      </c>
      <c r="E288" s="29" t="str">
        <f t="shared" si="33"/>
        <v/>
      </c>
      <c r="F288" s="40"/>
      <c r="G288" s="77"/>
      <c r="H288" s="41" t="str">
        <f t="shared" si="29"/>
        <v/>
      </c>
      <c r="I288" s="87" t="str">
        <f t="shared" si="30"/>
        <v/>
      </c>
      <c r="J288" s="87" t="str">
        <f t="shared" si="34"/>
        <v/>
      </c>
      <c r="K288" s="5"/>
    </row>
    <row r="289" spans="1:11" ht="15" customHeight="1" x14ac:dyDescent="0.2">
      <c r="A289" s="28" t="str">
        <f t="shared" si="31"/>
        <v/>
      </c>
      <c r="B289" s="26" t="str">
        <f>VLOOKUP(A289,OutputOsiris!$A$9:$A$1008,1,FALSE)</f>
        <v/>
      </c>
      <c r="C289" s="29" t="str">
        <f t="shared" si="32"/>
        <v/>
      </c>
      <c r="D289" s="26" t="str">
        <f>VLOOKUP(A289,InputToets!$A$9:$A$1008,1,FALSE)</f>
        <v/>
      </c>
      <c r="E289" s="29" t="str">
        <f t="shared" si="33"/>
        <v/>
      </c>
      <c r="F289" s="40"/>
      <c r="G289" s="77"/>
      <c r="H289" s="41" t="str">
        <f t="shared" si="29"/>
        <v/>
      </c>
      <c r="I289" s="87" t="str">
        <f t="shared" si="30"/>
        <v/>
      </c>
      <c r="J289" s="87" t="str">
        <f t="shared" si="34"/>
        <v/>
      </c>
      <c r="K289" s="5"/>
    </row>
    <row r="290" spans="1:11" ht="15" customHeight="1" x14ac:dyDescent="0.2">
      <c r="A290" s="28" t="str">
        <f t="shared" si="31"/>
        <v/>
      </c>
      <c r="B290" s="26" t="str">
        <f>VLOOKUP(A290,OutputOsiris!$A$9:$A$1008,1,FALSE)</f>
        <v/>
      </c>
      <c r="C290" s="29" t="str">
        <f t="shared" si="32"/>
        <v/>
      </c>
      <c r="D290" s="26" t="str">
        <f>VLOOKUP(A290,InputToets!$A$9:$A$1008,1,FALSE)</f>
        <v/>
      </c>
      <c r="E290" s="29" t="str">
        <f t="shared" si="33"/>
        <v/>
      </c>
      <c r="F290" s="40"/>
      <c r="G290" s="77"/>
      <c r="H290" s="41" t="str">
        <f t="shared" si="29"/>
        <v/>
      </c>
      <c r="I290" s="87" t="str">
        <f t="shared" si="30"/>
        <v/>
      </c>
      <c r="J290" s="87" t="str">
        <f t="shared" si="34"/>
        <v/>
      </c>
      <c r="K290" s="5"/>
    </row>
    <row r="291" spans="1:11" ht="15" customHeight="1" x14ac:dyDescent="0.2">
      <c r="A291" s="28" t="str">
        <f t="shared" si="31"/>
        <v/>
      </c>
      <c r="B291" s="26" t="str">
        <f>VLOOKUP(A291,OutputOsiris!$A$9:$A$1008,1,FALSE)</f>
        <v/>
      </c>
      <c r="C291" s="29" t="str">
        <f t="shared" si="32"/>
        <v/>
      </c>
      <c r="D291" s="26" t="str">
        <f>VLOOKUP(A291,InputToets!$A$9:$A$1008,1,FALSE)</f>
        <v/>
      </c>
      <c r="E291" s="29" t="str">
        <f t="shared" si="33"/>
        <v/>
      </c>
      <c r="F291" s="40"/>
      <c r="G291" s="77"/>
      <c r="H291" s="41" t="str">
        <f t="shared" si="29"/>
        <v/>
      </c>
      <c r="I291" s="87" t="str">
        <f t="shared" si="30"/>
        <v/>
      </c>
      <c r="J291" s="87" t="str">
        <f t="shared" si="34"/>
        <v/>
      </c>
      <c r="K291" s="5"/>
    </row>
    <row r="292" spans="1:11" ht="15" customHeight="1" x14ac:dyDescent="0.2">
      <c r="A292" s="28" t="str">
        <f t="shared" si="31"/>
        <v/>
      </c>
      <c r="B292" s="26" t="str">
        <f>VLOOKUP(A292,OutputOsiris!$A$9:$A$1008,1,FALSE)</f>
        <v/>
      </c>
      <c r="C292" s="29" t="str">
        <f t="shared" si="32"/>
        <v/>
      </c>
      <c r="D292" s="26" t="str">
        <f>VLOOKUP(A292,InputToets!$A$9:$A$1008,1,FALSE)</f>
        <v/>
      </c>
      <c r="E292" s="29" t="str">
        <f t="shared" si="33"/>
        <v/>
      </c>
      <c r="F292" s="40"/>
      <c r="G292" s="77"/>
      <c r="H292" s="41" t="str">
        <f t="shared" si="29"/>
        <v/>
      </c>
      <c r="I292" s="87" t="str">
        <f t="shared" si="30"/>
        <v/>
      </c>
      <c r="J292" s="87" t="str">
        <f t="shared" si="34"/>
        <v/>
      </c>
      <c r="K292" s="5"/>
    </row>
    <row r="293" spans="1:11" ht="15" customHeight="1" x14ac:dyDescent="0.2">
      <c r="A293" s="28" t="str">
        <f t="shared" si="31"/>
        <v/>
      </c>
      <c r="B293" s="26" t="str">
        <f>VLOOKUP(A293,OutputOsiris!$A$9:$A$1008,1,FALSE)</f>
        <v/>
      </c>
      <c r="C293" s="29" t="str">
        <f t="shared" si="32"/>
        <v/>
      </c>
      <c r="D293" s="26" t="str">
        <f>VLOOKUP(A293,InputToets!$A$9:$A$1008,1,FALSE)</f>
        <v/>
      </c>
      <c r="E293" s="29" t="str">
        <f t="shared" si="33"/>
        <v/>
      </c>
      <c r="F293" s="40"/>
      <c r="G293" s="77"/>
      <c r="H293" s="41" t="str">
        <f t="shared" si="29"/>
        <v/>
      </c>
      <c r="I293" s="87" t="str">
        <f t="shared" si="30"/>
        <v/>
      </c>
      <c r="J293" s="87" t="str">
        <f t="shared" si="34"/>
        <v/>
      </c>
      <c r="K293" s="5"/>
    </row>
    <row r="294" spans="1:11" ht="15" customHeight="1" x14ac:dyDescent="0.2">
      <c r="A294" s="28" t="str">
        <f t="shared" si="31"/>
        <v/>
      </c>
      <c r="B294" s="26" t="str">
        <f>VLOOKUP(A294,OutputOsiris!$A$9:$A$1008,1,FALSE)</f>
        <v/>
      </c>
      <c r="C294" s="29" t="str">
        <f t="shared" si="32"/>
        <v/>
      </c>
      <c r="D294" s="26" t="str">
        <f>VLOOKUP(A294,InputToets!$A$9:$A$1008,1,FALSE)</f>
        <v/>
      </c>
      <c r="E294" s="29" t="str">
        <f t="shared" si="33"/>
        <v/>
      </c>
      <c r="F294" s="40"/>
      <c r="G294" s="77"/>
      <c r="H294" s="41" t="str">
        <f t="shared" si="29"/>
        <v/>
      </c>
      <c r="I294" s="87" t="str">
        <f t="shared" si="30"/>
        <v/>
      </c>
      <c r="J294" s="87" t="str">
        <f t="shared" si="34"/>
        <v/>
      </c>
      <c r="K294" s="5"/>
    </row>
    <row r="295" spans="1:11" ht="15" customHeight="1" x14ac:dyDescent="0.2">
      <c r="A295" s="28" t="str">
        <f t="shared" si="31"/>
        <v/>
      </c>
      <c r="B295" s="26" t="str">
        <f>VLOOKUP(A295,OutputOsiris!$A$9:$A$1008,1,FALSE)</f>
        <v/>
      </c>
      <c r="C295" s="29" t="str">
        <f t="shared" si="32"/>
        <v/>
      </c>
      <c r="D295" s="26" t="str">
        <f>VLOOKUP(A295,InputToets!$A$9:$A$1008,1,FALSE)</f>
        <v/>
      </c>
      <c r="E295" s="29" t="str">
        <f t="shared" si="33"/>
        <v/>
      </c>
      <c r="F295" s="40"/>
      <c r="G295" s="77"/>
      <c r="H295" s="41" t="str">
        <f t="shared" si="29"/>
        <v/>
      </c>
      <c r="I295" s="87" t="str">
        <f t="shared" si="30"/>
        <v/>
      </c>
      <c r="J295" s="87" t="str">
        <f t="shared" si="34"/>
        <v/>
      </c>
      <c r="K295" s="5"/>
    </row>
    <row r="296" spans="1:11" ht="15" customHeight="1" x14ac:dyDescent="0.2">
      <c r="A296" s="28" t="str">
        <f t="shared" si="31"/>
        <v/>
      </c>
      <c r="B296" s="26" t="str">
        <f>VLOOKUP(A296,OutputOsiris!$A$9:$A$1008,1,FALSE)</f>
        <v/>
      </c>
      <c r="C296" s="29" t="str">
        <f t="shared" si="32"/>
        <v/>
      </c>
      <c r="D296" s="26" t="str">
        <f>VLOOKUP(A296,InputToets!$A$9:$A$1008,1,FALSE)</f>
        <v/>
      </c>
      <c r="E296" s="29" t="str">
        <f t="shared" si="33"/>
        <v/>
      </c>
      <c r="F296" s="40"/>
      <c r="G296" s="77"/>
      <c r="H296" s="41" t="str">
        <f t="shared" si="29"/>
        <v/>
      </c>
      <c r="I296" s="87" t="str">
        <f t="shared" si="30"/>
        <v/>
      </c>
      <c r="J296" s="87" t="str">
        <f t="shared" si="34"/>
        <v/>
      </c>
      <c r="K296" s="5"/>
    </row>
    <row r="297" spans="1:11" ht="15" customHeight="1" x14ac:dyDescent="0.2">
      <c r="A297" s="28" t="str">
        <f t="shared" si="31"/>
        <v/>
      </c>
      <c r="B297" s="26" t="str">
        <f>VLOOKUP(A297,OutputOsiris!$A$9:$A$1008,1,FALSE)</f>
        <v/>
      </c>
      <c r="C297" s="29" t="str">
        <f t="shared" si="32"/>
        <v/>
      </c>
      <c r="D297" s="26" t="str">
        <f>VLOOKUP(A297,InputToets!$A$9:$A$1008,1,FALSE)</f>
        <v/>
      </c>
      <c r="E297" s="29" t="str">
        <f t="shared" si="33"/>
        <v/>
      </c>
      <c r="F297" s="40"/>
      <c r="G297" s="77"/>
      <c r="H297" s="41" t="str">
        <f t="shared" si="29"/>
        <v/>
      </c>
      <c r="I297" s="87" t="str">
        <f t="shared" si="30"/>
        <v/>
      </c>
      <c r="J297" s="87" t="str">
        <f t="shared" si="34"/>
        <v/>
      </c>
      <c r="K297" s="5"/>
    </row>
    <row r="298" spans="1:11" ht="15" customHeight="1" x14ac:dyDescent="0.2">
      <c r="A298" s="28" t="str">
        <f t="shared" si="31"/>
        <v/>
      </c>
      <c r="B298" s="26" t="str">
        <f>VLOOKUP(A298,OutputOsiris!$A$9:$A$1008,1,FALSE)</f>
        <v/>
      </c>
      <c r="C298" s="29" t="str">
        <f t="shared" si="32"/>
        <v/>
      </c>
      <c r="D298" s="26" t="str">
        <f>VLOOKUP(A298,InputToets!$A$9:$A$1008,1,FALSE)</f>
        <v/>
      </c>
      <c r="E298" s="29" t="str">
        <f t="shared" si="33"/>
        <v/>
      </c>
      <c r="F298" s="40"/>
      <c r="G298" s="77"/>
      <c r="H298" s="41" t="str">
        <f t="shared" si="29"/>
        <v/>
      </c>
      <c r="I298" s="87" t="str">
        <f t="shared" si="30"/>
        <v/>
      </c>
      <c r="J298" s="87" t="str">
        <f t="shared" si="34"/>
        <v/>
      </c>
      <c r="K298" s="5"/>
    </row>
    <row r="299" spans="1:11" ht="15" customHeight="1" x14ac:dyDescent="0.2">
      <c r="A299" s="28" t="str">
        <f t="shared" si="31"/>
        <v/>
      </c>
      <c r="B299" s="26" t="str">
        <f>VLOOKUP(A299,OutputOsiris!$A$9:$A$1008,1,FALSE)</f>
        <v/>
      </c>
      <c r="C299" s="29" t="str">
        <f t="shared" si="32"/>
        <v/>
      </c>
      <c r="D299" s="26" t="str">
        <f>VLOOKUP(A299,InputToets!$A$9:$A$1008,1,FALSE)</f>
        <v/>
      </c>
      <c r="E299" s="29" t="str">
        <f t="shared" si="33"/>
        <v/>
      </c>
      <c r="F299" s="40"/>
      <c r="G299" s="77"/>
      <c r="H299" s="41" t="str">
        <f t="shared" si="29"/>
        <v/>
      </c>
      <c r="I299" s="87" t="str">
        <f t="shared" si="30"/>
        <v/>
      </c>
      <c r="J299" s="87" t="str">
        <f t="shared" si="34"/>
        <v/>
      </c>
      <c r="K299" s="5"/>
    </row>
    <row r="300" spans="1:11" ht="15" customHeight="1" x14ac:dyDescent="0.2">
      <c r="A300" s="28" t="str">
        <f t="shared" si="31"/>
        <v/>
      </c>
      <c r="B300" s="26" t="str">
        <f>VLOOKUP(A300,OutputOsiris!$A$9:$A$1008,1,FALSE)</f>
        <v/>
      </c>
      <c r="C300" s="29" t="str">
        <f t="shared" si="32"/>
        <v/>
      </c>
      <c r="D300" s="26" t="str">
        <f>VLOOKUP(A300,InputToets!$A$9:$A$1008,1,FALSE)</f>
        <v/>
      </c>
      <c r="E300" s="29" t="str">
        <f t="shared" si="33"/>
        <v/>
      </c>
      <c r="F300" s="40"/>
      <c r="G300" s="77"/>
      <c r="H300" s="41" t="str">
        <f t="shared" si="29"/>
        <v/>
      </c>
      <c r="I300" s="87" t="str">
        <f t="shared" si="30"/>
        <v/>
      </c>
      <c r="J300" s="87" t="str">
        <f t="shared" si="34"/>
        <v/>
      </c>
      <c r="K300" s="5"/>
    </row>
    <row r="301" spans="1:11" ht="15" customHeight="1" x14ac:dyDescent="0.2">
      <c r="A301" s="28" t="str">
        <f t="shared" si="31"/>
        <v/>
      </c>
      <c r="B301" s="26" t="str">
        <f>VLOOKUP(A301,OutputOsiris!$A$9:$A$1008,1,FALSE)</f>
        <v/>
      </c>
      <c r="C301" s="29" t="str">
        <f t="shared" si="32"/>
        <v/>
      </c>
      <c r="D301" s="26" t="str">
        <f>VLOOKUP(A301,InputToets!$A$9:$A$1008,1,FALSE)</f>
        <v/>
      </c>
      <c r="E301" s="29" t="str">
        <f t="shared" si="33"/>
        <v/>
      </c>
      <c r="F301" s="40"/>
      <c r="G301" s="77"/>
      <c r="H301" s="41" t="str">
        <f t="shared" si="29"/>
        <v/>
      </c>
      <c r="I301" s="87" t="str">
        <f t="shared" si="30"/>
        <v/>
      </c>
      <c r="J301" s="87" t="str">
        <f t="shared" si="34"/>
        <v/>
      </c>
      <c r="K301" s="5"/>
    </row>
    <row r="302" spans="1:11" ht="15" customHeight="1" x14ac:dyDescent="0.2">
      <c r="A302" s="28" t="str">
        <f t="shared" si="31"/>
        <v/>
      </c>
      <c r="B302" s="26" t="str">
        <f>VLOOKUP(A302,OutputOsiris!$A$9:$A$1008,1,FALSE)</f>
        <v/>
      </c>
      <c r="C302" s="29" t="str">
        <f t="shared" si="32"/>
        <v/>
      </c>
      <c r="D302" s="26" t="str">
        <f>VLOOKUP(A302,InputToets!$A$9:$A$1008,1,FALSE)</f>
        <v/>
      </c>
      <c r="E302" s="29" t="str">
        <f t="shared" si="33"/>
        <v/>
      </c>
      <c r="F302" s="40"/>
      <c r="G302" s="77"/>
      <c r="H302" s="41" t="str">
        <f t="shared" si="29"/>
        <v/>
      </c>
      <c r="I302" s="87" t="str">
        <f t="shared" si="30"/>
        <v/>
      </c>
      <c r="J302" s="87" t="str">
        <f t="shared" si="34"/>
        <v/>
      </c>
      <c r="K302" s="5"/>
    </row>
    <row r="303" spans="1:11" ht="15" customHeight="1" x14ac:dyDescent="0.2">
      <c r="A303" s="28" t="str">
        <f t="shared" si="31"/>
        <v/>
      </c>
      <c r="B303" s="26" t="str">
        <f>VLOOKUP(A303,OutputOsiris!$A$9:$A$1008,1,FALSE)</f>
        <v/>
      </c>
      <c r="C303" s="29" t="str">
        <f t="shared" si="32"/>
        <v/>
      </c>
      <c r="D303" s="26" t="str">
        <f>VLOOKUP(A303,InputToets!$A$9:$A$1008,1,FALSE)</f>
        <v/>
      </c>
      <c r="E303" s="29" t="str">
        <f t="shared" si="33"/>
        <v/>
      </c>
      <c r="F303" s="40"/>
      <c r="G303" s="77"/>
      <c r="H303" s="41" t="str">
        <f t="shared" si="29"/>
        <v/>
      </c>
      <c r="I303" s="87" t="str">
        <f t="shared" si="30"/>
        <v/>
      </c>
      <c r="J303" s="87" t="str">
        <f t="shared" si="34"/>
        <v/>
      </c>
      <c r="K303" s="5"/>
    </row>
    <row r="304" spans="1:11" ht="15" customHeight="1" x14ac:dyDescent="0.2">
      <c r="A304" s="28" t="str">
        <f t="shared" si="31"/>
        <v/>
      </c>
      <c r="B304" s="26" t="str">
        <f>VLOOKUP(A304,OutputOsiris!$A$9:$A$1008,1,FALSE)</f>
        <v/>
      </c>
      <c r="C304" s="29" t="str">
        <f t="shared" si="32"/>
        <v/>
      </c>
      <c r="D304" s="26" t="str">
        <f>VLOOKUP(A304,InputToets!$A$9:$A$1008,1,FALSE)</f>
        <v/>
      </c>
      <c r="E304" s="29" t="str">
        <f t="shared" si="33"/>
        <v/>
      </c>
      <c r="F304" s="40"/>
      <c r="G304" s="77"/>
      <c r="H304" s="41" t="str">
        <f t="shared" si="29"/>
        <v/>
      </c>
      <c r="I304" s="87" t="str">
        <f t="shared" si="30"/>
        <v/>
      </c>
      <c r="J304" s="87" t="str">
        <f t="shared" si="34"/>
        <v/>
      </c>
      <c r="K304" s="5"/>
    </row>
    <row r="305" spans="1:11" ht="15" customHeight="1" x14ac:dyDescent="0.2">
      <c r="A305" s="28" t="str">
        <f t="shared" si="31"/>
        <v/>
      </c>
      <c r="B305" s="26" t="str">
        <f>VLOOKUP(A305,OutputOsiris!$A$9:$A$1008,1,FALSE)</f>
        <v/>
      </c>
      <c r="C305" s="29" t="str">
        <f t="shared" si="32"/>
        <v/>
      </c>
      <c r="D305" s="26" t="str">
        <f>VLOOKUP(A305,InputToets!$A$9:$A$1008,1,FALSE)</f>
        <v/>
      </c>
      <c r="E305" s="29" t="str">
        <f t="shared" si="33"/>
        <v/>
      </c>
      <c r="F305" s="40"/>
      <c r="G305" s="77"/>
      <c r="H305" s="41" t="str">
        <f t="shared" si="29"/>
        <v/>
      </c>
      <c r="I305" s="87" t="str">
        <f t="shared" si="30"/>
        <v/>
      </c>
      <c r="J305" s="87" t="str">
        <f t="shared" si="34"/>
        <v/>
      </c>
      <c r="K305" s="5"/>
    </row>
    <row r="306" spans="1:11" ht="15" customHeight="1" x14ac:dyDescent="0.2">
      <c r="A306" s="28" t="str">
        <f t="shared" si="31"/>
        <v/>
      </c>
      <c r="B306" s="26" t="str">
        <f>VLOOKUP(A306,OutputOsiris!$A$9:$A$1008,1,FALSE)</f>
        <v/>
      </c>
      <c r="C306" s="29" t="str">
        <f t="shared" si="32"/>
        <v/>
      </c>
      <c r="D306" s="26" t="str">
        <f>VLOOKUP(A306,InputToets!$A$9:$A$1008,1,FALSE)</f>
        <v/>
      </c>
      <c r="E306" s="29" t="str">
        <f t="shared" si="33"/>
        <v/>
      </c>
      <c r="F306" s="40"/>
      <c r="G306" s="77"/>
      <c r="H306" s="41" t="str">
        <f t="shared" si="29"/>
        <v/>
      </c>
      <c r="I306" s="87" t="str">
        <f t="shared" si="30"/>
        <v/>
      </c>
      <c r="J306" s="87" t="str">
        <f t="shared" si="34"/>
        <v/>
      </c>
      <c r="K306" s="5"/>
    </row>
    <row r="307" spans="1:11" ht="15" customHeight="1" x14ac:dyDescent="0.2">
      <c r="A307" s="28" t="str">
        <f t="shared" si="31"/>
        <v/>
      </c>
      <c r="B307" s="26" t="str">
        <f>VLOOKUP(A307,OutputOsiris!$A$9:$A$1008,1,FALSE)</f>
        <v/>
      </c>
      <c r="C307" s="29" t="str">
        <f t="shared" si="32"/>
        <v/>
      </c>
      <c r="D307" s="26" t="str">
        <f>VLOOKUP(A307,InputToets!$A$9:$A$1008,1,FALSE)</f>
        <v/>
      </c>
      <c r="E307" s="29" t="str">
        <f t="shared" si="33"/>
        <v/>
      </c>
      <c r="F307" s="40"/>
      <c r="G307" s="77"/>
      <c r="H307" s="41" t="str">
        <f t="shared" si="29"/>
        <v/>
      </c>
      <c r="I307" s="87" t="str">
        <f t="shared" si="30"/>
        <v/>
      </c>
      <c r="J307" s="87" t="str">
        <f t="shared" si="34"/>
        <v/>
      </c>
      <c r="K307" s="5"/>
    </row>
    <row r="308" spans="1:11" ht="15" customHeight="1" x14ac:dyDescent="0.2">
      <c r="A308" s="28" t="str">
        <f t="shared" si="31"/>
        <v/>
      </c>
      <c r="B308" s="26" t="str">
        <f>VLOOKUP(A308,OutputOsiris!$A$9:$A$1008,1,FALSE)</f>
        <v/>
      </c>
      <c r="C308" s="29" t="str">
        <f t="shared" si="32"/>
        <v/>
      </c>
      <c r="D308" s="26" t="str">
        <f>VLOOKUP(A308,InputToets!$A$9:$A$1008,1,FALSE)</f>
        <v/>
      </c>
      <c r="E308" s="29" t="str">
        <f t="shared" si="33"/>
        <v/>
      </c>
      <c r="F308" s="40"/>
      <c r="G308" s="77"/>
      <c r="H308" s="41" t="str">
        <f t="shared" si="29"/>
        <v/>
      </c>
      <c r="I308" s="87" t="str">
        <f t="shared" si="30"/>
        <v/>
      </c>
      <c r="J308" s="87" t="str">
        <f t="shared" si="34"/>
        <v/>
      </c>
      <c r="K308" s="5"/>
    </row>
    <row r="309" spans="1:11" ht="15" customHeight="1" x14ac:dyDescent="0.2">
      <c r="A309" s="28" t="str">
        <f t="shared" si="31"/>
        <v/>
      </c>
      <c r="B309" s="26" t="str">
        <f>VLOOKUP(A309,OutputOsiris!$A$9:$A$1008,1,FALSE)</f>
        <v/>
      </c>
      <c r="C309" s="29" t="str">
        <f t="shared" si="32"/>
        <v/>
      </c>
      <c r="D309" s="26" t="str">
        <f>VLOOKUP(A309,InputToets!$A$9:$A$1008,1,FALSE)</f>
        <v/>
      </c>
      <c r="E309" s="29" t="str">
        <f t="shared" si="33"/>
        <v/>
      </c>
      <c r="F309" s="40"/>
      <c r="G309" s="77"/>
      <c r="H309" s="41" t="str">
        <f t="shared" si="29"/>
        <v/>
      </c>
      <c r="I309" s="87" t="str">
        <f t="shared" si="30"/>
        <v/>
      </c>
      <c r="J309" s="87" t="str">
        <f t="shared" si="34"/>
        <v/>
      </c>
      <c r="K309" s="5"/>
    </row>
    <row r="310" spans="1:11" ht="15" customHeight="1" x14ac:dyDescent="0.2">
      <c r="A310" s="28" t="str">
        <f t="shared" si="31"/>
        <v/>
      </c>
      <c r="B310" s="26" t="str">
        <f>VLOOKUP(A310,OutputOsiris!$A$9:$A$1008,1,FALSE)</f>
        <v/>
      </c>
      <c r="C310" s="29" t="str">
        <f t="shared" si="32"/>
        <v/>
      </c>
      <c r="D310" s="26" t="str">
        <f>VLOOKUP(A310,InputToets!$A$9:$A$1008,1,FALSE)</f>
        <v/>
      </c>
      <c r="E310" s="29" t="str">
        <f t="shared" si="33"/>
        <v/>
      </c>
      <c r="F310" s="40"/>
      <c r="G310" s="77"/>
      <c r="H310" s="41" t="str">
        <f t="shared" si="29"/>
        <v/>
      </c>
      <c r="I310" s="87" t="str">
        <f t="shared" si="30"/>
        <v/>
      </c>
      <c r="J310" s="87" t="str">
        <f t="shared" si="34"/>
        <v/>
      </c>
      <c r="K310" s="5"/>
    </row>
    <row r="311" spans="1:11" ht="15" customHeight="1" x14ac:dyDescent="0.2">
      <c r="A311" s="28" t="str">
        <f t="shared" si="31"/>
        <v/>
      </c>
      <c r="B311" s="26" t="str">
        <f>VLOOKUP(A311,OutputOsiris!$A$9:$A$1008,1,FALSE)</f>
        <v/>
      </c>
      <c r="C311" s="29" t="str">
        <f t="shared" si="32"/>
        <v/>
      </c>
      <c r="D311" s="26" t="str">
        <f>VLOOKUP(A311,InputToets!$A$9:$A$1008,1,FALSE)</f>
        <v/>
      </c>
      <c r="E311" s="29" t="str">
        <f t="shared" si="33"/>
        <v/>
      </c>
      <c r="F311" s="40"/>
      <c r="G311" s="77"/>
      <c r="H311" s="41" t="str">
        <f t="shared" si="29"/>
        <v/>
      </c>
      <c r="I311" s="87" t="str">
        <f t="shared" si="30"/>
        <v/>
      </c>
      <c r="J311" s="87" t="str">
        <f t="shared" si="34"/>
        <v/>
      </c>
      <c r="K311" s="5"/>
    </row>
    <row r="312" spans="1:11" ht="15" customHeight="1" x14ac:dyDescent="0.2">
      <c r="A312" s="28" t="str">
        <f t="shared" si="31"/>
        <v/>
      </c>
      <c r="B312" s="26" t="str">
        <f>VLOOKUP(A312,OutputOsiris!$A$9:$A$1008,1,FALSE)</f>
        <v/>
      </c>
      <c r="C312" s="29" t="str">
        <f t="shared" si="32"/>
        <v/>
      </c>
      <c r="D312" s="26" t="str">
        <f>VLOOKUP(A312,InputToets!$A$9:$A$1008,1,FALSE)</f>
        <v/>
      </c>
      <c r="E312" s="29" t="str">
        <f t="shared" si="33"/>
        <v/>
      </c>
      <c r="F312" s="40"/>
      <c r="G312" s="77"/>
      <c r="H312" s="41" t="str">
        <f t="shared" si="29"/>
        <v/>
      </c>
      <c r="I312" s="87" t="str">
        <f t="shared" si="30"/>
        <v/>
      </c>
      <c r="J312" s="87" t="str">
        <f t="shared" si="34"/>
        <v/>
      </c>
      <c r="K312" s="5"/>
    </row>
    <row r="313" spans="1:11" ht="15" customHeight="1" x14ac:dyDescent="0.2">
      <c r="A313" s="28" t="str">
        <f t="shared" si="31"/>
        <v/>
      </c>
      <c r="B313" s="26" t="str">
        <f>VLOOKUP(A313,OutputOsiris!$A$9:$A$1008,1,FALSE)</f>
        <v/>
      </c>
      <c r="C313" s="29" t="str">
        <f t="shared" si="32"/>
        <v/>
      </c>
      <c r="D313" s="26" t="str">
        <f>VLOOKUP(A313,InputToets!$A$9:$A$1008,1,FALSE)</f>
        <v/>
      </c>
      <c r="E313" s="29" t="str">
        <f t="shared" si="33"/>
        <v/>
      </c>
      <c r="F313" s="40"/>
      <c r="G313" s="77"/>
      <c r="H313" s="41" t="str">
        <f t="shared" si="29"/>
        <v/>
      </c>
      <c r="I313" s="87" t="str">
        <f t="shared" si="30"/>
        <v/>
      </c>
      <c r="J313" s="87" t="str">
        <f t="shared" si="34"/>
        <v/>
      </c>
      <c r="K313" s="5"/>
    </row>
    <row r="314" spans="1:11" ht="15" customHeight="1" x14ac:dyDescent="0.2">
      <c r="A314" s="28" t="str">
        <f t="shared" si="31"/>
        <v/>
      </c>
      <c r="B314" s="26" t="str">
        <f>VLOOKUP(A314,OutputOsiris!$A$9:$A$1008,1,FALSE)</f>
        <v/>
      </c>
      <c r="C314" s="29" t="str">
        <f t="shared" si="32"/>
        <v/>
      </c>
      <c r="D314" s="26" t="str">
        <f>VLOOKUP(A314,InputToets!$A$9:$A$1008,1,FALSE)</f>
        <v/>
      </c>
      <c r="E314" s="29" t="str">
        <f t="shared" si="33"/>
        <v/>
      </c>
      <c r="F314" s="40"/>
      <c r="G314" s="77"/>
      <c r="H314" s="41" t="str">
        <f t="shared" si="29"/>
        <v/>
      </c>
      <c r="I314" s="87" t="str">
        <f t="shared" si="30"/>
        <v/>
      </c>
      <c r="J314" s="87" t="str">
        <f t="shared" si="34"/>
        <v/>
      </c>
      <c r="K314" s="5"/>
    </row>
    <row r="315" spans="1:11" ht="15" customHeight="1" x14ac:dyDescent="0.2">
      <c r="A315" s="28" t="str">
        <f t="shared" si="31"/>
        <v/>
      </c>
      <c r="B315" s="26" t="str">
        <f>VLOOKUP(A315,OutputOsiris!$A$9:$A$1008,1,FALSE)</f>
        <v/>
      </c>
      <c r="C315" s="29" t="str">
        <f t="shared" si="32"/>
        <v/>
      </c>
      <c r="D315" s="26" t="str">
        <f>VLOOKUP(A315,InputToets!$A$9:$A$1008,1,FALSE)</f>
        <v/>
      </c>
      <c r="E315" s="29" t="str">
        <f t="shared" si="33"/>
        <v/>
      </c>
      <c r="F315" s="40"/>
      <c r="G315" s="77"/>
      <c r="H315" s="41" t="str">
        <f t="shared" si="29"/>
        <v/>
      </c>
      <c r="I315" s="87" t="str">
        <f t="shared" si="30"/>
        <v/>
      </c>
      <c r="J315" s="87" t="str">
        <f t="shared" si="34"/>
        <v/>
      </c>
      <c r="K315" s="5"/>
    </row>
    <row r="316" spans="1:11" ht="15" customHeight="1" x14ac:dyDescent="0.2">
      <c r="A316" s="28" t="str">
        <f t="shared" si="31"/>
        <v/>
      </c>
      <c r="B316" s="26" t="str">
        <f>VLOOKUP(A316,OutputOsiris!$A$9:$A$1008,1,FALSE)</f>
        <v/>
      </c>
      <c r="C316" s="29" t="str">
        <f t="shared" si="32"/>
        <v/>
      </c>
      <c r="D316" s="26" t="str">
        <f>VLOOKUP(A316,InputToets!$A$9:$A$1008,1,FALSE)</f>
        <v/>
      </c>
      <c r="E316" s="29" t="str">
        <f t="shared" si="33"/>
        <v/>
      </c>
      <c r="F316" s="40"/>
      <c r="G316" s="77"/>
      <c r="H316" s="41" t="str">
        <f t="shared" si="29"/>
        <v/>
      </c>
      <c r="I316" s="87" t="str">
        <f t="shared" si="30"/>
        <v/>
      </c>
      <c r="J316" s="87" t="str">
        <f t="shared" si="34"/>
        <v/>
      </c>
      <c r="K316" s="5"/>
    </row>
    <row r="317" spans="1:11" ht="15" customHeight="1" x14ac:dyDescent="0.2">
      <c r="A317" s="28" t="str">
        <f t="shared" si="31"/>
        <v/>
      </c>
      <c r="B317" s="26" t="str">
        <f>VLOOKUP(A317,OutputOsiris!$A$9:$A$1008,1,FALSE)</f>
        <v/>
      </c>
      <c r="C317" s="29" t="str">
        <f t="shared" si="32"/>
        <v/>
      </c>
      <c r="D317" s="26" t="str">
        <f>VLOOKUP(A317,InputToets!$A$9:$A$1008,1,FALSE)</f>
        <v/>
      </c>
      <c r="E317" s="29" t="str">
        <f t="shared" si="33"/>
        <v/>
      </c>
      <c r="F317" s="40"/>
      <c r="G317" s="77"/>
      <c r="H317" s="41" t="str">
        <f t="shared" si="29"/>
        <v/>
      </c>
      <c r="I317" s="87" t="str">
        <f t="shared" si="30"/>
        <v/>
      </c>
      <c r="J317" s="87" t="str">
        <f t="shared" si="34"/>
        <v/>
      </c>
      <c r="K317" s="5"/>
    </row>
    <row r="318" spans="1:11" ht="15" customHeight="1" x14ac:dyDescent="0.2">
      <c r="A318" s="28" t="str">
        <f t="shared" si="31"/>
        <v/>
      </c>
      <c r="B318" s="26" t="str">
        <f>VLOOKUP(A318,OutputOsiris!$A$9:$A$1008,1,FALSE)</f>
        <v/>
      </c>
      <c r="C318" s="29" t="str">
        <f t="shared" si="32"/>
        <v/>
      </c>
      <c r="D318" s="26" t="str">
        <f>VLOOKUP(A318,InputToets!$A$9:$A$1008,1,FALSE)</f>
        <v/>
      </c>
      <c r="E318" s="29" t="str">
        <f t="shared" si="33"/>
        <v/>
      </c>
      <c r="F318" s="40"/>
      <c r="G318" s="77"/>
      <c r="H318" s="41" t="str">
        <f t="shared" si="29"/>
        <v/>
      </c>
      <c r="I318" s="87" t="str">
        <f t="shared" si="30"/>
        <v/>
      </c>
      <c r="J318" s="87" t="str">
        <f t="shared" si="34"/>
        <v/>
      </c>
      <c r="K318" s="5"/>
    </row>
    <row r="319" spans="1:11" ht="15" customHeight="1" x14ac:dyDescent="0.2">
      <c r="A319" s="28" t="str">
        <f t="shared" si="31"/>
        <v/>
      </c>
      <c r="B319" s="26" t="str">
        <f>VLOOKUP(A319,OutputOsiris!$A$9:$A$1008,1,FALSE)</f>
        <v/>
      </c>
      <c r="C319" s="29" t="str">
        <f t="shared" si="32"/>
        <v/>
      </c>
      <c r="D319" s="26" t="str">
        <f>VLOOKUP(A319,InputToets!$A$9:$A$1008,1,FALSE)</f>
        <v/>
      </c>
      <c r="E319" s="29" t="str">
        <f t="shared" si="33"/>
        <v/>
      </c>
      <c r="F319" s="40"/>
      <c r="G319" s="77"/>
      <c r="H319" s="41" t="str">
        <f t="shared" si="29"/>
        <v/>
      </c>
      <c r="I319" s="87" t="str">
        <f t="shared" si="30"/>
        <v/>
      </c>
      <c r="J319" s="87" t="str">
        <f t="shared" si="34"/>
        <v/>
      </c>
      <c r="K319" s="5"/>
    </row>
    <row r="320" spans="1:11" ht="15" customHeight="1" x14ac:dyDescent="0.2">
      <c r="A320" s="28" t="str">
        <f t="shared" si="31"/>
        <v/>
      </c>
      <c r="B320" s="26" t="str">
        <f>VLOOKUP(A320,OutputOsiris!$A$9:$A$1008,1,FALSE)</f>
        <v/>
      </c>
      <c r="C320" s="29" t="str">
        <f t="shared" si="32"/>
        <v/>
      </c>
      <c r="D320" s="26" t="str">
        <f>VLOOKUP(A320,InputToets!$A$9:$A$1008,1,FALSE)</f>
        <v/>
      </c>
      <c r="E320" s="29" t="str">
        <f t="shared" si="33"/>
        <v/>
      </c>
      <c r="F320" s="40"/>
      <c r="G320" s="77"/>
      <c r="H320" s="41" t="str">
        <f t="shared" si="29"/>
        <v/>
      </c>
      <c r="I320" s="87" t="str">
        <f t="shared" si="30"/>
        <v/>
      </c>
      <c r="J320" s="87" t="str">
        <f t="shared" si="34"/>
        <v/>
      </c>
      <c r="K320" s="5"/>
    </row>
    <row r="321" spans="1:11" ht="15" customHeight="1" x14ac:dyDescent="0.2">
      <c r="A321" s="28" t="str">
        <f t="shared" si="31"/>
        <v/>
      </c>
      <c r="B321" s="26" t="str">
        <f>VLOOKUP(A321,OutputOsiris!$A$9:$A$1008,1,FALSE)</f>
        <v/>
      </c>
      <c r="C321" s="29" t="str">
        <f t="shared" si="32"/>
        <v/>
      </c>
      <c r="D321" s="26" t="str">
        <f>VLOOKUP(A321,InputToets!$A$9:$A$1008,1,FALSE)</f>
        <v/>
      </c>
      <c r="E321" s="29" t="str">
        <f t="shared" si="33"/>
        <v/>
      </c>
      <c r="F321" s="40"/>
      <c r="G321" s="77"/>
      <c r="H321" s="41" t="str">
        <f t="shared" si="29"/>
        <v/>
      </c>
      <c r="I321" s="87" t="str">
        <f t="shared" si="30"/>
        <v/>
      </c>
      <c r="J321" s="87" t="str">
        <f t="shared" si="34"/>
        <v/>
      </c>
      <c r="K321" s="5"/>
    </row>
    <row r="322" spans="1:11" ht="15" customHeight="1" x14ac:dyDescent="0.2">
      <c r="A322" s="28" t="str">
        <f t="shared" si="31"/>
        <v/>
      </c>
      <c r="B322" s="26" t="str">
        <f>VLOOKUP(A322,OutputOsiris!$A$9:$A$1008,1,FALSE)</f>
        <v/>
      </c>
      <c r="C322" s="29" t="str">
        <f t="shared" si="32"/>
        <v/>
      </c>
      <c r="D322" s="26" t="str">
        <f>VLOOKUP(A322,InputToets!$A$9:$A$1008,1,FALSE)</f>
        <v/>
      </c>
      <c r="E322" s="29" t="str">
        <f t="shared" si="33"/>
        <v/>
      </c>
      <c r="F322" s="40"/>
      <c r="G322" s="77"/>
      <c r="H322" s="41" t="str">
        <f t="shared" si="29"/>
        <v/>
      </c>
      <c r="I322" s="87" t="str">
        <f t="shared" si="30"/>
        <v/>
      </c>
      <c r="J322" s="87" t="str">
        <f t="shared" si="34"/>
        <v/>
      </c>
      <c r="K322" s="5"/>
    </row>
    <row r="323" spans="1:11" ht="15" customHeight="1" x14ac:dyDescent="0.2">
      <c r="A323" s="28" t="str">
        <f t="shared" si="31"/>
        <v/>
      </c>
      <c r="B323" s="26" t="str">
        <f>VLOOKUP(A323,OutputOsiris!$A$9:$A$1008,1,FALSE)</f>
        <v/>
      </c>
      <c r="C323" s="29" t="str">
        <f t="shared" si="32"/>
        <v/>
      </c>
      <c r="D323" s="26" t="str">
        <f>VLOOKUP(A323,InputToets!$A$9:$A$1008,1,FALSE)</f>
        <v/>
      </c>
      <c r="E323" s="29" t="str">
        <f t="shared" si="33"/>
        <v/>
      </c>
      <c r="F323" s="40"/>
      <c r="G323" s="77"/>
      <c r="H323" s="41" t="str">
        <f t="shared" si="29"/>
        <v/>
      </c>
      <c r="I323" s="87" t="str">
        <f t="shared" si="30"/>
        <v/>
      </c>
      <c r="J323" s="87" t="str">
        <f t="shared" si="34"/>
        <v/>
      </c>
      <c r="K323" s="5"/>
    </row>
    <row r="324" spans="1:11" ht="15" customHeight="1" x14ac:dyDescent="0.2">
      <c r="A324" s="28" t="str">
        <f t="shared" si="31"/>
        <v/>
      </c>
      <c r="B324" s="26" t="str">
        <f>VLOOKUP(A324,OutputOsiris!$A$9:$A$1008,1,FALSE)</f>
        <v/>
      </c>
      <c r="C324" s="29" t="str">
        <f t="shared" si="32"/>
        <v/>
      </c>
      <c r="D324" s="26" t="str">
        <f>VLOOKUP(A324,InputToets!$A$9:$A$1008,1,FALSE)</f>
        <v/>
      </c>
      <c r="E324" s="29" t="str">
        <f t="shared" si="33"/>
        <v/>
      </c>
      <c r="F324" s="40"/>
      <c r="G324" s="77"/>
      <c r="H324" s="41" t="str">
        <f t="shared" si="29"/>
        <v/>
      </c>
      <c r="I324" s="87" t="str">
        <f t="shared" si="30"/>
        <v/>
      </c>
      <c r="J324" s="87" t="str">
        <f t="shared" si="34"/>
        <v/>
      </c>
      <c r="K324" s="5"/>
    </row>
    <row r="325" spans="1:11" ht="15" customHeight="1" x14ac:dyDescent="0.2">
      <c r="A325" s="28" t="str">
        <f t="shared" si="31"/>
        <v/>
      </c>
      <c r="B325" s="26" t="str">
        <f>VLOOKUP(A325,OutputOsiris!$A$9:$A$1008,1,FALSE)</f>
        <v/>
      </c>
      <c r="C325" s="29" t="str">
        <f t="shared" si="32"/>
        <v/>
      </c>
      <c r="D325" s="26" t="str">
        <f>VLOOKUP(A325,InputToets!$A$9:$A$1008,1,FALSE)</f>
        <v/>
      </c>
      <c r="E325" s="29" t="str">
        <f t="shared" si="33"/>
        <v/>
      </c>
      <c r="F325" s="40"/>
      <c r="G325" s="77"/>
      <c r="H325" s="41" t="str">
        <f t="shared" si="29"/>
        <v/>
      </c>
      <c r="I325" s="87" t="str">
        <f t="shared" si="30"/>
        <v/>
      </c>
      <c r="J325" s="87" t="str">
        <f t="shared" si="34"/>
        <v/>
      </c>
      <c r="K325" s="5"/>
    </row>
    <row r="326" spans="1:11" ht="15" customHeight="1" x14ac:dyDescent="0.2">
      <c r="A326" s="28" t="str">
        <f t="shared" si="31"/>
        <v/>
      </c>
      <c r="B326" s="26" t="str">
        <f>VLOOKUP(A326,OutputOsiris!$A$9:$A$1008,1,FALSE)</f>
        <v/>
      </c>
      <c r="C326" s="29" t="str">
        <f t="shared" si="32"/>
        <v/>
      </c>
      <c r="D326" s="26" t="str">
        <f>VLOOKUP(A326,InputToets!$A$9:$A$1008,1,FALSE)</f>
        <v/>
      </c>
      <c r="E326" s="29" t="str">
        <f t="shared" si="33"/>
        <v/>
      </c>
      <c r="F326" s="40"/>
      <c r="G326" s="77"/>
      <c r="H326" s="41" t="str">
        <f t="shared" si="29"/>
        <v/>
      </c>
      <c r="I326" s="87" t="str">
        <f t="shared" si="30"/>
        <v/>
      </c>
      <c r="J326" s="87" t="str">
        <f t="shared" si="34"/>
        <v/>
      </c>
      <c r="K326" s="5"/>
    </row>
    <row r="327" spans="1:11" ht="15" customHeight="1" x14ac:dyDescent="0.2">
      <c r="A327" s="28" t="str">
        <f t="shared" si="31"/>
        <v/>
      </c>
      <c r="B327" s="26" t="str">
        <f>VLOOKUP(A327,OutputOsiris!$A$9:$A$1008,1,FALSE)</f>
        <v/>
      </c>
      <c r="C327" s="29" t="str">
        <f t="shared" si="32"/>
        <v/>
      </c>
      <c r="D327" s="26" t="str">
        <f>VLOOKUP(A327,InputToets!$A$9:$A$1008,1,FALSE)</f>
        <v/>
      </c>
      <c r="E327" s="29" t="str">
        <f t="shared" si="33"/>
        <v/>
      </c>
      <c r="F327" s="40"/>
      <c r="G327" s="77"/>
      <c r="H327" s="41" t="str">
        <f t="shared" si="29"/>
        <v/>
      </c>
      <c r="I327" s="87" t="str">
        <f t="shared" si="30"/>
        <v/>
      </c>
      <c r="J327" s="87" t="str">
        <f t="shared" si="34"/>
        <v/>
      </c>
      <c r="K327" s="5"/>
    </row>
    <row r="328" spans="1:11" ht="15" customHeight="1" x14ac:dyDescent="0.2">
      <c r="A328" s="28" t="str">
        <f t="shared" si="31"/>
        <v/>
      </c>
      <c r="B328" s="26" t="str">
        <f>VLOOKUP(A328,OutputOsiris!$A$9:$A$1008,1,FALSE)</f>
        <v/>
      </c>
      <c r="C328" s="29" t="str">
        <f t="shared" si="32"/>
        <v/>
      </c>
      <c r="D328" s="26" t="str">
        <f>VLOOKUP(A328,InputToets!$A$9:$A$1008,1,FALSE)</f>
        <v/>
      </c>
      <c r="E328" s="29" t="str">
        <f t="shared" si="33"/>
        <v/>
      </c>
      <c r="F328" s="40"/>
      <c r="G328" s="77"/>
      <c r="H328" s="41" t="str">
        <f t="shared" si="29"/>
        <v/>
      </c>
      <c r="I328" s="87" t="str">
        <f t="shared" si="30"/>
        <v/>
      </c>
      <c r="J328" s="87" t="str">
        <f t="shared" si="34"/>
        <v/>
      </c>
      <c r="K328" s="5"/>
    </row>
    <row r="329" spans="1:11" ht="15" customHeight="1" x14ac:dyDescent="0.2">
      <c r="A329" s="28" t="str">
        <f t="shared" si="31"/>
        <v/>
      </c>
      <c r="B329" s="26" t="str">
        <f>VLOOKUP(A329,OutputOsiris!$A$9:$A$1008,1,FALSE)</f>
        <v/>
      </c>
      <c r="C329" s="29" t="str">
        <f t="shared" si="32"/>
        <v/>
      </c>
      <c r="D329" s="26" t="str">
        <f>VLOOKUP(A329,InputToets!$A$9:$A$1008,1,FALSE)</f>
        <v/>
      </c>
      <c r="E329" s="29" t="str">
        <f t="shared" si="33"/>
        <v/>
      </c>
      <c r="F329" s="40"/>
      <c r="G329" s="77"/>
      <c r="H329" s="41" t="str">
        <f t="shared" si="29"/>
        <v/>
      </c>
      <c r="I329" s="87" t="str">
        <f t="shared" si="30"/>
        <v/>
      </c>
      <c r="J329" s="87" t="str">
        <f t="shared" si="34"/>
        <v/>
      </c>
      <c r="K329" s="5"/>
    </row>
    <row r="330" spans="1:11" ht="15" customHeight="1" x14ac:dyDescent="0.2">
      <c r="A330" s="28" t="str">
        <f t="shared" si="31"/>
        <v/>
      </c>
      <c r="B330" s="26" t="str">
        <f>VLOOKUP(A330,OutputOsiris!$A$9:$A$1008,1,FALSE)</f>
        <v/>
      </c>
      <c r="C330" s="29" t="str">
        <f t="shared" si="32"/>
        <v/>
      </c>
      <c r="D330" s="26" t="str">
        <f>VLOOKUP(A330,InputToets!$A$9:$A$1008,1,FALSE)</f>
        <v/>
      </c>
      <c r="E330" s="29" t="str">
        <f t="shared" si="33"/>
        <v/>
      </c>
      <c r="F330" s="40"/>
      <c r="G330" s="77"/>
      <c r="H330" s="41" t="str">
        <f t="shared" si="29"/>
        <v/>
      </c>
      <c r="I330" s="87" t="str">
        <f t="shared" si="30"/>
        <v/>
      </c>
      <c r="J330" s="87" t="str">
        <f t="shared" si="34"/>
        <v/>
      </c>
      <c r="K330" s="5"/>
    </row>
    <row r="331" spans="1:11" ht="15" customHeight="1" x14ac:dyDescent="0.2">
      <c r="A331" s="28" t="str">
        <f t="shared" si="31"/>
        <v/>
      </c>
      <c r="B331" s="26" t="str">
        <f>VLOOKUP(A331,OutputOsiris!$A$9:$A$1008,1,FALSE)</f>
        <v/>
      </c>
      <c r="C331" s="29" t="str">
        <f t="shared" si="32"/>
        <v/>
      </c>
      <c r="D331" s="26" t="str">
        <f>VLOOKUP(A331,InputToets!$A$9:$A$1008,1,FALSE)</f>
        <v/>
      </c>
      <c r="E331" s="29" t="str">
        <f t="shared" si="33"/>
        <v/>
      </c>
      <c r="F331" s="40"/>
      <c r="G331" s="77"/>
      <c r="H331" s="41" t="str">
        <f t="shared" ref="H331:H394" si="35">IF(J331="","",IF($G$9="Cijfer",IF(ISNUMBER(G331),G331,""),IF(J331&gt;10,10,J331)))</f>
        <v/>
      </c>
      <c r="I331" s="87" t="str">
        <f t="shared" ref="I331:I394" si="36">IF(ISNUMBER(G331),((G331-$C$8)/$E$7)+1,"")</f>
        <v/>
      </c>
      <c r="J331" s="87" t="str">
        <f t="shared" si="34"/>
        <v/>
      </c>
      <c r="K331" s="5"/>
    </row>
    <row r="332" spans="1:11" ht="15" customHeight="1" x14ac:dyDescent="0.2">
      <c r="A332" s="28" t="str">
        <f t="shared" ref="A332:A395" si="37">TEXT(RIGHT(TRIM(F332),7),"0000000")</f>
        <v/>
      </c>
      <c r="B332" s="26" t="str">
        <f>VLOOKUP(A332,OutputOsiris!$A$9:$A$1008,1,FALSE)</f>
        <v/>
      </c>
      <c r="C332" s="29" t="str">
        <f t="shared" ref="C332:C395" si="38">IF(ISBLANK(F332),"",(IF(ISERROR(B332),"NEE","")))</f>
        <v/>
      </c>
      <c r="D332" s="26" t="str">
        <f>VLOOKUP(A332,InputToets!$A$9:$A$1008,1,FALSE)</f>
        <v/>
      </c>
      <c r="E332" s="29" t="str">
        <f t="shared" ref="E332:E395" si="39">IF(ISBLANK(F332),"",(IF(ISERROR(D332),"NEE","")))</f>
        <v/>
      </c>
      <c r="F332" s="40"/>
      <c r="G332" s="77"/>
      <c r="H332" s="41" t="str">
        <f t="shared" si="35"/>
        <v/>
      </c>
      <c r="I332" s="87" t="str">
        <f t="shared" si="36"/>
        <v/>
      </c>
      <c r="J332" s="87" t="str">
        <f t="shared" si="34"/>
        <v/>
      </c>
      <c r="K332" s="5"/>
    </row>
    <row r="333" spans="1:11" ht="15" customHeight="1" x14ac:dyDescent="0.2">
      <c r="A333" s="28" t="str">
        <f t="shared" si="37"/>
        <v/>
      </c>
      <c r="B333" s="26" t="str">
        <f>VLOOKUP(A333,OutputOsiris!$A$9:$A$1008,1,FALSE)</f>
        <v/>
      </c>
      <c r="C333" s="29" t="str">
        <f t="shared" si="38"/>
        <v/>
      </c>
      <c r="D333" s="26" t="str">
        <f>VLOOKUP(A333,InputToets!$A$9:$A$1008,1,FALSE)</f>
        <v/>
      </c>
      <c r="E333" s="29" t="str">
        <f t="shared" si="39"/>
        <v/>
      </c>
      <c r="F333" s="40"/>
      <c r="G333" s="77"/>
      <c r="H333" s="41" t="str">
        <f t="shared" si="35"/>
        <v/>
      </c>
      <c r="I333" s="87" t="str">
        <f t="shared" si="36"/>
        <v/>
      </c>
      <c r="J333" s="87" t="str">
        <f t="shared" si="34"/>
        <v/>
      </c>
      <c r="K333" s="5"/>
    </row>
    <row r="334" spans="1:11" ht="15" customHeight="1" x14ac:dyDescent="0.2">
      <c r="A334" s="28" t="str">
        <f t="shared" si="37"/>
        <v/>
      </c>
      <c r="B334" s="26" t="str">
        <f>VLOOKUP(A334,OutputOsiris!$A$9:$A$1008,1,FALSE)</f>
        <v/>
      </c>
      <c r="C334" s="29" t="str">
        <f t="shared" si="38"/>
        <v/>
      </c>
      <c r="D334" s="26" t="str">
        <f>VLOOKUP(A334,InputToets!$A$9:$A$1008,1,FALSE)</f>
        <v/>
      </c>
      <c r="E334" s="29" t="str">
        <f t="shared" si="39"/>
        <v/>
      </c>
      <c r="F334" s="40"/>
      <c r="G334" s="77"/>
      <c r="H334" s="41" t="str">
        <f t="shared" si="35"/>
        <v/>
      </c>
      <c r="I334" s="87" t="str">
        <f t="shared" si="36"/>
        <v/>
      </c>
      <c r="J334" s="87" t="str">
        <f t="shared" si="34"/>
        <v/>
      </c>
      <c r="K334" s="5"/>
    </row>
    <row r="335" spans="1:11" ht="15" customHeight="1" x14ac:dyDescent="0.2">
      <c r="A335" s="28" t="str">
        <f t="shared" si="37"/>
        <v/>
      </c>
      <c r="B335" s="26" t="str">
        <f>VLOOKUP(A335,OutputOsiris!$A$9:$A$1008,1,FALSE)</f>
        <v/>
      </c>
      <c r="C335" s="29" t="str">
        <f t="shared" si="38"/>
        <v/>
      </c>
      <c r="D335" s="26" t="str">
        <f>VLOOKUP(A335,InputToets!$A$9:$A$1008,1,FALSE)</f>
        <v/>
      </c>
      <c r="E335" s="29" t="str">
        <f t="shared" si="39"/>
        <v/>
      </c>
      <c r="F335" s="40"/>
      <c r="G335" s="77"/>
      <c r="H335" s="41" t="str">
        <f t="shared" si="35"/>
        <v/>
      </c>
      <c r="I335" s="87" t="str">
        <f t="shared" si="36"/>
        <v/>
      </c>
      <c r="J335" s="87" t="str">
        <f t="shared" si="34"/>
        <v/>
      </c>
      <c r="K335" s="5"/>
    </row>
    <row r="336" spans="1:11" ht="15" customHeight="1" x14ac:dyDescent="0.2">
      <c r="A336" s="28" t="str">
        <f t="shared" si="37"/>
        <v/>
      </c>
      <c r="B336" s="26" t="str">
        <f>VLOOKUP(A336,OutputOsiris!$A$9:$A$1008,1,FALSE)</f>
        <v/>
      </c>
      <c r="C336" s="29" t="str">
        <f t="shared" si="38"/>
        <v/>
      </c>
      <c r="D336" s="26" t="str">
        <f>VLOOKUP(A336,InputToets!$A$9:$A$1008,1,FALSE)</f>
        <v/>
      </c>
      <c r="E336" s="29" t="str">
        <f t="shared" si="39"/>
        <v/>
      </c>
      <c r="F336" s="40"/>
      <c r="G336" s="77"/>
      <c r="H336" s="41" t="str">
        <f t="shared" si="35"/>
        <v/>
      </c>
      <c r="I336" s="87" t="str">
        <f t="shared" si="36"/>
        <v/>
      </c>
      <c r="J336" s="87" t="str">
        <f t="shared" ref="J336:J399" si="40">IF(I336="","",IF(I336&lt;1,1,I336))</f>
        <v/>
      </c>
      <c r="K336" s="5"/>
    </row>
    <row r="337" spans="1:11" ht="15" customHeight="1" x14ac:dyDescent="0.2">
      <c r="A337" s="28" t="str">
        <f t="shared" si="37"/>
        <v/>
      </c>
      <c r="B337" s="26" t="str">
        <f>VLOOKUP(A337,OutputOsiris!$A$9:$A$1008,1,FALSE)</f>
        <v/>
      </c>
      <c r="C337" s="29" t="str">
        <f t="shared" si="38"/>
        <v/>
      </c>
      <c r="D337" s="26" t="str">
        <f>VLOOKUP(A337,InputToets!$A$9:$A$1008,1,FALSE)</f>
        <v/>
      </c>
      <c r="E337" s="29" t="str">
        <f t="shared" si="39"/>
        <v/>
      </c>
      <c r="F337" s="40"/>
      <c r="G337" s="77"/>
      <c r="H337" s="41" t="str">
        <f t="shared" si="35"/>
        <v/>
      </c>
      <c r="I337" s="87" t="str">
        <f t="shared" si="36"/>
        <v/>
      </c>
      <c r="J337" s="87" t="str">
        <f t="shared" si="40"/>
        <v/>
      </c>
      <c r="K337" s="5"/>
    </row>
    <row r="338" spans="1:11" ht="15" customHeight="1" x14ac:dyDescent="0.2">
      <c r="A338" s="28" t="str">
        <f t="shared" si="37"/>
        <v/>
      </c>
      <c r="B338" s="26" t="str">
        <f>VLOOKUP(A338,OutputOsiris!$A$9:$A$1008,1,FALSE)</f>
        <v/>
      </c>
      <c r="C338" s="29" t="str">
        <f t="shared" si="38"/>
        <v/>
      </c>
      <c r="D338" s="26" t="str">
        <f>VLOOKUP(A338,InputToets!$A$9:$A$1008,1,FALSE)</f>
        <v/>
      </c>
      <c r="E338" s="29" t="str">
        <f t="shared" si="39"/>
        <v/>
      </c>
      <c r="F338" s="40"/>
      <c r="G338" s="77"/>
      <c r="H338" s="41" t="str">
        <f t="shared" si="35"/>
        <v/>
      </c>
      <c r="I338" s="87" t="str">
        <f t="shared" si="36"/>
        <v/>
      </c>
      <c r="J338" s="87" t="str">
        <f t="shared" si="40"/>
        <v/>
      </c>
      <c r="K338" s="5"/>
    </row>
    <row r="339" spans="1:11" ht="15" customHeight="1" x14ac:dyDescent="0.2">
      <c r="A339" s="28" t="str">
        <f t="shared" si="37"/>
        <v/>
      </c>
      <c r="B339" s="26" t="str">
        <f>VLOOKUP(A339,OutputOsiris!$A$9:$A$1008,1,FALSE)</f>
        <v/>
      </c>
      <c r="C339" s="29" t="str">
        <f t="shared" si="38"/>
        <v/>
      </c>
      <c r="D339" s="26" t="str">
        <f>VLOOKUP(A339,InputToets!$A$9:$A$1008,1,FALSE)</f>
        <v/>
      </c>
      <c r="E339" s="29" t="str">
        <f t="shared" si="39"/>
        <v/>
      </c>
      <c r="F339" s="40"/>
      <c r="G339" s="77"/>
      <c r="H339" s="41" t="str">
        <f t="shared" si="35"/>
        <v/>
      </c>
      <c r="I339" s="87" t="str">
        <f t="shared" si="36"/>
        <v/>
      </c>
      <c r="J339" s="87" t="str">
        <f t="shared" si="40"/>
        <v/>
      </c>
      <c r="K339" s="5"/>
    </row>
    <row r="340" spans="1:11" ht="15" customHeight="1" x14ac:dyDescent="0.2">
      <c r="A340" s="28" t="str">
        <f t="shared" si="37"/>
        <v/>
      </c>
      <c r="B340" s="26" t="str">
        <f>VLOOKUP(A340,OutputOsiris!$A$9:$A$1008,1,FALSE)</f>
        <v/>
      </c>
      <c r="C340" s="29" t="str">
        <f t="shared" si="38"/>
        <v/>
      </c>
      <c r="D340" s="26" t="str">
        <f>VLOOKUP(A340,InputToets!$A$9:$A$1008,1,FALSE)</f>
        <v/>
      </c>
      <c r="E340" s="29" t="str">
        <f t="shared" si="39"/>
        <v/>
      </c>
      <c r="F340" s="40"/>
      <c r="G340" s="77"/>
      <c r="H340" s="41" t="str">
        <f t="shared" si="35"/>
        <v/>
      </c>
      <c r="I340" s="87" t="str">
        <f t="shared" si="36"/>
        <v/>
      </c>
      <c r="J340" s="87" t="str">
        <f t="shared" si="40"/>
        <v/>
      </c>
      <c r="K340" s="5"/>
    </row>
    <row r="341" spans="1:11" ht="15" customHeight="1" x14ac:dyDescent="0.2">
      <c r="A341" s="28" t="str">
        <f t="shared" si="37"/>
        <v/>
      </c>
      <c r="B341" s="26" t="str">
        <f>VLOOKUP(A341,OutputOsiris!$A$9:$A$1008,1,FALSE)</f>
        <v/>
      </c>
      <c r="C341" s="29" t="str">
        <f t="shared" si="38"/>
        <v/>
      </c>
      <c r="D341" s="26" t="str">
        <f>VLOOKUP(A341,InputToets!$A$9:$A$1008,1,FALSE)</f>
        <v/>
      </c>
      <c r="E341" s="29" t="str">
        <f t="shared" si="39"/>
        <v/>
      </c>
      <c r="F341" s="40"/>
      <c r="G341" s="77"/>
      <c r="H341" s="41" t="str">
        <f t="shared" si="35"/>
        <v/>
      </c>
      <c r="I341" s="87" t="str">
        <f t="shared" si="36"/>
        <v/>
      </c>
      <c r="J341" s="87" t="str">
        <f t="shared" si="40"/>
        <v/>
      </c>
      <c r="K341" s="5"/>
    </row>
    <row r="342" spans="1:11" ht="15" customHeight="1" x14ac:dyDescent="0.2">
      <c r="A342" s="28" t="str">
        <f t="shared" si="37"/>
        <v/>
      </c>
      <c r="B342" s="26" t="str">
        <f>VLOOKUP(A342,OutputOsiris!$A$9:$A$1008,1,FALSE)</f>
        <v/>
      </c>
      <c r="C342" s="29" t="str">
        <f t="shared" si="38"/>
        <v/>
      </c>
      <c r="D342" s="26" t="str">
        <f>VLOOKUP(A342,InputToets!$A$9:$A$1008,1,FALSE)</f>
        <v/>
      </c>
      <c r="E342" s="29" t="str">
        <f t="shared" si="39"/>
        <v/>
      </c>
      <c r="F342" s="40"/>
      <c r="G342" s="77"/>
      <c r="H342" s="41" t="str">
        <f t="shared" si="35"/>
        <v/>
      </c>
      <c r="I342" s="87" t="str">
        <f t="shared" si="36"/>
        <v/>
      </c>
      <c r="J342" s="87" t="str">
        <f t="shared" si="40"/>
        <v/>
      </c>
      <c r="K342" s="5"/>
    </row>
    <row r="343" spans="1:11" ht="15" customHeight="1" x14ac:dyDescent="0.2">
      <c r="A343" s="28" t="str">
        <f t="shared" si="37"/>
        <v/>
      </c>
      <c r="B343" s="26" t="str">
        <f>VLOOKUP(A343,OutputOsiris!$A$9:$A$1008,1,FALSE)</f>
        <v/>
      </c>
      <c r="C343" s="29" t="str">
        <f t="shared" si="38"/>
        <v/>
      </c>
      <c r="D343" s="26" t="str">
        <f>VLOOKUP(A343,InputToets!$A$9:$A$1008,1,FALSE)</f>
        <v/>
      </c>
      <c r="E343" s="29" t="str">
        <f t="shared" si="39"/>
        <v/>
      </c>
      <c r="F343" s="40"/>
      <c r="G343" s="77"/>
      <c r="H343" s="41" t="str">
        <f t="shared" si="35"/>
        <v/>
      </c>
      <c r="I343" s="87" t="str">
        <f t="shared" si="36"/>
        <v/>
      </c>
      <c r="J343" s="87" t="str">
        <f t="shared" si="40"/>
        <v/>
      </c>
      <c r="K343" s="5"/>
    </row>
    <row r="344" spans="1:11" ht="15" customHeight="1" x14ac:dyDescent="0.2">
      <c r="A344" s="28" t="str">
        <f t="shared" si="37"/>
        <v/>
      </c>
      <c r="B344" s="26" t="str">
        <f>VLOOKUP(A344,OutputOsiris!$A$9:$A$1008,1,FALSE)</f>
        <v/>
      </c>
      <c r="C344" s="29" t="str">
        <f t="shared" si="38"/>
        <v/>
      </c>
      <c r="D344" s="26" t="str">
        <f>VLOOKUP(A344,InputToets!$A$9:$A$1008,1,FALSE)</f>
        <v/>
      </c>
      <c r="E344" s="29" t="str">
        <f t="shared" si="39"/>
        <v/>
      </c>
      <c r="F344" s="40"/>
      <c r="G344" s="77"/>
      <c r="H344" s="41" t="str">
        <f t="shared" si="35"/>
        <v/>
      </c>
      <c r="I344" s="87" t="str">
        <f t="shared" si="36"/>
        <v/>
      </c>
      <c r="J344" s="87" t="str">
        <f t="shared" si="40"/>
        <v/>
      </c>
      <c r="K344" s="5"/>
    </row>
    <row r="345" spans="1:11" ht="15" customHeight="1" x14ac:dyDescent="0.2">
      <c r="A345" s="28" t="str">
        <f t="shared" si="37"/>
        <v/>
      </c>
      <c r="B345" s="26" t="str">
        <f>VLOOKUP(A345,OutputOsiris!$A$9:$A$1008,1,FALSE)</f>
        <v/>
      </c>
      <c r="C345" s="29" t="str">
        <f t="shared" si="38"/>
        <v/>
      </c>
      <c r="D345" s="26" t="str">
        <f>VLOOKUP(A345,InputToets!$A$9:$A$1008,1,FALSE)</f>
        <v/>
      </c>
      <c r="E345" s="29" t="str">
        <f t="shared" si="39"/>
        <v/>
      </c>
      <c r="F345" s="40"/>
      <c r="G345" s="77"/>
      <c r="H345" s="41" t="str">
        <f t="shared" si="35"/>
        <v/>
      </c>
      <c r="I345" s="87" t="str">
        <f t="shared" si="36"/>
        <v/>
      </c>
      <c r="J345" s="87" t="str">
        <f t="shared" si="40"/>
        <v/>
      </c>
      <c r="K345" s="5"/>
    </row>
    <row r="346" spans="1:11" ht="15" customHeight="1" x14ac:dyDescent="0.2">
      <c r="A346" s="28" t="str">
        <f t="shared" si="37"/>
        <v/>
      </c>
      <c r="B346" s="26" t="str">
        <f>VLOOKUP(A346,OutputOsiris!$A$9:$A$1008,1,FALSE)</f>
        <v/>
      </c>
      <c r="C346" s="29" t="str">
        <f t="shared" si="38"/>
        <v/>
      </c>
      <c r="D346" s="26" t="str">
        <f>VLOOKUP(A346,InputToets!$A$9:$A$1008,1,FALSE)</f>
        <v/>
      </c>
      <c r="E346" s="29" t="str">
        <f t="shared" si="39"/>
        <v/>
      </c>
      <c r="F346" s="40"/>
      <c r="G346" s="77"/>
      <c r="H346" s="41" t="str">
        <f t="shared" si="35"/>
        <v/>
      </c>
      <c r="I346" s="87" t="str">
        <f t="shared" si="36"/>
        <v/>
      </c>
      <c r="J346" s="87" t="str">
        <f t="shared" si="40"/>
        <v/>
      </c>
      <c r="K346" s="5"/>
    </row>
    <row r="347" spans="1:11" ht="15" customHeight="1" x14ac:dyDescent="0.2">
      <c r="A347" s="28" t="str">
        <f t="shared" si="37"/>
        <v/>
      </c>
      <c r="B347" s="26" t="str">
        <f>VLOOKUP(A347,OutputOsiris!$A$9:$A$1008,1,FALSE)</f>
        <v/>
      </c>
      <c r="C347" s="29" t="str">
        <f t="shared" si="38"/>
        <v/>
      </c>
      <c r="D347" s="26" t="str">
        <f>VLOOKUP(A347,InputToets!$A$9:$A$1008,1,FALSE)</f>
        <v/>
      </c>
      <c r="E347" s="29" t="str">
        <f t="shared" si="39"/>
        <v/>
      </c>
      <c r="F347" s="40"/>
      <c r="G347" s="77"/>
      <c r="H347" s="41" t="str">
        <f t="shared" si="35"/>
        <v/>
      </c>
      <c r="I347" s="87" t="str">
        <f t="shared" si="36"/>
        <v/>
      </c>
      <c r="J347" s="87" t="str">
        <f t="shared" si="40"/>
        <v/>
      </c>
      <c r="K347" s="5"/>
    </row>
    <row r="348" spans="1:11" ht="15" customHeight="1" x14ac:dyDescent="0.2">
      <c r="A348" s="28" t="str">
        <f t="shared" si="37"/>
        <v/>
      </c>
      <c r="B348" s="26" t="str">
        <f>VLOOKUP(A348,OutputOsiris!$A$9:$A$1008,1,FALSE)</f>
        <v/>
      </c>
      <c r="C348" s="29" t="str">
        <f t="shared" si="38"/>
        <v/>
      </c>
      <c r="D348" s="26" t="str">
        <f>VLOOKUP(A348,InputToets!$A$9:$A$1008,1,FALSE)</f>
        <v/>
      </c>
      <c r="E348" s="29" t="str">
        <f t="shared" si="39"/>
        <v/>
      </c>
      <c r="F348" s="40"/>
      <c r="G348" s="77"/>
      <c r="H348" s="41" t="str">
        <f t="shared" si="35"/>
        <v/>
      </c>
      <c r="I348" s="87" t="str">
        <f t="shared" si="36"/>
        <v/>
      </c>
      <c r="J348" s="87" t="str">
        <f t="shared" si="40"/>
        <v/>
      </c>
      <c r="K348" s="5"/>
    </row>
    <row r="349" spans="1:11" ht="15" customHeight="1" x14ac:dyDescent="0.2">
      <c r="A349" s="28" t="str">
        <f t="shared" si="37"/>
        <v/>
      </c>
      <c r="B349" s="26" t="str">
        <f>VLOOKUP(A349,OutputOsiris!$A$9:$A$1008,1,FALSE)</f>
        <v/>
      </c>
      <c r="C349" s="29" t="str">
        <f t="shared" si="38"/>
        <v/>
      </c>
      <c r="D349" s="26" t="str">
        <f>VLOOKUP(A349,InputToets!$A$9:$A$1008,1,FALSE)</f>
        <v/>
      </c>
      <c r="E349" s="29" t="str">
        <f t="shared" si="39"/>
        <v/>
      </c>
      <c r="F349" s="40"/>
      <c r="G349" s="77"/>
      <c r="H349" s="41" t="str">
        <f t="shared" si="35"/>
        <v/>
      </c>
      <c r="I349" s="87" t="str">
        <f t="shared" si="36"/>
        <v/>
      </c>
      <c r="J349" s="87" t="str">
        <f t="shared" si="40"/>
        <v/>
      </c>
      <c r="K349" s="5"/>
    </row>
    <row r="350" spans="1:11" ht="15" customHeight="1" x14ac:dyDescent="0.2">
      <c r="A350" s="28" t="str">
        <f t="shared" si="37"/>
        <v/>
      </c>
      <c r="B350" s="26" t="str">
        <f>VLOOKUP(A350,OutputOsiris!$A$9:$A$1008,1,FALSE)</f>
        <v/>
      </c>
      <c r="C350" s="29" t="str">
        <f t="shared" si="38"/>
        <v/>
      </c>
      <c r="D350" s="26" t="str">
        <f>VLOOKUP(A350,InputToets!$A$9:$A$1008,1,FALSE)</f>
        <v/>
      </c>
      <c r="E350" s="29" t="str">
        <f t="shared" si="39"/>
        <v/>
      </c>
      <c r="F350" s="40"/>
      <c r="G350" s="77"/>
      <c r="H350" s="41" t="str">
        <f t="shared" si="35"/>
        <v/>
      </c>
      <c r="I350" s="87" t="str">
        <f t="shared" si="36"/>
        <v/>
      </c>
      <c r="J350" s="87" t="str">
        <f t="shared" si="40"/>
        <v/>
      </c>
      <c r="K350" s="5"/>
    </row>
    <row r="351" spans="1:11" ht="15" customHeight="1" x14ac:dyDescent="0.2">
      <c r="A351" s="28" t="str">
        <f t="shared" si="37"/>
        <v/>
      </c>
      <c r="B351" s="26" t="str">
        <f>VLOOKUP(A351,OutputOsiris!$A$9:$A$1008,1,FALSE)</f>
        <v/>
      </c>
      <c r="C351" s="29" t="str">
        <f t="shared" si="38"/>
        <v/>
      </c>
      <c r="D351" s="26" t="str">
        <f>VLOOKUP(A351,InputToets!$A$9:$A$1008,1,FALSE)</f>
        <v/>
      </c>
      <c r="E351" s="29" t="str">
        <f t="shared" si="39"/>
        <v/>
      </c>
      <c r="F351" s="40"/>
      <c r="G351" s="77"/>
      <c r="H351" s="41" t="str">
        <f t="shared" si="35"/>
        <v/>
      </c>
      <c r="I351" s="87" t="str">
        <f t="shared" si="36"/>
        <v/>
      </c>
      <c r="J351" s="87" t="str">
        <f t="shared" si="40"/>
        <v/>
      </c>
      <c r="K351" s="5"/>
    </row>
    <row r="352" spans="1:11" ht="15" customHeight="1" x14ac:dyDescent="0.2">
      <c r="A352" s="28" t="str">
        <f t="shared" si="37"/>
        <v/>
      </c>
      <c r="B352" s="26" t="str">
        <f>VLOOKUP(A352,OutputOsiris!$A$9:$A$1008,1,FALSE)</f>
        <v/>
      </c>
      <c r="C352" s="29" t="str">
        <f t="shared" si="38"/>
        <v/>
      </c>
      <c r="D352" s="26" t="str">
        <f>VLOOKUP(A352,InputToets!$A$9:$A$1008,1,FALSE)</f>
        <v/>
      </c>
      <c r="E352" s="29" t="str">
        <f t="shared" si="39"/>
        <v/>
      </c>
      <c r="F352" s="40"/>
      <c r="G352" s="77"/>
      <c r="H352" s="41" t="str">
        <f t="shared" si="35"/>
        <v/>
      </c>
      <c r="I352" s="87" t="str">
        <f t="shared" si="36"/>
        <v/>
      </c>
      <c r="J352" s="87" t="str">
        <f t="shared" si="40"/>
        <v/>
      </c>
      <c r="K352" s="5"/>
    </row>
    <row r="353" spans="1:11" ht="15" customHeight="1" x14ac:dyDescent="0.2">
      <c r="A353" s="28" t="str">
        <f t="shared" si="37"/>
        <v/>
      </c>
      <c r="B353" s="26" t="str">
        <f>VLOOKUP(A353,OutputOsiris!$A$9:$A$1008,1,FALSE)</f>
        <v/>
      </c>
      <c r="C353" s="29" t="str">
        <f t="shared" si="38"/>
        <v/>
      </c>
      <c r="D353" s="26" t="str">
        <f>VLOOKUP(A353,InputToets!$A$9:$A$1008,1,FALSE)</f>
        <v/>
      </c>
      <c r="E353" s="29" t="str">
        <f t="shared" si="39"/>
        <v/>
      </c>
      <c r="F353" s="40"/>
      <c r="G353" s="77"/>
      <c r="H353" s="41" t="str">
        <f t="shared" si="35"/>
        <v/>
      </c>
      <c r="I353" s="87" t="str">
        <f t="shared" si="36"/>
        <v/>
      </c>
      <c r="J353" s="87" t="str">
        <f t="shared" si="40"/>
        <v/>
      </c>
      <c r="K353" s="5"/>
    </row>
    <row r="354" spans="1:11" ht="15" customHeight="1" x14ac:dyDescent="0.2">
      <c r="A354" s="28" t="str">
        <f t="shared" si="37"/>
        <v/>
      </c>
      <c r="B354" s="26" t="str">
        <f>VLOOKUP(A354,OutputOsiris!$A$9:$A$1008,1,FALSE)</f>
        <v/>
      </c>
      <c r="C354" s="29" t="str">
        <f t="shared" si="38"/>
        <v/>
      </c>
      <c r="D354" s="26" t="str">
        <f>VLOOKUP(A354,InputToets!$A$9:$A$1008,1,FALSE)</f>
        <v/>
      </c>
      <c r="E354" s="29" t="str">
        <f t="shared" si="39"/>
        <v/>
      </c>
      <c r="F354" s="40"/>
      <c r="G354" s="77"/>
      <c r="H354" s="41" t="str">
        <f t="shared" si="35"/>
        <v/>
      </c>
      <c r="I354" s="87" t="str">
        <f t="shared" si="36"/>
        <v/>
      </c>
      <c r="J354" s="87" t="str">
        <f t="shared" si="40"/>
        <v/>
      </c>
      <c r="K354" s="5"/>
    </row>
    <row r="355" spans="1:11" ht="15" customHeight="1" x14ac:dyDescent="0.2">
      <c r="A355" s="28" t="str">
        <f t="shared" si="37"/>
        <v/>
      </c>
      <c r="B355" s="26" t="str">
        <f>VLOOKUP(A355,OutputOsiris!$A$9:$A$1008,1,FALSE)</f>
        <v/>
      </c>
      <c r="C355" s="29" t="str">
        <f t="shared" si="38"/>
        <v/>
      </c>
      <c r="D355" s="26" t="str">
        <f>VLOOKUP(A355,InputToets!$A$9:$A$1008,1,FALSE)</f>
        <v/>
      </c>
      <c r="E355" s="29" t="str">
        <f t="shared" si="39"/>
        <v/>
      </c>
      <c r="F355" s="40"/>
      <c r="G355" s="77"/>
      <c r="H355" s="41" t="str">
        <f t="shared" si="35"/>
        <v/>
      </c>
      <c r="I355" s="87" t="str">
        <f t="shared" si="36"/>
        <v/>
      </c>
      <c r="J355" s="87" t="str">
        <f t="shared" si="40"/>
        <v/>
      </c>
      <c r="K355" s="5"/>
    </row>
    <row r="356" spans="1:11" ht="15" customHeight="1" x14ac:dyDescent="0.2">
      <c r="A356" s="28" t="str">
        <f t="shared" si="37"/>
        <v/>
      </c>
      <c r="B356" s="26" t="str">
        <f>VLOOKUP(A356,OutputOsiris!$A$9:$A$1008,1,FALSE)</f>
        <v/>
      </c>
      <c r="C356" s="29" t="str">
        <f t="shared" si="38"/>
        <v/>
      </c>
      <c r="D356" s="26" t="str">
        <f>VLOOKUP(A356,InputToets!$A$9:$A$1008,1,FALSE)</f>
        <v/>
      </c>
      <c r="E356" s="29" t="str">
        <f t="shared" si="39"/>
        <v/>
      </c>
      <c r="F356" s="40"/>
      <c r="G356" s="77"/>
      <c r="H356" s="41" t="str">
        <f t="shared" si="35"/>
        <v/>
      </c>
      <c r="I356" s="87" t="str">
        <f t="shared" si="36"/>
        <v/>
      </c>
      <c r="J356" s="87" t="str">
        <f t="shared" si="40"/>
        <v/>
      </c>
      <c r="K356" s="5"/>
    </row>
    <row r="357" spans="1:11" ht="15" customHeight="1" x14ac:dyDescent="0.2">
      <c r="A357" s="28" t="str">
        <f t="shared" si="37"/>
        <v/>
      </c>
      <c r="B357" s="26" t="str">
        <f>VLOOKUP(A357,OutputOsiris!$A$9:$A$1008,1,FALSE)</f>
        <v/>
      </c>
      <c r="C357" s="29" t="str">
        <f t="shared" si="38"/>
        <v/>
      </c>
      <c r="D357" s="26" t="str">
        <f>VLOOKUP(A357,InputToets!$A$9:$A$1008,1,FALSE)</f>
        <v/>
      </c>
      <c r="E357" s="29" t="str">
        <f t="shared" si="39"/>
        <v/>
      </c>
      <c r="F357" s="40"/>
      <c r="G357" s="77"/>
      <c r="H357" s="41" t="str">
        <f t="shared" si="35"/>
        <v/>
      </c>
      <c r="I357" s="87" t="str">
        <f t="shared" si="36"/>
        <v/>
      </c>
      <c r="J357" s="87" t="str">
        <f t="shared" si="40"/>
        <v/>
      </c>
      <c r="K357" s="5"/>
    </row>
    <row r="358" spans="1:11" ht="15" customHeight="1" x14ac:dyDescent="0.2">
      <c r="A358" s="28" t="str">
        <f t="shared" si="37"/>
        <v/>
      </c>
      <c r="B358" s="26" t="str">
        <f>VLOOKUP(A358,OutputOsiris!$A$9:$A$1008,1,FALSE)</f>
        <v/>
      </c>
      <c r="C358" s="29" t="str">
        <f t="shared" si="38"/>
        <v/>
      </c>
      <c r="D358" s="26" t="str">
        <f>VLOOKUP(A358,InputToets!$A$9:$A$1008,1,FALSE)</f>
        <v/>
      </c>
      <c r="E358" s="29" t="str">
        <f t="shared" si="39"/>
        <v/>
      </c>
      <c r="F358" s="40"/>
      <c r="G358" s="77"/>
      <c r="H358" s="41" t="str">
        <f t="shared" si="35"/>
        <v/>
      </c>
      <c r="I358" s="87" t="str">
        <f t="shared" si="36"/>
        <v/>
      </c>
      <c r="J358" s="87" t="str">
        <f t="shared" si="40"/>
        <v/>
      </c>
      <c r="K358" s="5"/>
    </row>
    <row r="359" spans="1:11" ht="15" customHeight="1" x14ac:dyDescent="0.2">
      <c r="A359" s="28" t="str">
        <f t="shared" si="37"/>
        <v/>
      </c>
      <c r="B359" s="26" t="str">
        <f>VLOOKUP(A359,OutputOsiris!$A$9:$A$1008,1,FALSE)</f>
        <v/>
      </c>
      <c r="C359" s="29" t="str">
        <f t="shared" si="38"/>
        <v/>
      </c>
      <c r="D359" s="26" t="str">
        <f>VLOOKUP(A359,InputToets!$A$9:$A$1008,1,FALSE)</f>
        <v/>
      </c>
      <c r="E359" s="29" t="str">
        <f t="shared" si="39"/>
        <v/>
      </c>
      <c r="F359" s="40"/>
      <c r="G359" s="77"/>
      <c r="H359" s="41" t="str">
        <f t="shared" si="35"/>
        <v/>
      </c>
      <c r="I359" s="87" t="str">
        <f t="shared" si="36"/>
        <v/>
      </c>
      <c r="J359" s="87" t="str">
        <f t="shared" si="40"/>
        <v/>
      </c>
      <c r="K359" s="5"/>
    </row>
    <row r="360" spans="1:11" ht="15" customHeight="1" x14ac:dyDescent="0.2">
      <c r="A360" s="28" t="str">
        <f t="shared" si="37"/>
        <v/>
      </c>
      <c r="B360" s="26" t="str">
        <f>VLOOKUP(A360,OutputOsiris!$A$9:$A$1008,1,FALSE)</f>
        <v/>
      </c>
      <c r="C360" s="29" t="str">
        <f t="shared" si="38"/>
        <v/>
      </c>
      <c r="D360" s="26" t="str">
        <f>VLOOKUP(A360,InputToets!$A$9:$A$1008,1,FALSE)</f>
        <v/>
      </c>
      <c r="E360" s="29" t="str">
        <f t="shared" si="39"/>
        <v/>
      </c>
      <c r="F360" s="40"/>
      <c r="G360" s="77"/>
      <c r="H360" s="41" t="str">
        <f t="shared" si="35"/>
        <v/>
      </c>
      <c r="I360" s="87" t="str">
        <f t="shared" si="36"/>
        <v/>
      </c>
      <c r="J360" s="87" t="str">
        <f t="shared" si="40"/>
        <v/>
      </c>
      <c r="K360" s="5"/>
    </row>
    <row r="361" spans="1:11" ht="15" customHeight="1" x14ac:dyDescent="0.2">
      <c r="A361" s="28" t="str">
        <f t="shared" si="37"/>
        <v/>
      </c>
      <c r="B361" s="26" t="str">
        <f>VLOOKUP(A361,OutputOsiris!$A$9:$A$1008,1,FALSE)</f>
        <v/>
      </c>
      <c r="C361" s="29" t="str">
        <f t="shared" si="38"/>
        <v/>
      </c>
      <c r="D361" s="26" t="str">
        <f>VLOOKUP(A361,InputToets!$A$9:$A$1008,1,FALSE)</f>
        <v/>
      </c>
      <c r="E361" s="29" t="str">
        <f t="shared" si="39"/>
        <v/>
      </c>
      <c r="F361" s="40"/>
      <c r="G361" s="77"/>
      <c r="H361" s="41" t="str">
        <f t="shared" si="35"/>
        <v/>
      </c>
      <c r="I361" s="87" t="str">
        <f t="shared" si="36"/>
        <v/>
      </c>
      <c r="J361" s="87" t="str">
        <f t="shared" si="40"/>
        <v/>
      </c>
      <c r="K361" s="5"/>
    </row>
    <row r="362" spans="1:11" ht="15" customHeight="1" x14ac:dyDescent="0.2">
      <c r="A362" s="28" t="str">
        <f t="shared" si="37"/>
        <v/>
      </c>
      <c r="B362" s="26" t="str">
        <f>VLOOKUP(A362,OutputOsiris!$A$9:$A$1008,1,FALSE)</f>
        <v/>
      </c>
      <c r="C362" s="29" t="str">
        <f t="shared" si="38"/>
        <v/>
      </c>
      <c r="D362" s="26" t="str">
        <f>VLOOKUP(A362,InputToets!$A$9:$A$1008,1,FALSE)</f>
        <v/>
      </c>
      <c r="E362" s="29" t="str">
        <f t="shared" si="39"/>
        <v/>
      </c>
      <c r="F362" s="40"/>
      <c r="G362" s="77"/>
      <c r="H362" s="41" t="str">
        <f t="shared" si="35"/>
        <v/>
      </c>
      <c r="I362" s="87" t="str">
        <f t="shared" si="36"/>
        <v/>
      </c>
      <c r="J362" s="87" t="str">
        <f t="shared" si="40"/>
        <v/>
      </c>
      <c r="K362" s="5"/>
    </row>
    <row r="363" spans="1:11" ht="15" customHeight="1" x14ac:dyDescent="0.2">
      <c r="A363" s="28" t="str">
        <f t="shared" si="37"/>
        <v/>
      </c>
      <c r="B363" s="26" t="str">
        <f>VLOOKUP(A363,OutputOsiris!$A$9:$A$1008,1,FALSE)</f>
        <v/>
      </c>
      <c r="C363" s="29" t="str">
        <f t="shared" si="38"/>
        <v/>
      </c>
      <c r="D363" s="26" t="str">
        <f>VLOOKUP(A363,InputToets!$A$9:$A$1008,1,FALSE)</f>
        <v/>
      </c>
      <c r="E363" s="29" t="str">
        <f t="shared" si="39"/>
        <v/>
      </c>
      <c r="F363" s="40"/>
      <c r="G363" s="77"/>
      <c r="H363" s="41" t="str">
        <f t="shared" si="35"/>
        <v/>
      </c>
      <c r="I363" s="87" t="str">
        <f t="shared" si="36"/>
        <v/>
      </c>
      <c r="J363" s="87" t="str">
        <f t="shared" si="40"/>
        <v/>
      </c>
      <c r="K363" s="5"/>
    </row>
    <row r="364" spans="1:11" ht="15" customHeight="1" x14ac:dyDescent="0.2">
      <c r="A364" s="28" t="str">
        <f t="shared" si="37"/>
        <v/>
      </c>
      <c r="B364" s="26" t="str">
        <f>VLOOKUP(A364,OutputOsiris!$A$9:$A$1008,1,FALSE)</f>
        <v/>
      </c>
      <c r="C364" s="29" t="str">
        <f t="shared" si="38"/>
        <v/>
      </c>
      <c r="D364" s="26" t="str">
        <f>VLOOKUP(A364,InputToets!$A$9:$A$1008,1,FALSE)</f>
        <v/>
      </c>
      <c r="E364" s="29" t="str">
        <f t="shared" si="39"/>
        <v/>
      </c>
      <c r="F364" s="40"/>
      <c r="G364" s="77"/>
      <c r="H364" s="41" t="str">
        <f t="shared" si="35"/>
        <v/>
      </c>
      <c r="I364" s="87" t="str">
        <f t="shared" si="36"/>
        <v/>
      </c>
      <c r="J364" s="87" t="str">
        <f t="shared" si="40"/>
        <v/>
      </c>
      <c r="K364" s="5"/>
    </row>
    <row r="365" spans="1:11" ht="15" customHeight="1" x14ac:dyDescent="0.2">
      <c r="A365" s="28" t="str">
        <f t="shared" si="37"/>
        <v/>
      </c>
      <c r="B365" s="26" t="str">
        <f>VLOOKUP(A365,OutputOsiris!$A$9:$A$1008,1,FALSE)</f>
        <v/>
      </c>
      <c r="C365" s="29" t="str">
        <f t="shared" si="38"/>
        <v/>
      </c>
      <c r="D365" s="26" t="str">
        <f>VLOOKUP(A365,InputToets!$A$9:$A$1008,1,FALSE)</f>
        <v/>
      </c>
      <c r="E365" s="29" t="str">
        <f t="shared" si="39"/>
        <v/>
      </c>
      <c r="F365" s="40"/>
      <c r="G365" s="77"/>
      <c r="H365" s="41" t="str">
        <f t="shared" si="35"/>
        <v/>
      </c>
      <c r="I365" s="87" t="str">
        <f t="shared" si="36"/>
        <v/>
      </c>
      <c r="J365" s="87" t="str">
        <f t="shared" si="40"/>
        <v/>
      </c>
      <c r="K365" s="5"/>
    </row>
    <row r="366" spans="1:11" ht="15" customHeight="1" x14ac:dyDescent="0.2">
      <c r="A366" s="28" t="str">
        <f t="shared" si="37"/>
        <v/>
      </c>
      <c r="B366" s="26" t="str">
        <f>VLOOKUP(A366,OutputOsiris!$A$9:$A$1008,1,FALSE)</f>
        <v/>
      </c>
      <c r="C366" s="29" t="str">
        <f t="shared" si="38"/>
        <v/>
      </c>
      <c r="D366" s="26" t="str">
        <f>VLOOKUP(A366,InputToets!$A$9:$A$1008,1,FALSE)</f>
        <v/>
      </c>
      <c r="E366" s="29" t="str">
        <f t="shared" si="39"/>
        <v/>
      </c>
      <c r="F366" s="40"/>
      <c r="G366" s="77"/>
      <c r="H366" s="41" t="str">
        <f t="shared" si="35"/>
        <v/>
      </c>
      <c r="I366" s="87" t="str">
        <f t="shared" si="36"/>
        <v/>
      </c>
      <c r="J366" s="87" t="str">
        <f t="shared" si="40"/>
        <v/>
      </c>
      <c r="K366" s="5"/>
    </row>
    <row r="367" spans="1:11" ht="15" customHeight="1" x14ac:dyDescent="0.2">
      <c r="A367" s="28" t="str">
        <f t="shared" si="37"/>
        <v/>
      </c>
      <c r="B367" s="26" t="str">
        <f>VLOOKUP(A367,OutputOsiris!$A$9:$A$1008,1,FALSE)</f>
        <v/>
      </c>
      <c r="C367" s="29" t="str">
        <f t="shared" si="38"/>
        <v/>
      </c>
      <c r="D367" s="26" t="str">
        <f>VLOOKUP(A367,InputToets!$A$9:$A$1008,1,FALSE)</f>
        <v/>
      </c>
      <c r="E367" s="29" t="str">
        <f t="shared" si="39"/>
        <v/>
      </c>
      <c r="F367" s="40"/>
      <c r="G367" s="77"/>
      <c r="H367" s="41" t="str">
        <f t="shared" si="35"/>
        <v/>
      </c>
      <c r="I367" s="87" t="str">
        <f t="shared" si="36"/>
        <v/>
      </c>
      <c r="J367" s="87" t="str">
        <f t="shared" si="40"/>
        <v/>
      </c>
      <c r="K367" s="5"/>
    </row>
    <row r="368" spans="1:11" ht="15" customHeight="1" x14ac:dyDescent="0.2">
      <c r="A368" s="28" t="str">
        <f t="shared" si="37"/>
        <v/>
      </c>
      <c r="B368" s="26" t="str">
        <f>VLOOKUP(A368,OutputOsiris!$A$9:$A$1008,1,FALSE)</f>
        <v/>
      </c>
      <c r="C368" s="29" t="str">
        <f t="shared" si="38"/>
        <v/>
      </c>
      <c r="D368" s="26" t="str">
        <f>VLOOKUP(A368,InputToets!$A$9:$A$1008,1,FALSE)</f>
        <v/>
      </c>
      <c r="E368" s="29" t="str">
        <f t="shared" si="39"/>
        <v/>
      </c>
      <c r="F368" s="40"/>
      <c r="G368" s="77"/>
      <c r="H368" s="41" t="str">
        <f t="shared" si="35"/>
        <v/>
      </c>
      <c r="I368" s="87" t="str">
        <f t="shared" si="36"/>
        <v/>
      </c>
      <c r="J368" s="87" t="str">
        <f t="shared" si="40"/>
        <v/>
      </c>
      <c r="K368" s="5"/>
    </row>
    <row r="369" spans="1:11" ht="15" customHeight="1" x14ac:dyDescent="0.2">
      <c r="A369" s="28" t="str">
        <f t="shared" si="37"/>
        <v/>
      </c>
      <c r="B369" s="26" t="str">
        <f>VLOOKUP(A369,OutputOsiris!$A$9:$A$1008,1,FALSE)</f>
        <v/>
      </c>
      <c r="C369" s="29" t="str">
        <f t="shared" si="38"/>
        <v/>
      </c>
      <c r="D369" s="26" t="str">
        <f>VLOOKUP(A369,InputToets!$A$9:$A$1008,1,FALSE)</f>
        <v/>
      </c>
      <c r="E369" s="29" t="str">
        <f t="shared" si="39"/>
        <v/>
      </c>
      <c r="F369" s="40"/>
      <c r="G369" s="77"/>
      <c r="H369" s="41" t="str">
        <f t="shared" si="35"/>
        <v/>
      </c>
      <c r="I369" s="87" t="str">
        <f t="shared" si="36"/>
        <v/>
      </c>
      <c r="J369" s="87" t="str">
        <f t="shared" si="40"/>
        <v/>
      </c>
      <c r="K369" s="5"/>
    </row>
    <row r="370" spans="1:11" ht="15" customHeight="1" x14ac:dyDescent="0.2">
      <c r="A370" s="28" t="str">
        <f t="shared" si="37"/>
        <v/>
      </c>
      <c r="B370" s="26" t="str">
        <f>VLOOKUP(A370,OutputOsiris!$A$9:$A$1008,1,FALSE)</f>
        <v/>
      </c>
      <c r="C370" s="29" t="str">
        <f t="shared" si="38"/>
        <v/>
      </c>
      <c r="D370" s="26" t="str">
        <f>VLOOKUP(A370,InputToets!$A$9:$A$1008,1,FALSE)</f>
        <v/>
      </c>
      <c r="E370" s="29" t="str">
        <f t="shared" si="39"/>
        <v/>
      </c>
      <c r="F370" s="40"/>
      <c r="G370" s="77"/>
      <c r="H370" s="41" t="str">
        <f t="shared" si="35"/>
        <v/>
      </c>
      <c r="I370" s="87" t="str">
        <f t="shared" si="36"/>
        <v/>
      </c>
      <c r="J370" s="87" t="str">
        <f t="shared" si="40"/>
        <v/>
      </c>
      <c r="K370" s="5"/>
    </row>
    <row r="371" spans="1:11" ht="15" customHeight="1" x14ac:dyDescent="0.2">
      <c r="A371" s="28" t="str">
        <f t="shared" si="37"/>
        <v/>
      </c>
      <c r="B371" s="26" t="str">
        <f>VLOOKUP(A371,OutputOsiris!$A$9:$A$1008,1,FALSE)</f>
        <v/>
      </c>
      <c r="C371" s="29" t="str">
        <f t="shared" si="38"/>
        <v/>
      </c>
      <c r="D371" s="26" t="str">
        <f>VLOOKUP(A371,InputToets!$A$9:$A$1008,1,FALSE)</f>
        <v/>
      </c>
      <c r="E371" s="29" t="str">
        <f t="shared" si="39"/>
        <v/>
      </c>
      <c r="F371" s="40"/>
      <c r="G371" s="77"/>
      <c r="H371" s="41" t="str">
        <f t="shared" si="35"/>
        <v/>
      </c>
      <c r="I371" s="87" t="str">
        <f t="shared" si="36"/>
        <v/>
      </c>
      <c r="J371" s="87" t="str">
        <f t="shared" si="40"/>
        <v/>
      </c>
      <c r="K371" s="5"/>
    </row>
    <row r="372" spans="1:11" ht="15" customHeight="1" x14ac:dyDescent="0.2">
      <c r="A372" s="28" t="str">
        <f t="shared" si="37"/>
        <v/>
      </c>
      <c r="B372" s="26" t="str">
        <f>VLOOKUP(A372,OutputOsiris!$A$9:$A$1008,1,FALSE)</f>
        <v/>
      </c>
      <c r="C372" s="29" t="str">
        <f t="shared" si="38"/>
        <v/>
      </c>
      <c r="D372" s="26" t="str">
        <f>VLOOKUP(A372,InputToets!$A$9:$A$1008,1,FALSE)</f>
        <v/>
      </c>
      <c r="E372" s="29" t="str">
        <f t="shared" si="39"/>
        <v/>
      </c>
      <c r="F372" s="40"/>
      <c r="G372" s="77"/>
      <c r="H372" s="41" t="str">
        <f t="shared" si="35"/>
        <v/>
      </c>
      <c r="I372" s="87" t="str">
        <f t="shared" si="36"/>
        <v/>
      </c>
      <c r="J372" s="87" t="str">
        <f t="shared" si="40"/>
        <v/>
      </c>
      <c r="K372" s="5"/>
    </row>
    <row r="373" spans="1:11" ht="15" customHeight="1" x14ac:dyDescent="0.2">
      <c r="A373" s="28" t="str">
        <f t="shared" si="37"/>
        <v/>
      </c>
      <c r="B373" s="26" t="str">
        <f>VLOOKUP(A373,OutputOsiris!$A$9:$A$1008,1,FALSE)</f>
        <v/>
      </c>
      <c r="C373" s="29" t="str">
        <f t="shared" si="38"/>
        <v/>
      </c>
      <c r="D373" s="26" t="str">
        <f>VLOOKUP(A373,InputToets!$A$9:$A$1008,1,FALSE)</f>
        <v/>
      </c>
      <c r="E373" s="29" t="str">
        <f t="shared" si="39"/>
        <v/>
      </c>
      <c r="F373" s="40"/>
      <c r="G373" s="77"/>
      <c r="H373" s="41" t="str">
        <f t="shared" si="35"/>
        <v/>
      </c>
      <c r="I373" s="87" t="str">
        <f t="shared" si="36"/>
        <v/>
      </c>
      <c r="J373" s="87" t="str">
        <f t="shared" si="40"/>
        <v/>
      </c>
      <c r="K373" s="5"/>
    </row>
    <row r="374" spans="1:11" ht="15" customHeight="1" x14ac:dyDescent="0.2">
      <c r="A374" s="28" t="str">
        <f t="shared" si="37"/>
        <v/>
      </c>
      <c r="B374" s="26" t="str">
        <f>VLOOKUP(A374,OutputOsiris!$A$9:$A$1008,1,FALSE)</f>
        <v/>
      </c>
      <c r="C374" s="29" t="str">
        <f t="shared" si="38"/>
        <v/>
      </c>
      <c r="D374" s="26" t="str">
        <f>VLOOKUP(A374,InputToets!$A$9:$A$1008,1,FALSE)</f>
        <v/>
      </c>
      <c r="E374" s="29" t="str">
        <f t="shared" si="39"/>
        <v/>
      </c>
      <c r="F374" s="40"/>
      <c r="G374" s="77"/>
      <c r="H374" s="41" t="str">
        <f t="shared" si="35"/>
        <v/>
      </c>
      <c r="I374" s="87" t="str">
        <f t="shared" si="36"/>
        <v/>
      </c>
      <c r="J374" s="87" t="str">
        <f t="shared" si="40"/>
        <v/>
      </c>
      <c r="K374" s="5"/>
    </row>
    <row r="375" spans="1:11" ht="15" customHeight="1" x14ac:dyDescent="0.2">
      <c r="A375" s="28" t="str">
        <f t="shared" si="37"/>
        <v/>
      </c>
      <c r="B375" s="26" t="str">
        <f>VLOOKUP(A375,OutputOsiris!$A$9:$A$1008,1,FALSE)</f>
        <v/>
      </c>
      <c r="C375" s="29" t="str">
        <f t="shared" si="38"/>
        <v/>
      </c>
      <c r="D375" s="26" t="str">
        <f>VLOOKUP(A375,InputToets!$A$9:$A$1008,1,FALSE)</f>
        <v/>
      </c>
      <c r="E375" s="29" t="str">
        <f t="shared" si="39"/>
        <v/>
      </c>
      <c r="F375" s="40"/>
      <c r="G375" s="77"/>
      <c r="H375" s="41" t="str">
        <f t="shared" si="35"/>
        <v/>
      </c>
      <c r="I375" s="87" t="str">
        <f t="shared" si="36"/>
        <v/>
      </c>
      <c r="J375" s="87" t="str">
        <f t="shared" si="40"/>
        <v/>
      </c>
      <c r="K375" s="5"/>
    </row>
    <row r="376" spans="1:11" ht="15" customHeight="1" x14ac:dyDescent="0.2">
      <c r="A376" s="28" t="str">
        <f t="shared" si="37"/>
        <v/>
      </c>
      <c r="B376" s="26" t="str">
        <f>VLOOKUP(A376,OutputOsiris!$A$9:$A$1008,1,FALSE)</f>
        <v/>
      </c>
      <c r="C376" s="29" t="str">
        <f t="shared" si="38"/>
        <v/>
      </c>
      <c r="D376" s="26" t="str">
        <f>VLOOKUP(A376,InputToets!$A$9:$A$1008,1,FALSE)</f>
        <v/>
      </c>
      <c r="E376" s="29" t="str">
        <f t="shared" si="39"/>
        <v/>
      </c>
      <c r="F376" s="40"/>
      <c r="G376" s="77"/>
      <c r="H376" s="41" t="str">
        <f t="shared" si="35"/>
        <v/>
      </c>
      <c r="I376" s="87" t="str">
        <f t="shared" si="36"/>
        <v/>
      </c>
      <c r="J376" s="87" t="str">
        <f t="shared" si="40"/>
        <v/>
      </c>
      <c r="K376" s="5"/>
    </row>
    <row r="377" spans="1:11" ht="15" customHeight="1" x14ac:dyDescent="0.2">
      <c r="A377" s="28" t="str">
        <f t="shared" si="37"/>
        <v/>
      </c>
      <c r="B377" s="26" t="str">
        <f>VLOOKUP(A377,OutputOsiris!$A$9:$A$1008,1,FALSE)</f>
        <v/>
      </c>
      <c r="C377" s="29" t="str">
        <f t="shared" si="38"/>
        <v/>
      </c>
      <c r="D377" s="26" t="str">
        <f>VLOOKUP(A377,InputToets!$A$9:$A$1008,1,FALSE)</f>
        <v/>
      </c>
      <c r="E377" s="29" t="str">
        <f t="shared" si="39"/>
        <v/>
      </c>
      <c r="F377" s="40"/>
      <c r="G377" s="77"/>
      <c r="H377" s="41" t="str">
        <f t="shared" si="35"/>
        <v/>
      </c>
      <c r="I377" s="87" t="str">
        <f t="shared" si="36"/>
        <v/>
      </c>
      <c r="J377" s="87" t="str">
        <f t="shared" si="40"/>
        <v/>
      </c>
      <c r="K377" s="5"/>
    </row>
    <row r="378" spans="1:11" ht="15" customHeight="1" x14ac:dyDescent="0.2">
      <c r="A378" s="28" t="str">
        <f t="shared" si="37"/>
        <v/>
      </c>
      <c r="B378" s="26" t="str">
        <f>VLOOKUP(A378,OutputOsiris!$A$9:$A$1008,1,FALSE)</f>
        <v/>
      </c>
      <c r="C378" s="29" t="str">
        <f t="shared" si="38"/>
        <v/>
      </c>
      <c r="D378" s="26" t="str">
        <f>VLOOKUP(A378,InputToets!$A$9:$A$1008,1,FALSE)</f>
        <v/>
      </c>
      <c r="E378" s="29" t="str">
        <f t="shared" si="39"/>
        <v/>
      </c>
      <c r="F378" s="40"/>
      <c r="G378" s="77"/>
      <c r="H378" s="41" t="str">
        <f t="shared" si="35"/>
        <v/>
      </c>
      <c r="I378" s="87" t="str">
        <f t="shared" si="36"/>
        <v/>
      </c>
      <c r="J378" s="87" t="str">
        <f t="shared" si="40"/>
        <v/>
      </c>
      <c r="K378" s="5"/>
    </row>
    <row r="379" spans="1:11" ht="15" customHeight="1" x14ac:dyDescent="0.2">
      <c r="A379" s="28" t="str">
        <f t="shared" si="37"/>
        <v/>
      </c>
      <c r="B379" s="26" t="str">
        <f>VLOOKUP(A379,OutputOsiris!$A$9:$A$1008,1,FALSE)</f>
        <v/>
      </c>
      <c r="C379" s="29" t="str">
        <f t="shared" si="38"/>
        <v/>
      </c>
      <c r="D379" s="26" t="str">
        <f>VLOOKUP(A379,InputToets!$A$9:$A$1008,1,FALSE)</f>
        <v/>
      </c>
      <c r="E379" s="29" t="str">
        <f t="shared" si="39"/>
        <v/>
      </c>
      <c r="F379" s="40"/>
      <c r="G379" s="77"/>
      <c r="H379" s="41" t="str">
        <f t="shared" si="35"/>
        <v/>
      </c>
      <c r="I379" s="87" t="str">
        <f t="shared" si="36"/>
        <v/>
      </c>
      <c r="J379" s="87" t="str">
        <f t="shared" si="40"/>
        <v/>
      </c>
      <c r="K379" s="5"/>
    </row>
    <row r="380" spans="1:11" ht="15" customHeight="1" x14ac:dyDescent="0.2">
      <c r="A380" s="28" t="str">
        <f t="shared" si="37"/>
        <v/>
      </c>
      <c r="B380" s="26" t="str">
        <f>VLOOKUP(A380,OutputOsiris!$A$9:$A$1008,1,FALSE)</f>
        <v/>
      </c>
      <c r="C380" s="29" t="str">
        <f t="shared" si="38"/>
        <v/>
      </c>
      <c r="D380" s="26" t="str">
        <f>VLOOKUP(A380,InputToets!$A$9:$A$1008,1,FALSE)</f>
        <v/>
      </c>
      <c r="E380" s="29" t="str">
        <f t="shared" si="39"/>
        <v/>
      </c>
      <c r="F380" s="40"/>
      <c r="G380" s="77"/>
      <c r="H380" s="41" t="str">
        <f t="shared" si="35"/>
        <v/>
      </c>
      <c r="I380" s="87" t="str">
        <f t="shared" si="36"/>
        <v/>
      </c>
      <c r="J380" s="87" t="str">
        <f t="shared" si="40"/>
        <v/>
      </c>
      <c r="K380" s="5"/>
    </row>
    <row r="381" spans="1:11" ht="15" customHeight="1" x14ac:dyDescent="0.2">
      <c r="A381" s="28" t="str">
        <f t="shared" si="37"/>
        <v/>
      </c>
      <c r="B381" s="26" t="str">
        <f>VLOOKUP(A381,OutputOsiris!$A$9:$A$1008,1,FALSE)</f>
        <v/>
      </c>
      <c r="C381" s="29" t="str">
        <f t="shared" si="38"/>
        <v/>
      </c>
      <c r="D381" s="26" t="str">
        <f>VLOOKUP(A381,InputToets!$A$9:$A$1008,1,FALSE)</f>
        <v/>
      </c>
      <c r="E381" s="29" t="str">
        <f t="shared" si="39"/>
        <v/>
      </c>
      <c r="F381" s="40"/>
      <c r="G381" s="77"/>
      <c r="H381" s="41" t="str">
        <f t="shared" si="35"/>
        <v/>
      </c>
      <c r="I381" s="87" t="str">
        <f t="shared" si="36"/>
        <v/>
      </c>
      <c r="J381" s="87" t="str">
        <f t="shared" si="40"/>
        <v/>
      </c>
      <c r="K381" s="5"/>
    </row>
    <row r="382" spans="1:11" ht="15" customHeight="1" x14ac:dyDescent="0.2">
      <c r="A382" s="28" t="str">
        <f t="shared" si="37"/>
        <v/>
      </c>
      <c r="B382" s="26" t="str">
        <f>VLOOKUP(A382,OutputOsiris!$A$9:$A$1008,1,FALSE)</f>
        <v/>
      </c>
      <c r="C382" s="29" t="str">
        <f t="shared" si="38"/>
        <v/>
      </c>
      <c r="D382" s="26" t="str">
        <f>VLOOKUP(A382,InputToets!$A$9:$A$1008,1,FALSE)</f>
        <v/>
      </c>
      <c r="E382" s="29" t="str">
        <f t="shared" si="39"/>
        <v/>
      </c>
      <c r="F382" s="40"/>
      <c r="G382" s="77"/>
      <c r="H382" s="41" t="str">
        <f t="shared" si="35"/>
        <v/>
      </c>
      <c r="I382" s="87" t="str">
        <f t="shared" si="36"/>
        <v/>
      </c>
      <c r="J382" s="87" t="str">
        <f t="shared" si="40"/>
        <v/>
      </c>
      <c r="K382" s="5"/>
    </row>
    <row r="383" spans="1:11" ht="15" customHeight="1" x14ac:dyDescent="0.2">
      <c r="A383" s="28" t="str">
        <f t="shared" si="37"/>
        <v/>
      </c>
      <c r="B383" s="26" t="str">
        <f>VLOOKUP(A383,OutputOsiris!$A$9:$A$1008,1,FALSE)</f>
        <v/>
      </c>
      <c r="C383" s="29" t="str">
        <f t="shared" si="38"/>
        <v/>
      </c>
      <c r="D383" s="26" t="str">
        <f>VLOOKUP(A383,InputToets!$A$9:$A$1008,1,FALSE)</f>
        <v/>
      </c>
      <c r="E383" s="29" t="str">
        <f t="shared" si="39"/>
        <v/>
      </c>
      <c r="F383" s="40"/>
      <c r="G383" s="77"/>
      <c r="H383" s="41" t="str">
        <f t="shared" si="35"/>
        <v/>
      </c>
      <c r="I383" s="87" t="str">
        <f t="shared" si="36"/>
        <v/>
      </c>
      <c r="J383" s="87" t="str">
        <f t="shared" si="40"/>
        <v/>
      </c>
      <c r="K383" s="5"/>
    </row>
    <row r="384" spans="1:11" ht="15" customHeight="1" x14ac:dyDescent="0.2">
      <c r="A384" s="28" t="str">
        <f t="shared" si="37"/>
        <v/>
      </c>
      <c r="B384" s="26" t="str">
        <f>VLOOKUP(A384,OutputOsiris!$A$9:$A$1008,1,FALSE)</f>
        <v/>
      </c>
      <c r="C384" s="29" t="str">
        <f t="shared" si="38"/>
        <v/>
      </c>
      <c r="D384" s="26" t="str">
        <f>VLOOKUP(A384,InputToets!$A$9:$A$1008,1,FALSE)</f>
        <v/>
      </c>
      <c r="E384" s="29" t="str">
        <f t="shared" si="39"/>
        <v/>
      </c>
      <c r="F384" s="40"/>
      <c r="G384" s="77"/>
      <c r="H384" s="41" t="str">
        <f t="shared" si="35"/>
        <v/>
      </c>
      <c r="I384" s="87" t="str">
        <f t="shared" si="36"/>
        <v/>
      </c>
      <c r="J384" s="87" t="str">
        <f t="shared" si="40"/>
        <v/>
      </c>
      <c r="K384" s="5"/>
    </row>
    <row r="385" spans="1:11" ht="15" customHeight="1" x14ac:dyDescent="0.2">
      <c r="A385" s="28" t="str">
        <f t="shared" si="37"/>
        <v/>
      </c>
      <c r="B385" s="26" t="str">
        <f>VLOOKUP(A385,OutputOsiris!$A$9:$A$1008,1,FALSE)</f>
        <v/>
      </c>
      <c r="C385" s="29" t="str">
        <f t="shared" si="38"/>
        <v/>
      </c>
      <c r="D385" s="26" t="str">
        <f>VLOOKUP(A385,InputToets!$A$9:$A$1008,1,FALSE)</f>
        <v/>
      </c>
      <c r="E385" s="29" t="str">
        <f t="shared" si="39"/>
        <v/>
      </c>
      <c r="F385" s="40"/>
      <c r="G385" s="77"/>
      <c r="H385" s="41" t="str">
        <f t="shared" si="35"/>
        <v/>
      </c>
      <c r="I385" s="87" t="str">
        <f t="shared" si="36"/>
        <v/>
      </c>
      <c r="J385" s="87" t="str">
        <f t="shared" si="40"/>
        <v/>
      </c>
      <c r="K385" s="5"/>
    </row>
    <row r="386" spans="1:11" ht="15" customHeight="1" x14ac:dyDescent="0.2">
      <c r="A386" s="28" t="str">
        <f t="shared" si="37"/>
        <v/>
      </c>
      <c r="B386" s="26" t="str">
        <f>VLOOKUP(A386,OutputOsiris!$A$9:$A$1008,1,FALSE)</f>
        <v/>
      </c>
      <c r="C386" s="29" t="str">
        <f t="shared" si="38"/>
        <v/>
      </c>
      <c r="D386" s="26" t="str">
        <f>VLOOKUP(A386,InputToets!$A$9:$A$1008,1,FALSE)</f>
        <v/>
      </c>
      <c r="E386" s="29" t="str">
        <f t="shared" si="39"/>
        <v/>
      </c>
      <c r="F386" s="40"/>
      <c r="G386" s="77"/>
      <c r="H386" s="41" t="str">
        <f t="shared" si="35"/>
        <v/>
      </c>
      <c r="I386" s="87" t="str">
        <f t="shared" si="36"/>
        <v/>
      </c>
      <c r="J386" s="87" t="str">
        <f t="shared" si="40"/>
        <v/>
      </c>
      <c r="K386" s="5"/>
    </row>
    <row r="387" spans="1:11" ht="15" customHeight="1" x14ac:dyDescent="0.2">
      <c r="A387" s="28" t="str">
        <f t="shared" si="37"/>
        <v/>
      </c>
      <c r="B387" s="26" t="str">
        <f>VLOOKUP(A387,OutputOsiris!$A$9:$A$1008,1,FALSE)</f>
        <v/>
      </c>
      <c r="C387" s="29" t="str">
        <f t="shared" si="38"/>
        <v/>
      </c>
      <c r="D387" s="26" t="str">
        <f>VLOOKUP(A387,InputToets!$A$9:$A$1008,1,FALSE)</f>
        <v/>
      </c>
      <c r="E387" s="29" t="str">
        <f t="shared" si="39"/>
        <v/>
      </c>
      <c r="F387" s="40"/>
      <c r="G387" s="77"/>
      <c r="H387" s="41" t="str">
        <f t="shared" si="35"/>
        <v/>
      </c>
      <c r="I387" s="87" t="str">
        <f t="shared" si="36"/>
        <v/>
      </c>
      <c r="J387" s="87" t="str">
        <f t="shared" si="40"/>
        <v/>
      </c>
      <c r="K387" s="5"/>
    </row>
    <row r="388" spans="1:11" ht="15" customHeight="1" x14ac:dyDescent="0.2">
      <c r="A388" s="28" t="str">
        <f t="shared" si="37"/>
        <v/>
      </c>
      <c r="B388" s="26" t="str">
        <f>VLOOKUP(A388,OutputOsiris!$A$9:$A$1008,1,FALSE)</f>
        <v/>
      </c>
      <c r="C388" s="29" t="str">
        <f t="shared" si="38"/>
        <v/>
      </c>
      <c r="D388" s="26" t="str">
        <f>VLOOKUP(A388,InputToets!$A$9:$A$1008,1,FALSE)</f>
        <v/>
      </c>
      <c r="E388" s="29" t="str">
        <f t="shared" si="39"/>
        <v/>
      </c>
      <c r="F388" s="40"/>
      <c r="G388" s="77"/>
      <c r="H388" s="41" t="str">
        <f t="shared" si="35"/>
        <v/>
      </c>
      <c r="I388" s="87" t="str">
        <f t="shared" si="36"/>
        <v/>
      </c>
      <c r="J388" s="87" t="str">
        <f t="shared" si="40"/>
        <v/>
      </c>
      <c r="K388" s="5"/>
    </row>
    <row r="389" spans="1:11" ht="15" customHeight="1" x14ac:dyDescent="0.2">
      <c r="A389" s="28" t="str">
        <f t="shared" si="37"/>
        <v/>
      </c>
      <c r="B389" s="26" t="str">
        <f>VLOOKUP(A389,OutputOsiris!$A$9:$A$1008,1,FALSE)</f>
        <v/>
      </c>
      <c r="C389" s="29" t="str">
        <f t="shared" si="38"/>
        <v/>
      </c>
      <c r="D389" s="26" t="str">
        <f>VLOOKUP(A389,InputToets!$A$9:$A$1008,1,FALSE)</f>
        <v/>
      </c>
      <c r="E389" s="29" t="str">
        <f t="shared" si="39"/>
        <v/>
      </c>
      <c r="F389" s="40"/>
      <c r="G389" s="77"/>
      <c r="H389" s="41" t="str">
        <f t="shared" si="35"/>
        <v/>
      </c>
      <c r="I389" s="87" t="str">
        <f t="shared" si="36"/>
        <v/>
      </c>
      <c r="J389" s="87" t="str">
        <f t="shared" si="40"/>
        <v/>
      </c>
      <c r="K389" s="5"/>
    </row>
    <row r="390" spans="1:11" ht="15" customHeight="1" x14ac:dyDescent="0.2">
      <c r="A390" s="28" t="str">
        <f t="shared" si="37"/>
        <v/>
      </c>
      <c r="B390" s="26" t="str">
        <f>VLOOKUP(A390,OutputOsiris!$A$9:$A$1008,1,FALSE)</f>
        <v/>
      </c>
      <c r="C390" s="29" t="str">
        <f t="shared" si="38"/>
        <v/>
      </c>
      <c r="D390" s="26" t="str">
        <f>VLOOKUP(A390,InputToets!$A$9:$A$1008,1,FALSE)</f>
        <v/>
      </c>
      <c r="E390" s="29" t="str">
        <f t="shared" si="39"/>
        <v/>
      </c>
      <c r="F390" s="40"/>
      <c r="G390" s="77"/>
      <c r="H390" s="41" t="str">
        <f t="shared" si="35"/>
        <v/>
      </c>
      <c r="I390" s="87" t="str">
        <f t="shared" si="36"/>
        <v/>
      </c>
      <c r="J390" s="87" t="str">
        <f t="shared" si="40"/>
        <v/>
      </c>
      <c r="K390" s="5"/>
    </row>
    <row r="391" spans="1:11" ht="15" customHeight="1" x14ac:dyDescent="0.2">
      <c r="A391" s="28" t="str">
        <f t="shared" si="37"/>
        <v/>
      </c>
      <c r="B391" s="26" t="str">
        <f>VLOOKUP(A391,OutputOsiris!$A$9:$A$1008,1,FALSE)</f>
        <v/>
      </c>
      <c r="C391" s="29" t="str">
        <f t="shared" si="38"/>
        <v/>
      </c>
      <c r="D391" s="26" t="str">
        <f>VLOOKUP(A391,InputToets!$A$9:$A$1008,1,FALSE)</f>
        <v/>
      </c>
      <c r="E391" s="29" t="str">
        <f t="shared" si="39"/>
        <v/>
      </c>
      <c r="F391" s="40"/>
      <c r="G391" s="77"/>
      <c r="H391" s="41" t="str">
        <f t="shared" si="35"/>
        <v/>
      </c>
      <c r="I391" s="87" t="str">
        <f t="shared" si="36"/>
        <v/>
      </c>
      <c r="J391" s="87" t="str">
        <f t="shared" si="40"/>
        <v/>
      </c>
      <c r="K391" s="5"/>
    </row>
    <row r="392" spans="1:11" ht="15" customHeight="1" x14ac:dyDescent="0.2">
      <c r="A392" s="28" t="str">
        <f t="shared" si="37"/>
        <v/>
      </c>
      <c r="B392" s="26" t="str">
        <f>VLOOKUP(A392,OutputOsiris!$A$9:$A$1008,1,FALSE)</f>
        <v/>
      </c>
      <c r="C392" s="29" t="str">
        <f t="shared" si="38"/>
        <v/>
      </c>
      <c r="D392" s="26" t="str">
        <f>VLOOKUP(A392,InputToets!$A$9:$A$1008,1,FALSE)</f>
        <v/>
      </c>
      <c r="E392" s="29" t="str">
        <f t="shared" si="39"/>
        <v/>
      </c>
      <c r="F392" s="40"/>
      <c r="G392" s="77"/>
      <c r="H392" s="41" t="str">
        <f t="shared" si="35"/>
        <v/>
      </c>
      <c r="I392" s="87" t="str">
        <f t="shared" si="36"/>
        <v/>
      </c>
      <c r="J392" s="87" t="str">
        <f t="shared" si="40"/>
        <v/>
      </c>
      <c r="K392" s="5"/>
    </row>
    <row r="393" spans="1:11" ht="15" customHeight="1" x14ac:dyDescent="0.2">
      <c r="A393" s="28" t="str">
        <f t="shared" si="37"/>
        <v/>
      </c>
      <c r="B393" s="26" t="str">
        <f>VLOOKUP(A393,OutputOsiris!$A$9:$A$1008,1,FALSE)</f>
        <v/>
      </c>
      <c r="C393" s="29" t="str">
        <f t="shared" si="38"/>
        <v/>
      </c>
      <c r="D393" s="26" t="str">
        <f>VLOOKUP(A393,InputToets!$A$9:$A$1008,1,FALSE)</f>
        <v/>
      </c>
      <c r="E393" s="29" t="str">
        <f t="shared" si="39"/>
        <v/>
      </c>
      <c r="F393" s="40"/>
      <c r="G393" s="77"/>
      <c r="H393" s="41" t="str">
        <f t="shared" si="35"/>
        <v/>
      </c>
      <c r="I393" s="87" t="str">
        <f t="shared" si="36"/>
        <v/>
      </c>
      <c r="J393" s="87" t="str">
        <f t="shared" si="40"/>
        <v/>
      </c>
      <c r="K393" s="5"/>
    </row>
    <row r="394" spans="1:11" ht="15" customHeight="1" x14ac:dyDescent="0.2">
      <c r="A394" s="28" t="str">
        <f t="shared" si="37"/>
        <v/>
      </c>
      <c r="B394" s="26" t="str">
        <f>VLOOKUP(A394,OutputOsiris!$A$9:$A$1008,1,FALSE)</f>
        <v/>
      </c>
      <c r="C394" s="29" t="str">
        <f t="shared" si="38"/>
        <v/>
      </c>
      <c r="D394" s="26" t="str">
        <f>VLOOKUP(A394,InputToets!$A$9:$A$1008,1,FALSE)</f>
        <v/>
      </c>
      <c r="E394" s="29" t="str">
        <f t="shared" si="39"/>
        <v/>
      </c>
      <c r="F394" s="40"/>
      <c r="G394" s="77"/>
      <c r="H394" s="41" t="str">
        <f t="shared" si="35"/>
        <v/>
      </c>
      <c r="I394" s="87" t="str">
        <f t="shared" si="36"/>
        <v/>
      </c>
      <c r="J394" s="87" t="str">
        <f t="shared" si="40"/>
        <v/>
      </c>
      <c r="K394" s="5"/>
    </row>
    <row r="395" spans="1:11" ht="15" customHeight="1" x14ac:dyDescent="0.2">
      <c r="A395" s="28" t="str">
        <f t="shared" si="37"/>
        <v/>
      </c>
      <c r="B395" s="26" t="str">
        <f>VLOOKUP(A395,OutputOsiris!$A$9:$A$1008,1,FALSE)</f>
        <v/>
      </c>
      <c r="C395" s="29" t="str">
        <f t="shared" si="38"/>
        <v/>
      </c>
      <c r="D395" s="26" t="str">
        <f>VLOOKUP(A395,InputToets!$A$9:$A$1008,1,FALSE)</f>
        <v/>
      </c>
      <c r="E395" s="29" t="str">
        <f t="shared" si="39"/>
        <v/>
      </c>
      <c r="F395" s="40"/>
      <c r="G395" s="77"/>
      <c r="H395" s="41" t="str">
        <f t="shared" ref="H395:H458" si="41">IF(J395="","",IF($G$9="Cijfer",IF(ISNUMBER(G395),G395,""),IF(J395&gt;10,10,J395)))</f>
        <v/>
      </c>
      <c r="I395" s="87" t="str">
        <f t="shared" ref="I395:I458" si="42">IF(ISNUMBER(G395),((G395-$C$8)/$E$7)+1,"")</f>
        <v/>
      </c>
      <c r="J395" s="87" t="str">
        <f t="shared" si="40"/>
        <v/>
      </c>
      <c r="K395" s="5"/>
    </row>
    <row r="396" spans="1:11" ht="15" customHeight="1" x14ac:dyDescent="0.2">
      <c r="A396" s="28" t="str">
        <f t="shared" ref="A396:A459" si="43">TEXT(RIGHT(TRIM(F396),7),"0000000")</f>
        <v/>
      </c>
      <c r="B396" s="26" t="str">
        <f>VLOOKUP(A396,OutputOsiris!$A$9:$A$1008,1,FALSE)</f>
        <v/>
      </c>
      <c r="C396" s="29" t="str">
        <f t="shared" ref="C396:C459" si="44">IF(ISBLANK(F396),"",(IF(ISERROR(B396),"NEE","")))</f>
        <v/>
      </c>
      <c r="D396" s="26" t="str">
        <f>VLOOKUP(A396,InputToets!$A$9:$A$1008,1,FALSE)</f>
        <v/>
      </c>
      <c r="E396" s="29" t="str">
        <f t="shared" ref="E396:E459" si="45">IF(ISBLANK(F396),"",(IF(ISERROR(D396),"NEE","")))</f>
        <v/>
      </c>
      <c r="F396" s="40"/>
      <c r="G396" s="77"/>
      <c r="H396" s="41" t="str">
        <f t="shared" si="41"/>
        <v/>
      </c>
      <c r="I396" s="87" t="str">
        <f t="shared" si="42"/>
        <v/>
      </c>
      <c r="J396" s="87" t="str">
        <f t="shared" si="40"/>
        <v/>
      </c>
      <c r="K396" s="5"/>
    </row>
    <row r="397" spans="1:11" ht="15" customHeight="1" x14ac:dyDescent="0.2">
      <c r="A397" s="28" t="str">
        <f t="shared" si="43"/>
        <v/>
      </c>
      <c r="B397" s="26" t="str">
        <f>VLOOKUP(A397,OutputOsiris!$A$9:$A$1008,1,FALSE)</f>
        <v/>
      </c>
      <c r="C397" s="29" t="str">
        <f t="shared" si="44"/>
        <v/>
      </c>
      <c r="D397" s="26" t="str">
        <f>VLOOKUP(A397,InputToets!$A$9:$A$1008,1,FALSE)</f>
        <v/>
      </c>
      <c r="E397" s="29" t="str">
        <f t="shared" si="45"/>
        <v/>
      </c>
      <c r="F397" s="40"/>
      <c r="G397" s="77"/>
      <c r="H397" s="41" t="str">
        <f t="shared" si="41"/>
        <v/>
      </c>
      <c r="I397" s="87" t="str">
        <f t="shared" si="42"/>
        <v/>
      </c>
      <c r="J397" s="87" t="str">
        <f t="shared" si="40"/>
        <v/>
      </c>
      <c r="K397" s="5"/>
    </row>
    <row r="398" spans="1:11" ht="15" customHeight="1" x14ac:dyDescent="0.2">
      <c r="A398" s="28" t="str">
        <f t="shared" si="43"/>
        <v/>
      </c>
      <c r="B398" s="26" t="str">
        <f>VLOOKUP(A398,OutputOsiris!$A$9:$A$1008,1,FALSE)</f>
        <v/>
      </c>
      <c r="C398" s="29" t="str">
        <f t="shared" si="44"/>
        <v/>
      </c>
      <c r="D398" s="26" t="str">
        <f>VLOOKUP(A398,InputToets!$A$9:$A$1008,1,FALSE)</f>
        <v/>
      </c>
      <c r="E398" s="29" t="str">
        <f t="shared" si="45"/>
        <v/>
      </c>
      <c r="F398" s="40"/>
      <c r="G398" s="77"/>
      <c r="H398" s="41" t="str">
        <f t="shared" si="41"/>
        <v/>
      </c>
      <c r="I398" s="87" t="str">
        <f t="shared" si="42"/>
        <v/>
      </c>
      <c r="J398" s="87" t="str">
        <f t="shared" si="40"/>
        <v/>
      </c>
      <c r="K398" s="5"/>
    </row>
    <row r="399" spans="1:11" ht="15" customHeight="1" x14ac:dyDescent="0.2">
      <c r="A399" s="28" t="str">
        <f t="shared" si="43"/>
        <v/>
      </c>
      <c r="B399" s="26" t="str">
        <f>VLOOKUP(A399,OutputOsiris!$A$9:$A$1008,1,FALSE)</f>
        <v/>
      </c>
      <c r="C399" s="29" t="str">
        <f t="shared" si="44"/>
        <v/>
      </c>
      <c r="D399" s="26" t="str">
        <f>VLOOKUP(A399,InputToets!$A$9:$A$1008,1,FALSE)</f>
        <v/>
      </c>
      <c r="E399" s="29" t="str">
        <f t="shared" si="45"/>
        <v/>
      </c>
      <c r="F399" s="40"/>
      <c r="G399" s="77"/>
      <c r="H399" s="41" t="str">
        <f t="shared" si="41"/>
        <v/>
      </c>
      <c r="I399" s="87" t="str">
        <f t="shared" si="42"/>
        <v/>
      </c>
      <c r="J399" s="87" t="str">
        <f t="shared" si="40"/>
        <v/>
      </c>
      <c r="K399" s="5"/>
    </row>
    <row r="400" spans="1:11" ht="15" customHeight="1" x14ac:dyDescent="0.2">
      <c r="A400" s="28" t="str">
        <f t="shared" si="43"/>
        <v/>
      </c>
      <c r="B400" s="26" t="str">
        <f>VLOOKUP(A400,OutputOsiris!$A$9:$A$1008,1,FALSE)</f>
        <v/>
      </c>
      <c r="C400" s="29" t="str">
        <f t="shared" si="44"/>
        <v/>
      </c>
      <c r="D400" s="26" t="str">
        <f>VLOOKUP(A400,InputToets!$A$9:$A$1008,1,FALSE)</f>
        <v/>
      </c>
      <c r="E400" s="29" t="str">
        <f t="shared" si="45"/>
        <v/>
      </c>
      <c r="F400" s="40"/>
      <c r="G400" s="77"/>
      <c r="H400" s="41" t="str">
        <f t="shared" si="41"/>
        <v/>
      </c>
      <c r="I400" s="87" t="str">
        <f t="shared" si="42"/>
        <v/>
      </c>
      <c r="J400" s="87" t="str">
        <f t="shared" ref="J400:J463" si="46">IF(I400="","",IF(I400&lt;1,1,I400))</f>
        <v/>
      </c>
      <c r="K400" s="5"/>
    </row>
    <row r="401" spans="1:11" ht="15" customHeight="1" x14ac:dyDescent="0.2">
      <c r="A401" s="28" t="str">
        <f t="shared" si="43"/>
        <v/>
      </c>
      <c r="B401" s="26" t="str">
        <f>VLOOKUP(A401,OutputOsiris!$A$9:$A$1008,1,FALSE)</f>
        <v/>
      </c>
      <c r="C401" s="29" t="str">
        <f t="shared" si="44"/>
        <v/>
      </c>
      <c r="D401" s="26" t="str">
        <f>VLOOKUP(A401,InputToets!$A$9:$A$1008,1,FALSE)</f>
        <v/>
      </c>
      <c r="E401" s="29" t="str">
        <f t="shared" si="45"/>
        <v/>
      </c>
      <c r="F401" s="40"/>
      <c r="G401" s="77"/>
      <c r="H401" s="41" t="str">
        <f t="shared" si="41"/>
        <v/>
      </c>
      <c r="I401" s="87" t="str">
        <f t="shared" si="42"/>
        <v/>
      </c>
      <c r="J401" s="87" t="str">
        <f t="shared" si="46"/>
        <v/>
      </c>
      <c r="K401" s="5"/>
    </row>
    <row r="402" spans="1:11" ht="15" customHeight="1" x14ac:dyDescent="0.2">
      <c r="A402" s="28" t="str">
        <f t="shared" si="43"/>
        <v/>
      </c>
      <c r="B402" s="26" t="str">
        <f>VLOOKUP(A402,OutputOsiris!$A$9:$A$1008,1,FALSE)</f>
        <v/>
      </c>
      <c r="C402" s="29" t="str">
        <f t="shared" si="44"/>
        <v/>
      </c>
      <c r="D402" s="26" t="str">
        <f>VLOOKUP(A402,InputToets!$A$9:$A$1008,1,FALSE)</f>
        <v/>
      </c>
      <c r="E402" s="29" t="str">
        <f t="shared" si="45"/>
        <v/>
      </c>
      <c r="F402" s="40"/>
      <c r="G402" s="77"/>
      <c r="H402" s="41" t="str">
        <f t="shared" si="41"/>
        <v/>
      </c>
      <c r="I402" s="87" t="str">
        <f t="shared" si="42"/>
        <v/>
      </c>
      <c r="J402" s="87" t="str">
        <f t="shared" si="46"/>
        <v/>
      </c>
      <c r="K402" s="5"/>
    </row>
    <row r="403" spans="1:11" ht="15" customHeight="1" x14ac:dyDescent="0.2">
      <c r="A403" s="28" t="str">
        <f t="shared" si="43"/>
        <v/>
      </c>
      <c r="B403" s="26" t="str">
        <f>VLOOKUP(A403,OutputOsiris!$A$9:$A$1008,1,FALSE)</f>
        <v/>
      </c>
      <c r="C403" s="29" t="str">
        <f t="shared" si="44"/>
        <v/>
      </c>
      <c r="D403" s="26" t="str">
        <f>VLOOKUP(A403,InputToets!$A$9:$A$1008,1,FALSE)</f>
        <v/>
      </c>
      <c r="E403" s="29" t="str">
        <f t="shared" si="45"/>
        <v/>
      </c>
      <c r="F403" s="40"/>
      <c r="G403" s="77"/>
      <c r="H403" s="41" t="str">
        <f t="shared" si="41"/>
        <v/>
      </c>
      <c r="I403" s="87" t="str">
        <f t="shared" si="42"/>
        <v/>
      </c>
      <c r="J403" s="87" t="str">
        <f t="shared" si="46"/>
        <v/>
      </c>
      <c r="K403" s="5"/>
    </row>
    <row r="404" spans="1:11" ht="15" customHeight="1" x14ac:dyDescent="0.2">
      <c r="A404" s="28" t="str">
        <f t="shared" si="43"/>
        <v/>
      </c>
      <c r="B404" s="26" t="str">
        <f>VLOOKUP(A404,OutputOsiris!$A$9:$A$1008,1,FALSE)</f>
        <v/>
      </c>
      <c r="C404" s="29" t="str">
        <f t="shared" si="44"/>
        <v/>
      </c>
      <c r="D404" s="26" t="str">
        <f>VLOOKUP(A404,InputToets!$A$9:$A$1008,1,FALSE)</f>
        <v/>
      </c>
      <c r="E404" s="29" t="str">
        <f t="shared" si="45"/>
        <v/>
      </c>
      <c r="F404" s="40"/>
      <c r="G404" s="77"/>
      <c r="H404" s="41" t="str">
        <f t="shared" si="41"/>
        <v/>
      </c>
      <c r="I404" s="87" t="str">
        <f t="shared" si="42"/>
        <v/>
      </c>
      <c r="J404" s="87" t="str">
        <f t="shared" si="46"/>
        <v/>
      </c>
      <c r="K404" s="5"/>
    </row>
    <row r="405" spans="1:11" ht="15" customHeight="1" x14ac:dyDescent="0.2">
      <c r="A405" s="28" t="str">
        <f t="shared" si="43"/>
        <v/>
      </c>
      <c r="B405" s="26" t="str">
        <f>VLOOKUP(A405,OutputOsiris!$A$9:$A$1008,1,FALSE)</f>
        <v/>
      </c>
      <c r="C405" s="29" t="str">
        <f t="shared" si="44"/>
        <v/>
      </c>
      <c r="D405" s="26" t="str">
        <f>VLOOKUP(A405,InputToets!$A$9:$A$1008,1,FALSE)</f>
        <v/>
      </c>
      <c r="E405" s="29" t="str">
        <f t="shared" si="45"/>
        <v/>
      </c>
      <c r="F405" s="40"/>
      <c r="G405" s="77"/>
      <c r="H405" s="41" t="str">
        <f t="shared" si="41"/>
        <v/>
      </c>
      <c r="I405" s="87" t="str">
        <f t="shared" si="42"/>
        <v/>
      </c>
      <c r="J405" s="87" t="str">
        <f t="shared" si="46"/>
        <v/>
      </c>
      <c r="K405" s="5"/>
    </row>
    <row r="406" spans="1:11" ht="15" customHeight="1" x14ac:dyDescent="0.2">
      <c r="A406" s="28" t="str">
        <f t="shared" si="43"/>
        <v/>
      </c>
      <c r="B406" s="26" t="str">
        <f>VLOOKUP(A406,OutputOsiris!$A$9:$A$1008,1,FALSE)</f>
        <v/>
      </c>
      <c r="C406" s="29" t="str">
        <f t="shared" si="44"/>
        <v/>
      </c>
      <c r="D406" s="26" t="str">
        <f>VLOOKUP(A406,InputToets!$A$9:$A$1008,1,FALSE)</f>
        <v/>
      </c>
      <c r="E406" s="29" t="str">
        <f t="shared" si="45"/>
        <v/>
      </c>
      <c r="F406" s="40"/>
      <c r="G406" s="77"/>
      <c r="H406" s="41" t="str">
        <f t="shared" si="41"/>
        <v/>
      </c>
      <c r="I406" s="87" t="str">
        <f t="shared" si="42"/>
        <v/>
      </c>
      <c r="J406" s="87" t="str">
        <f t="shared" si="46"/>
        <v/>
      </c>
      <c r="K406" s="5"/>
    </row>
    <row r="407" spans="1:11" ht="15" customHeight="1" x14ac:dyDescent="0.2">
      <c r="A407" s="28" t="str">
        <f t="shared" si="43"/>
        <v/>
      </c>
      <c r="B407" s="26" t="str">
        <f>VLOOKUP(A407,OutputOsiris!$A$9:$A$1008,1,FALSE)</f>
        <v/>
      </c>
      <c r="C407" s="29" t="str">
        <f t="shared" si="44"/>
        <v/>
      </c>
      <c r="D407" s="26" t="str">
        <f>VLOOKUP(A407,InputToets!$A$9:$A$1008,1,FALSE)</f>
        <v/>
      </c>
      <c r="E407" s="29" t="str">
        <f t="shared" si="45"/>
        <v/>
      </c>
      <c r="F407" s="40"/>
      <c r="G407" s="77"/>
      <c r="H407" s="41" t="str">
        <f t="shared" si="41"/>
        <v/>
      </c>
      <c r="I407" s="87" t="str">
        <f t="shared" si="42"/>
        <v/>
      </c>
      <c r="J407" s="87" t="str">
        <f t="shared" si="46"/>
        <v/>
      </c>
      <c r="K407" s="5"/>
    </row>
    <row r="408" spans="1:11" ht="15" customHeight="1" x14ac:dyDescent="0.2">
      <c r="A408" s="28" t="str">
        <f t="shared" si="43"/>
        <v/>
      </c>
      <c r="B408" s="26" t="str">
        <f>VLOOKUP(A408,OutputOsiris!$A$9:$A$1008,1,FALSE)</f>
        <v/>
      </c>
      <c r="C408" s="29" t="str">
        <f t="shared" si="44"/>
        <v/>
      </c>
      <c r="D408" s="26" t="str">
        <f>VLOOKUP(A408,InputToets!$A$9:$A$1008,1,FALSE)</f>
        <v/>
      </c>
      <c r="E408" s="29" t="str">
        <f t="shared" si="45"/>
        <v/>
      </c>
      <c r="F408" s="40"/>
      <c r="G408" s="77"/>
      <c r="H408" s="41" t="str">
        <f t="shared" si="41"/>
        <v/>
      </c>
      <c r="I408" s="87" t="str">
        <f t="shared" si="42"/>
        <v/>
      </c>
      <c r="J408" s="87" t="str">
        <f t="shared" si="46"/>
        <v/>
      </c>
      <c r="K408" s="5"/>
    </row>
    <row r="409" spans="1:11" ht="15" customHeight="1" x14ac:dyDescent="0.2">
      <c r="A409" s="28" t="str">
        <f t="shared" si="43"/>
        <v/>
      </c>
      <c r="B409" s="26" t="str">
        <f>VLOOKUP(A409,OutputOsiris!$A$9:$A$1008,1,FALSE)</f>
        <v/>
      </c>
      <c r="C409" s="29" t="str">
        <f t="shared" si="44"/>
        <v/>
      </c>
      <c r="D409" s="26" t="str">
        <f>VLOOKUP(A409,InputToets!$A$9:$A$1008,1,FALSE)</f>
        <v/>
      </c>
      <c r="E409" s="29" t="str">
        <f t="shared" si="45"/>
        <v/>
      </c>
      <c r="F409" s="40"/>
      <c r="G409" s="77"/>
      <c r="H409" s="41" t="str">
        <f t="shared" si="41"/>
        <v/>
      </c>
      <c r="I409" s="87" t="str">
        <f t="shared" si="42"/>
        <v/>
      </c>
      <c r="J409" s="87" t="str">
        <f t="shared" si="46"/>
        <v/>
      </c>
      <c r="K409" s="5"/>
    </row>
    <row r="410" spans="1:11" ht="15" customHeight="1" x14ac:dyDescent="0.2">
      <c r="A410" s="28" t="str">
        <f t="shared" si="43"/>
        <v/>
      </c>
      <c r="B410" s="26" t="str">
        <f>VLOOKUP(A410,OutputOsiris!$A$9:$A$1008,1,FALSE)</f>
        <v/>
      </c>
      <c r="C410" s="29" t="str">
        <f t="shared" si="44"/>
        <v/>
      </c>
      <c r="D410" s="26" t="str">
        <f>VLOOKUP(A410,InputToets!$A$9:$A$1008,1,FALSE)</f>
        <v/>
      </c>
      <c r="E410" s="29" t="str">
        <f t="shared" si="45"/>
        <v/>
      </c>
      <c r="F410" s="40"/>
      <c r="G410" s="77"/>
      <c r="H410" s="41" t="str">
        <f t="shared" si="41"/>
        <v/>
      </c>
      <c r="I410" s="87" t="str">
        <f t="shared" si="42"/>
        <v/>
      </c>
      <c r="J410" s="87" t="str">
        <f t="shared" si="46"/>
        <v/>
      </c>
      <c r="K410" s="5"/>
    </row>
    <row r="411" spans="1:11" ht="15" customHeight="1" x14ac:dyDescent="0.2">
      <c r="A411" s="28" t="str">
        <f t="shared" si="43"/>
        <v/>
      </c>
      <c r="B411" s="26" t="str">
        <f>VLOOKUP(A411,OutputOsiris!$A$9:$A$1008,1,FALSE)</f>
        <v/>
      </c>
      <c r="C411" s="29" t="str">
        <f t="shared" si="44"/>
        <v/>
      </c>
      <c r="D411" s="26" t="str">
        <f>VLOOKUP(A411,InputToets!$A$9:$A$1008,1,FALSE)</f>
        <v/>
      </c>
      <c r="E411" s="29" t="str">
        <f t="shared" si="45"/>
        <v/>
      </c>
      <c r="F411" s="40"/>
      <c r="G411" s="77"/>
      <c r="H411" s="41" t="str">
        <f t="shared" si="41"/>
        <v/>
      </c>
      <c r="I411" s="87" t="str">
        <f t="shared" si="42"/>
        <v/>
      </c>
      <c r="J411" s="87" t="str">
        <f t="shared" si="46"/>
        <v/>
      </c>
      <c r="K411" s="5"/>
    </row>
    <row r="412" spans="1:11" ht="15" customHeight="1" x14ac:dyDescent="0.2">
      <c r="A412" s="28" t="str">
        <f t="shared" si="43"/>
        <v/>
      </c>
      <c r="B412" s="26" t="str">
        <f>VLOOKUP(A412,OutputOsiris!$A$9:$A$1008,1,FALSE)</f>
        <v/>
      </c>
      <c r="C412" s="29" t="str">
        <f t="shared" si="44"/>
        <v/>
      </c>
      <c r="D412" s="26" t="str">
        <f>VLOOKUP(A412,InputToets!$A$9:$A$1008,1,FALSE)</f>
        <v/>
      </c>
      <c r="E412" s="29" t="str">
        <f t="shared" si="45"/>
        <v/>
      </c>
      <c r="F412" s="40"/>
      <c r="G412" s="77"/>
      <c r="H412" s="41" t="str">
        <f t="shared" si="41"/>
        <v/>
      </c>
      <c r="I412" s="87" t="str">
        <f t="shared" si="42"/>
        <v/>
      </c>
      <c r="J412" s="87" t="str">
        <f t="shared" si="46"/>
        <v/>
      </c>
      <c r="K412" s="5"/>
    </row>
    <row r="413" spans="1:11" ht="15" customHeight="1" x14ac:dyDescent="0.2">
      <c r="A413" s="28" t="str">
        <f t="shared" si="43"/>
        <v/>
      </c>
      <c r="B413" s="26" t="str">
        <f>VLOOKUP(A413,OutputOsiris!$A$9:$A$1008,1,FALSE)</f>
        <v/>
      </c>
      <c r="C413" s="29" t="str">
        <f t="shared" si="44"/>
        <v/>
      </c>
      <c r="D413" s="26" t="str">
        <f>VLOOKUP(A413,InputToets!$A$9:$A$1008,1,FALSE)</f>
        <v/>
      </c>
      <c r="E413" s="29" t="str">
        <f t="shared" si="45"/>
        <v/>
      </c>
      <c r="F413" s="40"/>
      <c r="G413" s="77"/>
      <c r="H413" s="41" t="str">
        <f t="shared" si="41"/>
        <v/>
      </c>
      <c r="I413" s="87" t="str">
        <f t="shared" si="42"/>
        <v/>
      </c>
      <c r="J413" s="87" t="str">
        <f t="shared" si="46"/>
        <v/>
      </c>
      <c r="K413" s="5"/>
    </row>
    <row r="414" spans="1:11" ht="15" customHeight="1" x14ac:dyDescent="0.2">
      <c r="A414" s="28" t="str">
        <f t="shared" si="43"/>
        <v/>
      </c>
      <c r="B414" s="26" t="str">
        <f>VLOOKUP(A414,OutputOsiris!$A$9:$A$1008,1,FALSE)</f>
        <v/>
      </c>
      <c r="C414" s="29" t="str">
        <f t="shared" si="44"/>
        <v/>
      </c>
      <c r="D414" s="26" t="str">
        <f>VLOOKUP(A414,InputToets!$A$9:$A$1008,1,FALSE)</f>
        <v/>
      </c>
      <c r="E414" s="29" t="str">
        <f t="shared" si="45"/>
        <v/>
      </c>
      <c r="F414" s="40"/>
      <c r="G414" s="77"/>
      <c r="H414" s="41" t="str">
        <f t="shared" si="41"/>
        <v/>
      </c>
      <c r="I414" s="87" t="str">
        <f t="shared" si="42"/>
        <v/>
      </c>
      <c r="J414" s="87" t="str">
        <f t="shared" si="46"/>
        <v/>
      </c>
      <c r="K414" s="5"/>
    </row>
    <row r="415" spans="1:11" ht="15" customHeight="1" x14ac:dyDescent="0.2">
      <c r="A415" s="28" t="str">
        <f t="shared" si="43"/>
        <v/>
      </c>
      <c r="B415" s="26" t="str">
        <f>VLOOKUP(A415,OutputOsiris!$A$9:$A$1008,1,FALSE)</f>
        <v/>
      </c>
      <c r="C415" s="29" t="str">
        <f t="shared" si="44"/>
        <v/>
      </c>
      <c r="D415" s="26" t="str">
        <f>VLOOKUP(A415,InputToets!$A$9:$A$1008,1,FALSE)</f>
        <v/>
      </c>
      <c r="E415" s="29" t="str">
        <f t="shared" si="45"/>
        <v/>
      </c>
      <c r="F415" s="40"/>
      <c r="G415" s="77"/>
      <c r="H415" s="41" t="str">
        <f t="shared" si="41"/>
        <v/>
      </c>
      <c r="I415" s="87" t="str">
        <f t="shared" si="42"/>
        <v/>
      </c>
      <c r="J415" s="87" t="str">
        <f t="shared" si="46"/>
        <v/>
      </c>
      <c r="K415" s="5"/>
    </row>
    <row r="416" spans="1:11" ht="15" customHeight="1" x14ac:dyDescent="0.2">
      <c r="A416" s="28" t="str">
        <f t="shared" si="43"/>
        <v/>
      </c>
      <c r="B416" s="26" t="str">
        <f>VLOOKUP(A416,OutputOsiris!$A$9:$A$1008,1,FALSE)</f>
        <v/>
      </c>
      <c r="C416" s="29" t="str">
        <f t="shared" si="44"/>
        <v/>
      </c>
      <c r="D416" s="26" t="str">
        <f>VLOOKUP(A416,InputToets!$A$9:$A$1008,1,FALSE)</f>
        <v/>
      </c>
      <c r="E416" s="29" t="str">
        <f t="shared" si="45"/>
        <v/>
      </c>
      <c r="F416" s="40"/>
      <c r="G416" s="77"/>
      <c r="H416" s="41" t="str">
        <f t="shared" si="41"/>
        <v/>
      </c>
      <c r="I416" s="87" t="str">
        <f t="shared" si="42"/>
        <v/>
      </c>
      <c r="J416" s="87" t="str">
        <f t="shared" si="46"/>
        <v/>
      </c>
      <c r="K416" s="5"/>
    </row>
    <row r="417" spans="1:11" ht="15" customHeight="1" x14ac:dyDescent="0.2">
      <c r="A417" s="28" t="str">
        <f t="shared" si="43"/>
        <v/>
      </c>
      <c r="B417" s="26" t="str">
        <f>VLOOKUP(A417,OutputOsiris!$A$9:$A$1008,1,FALSE)</f>
        <v/>
      </c>
      <c r="C417" s="29" t="str">
        <f t="shared" si="44"/>
        <v/>
      </c>
      <c r="D417" s="26" t="str">
        <f>VLOOKUP(A417,InputToets!$A$9:$A$1008,1,FALSE)</f>
        <v/>
      </c>
      <c r="E417" s="29" t="str">
        <f t="shared" si="45"/>
        <v/>
      </c>
      <c r="F417" s="40"/>
      <c r="G417" s="77"/>
      <c r="H417" s="41" t="str">
        <f t="shared" si="41"/>
        <v/>
      </c>
      <c r="I417" s="87" t="str">
        <f t="shared" si="42"/>
        <v/>
      </c>
      <c r="J417" s="87" t="str">
        <f t="shared" si="46"/>
        <v/>
      </c>
      <c r="K417" s="5"/>
    </row>
    <row r="418" spans="1:11" ht="15" customHeight="1" x14ac:dyDescent="0.2">
      <c r="A418" s="28" t="str">
        <f t="shared" si="43"/>
        <v/>
      </c>
      <c r="B418" s="26" t="str">
        <f>VLOOKUP(A418,OutputOsiris!$A$9:$A$1008,1,FALSE)</f>
        <v/>
      </c>
      <c r="C418" s="29" t="str">
        <f t="shared" si="44"/>
        <v/>
      </c>
      <c r="D418" s="26" t="str">
        <f>VLOOKUP(A418,InputToets!$A$9:$A$1008,1,FALSE)</f>
        <v/>
      </c>
      <c r="E418" s="29" t="str">
        <f t="shared" si="45"/>
        <v/>
      </c>
      <c r="F418" s="40"/>
      <c r="G418" s="77"/>
      <c r="H418" s="41" t="str">
        <f t="shared" si="41"/>
        <v/>
      </c>
      <c r="I418" s="87" t="str">
        <f t="shared" si="42"/>
        <v/>
      </c>
      <c r="J418" s="87" t="str">
        <f t="shared" si="46"/>
        <v/>
      </c>
      <c r="K418" s="5"/>
    </row>
    <row r="419" spans="1:11" ht="15" customHeight="1" x14ac:dyDescent="0.2">
      <c r="A419" s="28" t="str">
        <f t="shared" si="43"/>
        <v/>
      </c>
      <c r="B419" s="26" t="str">
        <f>VLOOKUP(A419,OutputOsiris!$A$9:$A$1008,1,FALSE)</f>
        <v/>
      </c>
      <c r="C419" s="29" t="str">
        <f t="shared" si="44"/>
        <v/>
      </c>
      <c r="D419" s="26" t="str">
        <f>VLOOKUP(A419,InputToets!$A$9:$A$1008,1,FALSE)</f>
        <v/>
      </c>
      <c r="E419" s="29" t="str">
        <f t="shared" si="45"/>
        <v/>
      </c>
      <c r="F419" s="40"/>
      <c r="G419" s="77"/>
      <c r="H419" s="41" t="str">
        <f t="shared" si="41"/>
        <v/>
      </c>
      <c r="I419" s="87" t="str">
        <f t="shared" si="42"/>
        <v/>
      </c>
      <c r="J419" s="87" t="str">
        <f t="shared" si="46"/>
        <v/>
      </c>
      <c r="K419" s="5"/>
    </row>
    <row r="420" spans="1:11" ht="15" customHeight="1" x14ac:dyDescent="0.2">
      <c r="A420" s="28" t="str">
        <f t="shared" si="43"/>
        <v/>
      </c>
      <c r="B420" s="26" t="str">
        <f>VLOOKUP(A420,OutputOsiris!$A$9:$A$1008,1,FALSE)</f>
        <v/>
      </c>
      <c r="C420" s="29" t="str">
        <f t="shared" si="44"/>
        <v/>
      </c>
      <c r="D420" s="26" t="str">
        <f>VLOOKUP(A420,InputToets!$A$9:$A$1008,1,FALSE)</f>
        <v/>
      </c>
      <c r="E420" s="29" t="str">
        <f t="shared" si="45"/>
        <v/>
      </c>
      <c r="F420" s="40"/>
      <c r="G420" s="77"/>
      <c r="H420" s="41" t="str">
        <f t="shared" si="41"/>
        <v/>
      </c>
      <c r="I420" s="87" t="str">
        <f t="shared" si="42"/>
        <v/>
      </c>
      <c r="J420" s="87" t="str">
        <f t="shared" si="46"/>
        <v/>
      </c>
      <c r="K420" s="5"/>
    </row>
    <row r="421" spans="1:11" ht="15" customHeight="1" x14ac:dyDescent="0.2">
      <c r="A421" s="28" t="str">
        <f t="shared" si="43"/>
        <v/>
      </c>
      <c r="B421" s="26" t="str">
        <f>VLOOKUP(A421,OutputOsiris!$A$9:$A$1008,1,FALSE)</f>
        <v/>
      </c>
      <c r="C421" s="29" t="str">
        <f t="shared" si="44"/>
        <v/>
      </c>
      <c r="D421" s="26" t="str">
        <f>VLOOKUP(A421,InputToets!$A$9:$A$1008,1,FALSE)</f>
        <v/>
      </c>
      <c r="E421" s="29" t="str">
        <f t="shared" si="45"/>
        <v/>
      </c>
      <c r="F421" s="40"/>
      <c r="G421" s="77"/>
      <c r="H421" s="41" t="str">
        <f t="shared" si="41"/>
        <v/>
      </c>
      <c r="I421" s="87" t="str">
        <f t="shared" si="42"/>
        <v/>
      </c>
      <c r="J421" s="87" t="str">
        <f t="shared" si="46"/>
        <v/>
      </c>
      <c r="K421" s="5"/>
    </row>
    <row r="422" spans="1:11" ht="15" customHeight="1" x14ac:dyDescent="0.2">
      <c r="A422" s="28" t="str">
        <f t="shared" si="43"/>
        <v/>
      </c>
      <c r="B422" s="26" t="str">
        <f>VLOOKUP(A422,OutputOsiris!$A$9:$A$1008,1,FALSE)</f>
        <v/>
      </c>
      <c r="C422" s="29" t="str">
        <f t="shared" si="44"/>
        <v/>
      </c>
      <c r="D422" s="26" t="str">
        <f>VLOOKUP(A422,InputToets!$A$9:$A$1008,1,FALSE)</f>
        <v/>
      </c>
      <c r="E422" s="29" t="str">
        <f t="shared" si="45"/>
        <v/>
      </c>
      <c r="F422" s="40"/>
      <c r="G422" s="77"/>
      <c r="H422" s="41" t="str">
        <f t="shared" si="41"/>
        <v/>
      </c>
      <c r="I422" s="87" t="str">
        <f t="shared" si="42"/>
        <v/>
      </c>
      <c r="J422" s="87" t="str">
        <f t="shared" si="46"/>
        <v/>
      </c>
      <c r="K422" s="5"/>
    </row>
    <row r="423" spans="1:11" ht="15" customHeight="1" x14ac:dyDescent="0.2">
      <c r="A423" s="28" t="str">
        <f t="shared" si="43"/>
        <v/>
      </c>
      <c r="B423" s="26" t="str">
        <f>VLOOKUP(A423,OutputOsiris!$A$9:$A$1008,1,FALSE)</f>
        <v/>
      </c>
      <c r="C423" s="29" t="str">
        <f t="shared" si="44"/>
        <v/>
      </c>
      <c r="D423" s="26" t="str">
        <f>VLOOKUP(A423,InputToets!$A$9:$A$1008,1,FALSE)</f>
        <v/>
      </c>
      <c r="E423" s="29" t="str">
        <f t="shared" si="45"/>
        <v/>
      </c>
      <c r="F423" s="40"/>
      <c r="G423" s="77"/>
      <c r="H423" s="41" t="str">
        <f t="shared" si="41"/>
        <v/>
      </c>
      <c r="I423" s="87" t="str">
        <f t="shared" si="42"/>
        <v/>
      </c>
      <c r="J423" s="87" t="str">
        <f t="shared" si="46"/>
        <v/>
      </c>
      <c r="K423" s="5"/>
    </row>
    <row r="424" spans="1:11" ht="15" customHeight="1" x14ac:dyDescent="0.2">
      <c r="A424" s="28" t="str">
        <f t="shared" si="43"/>
        <v/>
      </c>
      <c r="B424" s="26" t="str">
        <f>VLOOKUP(A424,OutputOsiris!$A$9:$A$1008,1,FALSE)</f>
        <v/>
      </c>
      <c r="C424" s="29" t="str">
        <f t="shared" si="44"/>
        <v/>
      </c>
      <c r="D424" s="26" t="str">
        <f>VLOOKUP(A424,InputToets!$A$9:$A$1008,1,FALSE)</f>
        <v/>
      </c>
      <c r="E424" s="29" t="str">
        <f t="shared" si="45"/>
        <v/>
      </c>
      <c r="F424" s="40"/>
      <c r="G424" s="77"/>
      <c r="H424" s="41" t="str">
        <f t="shared" si="41"/>
        <v/>
      </c>
      <c r="I424" s="87" t="str">
        <f t="shared" si="42"/>
        <v/>
      </c>
      <c r="J424" s="87" t="str">
        <f t="shared" si="46"/>
        <v/>
      </c>
      <c r="K424" s="5"/>
    </row>
    <row r="425" spans="1:11" ht="15" customHeight="1" x14ac:dyDescent="0.2">
      <c r="A425" s="28" t="str">
        <f t="shared" si="43"/>
        <v/>
      </c>
      <c r="B425" s="26" t="str">
        <f>VLOOKUP(A425,OutputOsiris!$A$9:$A$1008,1,FALSE)</f>
        <v/>
      </c>
      <c r="C425" s="29" t="str">
        <f t="shared" si="44"/>
        <v/>
      </c>
      <c r="D425" s="26" t="str">
        <f>VLOOKUP(A425,InputToets!$A$9:$A$1008,1,FALSE)</f>
        <v/>
      </c>
      <c r="E425" s="29" t="str">
        <f t="shared" si="45"/>
        <v/>
      </c>
      <c r="F425" s="40"/>
      <c r="G425" s="77"/>
      <c r="H425" s="41" t="str">
        <f t="shared" si="41"/>
        <v/>
      </c>
      <c r="I425" s="87" t="str">
        <f t="shared" si="42"/>
        <v/>
      </c>
      <c r="J425" s="87" t="str">
        <f t="shared" si="46"/>
        <v/>
      </c>
      <c r="K425" s="5"/>
    </row>
    <row r="426" spans="1:11" ht="15" customHeight="1" x14ac:dyDescent="0.2">
      <c r="A426" s="28" t="str">
        <f t="shared" si="43"/>
        <v/>
      </c>
      <c r="B426" s="26" t="str">
        <f>VLOOKUP(A426,OutputOsiris!$A$9:$A$1008,1,FALSE)</f>
        <v/>
      </c>
      <c r="C426" s="29" t="str">
        <f t="shared" si="44"/>
        <v/>
      </c>
      <c r="D426" s="26" t="str">
        <f>VLOOKUP(A426,InputToets!$A$9:$A$1008,1,FALSE)</f>
        <v/>
      </c>
      <c r="E426" s="29" t="str">
        <f t="shared" si="45"/>
        <v/>
      </c>
      <c r="F426" s="40"/>
      <c r="G426" s="77"/>
      <c r="H426" s="41" t="str">
        <f t="shared" si="41"/>
        <v/>
      </c>
      <c r="I426" s="87" t="str">
        <f t="shared" si="42"/>
        <v/>
      </c>
      <c r="J426" s="87" t="str">
        <f t="shared" si="46"/>
        <v/>
      </c>
      <c r="K426" s="5"/>
    </row>
    <row r="427" spans="1:11" ht="15" customHeight="1" x14ac:dyDescent="0.2">
      <c r="A427" s="28" t="str">
        <f t="shared" si="43"/>
        <v/>
      </c>
      <c r="B427" s="26" t="str">
        <f>VLOOKUP(A427,OutputOsiris!$A$9:$A$1008,1,FALSE)</f>
        <v/>
      </c>
      <c r="C427" s="29" t="str">
        <f t="shared" si="44"/>
        <v/>
      </c>
      <c r="D427" s="26" t="str">
        <f>VLOOKUP(A427,InputToets!$A$9:$A$1008,1,FALSE)</f>
        <v/>
      </c>
      <c r="E427" s="29" t="str">
        <f t="shared" si="45"/>
        <v/>
      </c>
      <c r="F427" s="40"/>
      <c r="G427" s="77"/>
      <c r="H427" s="41" t="str">
        <f t="shared" si="41"/>
        <v/>
      </c>
      <c r="I427" s="87" t="str">
        <f t="shared" si="42"/>
        <v/>
      </c>
      <c r="J427" s="87" t="str">
        <f t="shared" si="46"/>
        <v/>
      </c>
      <c r="K427" s="5"/>
    </row>
    <row r="428" spans="1:11" ht="15" customHeight="1" x14ac:dyDescent="0.2">
      <c r="A428" s="28" t="str">
        <f t="shared" si="43"/>
        <v/>
      </c>
      <c r="B428" s="26" t="str">
        <f>VLOOKUP(A428,OutputOsiris!$A$9:$A$1008,1,FALSE)</f>
        <v/>
      </c>
      <c r="C428" s="29" t="str">
        <f t="shared" si="44"/>
        <v/>
      </c>
      <c r="D428" s="26" t="str">
        <f>VLOOKUP(A428,InputToets!$A$9:$A$1008,1,FALSE)</f>
        <v/>
      </c>
      <c r="E428" s="29" t="str">
        <f t="shared" si="45"/>
        <v/>
      </c>
      <c r="F428" s="40"/>
      <c r="G428" s="77"/>
      <c r="H428" s="41" t="str">
        <f t="shared" si="41"/>
        <v/>
      </c>
      <c r="I428" s="87" t="str">
        <f t="shared" si="42"/>
        <v/>
      </c>
      <c r="J428" s="87" t="str">
        <f t="shared" si="46"/>
        <v/>
      </c>
      <c r="K428" s="5"/>
    </row>
    <row r="429" spans="1:11" ht="15" customHeight="1" x14ac:dyDescent="0.2">
      <c r="A429" s="28" t="str">
        <f t="shared" si="43"/>
        <v/>
      </c>
      <c r="B429" s="26" t="str">
        <f>VLOOKUP(A429,OutputOsiris!$A$9:$A$1008,1,FALSE)</f>
        <v/>
      </c>
      <c r="C429" s="29" t="str">
        <f t="shared" si="44"/>
        <v/>
      </c>
      <c r="D429" s="26" t="str">
        <f>VLOOKUP(A429,InputToets!$A$9:$A$1008,1,FALSE)</f>
        <v/>
      </c>
      <c r="E429" s="29" t="str">
        <f t="shared" si="45"/>
        <v/>
      </c>
      <c r="F429" s="40"/>
      <c r="G429" s="77"/>
      <c r="H429" s="41" t="str">
        <f t="shared" si="41"/>
        <v/>
      </c>
      <c r="I429" s="87" t="str">
        <f t="shared" si="42"/>
        <v/>
      </c>
      <c r="J429" s="87" t="str">
        <f t="shared" si="46"/>
        <v/>
      </c>
      <c r="K429" s="5"/>
    </row>
    <row r="430" spans="1:11" ht="15" customHeight="1" x14ac:dyDescent="0.2">
      <c r="A430" s="28" t="str">
        <f t="shared" si="43"/>
        <v/>
      </c>
      <c r="B430" s="26" t="str">
        <f>VLOOKUP(A430,OutputOsiris!$A$9:$A$1008,1,FALSE)</f>
        <v/>
      </c>
      <c r="C430" s="29" t="str">
        <f t="shared" si="44"/>
        <v/>
      </c>
      <c r="D430" s="26" t="str">
        <f>VLOOKUP(A430,InputToets!$A$9:$A$1008,1,FALSE)</f>
        <v/>
      </c>
      <c r="E430" s="29" t="str">
        <f t="shared" si="45"/>
        <v/>
      </c>
      <c r="F430" s="40"/>
      <c r="G430" s="77"/>
      <c r="H430" s="41" t="str">
        <f t="shared" si="41"/>
        <v/>
      </c>
      <c r="I430" s="87" t="str">
        <f t="shared" si="42"/>
        <v/>
      </c>
      <c r="J430" s="87" t="str">
        <f t="shared" si="46"/>
        <v/>
      </c>
      <c r="K430" s="5"/>
    </row>
    <row r="431" spans="1:11" ht="15" customHeight="1" x14ac:dyDescent="0.2">
      <c r="A431" s="28" t="str">
        <f t="shared" si="43"/>
        <v/>
      </c>
      <c r="B431" s="26" t="str">
        <f>VLOOKUP(A431,OutputOsiris!$A$9:$A$1008,1,FALSE)</f>
        <v/>
      </c>
      <c r="C431" s="29" t="str">
        <f t="shared" si="44"/>
        <v/>
      </c>
      <c r="D431" s="26" t="str">
        <f>VLOOKUP(A431,InputToets!$A$9:$A$1008,1,FALSE)</f>
        <v/>
      </c>
      <c r="E431" s="29" t="str">
        <f t="shared" si="45"/>
        <v/>
      </c>
      <c r="F431" s="40"/>
      <c r="G431" s="77"/>
      <c r="H431" s="41" t="str">
        <f t="shared" si="41"/>
        <v/>
      </c>
      <c r="I431" s="87" t="str">
        <f t="shared" si="42"/>
        <v/>
      </c>
      <c r="J431" s="87" t="str">
        <f t="shared" si="46"/>
        <v/>
      </c>
      <c r="K431" s="5"/>
    </row>
    <row r="432" spans="1:11" ht="15" customHeight="1" x14ac:dyDescent="0.2">
      <c r="A432" s="28" t="str">
        <f t="shared" si="43"/>
        <v/>
      </c>
      <c r="B432" s="26" t="str">
        <f>VLOOKUP(A432,OutputOsiris!$A$9:$A$1008,1,FALSE)</f>
        <v/>
      </c>
      <c r="C432" s="29" t="str">
        <f t="shared" si="44"/>
        <v/>
      </c>
      <c r="D432" s="26" t="str">
        <f>VLOOKUP(A432,InputToets!$A$9:$A$1008,1,FALSE)</f>
        <v/>
      </c>
      <c r="E432" s="29" t="str">
        <f t="shared" si="45"/>
        <v/>
      </c>
      <c r="F432" s="40"/>
      <c r="G432" s="77"/>
      <c r="H432" s="41" t="str">
        <f t="shared" si="41"/>
        <v/>
      </c>
      <c r="I432" s="87" t="str">
        <f t="shared" si="42"/>
        <v/>
      </c>
      <c r="J432" s="87" t="str">
        <f t="shared" si="46"/>
        <v/>
      </c>
      <c r="K432" s="5"/>
    </row>
    <row r="433" spans="1:11" ht="15" customHeight="1" x14ac:dyDescent="0.2">
      <c r="A433" s="28" t="str">
        <f t="shared" si="43"/>
        <v/>
      </c>
      <c r="B433" s="26" t="str">
        <f>VLOOKUP(A433,OutputOsiris!$A$9:$A$1008,1,FALSE)</f>
        <v/>
      </c>
      <c r="C433" s="29" t="str">
        <f t="shared" si="44"/>
        <v/>
      </c>
      <c r="D433" s="26" t="str">
        <f>VLOOKUP(A433,InputToets!$A$9:$A$1008,1,FALSE)</f>
        <v/>
      </c>
      <c r="E433" s="29" t="str">
        <f t="shared" si="45"/>
        <v/>
      </c>
      <c r="F433" s="40"/>
      <c r="G433" s="77"/>
      <c r="H433" s="41" t="str">
        <f t="shared" si="41"/>
        <v/>
      </c>
      <c r="I433" s="87" t="str">
        <f t="shared" si="42"/>
        <v/>
      </c>
      <c r="J433" s="87" t="str">
        <f t="shared" si="46"/>
        <v/>
      </c>
      <c r="K433" s="5"/>
    </row>
    <row r="434" spans="1:11" ht="15" customHeight="1" x14ac:dyDescent="0.2">
      <c r="A434" s="28" t="str">
        <f t="shared" si="43"/>
        <v/>
      </c>
      <c r="B434" s="26" t="str">
        <f>VLOOKUP(A434,OutputOsiris!$A$9:$A$1008,1,FALSE)</f>
        <v/>
      </c>
      <c r="C434" s="29" t="str">
        <f t="shared" si="44"/>
        <v/>
      </c>
      <c r="D434" s="26" t="str">
        <f>VLOOKUP(A434,InputToets!$A$9:$A$1008,1,FALSE)</f>
        <v/>
      </c>
      <c r="E434" s="29" t="str">
        <f t="shared" si="45"/>
        <v/>
      </c>
      <c r="F434" s="40"/>
      <c r="G434" s="77"/>
      <c r="H434" s="41" t="str">
        <f t="shared" si="41"/>
        <v/>
      </c>
      <c r="I434" s="87" t="str">
        <f t="shared" si="42"/>
        <v/>
      </c>
      <c r="J434" s="87" t="str">
        <f t="shared" si="46"/>
        <v/>
      </c>
      <c r="K434" s="5"/>
    </row>
    <row r="435" spans="1:11" ht="15" customHeight="1" x14ac:dyDescent="0.2">
      <c r="A435" s="28" t="str">
        <f t="shared" si="43"/>
        <v/>
      </c>
      <c r="B435" s="26" t="str">
        <f>VLOOKUP(A435,OutputOsiris!$A$9:$A$1008,1,FALSE)</f>
        <v/>
      </c>
      <c r="C435" s="29" t="str">
        <f t="shared" si="44"/>
        <v/>
      </c>
      <c r="D435" s="26" t="str">
        <f>VLOOKUP(A435,InputToets!$A$9:$A$1008,1,FALSE)</f>
        <v/>
      </c>
      <c r="E435" s="29" t="str">
        <f t="shared" si="45"/>
        <v/>
      </c>
      <c r="F435" s="40"/>
      <c r="G435" s="77"/>
      <c r="H435" s="41" t="str">
        <f t="shared" si="41"/>
        <v/>
      </c>
      <c r="I435" s="87" t="str">
        <f t="shared" si="42"/>
        <v/>
      </c>
      <c r="J435" s="87" t="str">
        <f t="shared" si="46"/>
        <v/>
      </c>
      <c r="K435" s="5"/>
    </row>
    <row r="436" spans="1:11" ht="15" customHeight="1" x14ac:dyDescent="0.2">
      <c r="A436" s="28" t="str">
        <f t="shared" si="43"/>
        <v/>
      </c>
      <c r="B436" s="26" t="str">
        <f>VLOOKUP(A436,OutputOsiris!$A$9:$A$1008,1,FALSE)</f>
        <v/>
      </c>
      <c r="C436" s="29" t="str">
        <f t="shared" si="44"/>
        <v/>
      </c>
      <c r="D436" s="26" t="str">
        <f>VLOOKUP(A436,InputToets!$A$9:$A$1008,1,FALSE)</f>
        <v/>
      </c>
      <c r="E436" s="29" t="str">
        <f t="shared" si="45"/>
        <v/>
      </c>
      <c r="F436" s="40"/>
      <c r="G436" s="77"/>
      <c r="H436" s="41" t="str">
        <f t="shared" si="41"/>
        <v/>
      </c>
      <c r="I436" s="87" t="str">
        <f t="shared" si="42"/>
        <v/>
      </c>
      <c r="J436" s="87" t="str">
        <f t="shared" si="46"/>
        <v/>
      </c>
      <c r="K436" s="5"/>
    </row>
    <row r="437" spans="1:11" ht="15" customHeight="1" x14ac:dyDescent="0.2">
      <c r="A437" s="28" t="str">
        <f t="shared" si="43"/>
        <v/>
      </c>
      <c r="B437" s="26" t="str">
        <f>VLOOKUP(A437,OutputOsiris!$A$9:$A$1008,1,FALSE)</f>
        <v/>
      </c>
      <c r="C437" s="29" t="str">
        <f t="shared" si="44"/>
        <v/>
      </c>
      <c r="D437" s="26" t="str">
        <f>VLOOKUP(A437,InputToets!$A$9:$A$1008,1,FALSE)</f>
        <v/>
      </c>
      <c r="E437" s="29" t="str">
        <f t="shared" si="45"/>
        <v/>
      </c>
      <c r="F437" s="40"/>
      <c r="G437" s="77"/>
      <c r="H437" s="41" t="str">
        <f t="shared" si="41"/>
        <v/>
      </c>
      <c r="I437" s="87" t="str">
        <f t="shared" si="42"/>
        <v/>
      </c>
      <c r="J437" s="87" t="str">
        <f t="shared" si="46"/>
        <v/>
      </c>
      <c r="K437" s="5"/>
    </row>
    <row r="438" spans="1:11" ht="15" customHeight="1" x14ac:dyDescent="0.2">
      <c r="A438" s="28" t="str">
        <f t="shared" si="43"/>
        <v/>
      </c>
      <c r="B438" s="26" t="str">
        <f>VLOOKUP(A438,OutputOsiris!$A$9:$A$1008,1,FALSE)</f>
        <v/>
      </c>
      <c r="C438" s="29" t="str">
        <f t="shared" si="44"/>
        <v/>
      </c>
      <c r="D438" s="26" t="str">
        <f>VLOOKUP(A438,InputToets!$A$9:$A$1008,1,FALSE)</f>
        <v/>
      </c>
      <c r="E438" s="29" t="str">
        <f t="shared" si="45"/>
        <v/>
      </c>
      <c r="F438" s="40"/>
      <c r="G438" s="77"/>
      <c r="H438" s="41" t="str">
        <f t="shared" si="41"/>
        <v/>
      </c>
      <c r="I438" s="87" t="str">
        <f t="shared" si="42"/>
        <v/>
      </c>
      <c r="J438" s="87" t="str">
        <f t="shared" si="46"/>
        <v/>
      </c>
      <c r="K438" s="5"/>
    </row>
    <row r="439" spans="1:11" ht="15" customHeight="1" x14ac:dyDescent="0.2">
      <c r="A439" s="28" t="str">
        <f t="shared" si="43"/>
        <v/>
      </c>
      <c r="B439" s="26" t="str">
        <f>VLOOKUP(A439,OutputOsiris!$A$9:$A$1008,1,FALSE)</f>
        <v/>
      </c>
      <c r="C439" s="29" t="str">
        <f t="shared" si="44"/>
        <v/>
      </c>
      <c r="D439" s="26" t="str">
        <f>VLOOKUP(A439,InputToets!$A$9:$A$1008,1,FALSE)</f>
        <v/>
      </c>
      <c r="E439" s="29" t="str">
        <f t="shared" si="45"/>
        <v/>
      </c>
      <c r="F439" s="40"/>
      <c r="G439" s="77"/>
      <c r="H439" s="41" t="str">
        <f t="shared" si="41"/>
        <v/>
      </c>
      <c r="I439" s="87" t="str">
        <f t="shared" si="42"/>
        <v/>
      </c>
      <c r="J439" s="87" t="str">
        <f t="shared" si="46"/>
        <v/>
      </c>
      <c r="K439" s="5"/>
    </row>
    <row r="440" spans="1:11" ht="15" customHeight="1" x14ac:dyDescent="0.2">
      <c r="A440" s="28" t="str">
        <f t="shared" si="43"/>
        <v/>
      </c>
      <c r="B440" s="26" t="str">
        <f>VLOOKUP(A440,OutputOsiris!$A$9:$A$1008,1,FALSE)</f>
        <v/>
      </c>
      <c r="C440" s="29" t="str">
        <f t="shared" si="44"/>
        <v/>
      </c>
      <c r="D440" s="26" t="str">
        <f>VLOOKUP(A440,InputToets!$A$9:$A$1008,1,FALSE)</f>
        <v/>
      </c>
      <c r="E440" s="29" t="str">
        <f t="shared" si="45"/>
        <v/>
      </c>
      <c r="F440" s="40"/>
      <c r="G440" s="77"/>
      <c r="H440" s="41" t="str">
        <f t="shared" si="41"/>
        <v/>
      </c>
      <c r="I440" s="87" t="str">
        <f t="shared" si="42"/>
        <v/>
      </c>
      <c r="J440" s="87" t="str">
        <f t="shared" si="46"/>
        <v/>
      </c>
      <c r="K440" s="5"/>
    </row>
    <row r="441" spans="1:11" ht="15" customHeight="1" x14ac:dyDescent="0.2">
      <c r="A441" s="28" t="str">
        <f t="shared" si="43"/>
        <v/>
      </c>
      <c r="B441" s="26" t="str">
        <f>VLOOKUP(A441,OutputOsiris!$A$9:$A$1008,1,FALSE)</f>
        <v/>
      </c>
      <c r="C441" s="29" t="str">
        <f t="shared" si="44"/>
        <v/>
      </c>
      <c r="D441" s="26" t="str">
        <f>VLOOKUP(A441,InputToets!$A$9:$A$1008,1,FALSE)</f>
        <v/>
      </c>
      <c r="E441" s="29" t="str">
        <f t="shared" si="45"/>
        <v/>
      </c>
      <c r="F441" s="40"/>
      <c r="G441" s="77"/>
      <c r="H441" s="41" t="str">
        <f t="shared" si="41"/>
        <v/>
      </c>
      <c r="I441" s="87" t="str">
        <f t="shared" si="42"/>
        <v/>
      </c>
      <c r="J441" s="87" t="str">
        <f t="shared" si="46"/>
        <v/>
      </c>
      <c r="K441" s="5"/>
    </row>
    <row r="442" spans="1:11" ht="15" customHeight="1" x14ac:dyDescent="0.2">
      <c r="A442" s="28" t="str">
        <f t="shared" si="43"/>
        <v/>
      </c>
      <c r="B442" s="26" t="str">
        <f>VLOOKUP(A442,OutputOsiris!$A$9:$A$1008,1,FALSE)</f>
        <v/>
      </c>
      <c r="C442" s="29" t="str">
        <f t="shared" si="44"/>
        <v/>
      </c>
      <c r="D442" s="26" t="str">
        <f>VLOOKUP(A442,InputToets!$A$9:$A$1008,1,FALSE)</f>
        <v/>
      </c>
      <c r="E442" s="29" t="str">
        <f t="shared" si="45"/>
        <v/>
      </c>
      <c r="F442" s="40"/>
      <c r="G442" s="77"/>
      <c r="H442" s="41" t="str">
        <f t="shared" si="41"/>
        <v/>
      </c>
      <c r="I442" s="87" t="str">
        <f t="shared" si="42"/>
        <v/>
      </c>
      <c r="J442" s="87" t="str">
        <f t="shared" si="46"/>
        <v/>
      </c>
      <c r="K442" s="5"/>
    </row>
    <row r="443" spans="1:11" ht="15" customHeight="1" x14ac:dyDescent="0.2">
      <c r="A443" s="28" t="str">
        <f t="shared" si="43"/>
        <v/>
      </c>
      <c r="B443" s="26" t="str">
        <f>VLOOKUP(A443,OutputOsiris!$A$9:$A$1008,1,FALSE)</f>
        <v/>
      </c>
      <c r="C443" s="29" t="str">
        <f t="shared" si="44"/>
        <v/>
      </c>
      <c r="D443" s="26" t="str">
        <f>VLOOKUP(A443,InputToets!$A$9:$A$1008,1,FALSE)</f>
        <v/>
      </c>
      <c r="E443" s="29" t="str">
        <f t="shared" si="45"/>
        <v/>
      </c>
      <c r="F443" s="40"/>
      <c r="G443" s="77"/>
      <c r="H443" s="41" t="str">
        <f t="shared" si="41"/>
        <v/>
      </c>
      <c r="I443" s="87" t="str">
        <f t="shared" si="42"/>
        <v/>
      </c>
      <c r="J443" s="87" t="str">
        <f t="shared" si="46"/>
        <v/>
      </c>
      <c r="K443" s="5"/>
    </row>
    <row r="444" spans="1:11" ht="15" customHeight="1" x14ac:dyDescent="0.2">
      <c r="A444" s="28" t="str">
        <f t="shared" si="43"/>
        <v/>
      </c>
      <c r="B444" s="26" t="str">
        <f>VLOOKUP(A444,OutputOsiris!$A$9:$A$1008,1,FALSE)</f>
        <v/>
      </c>
      <c r="C444" s="29" t="str">
        <f t="shared" si="44"/>
        <v/>
      </c>
      <c r="D444" s="26" t="str">
        <f>VLOOKUP(A444,InputToets!$A$9:$A$1008,1,FALSE)</f>
        <v/>
      </c>
      <c r="E444" s="29" t="str">
        <f t="shared" si="45"/>
        <v/>
      </c>
      <c r="F444" s="40"/>
      <c r="G444" s="77"/>
      <c r="H444" s="41" t="str">
        <f t="shared" si="41"/>
        <v/>
      </c>
      <c r="I444" s="87" t="str">
        <f t="shared" si="42"/>
        <v/>
      </c>
      <c r="J444" s="87" t="str">
        <f t="shared" si="46"/>
        <v/>
      </c>
      <c r="K444" s="5"/>
    </row>
    <row r="445" spans="1:11" ht="15" customHeight="1" x14ac:dyDescent="0.2">
      <c r="A445" s="28" t="str">
        <f t="shared" si="43"/>
        <v/>
      </c>
      <c r="B445" s="26" t="str">
        <f>VLOOKUP(A445,OutputOsiris!$A$9:$A$1008,1,FALSE)</f>
        <v/>
      </c>
      <c r="C445" s="29" t="str">
        <f t="shared" si="44"/>
        <v/>
      </c>
      <c r="D445" s="26" t="str">
        <f>VLOOKUP(A445,InputToets!$A$9:$A$1008,1,FALSE)</f>
        <v/>
      </c>
      <c r="E445" s="29" t="str">
        <f t="shared" si="45"/>
        <v/>
      </c>
      <c r="F445" s="40"/>
      <c r="G445" s="77"/>
      <c r="H445" s="41" t="str">
        <f t="shared" si="41"/>
        <v/>
      </c>
      <c r="I445" s="87" t="str">
        <f t="shared" si="42"/>
        <v/>
      </c>
      <c r="J445" s="87" t="str">
        <f t="shared" si="46"/>
        <v/>
      </c>
      <c r="K445" s="5"/>
    </row>
    <row r="446" spans="1:11" ht="15" customHeight="1" x14ac:dyDescent="0.2">
      <c r="A446" s="28" t="str">
        <f t="shared" si="43"/>
        <v/>
      </c>
      <c r="B446" s="26" t="str">
        <f>VLOOKUP(A446,OutputOsiris!$A$9:$A$1008,1,FALSE)</f>
        <v/>
      </c>
      <c r="C446" s="29" t="str">
        <f t="shared" si="44"/>
        <v/>
      </c>
      <c r="D446" s="26" t="str">
        <f>VLOOKUP(A446,InputToets!$A$9:$A$1008,1,FALSE)</f>
        <v/>
      </c>
      <c r="E446" s="29" t="str">
        <f t="shared" si="45"/>
        <v/>
      </c>
      <c r="F446" s="40"/>
      <c r="G446" s="77"/>
      <c r="H446" s="41" t="str">
        <f t="shared" si="41"/>
        <v/>
      </c>
      <c r="I446" s="87" t="str">
        <f t="shared" si="42"/>
        <v/>
      </c>
      <c r="J446" s="87" t="str">
        <f t="shared" si="46"/>
        <v/>
      </c>
      <c r="K446" s="5"/>
    </row>
    <row r="447" spans="1:11" ht="15" customHeight="1" x14ac:dyDescent="0.2">
      <c r="A447" s="28" t="str">
        <f t="shared" si="43"/>
        <v/>
      </c>
      <c r="B447" s="26" t="str">
        <f>VLOOKUP(A447,OutputOsiris!$A$9:$A$1008,1,FALSE)</f>
        <v/>
      </c>
      <c r="C447" s="29" t="str">
        <f t="shared" si="44"/>
        <v/>
      </c>
      <c r="D447" s="26" t="str">
        <f>VLOOKUP(A447,InputToets!$A$9:$A$1008,1,FALSE)</f>
        <v/>
      </c>
      <c r="E447" s="29" t="str">
        <f t="shared" si="45"/>
        <v/>
      </c>
      <c r="F447" s="40"/>
      <c r="G447" s="77"/>
      <c r="H447" s="41" t="str">
        <f t="shared" si="41"/>
        <v/>
      </c>
      <c r="I447" s="87" t="str">
        <f t="shared" si="42"/>
        <v/>
      </c>
      <c r="J447" s="87" t="str">
        <f t="shared" si="46"/>
        <v/>
      </c>
      <c r="K447" s="5"/>
    </row>
    <row r="448" spans="1:11" ht="15" customHeight="1" x14ac:dyDescent="0.2">
      <c r="A448" s="28" t="str">
        <f t="shared" si="43"/>
        <v/>
      </c>
      <c r="B448" s="26" t="str">
        <f>VLOOKUP(A448,OutputOsiris!$A$9:$A$1008,1,FALSE)</f>
        <v/>
      </c>
      <c r="C448" s="29" t="str">
        <f t="shared" si="44"/>
        <v/>
      </c>
      <c r="D448" s="26" t="str">
        <f>VLOOKUP(A448,InputToets!$A$9:$A$1008,1,FALSE)</f>
        <v/>
      </c>
      <c r="E448" s="29" t="str">
        <f t="shared" si="45"/>
        <v/>
      </c>
      <c r="F448" s="40"/>
      <c r="G448" s="77"/>
      <c r="H448" s="41" t="str">
        <f t="shared" si="41"/>
        <v/>
      </c>
      <c r="I448" s="87" t="str">
        <f t="shared" si="42"/>
        <v/>
      </c>
      <c r="J448" s="87" t="str">
        <f t="shared" si="46"/>
        <v/>
      </c>
      <c r="K448" s="5"/>
    </row>
    <row r="449" spans="1:11" ht="15" customHeight="1" x14ac:dyDescent="0.2">
      <c r="A449" s="28" t="str">
        <f t="shared" si="43"/>
        <v/>
      </c>
      <c r="B449" s="26" t="str">
        <f>VLOOKUP(A449,OutputOsiris!$A$9:$A$1008,1,FALSE)</f>
        <v/>
      </c>
      <c r="C449" s="29" t="str">
        <f t="shared" si="44"/>
        <v/>
      </c>
      <c r="D449" s="26" t="str">
        <f>VLOOKUP(A449,InputToets!$A$9:$A$1008,1,FALSE)</f>
        <v/>
      </c>
      <c r="E449" s="29" t="str">
        <f t="shared" si="45"/>
        <v/>
      </c>
      <c r="F449" s="40"/>
      <c r="G449" s="77"/>
      <c r="H449" s="41" t="str">
        <f t="shared" si="41"/>
        <v/>
      </c>
      <c r="I449" s="87" t="str">
        <f t="shared" si="42"/>
        <v/>
      </c>
      <c r="J449" s="87" t="str">
        <f t="shared" si="46"/>
        <v/>
      </c>
      <c r="K449" s="5"/>
    </row>
    <row r="450" spans="1:11" ht="15" customHeight="1" x14ac:dyDescent="0.2">
      <c r="A450" s="28" t="str">
        <f t="shared" si="43"/>
        <v/>
      </c>
      <c r="B450" s="26" t="str">
        <f>VLOOKUP(A450,OutputOsiris!$A$9:$A$1008,1,FALSE)</f>
        <v/>
      </c>
      <c r="C450" s="29" t="str">
        <f t="shared" si="44"/>
        <v/>
      </c>
      <c r="D450" s="26" t="str">
        <f>VLOOKUP(A450,InputToets!$A$9:$A$1008,1,FALSE)</f>
        <v/>
      </c>
      <c r="E450" s="29" t="str">
        <f t="shared" si="45"/>
        <v/>
      </c>
      <c r="F450" s="40"/>
      <c r="G450" s="77"/>
      <c r="H450" s="41" t="str">
        <f t="shared" si="41"/>
        <v/>
      </c>
      <c r="I450" s="87" t="str">
        <f t="shared" si="42"/>
        <v/>
      </c>
      <c r="J450" s="87" t="str">
        <f t="shared" si="46"/>
        <v/>
      </c>
      <c r="K450" s="5"/>
    </row>
    <row r="451" spans="1:11" ht="15" customHeight="1" x14ac:dyDescent="0.2">
      <c r="A451" s="28" t="str">
        <f t="shared" si="43"/>
        <v/>
      </c>
      <c r="B451" s="26" t="str">
        <f>VLOOKUP(A451,OutputOsiris!$A$9:$A$1008,1,FALSE)</f>
        <v/>
      </c>
      <c r="C451" s="29" t="str">
        <f t="shared" si="44"/>
        <v/>
      </c>
      <c r="D451" s="26" t="str">
        <f>VLOOKUP(A451,InputToets!$A$9:$A$1008,1,FALSE)</f>
        <v/>
      </c>
      <c r="E451" s="29" t="str">
        <f t="shared" si="45"/>
        <v/>
      </c>
      <c r="F451" s="40"/>
      <c r="G451" s="77"/>
      <c r="H451" s="41" t="str">
        <f t="shared" si="41"/>
        <v/>
      </c>
      <c r="I451" s="87" t="str">
        <f t="shared" si="42"/>
        <v/>
      </c>
      <c r="J451" s="87" t="str">
        <f t="shared" si="46"/>
        <v/>
      </c>
      <c r="K451" s="5"/>
    </row>
    <row r="452" spans="1:11" ht="15" customHeight="1" x14ac:dyDescent="0.2">
      <c r="A452" s="28" t="str">
        <f t="shared" si="43"/>
        <v/>
      </c>
      <c r="B452" s="26" t="str">
        <f>VLOOKUP(A452,OutputOsiris!$A$9:$A$1008,1,FALSE)</f>
        <v/>
      </c>
      <c r="C452" s="29" t="str">
        <f t="shared" si="44"/>
        <v/>
      </c>
      <c r="D452" s="26" t="str">
        <f>VLOOKUP(A452,InputToets!$A$9:$A$1008,1,FALSE)</f>
        <v/>
      </c>
      <c r="E452" s="29" t="str">
        <f t="shared" si="45"/>
        <v/>
      </c>
      <c r="F452" s="40"/>
      <c r="G452" s="77"/>
      <c r="H452" s="41" t="str">
        <f t="shared" si="41"/>
        <v/>
      </c>
      <c r="I452" s="87" t="str">
        <f t="shared" si="42"/>
        <v/>
      </c>
      <c r="J452" s="87" t="str">
        <f t="shared" si="46"/>
        <v/>
      </c>
      <c r="K452" s="5"/>
    </row>
    <row r="453" spans="1:11" ht="15" customHeight="1" x14ac:dyDescent="0.2">
      <c r="A453" s="28" t="str">
        <f t="shared" si="43"/>
        <v/>
      </c>
      <c r="B453" s="26" t="str">
        <f>VLOOKUP(A453,OutputOsiris!$A$9:$A$1008,1,FALSE)</f>
        <v/>
      </c>
      <c r="C453" s="29" t="str">
        <f t="shared" si="44"/>
        <v/>
      </c>
      <c r="D453" s="26" t="str">
        <f>VLOOKUP(A453,InputToets!$A$9:$A$1008,1,FALSE)</f>
        <v/>
      </c>
      <c r="E453" s="29" t="str">
        <f t="shared" si="45"/>
        <v/>
      </c>
      <c r="F453" s="40"/>
      <c r="G453" s="77"/>
      <c r="H453" s="41" t="str">
        <f t="shared" si="41"/>
        <v/>
      </c>
      <c r="I453" s="87" t="str">
        <f t="shared" si="42"/>
        <v/>
      </c>
      <c r="J453" s="87" t="str">
        <f t="shared" si="46"/>
        <v/>
      </c>
      <c r="K453" s="5"/>
    </row>
    <row r="454" spans="1:11" ht="15" customHeight="1" x14ac:dyDescent="0.2">
      <c r="A454" s="28" t="str">
        <f t="shared" si="43"/>
        <v/>
      </c>
      <c r="B454" s="26" t="str">
        <f>VLOOKUP(A454,OutputOsiris!$A$9:$A$1008,1,FALSE)</f>
        <v/>
      </c>
      <c r="C454" s="29" t="str">
        <f t="shared" si="44"/>
        <v/>
      </c>
      <c r="D454" s="26" t="str">
        <f>VLOOKUP(A454,InputToets!$A$9:$A$1008,1,FALSE)</f>
        <v/>
      </c>
      <c r="E454" s="29" t="str">
        <f t="shared" si="45"/>
        <v/>
      </c>
      <c r="F454" s="40"/>
      <c r="G454" s="77"/>
      <c r="H454" s="41" t="str">
        <f t="shared" si="41"/>
        <v/>
      </c>
      <c r="I454" s="87" t="str">
        <f t="shared" si="42"/>
        <v/>
      </c>
      <c r="J454" s="87" t="str">
        <f t="shared" si="46"/>
        <v/>
      </c>
      <c r="K454" s="5"/>
    </row>
    <row r="455" spans="1:11" ht="15" customHeight="1" x14ac:dyDescent="0.2">
      <c r="A455" s="28" t="str">
        <f t="shared" si="43"/>
        <v/>
      </c>
      <c r="B455" s="26" t="str">
        <f>VLOOKUP(A455,OutputOsiris!$A$9:$A$1008,1,FALSE)</f>
        <v/>
      </c>
      <c r="C455" s="29" t="str">
        <f t="shared" si="44"/>
        <v/>
      </c>
      <c r="D455" s="26" t="str">
        <f>VLOOKUP(A455,InputToets!$A$9:$A$1008,1,FALSE)</f>
        <v/>
      </c>
      <c r="E455" s="29" t="str">
        <f t="shared" si="45"/>
        <v/>
      </c>
      <c r="F455" s="40"/>
      <c r="G455" s="77"/>
      <c r="H455" s="41" t="str">
        <f t="shared" si="41"/>
        <v/>
      </c>
      <c r="I455" s="87" t="str">
        <f t="shared" si="42"/>
        <v/>
      </c>
      <c r="J455" s="87" t="str">
        <f t="shared" si="46"/>
        <v/>
      </c>
      <c r="K455" s="5"/>
    </row>
    <row r="456" spans="1:11" ht="15" customHeight="1" x14ac:dyDescent="0.2">
      <c r="A456" s="28" t="str">
        <f t="shared" si="43"/>
        <v/>
      </c>
      <c r="B456" s="26" t="str">
        <f>VLOOKUP(A456,OutputOsiris!$A$9:$A$1008,1,FALSE)</f>
        <v/>
      </c>
      <c r="C456" s="29" t="str">
        <f t="shared" si="44"/>
        <v/>
      </c>
      <c r="D456" s="26" t="str">
        <f>VLOOKUP(A456,InputToets!$A$9:$A$1008,1,FALSE)</f>
        <v/>
      </c>
      <c r="E456" s="29" t="str">
        <f t="shared" si="45"/>
        <v/>
      </c>
      <c r="F456" s="40"/>
      <c r="G456" s="77"/>
      <c r="H456" s="41" t="str">
        <f t="shared" si="41"/>
        <v/>
      </c>
      <c r="I456" s="87" t="str">
        <f t="shared" si="42"/>
        <v/>
      </c>
      <c r="J456" s="87" t="str">
        <f t="shared" si="46"/>
        <v/>
      </c>
      <c r="K456" s="5"/>
    </row>
    <row r="457" spans="1:11" ht="15" customHeight="1" x14ac:dyDescent="0.2">
      <c r="A457" s="28" t="str">
        <f t="shared" si="43"/>
        <v/>
      </c>
      <c r="B457" s="26" t="str">
        <f>VLOOKUP(A457,OutputOsiris!$A$9:$A$1008,1,FALSE)</f>
        <v/>
      </c>
      <c r="C457" s="29" t="str">
        <f t="shared" si="44"/>
        <v/>
      </c>
      <c r="D457" s="26" t="str">
        <f>VLOOKUP(A457,InputToets!$A$9:$A$1008,1,FALSE)</f>
        <v/>
      </c>
      <c r="E457" s="29" t="str">
        <f t="shared" si="45"/>
        <v/>
      </c>
      <c r="F457" s="40"/>
      <c r="G457" s="77"/>
      <c r="H457" s="41" t="str">
        <f t="shared" si="41"/>
        <v/>
      </c>
      <c r="I457" s="87" t="str">
        <f t="shared" si="42"/>
        <v/>
      </c>
      <c r="J457" s="87" t="str">
        <f t="shared" si="46"/>
        <v/>
      </c>
      <c r="K457" s="5"/>
    </row>
    <row r="458" spans="1:11" ht="15" customHeight="1" x14ac:dyDescent="0.2">
      <c r="A458" s="28" t="str">
        <f t="shared" si="43"/>
        <v/>
      </c>
      <c r="B458" s="26" t="str">
        <f>VLOOKUP(A458,OutputOsiris!$A$9:$A$1008,1,FALSE)</f>
        <v/>
      </c>
      <c r="C458" s="29" t="str">
        <f t="shared" si="44"/>
        <v/>
      </c>
      <c r="D458" s="26" t="str">
        <f>VLOOKUP(A458,InputToets!$A$9:$A$1008,1,FALSE)</f>
        <v/>
      </c>
      <c r="E458" s="29" t="str">
        <f t="shared" si="45"/>
        <v/>
      </c>
      <c r="F458" s="40"/>
      <c r="G458" s="77"/>
      <c r="H458" s="41" t="str">
        <f t="shared" si="41"/>
        <v/>
      </c>
      <c r="I458" s="87" t="str">
        <f t="shared" si="42"/>
        <v/>
      </c>
      <c r="J458" s="87" t="str">
        <f t="shared" si="46"/>
        <v/>
      </c>
      <c r="K458" s="5"/>
    </row>
    <row r="459" spans="1:11" ht="15" customHeight="1" x14ac:dyDescent="0.2">
      <c r="A459" s="28" t="str">
        <f t="shared" si="43"/>
        <v/>
      </c>
      <c r="B459" s="26" t="str">
        <f>VLOOKUP(A459,OutputOsiris!$A$9:$A$1008,1,FALSE)</f>
        <v/>
      </c>
      <c r="C459" s="29" t="str">
        <f t="shared" si="44"/>
        <v/>
      </c>
      <c r="D459" s="26" t="str">
        <f>VLOOKUP(A459,InputToets!$A$9:$A$1008,1,FALSE)</f>
        <v/>
      </c>
      <c r="E459" s="29" t="str">
        <f t="shared" si="45"/>
        <v/>
      </c>
      <c r="F459" s="40"/>
      <c r="G459" s="77"/>
      <c r="H459" s="41" t="str">
        <f t="shared" ref="H459:H522" si="47">IF(J459="","",IF($G$9="Cijfer",IF(ISNUMBER(G459),G459,""),IF(J459&gt;10,10,J459)))</f>
        <v/>
      </c>
      <c r="I459" s="87" t="str">
        <f t="shared" ref="I459:I522" si="48">IF(ISNUMBER(G459),((G459-$C$8)/$E$7)+1,"")</f>
        <v/>
      </c>
      <c r="J459" s="87" t="str">
        <f t="shared" si="46"/>
        <v/>
      </c>
      <c r="K459" s="5"/>
    </row>
    <row r="460" spans="1:11" ht="15" customHeight="1" x14ac:dyDescent="0.2">
      <c r="A460" s="28" t="str">
        <f t="shared" ref="A460:A523" si="49">TEXT(RIGHT(TRIM(F460),7),"0000000")</f>
        <v/>
      </c>
      <c r="B460" s="26" t="str">
        <f>VLOOKUP(A460,OutputOsiris!$A$9:$A$1008,1,FALSE)</f>
        <v/>
      </c>
      <c r="C460" s="29" t="str">
        <f t="shared" ref="C460:C523" si="50">IF(ISBLANK(F460),"",(IF(ISERROR(B460),"NEE","")))</f>
        <v/>
      </c>
      <c r="D460" s="26" t="str">
        <f>VLOOKUP(A460,InputToets!$A$9:$A$1008,1,FALSE)</f>
        <v/>
      </c>
      <c r="E460" s="29" t="str">
        <f t="shared" ref="E460:E523" si="51">IF(ISBLANK(F460),"",(IF(ISERROR(D460),"NEE","")))</f>
        <v/>
      </c>
      <c r="F460" s="40"/>
      <c r="G460" s="77"/>
      <c r="H460" s="41" t="str">
        <f t="shared" si="47"/>
        <v/>
      </c>
      <c r="I460" s="87" t="str">
        <f t="shared" si="48"/>
        <v/>
      </c>
      <c r="J460" s="87" t="str">
        <f t="shared" si="46"/>
        <v/>
      </c>
      <c r="K460" s="5"/>
    </row>
    <row r="461" spans="1:11" ht="15" customHeight="1" x14ac:dyDescent="0.2">
      <c r="A461" s="28" t="str">
        <f t="shared" si="49"/>
        <v/>
      </c>
      <c r="B461" s="26" t="str">
        <f>VLOOKUP(A461,OutputOsiris!$A$9:$A$1008,1,FALSE)</f>
        <v/>
      </c>
      <c r="C461" s="29" t="str">
        <f t="shared" si="50"/>
        <v/>
      </c>
      <c r="D461" s="26" t="str">
        <f>VLOOKUP(A461,InputToets!$A$9:$A$1008,1,FALSE)</f>
        <v/>
      </c>
      <c r="E461" s="29" t="str">
        <f t="shared" si="51"/>
        <v/>
      </c>
      <c r="F461" s="40"/>
      <c r="G461" s="77"/>
      <c r="H461" s="41" t="str">
        <f t="shared" si="47"/>
        <v/>
      </c>
      <c r="I461" s="87" t="str">
        <f t="shared" si="48"/>
        <v/>
      </c>
      <c r="J461" s="87" t="str">
        <f t="shared" si="46"/>
        <v/>
      </c>
      <c r="K461" s="5"/>
    </row>
    <row r="462" spans="1:11" ht="15" customHeight="1" x14ac:dyDescent="0.2">
      <c r="A462" s="28" t="str">
        <f t="shared" si="49"/>
        <v/>
      </c>
      <c r="B462" s="26" t="str">
        <f>VLOOKUP(A462,OutputOsiris!$A$9:$A$1008,1,FALSE)</f>
        <v/>
      </c>
      <c r="C462" s="29" t="str">
        <f t="shared" si="50"/>
        <v/>
      </c>
      <c r="D462" s="26" t="str">
        <f>VLOOKUP(A462,InputToets!$A$9:$A$1008,1,FALSE)</f>
        <v/>
      </c>
      <c r="E462" s="29" t="str">
        <f t="shared" si="51"/>
        <v/>
      </c>
      <c r="F462" s="40"/>
      <c r="G462" s="77"/>
      <c r="H462" s="41" t="str">
        <f t="shared" si="47"/>
        <v/>
      </c>
      <c r="I462" s="87" t="str">
        <f t="shared" si="48"/>
        <v/>
      </c>
      <c r="J462" s="87" t="str">
        <f t="shared" si="46"/>
        <v/>
      </c>
      <c r="K462" s="5"/>
    </row>
    <row r="463" spans="1:11" ht="15" customHeight="1" x14ac:dyDescent="0.2">
      <c r="A463" s="28" t="str">
        <f t="shared" si="49"/>
        <v/>
      </c>
      <c r="B463" s="26" t="str">
        <f>VLOOKUP(A463,OutputOsiris!$A$9:$A$1008,1,FALSE)</f>
        <v/>
      </c>
      <c r="C463" s="29" t="str">
        <f t="shared" si="50"/>
        <v/>
      </c>
      <c r="D463" s="26" t="str">
        <f>VLOOKUP(A463,InputToets!$A$9:$A$1008,1,FALSE)</f>
        <v/>
      </c>
      <c r="E463" s="29" t="str">
        <f t="shared" si="51"/>
        <v/>
      </c>
      <c r="F463" s="40"/>
      <c r="G463" s="77"/>
      <c r="H463" s="41" t="str">
        <f t="shared" si="47"/>
        <v/>
      </c>
      <c r="I463" s="87" t="str">
        <f t="shared" si="48"/>
        <v/>
      </c>
      <c r="J463" s="87" t="str">
        <f t="shared" si="46"/>
        <v/>
      </c>
      <c r="K463" s="5"/>
    </row>
    <row r="464" spans="1:11" ht="15" customHeight="1" x14ac:dyDescent="0.2">
      <c r="A464" s="28" t="str">
        <f t="shared" si="49"/>
        <v/>
      </c>
      <c r="B464" s="26" t="str">
        <f>VLOOKUP(A464,OutputOsiris!$A$9:$A$1008,1,FALSE)</f>
        <v/>
      </c>
      <c r="C464" s="29" t="str">
        <f t="shared" si="50"/>
        <v/>
      </c>
      <c r="D464" s="26" t="str">
        <f>VLOOKUP(A464,InputToets!$A$9:$A$1008,1,FALSE)</f>
        <v/>
      </c>
      <c r="E464" s="29" t="str">
        <f t="shared" si="51"/>
        <v/>
      </c>
      <c r="F464" s="40"/>
      <c r="G464" s="77"/>
      <c r="H464" s="41" t="str">
        <f t="shared" si="47"/>
        <v/>
      </c>
      <c r="I464" s="87" t="str">
        <f t="shared" si="48"/>
        <v/>
      </c>
      <c r="J464" s="87" t="str">
        <f t="shared" ref="J464:J527" si="52">IF(I464="","",IF(I464&lt;1,1,I464))</f>
        <v/>
      </c>
      <c r="K464" s="5"/>
    </row>
    <row r="465" spans="1:11" ht="15" customHeight="1" x14ac:dyDescent="0.2">
      <c r="A465" s="28" t="str">
        <f t="shared" si="49"/>
        <v/>
      </c>
      <c r="B465" s="26" t="str">
        <f>VLOOKUP(A465,OutputOsiris!$A$9:$A$1008,1,FALSE)</f>
        <v/>
      </c>
      <c r="C465" s="29" t="str">
        <f t="shared" si="50"/>
        <v/>
      </c>
      <c r="D465" s="26" t="str">
        <f>VLOOKUP(A465,InputToets!$A$9:$A$1008,1,FALSE)</f>
        <v/>
      </c>
      <c r="E465" s="29" t="str">
        <f t="shared" si="51"/>
        <v/>
      </c>
      <c r="F465" s="40"/>
      <c r="G465" s="77"/>
      <c r="H465" s="41" t="str">
        <f t="shared" si="47"/>
        <v/>
      </c>
      <c r="I465" s="87" t="str">
        <f t="shared" si="48"/>
        <v/>
      </c>
      <c r="J465" s="87" t="str">
        <f t="shared" si="52"/>
        <v/>
      </c>
      <c r="K465" s="5"/>
    </row>
    <row r="466" spans="1:11" ht="15" customHeight="1" x14ac:dyDescent="0.2">
      <c r="A466" s="28" t="str">
        <f t="shared" si="49"/>
        <v/>
      </c>
      <c r="B466" s="26" t="str">
        <f>VLOOKUP(A466,OutputOsiris!$A$9:$A$1008,1,FALSE)</f>
        <v/>
      </c>
      <c r="C466" s="29" t="str">
        <f t="shared" si="50"/>
        <v/>
      </c>
      <c r="D466" s="26" t="str">
        <f>VLOOKUP(A466,InputToets!$A$9:$A$1008,1,FALSE)</f>
        <v/>
      </c>
      <c r="E466" s="29" t="str">
        <f t="shared" si="51"/>
        <v/>
      </c>
      <c r="F466" s="40"/>
      <c r="G466" s="77"/>
      <c r="H466" s="41" t="str">
        <f t="shared" si="47"/>
        <v/>
      </c>
      <c r="I466" s="87" t="str">
        <f t="shared" si="48"/>
        <v/>
      </c>
      <c r="J466" s="87" t="str">
        <f t="shared" si="52"/>
        <v/>
      </c>
      <c r="K466" s="5"/>
    </row>
    <row r="467" spans="1:11" ht="15" customHeight="1" x14ac:dyDescent="0.2">
      <c r="A467" s="28" t="str">
        <f t="shared" si="49"/>
        <v/>
      </c>
      <c r="B467" s="26" t="str">
        <f>VLOOKUP(A467,OutputOsiris!$A$9:$A$1008,1,FALSE)</f>
        <v/>
      </c>
      <c r="C467" s="29" t="str">
        <f t="shared" si="50"/>
        <v/>
      </c>
      <c r="D467" s="26" t="str">
        <f>VLOOKUP(A467,InputToets!$A$9:$A$1008,1,FALSE)</f>
        <v/>
      </c>
      <c r="E467" s="29" t="str">
        <f t="shared" si="51"/>
        <v/>
      </c>
      <c r="F467" s="40"/>
      <c r="G467" s="77"/>
      <c r="H467" s="41" t="str">
        <f t="shared" si="47"/>
        <v/>
      </c>
      <c r="I467" s="87" t="str">
        <f t="shared" si="48"/>
        <v/>
      </c>
      <c r="J467" s="87" t="str">
        <f t="shared" si="52"/>
        <v/>
      </c>
      <c r="K467" s="5"/>
    </row>
    <row r="468" spans="1:11" ht="15" customHeight="1" x14ac:dyDescent="0.2">
      <c r="A468" s="28" t="str">
        <f t="shared" si="49"/>
        <v/>
      </c>
      <c r="B468" s="26" t="str">
        <f>VLOOKUP(A468,OutputOsiris!$A$9:$A$1008,1,FALSE)</f>
        <v/>
      </c>
      <c r="C468" s="29" t="str">
        <f t="shared" si="50"/>
        <v/>
      </c>
      <c r="D468" s="26" t="str">
        <f>VLOOKUP(A468,InputToets!$A$9:$A$1008,1,FALSE)</f>
        <v/>
      </c>
      <c r="E468" s="29" t="str">
        <f t="shared" si="51"/>
        <v/>
      </c>
      <c r="F468" s="40"/>
      <c r="G468" s="77"/>
      <c r="H468" s="41" t="str">
        <f t="shared" si="47"/>
        <v/>
      </c>
      <c r="I468" s="87" t="str">
        <f t="shared" si="48"/>
        <v/>
      </c>
      <c r="J468" s="87" t="str">
        <f t="shared" si="52"/>
        <v/>
      </c>
      <c r="K468" s="5"/>
    </row>
    <row r="469" spans="1:11" ht="15" customHeight="1" x14ac:dyDescent="0.2">
      <c r="A469" s="28" t="str">
        <f t="shared" si="49"/>
        <v/>
      </c>
      <c r="B469" s="26" t="str">
        <f>VLOOKUP(A469,OutputOsiris!$A$9:$A$1008,1,FALSE)</f>
        <v/>
      </c>
      <c r="C469" s="29" t="str">
        <f t="shared" si="50"/>
        <v/>
      </c>
      <c r="D469" s="26" t="str">
        <f>VLOOKUP(A469,InputToets!$A$9:$A$1008,1,FALSE)</f>
        <v/>
      </c>
      <c r="E469" s="29" t="str">
        <f t="shared" si="51"/>
        <v/>
      </c>
      <c r="F469" s="40"/>
      <c r="G469" s="77"/>
      <c r="H469" s="41" t="str">
        <f t="shared" si="47"/>
        <v/>
      </c>
      <c r="I469" s="87" t="str">
        <f t="shared" si="48"/>
        <v/>
      </c>
      <c r="J469" s="87" t="str">
        <f t="shared" si="52"/>
        <v/>
      </c>
      <c r="K469" s="5"/>
    </row>
    <row r="470" spans="1:11" ht="15" customHeight="1" x14ac:dyDescent="0.2">
      <c r="A470" s="28" t="str">
        <f t="shared" si="49"/>
        <v/>
      </c>
      <c r="B470" s="26" t="str">
        <f>VLOOKUP(A470,OutputOsiris!$A$9:$A$1008,1,FALSE)</f>
        <v/>
      </c>
      <c r="C470" s="29" t="str">
        <f t="shared" si="50"/>
        <v/>
      </c>
      <c r="D470" s="26" t="str">
        <f>VLOOKUP(A470,InputToets!$A$9:$A$1008,1,FALSE)</f>
        <v/>
      </c>
      <c r="E470" s="29" t="str">
        <f t="shared" si="51"/>
        <v/>
      </c>
      <c r="F470" s="40"/>
      <c r="G470" s="77"/>
      <c r="H470" s="41" t="str">
        <f t="shared" si="47"/>
        <v/>
      </c>
      <c r="I470" s="87" t="str">
        <f t="shared" si="48"/>
        <v/>
      </c>
      <c r="J470" s="87" t="str">
        <f t="shared" si="52"/>
        <v/>
      </c>
      <c r="K470" s="5"/>
    </row>
    <row r="471" spans="1:11" ht="15" customHeight="1" x14ac:dyDescent="0.2">
      <c r="A471" s="28" t="str">
        <f t="shared" si="49"/>
        <v/>
      </c>
      <c r="B471" s="26" t="str">
        <f>VLOOKUP(A471,OutputOsiris!$A$9:$A$1008,1,FALSE)</f>
        <v/>
      </c>
      <c r="C471" s="29" t="str">
        <f t="shared" si="50"/>
        <v/>
      </c>
      <c r="D471" s="26" t="str">
        <f>VLOOKUP(A471,InputToets!$A$9:$A$1008,1,FALSE)</f>
        <v/>
      </c>
      <c r="E471" s="29" t="str">
        <f t="shared" si="51"/>
        <v/>
      </c>
      <c r="F471" s="40"/>
      <c r="G471" s="77"/>
      <c r="H471" s="41" t="str">
        <f t="shared" si="47"/>
        <v/>
      </c>
      <c r="I471" s="87" t="str">
        <f t="shared" si="48"/>
        <v/>
      </c>
      <c r="J471" s="87" t="str">
        <f t="shared" si="52"/>
        <v/>
      </c>
      <c r="K471" s="5"/>
    </row>
    <row r="472" spans="1:11" ht="15" customHeight="1" x14ac:dyDescent="0.2">
      <c r="A472" s="28" t="str">
        <f t="shared" si="49"/>
        <v/>
      </c>
      <c r="B472" s="26" t="str">
        <f>VLOOKUP(A472,OutputOsiris!$A$9:$A$1008,1,FALSE)</f>
        <v/>
      </c>
      <c r="C472" s="29" t="str">
        <f t="shared" si="50"/>
        <v/>
      </c>
      <c r="D472" s="26" t="str">
        <f>VLOOKUP(A472,InputToets!$A$9:$A$1008,1,FALSE)</f>
        <v/>
      </c>
      <c r="E472" s="29" t="str">
        <f t="shared" si="51"/>
        <v/>
      </c>
      <c r="F472" s="40"/>
      <c r="G472" s="77"/>
      <c r="H472" s="41" t="str">
        <f t="shared" si="47"/>
        <v/>
      </c>
      <c r="I472" s="87" t="str">
        <f t="shared" si="48"/>
        <v/>
      </c>
      <c r="J472" s="87" t="str">
        <f t="shared" si="52"/>
        <v/>
      </c>
      <c r="K472" s="5"/>
    </row>
    <row r="473" spans="1:11" ht="15" customHeight="1" x14ac:dyDescent="0.2">
      <c r="A473" s="28" t="str">
        <f t="shared" si="49"/>
        <v/>
      </c>
      <c r="B473" s="26" t="str">
        <f>VLOOKUP(A473,OutputOsiris!$A$9:$A$1008,1,FALSE)</f>
        <v/>
      </c>
      <c r="C473" s="29" t="str">
        <f t="shared" si="50"/>
        <v/>
      </c>
      <c r="D473" s="26" t="str">
        <f>VLOOKUP(A473,InputToets!$A$9:$A$1008,1,FALSE)</f>
        <v/>
      </c>
      <c r="E473" s="29" t="str">
        <f t="shared" si="51"/>
        <v/>
      </c>
      <c r="F473" s="40"/>
      <c r="G473" s="77"/>
      <c r="H473" s="41" t="str">
        <f t="shared" si="47"/>
        <v/>
      </c>
      <c r="I473" s="87" t="str">
        <f t="shared" si="48"/>
        <v/>
      </c>
      <c r="J473" s="87" t="str">
        <f t="shared" si="52"/>
        <v/>
      </c>
      <c r="K473" s="5"/>
    </row>
    <row r="474" spans="1:11" ht="15" customHeight="1" x14ac:dyDescent="0.2">
      <c r="A474" s="28" t="str">
        <f t="shared" si="49"/>
        <v/>
      </c>
      <c r="B474" s="26" t="str">
        <f>VLOOKUP(A474,OutputOsiris!$A$9:$A$1008,1,FALSE)</f>
        <v/>
      </c>
      <c r="C474" s="29" t="str">
        <f t="shared" si="50"/>
        <v/>
      </c>
      <c r="D474" s="26" t="str">
        <f>VLOOKUP(A474,InputToets!$A$9:$A$1008,1,FALSE)</f>
        <v/>
      </c>
      <c r="E474" s="29" t="str">
        <f t="shared" si="51"/>
        <v/>
      </c>
      <c r="F474" s="40"/>
      <c r="G474" s="77"/>
      <c r="H474" s="41" t="str">
        <f t="shared" si="47"/>
        <v/>
      </c>
      <c r="I474" s="87" t="str">
        <f t="shared" si="48"/>
        <v/>
      </c>
      <c r="J474" s="87" t="str">
        <f t="shared" si="52"/>
        <v/>
      </c>
      <c r="K474" s="5"/>
    </row>
    <row r="475" spans="1:11" ht="15" customHeight="1" x14ac:dyDescent="0.2">
      <c r="A475" s="28" t="str">
        <f t="shared" si="49"/>
        <v/>
      </c>
      <c r="B475" s="26" t="str">
        <f>VLOOKUP(A475,OutputOsiris!$A$9:$A$1008,1,FALSE)</f>
        <v/>
      </c>
      <c r="C475" s="29" t="str">
        <f t="shared" si="50"/>
        <v/>
      </c>
      <c r="D475" s="26" t="str">
        <f>VLOOKUP(A475,InputToets!$A$9:$A$1008,1,FALSE)</f>
        <v/>
      </c>
      <c r="E475" s="29" t="str">
        <f t="shared" si="51"/>
        <v/>
      </c>
      <c r="F475" s="40"/>
      <c r="G475" s="77"/>
      <c r="H475" s="41" t="str">
        <f t="shared" si="47"/>
        <v/>
      </c>
      <c r="I475" s="87" t="str">
        <f t="shared" si="48"/>
        <v/>
      </c>
      <c r="J475" s="87" t="str">
        <f t="shared" si="52"/>
        <v/>
      </c>
      <c r="K475" s="5"/>
    </row>
    <row r="476" spans="1:11" ht="15" customHeight="1" x14ac:dyDescent="0.2">
      <c r="A476" s="28" t="str">
        <f t="shared" si="49"/>
        <v/>
      </c>
      <c r="B476" s="26" t="str">
        <f>VLOOKUP(A476,OutputOsiris!$A$9:$A$1008,1,FALSE)</f>
        <v/>
      </c>
      <c r="C476" s="29" t="str">
        <f t="shared" si="50"/>
        <v/>
      </c>
      <c r="D476" s="26" t="str">
        <f>VLOOKUP(A476,InputToets!$A$9:$A$1008,1,FALSE)</f>
        <v/>
      </c>
      <c r="E476" s="29" t="str">
        <f t="shared" si="51"/>
        <v/>
      </c>
      <c r="F476" s="40"/>
      <c r="G476" s="77"/>
      <c r="H476" s="41" t="str">
        <f t="shared" si="47"/>
        <v/>
      </c>
      <c r="I476" s="87" t="str">
        <f t="shared" si="48"/>
        <v/>
      </c>
      <c r="J476" s="87" t="str">
        <f t="shared" si="52"/>
        <v/>
      </c>
      <c r="K476" s="5"/>
    </row>
    <row r="477" spans="1:11" ht="15" customHeight="1" x14ac:dyDescent="0.2">
      <c r="A477" s="28" t="str">
        <f t="shared" si="49"/>
        <v/>
      </c>
      <c r="B477" s="26" t="str">
        <f>VLOOKUP(A477,OutputOsiris!$A$9:$A$1008,1,FALSE)</f>
        <v/>
      </c>
      <c r="C477" s="29" t="str">
        <f t="shared" si="50"/>
        <v/>
      </c>
      <c r="D477" s="26" t="str">
        <f>VLOOKUP(A477,InputToets!$A$9:$A$1008,1,FALSE)</f>
        <v/>
      </c>
      <c r="E477" s="29" t="str">
        <f t="shared" si="51"/>
        <v/>
      </c>
      <c r="F477" s="40"/>
      <c r="G477" s="77"/>
      <c r="H477" s="41" t="str">
        <f t="shared" si="47"/>
        <v/>
      </c>
      <c r="I477" s="87" t="str">
        <f t="shared" si="48"/>
        <v/>
      </c>
      <c r="J477" s="87" t="str">
        <f t="shared" si="52"/>
        <v/>
      </c>
      <c r="K477" s="5"/>
    </row>
    <row r="478" spans="1:11" ht="15" customHeight="1" x14ac:dyDescent="0.2">
      <c r="A478" s="28" t="str">
        <f t="shared" si="49"/>
        <v/>
      </c>
      <c r="B478" s="26" t="str">
        <f>VLOOKUP(A478,OutputOsiris!$A$9:$A$1008,1,FALSE)</f>
        <v/>
      </c>
      <c r="C478" s="29" t="str">
        <f t="shared" si="50"/>
        <v/>
      </c>
      <c r="D478" s="26" t="str">
        <f>VLOOKUP(A478,InputToets!$A$9:$A$1008,1,FALSE)</f>
        <v/>
      </c>
      <c r="E478" s="29" t="str">
        <f t="shared" si="51"/>
        <v/>
      </c>
      <c r="F478" s="40"/>
      <c r="G478" s="77"/>
      <c r="H478" s="41" t="str">
        <f t="shared" si="47"/>
        <v/>
      </c>
      <c r="I478" s="87" t="str">
        <f t="shared" si="48"/>
        <v/>
      </c>
      <c r="J478" s="87" t="str">
        <f t="shared" si="52"/>
        <v/>
      </c>
      <c r="K478" s="5"/>
    </row>
    <row r="479" spans="1:11" ht="15" customHeight="1" x14ac:dyDescent="0.2">
      <c r="A479" s="28" t="str">
        <f t="shared" si="49"/>
        <v/>
      </c>
      <c r="B479" s="26" t="str">
        <f>VLOOKUP(A479,OutputOsiris!$A$9:$A$1008,1,FALSE)</f>
        <v/>
      </c>
      <c r="C479" s="29" t="str">
        <f t="shared" si="50"/>
        <v/>
      </c>
      <c r="D479" s="26" t="str">
        <f>VLOOKUP(A479,InputToets!$A$9:$A$1008,1,FALSE)</f>
        <v/>
      </c>
      <c r="E479" s="29" t="str">
        <f t="shared" si="51"/>
        <v/>
      </c>
      <c r="F479" s="40"/>
      <c r="G479" s="77"/>
      <c r="H479" s="41" t="str">
        <f t="shared" si="47"/>
        <v/>
      </c>
      <c r="I479" s="87" t="str">
        <f t="shared" si="48"/>
        <v/>
      </c>
      <c r="J479" s="87" t="str">
        <f t="shared" si="52"/>
        <v/>
      </c>
      <c r="K479" s="5"/>
    </row>
    <row r="480" spans="1:11" ht="15" customHeight="1" x14ac:dyDescent="0.2">
      <c r="A480" s="28" t="str">
        <f t="shared" si="49"/>
        <v/>
      </c>
      <c r="B480" s="26" t="str">
        <f>VLOOKUP(A480,OutputOsiris!$A$9:$A$1008,1,FALSE)</f>
        <v/>
      </c>
      <c r="C480" s="29" t="str">
        <f t="shared" si="50"/>
        <v/>
      </c>
      <c r="D480" s="26" t="str">
        <f>VLOOKUP(A480,InputToets!$A$9:$A$1008,1,FALSE)</f>
        <v/>
      </c>
      <c r="E480" s="29" t="str">
        <f t="shared" si="51"/>
        <v/>
      </c>
      <c r="F480" s="40"/>
      <c r="G480" s="77"/>
      <c r="H480" s="41" t="str">
        <f t="shared" si="47"/>
        <v/>
      </c>
      <c r="I480" s="87" t="str">
        <f t="shared" si="48"/>
        <v/>
      </c>
      <c r="J480" s="87" t="str">
        <f t="shared" si="52"/>
        <v/>
      </c>
      <c r="K480" s="5"/>
    </row>
    <row r="481" spans="1:11" ht="15" customHeight="1" x14ac:dyDescent="0.2">
      <c r="A481" s="28" t="str">
        <f t="shared" si="49"/>
        <v/>
      </c>
      <c r="B481" s="26" t="str">
        <f>VLOOKUP(A481,OutputOsiris!$A$9:$A$1008,1,FALSE)</f>
        <v/>
      </c>
      <c r="C481" s="29" t="str">
        <f t="shared" si="50"/>
        <v/>
      </c>
      <c r="D481" s="26" t="str">
        <f>VLOOKUP(A481,InputToets!$A$9:$A$1008,1,FALSE)</f>
        <v/>
      </c>
      <c r="E481" s="29" t="str">
        <f t="shared" si="51"/>
        <v/>
      </c>
      <c r="F481" s="40"/>
      <c r="G481" s="77"/>
      <c r="H481" s="41" t="str">
        <f t="shared" si="47"/>
        <v/>
      </c>
      <c r="I481" s="87" t="str">
        <f t="shared" si="48"/>
        <v/>
      </c>
      <c r="J481" s="87" t="str">
        <f t="shared" si="52"/>
        <v/>
      </c>
      <c r="K481" s="5"/>
    </row>
    <row r="482" spans="1:11" ht="15" customHeight="1" x14ac:dyDescent="0.2">
      <c r="A482" s="28" t="str">
        <f t="shared" si="49"/>
        <v/>
      </c>
      <c r="B482" s="26" t="str">
        <f>VLOOKUP(A482,OutputOsiris!$A$9:$A$1008,1,FALSE)</f>
        <v/>
      </c>
      <c r="C482" s="29" t="str">
        <f t="shared" si="50"/>
        <v/>
      </c>
      <c r="D482" s="26" t="str">
        <f>VLOOKUP(A482,InputToets!$A$9:$A$1008,1,FALSE)</f>
        <v/>
      </c>
      <c r="E482" s="29" t="str">
        <f t="shared" si="51"/>
        <v/>
      </c>
      <c r="F482" s="40"/>
      <c r="G482" s="77"/>
      <c r="H482" s="41" t="str">
        <f t="shared" si="47"/>
        <v/>
      </c>
      <c r="I482" s="87" t="str">
        <f t="shared" si="48"/>
        <v/>
      </c>
      <c r="J482" s="87" t="str">
        <f t="shared" si="52"/>
        <v/>
      </c>
      <c r="K482" s="5"/>
    </row>
    <row r="483" spans="1:11" ht="15" customHeight="1" x14ac:dyDescent="0.2">
      <c r="A483" s="28" t="str">
        <f t="shared" si="49"/>
        <v/>
      </c>
      <c r="B483" s="26" t="str">
        <f>VLOOKUP(A483,OutputOsiris!$A$9:$A$1008,1,FALSE)</f>
        <v/>
      </c>
      <c r="C483" s="29" t="str">
        <f t="shared" si="50"/>
        <v/>
      </c>
      <c r="D483" s="26" t="str">
        <f>VLOOKUP(A483,InputToets!$A$9:$A$1008,1,FALSE)</f>
        <v/>
      </c>
      <c r="E483" s="29" t="str">
        <f t="shared" si="51"/>
        <v/>
      </c>
      <c r="F483" s="40"/>
      <c r="G483" s="77"/>
      <c r="H483" s="41" t="str">
        <f t="shared" si="47"/>
        <v/>
      </c>
      <c r="I483" s="87" t="str">
        <f t="shared" si="48"/>
        <v/>
      </c>
      <c r="J483" s="87" t="str">
        <f t="shared" si="52"/>
        <v/>
      </c>
      <c r="K483" s="5"/>
    </row>
    <row r="484" spans="1:11" ht="15" customHeight="1" x14ac:dyDescent="0.2">
      <c r="A484" s="28" t="str">
        <f t="shared" si="49"/>
        <v/>
      </c>
      <c r="B484" s="26" t="str">
        <f>VLOOKUP(A484,OutputOsiris!$A$9:$A$1008,1,FALSE)</f>
        <v/>
      </c>
      <c r="C484" s="29" t="str">
        <f t="shared" si="50"/>
        <v/>
      </c>
      <c r="D484" s="26" t="str">
        <f>VLOOKUP(A484,InputToets!$A$9:$A$1008,1,FALSE)</f>
        <v/>
      </c>
      <c r="E484" s="29" t="str">
        <f t="shared" si="51"/>
        <v/>
      </c>
      <c r="F484" s="40"/>
      <c r="G484" s="77"/>
      <c r="H484" s="41" t="str">
        <f t="shared" si="47"/>
        <v/>
      </c>
      <c r="I484" s="87" t="str">
        <f t="shared" si="48"/>
        <v/>
      </c>
      <c r="J484" s="87" t="str">
        <f t="shared" si="52"/>
        <v/>
      </c>
      <c r="K484" s="5"/>
    </row>
    <row r="485" spans="1:11" ht="15" customHeight="1" x14ac:dyDescent="0.2">
      <c r="A485" s="28" t="str">
        <f t="shared" si="49"/>
        <v/>
      </c>
      <c r="B485" s="26" t="str">
        <f>VLOOKUP(A485,OutputOsiris!$A$9:$A$1008,1,FALSE)</f>
        <v/>
      </c>
      <c r="C485" s="29" t="str">
        <f t="shared" si="50"/>
        <v/>
      </c>
      <c r="D485" s="26" t="str">
        <f>VLOOKUP(A485,InputToets!$A$9:$A$1008,1,FALSE)</f>
        <v/>
      </c>
      <c r="E485" s="29" t="str">
        <f t="shared" si="51"/>
        <v/>
      </c>
      <c r="F485" s="40"/>
      <c r="G485" s="77"/>
      <c r="H485" s="41" t="str">
        <f t="shared" si="47"/>
        <v/>
      </c>
      <c r="I485" s="87" t="str">
        <f t="shared" si="48"/>
        <v/>
      </c>
      <c r="J485" s="87" t="str">
        <f t="shared" si="52"/>
        <v/>
      </c>
      <c r="K485" s="5"/>
    </row>
    <row r="486" spans="1:11" ht="15" customHeight="1" x14ac:dyDescent="0.2">
      <c r="A486" s="28" t="str">
        <f t="shared" si="49"/>
        <v/>
      </c>
      <c r="B486" s="26" t="str">
        <f>VLOOKUP(A486,OutputOsiris!$A$9:$A$1008,1,FALSE)</f>
        <v/>
      </c>
      <c r="C486" s="29" t="str">
        <f t="shared" si="50"/>
        <v/>
      </c>
      <c r="D486" s="26" t="str">
        <f>VLOOKUP(A486,InputToets!$A$9:$A$1008,1,FALSE)</f>
        <v/>
      </c>
      <c r="E486" s="29" t="str">
        <f t="shared" si="51"/>
        <v/>
      </c>
      <c r="F486" s="40"/>
      <c r="G486" s="77"/>
      <c r="H486" s="41" t="str">
        <f t="shared" si="47"/>
        <v/>
      </c>
      <c r="I486" s="87" t="str">
        <f t="shared" si="48"/>
        <v/>
      </c>
      <c r="J486" s="87" t="str">
        <f t="shared" si="52"/>
        <v/>
      </c>
      <c r="K486" s="5"/>
    </row>
    <row r="487" spans="1:11" ht="15" customHeight="1" x14ac:dyDescent="0.2">
      <c r="A487" s="28" t="str">
        <f t="shared" si="49"/>
        <v/>
      </c>
      <c r="B487" s="26" t="str">
        <f>VLOOKUP(A487,OutputOsiris!$A$9:$A$1008,1,FALSE)</f>
        <v/>
      </c>
      <c r="C487" s="29" t="str">
        <f t="shared" si="50"/>
        <v/>
      </c>
      <c r="D487" s="26" t="str">
        <f>VLOOKUP(A487,InputToets!$A$9:$A$1008,1,FALSE)</f>
        <v/>
      </c>
      <c r="E487" s="29" t="str">
        <f t="shared" si="51"/>
        <v/>
      </c>
      <c r="F487" s="40"/>
      <c r="G487" s="77"/>
      <c r="H487" s="41" t="str">
        <f t="shared" si="47"/>
        <v/>
      </c>
      <c r="I487" s="87" t="str">
        <f t="shared" si="48"/>
        <v/>
      </c>
      <c r="J487" s="87" t="str">
        <f t="shared" si="52"/>
        <v/>
      </c>
      <c r="K487" s="5"/>
    </row>
    <row r="488" spans="1:11" ht="15" customHeight="1" x14ac:dyDescent="0.2">
      <c r="A488" s="28" t="str">
        <f t="shared" si="49"/>
        <v/>
      </c>
      <c r="B488" s="26" t="str">
        <f>VLOOKUP(A488,OutputOsiris!$A$9:$A$1008,1,FALSE)</f>
        <v/>
      </c>
      <c r="C488" s="29" t="str">
        <f t="shared" si="50"/>
        <v/>
      </c>
      <c r="D488" s="26" t="str">
        <f>VLOOKUP(A488,InputToets!$A$9:$A$1008,1,FALSE)</f>
        <v/>
      </c>
      <c r="E488" s="29" t="str">
        <f t="shared" si="51"/>
        <v/>
      </c>
      <c r="F488" s="40"/>
      <c r="G488" s="77"/>
      <c r="H488" s="41" t="str">
        <f t="shared" si="47"/>
        <v/>
      </c>
      <c r="I488" s="87" t="str">
        <f t="shared" si="48"/>
        <v/>
      </c>
      <c r="J488" s="87" t="str">
        <f t="shared" si="52"/>
        <v/>
      </c>
      <c r="K488" s="5"/>
    </row>
    <row r="489" spans="1:11" ht="15" customHeight="1" x14ac:dyDescent="0.2">
      <c r="A489" s="28" t="str">
        <f t="shared" si="49"/>
        <v/>
      </c>
      <c r="B489" s="26" t="str">
        <f>VLOOKUP(A489,OutputOsiris!$A$9:$A$1008,1,FALSE)</f>
        <v/>
      </c>
      <c r="C489" s="29" t="str">
        <f t="shared" si="50"/>
        <v/>
      </c>
      <c r="D489" s="26" t="str">
        <f>VLOOKUP(A489,InputToets!$A$9:$A$1008,1,FALSE)</f>
        <v/>
      </c>
      <c r="E489" s="29" t="str">
        <f t="shared" si="51"/>
        <v/>
      </c>
      <c r="F489" s="40"/>
      <c r="G489" s="77"/>
      <c r="H489" s="41" t="str">
        <f t="shared" si="47"/>
        <v/>
      </c>
      <c r="I489" s="87" t="str">
        <f t="shared" si="48"/>
        <v/>
      </c>
      <c r="J489" s="87" t="str">
        <f t="shared" si="52"/>
        <v/>
      </c>
      <c r="K489" s="5"/>
    </row>
    <row r="490" spans="1:11" ht="15" customHeight="1" x14ac:dyDescent="0.2">
      <c r="A490" s="28" t="str">
        <f t="shared" si="49"/>
        <v/>
      </c>
      <c r="B490" s="26" t="str">
        <f>VLOOKUP(A490,OutputOsiris!$A$9:$A$1008,1,FALSE)</f>
        <v/>
      </c>
      <c r="C490" s="29" t="str">
        <f t="shared" si="50"/>
        <v/>
      </c>
      <c r="D490" s="26" t="str">
        <f>VLOOKUP(A490,InputToets!$A$9:$A$1008,1,FALSE)</f>
        <v/>
      </c>
      <c r="E490" s="29" t="str">
        <f t="shared" si="51"/>
        <v/>
      </c>
      <c r="F490" s="40"/>
      <c r="G490" s="77"/>
      <c r="H490" s="41" t="str">
        <f t="shared" si="47"/>
        <v/>
      </c>
      <c r="I490" s="87" t="str">
        <f t="shared" si="48"/>
        <v/>
      </c>
      <c r="J490" s="87" t="str">
        <f t="shared" si="52"/>
        <v/>
      </c>
      <c r="K490" s="5"/>
    </row>
    <row r="491" spans="1:11" ht="15" customHeight="1" x14ac:dyDescent="0.2">
      <c r="A491" s="28" t="str">
        <f t="shared" si="49"/>
        <v/>
      </c>
      <c r="B491" s="26" t="str">
        <f>VLOOKUP(A491,OutputOsiris!$A$9:$A$1008,1,FALSE)</f>
        <v/>
      </c>
      <c r="C491" s="29" t="str">
        <f t="shared" si="50"/>
        <v/>
      </c>
      <c r="D491" s="26" t="str">
        <f>VLOOKUP(A491,InputToets!$A$9:$A$1008,1,FALSE)</f>
        <v/>
      </c>
      <c r="E491" s="29" t="str">
        <f t="shared" si="51"/>
        <v/>
      </c>
      <c r="F491" s="40"/>
      <c r="G491" s="77"/>
      <c r="H491" s="41" t="str">
        <f t="shared" si="47"/>
        <v/>
      </c>
      <c r="I491" s="87" t="str">
        <f t="shared" si="48"/>
        <v/>
      </c>
      <c r="J491" s="87" t="str">
        <f t="shared" si="52"/>
        <v/>
      </c>
      <c r="K491" s="5"/>
    </row>
    <row r="492" spans="1:11" ht="15" customHeight="1" x14ac:dyDescent="0.2">
      <c r="A492" s="28" t="str">
        <f t="shared" si="49"/>
        <v/>
      </c>
      <c r="B492" s="26" t="str">
        <f>VLOOKUP(A492,OutputOsiris!$A$9:$A$1008,1,FALSE)</f>
        <v/>
      </c>
      <c r="C492" s="29" t="str">
        <f t="shared" si="50"/>
        <v/>
      </c>
      <c r="D492" s="26" t="str">
        <f>VLOOKUP(A492,InputToets!$A$9:$A$1008,1,FALSE)</f>
        <v/>
      </c>
      <c r="E492" s="29" t="str">
        <f t="shared" si="51"/>
        <v/>
      </c>
      <c r="F492" s="40"/>
      <c r="G492" s="77"/>
      <c r="H492" s="41" t="str">
        <f t="shared" si="47"/>
        <v/>
      </c>
      <c r="I492" s="87" t="str">
        <f t="shared" si="48"/>
        <v/>
      </c>
      <c r="J492" s="87" t="str">
        <f t="shared" si="52"/>
        <v/>
      </c>
      <c r="K492" s="5"/>
    </row>
    <row r="493" spans="1:11" ht="15" customHeight="1" x14ac:dyDescent="0.2">
      <c r="A493" s="28" t="str">
        <f t="shared" si="49"/>
        <v/>
      </c>
      <c r="B493" s="26" t="str">
        <f>VLOOKUP(A493,OutputOsiris!$A$9:$A$1008,1,FALSE)</f>
        <v/>
      </c>
      <c r="C493" s="29" t="str">
        <f t="shared" si="50"/>
        <v/>
      </c>
      <c r="D493" s="26" t="str">
        <f>VLOOKUP(A493,InputToets!$A$9:$A$1008,1,FALSE)</f>
        <v/>
      </c>
      <c r="E493" s="29" t="str">
        <f t="shared" si="51"/>
        <v/>
      </c>
      <c r="F493" s="40"/>
      <c r="G493" s="77"/>
      <c r="H493" s="41" t="str">
        <f t="shared" si="47"/>
        <v/>
      </c>
      <c r="I493" s="87" t="str">
        <f t="shared" si="48"/>
        <v/>
      </c>
      <c r="J493" s="87" t="str">
        <f t="shared" si="52"/>
        <v/>
      </c>
      <c r="K493" s="5"/>
    </row>
    <row r="494" spans="1:11" ht="15" customHeight="1" x14ac:dyDescent="0.2">
      <c r="A494" s="28" t="str">
        <f t="shared" si="49"/>
        <v/>
      </c>
      <c r="B494" s="26" t="str">
        <f>VLOOKUP(A494,OutputOsiris!$A$9:$A$1008,1,FALSE)</f>
        <v/>
      </c>
      <c r="C494" s="29" t="str">
        <f t="shared" si="50"/>
        <v/>
      </c>
      <c r="D494" s="26" t="str">
        <f>VLOOKUP(A494,InputToets!$A$9:$A$1008,1,FALSE)</f>
        <v/>
      </c>
      <c r="E494" s="29" t="str">
        <f t="shared" si="51"/>
        <v/>
      </c>
      <c r="F494" s="40"/>
      <c r="G494" s="77"/>
      <c r="H494" s="41" t="str">
        <f t="shared" si="47"/>
        <v/>
      </c>
      <c r="I494" s="87" t="str">
        <f t="shared" si="48"/>
        <v/>
      </c>
      <c r="J494" s="87" t="str">
        <f t="shared" si="52"/>
        <v/>
      </c>
      <c r="K494" s="5"/>
    </row>
    <row r="495" spans="1:11" ht="15" customHeight="1" x14ac:dyDescent="0.2">
      <c r="A495" s="28" t="str">
        <f t="shared" si="49"/>
        <v/>
      </c>
      <c r="B495" s="26" t="str">
        <f>VLOOKUP(A495,OutputOsiris!$A$9:$A$1008,1,FALSE)</f>
        <v/>
      </c>
      <c r="C495" s="29" t="str">
        <f t="shared" si="50"/>
        <v/>
      </c>
      <c r="D495" s="26" t="str">
        <f>VLOOKUP(A495,InputToets!$A$9:$A$1008,1,FALSE)</f>
        <v/>
      </c>
      <c r="E495" s="29" t="str">
        <f t="shared" si="51"/>
        <v/>
      </c>
      <c r="F495" s="40"/>
      <c r="G495" s="77"/>
      <c r="H495" s="41" t="str">
        <f t="shared" si="47"/>
        <v/>
      </c>
      <c r="I495" s="87" t="str">
        <f t="shared" si="48"/>
        <v/>
      </c>
      <c r="J495" s="87" t="str">
        <f t="shared" si="52"/>
        <v/>
      </c>
      <c r="K495" s="5"/>
    </row>
    <row r="496" spans="1:11" ht="15" customHeight="1" x14ac:dyDescent="0.2">
      <c r="A496" s="28" t="str">
        <f t="shared" si="49"/>
        <v/>
      </c>
      <c r="B496" s="26" t="str">
        <f>VLOOKUP(A496,OutputOsiris!$A$9:$A$1008,1,FALSE)</f>
        <v/>
      </c>
      <c r="C496" s="29" t="str">
        <f t="shared" si="50"/>
        <v/>
      </c>
      <c r="D496" s="26" t="str">
        <f>VLOOKUP(A496,InputToets!$A$9:$A$1008,1,FALSE)</f>
        <v/>
      </c>
      <c r="E496" s="29" t="str">
        <f t="shared" si="51"/>
        <v/>
      </c>
      <c r="F496" s="40"/>
      <c r="G496" s="77"/>
      <c r="H496" s="41" t="str">
        <f t="shared" si="47"/>
        <v/>
      </c>
      <c r="I496" s="87" t="str">
        <f t="shared" si="48"/>
        <v/>
      </c>
      <c r="J496" s="87" t="str">
        <f t="shared" si="52"/>
        <v/>
      </c>
      <c r="K496" s="5"/>
    </row>
    <row r="497" spans="1:11" ht="15" customHeight="1" x14ac:dyDescent="0.2">
      <c r="A497" s="28" t="str">
        <f t="shared" si="49"/>
        <v/>
      </c>
      <c r="B497" s="26" t="str">
        <f>VLOOKUP(A497,OutputOsiris!$A$9:$A$1008,1,FALSE)</f>
        <v/>
      </c>
      <c r="C497" s="29" t="str">
        <f t="shared" si="50"/>
        <v/>
      </c>
      <c r="D497" s="26" t="str">
        <f>VLOOKUP(A497,InputToets!$A$9:$A$1008,1,FALSE)</f>
        <v/>
      </c>
      <c r="E497" s="29" t="str">
        <f t="shared" si="51"/>
        <v/>
      </c>
      <c r="F497" s="40"/>
      <c r="G497" s="77"/>
      <c r="H497" s="41" t="str">
        <f t="shared" si="47"/>
        <v/>
      </c>
      <c r="I497" s="87" t="str">
        <f t="shared" si="48"/>
        <v/>
      </c>
      <c r="J497" s="87" t="str">
        <f t="shared" si="52"/>
        <v/>
      </c>
      <c r="K497" s="5"/>
    </row>
    <row r="498" spans="1:11" ht="15" customHeight="1" x14ac:dyDescent="0.2">
      <c r="A498" s="28" t="str">
        <f t="shared" si="49"/>
        <v/>
      </c>
      <c r="B498" s="26" t="str">
        <f>VLOOKUP(A498,OutputOsiris!$A$9:$A$1008,1,FALSE)</f>
        <v/>
      </c>
      <c r="C498" s="29" t="str">
        <f t="shared" si="50"/>
        <v/>
      </c>
      <c r="D498" s="26" t="str">
        <f>VLOOKUP(A498,InputToets!$A$9:$A$1008,1,FALSE)</f>
        <v/>
      </c>
      <c r="E498" s="29" t="str">
        <f t="shared" si="51"/>
        <v/>
      </c>
      <c r="F498" s="40"/>
      <c r="G498" s="77"/>
      <c r="H498" s="41" t="str">
        <f t="shared" si="47"/>
        <v/>
      </c>
      <c r="I498" s="87" t="str">
        <f t="shared" si="48"/>
        <v/>
      </c>
      <c r="J498" s="87" t="str">
        <f t="shared" si="52"/>
        <v/>
      </c>
      <c r="K498" s="5"/>
    </row>
    <row r="499" spans="1:11" ht="15" customHeight="1" x14ac:dyDescent="0.2">
      <c r="A499" s="28" t="str">
        <f t="shared" si="49"/>
        <v/>
      </c>
      <c r="B499" s="26" t="str">
        <f>VLOOKUP(A499,OutputOsiris!$A$9:$A$1008,1,FALSE)</f>
        <v/>
      </c>
      <c r="C499" s="29" t="str">
        <f t="shared" si="50"/>
        <v/>
      </c>
      <c r="D499" s="26" t="str">
        <f>VLOOKUP(A499,InputToets!$A$9:$A$1008,1,FALSE)</f>
        <v/>
      </c>
      <c r="E499" s="29" t="str">
        <f t="shared" si="51"/>
        <v/>
      </c>
      <c r="F499" s="40"/>
      <c r="G499" s="77"/>
      <c r="H499" s="41" t="str">
        <f t="shared" si="47"/>
        <v/>
      </c>
      <c r="I499" s="87" t="str">
        <f t="shared" si="48"/>
        <v/>
      </c>
      <c r="J499" s="87" t="str">
        <f t="shared" si="52"/>
        <v/>
      </c>
      <c r="K499" s="5"/>
    </row>
    <row r="500" spans="1:11" ht="15" customHeight="1" x14ac:dyDescent="0.2">
      <c r="A500" s="28" t="str">
        <f t="shared" si="49"/>
        <v/>
      </c>
      <c r="B500" s="26" t="str">
        <f>VLOOKUP(A500,OutputOsiris!$A$9:$A$1008,1,FALSE)</f>
        <v/>
      </c>
      <c r="C500" s="29" t="str">
        <f t="shared" si="50"/>
        <v/>
      </c>
      <c r="D500" s="26" t="str">
        <f>VLOOKUP(A500,InputToets!$A$9:$A$1008,1,FALSE)</f>
        <v/>
      </c>
      <c r="E500" s="29" t="str">
        <f t="shared" si="51"/>
        <v/>
      </c>
      <c r="F500" s="40"/>
      <c r="G500" s="77"/>
      <c r="H500" s="41" t="str">
        <f t="shared" si="47"/>
        <v/>
      </c>
      <c r="I500" s="87" t="str">
        <f t="shared" si="48"/>
        <v/>
      </c>
      <c r="J500" s="87" t="str">
        <f t="shared" si="52"/>
        <v/>
      </c>
      <c r="K500" s="5"/>
    </row>
    <row r="501" spans="1:11" ht="15" customHeight="1" x14ac:dyDescent="0.2">
      <c r="A501" s="28" t="str">
        <f t="shared" si="49"/>
        <v/>
      </c>
      <c r="B501" s="26" t="str">
        <f>VLOOKUP(A501,OutputOsiris!$A$9:$A$1008,1,FALSE)</f>
        <v/>
      </c>
      <c r="C501" s="29" t="str">
        <f t="shared" si="50"/>
        <v/>
      </c>
      <c r="D501" s="26" t="str">
        <f>VLOOKUP(A501,InputToets!$A$9:$A$1008,1,FALSE)</f>
        <v/>
      </c>
      <c r="E501" s="29" t="str">
        <f t="shared" si="51"/>
        <v/>
      </c>
      <c r="F501" s="40"/>
      <c r="G501" s="77"/>
      <c r="H501" s="41" t="str">
        <f t="shared" si="47"/>
        <v/>
      </c>
      <c r="I501" s="87" t="str">
        <f t="shared" si="48"/>
        <v/>
      </c>
      <c r="J501" s="87" t="str">
        <f t="shared" si="52"/>
        <v/>
      </c>
      <c r="K501" s="5"/>
    </row>
    <row r="502" spans="1:11" ht="15" customHeight="1" x14ac:dyDescent="0.2">
      <c r="A502" s="28" t="str">
        <f t="shared" si="49"/>
        <v/>
      </c>
      <c r="B502" s="26" t="str">
        <f>VLOOKUP(A502,OutputOsiris!$A$9:$A$1008,1,FALSE)</f>
        <v/>
      </c>
      <c r="C502" s="29" t="str">
        <f t="shared" si="50"/>
        <v/>
      </c>
      <c r="D502" s="26" t="str">
        <f>VLOOKUP(A502,InputToets!$A$9:$A$1008,1,FALSE)</f>
        <v/>
      </c>
      <c r="E502" s="29" t="str">
        <f t="shared" si="51"/>
        <v/>
      </c>
      <c r="F502" s="40"/>
      <c r="G502" s="77"/>
      <c r="H502" s="41" t="str">
        <f t="shared" si="47"/>
        <v/>
      </c>
      <c r="I502" s="87" t="str">
        <f t="shared" si="48"/>
        <v/>
      </c>
      <c r="J502" s="87" t="str">
        <f t="shared" si="52"/>
        <v/>
      </c>
      <c r="K502" s="5"/>
    </row>
    <row r="503" spans="1:11" ht="15" customHeight="1" x14ac:dyDescent="0.2">
      <c r="A503" s="28" t="str">
        <f t="shared" si="49"/>
        <v/>
      </c>
      <c r="B503" s="26" t="str">
        <f>VLOOKUP(A503,OutputOsiris!$A$9:$A$1008,1,FALSE)</f>
        <v/>
      </c>
      <c r="C503" s="29" t="str">
        <f t="shared" si="50"/>
        <v/>
      </c>
      <c r="D503" s="26" t="str">
        <f>VLOOKUP(A503,InputToets!$A$9:$A$1008,1,FALSE)</f>
        <v/>
      </c>
      <c r="E503" s="29" t="str">
        <f t="shared" si="51"/>
        <v/>
      </c>
      <c r="F503" s="40"/>
      <c r="G503" s="77"/>
      <c r="H503" s="41" t="str">
        <f t="shared" si="47"/>
        <v/>
      </c>
      <c r="I503" s="87" t="str">
        <f t="shared" si="48"/>
        <v/>
      </c>
      <c r="J503" s="87" t="str">
        <f t="shared" si="52"/>
        <v/>
      </c>
      <c r="K503" s="5"/>
    </row>
    <row r="504" spans="1:11" ht="15" customHeight="1" x14ac:dyDescent="0.2">
      <c r="A504" s="28" t="str">
        <f t="shared" si="49"/>
        <v/>
      </c>
      <c r="B504" s="26" t="str">
        <f>VLOOKUP(A504,OutputOsiris!$A$9:$A$1008,1,FALSE)</f>
        <v/>
      </c>
      <c r="C504" s="29" t="str">
        <f t="shared" si="50"/>
        <v/>
      </c>
      <c r="D504" s="26" t="str">
        <f>VLOOKUP(A504,InputToets!$A$9:$A$1008,1,FALSE)</f>
        <v/>
      </c>
      <c r="E504" s="29" t="str">
        <f t="shared" si="51"/>
        <v/>
      </c>
      <c r="F504" s="40"/>
      <c r="G504" s="77"/>
      <c r="H504" s="41" t="str">
        <f t="shared" si="47"/>
        <v/>
      </c>
      <c r="I504" s="87" t="str">
        <f t="shared" si="48"/>
        <v/>
      </c>
      <c r="J504" s="87" t="str">
        <f t="shared" si="52"/>
        <v/>
      </c>
      <c r="K504" s="5"/>
    </row>
    <row r="505" spans="1:11" ht="15" customHeight="1" x14ac:dyDescent="0.2">
      <c r="A505" s="28" t="str">
        <f t="shared" si="49"/>
        <v/>
      </c>
      <c r="B505" s="26" t="str">
        <f>VLOOKUP(A505,OutputOsiris!$A$9:$A$1008,1,FALSE)</f>
        <v/>
      </c>
      <c r="C505" s="29" t="str">
        <f t="shared" si="50"/>
        <v/>
      </c>
      <c r="D505" s="26" t="str">
        <f>VLOOKUP(A505,InputToets!$A$9:$A$1008,1,FALSE)</f>
        <v/>
      </c>
      <c r="E505" s="29" t="str">
        <f t="shared" si="51"/>
        <v/>
      </c>
      <c r="F505" s="40"/>
      <c r="G505" s="77"/>
      <c r="H505" s="41" t="str">
        <f t="shared" si="47"/>
        <v/>
      </c>
      <c r="I505" s="87" t="str">
        <f t="shared" si="48"/>
        <v/>
      </c>
      <c r="J505" s="87" t="str">
        <f t="shared" si="52"/>
        <v/>
      </c>
      <c r="K505" s="5"/>
    </row>
    <row r="506" spans="1:11" ht="15" customHeight="1" x14ac:dyDescent="0.2">
      <c r="A506" s="28" t="str">
        <f t="shared" si="49"/>
        <v/>
      </c>
      <c r="B506" s="26" t="str">
        <f>VLOOKUP(A506,OutputOsiris!$A$9:$A$1008,1,FALSE)</f>
        <v/>
      </c>
      <c r="C506" s="29" t="str">
        <f t="shared" si="50"/>
        <v/>
      </c>
      <c r="D506" s="26" t="str">
        <f>VLOOKUP(A506,InputToets!$A$9:$A$1008,1,FALSE)</f>
        <v/>
      </c>
      <c r="E506" s="29" t="str">
        <f t="shared" si="51"/>
        <v/>
      </c>
      <c r="F506" s="40"/>
      <c r="G506" s="77"/>
      <c r="H506" s="41" t="str">
        <f t="shared" si="47"/>
        <v/>
      </c>
      <c r="I506" s="87" t="str">
        <f t="shared" si="48"/>
        <v/>
      </c>
      <c r="J506" s="87" t="str">
        <f t="shared" si="52"/>
        <v/>
      </c>
      <c r="K506" s="5"/>
    </row>
    <row r="507" spans="1:11" ht="15" customHeight="1" x14ac:dyDescent="0.2">
      <c r="A507" s="28" t="str">
        <f t="shared" si="49"/>
        <v/>
      </c>
      <c r="B507" s="26" t="str">
        <f>VLOOKUP(A507,OutputOsiris!$A$9:$A$1008,1,FALSE)</f>
        <v/>
      </c>
      <c r="C507" s="29" t="str">
        <f t="shared" si="50"/>
        <v/>
      </c>
      <c r="D507" s="26" t="str">
        <f>VLOOKUP(A507,InputToets!$A$9:$A$1008,1,FALSE)</f>
        <v/>
      </c>
      <c r="E507" s="29" t="str">
        <f t="shared" si="51"/>
        <v/>
      </c>
      <c r="F507" s="40"/>
      <c r="G507" s="77"/>
      <c r="H507" s="41" t="str">
        <f t="shared" si="47"/>
        <v/>
      </c>
      <c r="I507" s="87" t="str">
        <f t="shared" si="48"/>
        <v/>
      </c>
      <c r="J507" s="87" t="str">
        <f t="shared" si="52"/>
        <v/>
      </c>
      <c r="K507" s="5"/>
    </row>
    <row r="508" spans="1:11" ht="15" customHeight="1" x14ac:dyDescent="0.2">
      <c r="A508" s="28" t="str">
        <f t="shared" si="49"/>
        <v/>
      </c>
      <c r="B508" s="26" t="str">
        <f>VLOOKUP(A508,OutputOsiris!$A$9:$A$1008,1,FALSE)</f>
        <v/>
      </c>
      <c r="C508" s="29" t="str">
        <f t="shared" si="50"/>
        <v/>
      </c>
      <c r="D508" s="26" t="str">
        <f>VLOOKUP(A508,InputToets!$A$9:$A$1008,1,FALSE)</f>
        <v/>
      </c>
      <c r="E508" s="29" t="str">
        <f t="shared" si="51"/>
        <v/>
      </c>
      <c r="F508" s="40"/>
      <c r="G508" s="77"/>
      <c r="H508" s="41" t="str">
        <f t="shared" si="47"/>
        <v/>
      </c>
      <c r="I508" s="87" t="str">
        <f t="shared" si="48"/>
        <v/>
      </c>
      <c r="J508" s="87" t="str">
        <f t="shared" si="52"/>
        <v/>
      </c>
      <c r="K508" s="5"/>
    </row>
    <row r="509" spans="1:11" ht="15" customHeight="1" x14ac:dyDescent="0.2">
      <c r="A509" s="28" t="str">
        <f t="shared" si="49"/>
        <v/>
      </c>
      <c r="B509" s="26" t="str">
        <f>VLOOKUP(A509,OutputOsiris!$A$9:$A$1008,1,FALSE)</f>
        <v/>
      </c>
      <c r="C509" s="29" t="str">
        <f t="shared" si="50"/>
        <v/>
      </c>
      <c r="D509" s="26" t="str">
        <f>VLOOKUP(A509,InputToets!$A$9:$A$1008,1,FALSE)</f>
        <v/>
      </c>
      <c r="E509" s="29" t="str">
        <f t="shared" si="51"/>
        <v/>
      </c>
      <c r="F509" s="40"/>
      <c r="G509" s="77"/>
      <c r="H509" s="41" t="str">
        <f t="shared" si="47"/>
        <v/>
      </c>
      <c r="I509" s="87" t="str">
        <f t="shared" si="48"/>
        <v/>
      </c>
      <c r="J509" s="87" t="str">
        <f t="shared" si="52"/>
        <v/>
      </c>
      <c r="K509" s="5"/>
    </row>
    <row r="510" spans="1:11" ht="15" customHeight="1" x14ac:dyDescent="0.2">
      <c r="A510" s="28" t="str">
        <f t="shared" si="49"/>
        <v/>
      </c>
      <c r="B510" s="26" t="str">
        <f>VLOOKUP(A510,OutputOsiris!$A$9:$A$1008,1,FALSE)</f>
        <v/>
      </c>
      <c r="C510" s="29" t="str">
        <f t="shared" si="50"/>
        <v/>
      </c>
      <c r="D510" s="26" t="str">
        <f>VLOOKUP(A510,InputToets!$A$9:$A$1008,1,FALSE)</f>
        <v/>
      </c>
      <c r="E510" s="29" t="str">
        <f t="shared" si="51"/>
        <v/>
      </c>
      <c r="F510" s="40"/>
      <c r="G510" s="77"/>
      <c r="H510" s="41" t="str">
        <f t="shared" si="47"/>
        <v/>
      </c>
      <c r="I510" s="87" t="str">
        <f t="shared" si="48"/>
        <v/>
      </c>
      <c r="J510" s="87" t="str">
        <f t="shared" si="52"/>
        <v/>
      </c>
      <c r="K510" s="5"/>
    </row>
    <row r="511" spans="1:11" ht="15" customHeight="1" x14ac:dyDescent="0.2">
      <c r="A511" s="28" t="str">
        <f t="shared" si="49"/>
        <v/>
      </c>
      <c r="B511" s="26" t="str">
        <f>VLOOKUP(A511,OutputOsiris!$A$9:$A$1008,1,FALSE)</f>
        <v/>
      </c>
      <c r="C511" s="29" t="str">
        <f t="shared" si="50"/>
        <v/>
      </c>
      <c r="D511" s="26" t="str">
        <f>VLOOKUP(A511,InputToets!$A$9:$A$1008,1,FALSE)</f>
        <v/>
      </c>
      <c r="E511" s="29" t="str">
        <f t="shared" si="51"/>
        <v/>
      </c>
      <c r="F511" s="40"/>
      <c r="G511" s="77"/>
      <c r="H511" s="41" t="str">
        <f t="shared" si="47"/>
        <v/>
      </c>
      <c r="I511" s="87" t="str">
        <f t="shared" si="48"/>
        <v/>
      </c>
      <c r="J511" s="87" t="str">
        <f t="shared" si="52"/>
        <v/>
      </c>
      <c r="K511" s="5"/>
    </row>
    <row r="512" spans="1:11" ht="15" customHeight="1" x14ac:dyDescent="0.2">
      <c r="A512" s="28" t="str">
        <f t="shared" si="49"/>
        <v/>
      </c>
      <c r="B512" s="26" t="str">
        <f>VLOOKUP(A512,OutputOsiris!$A$9:$A$1008,1,FALSE)</f>
        <v/>
      </c>
      <c r="C512" s="29" t="str">
        <f t="shared" si="50"/>
        <v/>
      </c>
      <c r="D512" s="26" t="str">
        <f>VLOOKUP(A512,InputToets!$A$9:$A$1008,1,FALSE)</f>
        <v/>
      </c>
      <c r="E512" s="29" t="str">
        <f t="shared" si="51"/>
        <v/>
      </c>
      <c r="F512" s="40"/>
      <c r="G512" s="77"/>
      <c r="H512" s="41" t="str">
        <f t="shared" si="47"/>
        <v/>
      </c>
      <c r="I512" s="87" t="str">
        <f t="shared" si="48"/>
        <v/>
      </c>
      <c r="J512" s="87" t="str">
        <f t="shared" si="52"/>
        <v/>
      </c>
      <c r="K512" s="5"/>
    </row>
    <row r="513" spans="1:11" ht="15" customHeight="1" x14ac:dyDescent="0.2">
      <c r="A513" s="28" t="str">
        <f t="shared" si="49"/>
        <v/>
      </c>
      <c r="B513" s="26" t="str">
        <f>VLOOKUP(A513,OutputOsiris!$A$9:$A$1008,1,FALSE)</f>
        <v/>
      </c>
      <c r="C513" s="29" t="str">
        <f t="shared" si="50"/>
        <v/>
      </c>
      <c r="D513" s="26" t="str">
        <f>VLOOKUP(A513,InputToets!$A$9:$A$1008,1,FALSE)</f>
        <v/>
      </c>
      <c r="E513" s="29" t="str">
        <f t="shared" si="51"/>
        <v/>
      </c>
      <c r="F513" s="40"/>
      <c r="G513" s="77"/>
      <c r="H513" s="41" t="str">
        <f t="shared" si="47"/>
        <v/>
      </c>
      <c r="I513" s="87" t="str">
        <f t="shared" si="48"/>
        <v/>
      </c>
      <c r="J513" s="87" t="str">
        <f t="shared" si="52"/>
        <v/>
      </c>
      <c r="K513" s="5"/>
    </row>
    <row r="514" spans="1:11" ht="15" customHeight="1" x14ac:dyDescent="0.2">
      <c r="A514" s="28" t="str">
        <f t="shared" si="49"/>
        <v/>
      </c>
      <c r="B514" s="26" t="str">
        <f>VLOOKUP(A514,OutputOsiris!$A$9:$A$1008,1,FALSE)</f>
        <v/>
      </c>
      <c r="C514" s="29" t="str">
        <f t="shared" si="50"/>
        <v/>
      </c>
      <c r="D514" s="26" t="str">
        <f>VLOOKUP(A514,InputToets!$A$9:$A$1008,1,FALSE)</f>
        <v/>
      </c>
      <c r="E514" s="29" t="str">
        <f t="shared" si="51"/>
        <v/>
      </c>
      <c r="F514" s="40"/>
      <c r="G514" s="77"/>
      <c r="H514" s="41" t="str">
        <f t="shared" si="47"/>
        <v/>
      </c>
      <c r="I514" s="87" t="str">
        <f t="shared" si="48"/>
        <v/>
      </c>
      <c r="J514" s="87" t="str">
        <f t="shared" si="52"/>
        <v/>
      </c>
      <c r="K514" s="5"/>
    </row>
    <row r="515" spans="1:11" ht="15" customHeight="1" x14ac:dyDescent="0.2">
      <c r="A515" s="28" t="str">
        <f t="shared" si="49"/>
        <v/>
      </c>
      <c r="B515" s="26" t="str">
        <f>VLOOKUP(A515,OutputOsiris!$A$9:$A$1008,1,FALSE)</f>
        <v/>
      </c>
      <c r="C515" s="29" t="str">
        <f t="shared" si="50"/>
        <v/>
      </c>
      <c r="D515" s="26" t="str">
        <f>VLOOKUP(A515,InputToets!$A$9:$A$1008,1,FALSE)</f>
        <v/>
      </c>
      <c r="E515" s="29" t="str">
        <f t="shared" si="51"/>
        <v/>
      </c>
      <c r="F515" s="40"/>
      <c r="G515" s="77"/>
      <c r="H515" s="41" t="str">
        <f t="shared" si="47"/>
        <v/>
      </c>
      <c r="I515" s="87" t="str">
        <f t="shared" si="48"/>
        <v/>
      </c>
      <c r="J515" s="87" t="str">
        <f t="shared" si="52"/>
        <v/>
      </c>
      <c r="K515" s="5"/>
    </row>
    <row r="516" spans="1:11" ht="15" customHeight="1" x14ac:dyDescent="0.2">
      <c r="A516" s="28" t="str">
        <f t="shared" si="49"/>
        <v/>
      </c>
      <c r="B516" s="26" t="str">
        <f>VLOOKUP(A516,OutputOsiris!$A$9:$A$1008,1,FALSE)</f>
        <v/>
      </c>
      <c r="C516" s="29" t="str">
        <f t="shared" si="50"/>
        <v/>
      </c>
      <c r="D516" s="26" t="str">
        <f>VLOOKUP(A516,InputToets!$A$9:$A$1008,1,FALSE)</f>
        <v/>
      </c>
      <c r="E516" s="29" t="str">
        <f t="shared" si="51"/>
        <v/>
      </c>
      <c r="F516" s="40"/>
      <c r="G516" s="77"/>
      <c r="H516" s="41" t="str">
        <f t="shared" si="47"/>
        <v/>
      </c>
      <c r="I516" s="87" t="str">
        <f t="shared" si="48"/>
        <v/>
      </c>
      <c r="J516" s="87" t="str">
        <f t="shared" si="52"/>
        <v/>
      </c>
      <c r="K516" s="5"/>
    </row>
    <row r="517" spans="1:11" ht="15" customHeight="1" x14ac:dyDescent="0.2">
      <c r="A517" s="28" t="str">
        <f t="shared" si="49"/>
        <v/>
      </c>
      <c r="B517" s="26" t="str">
        <f>VLOOKUP(A517,OutputOsiris!$A$9:$A$1008,1,FALSE)</f>
        <v/>
      </c>
      <c r="C517" s="29" t="str">
        <f t="shared" si="50"/>
        <v/>
      </c>
      <c r="D517" s="26" t="str">
        <f>VLOOKUP(A517,InputToets!$A$9:$A$1008,1,FALSE)</f>
        <v/>
      </c>
      <c r="E517" s="29" t="str">
        <f t="shared" si="51"/>
        <v/>
      </c>
      <c r="F517" s="40"/>
      <c r="G517" s="77"/>
      <c r="H517" s="41" t="str">
        <f t="shared" si="47"/>
        <v/>
      </c>
      <c r="I517" s="87" t="str">
        <f t="shared" si="48"/>
        <v/>
      </c>
      <c r="J517" s="87" t="str">
        <f t="shared" si="52"/>
        <v/>
      </c>
      <c r="K517" s="5"/>
    </row>
    <row r="518" spans="1:11" ht="15" customHeight="1" x14ac:dyDescent="0.2">
      <c r="A518" s="28" t="str">
        <f t="shared" si="49"/>
        <v/>
      </c>
      <c r="B518" s="26" t="str">
        <f>VLOOKUP(A518,OutputOsiris!$A$9:$A$1008,1,FALSE)</f>
        <v/>
      </c>
      <c r="C518" s="29" t="str">
        <f t="shared" si="50"/>
        <v/>
      </c>
      <c r="D518" s="26" t="str">
        <f>VLOOKUP(A518,InputToets!$A$9:$A$1008,1,FALSE)</f>
        <v/>
      </c>
      <c r="E518" s="29" t="str">
        <f t="shared" si="51"/>
        <v/>
      </c>
      <c r="F518" s="40"/>
      <c r="G518" s="77"/>
      <c r="H518" s="41" t="str">
        <f t="shared" si="47"/>
        <v/>
      </c>
      <c r="I518" s="87" t="str">
        <f t="shared" si="48"/>
        <v/>
      </c>
      <c r="J518" s="87" t="str">
        <f t="shared" si="52"/>
        <v/>
      </c>
      <c r="K518" s="5"/>
    </row>
    <row r="519" spans="1:11" ht="15" customHeight="1" x14ac:dyDescent="0.2">
      <c r="A519" s="28" t="str">
        <f t="shared" si="49"/>
        <v/>
      </c>
      <c r="B519" s="26" t="str">
        <f>VLOOKUP(A519,OutputOsiris!$A$9:$A$1008,1,FALSE)</f>
        <v/>
      </c>
      <c r="C519" s="29" t="str">
        <f t="shared" si="50"/>
        <v/>
      </c>
      <c r="D519" s="26" t="str">
        <f>VLOOKUP(A519,InputToets!$A$9:$A$1008,1,FALSE)</f>
        <v/>
      </c>
      <c r="E519" s="29" t="str">
        <f t="shared" si="51"/>
        <v/>
      </c>
      <c r="F519" s="40"/>
      <c r="G519" s="77"/>
      <c r="H519" s="41" t="str">
        <f t="shared" si="47"/>
        <v/>
      </c>
      <c r="I519" s="87" t="str">
        <f t="shared" si="48"/>
        <v/>
      </c>
      <c r="J519" s="87" t="str">
        <f t="shared" si="52"/>
        <v/>
      </c>
      <c r="K519" s="5"/>
    </row>
    <row r="520" spans="1:11" ht="15" customHeight="1" x14ac:dyDescent="0.2">
      <c r="A520" s="28" t="str">
        <f t="shared" si="49"/>
        <v/>
      </c>
      <c r="B520" s="26" t="str">
        <f>VLOOKUP(A520,OutputOsiris!$A$9:$A$1008,1,FALSE)</f>
        <v/>
      </c>
      <c r="C520" s="29" t="str">
        <f t="shared" si="50"/>
        <v/>
      </c>
      <c r="D520" s="26" t="str">
        <f>VLOOKUP(A520,InputToets!$A$9:$A$1008,1,FALSE)</f>
        <v/>
      </c>
      <c r="E520" s="29" t="str">
        <f t="shared" si="51"/>
        <v/>
      </c>
      <c r="F520" s="40"/>
      <c r="G520" s="77"/>
      <c r="H520" s="41" t="str">
        <f t="shared" si="47"/>
        <v/>
      </c>
      <c r="I520" s="87" t="str">
        <f t="shared" si="48"/>
        <v/>
      </c>
      <c r="J520" s="87" t="str">
        <f t="shared" si="52"/>
        <v/>
      </c>
      <c r="K520" s="5"/>
    </row>
    <row r="521" spans="1:11" ht="15" customHeight="1" x14ac:dyDescent="0.2">
      <c r="A521" s="28" t="str">
        <f t="shared" si="49"/>
        <v/>
      </c>
      <c r="B521" s="26" t="str">
        <f>VLOOKUP(A521,OutputOsiris!$A$9:$A$1008,1,FALSE)</f>
        <v/>
      </c>
      <c r="C521" s="29" t="str">
        <f t="shared" si="50"/>
        <v/>
      </c>
      <c r="D521" s="26" t="str">
        <f>VLOOKUP(A521,InputToets!$A$9:$A$1008,1,FALSE)</f>
        <v/>
      </c>
      <c r="E521" s="29" t="str">
        <f t="shared" si="51"/>
        <v/>
      </c>
      <c r="F521" s="40"/>
      <c r="G521" s="77"/>
      <c r="H521" s="41" t="str">
        <f t="shared" si="47"/>
        <v/>
      </c>
      <c r="I521" s="87" t="str">
        <f t="shared" si="48"/>
        <v/>
      </c>
      <c r="J521" s="87" t="str">
        <f t="shared" si="52"/>
        <v/>
      </c>
      <c r="K521" s="5"/>
    </row>
    <row r="522" spans="1:11" ht="15" customHeight="1" x14ac:dyDescent="0.2">
      <c r="A522" s="28" t="str">
        <f t="shared" si="49"/>
        <v/>
      </c>
      <c r="B522" s="26" t="str">
        <f>VLOOKUP(A522,OutputOsiris!$A$9:$A$1008,1,FALSE)</f>
        <v/>
      </c>
      <c r="C522" s="29" t="str">
        <f t="shared" si="50"/>
        <v/>
      </c>
      <c r="D522" s="26" t="str">
        <f>VLOOKUP(A522,InputToets!$A$9:$A$1008,1,FALSE)</f>
        <v/>
      </c>
      <c r="E522" s="29" t="str">
        <f t="shared" si="51"/>
        <v/>
      </c>
      <c r="F522" s="40"/>
      <c r="G522" s="77"/>
      <c r="H522" s="41" t="str">
        <f t="shared" si="47"/>
        <v/>
      </c>
      <c r="I522" s="87" t="str">
        <f t="shared" si="48"/>
        <v/>
      </c>
      <c r="J522" s="87" t="str">
        <f t="shared" si="52"/>
        <v/>
      </c>
      <c r="K522" s="5"/>
    </row>
    <row r="523" spans="1:11" ht="15" customHeight="1" x14ac:dyDescent="0.2">
      <c r="A523" s="28" t="str">
        <f t="shared" si="49"/>
        <v/>
      </c>
      <c r="B523" s="26" t="str">
        <f>VLOOKUP(A523,OutputOsiris!$A$9:$A$1008,1,FALSE)</f>
        <v/>
      </c>
      <c r="C523" s="29" t="str">
        <f t="shared" si="50"/>
        <v/>
      </c>
      <c r="D523" s="26" t="str">
        <f>VLOOKUP(A523,InputToets!$A$9:$A$1008,1,FALSE)</f>
        <v/>
      </c>
      <c r="E523" s="29" t="str">
        <f t="shared" si="51"/>
        <v/>
      </c>
      <c r="F523" s="40"/>
      <c r="G523" s="77"/>
      <c r="H523" s="41" t="str">
        <f t="shared" ref="H523:H586" si="53">IF(J523="","",IF($G$9="Cijfer",IF(ISNUMBER(G523),G523,""),IF(J523&gt;10,10,J523)))</f>
        <v/>
      </c>
      <c r="I523" s="87" t="str">
        <f t="shared" ref="I523:I586" si="54">IF(ISNUMBER(G523),((G523-$C$8)/$E$7)+1,"")</f>
        <v/>
      </c>
      <c r="J523" s="87" t="str">
        <f t="shared" si="52"/>
        <v/>
      </c>
      <c r="K523" s="5"/>
    </row>
    <row r="524" spans="1:11" ht="15" customHeight="1" x14ac:dyDescent="0.2">
      <c r="A524" s="28" t="str">
        <f t="shared" ref="A524:A587" si="55">TEXT(RIGHT(TRIM(F524),7),"0000000")</f>
        <v/>
      </c>
      <c r="B524" s="26" t="str">
        <f>VLOOKUP(A524,OutputOsiris!$A$9:$A$1008,1,FALSE)</f>
        <v/>
      </c>
      <c r="C524" s="29" t="str">
        <f t="shared" ref="C524:C587" si="56">IF(ISBLANK(F524),"",(IF(ISERROR(B524),"NEE","")))</f>
        <v/>
      </c>
      <c r="D524" s="26" t="str">
        <f>VLOOKUP(A524,InputToets!$A$9:$A$1008,1,FALSE)</f>
        <v/>
      </c>
      <c r="E524" s="29" t="str">
        <f t="shared" ref="E524:E587" si="57">IF(ISBLANK(F524),"",(IF(ISERROR(D524),"NEE","")))</f>
        <v/>
      </c>
      <c r="F524" s="40"/>
      <c r="G524" s="77"/>
      <c r="H524" s="41" t="str">
        <f t="shared" si="53"/>
        <v/>
      </c>
      <c r="I524" s="87" t="str">
        <f t="shared" si="54"/>
        <v/>
      </c>
      <c r="J524" s="87" t="str">
        <f t="shared" si="52"/>
        <v/>
      </c>
      <c r="K524" s="5"/>
    </row>
    <row r="525" spans="1:11" ht="15" customHeight="1" x14ac:dyDescent="0.2">
      <c r="A525" s="28" t="str">
        <f t="shared" si="55"/>
        <v/>
      </c>
      <c r="B525" s="26" t="str">
        <f>VLOOKUP(A525,OutputOsiris!$A$9:$A$1008,1,FALSE)</f>
        <v/>
      </c>
      <c r="C525" s="29" t="str">
        <f t="shared" si="56"/>
        <v/>
      </c>
      <c r="D525" s="26" t="str">
        <f>VLOOKUP(A525,InputToets!$A$9:$A$1008,1,FALSE)</f>
        <v/>
      </c>
      <c r="E525" s="29" t="str">
        <f t="shared" si="57"/>
        <v/>
      </c>
      <c r="F525" s="40"/>
      <c r="G525" s="77"/>
      <c r="H525" s="41" t="str">
        <f t="shared" si="53"/>
        <v/>
      </c>
      <c r="I525" s="87" t="str">
        <f t="shared" si="54"/>
        <v/>
      </c>
      <c r="J525" s="87" t="str">
        <f t="shared" si="52"/>
        <v/>
      </c>
      <c r="K525" s="5"/>
    </row>
    <row r="526" spans="1:11" ht="15" customHeight="1" x14ac:dyDescent="0.2">
      <c r="A526" s="28" t="str">
        <f t="shared" si="55"/>
        <v/>
      </c>
      <c r="B526" s="26" t="str">
        <f>VLOOKUP(A526,OutputOsiris!$A$9:$A$1008,1,FALSE)</f>
        <v/>
      </c>
      <c r="C526" s="29" t="str">
        <f t="shared" si="56"/>
        <v/>
      </c>
      <c r="D526" s="26" t="str">
        <f>VLOOKUP(A526,InputToets!$A$9:$A$1008,1,FALSE)</f>
        <v/>
      </c>
      <c r="E526" s="29" t="str">
        <f t="shared" si="57"/>
        <v/>
      </c>
      <c r="F526" s="40"/>
      <c r="G526" s="77"/>
      <c r="H526" s="41" t="str">
        <f t="shared" si="53"/>
        <v/>
      </c>
      <c r="I526" s="87" t="str">
        <f t="shared" si="54"/>
        <v/>
      </c>
      <c r="J526" s="87" t="str">
        <f t="shared" si="52"/>
        <v/>
      </c>
      <c r="K526" s="5"/>
    </row>
    <row r="527" spans="1:11" ht="15" customHeight="1" x14ac:dyDescent="0.2">
      <c r="A527" s="28" t="str">
        <f t="shared" si="55"/>
        <v/>
      </c>
      <c r="B527" s="26" t="str">
        <f>VLOOKUP(A527,OutputOsiris!$A$9:$A$1008,1,FALSE)</f>
        <v/>
      </c>
      <c r="C527" s="29" t="str">
        <f t="shared" si="56"/>
        <v/>
      </c>
      <c r="D527" s="26" t="str">
        <f>VLOOKUP(A527,InputToets!$A$9:$A$1008,1,FALSE)</f>
        <v/>
      </c>
      <c r="E527" s="29" t="str">
        <f t="shared" si="57"/>
        <v/>
      </c>
      <c r="F527" s="40"/>
      <c r="G527" s="77"/>
      <c r="H527" s="41" t="str">
        <f t="shared" si="53"/>
        <v/>
      </c>
      <c r="I527" s="87" t="str">
        <f t="shared" si="54"/>
        <v/>
      </c>
      <c r="J527" s="87" t="str">
        <f t="shared" si="52"/>
        <v/>
      </c>
      <c r="K527" s="5"/>
    </row>
    <row r="528" spans="1:11" ht="15" customHeight="1" x14ac:dyDescent="0.2">
      <c r="A528" s="28" t="str">
        <f t="shared" si="55"/>
        <v/>
      </c>
      <c r="B528" s="26" t="str">
        <f>VLOOKUP(A528,OutputOsiris!$A$9:$A$1008,1,FALSE)</f>
        <v/>
      </c>
      <c r="C528" s="29" t="str">
        <f t="shared" si="56"/>
        <v/>
      </c>
      <c r="D528" s="26" t="str">
        <f>VLOOKUP(A528,InputToets!$A$9:$A$1008,1,FALSE)</f>
        <v/>
      </c>
      <c r="E528" s="29" t="str">
        <f t="shared" si="57"/>
        <v/>
      </c>
      <c r="F528" s="40"/>
      <c r="G528" s="77"/>
      <c r="H528" s="41" t="str">
        <f t="shared" si="53"/>
        <v/>
      </c>
      <c r="I528" s="87" t="str">
        <f t="shared" si="54"/>
        <v/>
      </c>
      <c r="J528" s="87" t="str">
        <f t="shared" ref="J528:J591" si="58">IF(I528="","",IF(I528&lt;1,1,I528))</f>
        <v/>
      </c>
      <c r="K528" s="5"/>
    </row>
    <row r="529" spans="1:11" ht="15" customHeight="1" x14ac:dyDescent="0.2">
      <c r="A529" s="28" t="str">
        <f t="shared" si="55"/>
        <v/>
      </c>
      <c r="B529" s="26" t="str">
        <f>VLOOKUP(A529,OutputOsiris!$A$9:$A$1008,1,FALSE)</f>
        <v/>
      </c>
      <c r="C529" s="29" t="str">
        <f t="shared" si="56"/>
        <v/>
      </c>
      <c r="D529" s="26" t="str">
        <f>VLOOKUP(A529,InputToets!$A$9:$A$1008,1,FALSE)</f>
        <v/>
      </c>
      <c r="E529" s="29" t="str">
        <f t="shared" si="57"/>
        <v/>
      </c>
      <c r="F529" s="40"/>
      <c r="G529" s="77"/>
      <c r="H529" s="41" t="str">
        <f t="shared" si="53"/>
        <v/>
      </c>
      <c r="I529" s="87" t="str">
        <f t="shared" si="54"/>
        <v/>
      </c>
      <c r="J529" s="87" t="str">
        <f t="shared" si="58"/>
        <v/>
      </c>
      <c r="K529" s="5"/>
    </row>
    <row r="530" spans="1:11" ht="15" customHeight="1" x14ac:dyDescent="0.2">
      <c r="A530" s="28" t="str">
        <f t="shared" si="55"/>
        <v/>
      </c>
      <c r="B530" s="26" t="str">
        <f>VLOOKUP(A530,OutputOsiris!$A$9:$A$1008,1,FALSE)</f>
        <v/>
      </c>
      <c r="C530" s="29" t="str">
        <f t="shared" si="56"/>
        <v/>
      </c>
      <c r="D530" s="26" t="str">
        <f>VLOOKUP(A530,InputToets!$A$9:$A$1008,1,FALSE)</f>
        <v/>
      </c>
      <c r="E530" s="29" t="str">
        <f t="shared" si="57"/>
        <v/>
      </c>
      <c r="F530" s="40"/>
      <c r="G530" s="77"/>
      <c r="H530" s="41" t="str">
        <f t="shared" si="53"/>
        <v/>
      </c>
      <c r="I530" s="87" t="str">
        <f t="shared" si="54"/>
        <v/>
      </c>
      <c r="J530" s="87" t="str">
        <f t="shared" si="58"/>
        <v/>
      </c>
      <c r="K530" s="5"/>
    </row>
    <row r="531" spans="1:11" ht="15" customHeight="1" x14ac:dyDescent="0.2">
      <c r="A531" s="28" t="str">
        <f t="shared" si="55"/>
        <v/>
      </c>
      <c r="B531" s="26" t="str">
        <f>VLOOKUP(A531,OutputOsiris!$A$9:$A$1008,1,FALSE)</f>
        <v/>
      </c>
      <c r="C531" s="29" t="str">
        <f t="shared" si="56"/>
        <v/>
      </c>
      <c r="D531" s="26" t="str">
        <f>VLOOKUP(A531,InputToets!$A$9:$A$1008,1,FALSE)</f>
        <v/>
      </c>
      <c r="E531" s="29" t="str">
        <f t="shared" si="57"/>
        <v/>
      </c>
      <c r="F531" s="40"/>
      <c r="G531" s="77"/>
      <c r="H531" s="41" t="str">
        <f t="shared" si="53"/>
        <v/>
      </c>
      <c r="I531" s="87" t="str">
        <f t="shared" si="54"/>
        <v/>
      </c>
      <c r="J531" s="87" t="str">
        <f t="shared" si="58"/>
        <v/>
      </c>
      <c r="K531" s="5"/>
    </row>
    <row r="532" spans="1:11" ht="15" customHeight="1" x14ac:dyDescent="0.2">
      <c r="A532" s="28" t="str">
        <f t="shared" si="55"/>
        <v/>
      </c>
      <c r="B532" s="26" t="str">
        <f>VLOOKUP(A532,OutputOsiris!$A$9:$A$1008,1,FALSE)</f>
        <v/>
      </c>
      <c r="C532" s="29" t="str">
        <f t="shared" si="56"/>
        <v/>
      </c>
      <c r="D532" s="26" t="str">
        <f>VLOOKUP(A532,InputToets!$A$9:$A$1008,1,FALSE)</f>
        <v/>
      </c>
      <c r="E532" s="29" t="str">
        <f t="shared" si="57"/>
        <v/>
      </c>
      <c r="F532" s="40"/>
      <c r="G532" s="77"/>
      <c r="H532" s="41" t="str">
        <f t="shared" si="53"/>
        <v/>
      </c>
      <c r="I532" s="87" t="str">
        <f t="shared" si="54"/>
        <v/>
      </c>
      <c r="J532" s="87" t="str">
        <f t="shared" si="58"/>
        <v/>
      </c>
      <c r="K532" s="5"/>
    </row>
    <row r="533" spans="1:11" ht="15" customHeight="1" x14ac:dyDescent="0.2">
      <c r="A533" s="28" t="str">
        <f t="shared" si="55"/>
        <v/>
      </c>
      <c r="B533" s="26" t="str">
        <f>VLOOKUP(A533,OutputOsiris!$A$9:$A$1008,1,FALSE)</f>
        <v/>
      </c>
      <c r="C533" s="29" t="str">
        <f t="shared" si="56"/>
        <v/>
      </c>
      <c r="D533" s="26" t="str">
        <f>VLOOKUP(A533,InputToets!$A$9:$A$1008,1,FALSE)</f>
        <v/>
      </c>
      <c r="E533" s="29" t="str">
        <f t="shared" si="57"/>
        <v/>
      </c>
      <c r="F533" s="40"/>
      <c r="G533" s="77"/>
      <c r="H533" s="41" t="str">
        <f t="shared" si="53"/>
        <v/>
      </c>
      <c r="I533" s="87" t="str">
        <f t="shared" si="54"/>
        <v/>
      </c>
      <c r="J533" s="87" t="str">
        <f t="shared" si="58"/>
        <v/>
      </c>
      <c r="K533" s="5"/>
    </row>
    <row r="534" spans="1:11" ht="15" customHeight="1" x14ac:dyDescent="0.2">
      <c r="A534" s="28" t="str">
        <f t="shared" si="55"/>
        <v/>
      </c>
      <c r="B534" s="26" t="str">
        <f>VLOOKUP(A534,OutputOsiris!$A$9:$A$1008,1,FALSE)</f>
        <v/>
      </c>
      <c r="C534" s="29" t="str">
        <f t="shared" si="56"/>
        <v/>
      </c>
      <c r="D534" s="26" t="str">
        <f>VLOOKUP(A534,InputToets!$A$9:$A$1008,1,FALSE)</f>
        <v/>
      </c>
      <c r="E534" s="29" t="str">
        <f t="shared" si="57"/>
        <v/>
      </c>
      <c r="F534" s="40"/>
      <c r="G534" s="77"/>
      <c r="H534" s="41" t="str">
        <f t="shared" si="53"/>
        <v/>
      </c>
      <c r="I534" s="87" t="str">
        <f t="shared" si="54"/>
        <v/>
      </c>
      <c r="J534" s="87" t="str">
        <f t="shared" si="58"/>
        <v/>
      </c>
      <c r="K534" s="5"/>
    </row>
    <row r="535" spans="1:11" ht="15" customHeight="1" x14ac:dyDescent="0.2">
      <c r="A535" s="28" t="str">
        <f t="shared" si="55"/>
        <v/>
      </c>
      <c r="B535" s="26" t="str">
        <f>VLOOKUP(A535,OutputOsiris!$A$9:$A$1008,1,FALSE)</f>
        <v/>
      </c>
      <c r="C535" s="29" t="str">
        <f t="shared" si="56"/>
        <v/>
      </c>
      <c r="D535" s="26" t="str">
        <f>VLOOKUP(A535,InputToets!$A$9:$A$1008,1,FALSE)</f>
        <v/>
      </c>
      <c r="E535" s="29" t="str">
        <f t="shared" si="57"/>
        <v/>
      </c>
      <c r="F535" s="40"/>
      <c r="G535" s="77"/>
      <c r="H535" s="41" t="str">
        <f t="shared" si="53"/>
        <v/>
      </c>
      <c r="I535" s="87" t="str">
        <f t="shared" si="54"/>
        <v/>
      </c>
      <c r="J535" s="87" t="str">
        <f t="shared" si="58"/>
        <v/>
      </c>
      <c r="K535" s="5"/>
    </row>
    <row r="536" spans="1:11" ht="15" customHeight="1" x14ac:dyDescent="0.2">
      <c r="A536" s="28" t="str">
        <f t="shared" si="55"/>
        <v/>
      </c>
      <c r="B536" s="26" t="str">
        <f>VLOOKUP(A536,OutputOsiris!$A$9:$A$1008,1,FALSE)</f>
        <v/>
      </c>
      <c r="C536" s="29" t="str">
        <f t="shared" si="56"/>
        <v/>
      </c>
      <c r="D536" s="26" t="str">
        <f>VLOOKUP(A536,InputToets!$A$9:$A$1008,1,FALSE)</f>
        <v/>
      </c>
      <c r="E536" s="29" t="str">
        <f t="shared" si="57"/>
        <v/>
      </c>
      <c r="F536" s="40"/>
      <c r="G536" s="77"/>
      <c r="H536" s="41" t="str">
        <f t="shared" si="53"/>
        <v/>
      </c>
      <c r="I536" s="87" t="str">
        <f t="shared" si="54"/>
        <v/>
      </c>
      <c r="J536" s="87" t="str">
        <f t="shared" si="58"/>
        <v/>
      </c>
      <c r="K536" s="5"/>
    </row>
    <row r="537" spans="1:11" ht="15" customHeight="1" x14ac:dyDescent="0.2">
      <c r="A537" s="28" t="str">
        <f t="shared" si="55"/>
        <v/>
      </c>
      <c r="B537" s="26" t="str">
        <f>VLOOKUP(A537,OutputOsiris!$A$9:$A$1008,1,FALSE)</f>
        <v/>
      </c>
      <c r="C537" s="29" t="str">
        <f t="shared" si="56"/>
        <v/>
      </c>
      <c r="D537" s="26" t="str">
        <f>VLOOKUP(A537,InputToets!$A$9:$A$1008,1,FALSE)</f>
        <v/>
      </c>
      <c r="E537" s="29" t="str">
        <f t="shared" si="57"/>
        <v/>
      </c>
      <c r="F537" s="40"/>
      <c r="G537" s="77"/>
      <c r="H537" s="41" t="str">
        <f t="shared" si="53"/>
        <v/>
      </c>
      <c r="I537" s="87" t="str">
        <f t="shared" si="54"/>
        <v/>
      </c>
      <c r="J537" s="87" t="str">
        <f t="shared" si="58"/>
        <v/>
      </c>
      <c r="K537" s="5"/>
    </row>
    <row r="538" spans="1:11" ht="15" customHeight="1" x14ac:dyDescent="0.2">
      <c r="A538" s="28" t="str">
        <f t="shared" si="55"/>
        <v/>
      </c>
      <c r="B538" s="26" t="str">
        <f>VLOOKUP(A538,OutputOsiris!$A$9:$A$1008,1,FALSE)</f>
        <v/>
      </c>
      <c r="C538" s="29" t="str">
        <f t="shared" si="56"/>
        <v/>
      </c>
      <c r="D538" s="26" t="str">
        <f>VLOOKUP(A538,InputToets!$A$9:$A$1008,1,FALSE)</f>
        <v/>
      </c>
      <c r="E538" s="29" t="str">
        <f t="shared" si="57"/>
        <v/>
      </c>
      <c r="F538" s="40"/>
      <c r="G538" s="77"/>
      <c r="H538" s="41" t="str">
        <f t="shared" si="53"/>
        <v/>
      </c>
      <c r="I538" s="87" t="str">
        <f t="shared" si="54"/>
        <v/>
      </c>
      <c r="J538" s="87" t="str">
        <f t="shared" si="58"/>
        <v/>
      </c>
      <c r="K538" s="5"/>
    </row>
    <row r="539" spans="1:11" ht="15" customHeight="1" x14ac:dyDescent="0.2">
      <c r="A539" s="28" t="str">
        <f t="shared" si="55"/>
        <v/>
      </c>
      <c r="B539" s="26" t="str">
        <f>VLOOKUP(A539,OutputOsiris!$A$9:$A$1008,1,FALSE)</f>
        <v/>
      </c>
      <c r="C539" s="29" t="str">
        <f t="shared" si="56"/>
        <v/>
      </c>
      <c r="D539" s="26" t="str">
        <f>VLOOKUP(A539,InputToets!$A$9:$A$1008,1,FALSE)</f>
        <v/>
      </c>
      <c r="E539" s="29" t="str">
        <f t="shared" si="57"/>
        <v/>
      </c>
      <c r="F539" s="40"/>
      <c r="G539" s="77"/>
      <c r="H539" s="41" t="str">
        <f t="shared" si="53"/>
        <v/>
      </c>
      <c r="I539" s="87" t="str">
        <f t="shared" si="54"/>
        <v/>
      </c>
      <c r="J539" s="87" t="str">
        <f t="shared" si="58"/>
        <v/>
      </c>
      <c r="K539" s="5"/>
    </row>
    <row r="540" spans="1:11" ht="15" customHeight="1" x14ac:dyDescent="0.2">
      <c r="A540" s="28" t="str">
        <f t="shared" si="55"/>
        <v/>
      </c>
      <c r="B540" s="26" t="str">
        <f>VLOOKUP(A540,OutputOsiris!$A$9:$A$1008,1,FALSE)</f>
        <v/>
      </c>
      <c r="C540" s="29" t="str">
        <f t="shared" si="56"/>
        <v/>
      </c>
      <c r="D540" s="26" t="str">
        <f>VLOOKUP(A540,InputToets!$A$9:$A$1008,1,FALSE)</f>
        <v/>
      </c>
      <c r="E540" s="29" t="str">
        <f t="shared" si="57"/>
        <v/>
      </c>
      <c r="F540" s="40"/>
      <c r="G540" s="77"/>
      <c r="H540" s="41" t="str">
        <f t="shared" si="53"/>
        <v/>
      </c>
      <c r="I540" s="87" t="str">
        <f t="shared" si="54"/>
        <v/>
      </c>
      <c r="J540" s="87" t="str">
        <f t="shared" si="58"/>
        <v/>
      </c>
      <c r="K540" s="5"/>
    </row>
    <row r="541" spans="1:11" ht="15" customHeight="1" x14ac:dyDescent="0.2">
      <c r="A541" s="28" t="str">
        <f t="shared" si="55"/>
        <v/>
      </c>
      <c r="B541" s="26" t="str">
        <f>VLOOKUP(A541,OutputOsiris!$A$9:$A$1008,1,FALSE)</f>
        <v/>
      </c>
      <c r="C541" s="29" t="str">
        <f t="shared" si="56"/>
        <v/>
      </c>
      <c r="D541" s="26" t="str">
        <f>VLOOKUP(A541,InputToets!$A$9:$A$1008,1,FALSE)</f>
        <v/>
      </c>
      <c r="E541" s="29" t="str">
        <f t="shared" si="57"/>
        <v/>
      </c>
      <c r="F541" s="40"/>
      <c r="G541" s="77"/>
      <c r="H541" s="41" t="str">
        <f t="shared" si="53"/>
        <v/>
      </c>
      <c r="I541" s="87" t="str">
        <f t="shared" si="54"/>
        <v/>
      </c>
      <c r="J541" s="87" t="str">
        <f t="shared" si="58"/>
        <v/>
      </c>
      <c r="K541" s="5"/>
    </row>
    <row r="542" spans="1:11" ht="15" customHeight="1" x14ac:dyDescent="0.2">
      <c r="A542" s="28" t="str">
        <f t="shared" si="55"/>
        <v/>
      </c>
      <c r="B542" s="26" t="str">
        <f>VLOOKUP(A542,OutputOsiris!$A$9:$A$1008,1,FALSE)</f>
        <v/>
      </c>
      <c r="C542" s="29" t="str">
        <f t="shared" si="56"/>
        <v/>
      </c>
      <c r="D542" s="26" t="str">
        <f>VLOOKUP(A542,InputToets!$A$9:$A$1008,1,FALSE)</f>
        <v/>
      </c>
      <c r="E542" s="29" t="str">
        <f t="shared" si="57"/>
        <v/>
      </c>
      <c r="F542" s="40"/>
      <c r="G542" s="77"/>
      <c r="H542" s="41" t="str">
        <f t="shared" si="53"/>
        <v/>
      </c>
      <c r="I542" s="87" t="str">
        <f t="shared" si="54"/>
        <v/>
      </c>
      <c r="J542" s="87" t="str">
        <f t="shared" si="58"/>
        <v/>
      </c>
      <c r="K542" s="5"/>
    </row>
    <row r="543" spans="1:11" ht="15" customHeight="1" x14ac:dyDescent="0.2">
      <c r="A543" s="28" t="str">
        <f t="shared" si="55"/>
        <v/>
      </c>
      <c r="B543" s="26" t="str">
        <f>VLOOKUP(A543,OutputOsiris!$A$9:$A$1008,1,FALSE)</f>
        <v/>
      </c>
      <c r="C543" s="29" t="str">
        <f t="shared" si="56"/>
        <v/>
      </c>
      <c r="D543" s="26" t="str">
        <f>VLOOKUP(A543,InputToets!$A$9:$A$1008,1,FALSE)</f>
        <v/>
      </c>
      <c r="E543" s="29" t="str">
        <f t="shared" si="57"/>
        <v/>
      </c>
      <c r="F543" s="40"/>
      <c r="G543" s="77"/>
      <c r="H543" s="41" t="str">
        <f t="shared" si="53"/>
        <v/>
      </c>
      <c r="I543" s="87" t="str">
        <f t="shared" si="54"/>
        <v/>
      </c>
      <c r="J543" s="87" t="str">
        <f t="shared" si="58"/>
        <v/>
      </c>
      <c r="K543" s="5"/>
    </row>
    <row r="544" spans="1:11" ht="15" customHeight="1" x14ac:dyDescent="0.2">
      <c r="A544" s="28" t="str">
        <f t="shared" si="55"/>
        <v/>
      </c>
      <c r="B544" s="26" t="str">
        <f>VLOOKUP(A544,OutputOsiris!$A$9:$A$1008,1,FALSE)</f>
        <v/>
      </c>
      <c r="C544" s="29" t="str">
        <f t="shared" si="56"/>
        <v/>
      </c>
      <c r="D544" s="26" t="str">
        <f>VLOOKUP(A544,InputToets!$A$9:$A$1008,1,FALSE)</f>
        <v/>
      </c>
      <c r="E544" s="29" t="str">
        <f t="shared" si="57"/>
        <v/>
      </c>
      <c r="F544" s="40"/>
      <c r="G544" s="77"/>
      <c r="H544" s="41" t="str">
        <f t="shared" si="53"/>
        <v/>
      </c>
      <c r="I544" s="87" t="str">
        <f t="shared" si="54"/>
        <v/>
      </c>
      <c r="J544" s="87" t="str">
        <f t="shared" si="58"/>
        <v/>
      </c>
      <c r="K544" s="5"/>
    </row>
    <row r="545" spans="1:11" ht="15" customHeight="1" x14ac:dyDescent="0.2">
      <c r="A545" s="28" t="str">
        <f t="shared" si="55"/>
        <v/>
      </c>
      <c r="B545" s="26" t="str">
        <f>VLOOKUP(A545,OutputOsiris!$A$9:$A$1008,1,FALSE)</f>
        <v/>
      </c>
      <c r="C545" s="29" t="str">
        <f t="shared" si="56"/>
        <v/>
      </c>
      <c r="D545" s="26" t="str">
        <f>VLOOKUP(A545,InputToets!$A$9:$A$1008,1,FALSE)</f>
        <v/>
      </c>
      <c r="E545" s="29" t="str">
        <f t="shared" si="57"/>
        <v/>
      </c>
      <c r="F545" s="40"/>
      <c r="G545" s="77"/>
      <c r="H545" s="41" t="str">
        <f t="shared" si="53"/>
        <v/>
      </c>
      <c r="I545" s="87" t="str">
        <f t="shared" si="54"/>
        <v/>
      </c>
      <c r="J545" s="87" t="str">
        <f t="shared" si="58"/>
        <v/>
      </c>
      <c r="K545" s="5"/>
    </row>
    <row r="546" spans="1:11" ht="15" customHeight="1" x14ac:dyDescent="0.2">
      <c r="A546" s="28" t="str">
        <f t="shared" si="55"/>
        <v/>
      </c>
      <c r="B546" s="26" t="str">
        <f>VLOOKUP(A546,OutputOsiris!$A$9:$A$1008,1,FALSE)</f>
        <v/>
      </c>
      <c r="C546" s="29" t="str">
        <f t="shared" si="56"/>
        <v/>
      </c>
      <c r="D546" s="26" t="str">
        <f>VLOOKUP(A546,InputToets!$A$9:$A$1008,1,FALSE)</f>
        <v/>
      </c>
      <c r="E546" s="29" t="str">
        <f t="shared" si="57"/>
        <v/>
      </c>
      <c r="F546" s="40"/>
      <c r="G546" s="77"/>
      <c r="H546" s="41" t="str">
        <f t="shared" si="53"/>
        <v/>
      </c>
      <c r="I546" s="87" t="str">
        <f t="shared" si="54"/>
        <v/>
      </c>
      <c r="J546" s="87" t="str">
        <f t="shared" si="58"/>
        <v/>
      </c>
      <c r="K546" s="5"/>
    </row>
    <row r="547" spans="1:11" ht="15" customHeight="1" x14ac:dyDescent="0.2">
      <c r="A547" s="28" t="str">
        <f t="shared" si="55"/>
        <v/>
      </c>
      <c r="B547" s="26" t="str">
        <f>VLOOKUP(A547,OutputOsiris!$A$9:$A$1008,1,FALSE)</f>
        <v/>
      </c>
      <c r="C547" s="29" t="str">
        <f t="shared" si="56"/>
        <v/>
      </c>
      <c r="D547" s="26" t="str">
        <f>VLOOKUP(A547,InputToets!$A$9:$A$1008,1,FALSE)</f>
        <v/>
      </c>
      <c r="E547" s="29" t="str">
        <f t="shared" si="57"/>
        <v/>
      </c>
      <c r="F547" s="40"/>
      <c r="G547" s="77"/>
      <c r="H547" s="41" t="str">
        <f t="shared" si="53"/>
        <v/>
      </c>
      <c r="I547" s="87" t="str">
        <f t="shared" si="54"/>
        <v/>
      </c>
      <c r="J547" s="87" t="str">
        <f t="shared" si="58"/>
        <v/>
      </c>
      <c r="K547" s="5"/>
    </row>
    <row r="548" spans="1:11" ht="15" customHeight="1" x14ac:dyDescent="0.2">
      <c r="A548" s="28" t="str">
        <f t="shared" si="55"/>
        <v/>
      </c>
      <c r="B548" s="26" t="str">
        <f>VLOOKUP(A548,OutputOsiris!$A$9:$A$1008,1,FALSE)</f>
        <v/>
      </c>
      <c r="C548" s="29" t="str">
        <f t="shared" si="56"/>
        <v/>
      </c>
      <c r="D548" s="26" t="str">
        <f>VLOOKUP(A548,InputToets!$A$9:$A$1008,1,FALSE)</f>
        <v/>
      </c>
      <c r="E548" s="29" t="str">
        <f t="shared" si="57"/>
        <v/>
      </c>
      <c r="F548" s="40"/>
      <c r="G548" s="77"/>
      <c r="H548" s="41" t="str">
        <f t="shared" si="53"/>
        <v/>
      </c>
      <c r="I548" s="87" t="str">
        <f t="shared" si="54"/>
        <v/>
      </c>
      <c r="J548" s="87" t="str">
        <f t="shared" si="58"/>
        <v/>
      </c>
      <c r="K548" s="5"/>
    </row>
    <row r="549" spans="1:11" ht="15" customHeight="1" x14ac:dyDescent="0.2">
      <c r="A549" s="28" t="str">
        <f t="shared" si="55"/>
        <v/>
      </c>
      <c r="B549" s="26" t="str">
        <f>VLOOKUP(A549,OutputOsiris!$A$9:$A$1008,1,FALSE)</f>
        <v/>
      </c>
      <c r="C549" s="29" t="str">
        <f t="shared" si="56"/>
        <v/>
      </c>
      <c r="D549" s="26" t="str">
        <f>VLOOKUP(A549,InputToets!$A$9:$A$1008,1,FALSE)</f>
        <v/>
      </c>
      <c r="E549" s="29" t="str">
        <f t="shared" si="57"/>
        <v/>
      </c>
      <c r="F549" s="40"/>
      <c r="G549" s="77"/>
      <c r="H549" s="41" t="str">
        <f t="shared" si="53"/>
        <v/>
      </c>
      <c r="I549" s="87" t="str">
        <f t="shared" si="54"/>
        <v/>
      </c>
      <c r="J549" s="87" t="str">
        <f t="shared" si="58"/>
        <v/>
      </c>
      <c r="K549" s="5"/>
    </row>
    <row r="550" spans="1:11" ht="15" customHeight="1" x14ac:dyDescent="0.2">
      <c r="A550" s="28" t="str">
        <f t="shared" si="55"/>
        <v/>
      </c>
      <c r="B550" s="26" t="str">
        <f>VLOOKUP(A550,OutputOsiris!$A$9:$A$1008,1,FALSE)</f>
        <v/>
      </c>
      <c r="C550" s="29" t="str">
        <f t="shared" si="56"/>
        <v/>
      </c>
      <c r="D550" s="26" t="str">
        <f>VLOOKUP(A550,InputToets!$A$9:$A$1008,1,FALSE)</f>
        <v/>
      </c>
      <c r="E550" s="29" t="str">
        <f t="shared" si="57"/>
        <v/>
      </c>
      <c r="F550" s="40"/>
      <c r="G550" s="77"/>
      <c r="H550" s="41" t="str">
        <f t="shared" si="53"/>
        <v/>
      </c>
      <c r="I550" s="87" t="str">
        <f t="shared" si="54"/>
        <v/>
      </c>
      <c r="J550" s="87" t="str">
        <f t="shared" si="58"/>
        <v/>
      </c>
      <c r="K550" s="5"/>
    </row>
    <row r="551" spans="1:11" ht="15" customHeight="1" x14ac:dyDescent="0.2">
      <c r="A551" s="28" t="str">
        <f t="shared" si="55"/>
        <v/>
      </c>
      <c r="B551" s="26" t="str">
        <f>VLOOKUP(A551,OutputOsiris!$A$9:$A$1008,1,FALSE)</f>
        <v/>
      </c>
      <c r="C551" s="29" t="str">
        <f t="shared" si="56"/>
        <v/>
      </c>
      <c r="D551" s="26" t="str">
        <f>VLOOKUP(A551,InputToets!$A$9:$A$1008,1,FALSE)</f>
        <v/>
      </c>
      <c r="E551" s="29" t="str">
        <f t="shared" si="57"/>
        <v/>
      </c>
      <c r="F551" s="40"/>
      <c r="G551" s="77"/>
      <c r="H551" s="41" t="str">
        <f t="shared" si="53"/>
        <v/>
      </c>
      <c r="I551" s="87" t="str">
        <f t="shared" si="54"/>
        <v/>
      </c>
      <c r="J551" s="87" t="str">
        <f t="shared" si="58"/>
        <v/>
      </c>
      <c r="K551" s="5"/>
    </row>
    <row r="552" spans="1:11" ht="15" customHeight="1" x14ac:dyDescent="0.2">
      <c r="A552" s="28" t="str">
        <f t="shared" si="55"/>
        <v/>
      </c>
      <c r="B552" s="26" t="str">
        <f>VLOOKUP(A552,OutputOsiris!$A$9:$A$1008,1,FALSE)</f>
        <v/>
      </c>
      <c r="C552" s="29" t="str">
        <f t="shared" si="56"/>
        <v/>
      </c>
      <c r="D552" s="26" t="str">
        <f>VLOOKUP(A552,InputToets!$A$9:$A$1008,1,FALSE)</f>
        <v/>
      </c>
      <c r="E552" s="29" t="str">
        <f t="shared" si="57"/>
        <v/>
      </c>
      <c r="F552" s="40"/>
      <c r="G552" s="77"/>
      <c r="H552" s="41" t="str">
        <f t="shared" si="53"/>
        <v/>
      </c>
      <c r="I552" s="87" t="str">
        <f t="shared" si="54"/>
        <v/>
      </c>
      <c r="J552" s="87" t="str">
        <f t="shared" si="58"/>
        <v/>
      </c>
      <c r="K552" s="5"/>
    </row>
    <row r="553" spans="1:11" ht="15" customHeight="1" x14ac:dyDescent="0.2">
      <c r="A553" s="28" t="str">
        <f t="shared" si="55"/>
        <v/>
      </c>
      <c r="B553" s="26" t="str">
        <f>VLOOKUP(A553,OutputOsiris!$A$9:$A$1008,1,FALSE)</f>
        <v/>
      </c>
      <c r="C553" s="29" t="str">
        <f t="shared" si="56"/>
        <v/>
      </c>
      <c r="D553" s="26" t="str">
        <f>VLOOKUP(A553,InputToets!$A$9:$A$1008,1,FALSE)</f>
        <v/>
      </c>
      <c r="E553" s="29" t="str">
        <f t="shared" si="57"/>
        <v/>
      </c>
      <c r="F553" s="40"/>
      <c r="G553" s="77"/>
      <c r="H553" s="41" t="str">
        <f t="shared" si="53"/>
        <v/>
      </c>
      <c r="I553" s="87" t="str">
        <f t="shared" si="54"/>
        <v/>
      </c>
      <c r="J553" s="87" t="str">
        <f t="shared" si="58"/>
        <v/>
      </c>
      <c r="K553" s="5"/>
    </row>
    <row r="554" spans="1:11" ht="15" customHeight="1" x14ac:dyDescent="0.2">
      <c r="A554" s="28" t="str">
        <f t="shared" si="55"/>
        <v/>
      </c>
      <c r="B554" s="26" t="str">
        <f>VLOOKUP(A554,OutputOsiris!$A$9:$A$1008,1,FALSE)</f>
        <v/>
      </c>
      <c r="C554" s="29" t="str">
        <f t="shared" si="56"/>
        <v/>
      </c>
      <c r="D554" s="26" t="str">
        <f>VLOOKUP(A554,InputToets!$A$9:$A$1008,1,FALSE)</f>
        <v/>
      </c>
      <c r="E554" s="29" t="str">
        <f t="shared" si="57"/>
        <v/>
      </c>
      <c r="F554" s="40"/>
      <c r="G554" s="77"/>
      <c r="H554" s="41" t="str">
        <f t="shared" si="53"/>
        <v/>
      </c>
      <c r="I554" s="87" t="str">
        <f t="shared" si="54"/>
        <v/>
      </c>
      <c r="J554" s="87" t="str">
        <f t="shared" si="58"/>
        <v/>
      </c>
      <c r="K554" s="5"/>
    </row>
    <row r="555" spans="1:11" ht="15" customHeight="1" x14ac:dyDescent="0.2">
      <c r="A555" s="28" t="str">
        <f t="shared" si="55"/>
        <v/>
      </c>
      <c r="B555" s="26" t="str">
        <f>VLOOKUP(A555,OutputOsiris!$A$9:$A$1008,1,FALSE)</f>
        <v/>
      </c>
      <c r="C555" s="29" t="str">
        <f t="shared" si="56"/>
        <v/>
      </c>
      <c r="D555" s="26" t="str">
        <f>VLOOKUP(A555,InputToets!$A$9:$A$1008,1,FALSE)</f>
        <v/>
      </c>
      <c r="E555" s="29" t="str">
        <f t="shared" si="57"/>
        <v/>
      </c>
      <c r="F555" s="40"/>
      <c r="G555" s="77"/>
      <c r="H555" s="41" t="str">
        <f t="shared" si="53"/>
        <v/>
      </c>
      <c r="I555" s="87" t="str">
        <f t="shared" si="54"/>
        <v/>
      </c>
      <c r="J555" s="87" t="str">
        <f t="shared" si="58"/>
        <v/>
      </c>
      <c r="K555" s="5"/>
    </row>
    <row r="556" spans="1:11" ht="15" customHeight="1" x14ac:dyDescent="0.2">
      <c r="A556" s="28" t="str">
        <f t="shared" si="55"/>
        <v/>
      </c>
      <c r="B556" s="26" t="str">
        <f>VLOOKUP(A556,OutputOsiris!$A$9:$A$1008,1,FALSE)</f>
        <v/>
      </c>
      <c r="C556" s="29" t="str">
        <f t="shared" si="56"/>
        <v/>
      </c>
      <c r="D556" s="26" t="str">
        <f>VLOOKUP(A556,InputToets!$A$9:$A$1008,1,FALSE)</f>
        <v/>
      </c>
      <c r="E556" s="29" t="str">
        <f t="shared" si="57"/>
        <v/>
      </c>
      <c r="F556" s="40"/>
      <c r="G556" s="77"/>
      <c r="H556" s="41" t="str">
        <f t="shared" si="53"/>
        <v/>
      </c>
      <c r="I556" s="87" t="str">
        <f t="shared" si="54"/>
        <v/>
      </c>
      <c r="J556" s="87" t="str">
        <f t="shared" si="58"/>
        <v/>
      </c>
      <c r="K556" s="5"/>
    </row>
    <row r="557" spans="1:11" ht="15" customHeight="1" x14ac:dyDescent="0.2">
      <c r="A557" s="28" t="str">
        <f t="shared" si="55"/>
        <v/>
      </c>
      <c r="B557" s="26" t="str">
        <f>VLOOKUP(A557,OutputOsiris!$A$9:$A$1008,1,FALSE)</f>
        <v/>
      </c>
      <c r="C557" s="29" t="str">
        <f t="shared" si="56"/>
        <v/>
      </c>
      <c r="D557" s="26" t="str">
        <f>VLOOKUP(A557,InputToets!$A$9:$A$1008,1,FALSE)</f>
        <v/>
      </c>
      <c r="E557" s="29" t="str">
        <f t="shared" si="57"/>
        <v/>
      </c>
      <c r="F557" s="40"/>
      <c r="G557" s="77"/>
      <c r="H557" s="41" t="str">
        <f t="shared" si="53"/>
        <v/>
      </c>
      <c r="I557" s="87" t="str">
        <f t="shared" si="54"/>
        <v/>
      </c>
      <c r="J557" s="87" t="str">
        <f t="shared" si="58"/>
        <v/>
      </c>
      <c r="K557" s="5"/>
    </row>
    <row r="558" spans="1:11" ht="15" customHeight="1" x14ac:dyDescent="0.2">
      <c r="A558" s="28" t="str">
        <f t="shared" si="55"/>
        <v/>
      </c>
      <c r="B558" s="26" t="str">
        <f>VLOOKUP(A558,OutputOsiris!$A$9:$A$1008,1,FALSE)</f>
        <v/>
      </c>
      <c r="C558" s="29" t="str">
        <f t="shared" si="56"/>
        <v/>
      </c>
      <c r="D558" s="26" t="str">
        <f>VLOOKUP(A558,InputToets!$A$9:$A$1008,1,FALSE)</f>
        <v/>
      </c>
      <c r="E558" s="29" t="str">
        <f t="shared" si="57"/>
        <v/>
      </c>
      <c r="F558" s="40"/>
      <c r="G558" s="77"/>
      <c r="H558" s="41" t="str">
        <f t="shared" si="53"/>
        <v/>
      </c>
      <c r="I558" s="87" t="str">
        <f t="shared" si="54"/>
        <v/>
      </c>
      <c r="J558" s="87" t="str">
        <f t="shared" si="58"/>
        <v/>
      </c>
      <c r="K558" s="5"/>
    </row>
    <row r="559" spans="1:11" ht="15" customHeight="1" x14ac:dyDescent="0.2">
      <c r="A559" s="28" t="str">
        <f t="shared" si="55"/>
        <v/>
      </c>
      <c r="B559" s="26" t="str">
        <f>VLOOKUP(A559,OutputOsiris!$A$9:$A$1008,1,FALSE)</f>
        <v/>
      </c>
      <c r="C559" s="29" t="str">
        <f t="shared" si="56"/>
        <v/>
      </c>
      <c r="D559" s="26" t="str">
        <f>VLOOKUP(A559,InputToets!$A$9:$A$1008,1,FALSE)</f>
        <v/>
      </c>
      <c r="E559" s="29" t="str">
        <f t="shared" si="57"/>
        <v/>
      </c>
      <c r="F559" s="40"/>
      <c r="G559" s="77"/>
      <c r="H559" s="41" t="str">
        <f t="shared" si="53"/>
        <v/>
      </c>
      <c r="I559" s="87" t="str">
        <f t="shared" si="54"/>
        <v/>
      </c>
      <c r="J559" s="87" t="str">
        <f t="shared" si="58"/>
        <v/>
      </c>
      <c r="K559" s="5"/>
    </row>
    <row r="560" spans="1:11" ht="15" customHeight="1" x14ac:dyDescent="0.2">
      <c r="A560" s="28" t="str">
        <f t="shared" si="55"/>
        <v/>
      </c>
      <c r="B560" s="26" t="str">
        <f>VLOOKUP(A560,OutputOsiris!$A$9:$A$1008,1,FALSE)</f>
        <v/>
      </c>
      <c r="C560" s="29" t="str">
        <f t="shared" si="56"/>
        <v/>
      </c>
      <c r="D560" s="26" t="str">
        <f>VLOOKUP(A560,InputToets!$A$9:$A$1008,1,FALSE)</f>
        <v/>
      </c>
      <c r="E560" s="29" t="str">
        <f t="shared" si="57"/>
        <v/>
      </c>
      <c r="F560" s="40"/>
      <c r="G560" s="77"/>
      <c r="H560" s="41" t="str">
        <f t="shared" si="53"/>
        <v/>
      </c>
      <c r="I560" s="87" t="str">
        <f t="shared" si="54"/>
        <v/>
      </c>
      <c r="J560" s="87" t="str">
        <f t="shared" si="58"/>
        <v/>
      </c>
      <c r="K560" s="5"/>
    </row>
    <row r="561" spans="1:11" ht="15" customHeight="1" x14ac:dyDescent="0.2">
      <c r="A561" s="28" t="str">
        <f t="shared" si="55"/>
        <v/>
      </c>
      <c r="B561" s="26" t="str">
        <f>VLOOKUP(A561,OutputOsiris!$A$9:$A$1008,1,FALSE)</f>
        <v/>
      </c>
      <c r="C561" s="29" t="str">
        <f t="shared" si="56"/>
        <v/>
      </c>
      <c r="D561" s="26" t="str">
        <f>VLOOKUP(A561,InputToets!$A$9:$A$1008,1,FALSE)</f>
        <v/>
      </c>
      <c r="E561" s="29" t="str">
        <f t="shared" si="57"/>
        <v/>
      </c>
      <c r="F561" s="40"/>
      <c r="G561" s="77"/>
      <c r="H561" s="41" t="str">
        <f t="shared" si="53"/>
        <v/>
      </c>
      <c r="I561" s="87" t="str">
        <f t="shared" si="54"/>
        <v/>
      </c>
      <c r="J561" s="87" t="str">
        <f t="shared" si="58"/>
        <v/>
      </c>
      <c r="K561" s="5"/>
    </row>
    <row r="562" spans="1:11" ht="15" customHeight="1" x14ac:dyDescent="0.2">
      <c r="A562" s="28" t="str">
        <f t="shared" si="55"/>
        <v/>
      </c>
      <c r="B562" s="26" t="str">
        <f>VLOOKUP(A562,OutputOsiris!$A$9:$A$1008,1,FALSE)</f>
        <v/>
      </c>
      <c r="C562" s="29" t="str">
        <f t="shared" si="56"/>
        <v/>
      </c>
      <c r="D562" s="26" t="str">
        <f>VLOOKUP(A562,InputToets!$A$9:$A$1008,1,FALSE)</f>
        <v/>
      </c>
      <c r="E562" s="29" t="str">
        <f t="shared" si="57"/>
        <v/>
      </c>
      <c r="F562" s="40"/>
      <c r="G562" s="77"/>
      <c r="H562" s="41" t="str">
        <f t="shared" si="53"/>
        <v/>
      </c>
      <c r="I562" s="87" t="str">
        <f t="shared" si="54"/>
        <v/>
      </c>
      <c r="J562" s="87" t="str">
        <f t="shared" si="58"/>
        <v/>
      </c>
      <c r="K562" s="5"/>
    </row>
    <row r="563" spans="1:11" ht="15" customHeight="1" x14ac:dyDescent="0.2">
      <c r="A563" s="28" t="str">
        <f t="shared" si="55"/>
        <v/>
      </c>
      <c r="B563" s="26" t="str">
        <f>VLOOKUP(A563,OutputOsiris!$A$9:$A$1008,1,FALSE)</f>
        <v/>
      </c>
      <c r="C563" s="29" t="str">
        <f t="shared" si="56"/>
        <v/>
      </c>
      <c r="D563" s="26" t="str">
        <f>VLOOKUP(A563,InputToets!$A$9:$A$1008,1,FALSE)</f>
        <v/>
      </c>
      <c r="E563" s="29" t="str">
        <f t="shared" si="57"/>
        <v/>
      </c>
      <c r="F563" s="40"/>
      <c r="G563" s="77"/>
      <c r="H563" s="41" t="str">
        <f t="shared" si="53"/>
        <v/>
      </c>
      <c r="I563" s="87" t="str">
        <f t="shared" si="54"/>
        <v/>
      </c>
      <c r="J563" s="87" t="str">
        <f t="shared" si="58"/>
        <v/>
      </c>
      <c r="K563" s="5"/>
    </row>
    <row r="564" spans="1:11" ht="15" customHeight="1" x14ac:dyDescent="0.2">
      <c r="A564" s="28" t="str">
        <f t="shared" si="55"/>
        <v/>
      </c>
      <c r="B564" s="26" t="str">
        <f>VLOOKUP(A564,OutputOsiris!$A$9:$A$1008,1,FALSE)</f>
        <v/>
      </c>
      <c r="C564" s="29" t="str">
        <f t="shared" si="56"/>
        <v/>
      </c>
      <c r="D564" s="26" t="str">
        <f>VLOOKUP(A564,InputToets!$A$9:$A$1008,1,FALSE)</f>
        <v/>
      </c>
      <c r="E564" s="29" t="str">
        <f t="shared" si="57"/>
        <v/>
      </c>
      <c r="F564" s="40"/>
      <c r="G564" s="77"/>
      <c r="H564" s="41" t="str">
        <f t="shared" si="53"/>
        <v/>
      </c>
      <c r="I564" s="87" t="str">
        <f t="shared" si="54"/>
        <v/>
      </c>
      <c r="J564" s="87" t="str">
        <f t="shared" si="58"/>
        <v/>
      </c>
      <c r="K564" s="5"/>
    </row>
    <row r="565" spans="1:11" ht="15" customHeight="1" x14ac:dyDescent="0.2">
      <c r="A565" s="28" t="str">
        <f t="shared" si="55"/>
        <v/>
      </c>
      <c r="B565" s="26" t="str">
        <f>VLOOKUP(A565,OutputOsiris!$A$9:$A$1008,1,FALSE)</f>
        <v/>
      </c>
      <c r="C565" s="29" t="str">
        <f t="shared" si="56"/>
        <v/>
      </c>
      <c r="D565" s="26" t="str">
        <f>VLOOKUP(A565,InputToets!$A$9:$A$1008,1,FALSE)</f>
        <v/>
      </c>
      <c r="E565" s="29" t="str">
        <f t="shared" si="57"/>
        <v/>
      </c>
      <c r="F565" s="40"/>
      <c r="G565" s="77"/>
      <c r="H565" s="41" t="str">
        <f t="shared" si="53"/>
        <v/>
      </c>
      <c r="I565" s="87" t="str">
        <f t="shared" si="54"/>
        <v/>
      </c>
      <c r="J565" s="87" t="str">
        <f t="shared" si="58"/>
        <v/>
      </c>
      <c r="K565" s="5"/>
    </row>
    <row r="566" spans="1:11" ht="15" customHeight="1" x14ac:dyDescent="0.2">
      <c r="A566" s="28" t="str">
        <f t="shared" si="55"/>
        <v/>
      </c>
      <c r="B566" s="26" t="str">
        <f>VLOOKUP(A566,OutputOsiris!$A$9:$A$1008,1,FALSE)</f>
        <v/>
      </c>
      <c r="C566" s="29" t="str">
        <f t="shared" si="56"/>
        <v/>
      </c>
      <c r="D566" s="26" t="str">
        <f>VLOOKUP(A566,InputToets!$A$9:$A$1008,1,FALSE)</f>
        <v/>
      </c>
      <c r="E566" s="29" t="str">
        <f t="shared" si="57"/>
        <v/>
      </c>
      <c r="F566" s="40"/>
      <c r="G566" s="77"/>
      <c r="H566" s="41" t="str">
        <f t="shared" si="53"/>
        <v/>
      </c>
      <c r="I566" s="87" t="str">
        <f t="shared" si="54"/>
        <v/>
      </c>
      <c r="J566" s="87" t="str">
        <f t="shared" si="58"/>
        <v/>
      </c>
      <c r="K566" s="5"/>
    </row>
    <row r="567" spans="1:11" ht="15" customHeight="1" x14ac:dyDescent="0.2">
      <c r="A567" s="28" t="str">
        <f t="shared" si="55"/>
        <v/>
      </c>
      <c r="B567" s="26" t="str">
        <f>VLOOKUP(A567,OutputOsiris!$A$9:$A$1008,1,FALSE)</f>
        <v/>
      </c>
      <c r="C567" s="29" t="str">
        <f t="shared" si="56"/>
        <v/>
      </c>
      <c r="D567" s="26" t="str">
        <f>VLOOKUP(A567,InputToets!$A$9:$A$1008,1,FALSE)</f>
        <v/>
      </c>
      <c r="E567" s="29" t="str">
        <f t="shared" si="57"/>
        <v/>
      </c>
      <c r="F567" s="40"/>
      <c r="G567" s="77"/>
      <c r="H567" s="41" t="str">
        <f t="shared" si="53"/>
        <v/>
      </c>
      <c r="I567" s="87" t="str">
        <f t="shared" si="54"/>
        <v/>
      </c>
      <c r="J567" s="87" t="str">
        <f t="shared" si="58"/>
        <v/>
      </c>
      <c r="K567" s="5"/>
    </row>
    <row r="568" spans="1:11" ht="15" customHeight="1" x14ac:dyDescent="0.2">
      <c r="A568" s="28" t="str">
        <f t="shared" si="55"/>
        <v/>
      </c>
      <c r="B568" s="26" t="str">
        <f>VLOOKUP(A568,OutputOsiris!$A$9:$A$1008,1,FALSE)</f>
        <v/>
      </c>
      <c r="C568" s="29" t="str">
        <f t="shared" si="56"/>
        <v/>
      </c>
      <c r="D568" s="26" t="str">
        <f>VLOOKUP(A568,InputToets!$A$9:$A$1008,1,FALSE)</f>
        <v/>
      </c>
      <c r="E568" s="29" t="str">
        <f t="shared" si="57"/>
        <v/>
      </c>
      <c r="F568" s="40"/>
      <c r="G568" s="77"/>
      <c r="H568" s="41" t="str">
        <f t="shared" si="53"/>
        <v/>
      </c>
      <c r="I568" s="87" t="str">
        <f t="shared" si="54"/>
        <v/>
      </c>
      <c r="J568" s="87" t="str">
        <f t="shared" si="58"/>
        <v/>
      </c>
      <c r="K568" s="5"/>
    </row>
    <row r="569" spans="1:11" ht="15" customHeight="1" x14ac:dyDescent="0.2">
      <c r="A569" s="28" t="str">
        <f t="shared" si="55"/>
        <v/>
      </c>
      <c r="B569" s="26" t="str">
        <f>VLOOKUP(A569,OutputOsiris!$A$9:$A$1008,1,FALSE)</f>
        <v/>
      </c>
      <c r="C569" s="29" t="str">
        <f t="shared" si="56"/>
        <v/>
      </c>
      <c r="D569" s="26" t="str">
        <f>VLOOKUP(A569,InputToets!$A$9:$A$1008,1,FALSE)</f>
        <v/>
      </c>
      <c r="E569" s="29" t="str">
        <f t="shared" si="57"/>
        <v/>
      </c>
      <c r="F569" s="40"/>
      <c r="G569" s="77"/>
      <c r="H569" s="41" t="str">
        <f t="shared" si="53"/>
        <v/>
      </c>
      <c r="I569" s="87" t="str">
        <f t="shared" si="54"/>
        <v/>
      </c>
      <c r="J569" s="87" t="str">
        <f t="shared" si="58"/>
        <v/>
      </c>
      <c r="K569" s="5"/>
    </row>
    <row r="570" spans="1:11" ht="15" customHeight="1" x14ac:dyDescent="0.2">
      <c r="A570" s="28" t="str">
        <f t="shared" si="55"/>
        <v/>
      </c>
      <c r="B570" s="26" t="str">
        <f>VLOOKUP(A570,OutputOsiris!$A$9:$A$1008,1,FALSE)</f>
        <v/>
      </c>
      <c r="C570" s="29" t="str">
        <f t="shared" si="56"/>
        <v/>
      </c>
      <c r="D570" s="26" t="str">
        <f>VLOOKUP(A570,InputToets!$A$9:$A$1008,1,FALSE)</f>
        <v/>
      </c>
      <c r="E570" s="29" t="str">
        <f t="shared" si="57"/>
        <v/>
      </c>
      <c r="F570" s="40"/>
      <c r="G570" s="77"/>
      <c r="H570" s="41" t="str">
        <f t="shared" si="53"/>
        <v/>
      </c>
      <c r="I570" s="87" t="str">
        <f t="shared" si="54"/>
        <v/>
      </c>
      <c r="J570" s="87" t="str">
        <f t="shared" si="58"/>
        <v/>
      </c>
      <c r="K570" s="5"/>
    </row>
    <row r="571" spans="1:11" ht="15" customHeight="1" x14ac:dyDescent="0.2">
      <c r="A571" s="28" t="str">
        <f t="shared" si="55"/>
        <v/>
      </c>
      <c r="B571" s="26" t="str">
        <f>VLOOKUP(A571,OutputOsiris!$A$9:$A$1008,1,FALSE)</f>
        <v/>
      </c>
      <c r="C571" s="29" t="str">
        <f t="shared" si="56"/>
        <v/>
      </c>
      <c r="D571" s="26" t="str">
        <f>VLOOKUP(A571,InputToets!$A$9:$A$1008,1,FALSE)</f>
        <v/>
      </c>
      <c r="E571" s="29" t="str">
        <f t="shared" si="57"/>
        <v/>
      </c>
      <c r="F571" s="40"/>
      <c r="G571" s="77"/>
      <c r="H571" s="41" t="str">
        <f t="shared" si="53"/>
        <v/>
      </c>
      <c r="I571" s="87" t="str">
        <f t="shared" si="54"/>
        <v/>
      </c>
      <c r="J571" s="87" t="str">
        <f t="shared" si="58"/>
        <v/>
      </c>
      <c r="K571" s="5"/>
    </row>
    <row r="572" spans="1:11" ht="15" customHeight="1" x14ac:dyDescent="0.2">
      <c r="A572" s="28" t="str">
        <f t="shared" si="55"/>
        <v/>
      </c>
      <c r="B572" s="26" t="str">
        <f>VLOOKUP(A572,OutputOsiris!$A$9:$A$1008,1,FALSE)</f>
        <v/>
      </c>
      <c r="C572" s="29" t="str">
        <f t="shared" si="56"/>
        <v/>
      </c>
      <c r="D572" s="26" t="str">
        <f>VLOOKUP(A572,InputToets!$A$9:$A$1008,1,FALSE)</f>
        <v/>
      </c>
      <c r="E572" s="29" t="str">
        <f t="shared" si="57"/>
        <v/>
      </c>
      <c r="F572" s="40"/>
      <c r="G572" s="77"/>
      <c r="H572" s="41" t="str">
        <f t="shared" si="53"/>
        <v/>
      </c>
      <c r="I572" s="87" t="str">
        <f t="shared" si="54"/>
        <v/>
      </c>
      <c r="J572" s="87" t="str">
        <f t="shared" si="58"/>
        <v/>
      </c>
      <c r="K572" s="5"/>
    </row>
    <row r="573" spans="1:11" ht="15" customHeight="1" x14ac:dyDescent="0.2">
      <c r="A573" s="28" t="str">
        <f t="shared" si="55"/>
        <v/>
      </c>
      <c r="B573" s="26" t="str">
        <f>VLOOKUP(A573,OutputOsiris!$A$9:$A$1008,1,FALSE)</f>
        <v/>
      </c>
      <c r="C573" s="29" t="str">
        <f t="shared" si="56"/>
        <v/>
      </c>
      <c r="D573" s="26" t="str">
        <f>VLOOKUP(A573,InputToets!$A$9:$A$1008,1,FALSE)</f>
        <v/>
      </c>
      <c r="E573" s="29" t="str">
        <f t="shared" si="57"/>
        <v/>
      </c>
      <c r="F573" s="40"/>
      <c r="G573" s="77"/>
      <c r="H573" s="41" t="str">
        <f t="shared" si="53"/>
        <v/>
      </c>
      <c r="I573" s="87" t="str">
        <f t="shared" si="54"/>
        <v/>
      </c>
      <c r="J573" s="87" t="str">
        <f t="shared" si="58"/>
        <v/>
      </c>
      <c r="K573" s="5"/>
    </row>
    <row r="574" spans="1:11" ht="15" customHeight="1" x14ac:dyDescent="0.2">
      <c r="A574" s="28" t="str">
        <f t="shared" si="55"/>
        <v/>
      </c>
      <c r="B574" s="26" t="str">
        <f>VLOOKUP(A574,OutputOsiris!$A$9:$A$1008,1,FALSE)</f>
        <v/>
      </c>
      <c r="C574" s="29" t="str">
        <f t="shared" si="56"/>
        <v/>
      </c>
      <c r="D574" s="26" t="str">
        <f>VLOOKUP(A574,InputToets!$A$9:$A$1008,1,FALSE)</f>
        <v/>
      </c>
      <c r="E574" s="29" t="str">
        <f t="shared" si="57"/>
        <v/>
      </c>
      <c r="F574" s="40"/>
      <c r="G574" s="77"/>
      <c r="H574" s="41" t="str">
        <f t="shared" si="53"/>
        <v/>
      </c>
      <c r="I574" s="87" t="str">
        <f t="shared" si="54"/>
        <v/>
      </c>
      <c r="J574" s="87" t="str">
        <f t="shared" si="58"/>
        <v/>
      </c>
      <c r="K574" s="5"/>
    </row>
    <row r="575" spans="1:11" ht="15" customHeight="1" x14ac:dyDescent="0.2">
      <c r="A575" s="28" t="str">
        <f t="shared" si="55"/>
        <v/>
      </c>
      <c r="B575" s="26" t="str">
        <f>VLOOKUP(A575,OutputOsiris!$A$9:$A$1008,1,FALSE)</f>
        <v/>
      </c>
      <c r="C575" s="29" t="str">
        <f t="shared" si="56"/>
        <v/>
      </c>
      <c r="D575" s="26" t="str">
        <f>VLOOKUP(A575,InputToets!$A$9:$A$1008,1,FALSE)</f>
        <v/>
      </c>
      <c r="E575" s="29" t="str">
        <f t="shared" si="57"/>
        <v/>
      </c>
      <c r="F575" s="40"/>
      <c r="G575" s="77"/>
      <c r="H575" s="41" t="str">
        <f t="shared" si="53"/>
        <v/>
      </c>
      <c r="I575" s="87" t="str">
        <f t="shared" si="54"/>
        <v/>
      </c>
      <c r="J575" s="87" t="str">
        <f t="shared" si="58"/>
        <v/>
      </c>
      <c r="K575" s="5"/>
    </row>
    <row r="576" spans="1:11" ht="15" customHeight="1" x14ac:dyDescent="0.2">
      <c r="A576" s="28" t="str">
        <f t="shared" si="55"/>
        <v/>
      </c>
      <c r="B576" s="26" t="str">
        <f>VLOOKUP(A576,OutputOsiris!$A$9:$A$1008,1,FALSE)</f>
        <v/>
      </c>
      <c r="C576" s="29" t="str">
        <f t="shared" si="56"/>
        <v/>
      </c>
      <c r="D576" s="26" t="str">
        <f>VLOOKUP(A576,InputToets!$A$9:$A$1008,1,FALSE)</f>
        <v/>
      </c>
      <c r="E576" s="29" t="str">
        <f t="shared" si="57"/>
        <v/>
      </c>
      <c r="F576" s="40"/>
      <c r="G576" s="77"/>
      <c r="H576" s="41" t="str">
        <f t="shared" si="53"/>
        <v/>
      </c>
      <c r="I576" s="87" t="str">
        <f t="shared" si="54"/>
        <v/>
      </c>
      <c r="J576" s="87" t="str">
        <f t="shared" si="58"/>
        <v/>
      </c>
      <c r="K576" s="5"/>
    </row>
    <row r="577" spans="1:11" ht="15" customHeight="1" x14ac:dyDescent="0.2">
      <c r="A577" s="28" t="str">
        <f t="shared" si="55"/>
        <v/>
      </c>
      <c r="B577" s="26" t="str">
        <f>VLOOKUP(A577,OutputOsiris!$A$9:$A$1008,1,FALSE)</f>
        <v/>
      </c>
      <c r="C577" s="29" t="str">
        <f t="shared" si="56"/>
        <v/>
      </c>
      <c r="D577" s="26" t="str">
        <f>VLOOKUP(A577,InputToets!$A$9:$A$1008,1,FALSE)</f>
        <v/>
      </c>
      <c r="E577" s="29" t="str">
        <f t="shared" si="57"/>
        <v/>
      </c>
      <c r="F577" s="40"/>
      <c r="G577" s="77"/>
      <c r="H577" s="41" t="str">
        <f t="shared" si="53"/>
        <v/>
      </c>
      <c r="I577" s="87" t="str">
        <f t="shared" si="54"/>
        <v/>
      </c>
      <c r="J577" s="87" t="str">
        <f t="shared" si="58"/>
        <v/>
      </c>
      <c r="K577" s="5"/>
    </row>
    <row r="578" spans="1:11" ht="15" customHeight="1" x14ac:dyDescent="0.2">
      <c r="A578" s="28" t="str">
        <f t="shared" si="55"/>
        <v/>
      </c>
      <c r="B578" s="26" t="str">
        <f>VLOOKUP(A578,OutputOsiris!$A$9:$A$1008,1,FALSE)</f>
        <v/>
      </c>
      <c r="C578" s="29" t="str">
        <f t="shared" si="56"/>
        <v/>
      </c>
      <c r="D578" s="26" t="str">
        <f>VLOOKUP(A578,InputToets!$A$9:$A$1008,1,FALSE)</f>
        <v/>
      </c>
      <c r="E578" s="29" t="str">
        <f t="shared" si="57"/>
        <v/>
      </c>
      <c r="F578" s="40"/>
      <c r="G578" s="77"/>
      <c r="H578" s="41" t="str">
        <f t="shared" si="53"/>
        <v/>
      </c>
      <c r="I578" s="87" t="str">
        <f t="shared" si="54"/>
        <v/>
      </c>
      <c r="J578" s="87" t="str">
        <f t="shared" si="58"/>
        <v/>
      </c>
      <c r="K578" s="5"/>
    </row>
    <row r="579" spans="1:11" ht="15" customHeight="1" x14ac:dyDescent="0.2">
      <c r="A579" s="28" t="str">
        <f t="shared" si="55"/>
        <v/>
      </c>
      <c r="B579" s="26" t="str">
        <f>VLOOKUP(A579,OutputOsiris!$A$9:$A$1008,1,FALSE)</f>
        <v/>
      </c>
      <c r="C579" s="29" t="str">
        <f t="shared" si="56"/>
        <v/>
      </c>
      <c r="D579" s="26" t="str">
        <f>VLOOKUP(A579,InputToets!$A$9:$A$1008,1,FALSE)</f>
        <v/>
      </c>
      <c r="E579" s="29" t="str">
        <f t="shared" si="57"/>
        <v/>
      </c>
      <c r="F579" s="40"/>
      <c r="G579" s="77"/>
      <c r="H579" s="41" t="str">
        <f t="shared" si="53"/>
        <v/>
      </c>
      <c r="I579" s="87" t="str">
        <f t="shared" si="54"/>
        <v/>
      </c>
      <c r="J579" s="87" t="str">
        <f t="shared" si="58"/>
        <v/>
      </c>
      <c r="K579" s="5"/>
    </row>
    <row r="580" spans="1:11" ht="15" customHeight="1" x14ac:dyDescent="0.2">
      <c r="A580" s="28" t="str">
        <f t="shared" si="55"/>
        <v/>
      </c>
      <c r="B580" s="26" t="str">
        <f>VLOOKUP(A580,OutputOsiris!$A$9:$A$1008,1,FALSE)</f>
        <v/>
      </c>
      <c r="C580" s="29" t="str">
        <f t="shared" si="56"/>
        <v/>
      </c>
      <c r="D580" s="26" t="str">
        <f>VLOOKUP(A580,InputToets!$A$9:$A$1008,1,FALSE)</f>
        <v/>
      </c>
      <c r="E580" s="29" t="str">
        <f t="shared" si="57"/>
        <v/>
      </c>
      <c r="F580" s="40"/>
      <c r="G580" s="77"/>
      <c r="H580" s="41" t="str">
        <f t="shared" si="53"/>
        <v/>
      </c>
      <c r="I580" s="87" t="str">
        <f t="shared" si="54"/>
        <v/>
      </c>
      <c r="J580" s="87" t="str">
        <f t="shared" si="58"/>
        <v/>
      </c>
      <c r="K580" s="5"/>
    </row>
    <row r="581" spans="1:11" ht="15" customHeight="1" x14ac:dyDescent="0.2">
      <c r="A581" s="28" t="str">
        <f t="shared" si="55"/>
        <v/>
      </c>
      <c r="B581" s="26" t="str">
        <f>VLOOKUP(A581,OutputOsiris!$A$9:$A$1008,1,FALSE)</f>
        <v/>
      </c>
      <c r="C581" s="29" t="str">
        <f t="shared" si="56"/>
        <v/>
      </c>
      <c r="D581" s="26" t="str">
        <f>VLOOKUP(A581,InputToets!$A$9:$A$1008,1,FALSE)</f>
        <v/>
      </c>
      <c r="E581" s="29" t="str">
        <f t="shared" si="57"/>
        <v/>
      </c>
      <c r="F581" s="40"/>
      <c r="G581" s="77"/>
      <c r="H581" s="41" t="str">
        <f t="shared" si="53"/>
        <v/>
      </c>
      <c r="I581" s="87" t="str">
        <f t="shared" si="54"/>
        <v/>
      </c>
      <c r="J581" s="87" t="str">
        <f t="shared" si="58"/>
        <v/>
      </c>
      <c r="K581" s="5"/>
    </row>
    <row r="582" spans="1:11" ht="15" customHeight="1" x14ac:dyDescent="0.2">
      <c r="A582" s="28" t="str">
        <f t="shared" si="55"/>
        <v/>
      </c>
      <c r="B582" s="26" t="str">
        <f>VLOOKUP(A582,OutputOsiris!$A$9:$A$1008,1,FALSE)</f>
        <v/>
      </c>
      <c r="C582" s="29" t="str">
        <f t="shared" si="56"/>
        <v/>
      </c>
      <c r="D582" s="26" t="str">
        <f>VLOOKUP(A582,InputToets!$A$9:$A$1008,1,FALSE)</f>
        <v/>
      </c>
      <c r="E582" s="29" t="str">
        <f t="shared" si="57"/>
        <v/>
      </c>
      <c r="F582" s="40"/>
      <c r="G582" s="77"/>
      <c r="H582" s="41" t="str">
        <f t="shared" si="53"/>
        <v/>
      </c>
      <c r="I582" s="87" t="str">
        <f t="shared" si="54"/>
        <v/>
      </c>
      <c r="J582" s="87" t="str">
        <f t="shared" si="58"/>
        <v/>
      </c>
      <c r="K582" s="5"/>
    </row>
    <row r="583" spans="1:11" ht="15" customHeight="1" x14ac:dyDescent="0.2">
      <c r="A583" s="28" t="str">
        <f t="shared" si="55"/>
        <v/>
      </c>
      <c r="B583" s="26" t="str">
        <f>VLOOKUP(A583,OutputOsiris!$A$9:$A$1008,1,FALSE)</f>
        <v/>
      </c>
      <c r="C583" s="29" t="str">
        <f t="shared" si="56"/>
        <v/>
      </c>
      <c r="D583" s="26" t="str">
        <f>VLOOKUP(A583,InputToets!$A$9:$A$1008,1,FALSE)</f>
        <v/>
      </c>
      <c r="E583" s="29" t="str">
        <f t="shared" si="57"/>
        <v/>
      </c>
      <c r="F583" s="40"/>
      <c r="G583" s="77"/>
      <c r="H583" s="41" t="str">
        <f t="shared" si="53"/>
        <v/>
      </c>
      <c r="I583" s="87" t="str">
        <f t="shared" si="54"/>
        <v/>
      </c>
      <c r="J583" s="87" t="str">
        <f t="shared" si="58"/>
        <v/>
      </c>
      <c r="K583" s="5"/>
    </row>
    <row r="584" spans="1:11" ht="15" customHeight="1" x14ac:dyDescent="0.2">
      <c r="A584" s="28" t="str">
        <f t="shared" si="55"/>
        <v/>
      </c>
      <c r="B584" s="26" t="str">
        <f>VLOOKUP(A584,OutputOsiris!$A$9:$A$1008,1,FALSE)</f>
        <v/>
      </c>
      <c r="C584" s="29" t="str">
        <f t="shared" si="56"/>
        <v/>
      </c>
      <c r="D584" s="26" t="str">
        <f>VLOOKUP(A584,InputToets!$A$9:$A$1008,1,FALSE)</f>
        <v/>
      </c>
      <c r="E584" s="29" t="str">
        <f t="shared" si="57"/>
        <v/>
      </c>
      <c r="F584" s="40"/>
      <c r="G584" s="77"/>
      <c r="H584" s="41" t="str">
        <f t="shared" si="53"/>
        <v/>
      </c>
      <c r="I584" s="87" t="str">
        <f t="shared" si="54"/>
        <v/>
      </c>
      <c r="J584" s="87" t="str">
        <f t="shared" si="58"/>
        <v/>
      </c>
      <c r="K584" s="5"/>
    </row>
    <row r="585" spans="1:11" ht="15" customHeight="1" x14ac:dyDescent="0.2">
      <c r="A585" s="28" t="str">
        <f t="shared" si="55"/>
        <v/>
      </c>
      <c r="B585" s="26" t="str">
        <f>VLOOKUP(A585,OutputOsiris!$A$9:$A$1008,1,FALSE)</f>
        <v/>
      </c>
      <c r="C585" s="29" t="str">
        <f t="shared" si="56"/>
        <v/>
      </c>
      <c r="D585" s="26" t="str">
        <f>VLOOKUP(A585,InputToets!$A$9:$A$1008,1,FALSE)</f>
        <v/>
      </c>
      <c r="E585" s="29" t="str">
        <f t="shared" si="57"/>
        <v/>
      </c>
      <c r="F585" s="40"/>
      <c r="G585" s="77"/>
      <c r="H585" s="41" t="str">
        <f t="shared" si="53"/>
        <v/>
      </c>
      <c r="I585" s="87" t="str">
        <f t="shared" si="54"/>
        <v/>
      </c>
      <c r="J585" s="87" t="str">
        <f t="shared" si="58"/>
        <v/>
      </c>
      <c r="K585" s="5"/>
    </row>
    <row r="586" spans="1:11" ht="15" customHeight="1" x14ac:dyDescent="0.2">
      <c r="A586" s="28" t="str">
        <f t="shared" si="55"/>
        <v/>
      </c>
      <c r="B586" s="26" t="str">
        <f>VLOOKUP(A586,OutputOsiris!$A$9:$A$1008,1,FALSE)</f>
        <v/>
      </c>
      <c r="C586" s="29" t="str">
        <f t="shared" si="56"/>
        <v/>
      </c>
      <c r="D586" s="26" t="str">
        <f>VLOOKUP(A586,InputToets!$A$9:$A$1008,1,FALSE)</f>
        <v/>
      </c>
      <c r="E586" s="29" t="str">
        <f t="shared" si="57"/>
        <v/>
      </c>
      <c r="F586" s="40"/>
      <c r="G586" s="77"/>
      <c r="H586" s="41" t="str">
        <f t="shared" si="53"/>
        <v/>
      </c>
      <c r="I586" s="87" t="str">
        <f t="shared" si="54"/>
        <v/>
      </c>
      <c r="J586" s="87" t="str">
        <f t="shared" si="58"/>
        <v/>
      </c>
      <c r="K586" s="5"/>
    </row>
    <row r="587" spans="1:11" ht="15" customHeight="1" x14ac:dyDescent="0.2">
      <c r="A587" s="28" t="str">
        <f t="shared" si="55"/>
        <v/>
      </c>
      <c r="B587" s="26" t="str">
        <f>VLOOKUP(A587,OutputOsiris!$A$9:$A$1008,1,FALSE)</f>
        <v/>
      </c>
      <c r="C587" s="29" t="str">
        <f t="shared" si="56"/>
        <v/>
      </c>
      <c r="D587" s="26" t="str">
        <f>VLOOKUP(A587,InputToets!$A$9:$A$1008,1,FALSE)</f>
        <v/>
      </c>
      <c r="E587" s="29" t="str">
        <f t="shared" si="57"/>
        <v/>
      </c>
      <c r="F587" s="40"/>
      <c r="G587" s="77"/>
      <c r="H587" s="41" t="str">
        <f t="shared" ref="H587:H650" si="59">IF(J587="","",IF($G$9="Cijfer",IF(ISNUMBER(G587),G587,""),IF(J587&gt;10,10,J587)))</f>
        <v/>
      </c>
      <c r="I587" s="87" t="str">
        <f t="shared" ref="I587:I650" si="60">IF(ISNUMBER(G587),((G587-$C$8)/$E$7)+1,"")</f>
        <v/>
      </c>
      <c r="J587" s="87" t="str">
        <f t="shared" si="58"/>
        <v/>
      </c>
      <c r="K587" s="5"/>
    </row>
    <row r="588" spans="1:11" ht="15" customHeight="1" x14ac:dyDescent="0.2">
      <c r="A588" s="28" t="str">
        <f t="shared" ref="A588:A651" si="61">TEXT(RIGHT(TRIM(F588),7),"0000000")</f>
        <v/>
      </c>
      <c r="B588" s="26" t="str">
        <f>VLOOKUP(A588,OutputOsiris!$A$9:$A$1008,1,FALSE)</f>
        <v/>
      </c>
      <c r="C588" s="29" t="str">
        <f t="shared" ref="C588:C651" si="62">IF(ISBLANK(F588),"",(IF(ISERROR(B588),"NEE","")))</f>
        <v/>
      </c>
      <c r="D588" s="26" t="str">
        <f>VLOOKUP(A588,InputToets!$A$9:$A$1008,1,FALSE)</f>
        <v/>
      </c>
      <c r="E588" s="29" t="str">
        <f t="shared" ref="E588:E651" si="63">IF(ISBLANK(F588),"",(IF(ISERROR(D588),"NEE","")))</f>
        <v/>
      </c>
      <c r="F588" s="40"/>
      <c r="G588" s="77"/>
      <c r="H588" s="41" t="str">
        <f t="shared" si="59"/>
        <v/>
      </c>
      <c r="I588" s="87" t="str">
        <f t="shared" si="60"/>
        <v/>
      </c>
      <c r="J588" s="87" t="str">
        <f t="shared" si="58"/>
        <v/>
      </c>
      <c r="K588" s="5"/>
    </row>
    <row r="589" spans="1:11" ht="15" customHeight="1" x14ac:dyDescent="0.2">
      <c r="A589" s="28" t="str">
        <f t="shared" si="61"/>
        <v/>
      </c>
      <c r="B589" s="26" t="str">
        <f>VLOOKUP(A589,OutputOsiris!$A$9:$A$1008,1,FALSE)</f>
        <v/>
      </c>
      <c r="C589" s="29" t="str">
        <f t="shared" si="62"/>
        <v/>
      </c>
      <c r="D589" s="26" t="str">
        <f>VLOOKUP(A589,InputToets!$A$9:$A$1008,1,FALSE)</f>
        <v/>
      </c>
      <c r="E589" s="29" t="str">
        <f t="shared" si="63"/>
        <v/>
      </c>
      <c r="F589" s="40"/>
      <c r="G589" s="77"/>
      <c r="H589" s="41" t="str">
        <f t="shared" si="59"/>
        <v/>
      </c>
      <c r="I589" s="87" t="str">
        <f t="shared" si="60"/>
        <v/>
      </c>
      <c r="J589" s="87" t="str">
        <f t="shared" si="58"/>
        <v/>
      </c>
      <c r="K589" s="5"/>
    </row>
    <row r="590" spans="1:11" ht="15" customHeight="1" x14ac:dyDescent="0.2">
      <c r="A590" s="28" t="str">
        <f t="shared" si="61"/>
        <v/>
      </c>
      <c r="B590" s="26" t="str">
        <f>VLOOKUP(A590,OutputOsiris!$A$9:$A$1008,1,FALSE)</f>
        <v/>
      </c>
      <c r="C590" s="29" t="str">
        <f t="shared" si="62"/>
        <v/>
      </c>
      <c r="D590" s="26" t="str">
        <f>VLOOKUP(A590,InputToets!$A$9:$A$1008,1,FALSE)</f>
        <v/>
      </c>
      <c r="E590" s="29" t="str">
        <f t="shared" si="63"/>
        <v/>
      </c>
      <c r="F590" s="40"/>
      <c r="G590" s="77"/>
      <c r="H590" s="41" t="str">
        <f t="shared" si="59"/>
        <v/>
      </c>
      <c r="I590" s="87" t="str">
        <f t="shared" si="60"/>
        <v/>
      </c>
      <c r="J590" s="87" t="str">
        <f t="shared" si="58"/>
        <v/>
      </c>
      <c r="K590" s="5"/>
    </row>
    <row r="591" spans="1:11" ht="15" customHeight="1" x14ac:dyDescent="0.2">
      <c r="A591" s="28" t="str">
        <f t="shared" si="61"/>
        <v/>
      </c>
      <c r="B591" s="26" t="str">
        <f>VLOOKUP(A591,OutputOsiris!$A$9:$A$1008,1,FALSE)</f>
        <v/>
      </c>
      <c r="C591" s="29" t="str">
        <f t="shared" si="62"/>
        <v/>
      </c>
      <c r="D591" s="26" t="str">
        <f>VLOOKUP(A591,InputToets!$A$9:$A$1008,1,FALSE)</f>
        <v/>
      </c>
      <c r="E591" s="29" t="str">
        <f t="shared" si="63"/>
        <v/>
      </c>
      <c r="F591" s="40"/>
      <c r="G591" s="77"/>
      <c r="H591" s="41" t="str">
        <f t="shared" si="59"/>
        <v/>
      </c>
      <c r="I591" s="87" t="str">
        <f t="shared" si="60"/>
        <v/>
      </c>
      <c r="J591" s="87" t="str">
        <f t="shared" si="58"/>
        <v/>
      </c>
      <c r="K591" s="5"/>
    </row>
    <row r="592" spans="1:11" ht="15" customHeight="1" x14ac:dyDescent="0.2">
      <c r="A592" s="28" t="str">
        <f t="shared" si="61"/>
        <v/>
      </c>
      <c r="B592" s="26" t="str">
        <f>VLOOKUP(A592,OutputOsiris!$A$9:$A$1008,1,FALSE)</f>
        <v/>
      </c>
      <c r="C592" s="29" t="str">
        <f t="shared" si="62"/>
        <v/>
      </c>
      <c r="D592" s="26" t="str">
        <f>VLOOKUP(A592,InputToets!$A$9:$A$1008,1,FALSE)</f>
        <v/>
      </c>
      <c r="E592" s="29" t="str">
        <f t="shared" si="63"/>
        <v/>
      </c>
      <c r="F592" s="40"/>
      <c r="G592" s="77"/>
      <c r="H592" s="41" t="str">
        <f t="shared" si="59"/>
        <v/>
      </c>
      <c r="I592" s="87" t="str">
        <f t="shared" si="60"/>
        <v/>
      </c>
      <c r="J592" s="87" t="str">
        <f t="shared" ref="J592:J655" si="64">IF(I592="","",IF(I592&lt;1,1,I592))</f>
        <v/>
      </c>
      <c r="K592" s="5"/>
    </row>
    <row r="593" spans="1:11" ht="15" customHeight="1" x14ac:dyDescent="0.2">
      <c r="A593" s="28" t="str">
        <f t="shared" si="61"/>
        <v/>
      </c>
      <c r="B593" s="26" t="str">
        <f>VLOOKUP(A593,OutputOsiris!$A$9:$A$1008,1,FALSE)</f>
        <v/>
      </c>
      <c r="C593" s="29" t="str">
        <f t="shared" si="62"/>
        <v/>
      </c>
      <c r="D593" s="26" t="str">
        <f>VLOOKUP(A593,InputToets!$A$9:$A$1008,1,FALSE)</f>
        <v/>
      </c>
      <c r="E593" s="29" t="str">
        <f t="shared" si="63"/>
        <v/>
      </c>
      <c r="F593" s="40"/>
      <c r="G593" s="77"/>
      <c r="H593" s="41" t="str">
        <f t="shared" si="59"/>
        <v/>
      </c>
      <c r="I593" s="87" t="str">
        <f t="shared" si="60"/>
        <v/>
      </c>
      <c r="J593" s="87" t="str">
        <f t="shared" si="64"/>
        <v/>
      </c>
      <c r="K593" s="5"/>
    </row>
    <row r="594" spans="1:11" ht="15" customHeight="1" x14ac:dyDescent="0.2">
      <c r="A594" s="28" t="str">
        <f t="shared" si="61"/>
        <v/>
      </c>
      <c r="B594" s="26" t="str">
        <f>VLOOKUP(A594,OutputOsiris!$A$9:$A$1008,1,FALSE)</f>
        <v/>
      </c>
      <c r="C594" s="29" t="str">
        <f t="shared" si="62"/>
        <v/>
      </c>
      <c r="D594" s="26" t="str">
        <f>VLOOKUP(A594,InputToets!$A$9:$A$1008,1,FALSE)</f>
        <v/>
      </c>
      <c r="E594" s="29" t="str">
        <f t="shared" si="63"/>
        <v/>
      </c>
      <c r="F594" s="40"/>
      <c r="G594" s="77"/>
      <c r="H594" s="41" t="str">
        <f t="shared" si="59"/>
        <v/>
      </c>
      <c r="I594" s="87" t="str">
        <f t="shared" si="60"/>
        <v/>
      </c>
      <c r="J594" s="87" t="str">
        <f t="shared" si="64"/>
        <v/>
      </c>
      <c r="K594" s="5"/>
    </row>
    <row r="595" spans="1:11" ht="15" customHeight="1" x14ac:dyDescent="0.2">
      <c r="A595" s="28" t="str">
        <f t="shared" si="61"/>
        <v/>
      </c>
      <c r="B595" s="26" t="str">
        <f>VLOOKUP(A595,OutputOsiris!$A$9:$A$1008,1,FALSE)</f>
        <v/>
      </c>
      <c r="C595" s="29" t="str">
        <f t="shared" si="62"/>
        <v/>
      </c>
      <c r="D595" s="26" t="str">
        <f>VLOOKUP(A595,InputToets!$A$9:$A$1008,1,FALSE)</f>
        <v/>
      </c>
      <c r="E595" s="29" t="str">
        <f t="shared" si="63"/>
        <v/>
      </c>
      <c r="F595" s="40"/>
      <c r="G595" s="77"/>
      <c r="H595" s="41" t="str">
        <f t="shared" si="59"/>
        <v/>
      </c>
      <c r="I595" s="87" t="str">
        <f t="shared" si="60"/>
        <v/>
      </c>
      <c r="J595" s="87" t="str">
        <f t="shared" si="64"/>
        <v/>
      </c>
      <c r="K595" s="5"/>
    </row>
    <row r="596" spans="1:11" ht="15" customHeight="1" x14ac:dyDescent="0.2">
      <c r="A596" s="28" t="str">
        <f t="shared" si="61"/>
        <v/>
      </c>
      <c r="B596" s="26" t="str">
        <f>VLOOKUP(A596,OutputOsiris!$A$9:$A$1008,1,FALSE)</f>
        <v/>
      </c>
      <c r="C596" s="29" t="str">
        <f t="shared" si="62"/>
        <v/>
      </c>
      <c r="D596" s="26" t="str">
        <f>VLOOKUP(A596,InputToets!$A$9:$A$1008,1,FALSE)</f>
        <v/>
      </c>
      <c r="E596" s="29" t="str">
        <f t="shared" si="63"/>
        <v/>
      </c>
      <c r="F596" s="40"/>
      <c r="G596" s="77"/>
      <c r="H596" s="41" t="str">
        <f t="shared" si="59"/>
        <v/>
      </c>
      <c r="I596" s="87" t="str">
        <f t="shared" si="60"/>
        <v/>
      </c>
      <c r="J596" s="87" t="str">
        <f t="shared" si="64"/>
        <v/>
      </c>
      <c r="K596" s="5"/>
    </row>
    <row r="597" spans="1:11" ht="15" customHeight="1" x14ac:dyDescent="0.2">
      <c r="A597" s="28" t="str">
        <f t="shared" si="61"/>
        <v/>
      </c>
      <c r="B597" s="26" t="str">
        <f>VLOOKUP(A597,OutputOsiris!$A$9:$A$1008,1,FALSE)</f>
        <v/>
      </c>
      <c r="C597" s="29" t="str">
        <f t="shared" si="62"/>
        <v/>
      </c>
      <c r="D597" s="26" t="str">
        <f>VLOOKUP(A597,InputToets!$A$9:$A$1008,1,FALSE)</f>
        <v/>
      </c>
      <c r="E597" s="29" t="str">
        <f t="shared" si="63"/>
        <v/>
      </c>
      <c r="F597" s="40"/>
      <c r="G597" s="77"/>
      <c r="H597" s="41" t="str">
        <f t="shared" si="59"/>
        <v/>
      </c>
      <c r="I597" s="87" t="str">
        <f t="shared" si="60"/>
        <v/>
      </c>
      <c r="J597" s="87" t="str">
        <f t="shared" si="64"/>
        <v/>
      </c>
      <c r="K597" s="5"/>
    </row>
    <row r="598" spans="1:11" ht="15" customHeight="1" x14ac:dyDescent="0.2">
      <c r="A598" s="28" t="str">
        <f t="shared" si="61"/>
        <v/>
      </c>
      <c r="B598" s="26" t="str">
        <f>VLOOKUP(A598,OutputOsiris!$A$9:$A$1008,1,FALSE)</f>
        <v/>
      </c>
      <c r="C598" s="29" t="str">
        <f t="shared" si="62"/>
        <v/>
      </c>
      <c r="D598" s="26" t="str">
        <f>VLOOKUP(A598,InputToets!$A$9:$A$1008,1,FALSE)</f>
        <v/>
      </c>
      <c r="E598" s="29" t="str">
        <f t="shared" si="63"/>
        <v/>
      </c>
      <c r="F598" s="40"/>
      <c r="G598" s="77"/>
      <c r="H598" s="41" t="str">
        <f t="shared" si="59"/>
        <v/>
      </c>
      <c r="I598" s="87" t="str">
        <f t="shared" si="60"/>
        <v/>
      </c>
      <c r="J598" s="87" t="str">
        <f t="shared" si="64"/>
        <v/>
      </c>
      <c r="K598" s="5"/>
    </row>
    <row r="599" spans="1:11" ht="15" customHeight="1" x14ac:dyDescent="0.2">
      <c r="A599" s="28" t="str">
        <f t="shared" si="61"/>
        <v/>
      </c>
      <c r="B599" s="26" t="str">
        <f>VLOOKUP(A599,OutputOsiris!$A$9:$A$1008,1,FALSE)</f>
        <v/>
      </c>
      <c r="C599" s="29" t="str">
        <f t="shared" si="62"/>
        <v/>
      </c>
      <c r="D599" s="26" t="str">
        <f>VLOOKUP(A599,InputToets!$A$9:$A$1008,1,FALSE)</f>
        <v/>
      </c>
      <c r="E599" s="29" t="str">
        <f t="shared" si="63"/>
        <v/>
      </c>
      <c r="F599" s="40"/>
      <c r="G599" s="77"/>
      <c r="H599" s="41" t="str">
        <f t="shared" si="59"/>
        <v/>
      </c>
      <c r="I599" s="87" t="str">
        <f t="shared" si="60"/>
        <v/>
      </c>
      <c r="J599" s="87" t="str">
        <f t="shared" si="64"/>
        <v/>
      </c>
      <c r="K599" s="5"/>
    </row>
    <row r="600" spans="1:11" ht="15" customHeight="1" x14ac:dyDescent="0.2">
      <c r="A600" s="28" t="str">
        <f t="shared" si="61"/>
        <v/>
      </c>
      <c r="B600" s="26" t="str">
        <f>VLOOKUP(A600,OutputOsiris!$A$9:$A$1008,1,FALSE)</f>
        <v/>
      </c>
      <c r="C600" s="29" t="str">
        <f t="shared" si="62"/>
        <v/>
      </c>
      <c r="D600" s="26" t="str">
        <f>VLOOKUP(A600,InputToets!$A$9:$A$1008,1,FALSE)</f>
        <v/>
      </c>
      <c r="E600" s="29" t="str">
        <f t="shared" si="63"/>
        <v/>
      </c>
      <c r="F600" s="40"/>
      <c r="G600" s="77"/>
      <c r="H600" s="41" t="str">
        <f t="shared" si="59"/>
        <v/>
      </c>
      <c r="I600" s="87" t="str">
        <f t="shared" si="60"/>
        <v/>
      </c>
      <c r="J600" s="87" t="str">
        <f t="shared" si="64"/>
        <v/>
      </c>
      <c r="K600" s="5"/>
    </row>
    <row r="601" spans="1:11" ht="15" customHeight="1" x14ac:dyDescent="0.2">
      <c r="A601" s="28" t="str">
        <f t="shared" si="61"/>
        <v/>
      </c>
      <c r="B601" s="26" t="str">
        <f>VLOOKUP(A601,OutputOsiris!$A$9:$A$1008,1,FALSE)</f>
        <v/>
      </c>
      <c r="C601" s="29" t="str">
        <f t="shared" si="62"/>
        <v/>
      </c>
      <c r="D601" s="26" t="str">
        <f>VLOOKUP(A601,InputToets!$A$9:$A$1008,1,FALSE)</f>
        <v/>
      </c>
      <c r="E601" s="29" t="str">
        <f t="shared" si="63"/>
        <v/>
      </c>
      <c r="F601" s="40"/>
      <c r="G601" s="77"/>
      <c r="H601" s="41" t="str">
        <f t="shared" si="59"/>
        <v/>
      </c>
      <c r="I601" s="87" t="str">
        <f t="shared" si="60"/>
        <v/>
      </c>
      <c r="J601" s="87" t="str">
        <f t="shared" si="64"/>
        <v/>
      </c>
      <c r="K601" s="5"/>
    </row>
    <row r="602" spans="1:11" ht="15" customHeight="1" x14ac:dyDescent="0.2">
      <c r="A602" s="28" t="str">
        <f t="shared" si="61"/>
        <v/>
      </c>
      <c r="B602" s="26" t="str">
        <f>VLOOKUP(A602,OutputOsiris!$A$9:$A$1008,1,FALSE)</f>
        <v/>
      </c>
      <c r="C602" s="29" t="str">
        <f t="shared" si="62"/>
        <v/>
      </c>
      <c r="D602" s="26" t="str">
        <f>VLOOKUP(A602,InputToets!$A$9:$A$1008,1,FALSE)</f>
        <v/>
      </c>
      <c r="E602" s="29" t="str">
        <f t="shared" si="63"/>
        <v/>
      </c>
      <c r="F602" s="40"/>
      <c r="G602" s="77"/>
      <c r="H602" s="41" t="str">
        <f t="shared" si="59"/>
        <v/>
      </c>
      <c r="I602" s="87" t="str">
        <f t="shared" si="60"/>
        <v/>
      </c>
      <c r="J602" s="87" t="str">
        <f t="shared" si="64"/>
        <v/>
      </c>
      <c r="K602" s="5"/>
    </row>
    <row r="603" spans="1:11" ht="15" customHeight="1" x14ac:dyDescent="0.2">
      <c r="A603" s="28" t="str">
        <f t="shared" si="61"/>
        <v/>
      </c>
      <c r="B603" s="26" t="str">
        <f>VLOOKUP(A603,OutputOsiris!$A$9:$A$1008,1,FALSE)</f>
        <v/>
      </c>
      <c r="C603" s="29" t="str">
        <f t="shared" si="62"/>
        <v/>
      </c>
      <c r="D603" s="26" t="str">
        <f>VLOOKUP(A603,InputToets!$A$9:$A$1008,1,FALSE)</f>
        <v/>
      </c>
      <c r="E603" s="29" t="str">
        <f t="shared" si="63"/>
        <v/>
      </c>
      <c r="F603" s="40"/>
      <c r="G603" s="77"/>
      <c r="H603" s="41" t="str">
        <f t="shared" si="59"/>
        <v/>
      </c>
      <c r="I603" s="87" t="str">
        <f t="shared" si="60"/>
        <v/>
      </c>
      <c r="J603" s="87" t="str">
        <f t="shared" si="64"/>
        <v/>
      </c>
      <c r="K603" s="5"/>
    </row>
    <row r="604" spans="1:11" ht="15" customHeight="1" x14ac:dyDescent="0.2">
      <c r="A604" s="28" t="str">
        <f t="shared" si="61"/>
        <v/>
      </c>
      <c r="B604" s="26" t="str">
        <f>VLOOKUP(A604,OutputOsiris!$A$9:$A$1008,1,FALSE)</f>
        <v/>
      </c>
      <c r="C604" s="29" t="str">
        <f t="shared" si="62"/>
        <v/>
      </c>
      <c r="D604" s="26" t="str">
        <f>VLOOKUP(A604,InputToets!$A$9:$A$1008,1,FALSE)</f>
        <v/>
      </c>
      <c r="E604" s="29" t="str">
        <f t="shared" si="63"/>
        <v/>
      </c>
      <c r="F604" s="40"/>
      <c r="G604" s="77"/>
      <c r="H604" s="41" t="str">
        <f t="shared" si="59"/>
        <v/>
      </c>
      <c r="I604" s="87" t="str">
        <f t="shared" si="60"/>
        <v/>
      </c>
      <c r="J604" s="87" t="str">
        <f t="shared" si="64"/>
        <v/>
      </c>
      <c r="K604" s="5"/>
    </row>
    <row r="605" spans="1:11" ht="15" customHeight="1" x14ac:dyDescent="0.2">
      <c r="A605" s="28" t="str">
        <f t="shared" si="61"/>
        <v/>
      </c>
      <c r="B605" s="26" t="str">
        <f>VLOOKUP(A605,OutputOsiris!$A$9:$A$1008,1,FALSE)</f>
        <v/>
      </c>
      <c r="C605" s="29" t="str">
        <f t="shared" si="62"/>
        <v/>
      </c>
      <c r="D605" s="26" t="str">
        <f>VLOOKUP(A605,InputToets!$A$9:$A$1008,1,FALSE)</f>
        <v/>
      </c>
      <c r="E605" s="29" t="str">
        <f t="shared" si="63"/>
        <v/>
      </c>
      <c r="F605" s="40"/>
      <c r="G605" s="77"/>
      <c r="H605" s="41" t="str">
        <f t="shared" si="59"/>
        <v/>
      </c>
      <c r="I605" s="87" t="str">
        <f t="shared" si="60"/>
        <v/>
      </c>
      <c r="J605" s="87" t="str">
        <f t="shared" si="64"/>
        <v/>
      </c>
      <c r="K605" s="5"/>
    </row>
    <row r="606" spans="1:11" ht="15" customHeight="1" x14ac:dyDescent="0.2">
      <c r="A606" s="28" t="str">
        <f t="shared" si="61"/>
        <v/>
      </c>
      <c r="B606" s="26" t="str">
        <f>VLOOKUP(A606,OutputOsiris!$A$9:$A$1008,1,FALSE)</f>
        <v/>
      </c>
      <c r="C606" s="29" t="str">
        <f t="shared" si="62"/>
        <v/>
      </c>
      <c r="D606" s="26" t="str">
        <f>VLOOKUP(A606,InputToets!$A$9:$A$1008,1,FALSE)</f>
        <v/>
      </c>
      <c r="E606" s="29" t="str">
        <f t="shared" si="63"/>
        <v/>
      </c>
      <c r="F606" s="40"/>
      <c r="G606" s="77"/>
      <c r="H606" s="41" t="str">
        <f t="shared" si="59"/>
        <v/>
      </c>
      <c r="I606" s="87" t="str">
        <f t="shared" si="60"/>
        <v/>
      </c>
      <c r="J606" s="87" t="str">
        <f t="shared" si="64"/>
        <v/>
      </c>
      <c r="K606" s="5"/>
    </row>
    <row r="607" spans="1:11" ht="15" customHeight="1" x14ac:dyDescent="0.2">
      <c r="A607" s="28" t="str">
        <f t="shared" si="61"/>
        <v/>
      </c>
      <c r="B607" s="26" t="str">
        <f>VLOOKUP(A607,OutputOsiris!$A$9:$A$1008,1,FALSE)</f>
        <v/>
      </c>
      <c r="C607" s="29" t="str">
        <f t="shared" si="62"/>
        <v/>
      </c>
      <c r="D607" s="26" t="str">
        <f>VLOOKUP(A607,InputToets!$A$9:$A$1008,1,FALSE)</f>
        <v/>
      </c>
      <c r="E607" s="29" t="str">
        <f t="shared" si="63"/>
        <v/>
      </c>
      <c r="F607" s="40"/>
      <c r="G607" s="77"/>
      <c r="H607" s="41" t="str">
        <f t="shared" si="59"/>
        <v/>
      </c>
      <c r="I607" s="87" t="str">
        <f t="shared" si="60"/>
        <v/>
      </c>
      <c r="J607" s="87" t="str">
        <f t="shared" si="64"/>
        <v/>
      </c>
      <c r="K607" s="5"/>
    </row>
    <row r="608" spans="1:11" ht="15" customHeight="1" x14ac:dyDescent="0.2">
      <c r="A608" s="28" t="str">
        <f t="shared" si="61"/>
        <v/>
      </c>
      <c r="B608" s="26" t="str">
        <f>VLOOKUP(A608,OutputOsiris!$A$9:$A$1008,1,FALSE)</f>
        <v/>
      </c>
      <c r="C608" s="29" t="str">
        <f t="shared" si="62"/>
        <v/>
      </c>
      <c r="D608" s="26" t="str">
        <f>VLOOKUP(A608,InputToets!$A$9:$A$1008,1,FALSE)</f>
        <v/>
      </c>
      <c r="E608" s="29" t="str">
        <f t="shared" si="63"/>
        <v/>
      </c>
      <c r="F608" s="40"/>
      <c r="G608" s="77"/>
      <c r="H608" s="41" t="str">
        <f t="shared" si="59"/>
        <v/>
      </c>
      <c r="I608" s="87" t="str">
        <f t="shared" si="60"/>
        <v/>
      </c>
      <c r="J608" s="87" t="str">
        <f t="shared" si="64"/>
        <v/>
      </c>
      <c r="K608" s="5"/>
    </row>
    <row r="609" spans="1:11" ht="15" customHeight="1" x14ac:dyDescent="0.2">
      <c r="A609" s="28" t="str">
        <f t="shared" si="61"/>
        <v/>
      </c>
      <c r="B609" s="26" t="str">
        <f>VLOOKUP(A609,OutputOsiris!$A$9:$A$1008,1,FALSE)</f>
        <v/>
      </c>
      <c r="C609" s="29" t="str">
        <f t="shared" si="62"/>
        <v/>
      </c>
      <c r="D609" s="26" t="str">
        <f>VLOOKUP(A609,InputToets!$A$9:$A$1008,1,FALSE)</f>
        <v/>
      </c>
      <c r="E609" s="29" t="str">
        <f t="shared" si="63"/>
        <v/>
      </c>
      <c r="F609" s="40"/>
      <c r="G609" s="77"/>
      <c r="H609" s="41" t="str">
        <f t="shared" si="59"/>
        <v/>
      </c>
      <c r="I609" s="87" t="str">
        <f t="shared" si="60"/>
        <v/>
      </c>
      <c r="J609" s="87" t="str">
        <f t="shared" si="64"/>
        <v/>
      </c>
      <c r="K609" s="5"/>
    </row>
    <row r="610" spans="1:11" ht="15" customHeight="1" x14ac:dyDescent="0.2">
      <c r="A610" s="28" t="str">
        <f t="shared" si="61"/>
        <v/>
      </c>
      <c r="B610" s="26" t="str">
        <f>VLOOKUP(A610,OutputOsiris!$A$9:$A$1008,1,FALSE)</f>
        <v/>
      </c>
      <c r="C610" s="29" t="str">
        <f t="shared" si="62"/>
        <v/>
      </c>
      <c r="D610" s="26" t="str">
        <f>VLOOKUP(A610,InputToets!$A$9:$A$1008,1,FALSE)</f>
        <v/>
      </c>
      <c r="E610" s="29" t="str">
        <f t="shared" si="63"/>
        <v/>
      </c>
      <c r="F610" s="40"/>
      <c r="G610" s="77"/>
      <c r="H610" s="41" t="str">
        <f t="shared" si="59"/>
        <v/>
      </c>
      <c r="I610" s="87" t="str">
        <f t="shared" si="60"/>
        <v/>
      </c>
      <c r="J610" s="87" t="str">
        <f t="shared" si="64"/>
        <v/>
      </c>
      <c r="K610" s="5"/>
    </row>
    <row r="611" spans="1:11" ht="15" customHeight="1" x14ac:dyDescent="0.2">
      <c r="A611" s="28" t="str">
        <f t="shared" si="61"/>
        <v/>
      </c>
      <c r="B611" s="26" t="str">
        <f>VLOOKUP(A611,OutputOsiris!$A$9:$A$1008,1,FALSE)</f>
        <v/>
      </c>
      <c r="C611" s="29" t="str">
        <f t="shared" si="62"/>
        <v/>
      </c>
      <c r="D611" s="26" t="str">
        <f>VLOOKUP(A611,InputToets!$A$9:$A$1008,1,FALSE)</f>
        <v/>
      </c>
      <c r="E611" s="29" t="str">
        <f t="shared" si="63"/>
        <v/>
      </c>
      <c r="F611" s="40"/>
      <c r="G611" s="77"/>
      <c r="H611" s="41" t="str">
        <f t="shared" si="59"/>
        <v/>
      </c>
      <c r="I611" s="87" t="str">
        <f t="shared" si="60"/>
        <v/>
      </c>
      <c r="J611" s="87" t="str">
        <f t="shared" si="64"/>
        <v/>
      </c>
      <c r="K611" s="5"/>
    </row>
    <row r="612" spans="1:11" ht="15" customHeight="1" x14ac:dyDescent="0.2">
      <c r="A612" s="28" t="str">
        <f t="shared" si="61"/>
        <v/>
      </c>
      <c r="B612" s="26" t="str">
        <f>VLOOKUP(A612,OutputOsiris!$A$9:$A$1008,1,FALSE)</f>
        <v/>
      </c>
      <c r="C612" s="29" t="str">
        <f t="shared" si="62"/>
        <v/>
      </c>
      <c r="D612" s="26" t="str">
        <f>VLOOKUP(A612,InputToets!$A$9:$A$1008,1,FALSE)</f>
        <v/>
      </c>
      <c r="E612" s="29" t="str">
        <f t="shared" si="63"/>
        <v/>
      </c>
      <c r="F612" s="40"/>
      <c r="G612" s="77"/>
      <c r="H612" s="41" t="str">
        <f t="shared" si="59"/>
        <v/>
      </c>
      <c r="I612" s="87" t="str">
        <f t="shared" si="60"/>
        <v/>
      </c>
      <c r="J612" s="87" t="str">
        <f t="shared" si="64"/>
        <v/>
      </c>
      <c r="K612" s="5"/>
    </row>
    <row r="613" spans="1:11" ht="15" customHeight="1" x14ac:dyDescent="0.2">
      <c r="A613" s="28" t="str">
        <f t="shared" si="61"/>
        <v/>
      </c>
      <c r="B613" s="26" t="str">
        <f>VLOOKUP(A613,OutputOsiris!$A$9:$A$1008,1,FALSE)</f>
        <v/>
      </c>
      <c r="C613" s="29" t="str">
        <f t="shared" si="62"/>
        <v/>
      </c>
      <c r="D613" s="26" t="str">
        <f>VLOOKUP(A613,InputToets!$A$9:$A$1008,1,FALSE)</f>
        <v/>
      </c>
      <c r="E613" s="29" t="str">
        <f t="shared" si="63"/>
        <v/>
      </c>
      <c r="F613" s="40"/>
      <c r="G613" s="77"/>
      <c r="H613" s="41" t="str">
        <f t="shared" si="59"/>
        <v/>
      </c>
      <c r="I613" s="87" t="str">
        <f t="shared" si="60"/>
        <v/>
      </c>
      <c r="J613" s="87" t="str">
        <f t="shared" si="64"/>
        <v/>
      </c>
      <c r="K613" s="5"/>
    </row>
    <row r="614" spans="1:11" ht="15" customHeight="1" x14ac:dyDescent="0.2">
      <c r="A614" s="28" t="str">
        <f t="shared" si="61"/>
        <v/>
      </c>
      <c r="B614" s="26" t="str">
        <f>VLOOKUP(A614,OutputOsiris!$A$9:$A$1008,1,FALSE)</f>
        <v/>
      </c>
      <c r="C614" s="29" t="str">
        <f t="shared" si="62"/>
        <v/>
      </c>
      <c r="D614" s="26" t="str">
        <f>VLOOKUP(A614,InputToets!$A$9:$A$1008,1,FALSE)</f>
        <v/>
      </c>
      <c r="E614" s="29" t="str">
        <f t="shared" si="63"/>
        <v/>
      </c>
      <c r="F614" s="40"/>
      <c r="G614" s="77"/>
      <c r="H614" s="41" t="str">
        <f t="shared" si="59"/>
        <v/>
      </c>
      <c r="I614" s="87" t="str">
        <f t="shared" si="60"/>
        <v/>
      </c>
      <c r="J614" s="87" t="str">
        <f t="shared" si="64"/>
        <v/>
      </c>
      <c r="K614" s="5"/>
    </row>
    <row r="615" spans="1:11" ht="15" customHeight="1" x14ac:dyDescent="0.2">
      <c r="A615" s="28" t="str">
        <f t="shared" si="61"/>
        <v/>
      </c>
      <c r="B615" s="26" t="str">
        <f>VLOOKUP(A615,OutputOsiris!$A$9:$A$1008,1,FALSE)</f>
        <v/>
      </c>
      <c r="C615" s="29" t="str">
        <f t="shared" si="62"/>
        <v/>
      </c>
      <c r="D615" s="26" t="str">
        <f>VLOOKUP(A615,InputToets!$A$9:$A$1008,1,FALSE)</f>
        <v/>
      </c>
      <c r="E615" s="29" t="str">
        <f t="shared" si="63"/>
        <v/>
      </c>
      <c r="F615" s="40"/>
      <c r="G615" s="77"/>
      <c r="H615" s="41" t="str">
        <f t="shared" si="59"/>
        <v/>
      </c>
      <c r="I615" s="87" t="str">
        <f t="shared" si="60"/>
        <v/>
      </c>
      <c r="J615" s="87" t="str">
        <f t="shared" si="64"/>
        <v/>
      </c>
      <c r="K615" s="5"/>
    </row>
    <row r="616" spans="1:11" ht="15" customHeight="1" x14ac:dyDescent="0.2">
      <c r="A616" s="28" t="str">
        <f t="shared" si="61"/>
        <v/>
      </c>
      <c r="B616" s="26" t="str">
        <f>VLOOKUP(A616,OutputOsiris!$A$9:$A$1008,1,FALSE)</f>
        <v/>
      </c>
      <c r="C616" s="29" t="str">
        <f t="shared" si="62"/>
        <v/>
      </c>
      <c r="D616" s="26" t="str">
        <f>VLOOKUP(A616,InputToets!$A$9:$A$1008,1,FALSE)</f>
        <v/>
      </c>
      <c r="E616" s="29" t="str">
        <f t="shared" si="63"/>
        <v/>
      </c>
      <c r="F616" s="40"/>
      <c r="G616" s="77"/>
      <c r="H616" s="41" t="str">
        <f t="shared" si="59"/>
        <v/>
      </c>
      <c r="I616" s="87" t="str">
        <f t="shared" si="60"/>
        <v/>
      </c>
      <c r="J616" s="87" t="str">
        <f t="shared" si="64"/>
        <v/>
      </c>
      <c r="K616" s="5"/>
    </row>
    <row r="617" spans="1:11" ht="15" customHeight="1" x14ac:dyDescent="0.2">
      <c r="A617" s="28" t="str">
        <f t="shared" si="61"/>
        <v/>
      </c>
      <c r="B617" s="26" t="str">
        <f>VLOOKUP(A617,OutputOsiris!$A$9:$A$1008,1,FALSE)</f>
        <v/>
      </c>
      <c r="C617" s="29" t="str">
        <f t="shared" si="62"/>
        <v/>
      </c>
      <c r="D617" s="26" t="str">
        <f>VLOOKUP(A617,InputToets!$A$9:$A$1008,1,FALSE)</f>
        <v/>
      </c>
      <c r="E617" s="29" t="str">
        <f t="shared" si="63"/>
        <v/>
      </c>
      <c r="F617" s="40"/>
      <c r="G617" s="77"/>
      <c r="H617" s="41" t="str">
        <f t="shared" si="59"/>
        <v/>
      </c>
      <c r="I617" s="87" t="str">
        <f t="shared" si="60"/>
        <v/>
      </c>
      <c r="J617" s="87" t="str">
        <f t="shared" si="64"/>
        <v/>
      </c>
      <c r="K617" s="5"/>
    </row>
    <row r="618" spans="1:11" ht="15" customHeight="1" x14ac:dyDescent="0.2">
      <c r="A618" s="28" t="str">
        <f t="shared" si="61"/>
        <v/>
      </c>
      <c r="B618" s="26" t="str">
        <f>VLOOKUP(A618,OutputOsiris!$A$9:$A$1008,1,FALSE)</f>
        <v/>
      </c>
      <c r="C618" s="29" t="str">
        <f t="shared" si="62"/>
        <v/>
      </c>
      <c r="D618" s="26" t="str">
        <f>VLOOKUP(A618,InputToets!$A$9:$A$1008,1,FALSE)</f>
        <v/>
      </c>
      <c r="E618" s="29" t="str">
        <f t="shared" si="63"/>
        <v/>
      </c>
      <c r="F618" s="40"/>
      <c r="G618" s="77"/>
      <c r="H618" s="41" t="str">
        <f t="shared" si="59"/>
        <v/>
      </c>
      <c r="I618" s="87" t="str">
        <f t="shared" si="60"/>
        <v/>
      </c>
      <c r="J618" s="87" t="str">
        <f t="shared" si="64"/>
        <v/>
      </c>
      <c r="K618" s="5"/>
    </row>
    <row r="619" spans="1:11" ht="15" customHeight="1" x14ac:dyDescent="0.2">
      <c r="A619" s="28" t="str">
        <f t="shared" si="61"/>
        <v/>
      </c>
      <c r="B619" s="26" t="str">
        <f>VLOOKUP(A619,OutputOsiris!$A$9:$A$1008,1,FALSE)</f>
        <v/>
      </c>
      <c r="C619" s="29" t="str">
        <f t="shared" si="62"/>
        <v/>
      </c>
      <c r="D619" s="26" t="str">
        <f>VLOOKUP(A619,InputToets!$A$9:$A$1008,1,FALSE)</f>
        <v/>
      </c>
      <c r="E619" s="29" t="str">
        <f t="shared" si="63"/>
        <v/>
      </c>
      <c r="F619" s="40"/>
      <c r="G619" s="77"/>
      <c r="H619" s="41" t="str">
        <f t="shared" si="59"/>
        <v/>
      </c>
      <c r="I619" s="87" t="str">
        <f t="shared" si="60"/>
        <v/>
      </c>
      <c r="J619" s="87" t="str">
        <f t="shared" si="64"/>
        <v/>
      </c>
      <c r="K619" s="5"/>
    </row>
    <row r="620" spans="1:11" ht="15" customHeight="1" x14ac:dyDescent="0.2">
      <c r="A620" s="28" t="str">
        <f t="shared" si="61"/>
        <v/>
      </c>
      <c r="B620" s="26" t="str">
        <f>VLOOKUP(A620,OutputOsiris!$A$9:$A$1008,1,FALSE)</f>
        <v/>
      </c>
      <c r="C620" s="29" t="str">
        <f t="shared" si="62"/>
        <v/>
      </c>
      <c r="D620" s="26" t="str">
        <f>VLOOKUP(A620,InputToets!$A$9:$A$1008,1,FALSE)</f>
        <v/>
      </c>
      <c r="E620" s="29" t="str">
        <f t="shared" si="63"/>
        <v/>
      </c>
      <c r="F620" s="40"/>
      <c r="G620" s="77"/>
      <c r="H620" s="41" t="str">
        <f t="shared" si="59"/>
        <v/>
      </c>
      <c r="I620" s="87" t="str">
        <f t="shared" si="60"/>
        <v/>
      </c>
      <c r="J620" s="87" t="str">
        <f t="shared" si="64"/>
        <v/>
      </c>
      <c r="K620" s="5"/>
    </row>
    <row r="621" spans="1:11" ht="15" customHeight="1" x14ac:dyDescent="0.2">
      <c r="A621" s="28" t="str">
        <f t="shared" si="61"/>
        <v/>
      </c>
      <c r="B621" s="26" t="str">
        <f>VLOOKUP(A621,OutputOsiris!$A$9:$A$1008,1,FALSE)</f>
        <v/>
      </c>
      <c r="C621" s="29" t="str">
        <f t="shared" si="62"/>
        <v/>
      </c>
      <c r="D621" s="26" t="str">
        <f>VLOOKUP(A621,InputToets!$A$9:$A$1008,1,FALSE)</f>
        <v/>
      </c>
      <c r="E621" s="29" t="str">
        <f t="shared" si="63"/>
        <v/>
      </c>
      <c r="F621" s="40"/>
      <c r="G621" s="77"/>
      <c r="H621" s="41" t="str">
        <f t="shared" si="59"/>
        <v/>
      </c>
      <c r="I621" s="87" t="str">
        <f t="shared" si="60"/>
        <v/>
      </c>
      <c r="J621" s="87" t="str">
        <f t="shared" si="64"/>
        <v/>
      </c>
      <c r="K621" s="5"/>
    </row>
    <row r="622" spans="1:11" ht="15" customHeight="1" x14ac:dyDescent="0.2">
      <c r="A622" s="28" t="str">
        <f t="shared" si="61"/>
        <v/>
      </c>
      <c r="B622" s="26" t="str">
        <f>VLOOKUP(A622,OutputOsiris!$A$9:$A$1008,1,FALSE)</f>
        <v/>
      </c>
      <c r="C622" s="29" t="str">
        <f t="shared" si="62"/>
        <v/>
      </c>
      <c r="D622" s="26" t="str">
        <f>VLOOKUP(A622,InputToets!$A$9:$A$1008,1,FALSE)</f>
        <v/>
      </c>
      <c r="E622" s="29" t="str">
        <f t="shared" si="63"/>
        <v/>
      </c>
      <c r="F622" s="40"/>
      <c r="G622" s="77"/>
      <c r="H622" s="41" t="str">
        <f t="shared" si="59"/>
        <v/>
      </c>
      <c r="I622" s="87" t="str">
        <f t="shared" si="60"/>
        <v/>
      </c>
      <c r="J622" s="87" t="str">
        <f t="shared" si="64"/>
        <v/>
      </c>
      <c r="K622" s="5"/>
    </row>
    <row r="623" spans="1:11" ht="15" customHeight="1" x14ac:dyDescent="0.2">
      <c r="A623" s="28" t="str">
        <f t="shared" si="61"/>
        <v/>
      </c>
      <c r="B623" s="26" t="str">
        <f>VLOOKUP(A623,OutputOsiris!$A$9:$A$1008,1,FALSE)</f>
        <v/>
      </c>
      <c r="C623" s="29" t="str">
        <f t="shared" si="62"/>
        <v/>
      </c>
      <c r="D623" s="26" t="str">
        <f>VLOOKUP(A623,InputToets!$A$9:$A$1008,1,FALSE)</f>
        <v/>
      </c>
      <c r="E623" s="29" t="str">
        <f t="shared" si="63"/>
        <v/>
      </c>
      <c r="F623" s="40"/>
      <c r="G623" s="77"/>
      <c r="H623" s="41" t="str">
        <f t="shared" si="59"/>
        <v/>
      </c>
      <c r="I623" s="87" t="str">
        <f t="shared" si="60"/>
        <v/>
      </c>
      <c r="J623" s="87" t="str">
        <f t="shared" si="64"/>
        <v/>
      </c>
      <c r="K623" s="5"/>
    </row>
    <row r="624" spans="1:11" ht="15" customHeight="1" x14ac:dyDescent="0.2">
      <c r="A624" s="28" t="str">
        <f t="shared" si="61"/>
        <v/>
      </c>
      <c r="B624" s="26" t="str">
        <f>VLOOKUP(A624,OutputOsiris!$A$9:$A$1008,1,FALSE)</f>
        <v/>
      </c>
      <c r="C624" s="29" t="str">
        <f t="shared" si="62"/>
        <v/>
      </c>
      <c r="D624" s="26" t="str">
        <f>VLOOKUP(A624,InputToets!$A$9:$A$1008,1,FALSE)</f>
        <v/>
      </c>
      <c r="E624" s="29" t="str">
        <f t="shared" si="63"/>
        <v/>
      </c>
      <c r="F624" s="40"/>
      <c r="G624" s="77"/>
      <c r="H624" s="41" t="str">
        <f t="shared" si="59"/>
        <v/>
      </c>
      <c r="I624" s="87" t="str">
        <f t="shared" si="60"/>
        <v/>
      </c>
      <c r="J624" s="87" t="str">
        <f t="shared" si="64"/>
        <v/>
      </c>
      <c r="K624" s="5"/>
    </row>
    <row r="625" spans="1:11" ht="15" customHeight="1" x14ac:dyDescent="0.2">
      <c r="A625" s="28" t="str">
        <f t="shared" si="61"/>
        <v/>
      </c>
      <c r="B625" s="26" t="str">
        <f>VLOOKUP(A625,OutputOsiris!$A$9:$A$1008,1,FALSE)</f>
        <v/>
      </c>
      <c r="C625" s="29" t="str">
        <f t="shared" si="62"/>
        <v/>
      </c>
      <c r="D625" s="26" t="str">
        <f>VLOOKUP(A625,InputToets!$A$9:$A$1008,1,FALSE)</f>
        <v/>
      </c>
      <c r="E625" s="29" t="str">
        <f t="shared" si="63"/>
        <v/>
      </c>
      <c r="F625" s="40"/>
      <c r="G625" s="77"/>
      <c r="H625" s="41" t="str">
        <f t="shared" si="59"/>
        <v/>
      </c>
      <c r="I625" s="87" t="str">
        <f t="shared" si="60"/>
        <v/>
      </c>
      <c r="J625" s="87" t="str">
        <f t="shared" si="64"/>
        <v/>
      </c>
      <c r="K625" s="5"/>
    </row>
    <row r="626" spans="1:11" ht="15" customHeight="1" x14ac:dyDescent="0.2">
      <c r="A626" s="28" t="str">
        <f t="shared" si="61"/>
        <v/>
      </c>
      <c r="B626" s="26" t="str">
        <f>VLOOKUP(A626,OutputOsiris!$A$9:$A$1008,1,FALSE)</f>
        <v/>
      </c>
      <c r="C626" s="29" t="str">
        <f t="shared" si="62"/>
        <v/>
      </c>
      <c r="D626" s="26" t="str">
        <f>VLOOKUP(A626,InputToets!$A$9:$A$1008,1,FALSE)</f>
        <v/>
      </c>
      <c r="E626" s="29" t="str">
        <f t="shared" si="63"/>
        <v/>
      </c>
      <c r="F626" s="40"/>
      <c r="G626" s="77"/>
      <c r="H626" s="41" t="str">
        <f t="shared" si="59"/>
        <v/>
      </c>
      <c r="I626" s="87" t="str">
        <f t="shared" si="60"/>
        <v/>
      </c>
      <c r="J626" s="87" t="str">
        <f t="shared" si="64"/>
        <v/>
      </c>
      <c r="K626" s="5"/>
    </row>
    <row r="627" spans="1:11" ht="15" customHeight="1" x14ac:dyDescent="0.2">
      <c r="A627" s="28" t="str">
        <f t="shared" si="61"/>
        <v/>
      </c>
      <c r="B627" s="26" t="str">
        <f>VLOOKUP(A627,OutputOsiris!$A$9:$A$1008,1,FALSE)</f>
        <v/>
      </c>
      <c r="C627" s="29" t="str">
        <f t="shared" si="62"/>
        <v/>
      </c>
      <c r="D627" s="26" t="str">
        <f>VLOOKUP(A627,InputToets!$A$9:$A$1008,1,FALSE)</f>
        <v/>
      </c>
      <c r="E627" s="29" t="str">
        <f t="shared" si="63"/>
        <v/>
      </c>
      <c r="F627" s="40"/>
      <c r="G627" s="77"/>
      <c r="H627" s="41" t="str">
        <f t="shared" si="59"/>
        <v/>
      </c>
      <c r="I627" s="87" t="str">
        <f t="shared" si="60"/>
        <v/>
      </c>
      <c r="J627" s="87" t="str">
        <f t="shared" si="64"/>
        <v/>
      </c>
      <c r="K627" s="5"/>
    </row>
    <row r="628" spans="1:11" ht="15" customHeight="1" x14ac:dyDescent="0.2">
      <c r="A628" s="28" t="str">
        <f t="shared" si="61"/>
        <v/>
      </c>
      <c r="B628" s="26" t="str">
        <f>VLOOKUP(A628,OutputOsiris!$A$9:$A$1008,1,FALSE)</f>
        <v/>
      </c>
      <c r="C628" s="29" t="str">
        <f t="shared" si="62"/>
        <v/>
      </c>
      <c r="D628" s="26" t="str">
        <f>VLOOKUP(A628,InputToets!$A$9:$A$1008,1,FALSE)</f>
        <v/>
      </c>
      <c r="E628" s="29" t="str">
        <f t="shared" si="63"/>
        <v/>
      </c>
      <c r="F628" s="40"/>
      <c r="G628" s="77"/>
      <c r="H628" s="41" t="str">
        <f t="shared" si="59"/>
        <v/>
      </c>
      <c r="I628" s="87" t="str">
        <f t="shared" si="60"/>
        <v/>
      </c>
      <c r="J628" s="87" t="str">
        <f t="shared" si="64"/>
        <v/>
      </c>
      <c r="K628" s="5"/>
    </row>
    <row r="629" spans="1:11" ht="15" customHeight="1" x14ac:dyDescent="0.2">
      <c r="A629" s="28" t="str">
        <f t="shared" si="61"/>
        <v/>
      </c>
      <c r="B629" s="26" t="str">
        <f>VLOOKUP(A629,OutputOsiris!$A$9:$A$1008,1,FALSE)</f>
        <v/>
      </c>
      <c r="C629" s="29" t="str">
        <f t="shared" si="62"/>
        <v/>
      </c>
      <c r="D629" s="26" t="str">
        <f>VLOOKUP(A629,InputToets!$A$9:$A$1008,1,FALSE)</f>
        <v/>
      </c>
      <c r="E629" s="29" t="str">
        <f t="shared" si="63"/>
        <v/>
      </c>
      <c r="F629" s="40"/>
      <c r="G629" s="77"/>
      <c r="H629" s="41" t="str">
        <f t="shared" si="59"/>
        <v/>
      </c>
      <c r="I629" s="87" t="str">
        <f t="shared" si="60"/>
        <v/>
      </c>
      <c r="J629" s="87" t="str">
        <f t="shared" si="64"/>
        <v/>
      </c>
      <c r="K629" s="5"/>
    </row>
    <row r="630" spans="1:11" ht="15" customHeight="1" x14ac:dyDescent="0.2">
      <c r="A630" s="28" t="str">
        <f t="shared" si="61"/>
        <v/>
      </c>
      <c r="B630" s="26" t="str">
        <f>VLOOKUP(A630,OutputOsiris!$A$9:$A$1008,1,FALSE)</f>
        <v/>
      </c>
      <c r="C630" s="29" t="str">
        <f t="shared" si="62"/>
        <v/>
      </c>
      <c r="D630" s="26" t="str">
        <f>VLOOKUP(A630,InputToets!$A$9:$A$1008,1,FALSE)</f>
        <v/>
      </c>
      <c r="E630" s="29" t="str">
        <f t="shared" si="63"/>
        <v/>
      </c>
      <c r="F630" s="40"/>
      <c r="G630" s="77"/>
      <c r="H630" s="41" t="str">
        <f t="shared" si="59"/>
        <v/>
      </c>
      <c r="I630" s="87" t="str">
        <f t="shared" si="60"/>
        <v/>
      </c>
      <c r="J630" s="87" t="str">
        <f t="shared" si="64"/>
        <v/>
      </c>
      <c r="K630" s="5"/>
    </row>
    <row r="631" spans="1:11" ht="15" customHeight="1" x14ac:dyDescent="0.2">
      <c r="A631" s="28" t="str">
        <f t="shared" si="61"/>
        <v/>
      </c>
      <c r="B631" s="26" t="str">
        <f>VLOOKUP(A631,OutputOsiris!$A$9:$A$1008,1,FALSE)</f>
        <v/>
      </c>
      <c r="C631" s="29" t="str">
        <f t="shared" si="62"/>
        <v/>
      </c>
      <c r="D631" s="26" t="str">
        <f>VLOOKUP(A631,InputToets!$A$9:$A$1008,1,FALSE)</f>
        <v/>
      </c>
      <c r="E631" s="29" t="str">
        <f t="shared" si="63"/>
        <v/>
      </c>
      <c r="F631" s="40"/>
      <c r="G631" s="77"/>
      <c r="H631" s="41" t="str">
        <f t="shared" si="59"/>
        <v/>
      </c>
      <c r="I631" s="87" t="str">
        <f t="shared" si="60"/>
        <v/>
      </c>
      <c r="J631" s="87" t="str">
        <f t="shared" si="64"/>
        <v/>
      </c>
      <c r="K631" s="5"/>
    </row>
    <row r="632" spans="1:11" ht="15" customHeight="1" x14ac:dyDescent="0.2">
      <c r="A632" s="28" t="str">
        <f t="shared" si="61"/>
        <v/>
      </c>
      <c r="B632" s="26" t="str">
        <f>VLOOKUP(A632,OutputOsiris!$A$9:$A$1008,1,FALSE)</f>
        <v/>
      </c>
      <c r="C632" s="29" t="str">
        <f t="shared" si="62"/>
        <v/>
      </c>
      <c r="D632" s="26" t="str">
        <f>VLOOKUP(A632,InputToets!$A$9:$A$1008,1,FALSE)</f>
        <v/>
      </c>
      <c r="E632" s="29" t="str">
        <f t="shared" si="63"/>
        <v/>
      </c>
      <c r="F632" s="40"/>
      <c r="G632" s="77"/>
      <c r="H632" s="41" t="str">
        <f t="shared" si="59"/>
        <v/>
      </c>
      <c r="I632" s="87" t="str">
        <f t="shared" si="60"/>
        <v/>
      </c>
      <c r="J632" s="87" t="str">
        <f t="shared" si="64"/>
        <v/>
      </c>
      <c r="K632" s="5"/>
    </row>
    <row r="633" spans="1:11" ht="15" customHeight="1" x14ac:dyDescent="0.2">
      <c r="A633" s="28" t="str">
        <f t="shared" si="61"/>
        <v/>
      </c>
      <c r="B633" s="26" t="str">
        <f>VLOOKUP(A633,OutputOsiris!$A$9:$A$1008,1,FALSE)</f>
        <v/>
      </c>
      <c r="C633" s="29" t="str">
        <f t="shared" si="62"/>
        <v/>
      </c>
      <c r="D633" s="26" t="str">
        <f>VLOOKUP(A633,InputToets!$A$9:$A$1008,1,FALSE)</f>
        <v/>
      </c>
      <c r="E633" s="29" t="str">
        <f t="shared" si="63"/>
        <v/>
      </c>
      <c r="F633" s="40"/>
      <c r="G633" s="77"/>
      <c r="H633" s="41" t="str">
        <f t="shared" si="59"/>
        <v/>
      </c>
      <c r="I633" s="87" t="str">
        <f t="shared" si="60"/>
        <v/>
      </c>
      <c r="J633" s="87" t="str">
        <f t="shared" si="64"/>
        <v/>
      </c>
      <c r="K633" s="5"/>
    </row>
    <row r="634" spans="1:11" ht="15" customHeight="1" x14ac:dyDescent="0.2">
      <c r="A634" s="28" t="str">
        <f t="shared" si="61"/>
        <v/>
      </c>
      <c r="B634" s="26" t="str">
        <f>VLOOKUP(A634,OutputOsiris!$A$9:$A$1008,1,FALSE)</f>
        <v/>
      </c>
      <c r="C634" s="29" t="str">
        <f t="shared" si="62"/>
        <v/>
      </c>
      <c r="D634" s="26" t="str">
        <f>VLOOKUP(A634,InputToets!$A$9:$A$1008,1,FALSE)</f>
        <v/>
      </c>
      <c r="E634" s="29" t="str">
        <f t="shared" si="63"/>
        <v/>
      </c>
      <c r="F634" s="40"/>
      <c r="G634" s="77"/>
      <c r="H634" s="41" t="str">
        <f t="shared" si="59"/>
        <v/>
      </c>
      <c r="I634" s="87" t="str">
        <f t="shared" si="60"/>
        <v/>
      </c>
      <c r="J634" s="87" t="str">
        <f t="shared" si="64"/>
        <v/>
      </c>
      <c r="K634" s="5"/>
    </row>
    <row r="635" spans="1:11" ht="15" customHeight="1" x14ac:dyDescent="0.2">
      <c r="A635" s="28" t="str">
        <f t="shared" si="61"/>
        <v/>
      </c>
      <c r="B635" s="26" t="str">
        <f>VLOOKUP(A635,OutputOsiris!$A$9:$A$1008,1,FALSE)</f>
        <v/>
      </c>
      <c r="C635" s="29" t="str">
        <f t="shared" si="62"/>
        <v/>
      </c>
      <c r="D635" s="26" t="str">
        <f>VLOOKUP(A635,InputToets!$A$9:$A$1008,1,FALSE)</f>
        <v/>
      </c>
      <c r="E635" s="29" t="str">
        <f t="shared" si="63"/>
        <v/>
      </c>
      <c r="F635" s="40"/>
      <c r="G635" s="77"/>
      <c r="H635" s="41" t="str">
        <f t="shared" si="59"/>
        <v/>
      </c>
      <c r="I635" s="87" t="str">
        <f t="shared" si="60"/>
        <v/>
      </c>
      <c r="J635" s="87" t="str">
        <f t="shared" si="64"/>
        <v/>
      </c>
      <c r="K635" s="5"/>
    </row>
    <row r="636" spans="1:11" ht="15" customHeight="1" x14ac:dyDescent="0.2">
      <c r="A636" s="28" t="str">
        <f t="shared" si="61"/>
        <v/>
      </c>
      <c r="B636" s="26" t="str">
        <f>VLOOKUP(A636,OutputOsiris!$A$9:$A$1008,1,FALSE)</f>
        <v/>
      </c>
      <c r="C636" s="29" t="str">
        <f t="shared" si="62"/>
        <v/>
      </c>
      <c r="D636" s="26" t="str">
        <f>VLOOKUP(A636,InputToets!$A$9:$A$1008,1,FALSE)</f>
        <v/>
      </c>
      <c r="E636" s="29" t="str">
        <f t="shared" si="63"/>
        <v/>
      </c>
      <c r="F636" s="40"/>
      <c r="G636" s="77"/>
      <c r="H636" s="41" t="str">
        <f t="shared" si="59"/>
        <v/>
      </c>
      <c r="I636" s="87" t="str">
        <f t="shared" si="60"/>
        <v/>
      </c>
      <c r="J636" s="87" t="str">
        <f t="shared" si="64"/>
        <v/>
      </c>
      <c r="K636" s="5"/>
    </row>
    <row r="637" spans="1:11" ht="15" customHeight="1" x14ac:dyDescent="0.2">
      <c r="A637" s="28" t="str">
        <f t="shared" si="61"/>
        <v/>
      </c>
      <c r="B637" s="26" t="str">
        <f>VLOOKUP(A637,OutputOsiris!$A$9:$A$1008,1,FALSE)</f>
        <v/>
      </c>
      <c r="C637" s="29" t="str">
        <f t="shared" si="62"/>
        <v/>
      </c>
      <c r="D637" s="26" t="str">
        <f>VLOOKUP(A637,InputToets!$A$9:$A$1008,1,FALSE)</f>
        <v/>
      </c>
      <c r="E637" s="29" t="str">
        <f t="shared" si="63"/>
        <v/>
      </c>
      <c r="F637" s="40"/>
      <c r="G637" s="77"/>
      <c r="H637" s="41" t="str">
        <f t="shared" si="59"/>
        <v/>
      </c>
      <c r="I637" s="87" t="str">
        <f t="shared" si="60"/>
        <v/>
      </c>
      <c r="J637" s="87" t="str">
        <f t="shared" si="64"/>
        <v/>
      </c>
      <c r="K637" s="5"/>
    </row>
    <row r="638" spans="1:11" ht="15" customHeight="1" x14ac:dyDescent="0.2">
      <c r="A638" s="28" t="str">
        <f t="shared" si="61"/>
        <v/>
      </c>
      <c r="B638" s="26" t="str">
        <f>VLOOKUP(A638,OutputOsiris!$A$9:$A$1008,1,FALSE)</f>
        <v/>
      </c>
      <c r="C638" s="29" t="str">
        <f t="shared" si="62"/>
        <v/>
      </c>
      <c r="D638" s="26" t="str">
        <f>VLOOKUP(A638,InputToets!$A$9:$A$1008,1,FALSE)</f>
        <v/>
      </c>
      <c r="E638" s="29" t="str">
        <f t="shared" si="63"/>
        <v/>
      </c>
      <c r="F638" s="40"/>
      <c r="G638" s="77"/>
      <c r="H638" s="41" t="str">
        <f t="shared" si="59"/>
        <v/>
      </c>
      <c r="I638" s="87" t="str">
        <f t="shared" si="60"/>
        <v/>
      </c>
      <c r="J638" s="87" t="str">
        <f t="shared" si="64"/>
        <v/>
      </c>
      <c r="K638" s="5"/>
    </row>
    <row r="639" spans="1:11" ht="15" customHeight="1" x14ac:dyDescent="0.2">
      <c r="A639" s="28" t="str">
        <f t="shared" si="61"/>
        <v/>
      </c>
      <c r="B639" s="26" t="str">
        <f>VLOOKUP(A639,OutputOsiris!$A$9:$A$1008,1,FALSE)</f>
        <v/>
      </c>
      <c r="C639" s="29" t="str">
        <f t="shared" si="62"/>
        <v/>
      </c>
      <c r="D639" s="26" t="str">
        <f>VLOOKUP(A639,InputToets!$A$9:$A$1008,1,FALSE)</f>
        <v/>
      </c>
      <c r="E639" s="29" t="str">
        <f t="shared" si="63"/>
        <v/>
      </c>
      <c r="F639" s="40"/>
      <c r="G639" s="77"/>
      <c r="H639" s="41" t="str">
        <f t="shared" si="59"/>
        <v/>
      </c>
      <c r="I639" s="87" t="str">
        <f t="shared" si="60"/>
        <v/>
      </c>
      <c r="J639" s="87" t="str">
        <f t="shared" si="64"/>
        <v/>
      </c>
      <c r="K639" s="5"/>
    </row>
    <row r="640" spans="1:11" ht="15" customHeight="1" x14ac:dyDescent="0.2">
      <c r="A640" s="28" t="str">
        <f t="shared" si="61"/>
        <v/>
      </c>
      <c r="B640" s="26" t="str">
        <f>VLOOKUP(A640,OutputOsiris!$A$9:$A$1008,1,FALSE)</f>
        <v/>
      </c>
      <c r="C640" s="29" t="str">
        <f t="shared" si="62"/>
        <v/>
      </c>
      <c r="D640" s="26" t="str">
        <f>VLOOKUP(A640,InputToets!$A$9:$A$1008,1,FALSE)</f>
        <v/>
      </c>
      <c r="E640" s="29" t="str">
        <f t="shared" si="63"/>
        <v/>
      </c>
      <c r="F640" s="40"/>
      <c r="G640" s="77"/>
      <c r="H640" s="41" t="str">
        <f t="shared" si="59"/>
        <v/>
      </c>
      <c r="I640" s="87" t="str">
        <f t="shared" si="60"/>
        <v/>
      </c>
      <c r="J640" s="87" t="str">
        <f t="shared" si="64"/>
        <v/>
      </c>
      <c r="K640" s="5"/>
    </row>
    <row r="641" spans="1:11" ht="15" customHeight="1" x14ac:dyDescent="0.2">
      <c r="A641" s="28" t="str">
        <f t="shared" si="61"/>
        <v/>
      </c>
      <c r="B641" s="26" t="str">
        <f>VLOOKUP(A641,OutputOsiris!$A$9:$A$1008,1,FALSE)</f>
        <v/>
      </c>
      <c r="C641" s="29" t="str">
        <f t="shared" si="62"/>
        <v/>
      </c>
      <c r="D641" s="26" t="str">
        <f>VLOOKUP(A641,InputToets!$A$9:$A$1008,1,FALSE)</f>
        <v/>
      </c>
      <c r="E641" s="29" t="str">
        <f t="shared" si="63"/>
        <v/>
      </c>
      <c r="F641" s="40"/>
      <c r="G641" s="77"/>
      <c r="H641" s="41" t="str">
        <f t="shared" si="59"/>
        <v/>
      </c>
      <c r="I641" s="87" t="str">
        <f t="shared" si="60"/>
        <v/>
      </c>
      <c r="J641" s="87" t="str">
        <f t="shared" si="64"/>
        <v/>
      </c>
      <c r="K641" s="5"/>
    </row>
    <row r="642" spans="1:11" ht="15" customHeight="1" x14ac:dyDescent="0.2">
      <c r="A642" s="28" t="str">
        <f t="shared" si="61"/>
        <v/>
      </c>
      <c r="B642" s="26" t="str">
        <f>VLOOKUP(A642,OutputOsiris!$A$9:$A$1008,1,FALSE)</f>
        <v/>
      </c>
      <c r="C642" s="29" t="str">
        <f t="shared" si="62"/>
        <v/>
      </c>
      <c r="D642" s="26" t="str">
        <f>VLOOKUP(A642,InputToets!$A$9:$A$1008,1,FALSE)</f>
        <v/>
      </c>
      <c r="E642" s="29" t="str">
        <f t="shared" si="63"/>
        <v/>
      </c>
      <c r="F642" s="40"/>
      <c r="G642" s="77"/>
      <c r="H642" s="41" t="str">
        <f t="shared" si="59"/>
        <v/>
      </c>
      <c r="I642" s="87" t="str">
        <f t="shared" si="60"/>
        <v/>
      </c>
      <c r="J642" s="87" t="str">
        <f t="shared" si="64"/>
        <v/>
      </c>
      <c r="K642" s="5"/>
    </row>
    <row r="643" spans="1:11" ht="15" customHeight="1" x14ac:dyDescent="0.2">
      <c r="A643" s="28" t="str">
        <f t="shared" si="61"/>
        <v/>
      </c>
      <c r="B643" s="26" t="str">
        <f>VLOOKUP(A643,OutputOsiris!$A$9:$A$1008,1,FALSE)</f>
        <v/>
      </c>
      <c r="C643" s="29" t="str">
        <f t="shared" si="62"/>
        <v/>
      </c>
      <c r="D643" s="26" t="str">
        <f>VLOOKUP(A643,InputToets!$A$9:$A$1008,1,FALSE)</f>
        <v/>
      </c>
      <c r="E643" s="29" t="str">
        <f t="shared" si="63"/>
        <v/>
      </c>
      <c r="F643" s="40"/>
      <c r="G643" s="77"/>
      <c r="H643" s="41" t="str">
        <f t="shared" si="59"/>
        <v/>
      </c>
      <c r="I643" s="87" t="str">
        <f t="shared" si="60"/>
        <v/>
      </c>
      <c r="J643" s="87" t="str">
        <f t="shared" si="64"/>
        <v/>
      </c>
      <c r="K643" s="5"/>
    </row>
    <row r="644" spans="1:11" ht="15" customHeight="1" x14ac:dyDescent="0.2">
      <c r="A644" s="28" t="str">
        <f t="shared" si="61"/>
        <v/>
      </c>
      <c r="B644" s="26" t="str">
        <f>VLOOKUP(A644,OutputOsiris!$A$9:$A$1008,1,FALSE)</f>
        <v/>
      </c>
      <c r="C644" s="29" t="str">
        <f t="shared" si="62"/>
        <v/>
      </c>
      <c r="D644" s="26" t="str">
        <f>VLOOKUP(A644,InputToets!$A$9:$A$1008,1,FALSE)</f>
        <v/>
      </c>
      <c r="E644" s="29" t="str">
        <f t="shared" si="63"/>
        <v/>
      </c>
      <c r="F644" s="40"/>
      <c r="G644" s="77"/>
      <c r="H644" s="41" t="str">
        <f t="shared" si="59"/>
        <v/>
      </c>
      <c r="I644" s="87" t="str">
        <f t="shared" si="60"/>
        <v/>
      </c>
      <c r="J644" s="87" t="str">
        <f t="shared" si="64"/>
        <v/>
      </c>
      <c r="K644" s="5"/>
    </row>
    <row r="645" spans="1:11" ht="15" customHeight="1" x14ac:dyDescent="0.2">
      <c r="A645" s="28" t="str">
        <f t="shared" si="61"/>
        <v/>
      </c>
      <c r="B645" s="26" t="str">
        <f>VLOOKUP(A645,OutputOsiris!$A$9:$A$1008,1,FALSE)</f>
        <v/>
      </c>
      <c r="C645" s="29" t="str">
        <f t="shared" si="62"/>
        <v/>
      </c>
      <c r="D645" s="26" t="str">
        <f>VLOOKUP(A645,InputToets!$A$9:$A$1008,1,FALSE)</f>
        <v/>
      </c>
      <c r="E645" s="29" t="str">
        <f t="shared" si="63"/>
        <v/>
      </c>
      <c r="F645" s="40"/>
      <c r="G645" s="77"/>
      <c r="H645" s="41" t="str">
        <f t="shared" si="59"/>
        <v/>
      </c>
      <c r="I645" s="87" t="str">
        <f t="shared" si="60"/>
        <v/>
      </c>
      <c r="J645" s="87" t="str">
        <f t="shared" si="64"/>
        <v/>
      </c>
      <c r="K645" s="5"/>
    </row>
    <row r="646" spans="1:11" ht="15" customHeight="1" x14ac:dyDescent="0.2">
      <c r="A646" s="28" t="str">
        <f t="shared" si="61"/>
        <v/>
      </c>
      <c r="B646" s="26" t="str">
        <f>VLOOKUP(A646,OutputOsiris!$A$9:$A$1008,1,FALSE)</f>
        <v/>
      </c>
      <c r="C646" s="29" t="str">
        <f t="shared" si="62"/>
        <v/>
      </c>
      <c r="D646" s="26" t="str">
        <f>VLOOKUP(A646,InputToets!$A$9:$A$1008,1,FALSE)</f>
        <v/>
      </c>
      <c r="E646" s="29" t="str">
        <f t="shared" si="63"/>
        <v/>
      </c>
      <c r="F646" s="40"/>
      <c r="G646" s="77"/>
      <c r="H646" s="41" t="str">
        <f t="shared" si="59"/>
        <v/>
      </c>
      <c r="I646" s="87" t="str">
        <f t="shared" si="60"/>
        <v/>
      </c>
      <c r="J646" s="87" t="str">
        <f t="shared" si="64"/>
        <v/>
      </c>
      <c r="K646" s="5"/>
    </row>
    <row r="647" spans="1:11" ht="15" customHeight="1" x14ac:dyDescent="0.2">
      <c r="A647" s="28" t="str">
        <f t="shared" si="61"/>
        <v/>
      </c>
      <c r="B647" s="26" t="str">
        <f>VLOOKUP(A647,OutputOsiris!$A$9:$A$1008,1,FALSE)</f>
        <v/>
      </c>
      <c r="C647" s="29" t="str">
        <f t="shared" si="62"/>
        <v/>
      </c>
      <c r="D647" s="26" t="str">
        <f>VLOOKUP(A647,InputToets!$A$9:$A$1008,1,FALSE)</f>
        <v/>
      </c>
      <c r="E647" s="29" t="str">
        <f t="shared" si="63"/>
        <v/>
      </c>
      <c r="F647" s="40"/>
      <c r="G647" s="77"/>
      <c r="H647" s="41" t="str">
        <f t="shared" si="59"/>
        <v/>
      </c>
      <c r="I647" s="87" t="str">
        <f t="shared" si="60"/>
        <v/>
      </c>
      <c r="J647" s="87" t="str">
        <f t="shared" si="64"/>
        <v/>
      </c>
      <c r="K647" s="5"/>
    </row>
    <row r="648" spans="1:11" ht="15" customHeight="1" x14ac:dyDescent="0.2">
      <c r="A648" s="28" t="str">
        <f t="shared" si="61"/>
        <v/>
      </c>
      <c r="B648" s="26" t="str">
        <f>VLOOKUP(A648,OutputOsiris!$A$9:$A$1008,1,FALSE)</f>
        <v/>
      </c>
      <c r="C648" s="29" t="str">
        <f t="shared" si="62"/>
        <v/>
      </c>
      <c r="D648" s="26" t="str">
        <f>VLOOKUP(A648,InputToets!$A$9:$A$1008,1,FALSE)</f>
        <v/>
      </c>
      <c r="E648" s="29" t="str">
        <f t="shared" si="63"/>
        <v/>
      </c>
      <c r="F648" s="40"/>
      <c r="G648" s="77"/>
      <c r="H648" s="41" t="str">
        <f t="shared" si="59"/>
        <v/>
      </c>
      <c r="I648" s="87" t="str">
        <f t="shared" si="60"/>
        <v/>
      </c>
      <c r="J648" s="87" t="str">
        <f t="shared" si="64"/>
        <v/>
      </c>
      <c r="K648" s="5"/>
    </row>
    <row r="649" spans="1:11" ht="15" customHeight="1" x14ac:dyDescent="0.2">
      <c r="A649" s="28" t="str">
        <f t="shared" si="61"/>
        <v/>
      </c>
      <c r="B649" s="26" t="str">
        <f>VLOOKUP(A649,OutputOsiris!$A$9:$A$1008,1,FALSE)</f>
        <v/>
      </c>
      <c r="C649" s="29" t="str">
        <f t="shared" si="62"/>
        <v/>
      </c>
      <c r="D649" s="26" t="str">
        <f>VLOOKUP(A649,InputToets!$A$9:$A$1008,1,FALSE)</f>
        <v/>
      </c>
      <c r="E649" s="29" t="str">
        <f t="shared" si="63"/>
        <v/>
      </c>
      <c r="F649" s="40"/>
      <c r="G649" s="77"/>
      <c r="H649" s="41" t="str">
        <f t="shared" si="59"/>
        <v/>
      </c>
      <c r="I649" s="87" t="str">
        <f t="shared" si="60"/>
        <v/>
      </c>
      <c r="J649" s="87" t="str">
        <f t="shared" si="64"/>
        <v/>
      </c>
      <c r="K649" s="5"/>
    </row>
    <row r="650" spans="1:11" ht="15" customHeight="1" x14ac:dyDescent="0.2">
      <c r="A650" s="28" t="str">
        <f t="shared" si="61"/>
        <v/>
      </c>
      <c r="B650" s="26" t="str">
        <f>VLOOKUP(A650,OutputOsiris!$A$9:$A$1008,1,FALSE)</f>
        <v/>
      </c>
      <c r="C650" s="29" t="str">
        <f t="shared" si="62"/>
        <v/>
      </c>
      <c r="D650" s="26" t="str">
        <f>VLOOKUP(A650,InputToets!$A$9:$A$1008,1,FALSE)</f>
        <v/>
      </c>
      <c r="E650" s="29" t="str">
        <f t="shared" si="63"/>
        <v/>
      </c>
      <c r="F650" s="40"/>
      <c r="G650" s="77"/>
      <c r="H650" s="41" t="str">
        <f t="shared" si="59"/>
        <v/>
      </c>
      <c r="I650" s="87" t="str">
        <f t="shared" si="60"/>
        <v/>
      </c>
      <c r="J650" s="87" t="str">
        <f t="shared" si="64"/>
        <v/>
      </c>
      <c r="K650" s="5"/>
    </row>
    <row r="651" spans="1:11" ht="15" customHeight="1" x14ac:dyDescent="0.2">
      <c r="A651" s="28" t="str">
        <f t="shared" si="61"/>
        <v/>
      </c>
      <c r="B651" s="26" t="str">
        <f>VLOOKUP(A651,OutputOsiris!$A$9:$A$1008,1,FALSE)</f>
        <v/>
      </c>
      <c r="C651" s="29" t="str">
        <f t="shared" si="62"/>
        <v/>
      </c>
      <c r="D651" s="26" t="str">
        <f>VLOOKUP(A651,InputToets!$A$9:$A$1008,1,FALSE)</f>
        <v/>
      </c>
      <c r="E651" s="29" t="str">
        <f t="shared" si="63"/>
        <v/>
      </c>
      <c r="F651" s="40"/>
      <c r="G651" s="77"/>
      <c r="H651" s="41" t="str">
        <f t="shared" ref="H651:H714" si="65">IF(J651="","",IF($G$9="Cijfer",IF(ISNUMBER(G651),G651,""),IF(J651&gt;10,10,J651)))</f>
        <v/>
      </c>
      <c r="I651" s="87" t="str">
        <f t="shared" ref="I651:I714" si="66">IF(ISNUMBER(G651),((G651-$C$8)/$E$7)+1,"")</f>
        <v/>
      </c>
      <c r="J651" s="87" t="str">
        <f t="shared" si="64"/>
        <v/>
      </c>
      <c r="K651" s="5"/>
    </row>
    <row r="652" spans="1:11" ht="15" customHeight="1" x14ac:dyDescent="0.2">
      <c r="A652" s="28" t="str">
        <f t="shared" ref="A652:A715" si="67">TEXT(RIGHT(TRIM(F652),7),"0000000")</f>
        <v/>
      </c>
      <c r="B652" s="26" t="str">
        <f>VLOOKUP(A652,OutputOsiris!$A$9:$A$1008,1,FALSE)</f>
        <v/>
      </c>
      <c r="C652" s="29" t="str">
        <f t="shared" ref="C652:C715" si="68">IF(ISBLANK(F652),"",(IF(ISERROR(B652),"NEE","")))</f>
        <v/>
      </c>
      <c r="D652" s="26" t="str">
        <f>VLOOKUP(A652,InputToets!$A$9:$A$1008,1,FALSE)</f>
        <v/>
      </c>
      <c r="E652" s="29" t="str">
        <f t="shared" ref="E652:E715" si="69">IF(ISBLANK(F652),"",(IF(ISERROR(D652),"NEE","")))</f>
        <v/>
      </c>
      <c r="F652" s="40"/>
      <c r="G652" s="77"/>
      <c r="H652" s="41" t="str">
        <f t="shared" si="65"/>
        <v/>
      </c>
      <c r="I652" s="87" t="str">
        <f t="shared" si="66"/>
        <v/>
      </c>
      <c r="J652" s="87" t="str">
        <f t="shared" si="64"/>
        <v/>
      </c>
      <c r="K652" s="5"/>
    </row>
    <row r="653" spans="1:11" ht="15" customHeight="1" x14ac:dyDescent="0.2">
      <c r="A653" s="28" t="str">
        <f t="shared" si="67"/>
        <v/>
      </c>
      <c r="B653" s="26" t="str">
        <f>VLOOKUP(A653,OutputOsiris!$A$9:$A$1008,1,FALSE)</f>
        <v/>
      </c>
      <c r="C653" s="29" t="str">
        <f t="shared" si="68"/>
        <v/>
      </c>
      <c r="D653" s="26" t="str">
        <f>VLOOKUP(A653,InputToets!$A$9:$A$1008,1,FALSE)</f>
        <v/>
      </c>
      <c r="E653" s="29" t="str">
        <f t="shared" si="69"/>
        <v/>
      </c>
      <c r="F653" s="40"/>
      <c r="G653" s="77"/>
      <c r="H653" s="41" t="str">
        <f t="shared" si="65"/>
        <v/>
      </c>
      <c r="I653" s="87" t="str">
        <f t="shared" si="66"/>
        <v/>
      </c>
      <c r="J653" s="87" t="str">
        <f t="shared" si="64"/>
        <v/>
      </c>
      <c r="K653" s="5"/>
    </row>
    <row r="654" spans="1:11" ht="15" customHeight="1" x14ac:dyDescent="0.2">
      <c r="A654" s="28" t="str">
        <f t="shared" si="67"/>
        <v/>
      </c>
      <c r="B654" s="26" t="str">
        <f>VLOOKUP(A654,OutputOsiris!$A$9:$A$1008,1,FALSE)</f>
        <v/>
      </c>
      <c r="C654" s="29" t="str">
        <f t="shared" si="68"/>
        <v/>
      </c>
      <c r="D654" s="26" t="str">
        <f>VLOOKUP(A654,InputToets!$A$9:$A$1008,1,FALSE)</f>
        <v/>
      </c>
      <c r="E654" s="29" t="str">
        <f t="shared" si="69"/>
        <v/>
      </c>
      <c r="F654" s="40"/>
      <c r="G654" s="77"/>
      <c r="H654" s="41" t="str">
        <f t="shared" si="65"/>
        <v/>
      </c>
      <c r="I654" s="87" t="str">
        <f t="shared" si="66"/>
        <v/>
      </c>
      <c r="J654" s="87" t="str">
        <f t="shared" si="64"/>
        <v/>
      </c>
      <c r="K654" s="5"/>
    </row>
    <row r="655" spans="1:11" ht="15" customHeight="1" x14ac:dyDescent="0.2">
      <c r="A655" s="28" t="str">
        <f t="shared" si="67"/>
        <v/>
      </c>
      <c r="B655" s="26" t="str">
        <f>VLOOKUP(A655,OutputOsiris!$A$9:$A$1008,1,FALSE)</f>
        <v/>
      </c>
      <c r="C655" s="29" t="str">
        <f t="shared" si="68"/>
        <v/>
      </c>
      <c r="D655" s="26" t="str">
        <f>VLOOKUP(A655,InputToets!$A$9:$A$1008,1,FALSE)</f>
        <v/>
      </c>
      <c r="E655" s="29" t="str">
        <f t="shared" si="69"/>
        <v/>
      </c>
      <c r="F655" s="40"/>
      <c r="G655" s="77"/>
      <c r="H655" s="41" t="str">
        <f t="shared" si="65"/>
        <v/>
      </c>
      <c r="I655" s="87" t="str">
        <f t="shared" si="66"/>
        <v/>
      </c>
      <c r="J655" s="87" t="str">
        <f t="shared" si="64"/>
        <v/>
      </c>
      <c r="K655" s="5"/>
    </row>
    <row r="656" spans="1:11" ht="15" customHeight="1" x14ac:dyDescent="0.2">
      <c r="A656" s="28" t="str">
        <f t="shared" si="67"/>
        <v/>
      </c>
      <c r="B656" s="26" t="str">
        <f>VLOOKUP(A656,OutputOsiris!$A$9:$A$1008,1,FALSE)</f>
        <v/>
      </c>
      <c r="C656" s="29" t="str">
        <f t="shared" si="68"/>
        <v/>
      </c>
      <c r="D656" s="26" t="str">
        <f>VLOOKUP(A656,InputToets!$A$9:$A$1008,1,FALSE)</f>
        <v/>
      </c>
      <c r="E656" s="29" t="str">
        <f t="shared" si="69"/>
        <v/>
      </c>
      <c r="F656" s="40"/>
      <c r="G656" s="77"/>
      <c r="H656" s="41" t="str">
        <f t="shared" si="65"/>
        <v/>
      </c>
      <c r="I656" s="87" t="str">
        <f t="shared" si="66"/>
        <v/>
      </c>
      <c r="J656" s="87" t="str">
        <f t="shared" ref="J656:J719" si="70">IF(I656="","",IF(I656&lt;1,1,I656))</f>
        <v/>
      </c>
      <c r="K656" s="5"/>
    </row>
    <row r="657" spans="1:11" ht="15" customHeight="1" x14ac:dyDescent="0.2">
      <c r="A657" s="28" t="str">
        <f t="shared" si="67"/>
        <v/>
      </c>
      <c r="B657" s="26" t="str">
        <f>VLOOKUP(A657,OutputOsiris!$A$9:$A$1008,1,FALSE)</f>
        <v/>
      </c>
      <c r="C657" s="29" t="str">
        <f t="shared" si="68"/>
        <v/>
      </c>
      <c r="D657" s="26" t="str">
        <f>VLOOKUP(A657,InputToets!$A$9:$A$1008,1,FALSE)</f>
        <v/>
      </c>
      <c r="E657" s="29" t="str">
        <f t="shared" si="69"/>
        <v/>
      </c>
      <c r="F657" s="40"/>
      <c r="G657" s="77"/>
      <c r="H657" s="41" t="str">
        <f t="shared" si="65"/>
        <v/>
      </c>
      <c r="I657" s="87" t="str">
        <f t="shared" si="66"/>
        <v/>
      </c>
      <c r="J657" s="87" t="str">
        <f t="shared" si="70"/>
        <v/>
      </c>
      <c r="K657" s="5"/>
    </row>
    <row r="658" spans="1:11" ht="15" customHeight="1" x14ac:dyDescent="0.2">
      <c r="A658" s="28" t="str">
        <f t="shared" si="67"/>
        <v/>
      </c>
      <c r="B658" s="26" t="str">
        <f>VLOOKUP(A658,OutputOsiris!$A$9:$A$1008,1,FALSE)</f>
        <v/>
      </c>
      <c r="C658" s="29" t="str">
        <f t="shared" si="68"/>
        <v/>
      </c>
      <c r="D658" s="26" t="str">
        <f>VLOOKUP(A658,InputToets!$A$9:$A$1008,1,FALSE)</f>
        <v/>
      </c>
      <c r="E658" s="29" t="str">
        <f t="shared" si="69"/>
        <v/>
      </c>
      <c r="F658" s="40"/>
      <c r="G658" s="77"/>
      <c r="H658" s="41" t="str">
        <f t="shared" si="65"/>
        <v/>
      </c>
      <c r="I658" s="87" t="str">
        <f t="shared" si="66"/>
        <v/>
      </c>
      <c r="J658" s="87" t="str">
        <f t="shared" si="70"/>
        <v/>
      </c>
      <c r="K658" s="5"/>
    </row>
    <row r="659" spans="1:11" ht="15" customHeight="1" x14ac:dyDescent="0.2">
      <c r="A659" s="28" t="str">
        <f t="shared" si="67"/>
        <v/>
      </c>
      <c r="B659" s="26" t="str">
        <f>VLOOKUP(A659,OutputOsiris!$A$9:$A$1008,1,FALSE)</f>
        <v/>
      </c>
      <c r="C659" s="29" t="str">
        <f t="shared" si="68"/>
        <v/>
      </c>
      <c r="D659" s="26" t="str">
        <f>VLOOKUP(A659,InputToets!$A$9:$A$1008,1,FALSE)</f>
        <v/>
      </c>
      <c r="E659" s="29" t="str">
        <f t="shared" si="69"/>
        <v/>
      </c>
      <c r="F659" s="40"/>
      <c r="G659" s="77"/>
      <c r="H659" s="41" t="str">
        <f t="shared" si="65"/>
        <v/>
      </c>
      <c r="I659" s="87" t="str">
        <f t="shared" si="66"/>
        <v/>
      </c>
      <c r="J659" s="87" t="str">
        <f t="shared" si="70"/>
        <v/>
      </c>
      <c r="K659" s="5"/>
    </row>
    <row r="660" spans="1:11" ht="15" customHeight="1" x14ac:dyDescent="0.2">
      <c r="A660" s="28" t="str">
        <f t="shared" si="67"/>
        <v/>
      </c>
      <c r="B660" s="26" t="str">
        <f>VLOOKUP(A660,OutputOsiris!$A$9:$A$1008,1,FALSE)</f>
        <v/>
      </c>
      <c r="C660" s="29" t="str">
        <f t="shared" si="68"/>
        <v/>
      </c>
      <c r="D660" s="26" t="str">
        <f>VLOOKUP(A660,InputToets!$A$9:$A$1008,1,FALSE)</f>
        <v/>
      </c>
      <c r="E660" s="29" t="str">
        <f t="shared" si="69"/>
        <v/>
      </c>
      <c r="F660" s="40"/>
      <c r="G660" s="77"/>
      <c r="H660" s="41" t="str">
        <f t="shared" si="65"/>
        <v/>
      </c>
      <c r="I660" s="87" t="str">
        <f t="shared" si="66"/>
        <v/>
      </c>
      <c r="J660" s="87" t="str">
        <f t="shared" si="70"/>
        <v/>
      </c>
      <c r="K660" s="5"/>
    </row>
    <row r="661" spans="1:11" ht="15" customHeight="1" x14ac:dyDescent="0.2">
      <c r="A661" s="28" t="str">
        <f t="shared" si="67"/>
        <v/>
      </c>
      <c r="B661" s="26" t="str">
        <f>VLOOKUP(A661,OutputOsiris!$A$9:$A$1008,1,FALSE)</f>
        <v/>
      </c>
      <c r="C661" s="29" t="str">
        <f t="shared" si="68"/>
        <v/>
      </c>
      <c r="D661" s="26" t="str">
        <f>VLOOKUP(A661,InputToets!$A$9:$A$1008,1,FALSE)</f>
        <v/>
      </c>
      <c r="E661" s="29" t="str">
        <f t="shared" si="69"/>
        <v/>
      </c>
      <c r="F661" s="40"/>
      <c r="G661" s="77"/>
      <c r="H661" s="41" t="str">
        <f t="shared" si="65"/>
        <v/>
      </c>
      <c r="I661" s="87" t="str">
        <f t="shared" si="66"/>
        <v/>
      </c>
      <c r="J661" s="87" t="str">
        <f t="shared" si="70"/>
        <v/>
      </c>
      <c r="K661" s="5"/>
    </row>
    <row r="662" spans="1:11" ht="15" customHeight="1" x14ac:dyDescent="0.2">
      <c r="A662" s="28" t="str">
        <f t="shared" si="67"/>
        <v/>
      </c>
      <c r="B662" s="26" t="str">
        <f>VLOOKUP(A662,OutputOsiris!$A$9:$A$1008,1,FALSE)</f>
        <v/>
      </c>
      <c r="C662" s="29" t="str">
        <f t="shared" si="68"/>
        <v/>
      </c>
      <c r="D662" s="26" t="str">
        <f>VLOOKUP(A662,InputToets!$A$9:$A$1008,1,FALSE)</f>
        <v/>
      </c>
      <c r="E662" s="29" t="str">
        <f t="shared" si="69"/>
        <v/>
      </c>
      <c r="F662" s="40"/>
      <c r="G662" s="77"/>
      <c r="H662" s="41" t="str">
        <f t="shared" si="65"/>
        <v/>
      </c>
      <c r="I662" s="87" t="str">
        <f t="shared" si="66"/>
        <v/>
      </c>
      <c r="J662" s="87" t="str">
        <f t="shared" si="70"/>
        <v/>
      </c>
      <c r="K662" s="5"/>
    </row>
    <row r="663" spans="1:11" ht="15" customHeight="1" x14ac:dyDescent="0.2">
      <c r="A663" s="28" t="str">
        <f t="shared" si="67"/>
        <v/>
      </c>
      <c r="B663" s="26" t="str">
        <f>VLOOKUP(A663,OutputOsiris!$A$9:$A$1008,1,FALSE)</f>
        <v/>
      </c>
      <c r="C663" s="29" t="str">
        <f t="shared" si="68"/>
        <v/>
      </c>
      <c r="D663" s="26" t="str">
        <f>VLOOKUP(A663,InputToets!$A$9:$A$1008,1,FALSE)</f>
        <v/>
      </c>
      <c r="E663" s="29" t="str">
        <f t="shared" si="69"/>
        <v/>
      </c>
      <c r="F663" s="40"/>
      <c r="G663" s="77"/>
      <c r="H663" s="41" t="str">
        <f t="shared" si="65"/>
        <v/>
      </c>
      <c r="I663" s="87" t="str">
        <f t="shared" si="66"/>
        <v/>
      </c>
      <c r="J663" s="87" t="str">
        <f t="shared" si="70"/>
        <v/>
      </c>
      <c r="K663" s="5"/>
    </row>
    <row r="664" spans="1:11" ht="15" customHeight="1" x14ac:dyDescent="0.2">
      <c r="A664" s="28" t="str">
        <f t="shared" si="67"/>
        <v/>
      </c>
      <c r="B664" s="26" t="str">
        <f>VLOOKUP(A664,OutputOsiris!$A$9:$A$1008,1,FALSE)</f>
        <v/>
      </c>
      <c r="C664" s="29" t="str">
        <f t="shared" si="68"/>
        <v/>
      </c>
      <c r="D664" s="26" t="str">
        <f>VLOOKUP(A664,InputToets!$A$9:$A$1008,1,FALSE)</f>
        <v/>
      </c>
      <c r="E664" s="29" t="str">
        <f t="shared" si="69"/>
        <v/>
      </c>
      <c r="F664" s="40"/>
      <c r="G664" s="77"/>
      <c r="H664" s="41" t="str">
        <f t="shared" si="65"/>
        <v/>
      </c>
      <c r="I664" s="87" t="str">
        <f t="shared" si="66"/>
        <v/>
      </c>
      <c r="J664" s="87" t="str">
        <f t="shared" si="70"/>
        <v/>
      </c>
      <c r="K664" s="5"/>
    </row>
    <row r="665" spans="1:11" ht="15" customHeight="1" x14ac:dyDescent="0.2">
      <c r="A665" s="28" t="str">
        <f t="shared" si="67"/>
        <v/>
      </c>
      <c r="B665" s="26" t="str">
        <f>VLOOKUP(A665,OutputOsiris!$A$9:$A$1008,1,FALSE)</f>
        <v/>
      </c>
      <c r="C665" s="29" t="str">
        <f t="shared" si="68"/>
        <v/>
      </c>
      <c r="D665" s="26" t="str">
        <f>VLOOKUP(A665,InputToets!$A$9:$A$1008,1,FALSE)</f>
        <v/>
      </c>
      <c r="E665" s="29" t="str">
        <f t="shared" si="69"/>
        <v/>
      </c>
      <c r="F665" s="40"/>
      <c r="G665" s="77"/>
      <c r="H665" s="41" t="str">
        <f t="shared" si="65"/>
        <v/>
      </c>
      <c r="I665" s="87" t="str">
        <f t="shared" si="66"/>
        <v/>
      </c>
      <c r="J665" s="87" t="str">
        <f t="shared" si="70"/>
        <v/>
      </c>
      <c r="K665" s="5"/>
    </row>
    <row r="666" spans="1:11" ht="15" customHeight="1" x14ac:dyDescent="0.2">
      <c r="A666" s="28" t="str">
        <f t="shared" si="67"/>
        <v/>
      </c>
      <c r="B666" s="26" t="str">
        <f>VLOOKUP(A666,OutputOsiris!$A$9:$A$1008,1,FALSE)</f>
        <v/>
      </c>
      <c r="C666" s="29" t="str">
        <f t="shared" si="68"/>
        <v/>
      </c>
      <c r="D666" s="26" t="str">
        <f>VLOOKUP(A666,InputToets!$A$9:$A$1008,1,FALSE)</f>
        <v/>
      </c>
      <c r="E666" s="29" t="str">
        <f t="shared" si="69"/>
        <v/>
      </c>
      <c r="F666" s="40"/>
      <c r="G666" s="77"/>
      <c r="H666" s="41" t="str">
        <f t="shared" si="65"/>
        <v/>
      </c>
      <c r="I666" s="87" t="str">
        <f t="shared" si="66"/>
        <v/>
      </c>
      <c r="J666" s="87" t="str">
        <f t="shared" si="70"/>
        <v/>
      </c>
      <c r="K666" s="5"/>
    </row>
    <row r="667" spans="1:11" ht="15" customHeight="1" x14ac:dyDescent="0.2">
      <c r="A667" s="28" t="str">
        <f t="shared" si="67"/>
        <v/>
      </c>
      <c r="B667" s="26" t="str">
        <f>VLOOKUP(A667,OutputOsiris!$A$9:$A$1008,1,FALSE)</f>
        <v/>
      </c>
      <c r="C667" s="29" t="str">
        <f t="shared" si="68"/>
        <v/>
      </c>
      <c r="D667" s="26" t="str">
        <f>VLOOKUP(A667,InputToets!$A$9:$A$1008,1,FALSE)</f>
        <v/>
      </c>
      <c r="E667" s="29" t="str">
        <f t="shared" si="69"/>
        <v/>
      </c>
      <c r="F667" s="40"/>
      <c r="G667" s="77"/>
      <c r="H667" s="41" t="str">
        <f t="shared" si="65"/>
        <v/>
      </c>
      <c r="I667" s="87" t="str">
        <f t="shared" si="66"/>
        <v/>
      </c>
      <c r="J667" s="87" t="str">
        <f t="shared" si="70"/>
        <v/>
      </c>
      <c r="K667" s="5"/>
    </row>
    <row r="668" spans="1:11" ht="15" customHeight="1" x14ac:dyDescent="0.2">
      <c r="A668" s="28" t="str">
        <f t="shared" si="67"/>
        <v/>
      </c>
      <c r="B668" s="26" t="str">
        <f>VLOOKUP(A668,OutputOsiris!$A$9:$A$1008,1,FALSE)</f>
        <v/>
      </c>
      <c r="C668" s="29" t="str">
        <f t="shared" si="68"/>
        <v/>
      </c>
      <c r="D668" s="26" t="str">
        <f>VLOOKUP(A668,InputToets!$A$9:$A$1008,1,FALSE)</f>
        <v/>
      </c>
      <c r="E668" s="29" t="str">
        <f t="shared" si="69"/>
        <v/>
      </c>
      <c r="F668" s="40"/>
      <c r="G668" s="77"/>
      <c r="H668" s="41" t="str">
        <f t="shared" si="65"/>
        <v/>
      </c>
      <c r="I668" s="87" t="str">
        <f t="shared" si="66"/>
        <v/>
      </c>
      <c r="J668" s="87" t="str">
        <f t="shared" si="70"/>
        <v/>
      </c>
      <c r="K668" s="5"/>
    </row>
    <row r="669" spans="1:11" ht="15" customHeight="1" x14ac:dyDescent="0.2">
      <c r="A669" s="28" t="str">
        <f t="shared" si="67"/>
        <v/>
      </c>
      <c r="B669" s="26" t="str">
        <f>VLOOKUP(A669,OutputOsiris!$A$9:$A$1008,1,FALSE)</f>
        <v/>
      </c>
      <c r="C669" s="29" t="str">
        <f t="shared" si="68"/>
        <v/>
      </c>
      <c r="D669" s="26" t="str">
        <f>VLOOKUP(A669,InputToets!$A$9:$A$1008,1,FALSE)</f>
        <v/>
      </c>
      <c r="E669" s="29" t="str">
        <f t="shared" si="69"/>
        <v/>
      </c>
      <c r="F669" s="40"/>
      <c r="G669" s="77"/>
      <c r="H669" s="41" t="str">
        <f t="shared" si="65"/>
        <v/>
      </c>
      <c r="I669" s="87" t="str">
        <f t="shared" si="66"/>
        <v/>
      </c>
      <c r="J669" s="87" t="str">
        <f t="shared" si="70"/>
        <v/>
      </c>
      <c r="K669" s="5"/>
    </row>
    <row r="670" spans="1:11" ht="15" customHeight="1" x14ac:dyDescent="0.2">
      <c r="A670" s="28" t="str">
        <f t="shared" si="67"/>
        <v/>
      </c>
      <c r="B670" s="26" t="str">
        <f>VLOOKUP(A670,OutputOsiris!$A$9:$A$1008,1,FALSE)</f>
        <v/>
      </c>
      <c r="C670" s="29" t="str">
        <f t="shared" si="68"/>
        <v/>
      </c>
      <c r="D670" s="26" t="str">
        <f>VLOOKUP(A670,InputToets!$A$9:$A$1008,1,FALSE)</f>
        <v/>
      </c>
      <c r="E670" s="29" t="str">
        <f t="shared" si="69"/>
        <v/>
      </c>
      <c r="F670" s="40"/>
      <c r="G670" s="77"/>
      <c r="H670" s="41" t="str">
        <f t="shared" si="65"/>
        <v/>
      </c>
      <c r="I670" s="87" t="str">
        <f t="shared" si="66"/>
        <v/>
      </c>
      <c r="J670" s="87" t="str">
        <f t="shared" si="70"/>
        <v/>
      </c>
      <c r="K670" s="5"/>
    </row>
    <row r="671" spans="1:11" ht="15" customHeight="1" x14ac:dyDescent="0.2">
      <c r="A671" s="28" t="str">
        <f t="shared" si="67"/>
        <v/>
      </c>
      <c r="B671" s="26" t="str">
        <f>VLOOKUP(A671,OutputOsiris!$A$9:$A$1008,1,FALSE)</f>
        <v/>
      </c>
      <c r="C671" s="29" t="str">
        <f t="shared" si="68"/>
        <v/>
      </c>
      <c r="D671" s="26" t="str">
        <f>VLOOKUP(A671,InputToets!$A$9:$A$1008,1,FALSE)</f>
        <v/>
      </c>
      <c r="E671" s="29" t="str">
        <f t="shared" si="69"/>
        <v/>
      </c>
      <c r="F671" s="40"/>
      <c r="G671" s="77"/>
      <c r="H671" s="41" t="str">
        <f t="shared" si="65"/>
        <v/>
      </c>
      <c r="I671" s="87" t="str">
        <f t="shared" si="66"/>
        <v/>
      </c>
      <c r="J671" s="87" t="str">
        <f t="shared" si="70"/>
        <v/>
      </c>
      <c r="K671" s="5"/>
    </row>
    <row r="672" spans="1:11" ht="15" customHeight="1" x14ac:dyDescent="0.2">
      <c r="A672" s="28" t="str">
        <f t="shared" si="67"/>
        <v/>
      </c>
      <c r="B672" s="26" t="str">
        <f>VLOOKUP(A672,OutputOsiris!$A$9:$A$1008,1,FALSE)</f>
        <v/>
      </c>
      <c r="C672" s="29" t="str">
        <f t="shared" si="68"/>
        <v/>
      </c>
      <c r="D672" s="26" t="str">
        <f>VLOOKUP(A672,InputToets!$A$9:$A$1008,1,FALSE)</f>
        <v/>
      </c>
      <c r="E672" s="29" t="str">
        <f t="shared" si="69"/>
        <v/>
      </c>
      <c r="F672" s="40"/>
      <c r="G672" s="77"/>
      <c r="H672" s="41" t="str">
        <f t="shared" si="65"/>
        <v/>
      </c>
      <c r="I672" s="87" t="str">
        <f t="shared" si="66"/>
        <v/>
      </c>
      <c r="J672" s="87" t="str">
        <f t="shared" si="70"/>
        <v/>
      </c>
      <c r="K672" s="5"/>
    </row>
    <row r="673" spans="1:11" ht="15" customHeight="1" x14ac:dyDescent="0.2">
      <c r="A673" s="28" t="str">
        <f t="shared" si="67"/>
        <v/>
      </c>
      <c r="B673" s="26" t="str">
        <f>VLOOKUP(A673,OutputOsiris!$A$9:$A$1008,1,FALSE)</f>
        <v/>
      </c>
      <c r="C673" s="29" t="str">
        <f t="shared" si="68"/>
        <v/>
      </c>
      <c r="D673" s="26" t="str">
        <f>VLOOKUP(A673,InputToets!$A$9:$A$1008,1,FALSE)</f>
        <v/>
      </c>
      <c r="E673" s="29" t="str">
        <f t="shared" si="69"/>
        <v/>
      </c>
      <c r="F673" s="40"/>
      <c r="G673" s="77"/>
      <c r="H673" s="41" t="str">
        <f t="shared" si="65"/>
        <v/>
      </c>
      <c r="I673" s="87" t="str">
        <f t="shared" si="66"/>
        <v/>
      </c>
      <c r="J673" s="87" t="str">
        <f t="shared" si="70"/>
        <v/>
      </c>
      <c r="K673" s="5"/>
    </row>
    <row r="674" spans="1:11" ht="15" customHeight="1" x14ac:dyDescent="0.2">
      <c r="A674" s="28" t="str">
        <f t="shared" si="67"/>
        <v/>
      </c>
      <c r="B674" s="26" t="str">
        <f>VLOOKUP(A674,OutputOsiris!$A$9:$A$1008,1,FALSE)</f>
        <v/>
      </c>
      <c r="C674" s="29" t="str">
        <f t="shared" si="68"/>
        <v/>
      </c>
      <c r="D674" s="26" t="str">
        <f>VLOOKUP(A674,InputToets!$A$9:$A$1008,1,FALSE)</f>
        <v/>
      </c>
      <c r="E674" s="29" t="str">
        <f t="shared" si="69"/>
        <v/>
      </c>
      <c r="F674" s="40"/>
      <c r="G674" s="77"/>
      <c r="H674" s="41" t="str">
        <f t="shared" si="65"/>
        <v/>
      </c>
      <c r="I674" s="87" t="str">
        <f t="shared" si="66"/>
        <v/>
      </c>
      <c r="J674" s="87" t="str">
        <f t="shared" si="70"/>
        <v/>
      </c>
      <c r="K674" s="5"/>
    </row>
    <row r="675" spans="1:11" ht="15" customHeight="1" x14ac:dyDescent="0.2">
      <c r="A675" s="28" t="str">
        <f t="shared" si="67"/>
        <v/>
      </c>
      <c r="B675" s="26" t="str">
        <f>VLOOKUP(A675,OutputOsiris!$A$9:$A$1008,1,FALSE)</f>
        <v/>
      </c>
      <c r="C675" s="29" t="str">
        <f t="shared" si="68"/>
        <v/>
      </c>
      <c r="D675" s="26" t="str">
        <f>VLOOKUP(A675,InputToets!$A$9:$A$1008,1,FALSE)</f>
        <v/>
      </c>
      <c r="E675" s="29" t="str">
        <f t="shared" si="69"/>
        <v/>
      </c>
      <c r="F675" s="40"/>
      <c r="G675" s="77"/>
      <c r="H675" s="41" t="str">
        <f t="shared" si="65"/>
        <v/>
      </c>
      <c r="I675" s="87" t="str">
        <f t="shared" si="66"/>
        <v/>
      </c>
      <c r="J675" s="87" t="str">
        <f t="shared" si="70"/>
        <v/>
      </c>
      <c r="K675" s="5"/>
    </row>
    <row r="676" spans="1:11" ht="15" customHeight="1" x14ac:dyDescent="0.2">
      <c r="A676" s="28" t="str">
        <f t="shared" si="67"/>
        <v/>
      </c>
      <c r="B676" s="26" t="str">
        <f>VLOOKUP(A676,OutputOsiris!$A$9:$A$1008,1,FALSE)</f>
        <v/>
      </c>
      <c r="C676" s="29" t="str">
        <f t="shared" si="68"/>
        <v/>
      </c>
      <c r="D676" s="26" t="str">
        <f>VLOOKUP(A676,InputToets!$A$9:$A$1008,1,FALSE)</f>
        <v/>
      </c>
      <c r="E676" s="29" t="str">
        <f t="shared" si="69"/>
        <v/>
      </c>
      <c r="F676" s="40"/>
      <c r="G676" s="77"/>
      <c r="H676" s="41" t="str">
        <f t="shared" si="65"/>
        <v/>
      </c>
      <c r="I676" s="87" t="str">
        <f t="shared" si="66"/>
        <v/>
      </c>
      <c r="J676" s="87" t="str">
        <f t="shared" si="70"/>
        <v/>
      </c>
      <c r="K676" s="5"/>
    </row>
    <row r="677" spans="1:11" ht="15" customHeight="1" x14ac:dyDescent="0.2">
      <c r="A677" s="28" t="str">
        <f t="shared" si="67"/>
        <v/>
      </c>
      <c r="B677" s="26" t="str">
        <f>VLOOKUP(A677,OutputOsiris!$A$9:$A$1008,1,FALSE)</f>
        <v/>
      </c>
      <c r="C677" s="29" t="str">
        <f t="shared" si="68"/>
        <v/>
      </c>
      <c r="D677" s="26" t="str">
        <f>VLOOKUP(A677,InputToets!$A$9:$A$1008,1,FALSE)</f>
        <v/>
      </c>
      <c r="E677" s="29" t="str">
        <f t="shared" si="69"/>
        <v/>
      </c>
      <c r="F677" s="40"/>
      <c r="G677" s="77"/>
      <c r="H677" s="41" t="str">
        <f t="shared" si="65"/>
        <v/>
      </c>
      <c r="I677" s="87" t="str">
        <f t="shared" si="66"/>
        <v/>
      </c>
      <c r="J677" s="87" t="str">
        <f t="shared" si="70"/>
        <v/>
      </c>
      <c r="K677" s="5"/>
    </row>
    <row r="678" spans="1:11" ht="15" customHeight="1" x14ac:dyDescent="0.2">
      <c r="A678" s="28" t="str">
        <f t="shared" si="67"/>
        <v/>
      </c>
      <c r="B678" s="26" t="str">
        <f>VLOOKUP(A678,OutputOsiris!$A$9:$A$1008,1,FALSE)</f>
        <v/>
      </c>
      <c r="C678" s="29" t="str">
        <f t="shared" si="68"/>
        <v/>
      </c>
      <c r="D678" s="26" t="str">
        <f>VLOOKUP(A678,InputToets!$A$9:$A$1008,1,FALSE)</f>
        <v/>
      </c>
      <c r="E678" s="29" t="str">
        <f t="shared" si="69"/>
        <v/>
      </c>
      <c r="F678" s="40"/>
      <c r="G678" s="77"/>
      <c r="H678" s="41" t="str">
        <f t="shared" si="65"/>
        <v/>
      </c>
      <c r="I678" s="87" t="str">
        <f t="shared" si="66"/>
        <v/>
      </c>
      <c r="J678" s="87" t="str">
        <f t="shared" si="70"/>
        <v/>
      </c>
      <c r="K678" s="5"/>
    </row>
    <row r="679" spans="1:11" ht="15" customHeight="1" x14ac:dyDescent="0.2">
      <c r="A679" s="28" t="str">
        <f t="shared" si="67"/>
        <v/>
      </c>
      <c r="B679" s="26" t="str">
        <f>VLOOKUP(A679,OutputOsiris!$A$9:$A$1008,1,FALSE)</f>
        <v/>
      </c>
      <c r="C679" s="29" t="str">
        <f t="shared" si="68"/>
        <v/>
      </c>
      <c r="D679" s="26" t="str">
        <f>VLOOKUP(A679,InputToets!$A$9:$A$1008,1,FALSE)</f>
        <v/>
      </c>
      <c r="E679" s="29" t="str">
        <f t="shared" si="69"/>
        <v/>
      </c>
      <c r="F679" s="40"/>
      <c r="G679" s="77"/>
      <c r="H679" s="41" t="str">
        <f t="shared" si="65"/>
        <v/>
      </c>
      <c r="I679" s="87" t="str">
        <f t="shared" si="66"/>
        <v/>
      </c>
      <c r="J679" s="87" t="str">
        <f t="shared" si="70"/>
        <v/>
      </c>
      <c r="K679" s="5"/>
    </row>
    <row r="680" spans="1:11" ht="15" customHeight="1" x14ac:dyDescent="0.2">
      <c r="A680" s="28" t="str">
        <f t="shared" si="67"/>
        <v/>
      </c>
      <c r="B680" s="26" t="str">
        <f>VLOOKUP(A680,OutputOsiris!$A$9:$A$1008,1,FALSE)</f>
        <v/>
      </c>
      <c r="C680" s="29" t="str">
        <f t="shared" si="68"/>
        <v/>
      </c>
      <c r="D680" s="26" t="str">
        <f>VLOOKUP(A680,InputToets!$A$9:$A$1008,1,FALSE)</f>
        <v/>
      </c>
      <c r="E680" s="29" t="str">
        <f t="shared" si="69"/>
        <v/>
      </c>
      <c r="F680" s="40"/>
      <c r="G680" s="77"/>
      <c r="H680" s="41" t="str">
        <f t="shared" si="65"/>
        <v/>
      </c>
      <c r="I680" s="87" t="str">
        <f t="shared" si="66"/>
        <v/>
      </c>
      <c r="J680" s="87" t="str">
        <f t="shared" si="70"/>
        <v/>
      </c>
      <c r="K680" s="5"/>
    </row>
    <row r="681" spans="1:11" ht="15" customHeight="1" x14ac:dyDescent="0.2">
      <c r="A681" s="28" t="str">
        <f t="shared" si="67"/>
        <v/>
      </c>
      <c r="B681" s="26" t="str">
        <f>VLOOKUP(A681,OutputOsiris!$A$9:$A$1008,1,FALSE)</f>
        <v/>
      </c>
      <c r="C681" s="29" t="str">
        <f t="shared" si="68"/>
        <v/>
      </c>
      <c r="D681" s="26" t="str">
        <f>VLOOKUP(A681,InputToets!$A$9:$A$1008,1,FALSE)</f>
        <v/>
      </c>
      <c r="E681" s="29" t="str">
        <f t="shared" si="69"/>
        <v/>
      </c>
      <c r="F681" s="40"/>
      <c r="G681" s="77"/>
      <c r="H681" s="41" t="str">
        <f t="shared" si="65"/>
        <v/>
      </c>
      <c r="I681" s="87" t="str">
        <f t="shared" si="66"/>
        <v/>
      </c>
      <c r="J681" s="87" t="str">
        <f t="shared" si="70"/>
        <v/>
      </c>
      <c r="K681" s="5"/>
    </row>
    <row r="682" spans="1:11" ht="15" customHeight="1" x14ac:dyDescent="0.2">
      <c r="A682" s="28" t="str">
        <f t="shared" si="67"/>
        <v/>
      </c>
      <c r="B682" s="26" t="str">
        <f>VLOOKUP(A682,OutputOsiris!$A$9:$A$1008,1,FALSE)</f>
        <v/>
      </c>
      <c r="C682" s="29" t="str">
        <f t="shared" si="68"/>
        <v/>
      </c>
      <c r="D682" s="26" t="str">
        <f>VLOOKUP(A682,InputToets!$A$9:$A$1008,1,FALSE)</f>
        <v/>
      </c>
      <c r="E682" s="29" t="str">
        <f t="shared" si="69"/>
        <v/>
      </c>
      <c r="F682" s="40"/>
      <c r="G682" s="77"/>
      <c r="H682" s="41" t="str">
        <f t="shared" si="65"/>
        <v/>
      </c>
      <c r="I682" s="87" t="str">
        <f t="shared" si="66"/>
        <v/>
      </c>
      <c r="J682" s="87" t="str">
        <f t="shared" si="70"/>
        <v/>
      </c>
      <c r="K682" s="5"/>
    </row>
    <row r="683" spans="1:11" ht="15" customHeight="1" x14ac:dyDescent="0.2">
      <c r="A683" s="28" t="str">
        <f t="shared" si="67"/>
        <v/>
      </c>
      <c r="B683" s="26" t="str">
        <f>VLOOKUP(A683,OutputOsiris!$A$9:$A$1008,1,FALSE)</f>
        <v/>
      </c>
      <c r="C683" s="29" t="str">
        <f t="shared" si="68"/>
        <v/>
      </c>
      <c r="D683" s="26" t="str">
        <f>VLOOKUP(A683,InputToets!$A$9:$A$1008,1,FALSE)</f>
        <v/>
      </c>
      <c r="E683" s="29" t="str">
        <f t="shared" si="69"/>
        <v/>
      </c>
      <c r="F683" s="40"/>
      <c r="G683" s="77"/>
      <c r="H683" s="41" t="str">
        <f t="shared" si="65"/>
        <v/>
      </c>
      <c r="I683" s="87" t="str">
        <f t="shared" si="66"/>
        <v/>
      </c>
      <c r="J683" s="87" t="str">
        <f t="shared" si="70"/>
        <v/>
      </c>
      <c r="K683" s="5"/>
    </row>
    <row r="684" spans="1:11" ht="15" customHeight="1" x14ac:dyDescent="0.2">
      <c r="A684" s="28" t="str">
        <f t="shared" si="67"/>
        <v/>
      </c>
      <c r="B684" s="26" t="str">
        <f>VLOOKUP(A684,OutputOsiris!$A$9:$A$1008,1,FALSE)</f>
        <v/>
      </c>
      <c r="C684" s="29" t="str">
        <f t="shared" si="68"/>
        <v/>
      </c>
      <c r="D684" s="26" t="str">
        <f>VLOOKUP(A684,InputToets!$A$9:$A$1008,1,FALSE)</f>
        <v/>
      </c>
      <c r="E684" s="29" t="str">
        <f t="shared" si="69"/>
        <v/>
      </c>
      <c r="F684" s="40"/>
      <c r="G684" s="77"/>
      <c r="H684" s="41" t="str">
        <f t="shared" si="65"/>
        <v/>
      </c>
      <c r="I684" s="87" t="str">
        <f t="shared" si="66"/>
        <v/>
      </c>
      <c r="J684" s="87" t="str">
        <f t="shared" si="70"/>
        <v/>
      </c>
      <c r="K684" s="5"/>
    </row>
    <row r="685" spans="1:11" ht="15" customHeight="1" x14ac:dyDescent="0.2">
      <c r="A685" s="28" t="str">
        <f t="shared" si="67"/>
        <v/>
      </c>
      <c r="B685" s="26" t="str">
        <f>VLOOKUP(A685,OutputOsiris!$A$9:$A$1008,1,FALSE)</f>
        <v/>
      </c>
      <c r="C685" s="29" t="str">
        <f t="shared" si="68"/>
        <v/>
      </c>
      <c r="D685" s="26" t="str">
        <f>VLOOKUP(A685,InputToets!$A$9:$A$1008,1,FALSE)</f>
        <v/>
      </c>
      <c r="E685" s="29" t="str">
        <f t="shared" si="69"/>
        <v/>
      </c>
      <c r="F685" s="40"/>
      <c r="G685" s="77"/>
      <c r="H685" s="41" t="str">
        <f t="shared" si="65"/>
        <v/>
      </c>
      <c r="I685" s="87" t="str">
        <f t="shared" si="66"/>
        <v/>
      </c>
      <c r="J685" s="87" t="str">
        <f t="shared" si="70"/>
        <v/>
      </c>
      <c r="K685" s="5"/>
    </row>
    <row r="686" spans="1:11" ht="15" customHeight="1" x14ac:dyDescent="0.2">
      <c r="A686" s="28" t="str">
        <f t="shared" si="67"/>
        <v/>
      </c>
      <c r="B686" s="26" t="str">
        <f>VLOOKUP(A686,OutputOsiris!$A$9:$A$1008,1,FALSE)</f>
        <v/>
      </c>
      <c r="C686" s="29" t="str">
        <f t="shared" si="68"/>
        <v/>
      </c>
      <c r="D686" s="26" t="str">
        <f>VLOOKUP(A686,InputToets!$A$9:$A$1008,1,FALSE)</f>
        <v/>
      </c>
      <c r="E686" s="29" t="str">
        <f t="shared" si="69"/>
        <v/>
      </c>
      <c r="F686" s="40"/>
      <c r="G686" s="77"/>
      <c r="H686" s="41" t="str">
        <f t="shared" si="65"/>
        <v/>
      </c>
      <c r="I686" s="87" t="str">
        <f t="shared" si="66"/>
        <v/>
      </c>
      <c r="J686" s="87" t="str">
        <f t="shared" si="70"/>
        <v/>
      </c>
      <c r="K686" s="5"/>
    </row>
    <row r="687" spans="1:11" ht="15" customHeight="1" x14ac:dyDescent="0.2">
      <c r="A687" s="28" t="str">
        <f t="shared" si="67"/>
        <v/>
      </c>
      <c r="B687" s="26" t="str">
        <f>VLOOKUP(A687,OutputOsiris!$A$9:$A$1008,1,FALSE)</f>
        <v/>
      </c>
      <c r="C687" s="29" t="str">
        <f t="shared" si="68"/>
        <v/>
      </c>
      <c r="D687" s="26" t="str">
        <f>VLOOKUP(A687,InputToets!$A$9:$A$1008,1,FALSE)</f>
        <v/>
      </c>
      <c r="E687" s="29" t="str">
        <f t="shared" si="69"/>
        <v/>
      </c>
      <c r="F687" s="40"/>
      <c r="G687" s="77"/>
      <c r="H687" s="41" t="str">
        <f t="shared" si="65"/>
        <v/>
      </c>
      <c r="I687" s="87" t="str">
        <f t="shared" si="66"/>
        <v/>
      </c>
      <c r="J687" s="87" t="str">
        <f t="shared" si="70"/>
        <v/>
      </c>
      <c r="K687" s="5"/>
    </row>
    <row r="688" spans="1:11" ht="15" customHeight="1" x14ac:dyDescent="0.2">
      <c r="A688" s="28" t="str">
        <f t="shared" si="67"/>
        <v/>
      </c>
      <c r="B688" s="26" t="str">
        <f>VLOOKUP(A688,OutputOsiris!$A$9:$A$1008,1,FALSE)</f>
        <v/>
      </c>
      <c r="C688" s="29" t="str">
        <f t="shared" si="68"/>
        <v/>
      </c>
      <c r="D688" s="26" t="str">
        <f>VLOOKUP(A688,InputToets!$A$9:$A$1008,1,FALSE)</f>
        <v/>
      </c>
      <c r="E688" s="29" t="str">
        <f t="shared" si="69"/>
        <v/>
      </c>
      <c r="F688" s="40"/>
      <c r="G688" s="77"/>
      <c r="H688" s="41" t="str">
        <f t="shared" si="65"/>
        <v/>
      </c>
      <c r="I688" s="87" t="str">
        <f t="shared" si="66"/>
        <v/>
      </c>
      <c r="J688" s="87" t="str">
        <f t="shared" si="70"/>
        <v/>
      </c>
      <c r="K688" s="5"/>
    </row>
    <row r="689" spans="1:11" ht="15" customHeight="1" x14ac:dyDescent="0.2">
      <c r="A689" s="28" t="str">
        <f t="shared" si="67"/>
        <v/>
      </c>
      <c r="B689" s="26" t="str">
        <f>VLOOKUP(A689,OutputOsiris!$A$9:$A$1008,1,FALSE)</f>
        <v/>
      </c>
      <c r="C689" s="29" t="str">
        <f t="shared" si="68"/>
        <v/>
      </c>
      <c r="D689" s="26" t="str">
        <f>VLOOKUP(A689,InputToets!$A$9:$A$1008,1,FALSE)</f>
        <v/>
      </c>
      <c r="E689" s="29" t="str">
        <f t="shared" si="69"/>
        <v/>
      </c>
      <c r="F689" s="40"/>
      <c r="G689" s="77"/>
      <c r="H689" s="41" t="str">
        <f t="shared" si="65"/>
        <v/>
      </c>
      <c r="I689" s="87" t="str">
        <f t="shared" si="66"/>
        <v/>
      </c>
      <c r="J689" s="87" t="str">
        <f t="shared" si="70"/>
        <v/>
      </c>
      <c r="K689" s="5"/>
    </row>
    <row r="690" spans="1:11" ht="15" customHeight="1" x14ac:dyDescent="0.2">
      <c r="A690" s="28" t="str">
        <f t="shared" si="67"/>
        <v/>
      </c>
      <c r="B690" s="26" t="str">
        <f>VLOOKUP(A690,OutputOsiris!$A$9:$A$1008,1,FALSE)</f>
        <v/>
      </c>
      <c r="C690" s="29" t="str">
        <f t="shared" si="68"/>
        <v/>
      </c>
      <c r="D690" s="26" t="str">
        <f>VLOOKUP(A690,InputToets!$A$9:$A$1008,1,FALSE)</f>
        <v/>
      </c>
      <c r="E690" s="29" t="str">
        <f t="shared" si="69"/>
        <v/>
      </c>
      <c r="F690" s="40"/>
      <c r="G690" s="77"/>
      <c r="H690" s="41" t="str">
        <f t="shared" si="65"/>
        <v/>
      </c>
      <c r="I690" s="87" t="str">
        <f t="shared" si="66"/>
        <v/>
      </c>
      <c r="J690" s="87" t="str">
        <f t="shared" si="70"/>
        <v/>
      </c>
      <c r="K690" s="5"/>
    </row>
    <row r="691" spans="1:11" ht="15" customHeight="1" x14ac:dyDescent="0.2">
      <c r="A691" s="28" t="str">
        <f t="shared" si="67"/>
        <v/>
      </c>
      <c r="B691" s="26" t="str">
        <f>VLOOKUP(A691,OutputOsiris!$A$9:$A$1008,1,FALSE)</f>
        <v/>
      </c>
      <c r="C691" s="29" t="str">
        <f t="shared" si="68"/>
        <v/>
      </c>
      <c r="D691" s="26" t="str">
        <f>VLOOKUP(A691,InputToets!$A$9:$A$1008,1,FALSE)</f>
        <v/>
      </c>
      <c r="E691" s="29" t="str">
        <f t="shared" si="69"/>
        <v/>
      </c>
      <c r="F691" s="40"/>
      <c r="G691" s="77"/>
      <c r="H691" s="41" t="str">
        <f t="shared" si="65"/>
        <v/>
      </c>
      <c r="I691" s="87" t="str">
        <f t="shared" si="66"/>
        <v/>
      </c>
      <c r="J691" s="87" t="str">
        <f t="shared" si="70"/>
        <v/>
      </c>
      <c r="K691" s="5"/>
    </row>
    <row r="692" spans="1:11" ht="15" customHeight="1" x14ac:dyDescent="0.2">
      <c r="A692" s="28" t="str">
        <f t="shared" si="67"/>
        <v/>
      </c>
      <c r="B692" s="26" t="str">
        <f>VLOOKUP(A692,OutputOsiris!$A$9:$A$1008,1,FALSE)</f>
        <v/>
      </c>
      <c r="C692" s="29" t="str">
        <f t="shared" si="68"/>
        <v/>
      </c>
      <c r="D692" s="26" t="str">
        <f>VLOOKUP(A692,InputToets!$A$9:$A$1008,1,FALSE)</f>
        <v/>
      </c>
      <c r="E692" s="29" t="str">
        <f t="shared" si="69"/>
        <v/>
      </c>
      <c r="F692" s="40"/>
      <c r="G692" s="77"/>
      <c r="H692" s="41" t="str">
        <f t="shared" si="65"/>
        <v/>
      </c>
      <c r="I692" s="87" t="str">
        <f t="shared" si="66"/>
        <v/>
      </c>
      <c r="J692" s="87" t="str">
        <f t="shared" si="70"/>
        <v/>
      </c>
      <c r="K692" s="5"/>
    </row>
    <row r="693" spans="1:11" ht="15" customHeight="1" x14ac:dyDescent="0.2">
      <c r="A693" s="28" t="str">
        <f t="shared" si="67"/>
        <v/>
      </c>
      <c r="B693" s="26" t="str">
        <f>VLOOKUP(A693,OutputOsiris!$A$9:$A$1008,1,FALSE)</f>
        <v/>
      </c>
      <c r="C693" s="29" t="str">
        <f t="shared" si="68"/>
        <v/>
      </c>
      <c r="D693" s="26" t="str">
        <f>VLOOKUP(A693,InputToets!$A$9:$A$1008,1,FALSE)</f>
        <v/>
      </c>
      <c r="E693" s="29" t="str">
        <f t="shared" si="69"/>
        <v/>
      </c>
      <c r="F693" s="40"/>
      <c r="G693" s="77"/>
      <c r="H693" s="41" t="str">
        <f t="shared" si="65"/>
        <v/>
      </c>
      <c r="I693" s="87" t="str">
        <f t="shared" si="66"/>
        <v/>
      </c>
      <c r="J693" s="87" t="str">
        <f t="shared" si="70"/>
        <v/>
      </c>
      <c r="K693" s="5"/>
    </row>
    <row r="694" spans="1:11" ht="15" customHeight="1" x14ac:dyDescent="0.2">
      <c r="A694" s="28" t="str">
        <f t="shared" si="67"/>
        <v/>
      </c>
      <c r="B694" s="26" t="str">
        <f>VLOOKUP(A694,OutputOsiris!$A$9:$A$1008,1,FALSE)</f>
        <v/>
      </c>
      <c r="C694" s="29" t="str">
        <f t="shared" si="68"/>
        <v/>
      </c>
      <c r="D694" s="26" t="str">
        <f>VLOOKUP(A694,InputToets!$A$9:$A$1008,1,FALSE)</f>
        <v/>
      </c>
      <c r="E694" s="29" t="str">
        <f t="shared" si="69"/>
        <v/>
      </c>
      <c r="F694" s="40"/>
      <c r="G694" s="77"/>
      <c r="H694" s="41" t="str">
        <f t="shared" si="65"/>
        <v/>
      </c>
      <c r="I694" s="87" t="str">
        <f t="shared" si="66"/>
        <v/>
      </c>
      <c r="J694" s="87" t="str">
        <f t="shared" si="70"/>
        <v/>
      </c>
      <c r="K694" s="5"/>
    </row>
    <row r="695" spans="1:11" ht="15" customHeight="1" x14ac:dyDescent="0.2">
      <c r="A695" s="28" t="str">
        <f t="shared" si="67"/>
        <v/>
      </c>
      <c r="B695" s="26" t="str">
        <f>VLOOKUP(A695,OutputOsiris!$A$9:$A$1008,1,FALSE)</f>
        <v/>
      </c>
      <c r="C695" s="29" t="str">
        <f t="shared" si="68"/>
        <v/>
      </c>
      <c r="D695" s="26" t="str">
        <f>VLOOKUP(A695,InputToets!$A$9:$A$1008,1,FALSE)</f>
        <v/>
      </c>
      <c r="E695" s="29" t="str">
        <f t="shared" si="69"/>
        <v/>
      </c>
      <c r="F695" s="40"/>
      <c r="G695" s="77"/>
      <c r="H695" s="41" t="str">
        <f t="shared" si="65"/>
        <v/>
      </c>
      <c r="I695" s="87" t="str">
        <f t="shared" si="66"/>
        <v/>
      </c>
      <c r="J695" s="87" t="str">
        <f t="shared" si="70"/>
        <v/>
      </c>
      <c r="K695" s="5"/>
    </row>
    <row r="696" spans="1:11" ht="15" customHeight="1" x14ac:dyDescent="0.2">
      <c r="A696" s="28" t="str">
        <f t="shared" si="67"/>
        <v/>
      </c>
      <c r="B696" s="26" t="str">
        <f>VLOOKUP(A696,OutputOsiris!$A$9:$A$1008,1,FALSE)</f>
        <v/>
      </c>
      <c r="C696" s="29" t="str">
        <f t="shared" si="68"/>
        <v/>
      </c>
      <c r="D696" s="26" t="str">
        <f>VLOOKUP(A696,InputToets!$A$9:$A$1008,1,FALSE)</f>
        <v/>
      </c>
      <c r="E696" s="29" t="str">
        <f t="shared" si="69"/>
        <v/>
      </c>
      <c r="F696" s="40"/>
      <c r="G696" s="77"/>
      <c r="H696" s="41" t="str">
        <f t="shared" si="65"/>
        <v/>
      </c>
      <c r="I696" s="87" t="str">
        <f t="shared" si="66"/>
        <v/>
      </c>
      <c r="J696" s="87" t="str">
        <f t="shared" si="70"/>
        <v/>
      </c>
      <c r="K696" s="5"/>
    </row>
    <row r="697" spans="1:11" ht="15" customHeight="1" x14ac:dyDescent="0.2">
      <c r="A697" s="28" t="str">
        <f t="shared" si="67"/>
        <v/>
      </c>
      <c r="B697" s="26" t="str">
        <f>VLOOKUP(A697,OutputOsiris!$A$9:$A$1008,1,FALSE)</f>
        <v/>
      </c>
      <c r="C697" s="29" t="str">
        <f t="shared" si="68"/>
        <v/>
      </c>
      <c r="D697" s="26" t="str">
        <f>VLOOKUP(A697,InputToets!$A$9:$A$1008,1,FALSE)</f>
        <v/>
      </c>
      <c r="E697" s="29" t="str">
        <f t="shared" si="69"/>
        <v/>
      </c>
      <c r="F697" s="40"/>
      <c r="G697" s="77"/>
      <c r="H697" s="41" t="str">
        <f t="shared" si="65"/>
        <v/>
      </c>
      <c r="I697" s="87" t="str">
        <f t="shared" si="66"/>
        <v/>
      </c>
      <c r="J697" s="87" t="str">
        <f t="shared" si="70"/>
        <v/>
      </c>
      <c r="K697" s="5"/>
    </row>
    <row r="698" spans="1:11" ht="15" customHeight="1" x14ac:dyDescent="0.2">
      <c r="A698" s="28" t="str">
        <f t="shared" si="67"/>
        <v/>
      </c>
      <c r="B698" s="26" t="str">
        <f>VLOOKUP(A698,OutputOsiris!$A$9:$A$1008,1,FALSE)</f>
        <v/>
      </c>
      <c r="C698" s="29" t="str">
        <f t="shared" si="68"/>
        <v/>
      </c>
      <c r="D698" s="26" t="str">
        <f>VLOOKUP(A698,InputToets!$A$9:$A$1008,1,FALSE)</f>
        <v/>
      </c>
      <c r="E698" s="29" t="str">
        <f t="shared" si="69"/>
        <v/>
      </c>
      <c r="F698" s="40"/>
      <c r="G698" s="77"/>
      <c r="H698" s="41" t="str">
        <f t="shared" si="65"/>
        <v/>
      </c>
      <c r="I698" s="87" t="str">
        <f t="shared" si="66"/>
        <v/>
      </c>
      <c r="J698" s="87" t="str">
        <f t="shared" si="70"/>
        <v/>
      </c>
      <c r="K698" s="5"/>
    </row>
    <row r="699" spans="1:11" ht="15" customHeight="1" x14ac:dyDescent="0.2">
      <c r="A699" s="28" t="str">
        <f t="shared" si="67"/>
        <v/>
      </c>
      <c r="B699" s="26" t="str">
        <f>VLOOKUP(A699,OutputOsiris!$A$9:$A$1008,1,FALSE)</f>
        <v/>
      </c>
      <c r="C699" s="29" t="str">
        <f t="shared" si="68"/>
        <v/>
      </c>
      <c r="D699" s="26" t="str">
        <f>VLOOKUP(A699,InputToets!$A$9:$A$1008,1,FALSE)</f>
        <v/>
      </c>
      <c r="E699" s="29" t="str">
        <f t="shared" si="69"/>
        <v/>
      </c>
      <c r="F699" s="40"/>
      <c r="G699" s="77"/>
      <c r="H699" s="41" t="str">
        <f t="shared" si="65"/>
        <v/>
      </c>
      <c r="I699" s="87" t="str">
        <f t="shared" si="66"/>
        <v/>
      </c>
      <c r="J699" s="87" t="str">
        <f t="shared" si="70"/>
        <v/>
      </c>
      <c r="K699" s="5"/>
    </row>
    <row r="700" spans="1:11" ht="15" customHeight="1" x14ac:dyDescent="0.2">
      <c r="A700" s="28" t="str">
        <f t="shared" si="67"/>
        <v/>
      </c>
      <c r="B700" s="26" t="str">
        <f>VLOOKUP(A700,OutputOsiris!$A$9:$A$1008,1,FALSE)</f>
        <v/>
      </c>
      <c r="C700" s="29" t="str">
        <f t="shared" si="68"/>
        <v/>
      </c>
      <c r="D700" s="26" t="str">
        <f>VLOOKUP(A700,InputToets!$A$9:$A$1008,1,FALSE)</f>
        <v/>
      </c>
      <c r="E700" s="29" t="str">
        <f t="shared" si="69"/>
        <v/>
      </c>
      <c r="F700" s="40"/>
      <c r="G700" s="77"/>
      <c r="H700" s="41" t="str">
        <f t="shared" si="65"/>
        <v/>
      </c>
      <c r="I700" s="87" t="str">
        <f t="shared" si="66"/>
        <v/>
      </c>
      <c r="J700" s="87" t="str">
        <f t="shared" si="70"/>
        <v/>
      </c>
      <c r="K700" s="5"/>
    </row>
    <row r="701" spans="1:11" ht="15" customHeight="1" x14ac:dyDescent="0.2">
      <c r="A701" s="28" t="str">
        <f t="shared" si="67"/>
        <v/>
      </c>
      <c r="B701" s="26" t="str">
        <f>VLOOKUP(A701,OutputOsiris!$A$9:$A$1008,1,FALSE)</f>
        <v/>
      </c>
      <c r="C701" s="29" t="str">
        <f t="shared" si="68"/>
        <v/>
      </c>
      <c r="D701" s="26" t="str">
        <f>VLOOKUP(A701,InputToets!$A$9:$A$1008,1,FALSE)</f>
        <v/>
      </c>
      <c r="E701" s="29" t="str">
        <f t="shared" si="69"/>
        <v/>
      </c>
      <c r="F701" s="40"/>
      <c r="G701" s="77"/>
      <c r="H701" s="41" t="str">
        <f t="shared" si="65"/>
        <v/>
      </c>
      <c r="I701" s="87" t="str">
        <f t="shared" si="66"/>
        <v/>
      </c>
      <c r="J701" s="87" t="str">
        <f t="shared" si="70"/>
        <v/>
      </c>
      <c r="K701" s="5"/>
    </row>
    <row r="702" spans="1:11" ht="15" customHeight="1" x14ac:dyDescent="0.2">
      <c r="A702" s="28" t="str">
        <f t="shared" si="67"/>
        <v/>
      </c>
      <c r="B702" s="26" t="str">
        <f>VLOOKUP(A702,OutputOsiris!$A$9:$A$1008,1,FALSE)</f>
        <v/>
      </c>
      <c r="C702" s="29" t="str">
        <f t="shared" si="68"/>
        <v/>
      </c>
      <c r="D702" s="26" t="str">
        <f>VLOOKUP(A702,InputToets!$A$9:$A$1008,1,FALSE)</f>
        <v/>
      </c>
      <c r="E702" s="29" t="str">
        <f t="shared" si="69"/>
        <v/>
      </c>
      <c r="F702" s="40"/>
      <c r="G702" s="77"/>
      <c r="H702" s="41" t="str">
        <f t="shared" si="65"/>
        <v/>
      </c>
      <c r="I702" s="87" t="str">
        <f t="shared" si="66"/>
        <v/>
      </c>
      <c r="J702" s="87" t="str">
        <f t="shared" si="70"/>
        <v/>
      </c>
      <c r="K702" s="5"/>
    </row>
    <row r="703" spans="1:11" ht="15" customHeight="1" x14ac:dyDescent="0.2">
      <c r="A703" s="28" t="str">
        <f t="shared" si="67"/>
        <v/>
      </c>
      <c r="B703" s="26" t="str">
        <f>VLOOKUP(A703,OutputOsiris!$A$9:$A$1008,1,FALSE)</f>
        <v/>
      </c>
      <c r="C703" s="29" t="str">
        <f t="shared" si="68"/>
        <v/>
      </c>
      <c r="D703" s="26" t="str">
        <f>VLOOKUP(A703,InputToets!$A$9:$A$1008,1,FALSE)</f>
        <v/>
      </c>
      <c r="E703" s="29" t="str">
        <f t="shared" si="69"/>
        <v/>
      </c>
      <c r="F703" s="40"/>
      <c r="G703" s="77"/>
      <c r="H703" s="41" t="str">
        <f t="shared" si="65"/>
        <v/>
      </c>
      <c r="I703" s="87" t="str">
        <f t="shared" si="66"/>
        <v/>
      </c>
      <c r="J703" s="87" t="str">
        <f t="shared" si="70"/>
        <v/>
      </c>
      <c r="K703" s="5"/>
    </row>
    <row r="704" spans="1:11" ht="15" customHeight="1" x14ac:dyDescent="0.2">
      <c r="A704" s="28" t="str">
        <f t="shared" si="67"/>
        <v/>
      </c>
      <c r="B704" s="26" t="str">
        <f>VLOOKUP(A704,OutputOsiris!$A$9:$A$1008,1,FALSE)</f>
        <v/>
      </c>
      <c r="C704" s="29" t="str">
        <f t="shared" si="68"/>
        <v/>
      </c>
      <c r="D704" s="26" t="str">
        <f>VLOOKUP(A704,InputToets!$A$9:$A$1008,1,FALSE)</f>
        <v/>
      </c>
      <c r="E704" s="29" t="str">
        <f t="shared" si="69"/>
        <v/>
      </c>
      <c r="F704" s="40"/>
      <c r="G704" s="77"/>
      <c r="H704" s="41" t="str">
        <f t="shared" si="65"/>
        <v/>
      </c>
      <c r="I704" s="87" t="str">
        <f t="shared" si="66"/>
        <v/>
      </c>
      <c r="J704" s="87" t="str">
        <f t="shared" si="70"/>
        <v/>
      </c>
      <c r="K704" s="5"/>
    </row>
    <row r="705" spans="1:11" ht="15" customHeight="1" x14ac:dyDescent="0.2">
      <c r="A705" s="28" t="str">
        <f t="shared" si="67"/>
        <v/>
      </c>
      <c r="B705" s="26" t="str">
        <f>VLOOKUP(A705,OutputOsiris!$A$9:$A$1008,1,FALSE)</f>
        <v/>
      </c>
      <c r="C705" s="29" t="str">
        <f t="shared" si="68"/>
        <v/>
      </c>
      <c r="D705" s="26" t="str">
        <f>VLOOKUP(A705,InputToets!$A$9:$A$1008,1,FALSE)</f>
        <v/>
      </c>
      <c r="E705" s="29" t="str">
        <f t="shared" si="69"/>
        <v/>
      </c>
      <c r="F705" s="40"/>
      <c r="G705" s="77"/>
      <c r="H705" s="41" t="str">
        <f t="shared" si="65"/>
        <v/>
      </c>
      <c r="I705" s="87" t="str">
        <f t="shared" si="66"/>
        <v/>
      </c>
      <c r="J705" s="87" t="str">
        <f t="shared" si="70"/>
        <v/>
      </c>
      <c r="K705" s="5"/>
    </row>
    <row r="706" spans="1:11" ht="15" customHeight="1" x14ac:dyDescent="0.2">
      <c r="A706" s="28" t="str">
        <f t="shared" si="67"/>
        <v/>
      </c>
      <c r="B706" s="26" t="str">
        <f>VLOOKUP(A706,OutputOsiris!$A$9:$A$1008,1,FALSE)</f>
        <v/>
      </c>
      <c r="C706" s="29" t="str">
        <f t="shared" si="68"/>
        <v/>
      </c>
      <c r="D706" s="26" t="str">
        <f>VLOOKUP(A706,InputToets!$A$9:$A$1008,1,FALSE)</f>
        <v/>
      </c>
      <c r="E706" s="29" t="str">
        <f t="shared" si="69"/>
        <v/>
      </c>
      <c r="F706" s="40"/>
      <c r="G706" s="77"/>
      <c r="H706" s="41" t="str">
        <f t="shared" si="65"/>
        <v/>
      </c>
      <c r="I706" s="87" t="str">
        <f t="shared" si="66"/>
        <v/>
      </c>
      <c r="J706" s="87" t="str">
        <f t="shared" si="70"/>
        <v/>
      </c>
      <c r="K706" s="5"/>
    </row>
    <row r="707" spans="1:11" ht="15" customHeight="1" x14ac:dyDescent="0.2">
      <c r="A707" s="28" t="str">
        <f t="shared" si="67"/>
        <v/>
      </c>
      <c r="B707" s="26" t="str">
        <f>VLOOKUP(A707,OutputOsiris!$A$9:$A$1008,1,FALSE)</f>
        <v/>
      </c>
      <c r="C707" s="29" t="str">
        <f t="shared" si="68"/>
        <v/>
      </c>
      <c r="D707" s="26" t="str">
        <f>VLOOKUP(A707,InputToets!$A$9:$A$1008,1,FALSE)</f>
        <v/>
      </c>
      <c r="E707" s="29" t="str">
        <f t="shared" si="69"/>
        <v/>
      </c>
      <c r="F707" s="40"/>
      <c r="G707" s="77"/>
      <c r="H707" s="41" t="str">
        <f t="shared" si="65"/>
        <v/>
      </c>
      <c r="I707" s="87" t="str">
        <f t="shared" si="66"/>
        <v/>
      </c>
      <c r="J707" s="87" t="str">
        <f t="shared" si="70"/>
        <v/>
      </c>
      <c r="K707" s="5"/>
    </row>
    <row r="708" spans="1:11" ht="15" customHeight="1" x14ac:dyDescent="0.2">
      <c r="A708" s="28" t="str">
        <f t="shared" si="67"/>
        <v/>
      </c>
      <c r="B708" s="26" t="str">
        <f>VLOOKUP(A708,OutputOsiris!$A$9:$A$1008,1,FALSE)</f>
        <v/>
      </c>
      <c r="C708" s="29" t="str">
        <f t="shared" si="68"/>
        <v/>
      </c>
      <c r="D708" s="26" t="str">
        <f>VLOOKUP(A708,InputToets!$A$9:$A$1008,1,FALSE)</f>
        <v/>
      </c>
      <c r="E708" s="29" t="str">
        <f t="shared" si="69"/>
        <v/>
      </c>
      <c r="F708" s="40"/>
      <c r="G708" s="77"/>
      <c r="H708" s="41" t="str">
        <f t="shared" si="65"/>
        <v/>
      </c>
      <c r="I708" s="87" t="str">
        <f t="shared" si="66"/>
        <v/>
      </c>
      <c r="J708" s="87" t="str">
        <f t="shared" si="70"/>
        <v/>
      </c>
      <c r="K708" s="5"/>
    </row>
    <row r="709" spans="1:11" ht="15" customHeight="1" x14ac:dyDescent="0.2">
      <c r="A709" s="28" t="str">
        <f t="shared" si="67"/>
        <v/>
      </c>
      <c r="B709" s="26" t="str">
        <f>VLOOKUP(A709,OutputOsiris!$A$9:$A$1008,1,FALSE)</f>
        <v/>
      </c>
      <c r="C709" s="29" t="str">
        <f t="shared" si="68"/>
        <v/>
      </c>
      <c r="D709" s="26" t="str">
        <f>VLOOKUP(A709,InputToets!$A$9:$A$1008,1,FALSE)</f>
        <v/>
      </c>
      <c r="E709" s="29" t="str">
        <f t="shared" si="69"/>
        <v/>
      </c>
      <c r="F709" s="40"/>
      <c r="G709" s="77"/>
      <c r="H709" s="41" t="str">
        <f t="shared" si="65"/>
        <v/>
      </c>
      <c r="I709" s="87" t="str">
        <f t="shared" si="66"/>
        <v/>
      </c>
      <c r="J709" s="87" t="str">
        <f t="shared" si="70"/>
        <v/>
      </c>
      <c r="K709" s="5"/>
    </row>
    <row r="710" spans="1:11" ht="15" customHeight="1" x14ac:dyDescent="0.2">
      <c r="A710" s="28" t="str">
        <f t="shared" si="67"/>
        <v/>
      </c>
      <c r="B710" s="26" t="str">
        <f>VLOOKUP(A710,OutputOsiris!$A$9:$A$1008,1,FALSE)</f>
        <v/>
      </c>
      <c r="C710" s="29" t="str">
        <f t="shared" si="68"/>
        <v/>
      </c>
      <c r="D710" s="26" t="str">
        <f>VLOOKUP(A710,InputToets!$A$9:$A$1008,1,FALSE)</f>
        <v/>
      </c>
      <c r="E710" s="29" t="str">
        <f t="shared" si="69"/>
        <v/>
      </c>
      <c r="F710" s="40"/>
      <c r="G710" s="77"/>
      <c r="H710" s="41" t="str">
        <f t="shared" si="65"/>
        <v/>
      </c>
      <c r="I710" s="87" t="str">
        <f t="shared" si="66"/>
        <v/>
      </c>
      <c r="J710" s="87" t="str">
        <f t="shared" si="70"/>
        <v/>
      </c>
      <c r="K710" s="5"/>
    </row>
    <row r="711" spans="1:11" ht="15" customHeight="1" x14ac:dyDescent="0.2">
      <c r="A711" s="28" t="str">
        <f t="shared" si="67"/>
        <v/>
      </c>
      <c r="B711" s="26" t="str">
        <f>VLOOKUP(A711,OutputOsiris!$A$9:$A$1008,1,FALSE)</f>
        <v/>
      </c>
      <c r="C711" s="29" t="str">
        <f t="shared" si="68"/>
        <v/>
      </c>
      <c r="D711" s="26" t="str">
        <f>VLOOKUP(A711,InputToets!$A$9:$A$1008,1,FALSE)</f>
        <v/>
      </c>
      <c r="E711" s="29" t="str">
        <f t="shared" si="69"/>
        <v/>
      </c>
      <c r="F711" s="40"/>
      <c r="G711" s="77"/>
      <c r="H711" s="41" t="str">
        <f t="shared" si="65"/>
        <v/>
      </c>
      <c r="I711" s="87" t="str">
        <f t="shared" si="66"/>
        <v/>
      </c>
      <c r="J711" s="87" t="str">
        <f t="shared" si="70"/>
        <v/>
      </c>
      <c r="K711" s="5"/>
    </row>
    <row r="712" spans="1:11" ht="15" customHeight="1" x14ac:dyDescent="0.2">
      <c r="A712" s="28" t="str">
        <f t="shared" si="67"/>
        <v/>
      </c>
      <c r="B712" s="26" t="str">
        <f>VLOOKUP(A712,OutputOsiris!$A$9:$A$1008,1,FALSE)</f>
        <v/>
      </c>
      <c r="C712" s="29" t="str">
        <f t="shared" si="68"/>
        <v/>
      </c>
      <c r="D712" s="26" t="str">
        <f>VLOOKUP(A712,InputToets!$A$9:$A$1008,1,FALSE)</f>
        <v/>
      </c>
      <c r="E712" s="29" t="str">
        <f t="shared" si="69"/>
        <v/>
      </c>
      <c r="F712" s="40"/>
      <c r="G712" s="77"/>
      <c r="H712" s="41" t="str">
        <f t="shared" si="65"/>
        <v/>
      </c>
      <c r="I712" s="87" t="str">
        <f t="shared" si="66"/>
        <v/>
      </c>
      <c r="J712" s="87" t="str">
        <f t="shared" si="70"/>
        <v/>
      </c>
      <c r="K712" s="5"/>
    </row>
    <row r="713" spans="1:11" ht="15" customHeight="1" x14ac:dyDescent="0.2">
      <c r="A713" s="28" t="str">
        <f t="shared" si="67"/>
        <v/>
      </c>
      <c r="B713" s="26" t="str">
        <f>VLOOKUP(A713,OutputOsiris!$A$9:$A$1008,1,FALSE)</f>
        <v/>
      </c>
      <c r="C713" s="29" t="str">
        <f t="shared" si="68"/>
        <v/>
      </c>
      <c r="D713" s="26" t="str">
        <f>VLOOKUP(A713,InputToets!$A$9:$A$1008,1,FALSE)</f>
        <v/>
      </c>
      <c r="E713" s="29" t="str">
        <f t="shared" si="69"/>
        <v/>
      </c>
      <c r="F713" s="40"/>
      <c r="G713" s="77"/>
      <c r="H713" s="41" t="str">
        <f t="shared" si="65"/>
        <v/>
      </c>
      <c r="I713" s="87" t="str">
        <f t="shared" si="66"/>
        <v/>
      </c>
      <c r="J713" s="87" t="str">
        <f t="shared" si="70"/>
        <v/>
      </c>
      <c r="K713" s="5"/>
    </row>
    <row r="714" spans="1:11" ht="15" customHeight="1" x14ac:dyDescent="0.2">
      <c r="A714" s="28" t="str">
        <f t="shared" si="67"/>
        <v/>
      </c>
      <c r="B714" s="26" t="str">
        <f>VLOOKUP(A714,OutputOsiris!$A$9:$A$1008,1,FALSE)</f>
        <v/>
      </c>
      <c r="C714" s="29" t="str">
        <f t="shared" si="68"/>
        <v/>
      </c>
      <c r="D714" s="26" t="str">
        <f>VLOOKUP(A714,InputToets!$A$9:$A$1008,1,FALSE)</f>
        <v/>
      </c>
      <c r="E714" s="29" t="str">
        <f t="shared" si="69"/>
        <v/>
      </c>
      <c r="F714" s="40"/>
      <c r="G714" s="77"/>
      <c r="H714" s="41" t="str">
        <f t="shared" si="65"/>
        <v/>
      </c>
      <c r="I714" s="87" t="str">
        <f t="shared" si="66"/>
        <v/>
      </c>
      <c r="J714" s="87" t="str">
        <f t="shared" si="70"/>
        <v/>
      </c>
      <c r="K714" s="5"/>
    </row>
    <row r="715" spans="1:11" ht="15" customHeight="1" x14ac:dyDescent="0.2">
      <c r="A715" s="28" t="str">
        <f t="shared" si="67"/>
        <v/>
      </c>
      <c r="B715" s="26" t="str">
        <f>VLOOKUP(A715,OutputOsiris!$A$9:$A$1008,1,FALSE)</f>
        <v/>
      </c>
      <c r="C715" s="29" t="str">
        <f t="shared" si="68"/>
        <v/>
      </c>
      <c r="D715" s="26" t="str">
        <f>VLOOKUP(A715,InputToets!$A$9:$A$1008,1,FALSE)</f>
        <v/>
      </c>
      <c r="E715" s="29" t="str">
        <f t="shared" si="69"/>
        <v/>
      </c>
      <c r="F715" s="40"/>
      <c r="G715" s="77"/>
      <c r="H715" s="41" t="str">
        <f t="shared" ref="H715:H778" si="71">IF(J715="","",IF($G$9="Cijfer",IF(ISNUMBER(G715),G715,""),IF(J715&gt;10,10,J715)))</f>
        <v/>
      </c>
      <c r="I715" s="87" t="str">
        <f t="shared" ref="I715:I778" si="72">IF(ISNUMBER(G715),((G715-$C$8)/$E$7)+1,"")</f>
        <v/>
      </c>
      <c r="J715" s="87" t="str">
        <f t="shared" si="70"/>
        <v/>
      </c>
      <c r="K715" s="5"/>
    </row>
    <row r="716" spans="1:11" ht="15" customHeight="1" x14ac:dyDescent="0.2">
      <c r="A716" s="28" t="str">
        <f t="shared" ref="A716:A779" si="73">TEXT(RIGHT(TRIM(F716),7),"0000000")</f>
        <v/>
      </c>
      <c r="B716" s="26" t="str">
        <f>VLOOKUP(A716,OutputOsiris!$A$9:$A$1008,1,FALSE)</f>
        <v/>
      </c>
      <c r="C716" s="29" t="str">
        <f t="shared" ref="C716:C779" si="74">IF(ISBLANK(F716),"",(IF(ISERROR(B716),"NEE","")))</f>
        <v/>
      </c>
      <c r="D716" s="26" t="str">
        <f>VLOOKUP(A716,InputToets!$A$9:$A$1008,1,FALSE)</f>
        <v/>
      </c>
      <c r="E716" s="29" t="str">
        <f t="shared" ref="E716:E779" si="75">IF(ISBLANK(F716),"",(IF(ISERROR(D716),"NEE","")))</f>
        <v/>
      </c>
      <c r="F716" s="40"/>
      <c r="G716" s="77"/>
      <c r="H716" s="41" t="str">
        <f t="shared" si="71"/>
        <v/>
      </c>
      <c r="I716" s="87" t="str">
        <f t="shared" si="72"/>
        <v/>
      </c>
      <c r="J716" s="87" t="str">
        <f t="shared" si="70"/>
        <v/>
      </c>
      <c r="K716" s="5"/>
    </row>
    <row r="717" spans="1:11" ht="15" customHeight="1" x14ac:dyDescent="0.2">
      <c r="A717" s="28" t="str">
        <f t="shared" si="73"/>
        <v/>
      </c>
      <c r="B717" s="26" t="str">
        <f>VLOOKUP(A717,OutputOsiris!$A$9:$A$1008,1,FALSE)</f>
        <v/>
      </c>
      <c r="C717" s="29" t="str">
        <f t="shared" si="74"/>
        <v/>
      </c>
      <c r="D717" s="26" t="str">
        <f>VLOOKUP(A717,InputToets!$A$9:$A$1008,1,FALSE)</f>
        <v/>
      </c>
      <c r="E717" s="29" t="str">
        <f t="shared" si="75"/>
        <v/>
      </c>
      <c r="F717" s="40"/>
      <c r="G717" s="77"/>
      <c r="H717" s="41" t="str">
        <f t="shared" si="71"/>
        <v/>
      </c>
      <c r="I717" s="87" t="str">
        <f t="shared" si="72"/>
        <v/>
      </c>
      <c r="J717" s="87" t="str">
        <f t="shared" si="70"/>
        <v/>
      </c>
      <c r="K717" s="5"/>
    </row>
    <row r="718" spans="1:11" ht="15" customHeight="1" x14ac:dyDescent="0.2">
      <c r="A718" s="28" t="str">
        <f t="shared" si="73"/>
        <v/>
      </c>
      <c r="B718" s="26" t="str">
        <f>VLOOKUP(A718,OutputOsiris!$A$9:$A$1008,1,FALSE)</f>
        <v/>
      </c>
      <c r="C718" s="29" t="str">
        <f t="shared" si="74"/>
        <v/>
      </c>
      <c r="D718" s="26" t="str">
        <f>VLOOKUP(A718,InputToets!$A$9:$A$1008,1,FALSE)</f>
        <v/>
      </c>
      <c r="E718" s="29" t="str">
        <f t="shared" si="75"/>
        <v/>
      </c>
      <c r="F718" s="40"/>
      <c r="G718" s="77"/>
      <c r="H718" s="41" t="str">
        <f t="shared" si="71"/>
        <v/>
      </c>
      <c r="I718" s="87" t="str">
        <f t="shared" si="72"/>
        <v/>
      </c>
      <c r="J718" s="87" t="str">
        <f t="shared" si="70"/>
        <v/>
      </c>
      <c r="K718" s="5"/>
    </row>
    <row r="719" spans="1:11" ht="15" customHeight="1" x14ac:dyDescent="0.2">
      <c r="A719" s="28" t="str">
        <f t="shared" si="73"/>
        <v/>
      </c>
      <c r="B719" s="26" t="str">
        <f>VLOOKUP(A719,OutputOsiris!$A$9:$A$1008,1,FALSE)</f>
        <v/>
      </c>
      <c r="C719" s="29" t="str">
        <f t="shared" si="74"/>
        <v/>
      </c>
      <c r="D719" s="26" t="str">
        <f>VLOOKUP(A719,InputToets!$A$9:$A$1008,1,FALSE)</f>
        <v/>
      </c>
      <c r="E719" s="29" t="str">
        <f t="shared" si="75"/>
        <v/>
      </c>
      <c r="F719" s="40"/>
      <c r="G719" s="77"/>
      <c r="H719" s="41" t="str">
        <f t="shared" si="71"/>
        <v/>
      </c>
      <c r="I719" s="87" t="str">
        <f t="shared" si="72"/>
        <v/>
      </c>
      <c r="J719" s="87" t="str">
        <f t="shared" si="70"/>
        <v/>
      </c>
      <c r="K719" s="5"/>
    </row>
    <row r="720" spans="1:11" ht="15" customHeight="1" x14ac:dyDescent="0.2">
      <c r="A720" s="28" t="str">
        <f t="shared" si="73"/>
        <v/>
      </c>
      <c r="B720" s="26" t="str">
        <f>VLOOKUP(A720,OutputOsiris!$A$9:$A$1008,1,FALSE)</f>
        <v/>
      </c>
      <c r="C720" s="29" t="str">
        <f t="shared" si="74"/>
        <v/>
      </c>
      <c r="D720" s="26" t="str">
        <f>VLOOKUP(A720,InputToets!$A$9:$A$1008,1,FALSE)</f>
        <v/>
      </c>
      <c r="E720" s="29" t="str">
        <f t="shared" si="75"/>
        <v/>
      </c>
      <c r="F720" s="40"/>
      <c r="G720" s="77"/>
      <c r="H720" s="41" t="str">
        <f t="shared" si="71"/>
        <v/>
      </c>
      <c r="I720" s="87" t="str">
        <f t="shared" si="72"/>
        <v/>
      </c>
      <c r="J720" s="87" t="str">
        <f t="shared" ref="J720:J783" si="76">IF(I720="","",IF(I720&lt;1,1,I720))</f>
        <v/>
      </c>
      <c r="K720" s="5"/>
    </row>
    <row r="721" spans="1:11" ht="15" customHeight="1" x14ac:dyDescent="0.2">
      <c r="A721" s="28" t="str">
        <f t="shared" si="73"/>
        <v/>
      </c>
      <c r="B721" s="26" t="str">
        <f>VLOOKUP(A721,OutputOsiris!$A$9:$A$1008,1,FALSE)</f>
        <v/>
      </c>
      <c r="C721" s="29" t="str">
        <f t="shared" si="74"/>
        <v/>
      </c>
      <c r="D721" s="26" t="str">
        <f>VLOOKUP(A721,InputToets!$A$9:$A$1008,1,FALSE)</f>
        <v/>
      </c>
      <c r="E721" s="29" t="str">
        <f t="shared" si="75"/>
        <v/>
      </c>
      <c r="F721" s="40"/>
      <c r="G721" s="77"/>
      <c r="H721" s="41" t="str">
        <f t="shared" si="71"/>
        <v/>
      </c>
      <c r="I721" s="87" t="str">
        <f t="shared" si="72"/>
        <v/>
      </c>
      <c r="J721" s="87" t="str">
        <f t="shared" si="76"/>
        <v/>
      </c>
      <c r="K721" s="5"/>
    </row>
    <row r="722" spans="1:11" ht="15" customHeight="1" x14ac:dyDescent="0.2">
      <c r="A722" s="28" t="str">
        <f t="shared" si="73"/>
        <v/>
      </c>
      <c r="B722" s="26" t="str">
        <f>VLOOKUP(A722,OutputOsiris!$A$9:$A$1008,1,FALSE)</f>
        <v/>
      </c>
      <c r="C722" s="29" t="str">
        <f t="shared" si="74"/>
        <v/>
      </c>
      <c r="D722" s="26" t="str">
        <f>VLOOKUP(A722,InputToets!$A$9:$A$1008,1,FALSE)</f>
        <v/>
      </c>
      <c r="E722" s="29" t="str">
        <f t="shared" si="75"/>
        <v/>
      </c>
      <c r="F722" s="40"/>
      <c r="G722" s="77"/>
      <c r="H722" s="41" t="str">
        <f t="shared" si="71"/>
        <v/>
      </c>
      <c r="I722" s="87" t="str">
        <f t="shared" si="72"/>
        <v/>
      </c>
      <c r="J722" s="87" t="str">
        <f t="shared" si="76"/>
        <v/>
      </c>
      <c r="K722" s="5"/>
    </row>
    <row r="723" spans="1:11" ht="15" customHeight="1" x14ac:dyDescent="0.2">
      <c r="A723" s="28" t="str">
        <f t="shared" si="73"/>
        <v/>
      </c>
      <c r="B723" s="26" t="str">
        <f>VLOOKUP(A723,OutputOsiris!$A$9:$A$1008,1,FALSE)</f>
        <v/>
      </c>
      <c r="C723" s="29" t="str">
        <f t="shared" si="74"/>
        <v/>
      </c>
      <c r="D723" s="26" t="str">
        <f>VLOOKUP(A723,InputToets!$A$9:$A$1008,1,FALSE)</f>
        <v/>
      </c>
      <c r="E723" s="29" t="str">
        <f t="shared" si="75"/>
        <v/>
      </c>
      <c r="F723" s="40"/>
      <c r="G723" s="77"/>
      <c r="H723" s="41" t="str">
        <f t="shared" si="71"/>
        <v/>
      </c>
      <c r="I723" s="87" t="str">
        <f t="shared" si="72"/>
        <v/>
      </c>
      <c r="J723" s="87" t="str">
        <f t="shared" si="76"/>
        <v/>
      </c>
      <c r="K723" s="5"/>
    </row>
    <row r="724" spans="1:11" ht="15" customHeight="1" x14ac:dyDescent="0.2">
      <c r="A724" s="28" t="str">
        <f t="shared" si="73"/>
        <v/>
      </c>
      <c r="B724" s="26" t="str">
        <f>VLOOKUP(A724,OutputOsiris!$A$9:$A$1008,1,FALSE)</f>
        <v/>
      </c>
      <c r="C724" s="29" t="str">
        <f t="shared" si="74"/>
        <v/>
      </c>
      <c r="D724" s="26" t="str">
        <f>VLOOKUP(A724,InputToets!$A$9:$A$1008,1,FALSE)</f>
        <v/>
      </c>
      <c r="E724" s="29" t="str">
        <f t="shared" si="75"/>
        <v/>
      </c>
      <c r="F724" s="40"/>
      <c r="G724" s="77"/>
      <c r="H724" s="41" t="str">
        <f t="shared" si="71"/>
        <v/>
      </c>
      <c r="I724" s="87" t="str">
        <f t="shared" si="72"/>
        <v/>
      </c>
      <c r="J724" s="87" t="str">
        <f t="shared" si="76"/>
        <v/>
      </c>
      <c r="K724" s="5"/>
    </row>
    <row r="725" spans="1:11" ht="15" customHeight="1" x14ac:dyDescent="0.2">
      <c r="A725" s="28" t="str">
        <f t="shared" si="73"/>
        <v/>
      </c>
      <c r="B725" s="26" t="str">
        <f>VLOOKUP(A725,OutputOsiris!$A$9:$A$1008,1,FALSE)</f>
        <v/>
      </c>
      <c r="C725" s="29" t="str">
        <f t="shared" si="74"/>
        <v/>
      </c>
      <c r="D725" s="26" t="str">
        <f>VLOOKUP(A725,InputToets!$A$9:$A$1008,1,FALSE)</f>
        <v/>
      </c>
      <c r="E725" s="29" t="str">
        <f t="shared" si="75"/>
        <v/>
      </c>
      <c r="F725" s="40"/>
      <c r="G725" s="77"/>
      <c r="H725" s="41" t="str">
        <f t="shared" si="71"/>
        <v/>
      </c>
      <c r="I725" s="87" t="str">
        <f t="shared" si="72"/>
        <v/>
      </c>
      <c r="J725" s="87" t="str">
        <f t="shared" si="76"/>
        <v/>
      </c>
      <c r="K725" s="5"/>
    </row>
    <row r="726" spans="1:11" ht="15" customHeight="1" x14ac:dyDescent="0.2">
      <c r="A726" s="28" t="str">
        <f t="shared" si="73"/>
        <v/>
      </c>
      <c r="B726" s="26" t="str">
        <f>VLOOKUP(A726,OutputOsiris!$A$9:$A$1008,1,FALSE)</f>
        <v/>
      </c>
      <c r="C726" s="29" t="str">
        <f t="shared" si="74"/>
        <v/>
      </c>
      <c r="D726" s="26" t="str">
        <f>VLOOKUP(A726,InputToets!$A$9:$A$1008,1,FALSE)</f>
        <v/>
      </c>
      <c r="E726" s="29" t="str">
        <f t="shared" si="75"/>
        <v/>
      </c>
      <c r="F726" s="40"/>
      <c r="G726" s="77"/>
      <c r="H726" s="41" t="str">
        <f t="shared" si="71"/>
        <v/>
      </c>
      <c r="I726" s="87" t="str">
        <f t="shared" si="72"/>
        <v/>
      </c>
      <c r="J726" s="87" t="str">
        <f t="shared" si="76"/>
        <v/>
      </c>
      <c r="K726" s="5"/>
    </row>
    <row r="727" spans="1:11" ht="15" customHeight="1" x14ac:dyDescent="0.2">
      <c r="A727" s="28" t="str">
        <f t="shared" si="73"/>
        <v/>
      </c>
      <c r="B727" s="26" t="str">
        <f>VLOOKUP(A727,OutputOsiris!$A$9:$A$1008,1,FALSE)</f>
        <v/>
      </c>
      <c r="C727" s="29" t="str">
        <f t="shared" si="74"/>
        <v/>
      </c>
      <c r="D727" s="26" t="str">
        <f>VLOOKUP(A727,InputToets!$A$9:$A$1008,1,FALSE)</f>
        <v/>
      </c>
      <c r="E727" s="29" t="str">
        <f t="shared" si="75"/>
        <v/>
      </c>
      <c r="F727" s="40"/>
      <c r="G727" s="77"/>
      <c r="H727" s="41" t="str">
        <f t="shared" si="71"/>
        <v/>
      </c>
      <c r="I727" s="87" t="str">
        <f t="shared" si="72"/>
        <v/>
      </c>
      <c r="J727" s="87" t="str">
        <f t="shared" si="76"/>
        <v/>
      </c>
      <c r="K727" s="5"/>
    </row>
    <row r="728" spans="1:11" ht="15" customHeight="1" x14ac:dyDescent="0.2">
      <c r="A728" s="28" t="str">
        <f t="shared" si="73"/>
        <v/>
      </c>
      <c r="B728" s="26" t="str">
        <f>VLOOKUP(A728,OutputOsiris!$A$9:$A$1008,1,FALSE)</f>
        <v/>
      </c>
      <c r="C728" s="29" t="str">
        <f t="shared" si="74"/>
        <v/>
      </c>
      <c r="D728" s="26" t="str">
        <f>VLOOKUP(A728,InputToets!$A$9:$A$1008,1,FALSE)</f>
        <v/>
      </c>
      <c r="E728" s="29" t="str">
        <f t="shared" si="75"/>
        <v/>
      </c>
      <c r="F728" s="40"/>
      <c r="G728" s="77"/>
      <c r="H728" s="41" t="str">
        <f t="shared" si="71"/>
        <v/>
      </c>
      <c r="I728" s="87" t="str">
        <f t="shared" si="72"/>
        <v/>
      </c>
      <c r="J728" s="87" t="str">
        <f t="shared" si="76"/>
        <v/>
      </c>
      <c r="K728" s="5"/>
    </row>
    <row r="729" spans="1:11" ht="15" customHeight="1" x14ac:dyDescent="0.2">
      <c r="A729" s="28" t="str">
        <f t="shared" si="73"/>
        <v/>
      </c>
      <c r="B729" s="26" t="str">
        <f>VLOOKUP(A729,OutputOsiris!$A$9:$A$1008,1,FALSE)</f>
        <v/>
      </c>
      <c r="C729" s="29" t="str">
        <f t="shared" si="74"/>
        <v/>
      </c>
      <c r="D729" s="26" t="str">
        <f>VLOOKUP(A729,InputToets!$A$9:$A$1008,1,FALSE)</f>
        <v/>
      </c>
      <c r="E729" s="29" t="str">
        <f t="shared" si="75"/>
        <v/>
      </c>
      <c r="F729" s="40"/>
      <c r="G729" s="77"/>
      <c r="H729" s="41" t="str">
        <f t="shared" si="71"/>
        <v/>
      </c>
      <c r="I729" s="87" t="str">
        <f t="shared" si="72"/>
        <v/>
      </c>
      <c r="J729" s="87" t="str">
        <f t="shared" si="76"/>
        <v/>
      </c>
      <c r="K729" s="5"/>
    </row>
    <row r="730" spans="1:11" ht="15" customHeight="1" x14ac:dyDescent="0.2">
      <c r="A730" s="28" t="str">
        <f t="shared" si="73"/>
        <v/>
      </c>
      <c r="B730" s="26" t="str">
        <f>VLOOKUP(A730,OutputOsiris!$A$9:$A$1008,1,FALSE)</f>
        <v/>
      </c>
      <c r="C730" s="29" t="str">
        <f t="shared" si="74"/>
        <v/>
      </c>
      <c r="D730" s="26" t="str">
        <f>VLOOKUP(A730,InputToets!$A$9:$A$1008,1,FALSE)</f>
        <v/>
      </c>
      <c r="E730" s="29" t="str">
        <f t="shared" si="75"/>
        <v/>
      </c>
      <c r="F730" s="40"/>
      <c r="G730" s="77"/>
      <c r="H730" s="41" t="str">
        <f t="shared" si="71"/>
        <v/>
      </c>
      <c r="I730" s="87" t="str">
        <f t="shared" si="72"/>
        <v/>
      </c>
      <c r="J730" s="87" t="str">
        <f t="shared" si="76"/>
        <v/>
      </c>
      <c r="K730" s="5"/>
    </row>
    <row r="731" spans="1:11" ht="15" customHeight="1" x14ac:dyDescent="0.2">
      <c r="A731" s="28" t="str">
        <f t="shared" si="73"/>
        <v/>
      </c>
      <c r="B731" s="26" t="str">
        <f>VLOOKUP(A731,OutputOsiris!$A$9:$A$1008,1,FALSE)</f>
        <v/>
      </c>
      <c r="C731" s="29" t="str">
        <f t="shared" si="74"/>
        <v/>
      </c>
      <c r="D731" s="26" t="str">
        <f>VLOOKUP(A731,InputToets!$A$9:$A$1008,1,FALSE)</f>
        <v/>
      </c>
      <c r="E731" s="29" t="str">
        <f t="shared" si="75"/>
        <v/>
      </c>
      <c r="F731" s="40"/>
      <c r="G731" s="77"/>
      <c r="H731" s="41" t="str">
        <f t="shared" si="71"/>
        <v/>
      </c>
      <c r="I731" s="87" t="str">
        <f t="shared" si="72"/>
        <v/>
      </c>
      <c r="J731" s="87" t="str">
        <f t="shared" si="76"/>
        <v/>
      </c>
      <c r="K731" s="5"/>
    </row>
    <row r="732" spans="1:11" ht="15" customHeight="1" x14ac:dyDescent="0.2">
      <c r="A732" s="28" t="str">
        <f t="shared" si="73"/>
        <v/>
      </c>
      <c r="B732" s="26" t="str">
        <f>VLOOKUP(A732,OutputOsiris!$A$9:$A$1008,1,FALSE)</f>
        <v/>
      </c>
      <c r="C732" s="29" t="str">
        <f t="shared" si="74"/>
        <v/>
      </c>
      <c r="D732" s="26" t="str">
        <f>VLOOKUP(A732,InputToets!$A$9:$A$1008,1,FALSE)</f>
        <v/>
      </c>
      <c r="E732" s="29" t="str">
        <f t="shared" si="75"/>
        <v/>
      </c>
      <c r="F732" s="40"/>
      <c r="G732" s="77"/>
      <c r="H732" s="41" t="str">
        <f t="shared" si="71"/>
        <v/>
      </c>
      <c r="I732" s="87" t="str">
        <f t="shared" si="72"/>
        <v/>
      </c>
      <c r="J732" s="87" t="str">
        <f t="shared" si="76"/>
        <v/>
      </c>
      <c r="K732" s="5"/>
    </row>
    <row r="733" spans="1:11" ht="15" customHeight="1" x14ac:dyDescent="0.2">
      <c r="A733" s="28" t="str">
        <f t="shared" si="73"/>
        <v/>
      </c>
      <c r="B733" s="26" t="str">
        <f>VLOOKUP(A733,OutputOsiris!$A$9:$A$1008,1,FALSE)</f>
        <v/>
      </c>
      <c r="C733" s="29" t="str">
        <f t="shared" si="74"/>
        <v/>
      </c>
      <c r="D733" s="26" t="str">
        <f>VLOOKUP(A733,InputToets!$A$9:$A$1008,1,FALSE)</f>
        <v/>
      </c>
      <c r="E733" s="29" t="str">
        <f t="shared" si="75"/>
        <v/>
      </c>
      <c r="F733" s="40"/>
      <c r="G733" s="77"/>
      <c r="H733" s="41" t="str">
        <f t="shared" si="71"/>
        <v/>
      </c>
      <c r="I733" s="87" t="str">
        <f t="shared" si="72"/>
        <v/>
      </c>
      <c r="J733" s="87" t="str">
        <f t="shared" si="76"/>
        <v/>
      </c>
      <c r="K733" s="5"/>
    </row>
    <row r="734" spans="1:11" ht="15" customHeight="1" x14ac:dyDescent="0.2">
      <c r="A734" s="28" t="str">
        <f t="shared" si="73"/>
        <v/>
      </c>
      <c r="B734" s="26" t="str">
        <f>VLOOKUP(A734,OutputOsiris!$A$9:$A$1008,1,FALSE)</f>
        <v/>
      </c>
      <c r="C734" s="29" t="str">
        <f t="shared" si="74"/>
        <v/>
      </c>
      <c r="D734" s="26" t="str">
        <f>VLOOKUP(A734,InputToets!$A$9:$A$1008,1,FALSE)</f>
        <v/>
      </c>
      <c r="E734" s="29" t="str">
        <f t="shared" si="75"/>
        <v/>
      </c>
      <c r="F734" s="40"/>
      <c r="G734" s="77"/>
      <c r="H734" s="41" t="str">
        <f t="shared" si="71"/>
        <v/>
      </c>
      <c r="I734" s="87" t="str">
        <f t="shared" si="72"/>
        <v/>
      </c>
      <c r="J734" s="87" t="str">
        <f t="shared" si="76"/>
        <v/>
      </c>
      <c r="K734" s="5"/>
    </row>
    <row r="735" spans="1:11" ht="15" customHeight="1" x14ac:dyDescent="0.2">
      <c r="A735" s="28" t="str">
        <f t="shared" si="73"/>
        <v/>
      </c>
      <c r="B735" s="26" t="str">
        <f>VLOOKUP(A735,OutputOsiris!$A$9:$A$1008,1,FALSE)</f>
        <v/>
      </c>
      <c r="C735" s="29" t="str">
        <f t="shared" si="74"/>
        <v/>
      </c>
      <c r="D735" s="26" t="str">
        <f>VLOOKUP(A735,InputToets!$A$9:$A$1008,1,FALSE)</f>
        <v/>
      </c>
      <c r="E735" s="29" t="str">
        <f t="shared" si="75"/>
        <v/>
      </c>
      <c r="F735" s="40"/>
      <c r="G735" s="77"/>
      <c r="H735" s="41" t="str">
        <f t="shared" si="71"/>
        <v/>
      </c>
      <c r="I735" s="87" t="str">
        <f t="shared" si="72"/>
        <v/>
      </c>
      <c r="J735" s="87" t="str">
        <f t="shared" si="76"/>
        <v/>
      </c>
      <c r="K735" s="5"/>
    </row>
    <row r="736" spans="1:11" ht="15" customHeight="1" x14ac:dyDescent="0.2">
      <c r="A736" s="28" t="str">
        <f t="shared" si="73"/>
        <v/>
      </c>
      <c r="B736" s="26" t="str">
        <f>VLOOKUP(A736,OutputOsiris!$A$9:$A$1008,1,FALSE)</f>
        <v/>
      </c>
      <c r="C736" s="29" t="str">
        <f t="shared" si="74"/>
        <v/>
      </c>
      <c r="D736" s="26" t="str">
        <f>VLOOKUP(A736,InputToets!$A$9:$A$1008,1,FALSE)</f>
        <v/>
      </c>
      <c r="E736" s="29" t="str">
        <f t="shared" si="75"/>
        <v/>
      </c>
      <c r="F736" s="40"/>
      <c r="G736" s="77"/>
      <c r="H736" s="41" t="str">
        <f t="shared" si="71"/>
        <v/>
      </c>
      <c r="I736" s="87" t="str">
        <f t="shared" si="72"/>
        <v/>
      </c>
      <c r="J736" s="87" t="str">
        <f t="shared" si="76"/>
        <v/>
      </c>
      <c r="K736" s="5"/>
    </row>
    <row r="737" spans="1:11" ht="15" customHeight="1" x14ac:dyDescent="0.2">
      <c r="A737" s="28" t="str">
        <f t="shared" si="73"/>
        <v/>
      </c>
      <c r="B737" s="26" t="str">
        <f>VLOOKUP(A737,OutputOsiris!$A$9:$A$1008,1,FALSE)</f>
        <v/>
      </c>
      <c r="C737" s="29" t="str">
        <f t="shared" si="74"/>
        <v/>
      </c>
      <c r="D737" s="26" t="str">
        <f>VLOOKUP(A737,InputToets!$A$9:$A$1008,1,FALSE)</f>
        <v/>
      </c>
      <c r="E737" s="29" t="str">
        <f t="shared" si="75"/>
        <v/>
      </c>
      <c r="F737" s="40"/>
      <c r="G737" s="77"/>
      <c r="H737" s="41" t="str">
        <f t="shared" si="71"/>
        <v/>
      </c>
      <c r="I737" s="87" t="str">
        <f t="shared" si="72"/>
        <v/>
      </c>
      <c r="J737" s="87" t="str">
        <f t="shared" si="76"/>
        <v/>
      </c>
      <c r="K737" s="5"/>
    </row>
    <row r="738" spans="1:11" ht="15" customHeight="1" x14ac:dyDescent="0.2">
      <c r="A738" s="28" t="str">
        <f t="shared" si="73"/>
        <v/>
      </c>
      <c r="B738" s="26" t="str">
        <f>VLOOKUP(A738,OutputOsiris!$A$9:$A$1008,1,FALSE)</f>
        <v/>
      </c>
      <c r="C738" s="29" t="str">
        <f t="shared" si="74"/>
        <v/>
      </c>
      <c r="D738" s="26" t="str">
        <f>VLOOKUP(A738,InputToets!$A$9:$A$1008,1,FALSE)</f>
        <v/>
      </c>
      <c r="E738" s="29" t="str">
        <f t="shared" si="75"/>
        <v/>
      </c>
      <c r="F738" s="40"/>
      <c r="G738" s="77"/>
      <c r="H738" s="41" t="str">
        <f t="shared" si="71"/>
        <v/>
      </c>
      <c r="I738" s="87" t="str">
        <f t="shared" si="72"/>
        <v/>
      </c>
      <c r="J738" s="87" t="str">
        <f t="shared" si="76"/>
        <v/>
      </c>
      <c r="K738" s="5"/>
    </row>
    <row r="739" spans="1:11" ht="15" customHeight="1" x14ac:dyDescent="0.2">
      <c r="A739" s="28" t="str">
        <f t="shared" si="73"/>
        <v/>
      </c>
      <c r="B739" s="26" t="str">
        <f>VLOOKUP(A739,OutputOsiris!$A$9:$A$1008,1,FALSE)</f>
        <v/>
      </c>
      <c r="C739" s="29" t="str">
        <f t="shared" si="74"/>
        <v/>
      </c>
      <c r="D739" s="26" t="str">
        <f>VLOOKUP(A739,InputToets!$A$9:$A$1008,1,FALSE)</f>
        <v/>
      </c>
      <c r="E739" s="29" t="str">
        <f t="shared" si="75"/>
        <v/>
      </c>
      <c r="F739" s="40"/>
      <c r="G739" s="77"/>
      <c r="H739" s="41" t="str">
        <f t="shared" si="71"/>
        <v/>
      </c>
      <c r="I739" s="87" t="str">
        <f t="shared" si="72"/>
        <v/>
      </c>
      <c r="J739" s="87" t="str">
        <f t="shared" si="76"/>
        <v/>
      </c>
      <c r="K739" s="5"/>
    </row>
    <row r="740" spans="1:11" ht="15" customHeight="1" x14ac:dyDescent="0.2">
      <c r="A740" s="28" t="str">
        <f t="shared" si="73"/>
        <v/>
      </c>
      <c r="B740" s="26" t="str">
        <f>VLOOKUP(A740,OutputOsiris!$A$9:$A$1008,1,FALSE)</f>
        <v/>
      </c>
      <c r="C740" s="29" t="str">
        <f t="shared" si="74"/>
        <v/>
      </c>
      <c r="D740" s="26" t="str">
        <f>VLOOKUP(A740,InputToets!$A$9:$A$1008,1,FALSE)</f>
        <v/>
      </c>
      <c r="E740" s="29" t="str">
        <f t="shared" si="75"/>
        <v/>
      </c>
      <c r="F740" s="40"/>
      <c r="G740" s="77"/>
      <c r="H740" s="41" t="str">
        <f t="shared" si="71"/>
        <v/>
      </c>
      <c r="I740" s="87" t="str">
        <f t="shared" si="72"/>
        <v/>
      </c>
      <c r="J740" s="87" t="str">
        <f t="shared" si="76"/>
        <v/>
      </c>
      <c r="K740" s="5"/>
    </row>
    <row r="741" spans="1:11" ht="15" customHeight="1" x14ac:dyDescent="0.2">
      <c r="A741" s="28" t="str">
        <f t="shared" si="73"/>
        <v/>
      </c>
      <c r="B741" s="26" t="str">
        <f>VLOOKUP(A741,OutputOsiris!$A$9:$A$1008,1,FALSE)</f>
        <v/>
      </c>
      <c r="C741" s="29" t="str">
        <f t="shared" si="74"/>
        <v/>
      </c>
      <c r="D741" s="26" t="str">
        <f>VLOOKUP(A741,InputToets!$A$9:$A$1008,1,FALSE)</f>
        <v/>
      </c>
      <c r="E741" s="29" t="str">
        <f t="shared" si="75"/>
        <v/>
      </c>
      <c r="F741" s="40"/>
      <c r="G741" s="77"/>
      <c r="H741" s="41" t="str">
        <f t="shared" si="71"/>
        <v/>
      </c>
      <c r="I741" s="87" t="str">
        <f t="shared" si="72"/>
        <v/>
      </c>
      <c r="J741" s="87" t="str">
        <f t="shared" si="76"/>
        <v/>
      </c>
      <c r="K741" s="5"/>
    </row>
    <row r="742" spans="1:11" ht="15" customHeight="1" x14ac:dyDescent="0.2">
      <c r="A742" s="28" t="str">
        <f t="shared" si="73"/>
        <v/>
      </c>
      <c r="B742" s="26" t="str">
        <f>VLOOKUP(A742,OutputOsiris!$A$9:$A$1008,1,FALSE)</f>
        <v/>
      </c>
      <c r="C742" s="29" t="str">
        <f t="shared" si="74"/>
        <v/>
      </c>
      <c r="D742" s="26" t="str">
        <f>VLOOKUP(A742,InputToets!$A$9:$A$1008,1,FALSE)</f>
        <v/>
      </c>
      <c r="E742" s="29" t="str">
        <f t="shared" si="75"/>
        <v/>
      </c>
      <c r="F742" s="40"/>
      <c r="G742" s="77"/>
      <c r="H742" s="41" t="str">
        <f t="shared" si="71"/>
        <v/>
      </c>
      <c r="I742" s="87" t="str">
        <f t="shared" si="72"/>
        <v/>
      </c>
      <c r="J742" s="87" t="str">
        <f t="shared" si="76"/>
        <v/>
      </c>
      <c r="K742" s="5"/>
    </row>
    <row r="743" spans="1:11" ht="15" customHeight="1" x14ac:dyDescent="0.2">
      <c r="A743" s="28" t="str">
        <f t="shared" si="73"/>
        <v/>
      </c>
      <c r="B743" s="26" t="str">
        <f>VLOOKUP(A743,OutputOsiris!$A$9:$A$1008,1,FALSE)</f>
        <v/>
      </c>
      <c r="C743" s="29" t="str">
        <f t="shared" si="74"/>
        <v/>
      </c>
      <c r="D743" s="26" t="str">
        <f>VLOOKUP(A743,InputToets!$A$9:$A$1008,1,FALSE)</f>
        <v/>
      </c>
      <c r="E743" s="29" t="str">
        <f t="shared" si="75"/>
        <v/>
      </c>
      <c r="F743" s="40"/>
      <c r="G743" s="77"/>
      <c r="H743" s="41" t="str">
        <f t="shared" si="71"/>
        <v/>
      </c>
      <c r="I743" s="87" t="str">
        <f t="shared" si="72"/>
        <v/>
      </c>
      <c r="J743" s="87" t="str">
        <f t="shared" si="76"/>
        <v/>
      </c>
      <c r="K743" s="5"/>
    </row>
    <row r="744" spans="1:11" ht="15" customHeight="1" x14ac:dyDescent="0.2">
      <c r="A744" s="28" t="str">
        <f t="shared" si="73"/>
        <v/>
      </c>
      <c r="B744" s="26" t="str">
        <f>VLOOKUP(A744,OutputOsiris!$A$9:$A$1008,1,FALSE)</f>
        <v/>
      </c>
      <c r="C744" s="29" t="str">
        <f t="shared" si="74"/>
        <v/>
      </c>
      <c r="D744" s="26" t="str">
        <f>VLOOKUP(A744,InputToets!$A$9:$A$1008,1,FALSE)</f>
        <v/>
      </c>
      <c r="E744" s="29" t="str">
        <f t="shared" si="75"/>
        <v/>
      </c>
      <c r="F744" s="40"/>
      <c r="G744" s="77"/>
      <c r="H744" s="41" t="str">
        <f t="shared" si="71"/>
        <v/>
      </c>
      <c r="I744" s="87" t="str">
        <f t="shared" si="72"/>
        <v/>
      </c>
      <c r="J744" s="87" t="str">
        <f t="shared" si="76"/>
        <v/>
      </c>
      <c r="K744" s="5"/>
    </row>
    <row r="745" spans="1:11" ht="15" customHeight="1" x14ac:dyDescent="0.2">
      <c r="A745" s="28" t="str">
        <f t="shared" si="73"/>
        <v/>
      </c>
      <c r="B745" s="26" t="str">
        <f>VLOOKUP(A745,OutputOsiris!$A$9:$A$1008,1,FALSE)</f>
        <v/>
      </c>
      <c r="C745" s="29" t="str">
        <f t="shared" si="74"/>
        <v/>
      </c>
      <c r="D745" s="26" t="str">
        <f>VLOOKUP(A745,InputToets!$A$9:$A$1008,1,FALSE)</f>
        <v/>
      </c>
      <c r="E745" s="29" t="str">
        <f t="shared" si="75"/>
        <v/>
      </c>
      <c r="F745" s="40"/>
      <c r="G745" s="77"/>
      <c r="H745" s="41" t="str">
        <f t="shared" si="71"/>
        <v/>
      </c>
      <c r="I745" s="87" t="str">
        <f t="shared" si="72"/>
        <v/>
      </c>
      <c r="J745" s="87" t="str">
        <f t="shared" si="76"/>
        <v/>
      </c>
      <c r="K745" s="5"/>
    </row>
    <row r="746" spans="1:11" ht="15" customHeight="1" x14ac:dyDescent="0.2">
      <c r="A746" s="28" t="str">
        <f t="shared" si="73"/>
        <v/>
      </c>
      <c r="B746" s="26" t="str">
        <f>VLOOKUP(A746,OutputOsiris!$A$9:$A$1008,1,FALSE)</f>
        <v/>
      </c>
      <c r="C746" s="29" t="str">
        <f t="shared" si="74"/>
        <v/>
      </c>
      <c r="D746" s="26" t="str">
        <f>VLOOKUP(A746,InputToets!$A$9:$A$1008,1,FALSE)</f>
        <v/>
      </c>
      <c r="E746" s="29" t="str">
        <f t="shared" si="75"/>
        <v/>
      </c>
      <c r="F746" s="40"/>
      <c r="G746" s="77"/>
      <c r="H746" s="41" t="str">
        <f t="shared" si="71"/>
        <v/>
      </c>
      <c r="I746" s="87" t="str">
        <f t="shared" si="72"/>
        <v/>
      </c>
      <c r="J746" s="87" t="str">
        <f t="shared" si="76"/>
        <v/>
      </c>
      <c r="K746" s="5"/>
    </row>
    <row r="747" spans="1:11" ht="15" customHeight="1" x14ac:dyDescent="0.2">
      <c r="A747" s="28" t="str">
        <f t="shared" si="73"/>
        <v/>
      </c>
      <c r="B747" s="26" t="str">
        <f>VLOOKUP(A747,OutputOsiris!$A$9:$A$1008,1,FALSE)</f>
        <v/>
      </c>
      <c r="C747" s="29" t="str">
        <f t="shared" si="74"/>
        <v/>
      </c>
      <c r="D747" s="26" t="str">
        <f>VLOOKUP(A747,InputToets!$A$9:$A$1008,1,FALSE)</f>
        <v/>
      </c>
      <c r="E747" s="29" t="str">
        <f t="shared" si="75"/>
        <v/>
      </c>
      <c r="F747" s="40"/>
      <c r="G747" s="77"/>
      <c r="H747" s="41" t="str">
        <f t="shared" si="71"/>
        <v/>
      </c>
      <c r="I747" s="87" t="str">
        <f t="shared" si="72"/>
        <v/>
      </c>
      <c r="J747" s="87" t="str">
        <f t="shared" si="76"/>
        <v/>
      </c>
      <c r="K747" s="5"/>
    </row>
    <row r="748" spans="1:11" ht="15" customHeight="1" x14ac:dyDescent="0.2">
      <c r="A748" s="28" t="str">
        <f t="shared" si="73"/>
        <v/>
      </c>
      <c r="B748" s="26" t="str">
        <f>VLOOKUP(A748,OutputOsiris!$A$9:$A$1008,1,FALSE)</f>
        <v/>
      </c>
      <c r="C748" s="29" t="str">
        <f t="shared" si="74"/>
        <v/>
      </c>
      <c r="D748" s="26" t="str">
        <f>VLOOKUP(A748,InputToets!$A$9:$A$1008,1,FALSE)</f>
        <v/>
      </c>
      <c r="E748" s="29" t="str">
        <f t="shared" si="75"/>
        <v/>
      </c>
      <c r="F748" s="40"/>
      <c r="G748" s="77"/>
      <c r="H748" s="41" t="str">
        <f t="shared" si="71"/>
        <v/>
      </c>
      <c r="I748" s="87" t="str">
        <f t="shared" si="72"/>
        <v/>
      </c>
      <c r="J748" s="87" t="str">
        <f t="shared" si="76"/>
        <v/>
      </c>
      <c r="K748" s="5"/>
    </row>
    <row r="749" spans="1:11" ht="15" customHeight="1" x14ac:dyDescent="0.2">
      <c r="A749" s="28" t="str">
        <f t="shared" si="73"/>
        <v/>
      </c>
      <c r="B749" s="26" t="str">
        <f>VLOOKUP(A749,OutputOsiris!$A$9:$A$1008,1,FALSE)</f>
        <v/>
      </c>
      <c r="C749" s="29" t="str">
        <f t="shared" si="74"/>
        <v/>
      </c>
      <c r="D749" s="26" t="str">
        <f>VLOOKUP(A749,InputToets!$A$9:$A$1008,1,FALSE)</f>
        <v/>
      </c>
      <c r="E749" s="29" t="str">
        <f t="shared" si="75"/>
        <v/>
      </c>
      <c r="F749" s="40"/>
      <c r="G749" s="77"/>
      <c r="H749" s="41" t="str">
        <f t="shared" si="71"/>
        <v/>
      </c>
      <c r="I749" s="87" t="str">
        <f t="shared" si="72"/>
        <v/>
      </c>
      <c r="J749" s="87" t="str">
        <f t="shared" si="76"/>
        <v/>
      </c>
      <c r="K749" s="5"/>
    </row>
    <row r="750" spans="1:11" ht="15" customHeight="1" x14ac:dyDescent="0.2">
      <c r="A750" s="28" t="str">
        <f t="shared" si="73"/>
        <v/>
      </c>
      <c r="B750" s="26" t="str">
        <f>VLOOKUP(A750,OutputOsiris!$A$9:$A$1008,1,FALSE)</f>
        <v/>
      </c>
      <c r="C750" s="29" t="str">
        <f t="shared" si="74"/>
        <v/>
      </c>
      <c r="D750" s="26" t="str">
        <f>VLOOKUP(A750,InputToets!$A$9:$A$1008,1,FALSE)</f>
        <v/>
      </c>
      <c r="E750" s="29" t="str">
        <f t="shared" si="75"/>
        <v/>
      </c>
      <c r="F750" s="40"/>
      <c r="G750" s="77"/>
      <c r="H750" s="41" t="str">
        <f t="shared" si="71"/>
        <v/>
      </c>
      <c r="I750" s="87" t="str">
        <f t="shared" si="72"/>
        <v/>
      </c>
      <c r="J750" s="87" t="str">
        <f t="shared" si="76"/>
        <v/>
      </c>
      <c r="K750" s="5"/>
    </row>
    <row r="751" spans="1:11" ht="15" customHeight="1" x14ac:dyDescent="0.2">
      <c r="A751" s="28" t="str">
        <f t="shared" si="73"/>
        <v/>
      </c>
      <c r="B751" s="26" t="str">
        <f>VLOOKUP(A751,OutputOsiris!$A$9:$A$1008,1,FALSE)</f>
        <v/>
      </c>
      <c r="C751" s="29" t="str">
        <f t="shared" si="74"/>
        <v/>
      </c>
      <c r="D751" s="26" t="str">
        <f>VLOOKUP(A751,InputToets!$A$9:$A$1008,1,FALSE)</f>
        <v/>
      </c>
      <c r="E751" s="29" t="str">
        <f t="shared" si="75"/>
        <v/>
      </c>
      <c r="F751" s="40"/>
      <c r="G751" s="77"/>
      <c r="H751" s="41" t="str">
        <f t="shared" si="71"/>
        <v/>
      </c>
      <c r="I751" s="87" t="str">
        <f t="shared" si="72"/>
        <v/>
      </c>
      <c r="J751" s="87" t="str">
        <f t="shared" si="76"/>
        <v/>
      </c>
      <c r="K751" s="5"/>
    </row>
    <row r="752" spans="1:11" ht="15" customHeight="1" x14ac:dyDescent="0.2">
      <c r="A752" s="28" t="str">
        <f t="shared" si="73"/>
        <v/>
      </c>
      <c r="B752" s="26" t="str">
        <f>VLOOKUP(A752,OutputOsiris!$A$9:$A$1008,1,FALSE)</f>
        <v/>
      </c>
      <c r="C752" s="29" t="str">
        <f t="shared" si="74"/>
        <v/>
      </c>
      <c r="D752" s="26" t="str">
        <f>VLOOKUP(A752,InputToets!$A$9:$A$1008,1,FALSE)</f>
        <v/>
      </c>
      <c r="E752" s="29" t="str">
        <f t="shared" si="75"/>
        <v/>
      </c>
      <c r="F752" s="40"/>
      <c r="G752" s="77"/>
      <c r="H752" s="41" t="str">
        <f t="shared" si="71"/>
        <v/>
      </c>
      <c r="I752" s="87" t="str">
        <f t="shared" si="72"/>
        <v/>
      </c>
      <c r="J752" s="87" t="str">
        <f t="shared" si="76"/>
        <v/>
      </c>
      <c r="K752" s="5"/>
    </row>
    <row r="753" spans="1:11" ht="15" customHeight="1" x14ac:dyDescent="0.2">
      <c r="A753" s="28" t="str">
        <f t="shared" si="73"/>
        <v/>
      </c>
      <c r="B753" s="26" t="str">
        <f>VLOOKUP(A753,OutputOsiris!$A$9:$A$1008,1,FALSE)</f>
        <v/>
      </c>
      <c r="C753" s="29" t="str">
        <f t="shared" si="74"/>
        <v/>
      </c>
      <c r="D753" s="26" t="str">
        <f>VLOOKUP(A753,InputToets!$A$9:$A$1008,1,FALSE)</f>
        <v/>
      </c>
      <c r="E753" s="29" t="str">
        <f t="shared" si="75"/>
        <v/>
      </c>
      <c r="F753" s="40"/>
      <c r="G753" s="77"/>
      <c r="H753" s="41" t="str">
        <f t="shared" si="71"/>
        <v/>
      </c>
      <c r="I753" s="87" t="str">
        <f t="shared" si="72"/>
        <v/>
      </c>
      <c r="J753" s="87" t="str">
        <f t="shared" si="76"/>
        <v/>
      </c>
      <c r="K753" s="5"/>
    </row>
    <row r="754" spans="1:11" ht="15" customHeight="1" x14ac:dyDescent="0.2">
      <c r="A754" s="28" t="str">
        <f t="shared" si="73"/>
        <v/>
      </c>
      <c r="B754" s="26" t="str">
        <f>VLOOKUP(A754,OutputOsiris!$A$9:$A$1008,1,FALSE)</f>
        <v/>
      </c>
      <c r="C754" s="29" t="str">
        <f t="shared" si="74"/>
        <v/>
      </c>
      <c r="D754" s="26" t="str">
        <f>VLOOKUP(A754,InputToets!$A$9:$A$1008,1,FALSE)</f>
        <v/>
      </c>
      <c r="E754" s="29" t="str">
        <f t="shared" si="75"/>
        <v/>
      </c>
      <c r="F754" s="40"/>
      <c r="G754" s="77"/>
      <c r="H754" s="41" t="str">
        <f t="shared" si="71"/>
        <v/>
      </c>
      <c r="I754" s="87" t="str">
        <f t="shared" si="72"/>
        <v/>
      </c>
      <c r="J754" s="87" t="str">
        <f t="shared" si="76"/>
        <v/>
      </c>
      <c r="K754" s="5"/>
    </row>
    <row r="755" spans="1:11" ht="15" customHeight="1" x14ac:dyDescent="0.2">
      <c r="A755" s="28" t="str">
        <f t="shared" si="73"/>
        <v/>
      </c>
      <c r="B755" s="26" t="str">
        <f>VLOOKUP(A755,OutputOsiris!$A$9:$A$1008,1,FALSE)</f>
        <v/>
      </c>
      <c r="C755" s="29" t="str">
        <f t="shared" si="74"/>
        <v/>
      </c>
      <c r="D755" s="26" t="str">
        <f>VLOOKUP(A755,InputToets!$A$9:$A$1008,1,FALSE)</f>
        <v/>
      </c>
      <c r="E755" s="29" t="str">
        <f t="shared" si="75"/>
        <v/>
      </c>
      <c r="F755" s="40"/>
      <c r="G755" s="77"/>
      <c r="H755" s="41" t="str">
        <f t="shared" si="71"/>
        <v/>
      </c>
      <c r="I755" s="87" t="str">
        <f t="shared" si="72"/>
        <v/>
      </c>
      <c r="J755" s="87" t="str">
        <f t="shared" si="76"/>
        <v/>
      </c>
      <c r="K755" s="5"/>
    </row>
    <row r="756" spans="1:11" ht="15" customHeight="1" x14ac:dyDescent="0.2">
      <c r="A756" s="28" t="str">
        <f t="shared" si="73"/>
        <v/>
      </c>
      <c r="B756" s="26" t="str">
        <f>VLOOKUP(A756,OutputOsiris!$A$9:$A$1008,1,FALSE)</f>
        <v/>
      </c>
      <c r="C756" s="29" t="str">
        <f t="shared" si="74"/>
        <v/>
      </c>
      <c r="D756" s="26" t="str">
        <f>VLOOKUP(A756,InputToets!$A$9:$A$1008,1,FALSE)</f>
        <v/>
      </c>
      <c r="E756" s="29" t="str">
        <f t="shared" si="75"/>
        <v/>
      </c>
      <c r="F756" s="40"/>
      <c r="G756" s="77"/>
      <c r="H756" s="41" t="str">
        <f t="shared" si="71"/>
        <v/>
      </c>
      <c r="I756" s="87" t="str">
        <f t="shared" si="72"/>
        <v/>
      </c>
      <c r="J756" s="87" t="str">
        <f t="shared" si="76"/>
        <v/>
      </c>
      <c r="K756" s="5"/>
    </row>
    <row r="757" spans="1:11" ht="15" customHeight="1" x14ac:dyDescent="0.2">
      <c r="A757" s="28" t="str">
        <f t="shared" si="73"/>
        <v/>
      </c>
      <c r="B757" s="26" t="str">
        <f>VLOOKUP(A757,OutputOsiris!$A$9:$A$1008,1,FALSE)</f>
        <v/>
      </c>
      <c r="C757" s="29" t="str">
        <f t="shared" si="74"/>
        <v/>
      </c>
      <c r="D757" s="26" t="str">
        <f>VLOOKUP(A757,InputToets!$A$9:$A$1008,1,FALSE)</f>
        <v/>
      </c>
      <c r="E757" s="29" t="str">
        <f t="shared" si="75"/>
        <v/>
      </c>
      <c r="F757" s="40"/>
      <c r="G757" s="77"/>
      <c r="H757" s="41" t="str">
        <f t="shared" si="71"/>
        <v/>
      </c>
      <c r="I757" s="87" t="str">
        <f t="shared" si="72"/>
        <v/>
      </c>
      <c r="J757" s="87" t="str">
        <f t="shared" si="76"/>
        <v/>
      </c>
      <c r="K757" s="5"/>
    </row>
    <row r="758" spans="1:11" ht="15" customHeight="1" x14ac:dyDescent="0.2">
      <c r="A758" s="28" t="str">
        <f t="shared" si="73"/>
        <v/>
      </c>
      <c r="B758" s="26" t="str">
        <f>VLOOKUP(A758,OutputOsiris!$A$9:$A$1008,1,FALSE)</f>
        <v/>
      </c>
      <c r="C758" s="29" t="str">
        <f t="shared" si="74"/>
        <v/>
      </c>
      <c r="D758" s="26" t="str">
        <f>VLOOKUP(A758,InputToets!$A$9:$A$1008,1,FALSE)</f>
        <v/>
      </c>
      <c r="E758" s="29" t="str">
        <f t="shared" si="75"/>
        <v/>
      </c>
      <c r="F758" s="40"/>
      <c r="G758" s="77"/>
      <c r="H758" s="41" t="str">
        <f t="shared" si="71"/>
        <v/>
      </c>
      <c r="I758" s="87" t="str">
        <f t="shared" si="72"/>
        <v/>
      </c>
      <c r="J758" s="87" t="str">
        <f t="shared" si="76"/>
        <v/>
      </c>
      <c r="K758" s="5"/>
    </row>
    <row r="759" spans="1:11" ht="15" customHeight="1" x14ac:dyDescent="0.2">
      <c r="A759" s="28" t="str">
        <f t="shared" si="73"/>
        <v/>
      </c>
      <c r="B759" s="26" t="str">
        <f>VLOOKUP(A759,OutputOsiris!$A$9:$A$1008,1,FALSE)</f>
        <v/>
      </c>
      <c r="C759" s="29" t="str">
        <f t="shared" si="74"/>
        <v/>
      </c>
      <c r="D759" s="26" t="str">
        <f>VLOOKUP(A759,InputToets!$A$9:$A$1008,1,FALSE)</f>
        <v/>
      </c>
      <c r="E759" s="29" t="str">
        <f t="shared" si="75"/>
        <v/>
      </c>
      <c r="F759" s="40"/>
      <c r="G759" s="77"/>
      <c r="H759" s="41" t="str">
        <f t="shared" si="71"/>
        <v/>
      </c>
      <c r="I759" s="87" t="str">
        <f t="shared" si="72"/>
        <v/>
      </c>
      <c r="J759" s="87" t="str">
        <f t="shared" si="76"/>
        <v/>
      </c>
      <c r="K759" s="5"/>
    </row>
    <row r="760" spans="1:11" ht="15" customHeight="1" x14ac:dyDescent="0.2">
      <c r="A760" s="28" t="str">
        <f t="shared" si="73"/>
        <v/>
      </c>
      <c r="B760" s="26" t="str">
        <f>VLOOKUP(A760,OutputOsiris!$A$9:$A$1008,1,FALSE)</f>
        <v/>
      </c>
      <c r="C760" s="29" t="str">
        <f t="shared" si="74"/>
        <v/>
      </c>
      <c r="D760" s="26" t="str">
        <f>VLOOKUP(A760,InputToets!$A$9:$A$1008,1,FALSE)</f>
        <v/>
      </c>
      <c r="E760" s="29" t="str">
        <f t="shared" si="75"/>
        <v/>
      </c>
      <c r="F760" s="40"/>
      <c r="G760" s="77"/>
      <c r="H760" s="41" t="str">
        <f t="shared" si="71"/>
        <v/>
      </c>
      <c r="I760" s="87" t="str">
        <f t="shared" si="72"/>
        <v/>
      </c>
      <c r="J760" s="87" t="str">
        <f t="shared" si="76"/>
        <v/>
      </c>
      <c r="K760" s="5"/>
    </row>
    <row r="761" spans="1:11" ht="15" customHeight="1" x14ac:dyDescent="0.2">
      <c r="A761" s="28" t="str">
        <f t="shared" si="73"/>
        <v/>
      </c>
      <c r="B761" s="26" t="str">
        <f>VLOOKUP(A761,OutputOsiris!$A$9:$A$1008,1,FALSE)</f>
        <v/>
      </c>
      <c r="C761" s="29" t="str">
        <f t="shared" si="74"/>
        <v/>
      </c>
      <c r="D761" s="26" t="str">
        <f>VLOOKUP(A761,InputToets!$A$9:$A$1008,1,FALSE)</f>
        <v/>
      </c>
      <c r="E761" s="29" t="str">
        <f t="shared" si="75"/>
        <v/>
      </c>
      <c r="F761" s="40"/>
      <c r="G761" s="77"/>
      <c r="H761" s="41" t="str">
        <f t="shared" si="71"/>
        <v/>
      </c>
      <c r="I761" s="87" t="str">
        <f t="shared" si="72"/>
        <v/>
      </c>
      <c r="J761" s="87" t="str">
        <f t="shared" si="76"/>
        <v/>
      </c>
      <c r="K761" s="5"/>
    </row>
    <row r="762" spans="1:11" ht="15" customHeight="1" x14ac:dyDescent="0.2">
      <c r="A762" s="28" t="str">
        <f t="shared" si="73"/>
        <v/>
      </c>
      <c r="B762" s="26" t="str">
        <f>VLOOKUP(A762,OutputOsiris!$A$9:$A$1008,1,FALSE)</f>
        <v/>
      </c>
      <c r="C762" s="29" t="str">
        <f t="shared" si="74"/>
        <v/>
      </c>
      <c r="D762" s="26" t="str">
        <f>VLOOKUP(A762,InputToets!$A$9:$A$1008,1,FALSE)</f>
        <v/>
      </c>
      <c r="E762" s="29" t="str">
        <f t="shared" si="75"/>
        <v/>
      </c>
      <c r="F762" s="40"/>
      <c r="G762" s="77"/>
      <c r="H762" s="41" t="str">
        <f t="shared" si="71"/>
        <v/>
      </c>
      <c r="I762" s="87" t="str">
        <f t="shared" si="72"/>
        <v/>
      </c>
      <c r="J762" s="87" t="str">
        <f t="shared" si="76"/>
        <v/>
      </c>
      <c r="K762" s="5"/>
    </row>
    <row r="763" spans="1:11" ht="15" customHeight="1" x14ac:dyDescent="0.2">
      <c r="A763" s="28" t="str">
        <f t="shared" si="73"/>
        <v/>
      </c>
      <c r="B763" s="26" t="str">
        <f>VLOOKUP(A763,OutputOsiris!$A$9:$A$1008,1,FALSE)</f>
        <v/>
      </c>
      <c r="C763" s="29" t="str">
        <f t="shared" si="74"/>
        <v/>
      </c>
      <c r="D763" s="26" t="str">
        <f>VLOOKUP(A763,InputToets!$A$9:$A$1008,1,FALSE)</f>
        <v/>
      </c>
      <c r="E763" s="29" t="str">
        <f t="shared" si="75"/>
        <v/>
      </c>
      <c r="F763" s="40"/>
      <c r="G763" s="77"/>
      <c r="H763" s="41" t="str">
        <f t="shared" si="71"/>
        <v/>
      </c>
      <c r="I763" s="87" t="str">
        <f t="shared" si="72"/>
        <v/>
      </c>
      <c r="J763" s="87" t="str">
        <f t="shared" si="76"/>
        <v/>
      </c>
      <c r="K763" s="5"/>
    </row>
    <row r="764" spans="1:11" ht="15" customHeight="1" x14ac:dyDescent="0.2">
      <c r="A764" s="28" t="str">
        <f t="shared" si="73"/>
        <v/>
      </c>
      <c r="B764" s="26" t="str">
        <f>VLOOKUP(A764,OutputOsiris!$A$9:$A$1008,1,FALSE)</f>
        <v/>
      </c>
      <c r="C764" s="29" t="str">
        <f t="shared" si="74"/>
        <v/>
      </c>
      <c r="D764" s="26" t="str">
        <f>VLOOKUP(A764,InputToets!$A$9:$A$1008,1,FALSE)</f>
        <v/>
      </c>
      <c r="E764" s="29" t="str">
        <f t="shared" si="75"/>
        <v/>
      </c>
      <c r="F764" s="40"/>
      <c r="G764" s="77"/>
      <c r="H764" s="41" t="str">
        <f t="shared" si="71"/>
        <v/>
      </c>
      <c r="I764" s="87" t="str">
        <f t="shared" si="72"/>
        <v/>
      </c>
      <c r="J764" s="87" t="str">
        <f t="shared" si="76"/>
        <v/>
      </c>
      <c r="K764" s="5"/>
    </row>
    <row r="765" spans="1:11" ht="15" customHeight="1" x14ac:dyDescent="0.2">
      <c r="A765" s="28" t="str">
        <f t="shared" si="73"/>
        <v/>
      </c>
      <c r="B765" s="26" t="str">
        <f>VLOOKUP(A765,OutputOsiris!$A$9:$A$1008,1,FALSE)</f>
        <v/>
      </c>
      <c r="C765" s="29" t="str">
        <f t="shared" si="74"/>
        <v/>
      </c>
      <c r="D765" s="26" t="str">
        <f>VLOOKUP(A765,InputToets!$A$9:$A$1008,1,FALSE)</f>
        <v/>
      </c>
      <c r="E765" s="29" t="str">
        <f t="shared" si="75"/>
        <v/>
      </c>
      <c r="F765" s="40"/>
      <c r="G765" s="77"/>
      <c r="H765" s="41" t="str">
        <f t="shared" si="71"/>
        <v/>
      </c>
      <c r="I765" s="87" t="str">
        <f t="shared" si="72"/>
        <v/>
      </c>
      <c r="J765" s="87" t="str">
        <f t="shared" si="76"/>
        <v/>
      </c>
      <c r="K765" s="5"/>
    </row>
    <row r="766" spans="1:11" ht="15" customHeight="1" x14ac:dyDescent="0.2">
      <c r="A766" s="28" t="str">
        <f t="shared" si="73"/>
        <v/>
      </c>
      <c r="B766" s="26" t="str">
        <f>VLOOKUP(A766,OutputOsiris!$A$9:$A$1008,1,FALSE)</f>
        <v/>
      </c>
      <c r="C766" s="29" t="str">
        <f t="shared" si="74"/>
        <v/>
      </c>
      <c r="D766" s="26" t="str">
        <f>VLOOKUP(A766,InputToets!$A$9:$A$1008,1,FALSE)</f>
        <v/>
      </c>
      <c r="E766" s="29" t="str">
        <f t="shared" si="75"/>
        <v/>
      </c>
      <c r="F766" s="40"/>
      <c r="G766" s="77"/>
      <c r="H766" s="41" t="str">
        <f t="shared" si="71"/>
        <v/>
      </c>
      <c r="I766" s="87" t="str">
        <f t="shared" si="72"/>
        <v/>
      </c>
      <c r="J766" s="87" t="str">
        <f t="shared" si="76"/>
        <v/>
      </c>
      <c r="K766" s="5"/>
    </row>
    <row r="767" spans="1:11" ht="15" customHeight="1" x14ac:dyDescent="0.2">
      <c r="A767" s="28" t="str">
        <f t="shared" si="73"/>
        <v/>
      </c>
      <c r="B767" s="26" t="str">
        <f>VLOOKUP(A767,OutputOsiris!$A$9:$A$1008,1,FALSE)</f>
        <v/>
      </c>
      <c r="C767" s="29" t="str">
        <f t="shared" si="74"/>
        <v/>
      </c>
      <c r="D767" s="26" t="str">
        <f>VLOOKUP(A767,InputToets!$A$9:$A$1008,1,FALSE)</f>
        <v/>
      </c>
      <c r="E767" s="29" t="str">
        <f t="shared" si="75"/>
        <v/>
      </c>
      <c r="F767" s="40"/>
      <c r="G767" s="77"/>
      <c r="H767" s="41" t="str">
        <f t="shared" si="71"/>
        <v/>
      </c>
      <c r="I767" s="87" t="str">
        <f t="shared" si="72"/>
        <v/>
      </c>
      <c r="J767" s="87" t="str">
        <f t="shared" si="76"/>
        <v/>
      </c>
      <c r="K767" s="5"/>
    </row>
    <row r="768" spans="1:11" ht="15" customHeight="1" x14ac:dyDescent="0.2">
      <c r="A768" s="28" t="str">
        <f t="shared" si="73"/>
        <v/>
      </c>
      <c r="B768" s="26" t="str">
        <f>VLOOKUP(A768,OutputOsiris!$A$9:$A$1008,1,FALSE)</f>
        <v/>
      </c>
      <c r="C768" s="29" t="str">
        <f t="shared" si="74"/>
        <v/>
      </c>
      <c r="D768" s="26" t="str">
        <f>VLOOKUP(A768,InputToets!$A$9:$A$1008,1,FALSE)</f>
        <v/>
      </c>
      <c r="E768" s="29" t="str">
        <f t="shared" si="75"/>
        <v/>
      </c>
      <c r="F768" s="40"/>
      <c r="G768" s="77"/>
      <c r="H768" s="41" t="str">
        <f t="shared" si="71"/>
        <v/>
      </c>
      <c r="I768" s="87" t="str">
        <f t="shared" si="72"/>
        <v/>
      </c>
      <c r="J768" s="87" t="str">
        <f t="shared" si="76"/>
        <v/>
      </c>
      <c r="K768" s="5"/>
    </row>
    <row r="769" spans="1:11" ht="15" customHeight="1" x14ac:dyDescent="0.2">
      <c r="A769" s="28" t="str">
        <f t="shared" si="73"/>
        <v/>
      </c>
      <c r="B769" s="26" t="str">
        <f>VLOOKUP(A769,OutputOsiris!$A$9:$A$1008,1,FALSE)</f>
        <v/>
      </c>
      <c r="C769" s="29" t="str">
        <f t="shared" si="74"/>
        <v/>
      </c>
      <c r="D769" s="26" t="str">
        <f>VLOOKUP(A769,InputToets!$A$9:$A$1008,1,FALSE)</f>
        <v/>
      </c>
      <c r="E769" s="29" t="str">
        <f t="shared" si="75"/>
        <v/>
      </c>
      <c r="F769" s="40"/>
      <c r="G769" s="77"/>
      <c r="H769" s="41" t="str">
        <f t="shared" si="71"/>
        <v/>
      </c>
      <c r="I769" s="87" t="str">
        <f t="shared" si="72"/>
        <v/>
      </c>
      <c r="J769" s="87" t="str">
        <f t="shared" si="76"/>
        <v/>
      </c>
      <c r="K769" s="5"/>
    </row>
    <row r="770" spans="1:11" ht="15" customHeight="1" x14ac:dyDescent="0.2">
      <c r="A770" s="28" t="str">
        <f t="shared" si="73"/>
        <v/>
      </c>
      <c r="B770" s="26" t="str">
        <f>VLOOKUP(A770,OutputOsiris!$A$9:$A$1008,1,FALSE)</f>
        <v/>
      </c>
      <c r="C770" s="29" t="str">
        <f t="shared" si="74"/>
        <v/>
      </c>
      <c r="D770" s="26" t="str">
        <f>VLOOKUP(A770,InputToets!$A$9:$A$1008,1,FALSE)</f>
        <v/>
      </c>
      <c r="E770" s="29" t="str">
        <f t="shared" si="75"/>
        <v/>
      </c>
      <c r="F770" s="40"/>
      <c r="G770" s="77"/>
      <c r="H770" s="41" t="str">
        <f t="shared" si="71"/>
        <v/>
      </c>
      <c r="I770" s="87" t="str">
        <f t="shared" si="72"/>
        <v/>
      </c>
      <c r="J770" s="87" t="str">
        <f t="shared" si="76"/>
        <v/>
      </c>
      <c r="K770" s="5"/>
    </row>
    <row r="771" spans="1:11" ht="15" customHeight="1" x14ac:dyDescent="0.2">
      <c r="A771" s="28" t="str">
        <f t="shared" si="73"/>
        <v/>
      </c>
      <c r="B771" s="26" t="str">
        <f>VLOOKUP(A771,OutputOsiris!$A$9:$A$1008,1,FALSE)</f>
        <v/>
      </c>
      <c r="C771" s="29" t="str">
        <f t="shared" si="74"/>
        <v/>
      </c>
      <c r="D771" s="26" t="str">
        <f>VLOOKUP(A771,InputToets!$A$9:$A$1008,1,FALSE)</f>
        <v/>
      </c>
      <c r="E771" s="29" t="str">
        <f t="shared" si="75"/>
        <v/>
      </c>
      <c r="F771" s="40"/>
      <c r="G771" s="77"/>
      <c r="H771" s="41" t="str">
        <f t="shared" si="71"/>
        <v/>
      </c>
      <c r="I771" s="87" t="str">
        <f t="shared" si="72"/>
        <v/>
      </c>
      <c r="J771" s="87" t="str">
        <f t="shared" si="76"/>
        <v/>
      </c>
      <c r="K771" s="5"/>
    </row>
    <row r="772" spans="1:11" ht="15" customHeight="1" x14ac:dyDescent="0.2">
      <c r="A772" s="28" t="str">
        <f t="shared" si="73"/>
        <v/>
      </c>
      <c r="B772" s="26" t="str">
        <f>VLOOKUP(A772,OutputOsiris!$A$9:$A$1008,1,FALSE)</f>
        <v/>
      </c>
      <c r="C772" s="29" t="str">
        <f t="shared" si="74"/>
        <v/>
      </c>
      <c r="D772" s="26" t="str">
        <f>VLOOKUP(A772,InputToets!$A$9:$A$1008,1,FALSE)</f>
        <v/>
      </c>
      <c r="E772" s="29" t="str">
        <f t="shared" si="75"/>
        <v/>
      </c>
      <c r="F772" s="40"/>
      <c r="G772" s="77"/>
      <c r="H772" s="41" t="str">
        <f t="shared" si="71"/>
        <v/>
      </c>
      <c r="I772" s="87" t="str">
        <f t="shared" si="72"/>
        <v/>
      </c>
      <c r="J772" s="87" t="str">
        <f t="shared" si="76"/>
        <v/>
      </c>
      <c r="K772" s="5"/>
    </row>
    <row r="773" spans="1:11" ht="15" customHeight="1" x14ac:dyDescent="0.2">
      <c r="A773" s="28" t="str">
        <f t="shared" si="73"/>
        <v/>
      </c>
      <c r="B773" s="26" t="str">
        <f>VLOOKUP(A773,OutputOsiris!$A$9:$A$1008,1,FALSE)</f>
        <v/>
      </c>
      <c r="C773" s="29" t="str">
        <f t="shared" si="74"/>
        <v/>
      </c>
      <c r="D773" s="26" t="str">
        <f>VLOOKUP(A773,InputToets!$A$9:$A$1008,1,FALSE)</f>
        <v/>
      </c>
      <c r="E773" s="29" t="str">
        <f t="shared" si="75"/>
        <v/>
      </c>
      <c r="F773" s="40"/>
      <c r="G773" s="77"/>
      <c r="H773" s="41" t="str">
        <f t="shared" si="71"/>
        <v/>
      </c>
      <c r="I773" s="87" t="str">
        <f t="shared" si="72"/>
        <v/>
      </c>
      <c r="J773" s="87" t="str">
        <f t="shared" si="76"/>
        <v/>
      </c>
      <c r="K773" s="5"/>
    </row>
    <row r="774" spans="1:11" ht="15" customHeight="1" x14ac:dyDescent="0.2">
      <c r="A774" s="28" t="str">
        <f t="shared" si="73"/>
        <v/>
      </c>
      <c r="B774" s="26" t="str">
        <f>VLOOKUP(A774,OutputOsiris!$A$9:$A$1008,1,FALSE)</f>
        <v/>
      </c>
      <c r="C774" s="29" t="str">
        <f t="shared" si="74"/>
        <v/>
      </c>
      <c r="D774" s="26" t="str">
        <f>VLOOKUP(A774,InputToets!$A$9:$A$1008,1,FALSE)</f>
        <v/>
      </c>
      <c r="E774" s="29" t="str">
        <f t="shared" si="75"/>
        <v/>
      </c>
      <c r="F774" s="40"/>
      <c r="G774" s="77"/>
      <c r="H774" s="41" t="str">
        <f t="shared" si="71"/>
        <v/>
      </c>
      <c r="I774" s="87" t="str">
        <f t="shared" si="72"/>
        <v/>
      </c>
      <c r="J774" s="87" t="str">
        <f t="shared" si="76"/>
        <v/>
      </c>
      <c r="K774" s="5"/>
    </row>
    <row r="775" spans="1:11" ht="15" customHeight="1" x14ac:dyDescent="0.2">
      <c r="A775" s="28" t="str">
        <f t="shared" si="73"/>
        <v/>
      </c>
      <c r="B775" s="26" t="str">
        <f>VLOOKUP(A775,OutputOsiris!$A$9:$A$1008,1,FALSE)</f>
        <v/>
      </c>
      <c r="C775" s="29" t="str">
        <f t="shared" si="74"/>
        <v/>
      </c>
      <c r="D775" s="26" t="str">
        <f>VLOOKUP(A775,InputToets!$A$9:$A$1008,1,FALSE)</f>
        <v/>
      </c>
      <c r="E775" s="29" t="str">
        <f t="shared" si="75"/>
        <v/>
      </c>
      <c r="F775" s="40"/>
      <c r="G775" s="77"/>
      <c r="H775" s="41" t="str">
        <f t="shared" si="71"/>
        <v/>
      </c>
      <c r="I775" s="87" t="str">
        <f t="shared" si="72"/>
        <v/>
      </c>
      <c r="J775" s="87" t="str">
        <f t="shared" si="76"/>
        <v/>
      </c>
      <c r="K775" s="5"/>
    </row>
    <row r="776" spans="1:11" ht="15" customHeight="1" x14ac:dyDescent="0.2">
      <c r="A776" s="28" t="str">
        <f t="shared" si="73"/>
        <v/>
      </c>
      <c r="B776" s="26" t="str">
        <f>VLOOKUP(A776,OutputOsiris!$A$9:$A$1008,1,FALSE)</f>
        <v/>
      </c>
      <c r="C776" s="29" t="str">
        <f t="shared" si="74"/>
        <v/>
      </c>
      <c r="D776" s="26" t="str">
        <f>VLOOKUP(A776,InputToets!$A$9:$A$1008,1,FALSE)</f>
        <v/>
      </c>
      <c r="E776" s="29" t="str">
        <f t="shared" si="75"/>
        <v/>
      </c>
      <c r="F776" s="40"/>
      <c r="G776" s="77"/>
      <c r="H776" s="41" t="str">
        <f t="shared" si="71"/>
        <v/>
      </c>
      <c r="I776" s="87" t="str">
        <f t="shared" si="72"/>
        <v/>
      </c>
      <c r="J776" s="87" t="str">
        <f t="shared" si="76"/>
        <v/>
      </c>
      <c r="K776" s="5"/>
    </row>
    <row r="777" spans="1:11" ht="15" customHeight="1" x14ac:dyDescent="0.2">
      <c r="A777" s="28" t="str">
        <f t="shared" si="73"/>
        <v/>
      </c>
      <c r="B777" s="26" t="str">
        <f>VLOOKUP(A777,OutputOsiris!$A$9:$A$1008,1,FALSE)</f>
        <v/>
      </c>
      <c r="C777" s="29" t="str">
        <f t="shared" si="74"/>
        <v/>
      </c>
      <c r="D777" s="26" t="str">
        <f>VLOOKUP(A777,InputToets!$A$9:$A$1008,1,FALSE)</f>
        <v/>
      </c>
      <c r="E777" s="29" t="str">
        <f t="shared" si="75"/>
        <v/>
      </c>
      <c r="F777" s="40"/>
      <c r="G777" s="77"/>
      <c r="H777" s="41" t="str">
        <f t="shared" si="71"/>
        <v/>
      </c>
      <c r="I777" s="87" t="str">
        <f t="shared" si="72"/>
        <v/>
      </c>
      <c r="J777" s="87" t="str">
        <f t="shared" si="76"/>
        <v/>
      </c>
      <c r="K777" s="5"/>
    </row>
    <row r="778" spans="1:11" ht="15" customHeight="1" x14ac:dyDescent="0.2">
      <c r="A778" s="28" t="str">
        <f t="shared" si="73"/>
        <v/>
      </c>
      <c r="B778" s="26" t="str">
        <f>VLOOKUP(A778,OutputOsiris!$A$9:$A$1008,1,FALSE)</f>
        <v/>
      </c>
      <c r="C778" s="29" t="str">
        <f t="shared" si="74"/>
        <v/>
      </c>
      <c r="D778" s="26" t="str">
        <f>VLOOKUP(A778,InputToets!$A$9:$A$1008,1,FALSE)</f>
        <v/>
      </c>
      <c r="E778" s="29" t="str">
        <f t="shared" si="75"/>
        <v/>
      </c>
      <c r="F778" s="40"/>
      <c r="G778" s="77"/>
      <c r="H778" s="41" t="str">
        <f t="shared" si="71"/>
        <v/>
      </c>
      <c r="I778" s="87" t="str">
        <f t="shared" si="72"/>
        <v/>
      </c>
      <c r="J778" s="87" t="str">
        <f t="shared" si="76"/>
        <v/>
      </c>
      <c r="K778" s="5"/>
    </row>
    <row r="779" spans="1:11" ht="15" customHeight="1" x14ac:dyDescent="0.2">
      <c r="A779" s="28" t="str">
        <f t="shared" si="73"/>
        <v/>
      </c>
      <c r="B779" s="26" t="str">
        <f>VLOOKUP(A779,OutputOsiris!$A$9:$A$1008,1,FALSE)</f>
        <v/>
      </c>
      <c r="C779" s="29" t="str">
        <f t="shared" si="74"/>
        <v/>
      </c>
      <c r="D779" s="26" t="str">
        <f>VLOOKUP(A779,InputToets!$A$9:$A$1008,1,FALSE)</f>
        <v/>
      </c>
      <c r="E779" s="29" t="str">
        <f t="shared" si="75"/>
        <v/>
      </c>
      <c r="F779" s="40"/>
      <c r="G779" s="77"/>
      <c r="H779" s="41" t="str">
        <f t="shared" ref="H779:H842" si="77">IF(J779="","",IF($G$9="Cijfer",IF(ISNUMBER(G779),G779,""),IF(J779&gt;10,10,J779)))</f>
        <v/>
      </c>
      <c r="I779" s="87" t="str">
        <f t="shared" ref="I779:I842" si="78">IF(ISNUMBER(G779),((G779-$C$8)/$E$7)+1,"")</f>
        <v/>
      </c>
      <c r="J779" s="87" t="str">
        <f t="shared" si="76"/>
        <v/>
      </c>
      <c r="K779" s="5"/>
    </row>
    <row r="780" spans="1:11" ht="15" customHeight="1" x14ac:dyDescent="0.2">
      <c r="A780" s="28" t="str">
        <f t="shared" ref="A780:A843" si="79">TEXT(RIGHT(TRIM(F780),7),"0000000")</f>
        <v/>
      </c>
      <c r="B780" s="26" t="str">
        <f>VLOOKUP(A780,OutputOsiris!$A$9:$A$1008,1,FALSE)</f>
        <v/>
      </c>
      <c r="C780" s="29" t="str">
        <f t="shared" ref="C780:C843" si="80">IF(ISBLANK(F780),"",(IF(ISERROR(B780),"NEE","")))</f>
        <v/>
      </c>
      <c r="D780" s="26" t="str">
        <f>VLOOKUP(A780,InputToets!$A$9:$A$1008,1,FALSE)</f>
        <v/>
      </c>
      <c r="E780" s="29" t="str">
        <f t="shared" ref="E780:E843" si="81">IF(ISBLANK(F780),"",(IF(ISERROR(D780),"NEE","")))</f>
        <v/>
      </c>
      <c r="F780" s="40"/>
      <c r="G780" s="77"/>
      <c r="H780" s="41" t="str">
        <f t="shared" si="77"/>
        <v/>
      </c>
      <c r="I780" s="87" t="str">
        <f t="shared" si="78"/>
        <v/>
      </c>
      <c r="J780" s="87" t="str">
        <f t="shared" si="76"/>
        <v/>
      </c>
      <c r="K780" s="5"/>
    </row>
    <row r="781" spans="1:11" ht="15" customHeight="1" x14ac:dyDescent="0.2">
      <c r="A781" s="28" t="str">
        <f t="shared" si="79"/>
        <v/>
      </c>
      <c r="B781" s="26" t="str">
        <f>VLOOKUP(A781,OutputOsiris!$A$9:$A$1008,1,FALSE)</f>
        <v/>
      </c>
      <c r="C781" s="29" t="str">
        <f t="shared" si="80"/>
        <v/>
      </c>
      <c r="D781" s="26" t="str">
        <f>VLOOKUP(A781,InputToets!$A$9:$A$1008,1,FALSE)</f>
        <v/>
      </c>
      <c r="E781" s="29" t="str">
        <f t="shared" si="81"/>
        <v/>
      </c>
      <c r="F781" s="40"/>
      <c r="G781" s="77"/>
      <c r="H781" s="41" t="str">
        <f t="shared" si="77"/>
        <v/>
      </c>
      <c r="I781" s="87" t="str">
        <f t="shared" si="78"/>
        <v/>
      </c>
      <c r="J781" s="87" t="str">
        <f t="shared" si="76"/>
        <v/>
      </c>
      <c r="K781" s="5"/>
    </row>
    <row r="782" spans="1:11" ht="15" customHeight="1" x14ac:dyDescent="0.2">
      <c r="A782" s="28" t="str">
        <f t="shared" si="79"/>
        <v/>
      </c>
      <c r="B782" s="26" t="str">
        <f>VLOOKUP(A782,OutputOsiris!$A$9:$A$1008,1,FALSE)</f>
        <v/>
      </c>
      <c r="C782" s="29" t="str">
        <f t="shared" si="80"/>
        <v/>
      </c>
      <c r="D782" s="26" t="str">
        <f>VLOOKUP(A782,InputToets!$A$9:$A$1008,1,FALSE)</f>
        <v/>
      </c>
      <c r="E782" s="29" t="str">
        <f t="shared" si="81"/>
        <v/>
      </c>
      <c r="F782" s="40"/>
      <c r="G782" s="77"/>
      <c r="H782" s="41" t="str">
        <f t="shared" si="77"/>
        <v/>
      </c>
      <c r="I782" s="87" t="str">
        <f t="shared" si="78"/>
        <v/>
      </c>
      <c r="J782" s="87" t="str">
        <f t="shared" si="76"/>
        <v/>
      </c>
      <c r="K782" s="5"/>
    </row>
    <row r="783" spans="1:11" ht="15" customHeight="1" x14ac:dyDescent="0.2">
      <c r="A783" s="28" t="str">
        <f t="shared" si="79"/>
        <v/>
      </c>
      <c r="B783" s="26" t="str">
        <f>VLOOKUP(A783,OutputOsiris!$A$9:$A$1008,1,FALSE)</f>
        <v/>
      </c>
      <c r="C783" s="29" t="str">
        <f t="shared" si="80"/>
        <v/>
      </c>
      <c r="D783" s="26" t="str">
        <f>VLOOKUP(A783,InputToets!$A$9:$A$1008,1,FALSE)</f>
        <v/>
      </c>
      <c r="E783" s="29" t="str">
        <f t="shared" si="81"/>
        <v/>
      </c>
      <c r="F783" s="40"/>
      <c r="G783" s="77"/>
      <c r="H783" s="41" t="str">
        <f t="shared" si="77"/>
        <v/>
      </c>
      <c r="I783" s="87" t="str">
        <f t="shared" si="78"/>
        <v/>
      </c>
      <c r="J783" s="87" t="str">
        <f t="shared" si="76"/>
        <v/>
      </c>
      <c r="K783" s="5"/>
    </row>
    <row r="784" spans="1:11" ht="15" customHeight="1" x14ac:dyDescent="0.2">
      <c r="A784" s="28" t="str">
        <f t="shared" si="79"/>
        <v/>
      </c>
      <c r="B784" s="26" t="str">
        <f>VLOOKUP(A784,OutputOsiris!$A$9:$A$1008,1,FALSE)</f>
        <v/>
      </c>
      <c r="C784" s="29" t="str">
        <f t="shared" si="80"/>
        <v/>
      </c>
      <c r="D784" s="26" t="str">
        <f>VLOOKUP(A784,InputToets!$A$9:$A$1008,1,FALSE)</f>
        <v/>
      </c>
      <c r="E784" s="29" t="str">
        <f t="shared" si="81"/>
        <v/>
      </c>
      <c r="F784" s="40"/>
      <c r="G784" s="77"/>
      <c r="H784" s="41" t="str">
        <f t="shared" si="77"/>
        <v/>
      </c>
      <c r="I784" s="87" t="str">
        <f t="shared" si="78"/>
        <v/>
      </c>
      <c r="J784" s="87" t="str">
        <f t="shared" ref="J784:J847" si="82">IF(I784="","",IF(I784&lt;1,1,I784))</f>
        <v/>
      </c>
      <c r="K784" s="5"/>
    </row>
    <row r="785" spans="1:11" ht="15" customHeight="1" x14ac:dyDescent="0.2">
      <c r="A785" s="28" t="str">
        <f t="shared" si="79"/>
        <v/>
      </c>
      <c r="B785" s="26" t="str">
        <f>VLOOKUP(A785,OutputOsiris!$A$9:$A$1008,1,FALSE)</f>
        <v/>
      </c>
      <c r="C785" s="29" t="str">
        <f t="shared" si="80"/>
        <v/>
      </c>
      <c r="D785" s="26" t="str">
        <f>VLOOKUP(A785,InputToets!$A$9:$A$1008,1,FALSE)</f>
        <v/>
      </c>
      <c r="E785" s="29" t="str">
        <f t="shared" si="81"/>
        <v/>
      </c>
      <c r="F785" s="40"/>
      <c r="G785" s="77"/>
      <c r="H785" s="41" t="str">
        <f t="shared" si="77"/>
        <v/>
      </c>
      <c r="I785" s="87" t="str">
        <f t="shared" si="78"/>
        <v/>
      </c>
      <c r="J785" s="87" t="str">
        <f t="shared" si="82"/>
        <v/>
      </c>
      <c r="K785" s="5"/>
    </row>
    <row r="786" spans="1:11" ht="15" customHeight="1" x14ac:dyDescent="0.2">
      <c r="A786" s="28" t="str">
        <f t="shared" si="79"/>
        <v/>
      </c>
      <c r="B786" s="26" t="str">
        <f>VLOOKUP(A786,OutputOsiris!$A$9:$A$1008,1,FALSE)</f>
        <v/>
      </c>
      <c r="C786" s="29" t="str">
        <f t="shared" si="80"/>
        <v/>
      </c>
      <c r="D786" s="26" t="str">
        <f>VLOOKUP(A786,InputToets!$A$9:$A$1008,1,FALSE)</f>
        <v/>
      </c>
      <c r="E786" s="29" t="str">
        <f t="shared" si="81"/>
        <v/>
      </c>
      <c r="F786" s="40"/>
      <c r="G786" s="77"/>
      <c r="H786" s="41" t="str">
        <f t="shared" si="77"/>
        <v/>
      </c>
      <c r="I786" s="87" t="str">
        <f t="shared" si="78"/>
        <v/>
      </c>
      <c r="J786" s="87" t="str">
        <f t="shared" si="82"/>
        <v/>
      </c>
      <c r="K786" s="5"/>
    </row>
    <row r="787" spans="1:11" ht="15" customHeight="1" x14ac:dyDescent="0.2">
      <c r="A787" s="28" t="str">
        <f t="shared" si="79"/>
        <v/>
      </c>
      <c r="B787" s="26" t="str">
        <f>VLOOKUP(A787,OutputOsiris!$A$9:$A$1008,1,FALSE)</f>
        <v/>
      </c>
      <c r="C787" s="29" t="str">
        <f t="shared" si="80"/>
        <v/>
      </c>
      <c r="D787" s="26" t="str">
        <f>VLOOKUP(A787,InputToets!$A$9:$A$1008,1,FALSE)</f>
        <v/>
      </c>
      <c r="E787" s="29" t="str">
        <f t="shared" si="81"/>
        <v/>
      </c>
      <c r="F787" s="40"/>
      <c r="G787" s="77"/>
      <c r="H787" s="41" t="str">
        <f t="shared" si="77"/>
        <v/>
      </c>
      <c r="I787" s="87" t="str">
        <f t="shared" si="78"/>
        <v/>
      </c>
      <c r="J787" s="87" t="str">
        <f t="shared" si="82"/>
        <v/>
      </c>
      <c r="K787" s="5"/>
    </row>
    <row r="788" spans="1:11" ht="15" customHeight="1" x14ac:dyDescent="0.2">
      <c r="A788" s="28" t="str">
        <f t="shared" si="79"/>
        <v/>
      </c>
      <c r="B788" s="26" t="str">
        <f>VLOOKUP(A788,OutputOsiris!$A$9:$A$1008,1,FALSE)</f>
        <v/>
      </c>
      <c r="C788" s="29" t="str">
        <f t="shared" si="80"/>
        <v/>
      </c>
      <c r="D788" s="26" t="str">
        <f>VLOOKUP(A788,InputToets!$A$9:$A$1008,1,FALSE)</f>
        <v/>
      </c>
      <c r="E788" s="29" t="str">
        <f t="shared" si="81"/>
        <v/>
      </c>
      <c r="F788" s="40"/>
      <c r="G788" s="77"/>
      <c r="H788" s="41" t="str">
        <f t="shared" si="77"/>
        <v/>
      </c>
      <c r="I788" s="87" t="str">
        <f t="shared" si="78"/>
        <v/>
      </c>
      <c r="J788" s="87" t="str">
        <f t="shared" si="82"/>
        <v/>
      </c>
      <c r="K788" s="5"/>
    </row>
    <row r="789" spans="1:11" ht="15" customHeight="1" x14ac:dyDescent="0.2">
      <c r="A789" s="28" t="str">
        <f t="shared" si="79"/>
        <v/>
      </c>
      <c r="B789" s="26" t="str">
        <f>VLOOKUP(A789,OutputOsiris!$A$9:$A$1008,1,FALSE)</f>
        <v/>
      </c>
      <c r="C789" s="29" t="str">
        <f t="shared" si="80"/>
        <v/>
      </c>
      <c r="D789" s="26" t="str">
        <f>VLOOKUP(A789,InputToets!$A$9:$A$1008,1,FALSE)</f>
        <v/>
      </c>
      <c r="E789" s="29" t="str">
        <f t="shared" si="81"/>
        <v/>
      </c>
      <c r="F789" s="40"/>
      <c r="G789" s="77"/>
      <c r="H789" s="41" t="str">
        <f t="shared" si="77"/>
        <v/>
      </c>
      <c r="I789" s="87" t="str">
        <f t="shared" si="78"/>
        <v/>
      </c>
      <c r="J789" s="87" t="str">
        <f t="shared" si="82"/>
        <v/>
      </c>
      <c r="K789" s="5"/>
    </row>
    <row r="790" spans="1:11" ht="15" customHeight="1" x14ac:dyDescent="0.2">
      <c r="A790" s="28" t="str">
        <f t="shared" si="79"/>
        <v/>
      </c>
      <c r="B790" s="26" t="str">
        <f>VLOOKUP(A790,OutputOsiris!$A$9:$A$1008,1,FALSE)</f>
        <v/>
      </c>
      <c r="C790" s="29" t="str">
        <f t="shared" si="80"/>
        <v/>
      </c>
      <c r="D790" s="26" t="str">
        <f>VLOOKUP(A790,InputToets!$A$9:$A$1008,1,FALSE)</f>
        <v/>
      </c>
      <c r="E790" s="29" t="str">
        <f t="shared" si="81"/>
        <v/>
      </c>
      <c r="F790" s="40"/>
      <c r="G790" s="77"/>
      <c r="H790" s="41" t="str">
        <f t="shared" si="77"/>
        <v/>
      </c>
      <c r="I790" s="87" t="str">
        <f t="shared" si="78"/>
        <v/>
      </c>
      <c r="J790" s="87" t="str">
        <f t="shared" si="82"/>
        <v/>
      </c>
      <c r="K790" s="5"/>
    </row>
    <row r="791" spans="1:11" ht="15" customHeight="1" x14ac:dyDescent="0.2">
      <c r="A791" s="28" t="str">
        <f t="shared" si="79"/>
        <v/>
      </c>
      <c r="B791" s="26" t="str">
        <f>VLOOKUP(A791,OutputOsiris!$A$9:$A$1008,1,FALSE)</f>
        <v/>
      </c>
      <c r="C791" s="29" t="str">
        <f t="shared" si="80"/>
        <v/>
      </c>
      <c r="D791" s="26" t="str">
        <f>VLOOKUP(A791,InputToets!$A$9:$A$1008,1,FALSE)</f>
        <v/>
      </c>
      <c r="E791" s="29" t="str">
        <f t="shared" si="81"/>
        <v/>
      </c>
      <c r="F791" s="40"/>
      <c r="G791" s="77"/>
      <c r="H791" s="41" t="str">
        <f t="shared" si="77"/>
        <v/>
      </c>
      <c r="I791" s="87" t="str">
        <f t="shared" si="78"/>
        <v/>
      </c>
      <c r="J791" s="87" t="str">
        <f t="shared" si="82"/>
        <v/>
      </c>
      <c r="K791" s="5"/>
    </row>
    <row r="792" spans="1:11" ht="15" customHeight="1" x14ac:dyDescent="0.2">
      <c r="A792" s="28" t="str">
        <f t="shared" si="79"/>
        <v/>
      </c>
      <c r="B792" s="26" t="str">
        <f>VLOOKUP(A792,OutputOsiris!$A$9:$A$1008,1,FALSE)</f>
        <v/>
      </c>
      <c r="C792" s="29" t="str">
        <f t="shared" si="80"/>
        <v/>
      </c>
      <c r="D792" s="26" t="str">
        <f>VLOOKUP(A792,InputToets!$A$9:$A$1008,1,FALSE)</f>
        <v/>
      </c>
      <c r="E792" s="29" t="str">
        <f t="shared" si="81"/>
        <v/>
      </c>
      <c r="F792" s="40"/>
      <c r="G792" s="77"/>
      <c r="H792" s="41" t="str">
        <f t="shared" si="77"/>
        <v/>
      </c>
      <c r="I792" s="87" t="str">
        <f t="shared" si="78"/>
        <v/>
      </c>
      <c r="J792" s="87" t="str">
        <f t="shared" si="82"/>
        <v/>
      </c>
      <c r="K792" s="5"/>
    </row>
    <row r="793" spans="1:11" ht="15" customHeight="1" x14ac:dyDescent="0.2">
      <c r="A793" s="28" t="str">
        <f t="shared" si="79"/>
        <v/>
      </c>
      <c r="B793" s="26" t="str">
        <f>VLOOKUP(A793,OutputOsiris!$A$9:$A$1008,1,FALSE)</f>
        <v/>
      </c>
      <c r="C793" s="29" t="str">
        <f t="shared" si="80"/>
        <v/>
      </c>
      <c r="D793" s="26" t="str">
        <f>VLOOKUP(A793,InputToets!$A$9:$A$1008,1,FALSE)</f>
        <v/>
      </c>
      <c r="E793" s="29" t="str">
        <f t="shared" si="81"/>
        <v/>
      </c>
      <c r="F793" s="40"/>
      <c r="G793" s="77"/>
      <c r="H793" s="41" t="str">
        <f t="shared" si="77"/>
        <v/>
      </c>
      <c r="I793" s="87" t="str">
        <f t="shared" si="78"/>
        <v/>
      </c>
      <c r="J793" s="87" t="str">
        <f t="shared" si="82"/>
        <v/>
      </c>
      <c r="K793" s="5"/>
    </row>
    <row r="794" spans="1:11" ht="15" customHeight="1" x14ac:dyDescent="0.2">
      <c r="A794" s="28" t="str">
        <f t="shared" si="79"/>
        <v/>
      </c>
      <c r="B794" s="26" t="str">
        <f>VLOOKUP(A794,OutputOsiris!$A$9:$A$1008,1,FALSE)</f>
        <v/>
      </c>
      <c r="C794" s="29" t="str">
        <f t="shared" si="80"/>
        <v/>
      </c>
      <c r="D794" s="26" t="str">
        <f>VLOOKUP(A794,InputToets!$A$9:$A$1008,1,FALSE)</f>
        <v/>
      </c>
      <c r="E794" s="29" t="str">
        <f t="shared" si="81"/>
        <v/>
      </c>
      <c r="F794" s="40"/>
      <c r="G794" s="77"/>
      <c r="H794" s="41" t="str">
        <f t="shared" si="77"/>
        <v/>
      </c>
      <c r="I794" s="87" t="str">
        <f t="shared" si="78"/>
        <v/>
      </c>
      <c r="J794" s="87" t="str">
        <f t="shared" si="82"/>
        <v/>
      </c>
      <c r="K794" s="5"/>
    </row>
    <row r="795" spans="1:11" ht="15" customHeight="1" x14ac:dyDescent="0.2">
      <c r="A795" s="28" t="str">
        <f t="shared" si="79"/>
        <v/>
      </c>
      <c r="B795" s="26" t="str">
        <f>VLOOKUP(A795,OutputOsiris!$A$9:$A$1008,1,FALSE)</f>
        <v/>
      </c>
      <c r="C795" s="29" t="str">
        <f t="shared" si="80"/>
        <v/>
      </c>
      <c r="D795" s="26" t="str">
        <f>VLOOKUP(A795,InputToets!$A$9:$A$1008,1,FALSE)</f>
        <v/>
      </c>
      <c r="E795" s="29" t="str">
        <f t="shared" si="81"/>
        <v/>
      </c>
      <c r="F795" s="40"/>
      <c r="G795" s="77"/>
      <c r="H795" s="41" t="str">
        <f t="shared" si="77"/>
        <v/>
      </c>
      <c r="I795" s="87" t="str">
        <f t="shared" si="78"/>
        <v/>
      </c>
      <c r="J795" s="87" t="str">
        <f t="shared" si="82"/>
        <v/>
      </c>
      <c r="K795" s="5"/>
    </row>
    <row r="796" spans="1:11" ht="15" customHeight="1" x14ac:dyDescent="0.2">
      <c r="A796" s="28" t="str">
        <f t="shared" si="79"/>
        <v/>
      </c>
      <c r="B796" s="26" t="str">
        <f>VLOOKUP(A796,OutputOsiris!$A$9:$A$1008,1,FALSE)</f>
        <v/>
      </c>
      <c r="C796" s="29" t="str">
        <f t="shared" si="80"/>
        <v/>
      </c>
      <c r="D796" s="26" t="str">
        <f>VLOOKUP(A796,InputToets!$A$9:$A$1008,1,FALSE)</f>
        <v/>
      </c>
      <c r="E796" s="29" t="str">
        <f t="shared" si="81"/>
        <v/>
      </c>
      <c r="F796" s="40"/>
      <c r="G796" s="77"/>
      <c r="H796" s="41" t="str">
        <f t="shared" si="77"/>
        <v/>
      </c>
      <c r="I796" s="87" t="str">
        <f t="shared" si="78"/>
        <v/>
      </c>
      <c r="J796" s="87" t="str">
        <f t="shared" si="82"/>
        <v/>
      </c>
      <c r="K796" s="5"/>
    </row>
    <row r="797" spans="1:11" ht="15" customHeight="1" x14ac:dyDescent="0.2">
      <c r="A797" s="28" t="str">
        <f t="shared" si="79"/>
        <v/>
      </c>
      <c r="B797" s="26" t="str">
        <f>VLOOKUP(A797,OutputOsiris!$A$9:$A$1008,1,FALSE)</f>
        <v/>
      </c>
      <c r="C797" s="29" t="str">
        <f t="shared" si="80"/>
        <v/>
      </c>
      <c r="D797" s="26" t="str">
        <f>VLOOKUP(A797,InputToets!$A$9:$A$1008,1,FALSE)</f>
        <v/>
      </c>
      <c r="E797" s="29" t="str">
        <f t="shared" si="81"/>
        <v/>
      </c>
      <c r="F797" s="40"/>
      <c r="G797" s="77"/>
      <c r="H797" s="41" t="str">
        <f t="shared" si="77"/>
        <v/>
      </c>
      <c r="I797" s="87" t="str">
        <f t="shared" si="78"/>
        <v/>
      </c>
      <c r="J797" s="87" t="str">
        <f t="shared" si="82"/>
        <v/>
      </c>
      <c r="K797" s="5"/>
    </row>
    <row r="798" spans="1:11" ht="15" customHeight="1" x14ac:dyDescent="0.2">
      <c r="A798" s="28" t="str">
        <f t="shared" si="79"/>
        <v/>
      </c>
      <c r="B798" s="26" t="str">
        <f>VLOOKUP(A798,OutputOsiris!$A$9:$A$1008,1,FALSE)</f>
        <v/>
      </c>
      <c r="C798" s="29" t="str">
        <f t="shared" si="80"/>
        <v/>
      </c>
      <c r="D798" s="26" t="str">
        <f>VLOOKUP(A798,InputToets!$A$9:$A$1008,1,FALSE)</f>
        <v/>
      </c>
      <c r="E798" s="29" t="str">
        <f t="shared" si="81"/>
        <v/>
      </c>
      <c r="F798" s="40"/>
      <c r="G798" s="77"/>
      <c r="H798" s="41" t="str">
        <f t="shared" si="77"/>
        <v/>
      </c>
      <c r="I798" s="87" t="str">
        <f t="shared" si="78"/>
        <v/>
      </c>
      <c r="J798" s="87" t="str">
        <f t="shared" si="82"/>
        <v/>
      </c>
      <c r="K798" s="5"/>
    </row>
    <row r="799" spans="1:11" ht="15" customHeight="1" x14ac:dyDescent="0.2">
      <c r="A799" s="28" t="str">
        <f t="shared" si="79"/>
        <v/>
      </c>
      <c r="B799" s="26" t="str">
        <f>VLOOKUP(A799,OutputOsiris!$A$9:$A$1008,1,FALSE)</f>
        <v/>
      </c>
      <c r="C799" s="29" t="str">
        <f t="shared" si="80"/>
        <v/>
      </c>
      <c r="D799" s="26" t="str">
        <f>VLOOKUP(A799,InputToets!$A$9:$A$1008,1,FALSE)</f>
        <v/>
      </c>
      <c r="E799" s="29" t="str">
        <f t="shared" si="81"/>
        <v/>
      </c>
      <c r="F799" s="40"/>
      <c r="G799" s="77"/>
      <c r="H799" s="41" t="str">
        <f t="shared" si="77"/>
        <v/>
      </c>
      <c r="I799" s="87" t="str">
        <f t="shared" si="78"/>
        <v/>
      </c>
      <c r="J799" s="87" t="str">
        <f t="shared" si="82"/>
        <v/>
      </c>
      <c r="K799" s="5"/>
    </row>
    <row r="800" spans="1:11" ht="15" customHeight="1" x14ac:dyDescent="0.2">
      <c r="A800" s="28" t="str">
        <f t="shared" si="79"/>
        <v/>
      </c>
      <c r="B800" s="26" t="str">
        <f>VLOOKUP(A800,OutputOsiris!$A$9:$A$1008,1,FALSE)</f>
        <v/>
      </c>
      <c r="C800" s="29" t="str">
        <f t="shared" si="80"/>
        <v/>
      </c>
      <c r="D800" s="26" t="str">
        <f>VLOOKUP(A800,InputToets!$A$9:$A$1008,1,FALSE)</f>
        <v/>
      </c>
      <c r="E800" s="29" t="str">
        <f t="shared" si="81"/>
        <v/>
      </c>
      <c r="F800" s="40"/>
      <c r="G800" s="77"/>
      <c r="H800" s="41" t="str">
        <f t="shared" si="77"/>
        <v/>
      </c>
      <c r="I800" s="87" t="str">
        <f t="shared" si="78"/>
        <v/>
      </c>
      <c r="J800" s="87" t="str">
        <f t="shared" si="82"/>
        <v/>
      </c>
      <c r="K800" s="5"/>
    </row>
    <row r="801" spans="1:11" ht="15" customHeight="1" x14ac:dyDescent="0.2">
      <c r="A801" s="28" t="str">
        <f t="shared" si="79"/>
        <v/>
      </c>
      <c r="B801" s="26" t="str">
        <f>VLOOKUP(A801,OutputOsiris!$A$9:$A$1008,1,FALSE)</f>
        <v/>
      </c>
      <c r="C801" s="29" t="str">
        <f t="shared" si="80"/>
        <v/>
      </c>
      <c r="D801" s="26" t="str">
        <f>VLOOKUP(A801,InputToets!$A$9:$A$1008,1,FALSE)</f>
        <v/>
      </c>
      <c r="E801" s="29" t="str">
        <f t="shared" si="81"/>
        <v/>
      </c>
      <c r="F801" s="40"/>
      <c r="G801" s="77"/>
      <c r="H801" s="41" t="str">
        <f t="shared" si="77"/>
        <v/>
      </c>
      <c r="I801" s="87" t="str">
        <f t="shared" si="78"/>
        <v/>
      </c>
      <c r="J801" s="87" t="str">
        <f t="shared" si="82"/>
        <v/>
      </c>
      <c r="K801" s="5"/>
    </row>
    <row r="802" spans="1:11" ht="15" customHeight="1" x14ac:dyDescent="0.2">
      <c r="A802" s="28" t="str">
        <f t="shared" si="79"/>
        <v/>
      </c>
      <c r="B802" s="26" t="str">
        <f>VLOOKUP(A802,OutputOsiris!$A$9:$A$1008,1,FALSE)</f>
        <v/>
      </c>
      <c r="C802" s="29" t="str">
        <f t="shared" si="80"/>
        <v/>
      </c>
      <c r="D802" s="26" t="str">
        <f>VLOOKUP(A802,InputToets!$A$9:$A$1008,1,FALSE)</f>
        <v/>
      </c>
      <c r="E802" s="29" t="str">
        <f t="shared" si="81"/>
        <v/>
      </c>
      <c r="F802" s="40"/>
      <c r="G802" s="77"/>
      <c r="H802" s="41" t="str">
        <f t="shared" si="77"/>
        <v/>
      </c>
      <c r="I802" s="87" t="str">
        <f t="shared" si="78"/>
        <v/>
      </c>
      <c r="J802" s="87" t="str">
        <f t="shared" si="82"/>
        <v/>
      </c>
      <c r="K802" s="5"/>
    </row>
    <row r="803" spans="1:11" ht="15" customHeight="1" x14ac:dyDescent="0.2">
      <c r="A803" s="28" t="str">
        <f t="shared" si="79"/>
        <v/>
      </c>
      <c r="B803" s="26" t="str">
        <f>VLOOKUP(A803,OutputOsiris!$A$9:$A$1008,1,FALSE)</f>
        <v/>
      </c>
      <c r="C803" s="29" t="str">
        <f t="shared" si="80"/>
        <v/>
      </c>
      <c r="D803" s="26" t="str">
        <f>VLOOKUP(A803,InputToets!$A$9:$A$1008,1,FALSE)</f>
        <v/>
      </c>
      <c r="E803" s="29" t="str">
        <f t="shared" si="81"/>
        <v/>
      </c>
      <c r="F803" s="40"/>
      <c r="G803" s="77"/>
      <c r="H803" s="41" t="str">
        <f t="shared" si="77"/>
        <v/>
      </c>
      <c r="I803" s="87" t="str">
        <f t="shared" si="78"/>
        <v/>
      </c>
      <c r="J803" s="87" t="str">
        <f t="shared" si="82"/>
        <v/>
      </c>
      <c r="K803" s="5"/>
    </row>
    <row r="804" spans="1:11" ht="15" customHeight="1" x14ac:dyDescent="0.2">
      <c r="A804" s="28" t="str">
        <f t="shared" si="79"/>
        <v/>
      </c>
      <c r="B804" s="26" t="str">
        <f>VLOOKUP(A804,OutputOsiris!$A$9:$A$1008,1,FALSE)</f>
        <v/>
      </c>
      <c r="C804" s="29" t="str">
        <f t="shared" si="80"/>
        <v/>
      </c>
      <c r="D804" s="26" t="str">
        <f>VLOOKUP(A804,InputToets!$A$9:$A$1008,1,FALSE)</f>
        <v/>
      </c>
      <c r="E804" s="29" t="str">
        <f t="shared" si="81"/>
        <v/>
      </c>
      <c r="F804" s="40"/>
      <c r="G804" s="77"/>
      <c r="H804" s="41" t="str">
        <f t="shared" si="77"/>
        <v/>
      </c>
      <c r="I804" s="87" t="str">
        <f t="shared" si="78"/>
        <v/>
      </c>
      <c r="J804" s="87" t="str">
        <f t="shared" si="82"/>
        <v/>
      </c>
      <c r="K804" s="5"/>
    </row>
    <row r="805" spans="1:11" ht="15" customHeight="1" x14ac:dyDescent="0.2">
      <c r="A805" s="28" t="str">
        <f t="shared" si="79"/>
        <v/>
      </c>
      <c r="B805" s="26" t="str">
        <f>VLOOKUP(A805,OutputOsiris!$A$9:$A$1008,1,FALSE)</f>
        <v/>
      </c>
      <c r="C805" s="29" t="str">
        <f t="shared" si="80"/>
        <v/>
      </c>
      <c r="D805" s="26" t="str">
        <f>VLOOKUP(A805,InputToets!$A$9:$A$1008,1,FALSE)</f>
        <v/>
      </c>
      <c r="E805" s="29" t="str">
        <f t="shared" si="81"/>
        <v/>
      </c>
      <c r="F805" s="40"/>
      <c r="G805" s="77"/>
      <c r="H805" s="41" t="str">
        <f t="shared" si="77"/>
        <v/>
      </c>
      <c r="I805" s="87" t="str">
        <f t="shared" si="78"/>
        <v/>
      </c>
      <c r="J805" s="87" t="str">
        <f t="shared" si="82"/>
        <v/>
      </c>
      <c r="K805" s="5"/>
    </row>
    <row r="806" spans="1:11" ht="15" customHeight="1" x14ac:dyDescent="0.2">
      <c r="A806" s="28" t="str">
        <f t="shared" si="79"/>
        <v/>
      </c>
      <c r="B806" s="26" t="str">
        <f>VLOOKUP(A806,OutputOsiris!$A$9:$A$1008,1,FALSE)</f>
        <v/>
      </c>
      <c r="C806" s="29" t="str">
        <f t="shared" si="80"/>
        <v/>
      </c>
      <c r="D806" s="26" t="str">
        <f>VLOOKUP(A806,InputToets!$A$9:$A$1008,1,FALSE)</f>
        <v/>
      </c>
      <c r="E806" s="29" t="str">
        <f t="shared" si="81"/>
        <v/>
      </c>
      <c r="F806" s="40"/>
      <c r="G806" s="77"/>
      <c r="H806" s="41" t="str">
        <f t="shared" si="77"/>
        <v/>
      </c>
      <c r="I806" s="87" t="str">
        <f t="shared" si="78"/>
        <v/>
      </c>
      <c r="J806" s="87" t="str">
        <f t="shared" si="82"/>
        <v/>
      </c>
      <c r="K806" s="5"/>
    </row>
    <row r="807" spans="1:11" ht="15" customHeight="1" x14ac:dyDescent="0.2">
      <c r="A807" s="28" t="str">
        <f t="shared" si="79"/>
        <v/>
      </c>
      <c r="B807" s="26" t="str">
        <f>VLOOKUP(A807,OutputOsiris!$A$9:$A$1008,1,FALSE)</f>
        <v/>
      </c>
      <c r="C807" s="29" t="str">
        <f t="shared" si="80"/>
        <v/>
      </c>
      <c r="D807" s="26" t="str">
        <f>VLOOKUP(A807,InputToets!$A$9:$A$1008,1,FALSE)</f>
        <v/>
      </c>
      <c r="E807" s="29" t="str">
        <f t="shared" si="81"/>
        <v/>
      </c>
      <c r="F807" s="40"/>
      <c r="G807" s="77"/>
      <c r="H807" s="41" t="str">
        <f t="shared" si="77"/>
        <v/>
      </c>
      <c r="I807" s="87" t="str">
        <f t="shared" si="78"/>
        <v/>
      </c>
      <c r="J807" s="87" t="str">
        <f t="shared" si="82"/>
        <v/>
      </c>
      <c r="K807" s="5"/>
    </row>
    <row r="808" spans="1:11" ht="15" customHeight="1" x14ac:dyDescent="0.2">
      <c r="A808" s="28" t="str">
        <f t="shared" si="79"/>
        <v/>
      </c>
      <c r="B808" s="26" t="str">
        <f>VLOOKUP(A808,OutputOsiris!$A$9:$A$1008,1,FALSE)</f>
        <v/>
      </c>
      <c r="C808" s="29" t="str">
        <f t="shared" si="80"/>
        <v/>
      </c>
      <c r="D808" s="26" t="str">
        <f>VLOOKUP(A808,InputToets!$A$9:$A$1008,1,FALSE)</f>
        <v/>
      </c>
      <c r="E808" s="29" t="str">
        <f t="shared" si="81"/>
        <v/>
      </c>
      <c r="F808" s="40"/>
      <c r="G808" s="77"/>
      <c r="H808" s="41" t="str">
        <f t="shared" si="77"/>
        <v/>
      </c>
      <c r="I808" s="87" t="str">
        <f t="shared" si="78"/>
        <v/>
      </c>
      <c r="J808" s="87" t="str">
        <f t="shared" si="82"/>
        <v/>
      </c>
      <c r="K808" s="5"/>
    </row>
    <row r="809" spans="1:11" ht="15" customHeight="1" x14ac:dyDescent="0.2">
      <c r="A809" s="28" t="str">
        <f t="shared" si="79"/>
        <v/>
      </c>
      <c r="B809" s="26" t="str">
        <f>VLOOKUP(A809,OutputOsiris!$A$9:$A$1008,1,FALSE)</f>
        <v/>
      </c>
      <c r="C809" s="29" t="str">
        <f t="shared" si="80"/>
        <v/>
      </c>
      <c r="D809" s="26" t="str">
        <f>VLOOKUP(A809,InputToets!$A$9:$A$1008,1,FALSE)</f>
        <v/>
      </c>
      <c r="E809" s="29" t="str">
        <f t="shared" si="81"/>
        <v/>
      </c>
      <c r="F809" s="40"/>
      <c r="G809" s="77"/>
      <c r="H809" s="41" t="str">
        <f t="shared" si="77"/>
        <v/>
      </c>
      <c r="I809" s="87" t="str">
        <f t="shared" si="78"/>
        <v/>
      </c>
      <c r="J809" s="87" t="str">
        <f t="shared" si="82"/>
        <v/>
      </c>
      <c r="K809" s="5"/>
    </row>
    <row r="810" spans="1:11" ht="15" customHeight="1" x14ac:dyDescent="0.2">
      <c r="A810" s="28" t="str">
        <f t="shared" si="79"/>
        <v/>
      </c>
      <c r="B810" s="26" t="str">
        <f>VLOOKUP(A810,OutputOsiris!$A$9:$A$1008,1,FALSE)</f>
        <v/>
      </c>
      <c r="C810" s="29" t="str">
        <f t="shared" si="80"/>
        <v/>
      </c>
      <c r="D810" s="26" t="str">
        <f>VLOOKUP(A810,InputToets!$A$9:$A$1008,1,FALSE)</f>
        <v/>
      </c>
      <c r="E810" s="29" t="str">
        <f t="shared" si="81"/>
        <v/>
      </c>
      <c r="F810" s="40"/>
      <c r="G810" s="77"/>
      <c r="H810" s="41" t="str">
        <f t="shared" si="77"/>
        <v/>
      </c>
      <c r="I810" s="87" t="str">
        <f t="shared" si="78"/>
        <v/>
      </c>
      <c r="J810" s="87" t="str">
        <f t="shared" si="82"/>
        <v/>
      </c>
      <c r="K810" s="5"/>
    </row>
    <row r="811" spans="1:11" ht="15" customHeight="1" x14ac:dyDescent="0.2">
      <c r="A811" s="28" t="str">
        <f t="shared" si="79"/>
        <v/>
      </c>
      <c r="B811" s="26" t="str">
        <f>VLOOKUP(A811,OutputOsiris!$A$9:$A$1008,1,FALSE)</f>
        <v/>
      </c>
      <c r="C811" s="29" t="str">
        <f t="shared" si="80"/>
        <v/>
      </c>
      <c r="D811" s="26" t="str">
        <f>VLOOKUP(A811,InputToets!$A$9:$A$1008,1,FALSE)</f>
        <v/>
      </c>
      <c r="E811" s="29" t="str">
        <f t="shared" si="81"/>
        <v/>
      </c>
      <c r="F811" s="40"/>
      <c r="G811" s="77"/>
      <c r="H811" s="41" t="str">
        <f t="shared" si="77"/>
        <v/>
      </c>
      <c r="I811" s="87" t="str">
        <f t="shared" si="78"/>
        <v/>
      </c>
      <c r="J811" s="87" t="str">
        <f t="shared" si="82"/>
        <v/>
      </c>
      <c r="K811" s="5"/>
    </row>
    <row r="812" spans="1:11" ht="15" customHeight="1" x14ac:dyDescent="0.2">
      <c r="A812" s="28" t="str">
        <f t="shared" si="79"/>
        <v/>
      </c>
      <c r="B812" s="26" t="str">
        <f>VLOOKUP(A812,OutputOsiris!$A$9:$A$1008,1,FALSE)</f>
        <v/>
      </c>
      <c r="C812" s="29" t="str">
        <f t="shared" si="80"/>
        <v/>
      </c>
      <c r="D812" s="26" t="str">
        <f>VLOOKUP(A812,InputToets!$A$9:$A$1008,1,FALSE)</f>
        <v/>
      </c>
      <c r="E812" s="29" t="str">
        <f t="shared" si="81"/>
        <v/>
      </c>
      <c r="F812" s="40"/>
      <c r="G812" s="77"/>
      <c r="H812" s="41" t="str">
        <f t="shared" si="77"/>
        <v/>
      </c>
      <c r="I812" s="87" t="str">
        <f t="shared" si="78"/>
        <v/>
      </c>
      <c r="J812" s="87" t="str">
        <f t="shared" si="82"/>
        <v/>
      </c>
      <c r="K812" s="5"/>
    </row>
    <row r="813" spans="1:11" ht="15" customHeight="1" x14ac:dyDescent="0.2">
      <c r="A813" s="28" t="str">
        <f t="shared" si="79"/>
        <v/>
      </c>
      <c r="B813" s="26" t="str">
        <f>VLOOKUP(A813,OutputOsiris!$A$9:$A$1008,1,FALSE)</f>
        <v/>
      </c>
      <c r="C813" s="29" t="str">
        <f t="shared" si="80"/>
        <v/>
      </c>
      <c r="D813" s="26" t="str">
        <f>VLOOKUP(A813,InputToets!$A$9:$A$1008,1,FALSE)</f>
        <v/>
      </c>
      <c r="E813" s="29" t="str">
        <f t="shared" si="81"/>
        <v/>
      </c>
      <c r="F813" s="40"/>
      <c r="G813" s="77"/>
      <c r="H813" s="41" t="str">
        <f t="shared" si="77"/>
        <v/>
      </c>
      <c r="I813" s="87" t="str">
        <f t="shared" si="78"/>
        <v/>
      </c>
      <c r="J813" s="87" t="str">
        <f t="shared" si="82"/>
        <v/>
      </c>
      <c r="K813" s="5"/>
    </row>
    <row r="814" spans="1:11" ht="15" customHeight="1" x14ac:dyDescent="0.2">
      <c r="A814" s="28" t="str">
        <f t="shared" si="79"/>
        <v/>
      </c>
      <c r="B814" s="26" t="str">
        <f>VLOOKUP(A814,OutputOsiris!$A$9:$A$1008,1,FALSE)</f>
        <v/>
      </c>
      <c r="C814" s="29" t="str">
        <f t="shared" si="80"/>
        <v/>
      </c>
      <c r="D814" s="26" t="str">
        <f>VLOOKUP(A814,InputToets!$A$9:$A$1008,1,FALSE)</f>
        <v/>
      </c>
      <c r="E814" s="29" t="str">
        <f t="shared" si="81"/>
        <v/>
      </c>
      <c r="F814" s="40"/>
      <c r="G814" s="77"/>
      <c r="H814" s="41" t="str">
        <f t="shared" si="77"/>
        <v/>
      </c>
      <c r="I814" s="87" t="str">
        <f t="shared" si="78"/>
        <v/>
      </c>
      <c r="J814" s="87" t="str">
        <f t="shared" si="82"/>
        <v/>
      </c>
      <c r="K814" s="5"/>
    </row>
    <row r="815" spans="1:11" ht="15" customHeight="1" x14ac:dyDescent="0.2">
      <c r="A815" s="28" t="str">
        <f t="shared" si="79"/>
        <v/>
      </c>
      <c r="B815" s="26" t="str">
        <f>VLOOKUP(A815,OutputOsiris!$A$9:$A$1008,1,FALSE)</f>
        <v/>
      </c>
      <c r="C815" s="29" t="str">
        <f t="shared" si="80"/>
        <v/>
      </c>
      <c r="D815" s="26" t="str">
        <f>VLOOKUP(A815,InputToets!$A$9:$A$1008,1,FALSE)</f>
        <v/>
      </c>
      <c r="E815" s="29" t="str">
        <f t="shared" si="81"/>
        <v/>
      </c>
      <c r="F815" s="40"/>
      <c r="G815" s="77"/>
      <c r="H815" s="41" t="str">
        <f t="shared" si="77"/>
        <v/>
      </c>
      <c r="I815" s="87" t="str">
        <f t="shared" si="78"/>
        <v/>
      </c>
      <c r="J815" s="87" t="str">
        <f t="shared" si="82"/>
        <v/>
      </c>
      <c r="K815" s="5"/>
    </row>
    <row r="816" spans="1:11" ht="15" customHeight="1" x14ac:dyDescent="0.2">
      <c r="A816" s="28" t="str">
        <f t="shared" si="79"/>
        <v/>
      </c>
      <c r="B816" s="26" t="str">
        <f>VLOOKUP(A816,OutputOsiris!$A$9:$A$1008,1,FALSE)</f>
        <v/>
      </c>
      <c r="C816" s="29" t="str">
        <f t="shared" si="80"/>
        <v/>
      </c>
      <c r="D816" s="26" t="str">
        <f>VLOOKUP(A816,InputToets!$A$9:$A$1008,1,FALSE)</f>
        <v/>
      </c>
      <c r="E816" s="29" t="str">
        <f t="shared" si="81"/>
        <v/>
      </c>
      <c r="F816" s="40"/>
      <c r="G816" s="77"/>
      <c r="H816" s="41" t="str">
        <f t="shared" si="77"/>
        <v/>
      </c>
      <c r="I816" s="87" t="str">
        <f t="shared" si="78"/>
        <v/>
      </c>
      <c r="J816" s="87" t="str">
        <f t="shared" si="82"/>
        <v/>
      </c>
      <c r="K816" s="5"/>
    </row>
    <row r="817" spans="1:11" ht="15" customHeight="1" x14ac:dyDescent="0.2">
      <c r="A817" s="28" t="str">
        <f t="shared" si="79"/>
        <v/>
      </c>
      <c r="B817" s="26" t="str">
        <f>VLOOKUP(A817,OutputOsiris!$A$9:$A$1008,1,FALSE)</f>
        <v/>
      </c>
      <c r="C817" s="29" t="str">
        <f t="shared" si="80"/>
        <v/>
      </c>
      <c r="D817" s="26" t="str">
        <f>VLOOKUP(A817,InputToets!$A$9:$A$1008,1,FALSE)</f>
        <v/>
      </c>
      <c r="E817" s="29" t="str">
        <f t="shared" si="81"/>
        <v/>
      </c>
      <c r="F817" s="40"/>
      <c r="G817" s="77"/>
      <c r="H817" s="41" t="str">
        <f t="shared" si="77"/>
        <v/>
      </c>
      <c r="I817" s="87" t="str">
        <f t="shared" si="78"/>
        <v/>
      </c>
      <c r="J817" s="87" t="str">
        <f t="shared" si="82"/>
        <v/>
      </c>
      <c r="K817" s="5"/>
    </row>
    <row r="818" spans="1:11" ht="15" customHeight="1" x14ac:dyDescent="0.2">
      <c r="A818" s="28" t="str">
        <f t="shared" si="79"/>
        <v/>
      </c>
      <c r="B818" s="26" t="str">
        <f>VLOOKUP(A818,OutputOsiris!$A$9:$A$1008,1,FALSE)</f>
        <v/>
      </c>
      <c r="C818" s="29" t="str">
        <f t="shared" si="80"/>
        <v/>
      </c>
      <c r="D818" s="26" t="str">
        <f>VLOOKUP(A818,InputToets!$A$9:$A$1008,1,FALSE)</f>
        <v/>
      </c>
      <c r="E818" s="29" t="str">
        <f t="shared" si="81"/>
        <v/>
      </c>
      <c r="F818" s="40"/>
      <c r="G818" s="77"/>
      <c r="H818" s="41" t="str">
        <f t="shared" si="77"/>
        <v/>
      </c>
      <c r="I818" s="87" t="str">
        <f t="shared" si="78"/>
        <v/>
      </c>
      <c r="J818" s="87" t="str">
        <f t="shared" si="82"/>
        <v/>
      </c>
      <c r="K818" s="5"/>
    </row>
    <row r="819" spans="1:11" ht="15" customHeight="1" x14ac:dyDescent="0.2">
      <c r="A819" s="28" t="str">
        <f t="shared" si="79"/>
        <v/>
      </c>
      <c r="B819" s="26" t="str">
        <f>VLOOKUP(A819,OutputOsiris!$A$9:$A$1008,1,FALSE)</f>
        <v/>
      </c>
      <c r="C819" s="29" t="str">
        <f t="shared" si="80"/>
        <v/>
      </c>
      <c r="D819" s="26" t="str">
        <f>VLOOKUP(A819,InputToets!$A$9:$A$1008,1,FALSE)</f>
        <v/>
      </c>
      <c r="E819" s="29" t="str">
        <f t="shared" si="81"/>
        <v/>
      </c>
      <c r="F819" s="40"/>
      <c r="G819" s="77"/>
      <c r="H819" s="41" t="str">
        <f t="shared" si="77"/>
        <v/>
      </c>
      <c r="I819" s="87" t="str">
        <f t="shared" si="78"/>
        <v/>
      </c>
      <c r="J819" s="87" t="str">
        <f t="shared" si="82"/>
        <v/>
      </c>
      <c r="K819" s="5"/>
    </row>
    <row r="820" spans="1:11" ht="15" customHeight="1" x14ac:dyDescent="0.2">
      <c r="A820" s="28" t="str">
        <f t="shared" si="79"/>
        <v/>
      </c>
      <c r="B820" s="26" t="str">
        <f>VLOOKUP(A820,OutputOsiris!$A$9:$A$1008,1,FALSE)</f>
        <v/>
      </c>
      <c r="C820" s="29" t="str">
        <f t="shared" si="80"/>
        <v/>
      </c>
      <c r="D820" s="26" t="str">
        <f>VLOOKUP(A820,InputToets!$A$9:$A$1008,1,FALSE)</f>
        <v/>
      </c>
      <c r="E820" s="29" t="str">
        <f t="shared" si="81"/>
        <v/>
      </c>
      <c r="F820" s="40"/>
      <c r="G820" s="77"/>
      <c r="H820" s="41" t="str">
        <f t="shared" si="77"/>
        <v/>
      </c>
      <c r="I820" s="87" t="str">
        <f t="shared" si="78"/>
        <v/>
      </c>
      <c r="J820" s="87" t="str">
        <f t="shared" si="82"/>
        <v/>
      </c>
      <c r="K820" s="5"/>
    </row>
    <row r="821" spans="1:11" ht="15" customHeight="1" x14ac:dyDescent="0.2">
      <c r="A821" s="28" t="str">
        <f t="shared" si="79"/>
        <v/>
      </c>
      <c r="B821" s="26" t="str">
        <f>VLOOKUP(A821,OutputOsiris!$A$9:$A$1008,1,FALSE)</f>
        <v/>
      </c>
      <c r="C821" s="29" t="str">
        <f t="shared" si="80"/>
        <v/>
      </c>
      <c r="D821" s="26" t="str">
        <f>VLOOKUP(A821,InputToets!$A$9:$A$1008,1,FALSE)</f>
        <v/>
      </c>
      <c r="E821" s="29" t="str">
        <f t="shared" si="81"/>
        <v/>
      </c>
      <c r="F821" s="40"/>
      <c r="G821" s="77"/>
      <c r="H821" s="41" t="str">
        <f t="shared" si="77"/>
        <v/>
      </c>
      <c r="I821" s="87" t="str">
        <f t="shared" si="78"/>
        <v/>
      </c>
      <c r="J821" s="87" t="str">
        <f t="shared" si="82"/>
        <v/>
      </c>
      <c r="K821" s="5"/>
    </row>
    <row r="822" spans="1:11" ht="15" customHeight="1" x14ac:dyDescent="0.2">
      <c r="A822" s="28" t="str">
        <f t="shared" si="79"/>
        <v/>
      </c>
      <c r="B822" s="26" t="str">
        <f>VLOOKUP(A822,OutputOsiris!$A$9:$A$1008,1,FALSE)</f>
        <v/>
      </c>
      <c r="C822" s="29" t="str">
        <f t="shared" si="80"/>
        <v/>
      </c>
      <c r="D822" s="26" t="str">
        <f>VLOOKUP(A822,InputToets!$A$9:$A$1008,1,FALSE)</f>
        <v/>
      </c>
      <c r="E822" s="29" t="str">
        <f t="shared" si="81"/>
        <v/>
      </c>
      <c r="F822" s="40"/>
      <c r="G822" s="77"/>
      <c r="H822" s="41" t="str">
        <f t="shared" si="77"/>
        <v/>
      </c>
      <c r="I822" s="87" t="str">
        <f t="shared" si="78"/>
        <v/>
      </c>
      <c r="J822" s="87" t="str">
        <f t="shared" si="82"/>
        <v/>
      </c>
      <c r="K822" s="5"/>
    </row>
    <row r="823" spans="1:11" ht="15" customHeight="1" x14ac:dyDescent="0.2">
      <c r="A823" s="28" t="str">
        <f t="shared" si="79"/>
        <v/>
      </c>
      <c r="B823" s="26" t="str">
        <f>VLOOKUP(A823,OutputOsiris!$A$9:$A$1008,1,FALSE)</f>
        <v/>
      </c>
      <c r="C823" s="29" t="str">
        <f t="shared" si="80"/>
        <v/>
      </c>
      <c r="D823" s="26" t="str">
        <f>VLOOKUP(A823,InputToets!$A$9:$A$1008,1,FALSE)</f>
        <v/>
      </c>
      <c r="E823" s="29" t="str">
        <f t="shared" si="81"/>
        <v/>
      </c>
      <c r="F823" s="40"/>
      <c r="G823" s="77"/>
      <c r="H823" s="41" t="str">
        <f t="shared" si="77"/>
        <v/>
      </c>
      <c r="I823" s="87" t="str">
        <f t="shared" si="78"/>
        <v/>
      </c>
      <c r="J823" s="87" t="str">
        <f t="shared" si="82"/>
        <v/>
      </c>
      <c r="K823" s="5"/>
    </row>
    <row r="824" spans="1:11" ht="15" customHeight="1" x14ac:dyDescent="0.2">
      <c r="A824" s="28" t="str">
        <f t="shared" si="79"/>
        <v/>
      </c>
      <c r="B824" s="26" t="str">
        <f>VLOOKUP(A824,OutputOsiris!$A$9:$A$1008,1,FALSE)</f>
        <v/>
      </c>
      <c r="C824" s="29" t="str">
        <f t="shared" si="80"/>
        <v/>
      </c>
      <c r="D824" s="26" t="str">
        <f>VLOOKUP(A824,InputToets!$A$9:$A$1008,1,FALSE)</f>
        <v/>
      </c>
      <c r="E824" s="29" t="str">
        <f t="shared" si="81"/>
        <v/>
      </c>
      <c r="F824" s="40"/>
      <c r="G824" s="77"/>
      <c r="H824" s="41" t="str">
        <f t="shared" si="77"/>
        <v/>
      </c>
      <c r="I824" s="87" t="str">
        <f t="shared" si="78"/>
        <v/>
      </c>
      <c r="J824" s="87" t="str">
        <f t="shared" si="82"/>
        <v/>
      </c>
      <c r="K824" s="5"/>
    </row>
    <row r="825" spans="1:11" ht="15" customHeight="1" x14ac:dyDescent="0.2">
      <c r="A825" s="28" t="str">
        <f t="shared" si="79"/>
        <v/>
      </c>
      <c r="B825" s="26" t="str">
        <f>VLOOKUP(A825,OutputOsiris!$A$9:$A$1008,1,FALSE)</f>
        <v/>
      </c>
      <c r="C825" s="29" t="str">
        <f t="shared" si="80"/>
        <v/>
      </c>
      <c r="D825" s="26" t="str">
        <f>VLOOKUP(A825,InputToets!$A$9:$A$1008,1,FALSE)</f>
        <v/>
      </c>
      <c r="E825" s="29" t="str">
        <f t="shared" si="81"/>
        <v/>
      </c>
      <c r="F825" s="40"/>
      <c r="G825" s="77"/>
      <c r="H825" s="41" t="str">
        <f t="shared" si="77"/>
        <v/>
      </c>
      <c r="I825" s="87" t="str">
        <f t="shared" si="78"/>
        <v/>
      </c>
      <c r="J825" s="87" t="str">
        <f t="shared" si="82"/>
        <v/>
      </c>
      <c r="K825" s="5"/>
    </row>
    <row r="826" spans="1:11" ht="15" customHeight="1" x14ac:dyDescent="0.2">
      <c r="A826" s="28" t="str">
        <f t="shared" si="79"/>
        <v/>
      </c>
      <c r="B826" s="26" t="str">
        <f>VLOOKUP(A826,OutputOsiris!$A$9:$A$1008,1,FALSE)</f>
        <v/>
      </c>
      <c r="C826" s="29" t="str">
        <f t="shared" si="80"/>
        <v/>
      </c>
      <c r="D826" s="26" t="str">
        <f>VLOOKUP(A826,InputToets!$A$9:$A$1008,1,FALSE)</f>
        <v/>
      </c>
      <c r="E826" s="29" t="str">
        <f t="shared" si="81"/>
        <v/>
      </c>
      <c r="F826" s="40"/>
      <c r="G826" s="77"/>
      <c r="H826" s="41" t="str">
        <f t="shared" si="77"/>
        <v/>
      </c>
      <c r="I826" s="87" t="str">
        <f t="shared" si="78"/>
        <v/>
      </c>
      <c r="J826" s="87" t="str">
        <f t="shared" si="82"/>
        <v/>
      </c>
      <c r="K826" s="5"/>
    </row>
    <row r="827" spans="1:11" ht="15" customHeight="1" x14ac:dyDescent="0.2">
      <c r="A827" s="28" t="str">
        <f t="shared" si="79"/>
        <v/>
      </c>
      <c r="B827" s="26" t="str">
        <f>VLOOKUP(A827,OutputOsiris!$A$9:$A$1008,1,FALSE)</f>
        <v/>
      </c>
      <c r="C827" s="29" t="str">
        <f t="shared" si="80"/>
        <v/>
      </c>
      <c r="D827" s="26" t="str">
        <f>VLOOKUP(A827,InputToets!$A$9:$A$1008,1,FALSE)</f>
        <v/>
      </c>
      <c r="E827" s="29" t="str">
        <f t="shared" si="81"/>
        <v/>
      </c>
      <c r="F827" s="40"/>
      <c r="G827" s="77"/>
      <c r="H827" s="41" t="str">
        <f t="shared" si="77"/>
        <v/>
      </c>
      <c r="I827" s="87" t="str">
        <f t="shared" si="78"/>
        <v/>
      </c>
      <c r="J827" s="87" t="str">
        <f t="shared" si="82"/>
        <v/>
      </c>
      <c r="K827" s="5"/>
    </row>
    <row r="828" spans="1:11" ht="15" customHeight="1" x14ac:dyDescent="0.2">
      <c r="A828" s="28" t="str">
        <f t="shared" si="79"/>
        <v/>
      </c>
      <c r="B828" s="26" t="str">
        <f>VLOOKUP(A828,OutputOsiris!$A$9:$A$1008,1,FALSE)</f>
        <v/>
      </c>
      <c r="C828" s="29" t="str">
        <f t="shared" si="80"/>
        <v/>
      </c>
      <c r="D828" s="26" t="str">
        <f>VLOOKUP(A828,InputToets!$A$9:$A$1008,1,FALSE)</f>
        <v/>
      </c>
      <c r="E828" s="29" t="str">
        <f t="shared" si="81"/>
        <v/>
      </c>
      <c r="F828" s="40"/>
      <c r="G828" s="77"/>
      <c r="H828" s="41" t="str">
        <f t="shared" si="77"/>
        <v/>
      </c>
      <c r="I828" s="87" t="str">
        <f t="shared" si="78"/>
        <v/>
      </c>
      <c r="J828" s="87" t="str">
        <f t="shared" si="82"/>
        <v/>
      </c>
      <c r="K828" s="5"/>
    </row>
    <row r="829" spans="1:11" ht="15" customHeight="1" x14ac:dyDescent="0.2">
      <c r="A829" s="28" t="str">
        <f t="shared" si="79"/>
        <v/>
      </c>
      <c r="B829" s="26" t="str">
        <f>VLOOKUP(A829,OutputOsiris!$A$9:$A$1008,1,FALSE)</f>
        <v/>
      </c>
      <c r="C829" s="29" t="str">
        <f t="shared" si="80"/>
        <v/>
      </c>
      <c r="D829" s="26" t="str">
        <f>VLOOKUP(A829,InputToets!$A$9:$A$1008,1,FALSE)</f>
        <v/>
      </c>
      <c r="E829" s="29" t="str">
        <f t="shared" si="81"/>
        <v/>
      </c>
      <c r="F829" s="40"/>
      <c r="G829" s="77"/>
      <c r="H829" s="41" t="str">
        <f t="shared" si="77"/>
        <v/>
      </c>
      <c r="I829" s="87" t="str">
        <f t="shared" si="78"/>
        <v/>
      </c>
      <c r="J829" s="87" t="str">
        <f t="shared" si="82"/>
        <v/>
      </c>
      <c r="K829" s="5"/>
    </row>
    <row r="830" spans="1:11" ht="15" customHeight="1" x14ac:dyDescent="0.2">
      <c r="A830" s="28" t="str">
        <f t="shared" si="79"/>
        <v/>
      </c>
      <c r="B830" s="26" t="str">
        <f>VLOOKUP(A830,OutputOsiris!$A$9:$A$1008,1,FALSE)</f>
        <v/>
      </c>
      <c r="C830" s="29" t="str">
        <f t="shared" si="80"/>
        <v/>
      </c>
      <c r="D830" s="26" t="str">
        <f>VLOOKUP(A830,InputToets!$A$9:$A$1008,1,FALSE)</f>
        <v/>
      </c>
      <c r="E830" s="29" t="str">
        <f t="shared" si="81"/>
        <v/>
      </c>
      <c r="F830" s="40"/>
      <c r="G830" s="77"/>
      <c r="H830" s="41" t="str">
        <f t="shared" si="77"/>
        <v/>
      </c>
      <c r="I830" s="87" t="str">
        <f t="shared" si="78"/>
        <v/>
      </c>
      <c r="J830" s="87" t="str">
        <f t="shared" si="82"/>
        <v/>
      </c>
      <c r="K830" s="5"/>
    </row>
    <row r="831" spans="1:11" ht="15" customHeight="1" x14ac:dyDescent="0.2">
      <c r="A831" s="28" t="str">
        <f t="shared" si="79"/>
        <v/>
      </c>
      <c r="B831" s="26" t="str">
        <f>VLOOKUP(A831,OutputOsiris!$A$9:$A$1008,1,FALSE)</f>
        <v/>
      </c>
      <c r="C831" s="29" t="str">
        <f t="shared" si="80"/>
        <v/>
      </c>
      <c r="D831" s="26" t="str">
        <f>VLOOKUP(A831,InputToets!$A$9:$A$1008,1,FALSE)</f>
        <v/>
      </c>
      <c r="E831" s="29" t="str">
        <f t="shared" si="81"/>
        <v/>
      </c>
      <c r="F831" s="40"/>
      <c r="G831" s="77"/>
      <c r="H831" s="41" t="str">
        <f t="shared" si="77"/>
        <v/>
      </c>
      <c r="I831" s="87" t="str">
        <f t="shared" si="78"/>
        <v/>
      </c>
      <c r="J831" s="87" t="str">
        <f t="shared" si="82"/>
        <v/>
      </c>
      <c r="K831" s="5"/>
    </row>
    <row r="832" spans="1:11" ht="15" customHeight="1" x14ac:dyDescent="0.2">
      <c r="A832" s="28" t="str">
        <f t="shared" si="79"/>
        <v/>
      </c>
      <c r="B832" s="26" t="str">
        <f>VLOOKUP(A832,OutputOsiris!$A$9:$A$1008,1,FALSE)</f>
        <v/>
      </c>
      <c r="C832" s="29" t="str">
        <f t="shared" si="80"/>
        <v/>
      </c>
      <c r="D832" s="26" t="str">
        <f>VLOOKUP(A832,InputToets!$A$9:$A$1008,1,FALSE)</f>
        <v/>
      </c>
      <c r="E832" s="29" t="str">
        <f t="shared" si="81"/>
        <v/>
      </c>
      <c r="F832" s="40"/>
      <c r="G832" s="77"/>
      <c r="H832" s="41" t="str">
        <f t="shared" si="77"/>
        <v/>
      </c>
      <c r="I832" s="87" t="str">
        <f t="shared" si="78"/>
        <v/>
      </c>
      <c r="J832" s="87" t="str">
        <f t="shared" si="82"/>
        <v/>
      </c>
      <c r="K832" s="5"/>
    </row>
    <row r="833" spans="1:11" ht="15" customHeight="1" x14ac:dyDescent="0.2">
      <c r="A833" s="28" t="str">
        <f t="shared" si="79"/>
        <v/>
      </c>
      <c r="B833" s="26" t="str">
        <f>VLOOKUP(A833,OutputOsiris!$A$9:$A$1008,1,FALSE)</f>
        <v/>
      </c>
      <c r="C833" s="29" t="str">
        <f t="shared" si="80"/>
        <v/>
      </c>
      <c r="D833" s="26" t="str">
        <f>VLOOKUP(A833,InputToets!$A$9:$A$1008,1,FALSE)</f>
        <v/>
      </c>
      <c r="E833" s="29" t="str">
        <f t="shared" si="81"/>
        <v/>
      </c>
      <c r="F833" s="40"/>
      <c r="G833" s="77"/>
      <c r="H833" s="41" t="str">
        <f t="shared" si="77"/>
        <v/>
      </c>
      <c r="I833" s="87" t="str">
        <f t="shared" si="78"/>
        <v/>
      </c>
      <c r="J833" s="87" t="str">
        <f t="shared" si="82"/>
        <v/>
      </c>
      <c r="K833" s="5"/>
    </row>
    <row r="834" spans="1:11" ht="15" customHeight="1" x14ac:dyDescent="0.2">
      <c r="A834" s="28" t="str">
        <f t="shared" si="79"/>
        <v/>
      </c>
      <c r="B834" s="26" t="str">
        <f>VLOOKUP(A834,OutputOsiris!$A$9:$A$1008,1,FALSE)</f>
        <v/>
      </c>
      <c r="C834" s="29" t="str">
        <f t="shared" si="80"/>
        <v/>
      </c>
      <c r="D834" s="26" t="str">
        <f>VLOOKUP(A834,InputToets!$A$9:$A$1008,1,FALSE)</f>
        <v/>
      </c>
      <c r="E834" s="29" t="str">
        <f t="shared" si="81"/>
        <v/>
      </c>
      <c r="F834" s="40"/>
      <c r="G834" s="77"/>
      <c r="H834" s="41" t="str">
        <f t="shared" si="77"/>
        <v/>
      </c>
      <c r="I834" s="87" t="str">
        <f t="shared" si="78"/>
        <v/>
      </c>
      <c r="J834" s="87" t="str">
        <f t="shared" si="82"/>
        <v/>
      </c>
      <c r="K834" s="5"/>
    </row>
    <row r="835" spans="1:11" ht="15" customHeight="1" x14ac:dyDescent="0.2">
      <c r="A835" s="28" t="str">
        <f t="shared" si="79"/>
        <v/>
      </c>
      <c r="B835" s="26" t="str">
        <f>VLOOKUP(A835,OutputOsiris!$A$9:$A$1008,1,FALSE)</f>
        <v/>
      </c>
      <c r="C835" s="29" t="str">
        <f t="shared" si="80"/>
        <v/>
      </c>
      <c r="D835" s="26" t="str">
        <f>VLOOKUP(A835,InputToets!$A$9:$A$1008,1,FALSE)</f>
        <v/>
      </c>
      <c r="E835" s="29" t="str">
        <f t="shared" si="81"/>
        <v/>
      </c>
      <c r="F835" s="40"/>
      <c r="G835" s="77"/>
      <c r="H835" s="41" t="str">
        <f t="shared" si="77"/>
        <v/>
      </c>
      <c r="I835" s="87" t="str">
        <f t="shared" si="78"/>
        <v/>
      </c>
      <c r="J835" s="87" t="str">
        <f t="shared" si="82"/>
        <v/>
      </c>
      <c r="K835" s="5"/>
    </row>
    <row r="836" spans="1:11" ht="15" customHeight="1" x14ac:dyDescent="0.2">
      <c r="A836" s="28" t="str">
        <f t="shared" si="79"/>
        <v/>
      </c>
      <c r="B836" s="26" t="str">
        <f>VLOOKUP(A836,OutputOsiris!$A$9:$A$1008,1,FALSE)</f>
        <v/>
      </c>
      <c r="C836" s="29" t="str">
        <f t="shared" si="80"/>
        <v/>
      </c>
      <c r="D836" s="26" t="str">
        <f>VLOOKUP(A836,InputToets!$A$9:$A$1008,1,FALSE)</f>
        <v/>
      </c>
      <c r="E836" s="29" t="str">
        <f t="shared" si="81"/>
        <v/>
      </c>
      <c r="F836" s="40"/>
      <c r="G836" s="77"/>
      <c r="H836" s="41" t="str">
        <f t="shared" si="77"/>
        <v/>
      </c>
      <c r="I836" s="87" t="str">
        <f t="shared" si="78"/>
        <v/>
      </c>
      <c r="J836" s="87" t="str">
        <f t="shared" si="82"/>
        <v/>
      </c>
      <c r="K836" s="5"/>
    </row>
    <row r="837" spans="1:11" ht="15" customHeight="1" x14ac:dyDescent="0.2">
      <c r="A837" s="28" t="str">
        <f t="shared" si="79"/>
        <v/>
      </c>
      <c r="B837" s="26" t="str">
        <f>VLOOKUP(A837,OutputOsiris!$A$9:$A$1008,1,FALSE)</f>
        <v/>
      </c>
      <c r="C837" s="29" t="str">
        <f t="shared" si="80"/>
        <v/>
      </c>
      <c r="D837" s="26" t="str">
        <f>VLOOKUP(A837,InputToets!$A$9:$A$1008,1,FALSE)</f>
        <v/>
      </c>
      <c r="E837" s="29" t="str">
        <f t="shared" si="81"/>
        <v/>
      </c>
      <c r="F837" s="40"/>
      <c r="G837" s="77"/>
      <c r="H837" s="41" t="str">
        <f t="shared" si="77"/>
        <v/>
      </c>
      <c r="I837" s="87" t="str">
        <f t="shared" si="78"/>
        <v/>
      </c>
      <c r="J837" s="87" t="str">
        <f t="shared" si="82"/>
        <v/>
      </c>
      <c r="K837" s="5"/>
    </row>
    <row r="838" spans="1:11" ht="15" customHeight="1" x14ac:dyDescent="0.2">
      <c r="A838" s="28" t="str">
        <f t="shared" si="79"/>
        <v/>
      </c>
      <c r="B838" s="26" t="str">
        <f>VLOOKUP(A838,OutputOsiris!$A$9:$A$1008,1,FALSE)</f>
        <v/>
      </c>
      <c r="C838" s="29" t="str">
        <f t="shared" si="80"/>
        <v/>
      </c>
      <c r="D838" s="26" t="str">
        <f>VLOOKUP(A838,InputToets!$A$9:$A$1008,1,FALSE)</f>
        <v/>
      </c>
      <c r="E838" s="29" t="str">
        <f t="shared" si="81"/>
        <v/>
      </c>
      <c r="F838" s="40"/>
      <c r="G838" s="77"/>
      <c r="H838" s="41" t="str">
        <f t="shared" si="77"/>
        <v/>
      </c>
      <c r="I838" s="87" t="str">
        <f t="shared" si="78"/>
        <v/>
      </c>
      <c r="J838" s="87" t="str">
        <f t="shared" si="82"/>
        <v/>
      </c>
      <c r="K838" s="5"/>
    </row>
    <row r="839" spans="1:11" ht="15" customHeight="1" x14ac:dyDescent="0.2">
      <c r="A839" s="28" t="str">
        <f t="shared" si="79"/>
        <v/>
      </c>
      <c r="B839" s="26" t="str">
        <f>VLOOKUP(A839,OutputOsiris!$A$9:$A$1008,1,FALSE)</f>
        <v/>
      </c>
      <c r="C839" s="29" t="str">
        <f t="shared" si="80"/>
        <v/>
      </c>
      <c r="D839" s="26" t="str">
        <f>VLOOKUP(A839,InputToets!$A$9:$A$1008,1,FALSE)</f>
        <v/>
      </c>
      <c r="E839" s="29" t="str">
        <f t="shared" si="81"/>
        <v/>
      </c>
      <c r="F839" s="40"/>
      <c r="G839" s="77"/>
      <c r="H839" s="41" t="str">
        <f t="shared" si="77"/>
        <v/>
      </c>
      <c r="I839" s="87" t="str">
        <f t="shared" si="78"/>
        <v/>
      </c>
      <c r="J839" s="87" t="str">
        <f t="shared" si="82"/>
        <v/>
      </c>
      <c r="K839" s="5"/>
    </row>
    <row r="840" spans="1:11" ht="15" customHeight="1" x14ac:dyDescent="0.2">
      <c r="A840" s="28" t="str">
        <f t="shared" si="79"/>
        <v/>
      </c>
      <c r="B840" s="26" t="str">
        <f>VLOOKUP(A840,OutputOsiris!$A$9:$A$1008,1,FALSE)</f>
        <v/>
      </c>
      <c r="C840" s="29" t="str">
        <f t="shared" si="80"/>
        <v/>
      </c>
      <c r="D840" s="26" t="str">
        <f>VLOOKUP(A840,InputToets!$A$9:$A$1008,1,FALSE)</f>
        <v/>
      </c>
      <c r="E840" s="29" t="str">
        <f t="shared" si="81"/>
        <v/>
      </c>
      <c r="F840" s="40"/>
      <c r="G840" s="77"/>
      <c r="H840" s="41" t="str">
        <f t="shared" si="77"/>
        <v/>
      </c>
      <c r="I840" s="87" t="str">
        <f t="shared" si="78"/>
        <v/>
      </c>
      <c r="J840" s="87" t="str">
        <f t="shared" si="82"/>
        <v/>
      </c>
      <c r="K840" s="5"/>
    </row>
    <row r="841" spans="1:11" ht="15" customHeight="1" x14ac:dyDescent="0.2">
      <c r="A841" s="28" t="str">
        <f t="shared" si="79"/>
        <v/>
      </c>
      <c r="B841" s="26" t="str">
        <f>VLOOKUP(A841,OutputOsiris!$A$9:$A$1008,1,FALSE)</f>
        <v/>
      </c>
      <c r="C841" s="29" t="str">
        <f t="shared" si="80"/>
        <v/>
      </c>
      <c r="D841" s="26" t="str">
        <f>VLOOKUP(A841,InputToets!$A$9:$A$1008,1,FALSE)</f>
        <v/>
      </c>
      <c r="E841" s="29" t="str">
        <f t="shared" si="81"/>
        <v/>
      </c>
      <c r="F841" s="40"/>
      <c r="G841" s="77"/>
      <c r="H841" s="41" t="str">
        <f t="shared" si="77"/>
        <v/>
      </c>
      <c r="I841" s="87" t="str">
        <f t="shared" si="78"/>
        <v/>
      </c>
      <c r="J841" s="87" t="str">
        <f t="shared" si="82"/>
        <v/>
      </c>
      <c r="K841" s="5"/>
    </row>
    <row r="842" spans="1:11" ht="15" customHeight="1" x14ac:dyDescent="0.2">
      <c r="A842" s="28" t="str">
        <f t="shared" si="79"/>
        <v/>
      </c>
      <c r="B842" s="26" t="str">
        <f>VLOOKUP(A842,OutputOsiris!$A$9:$A$1008,1,FALSE)</f>
        <v/>
      </c>
      <c r="C842" s="29" t="str">
        <f t="shared" si="80"/>
        <v/>
      </c>
      <c r="D842" s="26" t="str">
        <f>VLOOKUP(A842,InputToets!$A$9:$A$1008,1,FALSE)</f>
        <v/>
      </c>
      <c r="E842" s="29" t="str">
        <f t="shared" si="81"/>
        <v/>
      </c>
      <c r="F842" s="40"/>
      <c r="G842" s="77"/>
      <c r="H842" s="41" t="str">
        <f t="shared" si="77"/>
        <v/>
      </c>
      <c r="I842" s="87" t="str">
        <f t="shared" si="78"/>
        <v/>
      </c>
      <c r="J842" s="87" t="str">
        <f t="shared" si="82"/>
        <v/>
      </c>
      <c r="K842" s="5"/>
    </row>
    <row r="843" spans="1:11" ht="15" customHeight="1" x14ac:dyDescent="0.2">
      <c r="A843" s="28" t="str">
        <f t="shared" si="79"/>
        <v/>
      </c>
      <c r="B843" s="26" t="str">
        <f>VLOOKUP(A843,OutputOsiris!$A$9:$A$1008,1,FALSE)</f>
        <v/>
      </c>
      <c r="C843" s="29" t="str">
        <f t="shared" si="80"/>
        <v/>
      </c>
      <c r="D843" s="26" t="str">
        <f>VLOOKUP(A843,InputToets!$A$9:$A$1008,1,FALSE)</f>
        <v/>
      </c>
      <c r="E843" s="29" t="str">
        <f t="shared" si="81"/>
        <v/>
      </c>
      <c r="F843" s="40"/>
      <c r="G843" s="77"/>
      <c r="H843" s="41" t="str">
        <f t="shared" ref="H843:H906" si="83">IF(J843="","",IF($G$9="Cijfer",IF(ISNUMBER(G843),G843,""),IF(J843&gt;10,10,J843)))</f>
        <v/>
      </c>
      <c r="I843" s="87" t="str">
        <f t="shared" ref="I843:I906" si="84">IF(ISNUMBER(G843),((G843-$C$8)/$E$7)+1,"")</f>
        <v/>
      </c>
      <c r="J843" s="87" t="str">
        <f t="shared" si="82"/>
        <v/>
      </c>
      <c r="K843" s="5"/>
    </row>
    <row r="844" spans="1:11" ht="15" customHeight="1" x14ac:dyDescent="0.2">
      <c r="A844" s="28" t="str">
        <f t="shared" ref="A844:A907" si="85">TEXT(RIGHT(TRIM(F844),7),"0000000")</f>
        <v/>
      </c>
      <c r="B844" s="26" t="str">
        <f>VLOOKUP(A844,OutputOsiris!$A$9:$A$1008,1,FALSE)</f>
        <v/>
      </c>
      <c r="C844" s="29" t="str">
        <f t="shared" ref="C844:C907" si="86">IF(ISBLANK(F844),"",(IF(ISERROR(B844),"NEE","")))</f>
        <v/>
      </c>
      <c r="D844" s="26" t="str">
        <f>VLOOKUP(A844,InputToets!$A$9:$A$1008,1,FALSE)</f>
        <v/>
      </c>
      <c r="E844" s="29" t="str">
        <f t="shared" ref="E844:E907" si="87">IF(ISBLANK(F844),"",(IF(ISERROR(D844),"NEE","")))</f>
        <v/>
      </c>
      <c r="F844" s="40"/>
      <c r="G844" s="77"/>
      <c r="H844" s="41" t="str">
        <f t="shared" si="83"/>
        <v/>
      </c>
      <c r="I844" s="87" t="str">
        <f t="shared" si="84"/>
        <v/>
      </c>
      <c r="J844" s="87" t="str">
        <f t="shared" si="82"/>
        <v/>
      </c>
      <c r="K844" s="5"/>
    </row>
    <row r="845" spans="1:11" ht="15" customHeight="1" x14ac:dyDescent="0.2">
      <c r="A845" s="28" t="str">
        <f t="shared" si="85"/>
        <v/>
      </c>
      <c r="B845" s="26" t="str">
        <f>VLOOKUP(A845,OutputOsiris!$A$9:$A$1008,1,FALSE)</f>
        <v/>
      </c>
      <c r="C845" s="29" t="str">
        <f t="shared" si="86"/>
        <v/>
      </c>
      <c r="D845" s="26" t="str">
        <f>VLOOKUP(A845,InputToets!$A$9:$A$1008,1,FALSE)</f>
        <v/>
      </c>
      <c r="E845" s="29" t="str">
        <f t="shared" si="87"/>
        <v/>
      </c>
      <c r="F845" s="40"/>
      <c r="G845" s="77"/>
      <c r="H845" s="41" t="str">
        <f t="shared" si="83"/>
        <v/>
      </c>
      <c r="I845" s="87" t="str">
        <f t="shared" si="84"/>
        <v/>
      </c>
      <c r="J845" s="87" t="str">
        <f t="shared" si="82"/>
        <v/>
      </c>
      <c r="K845" s="5"/>
    </row>
    <row r="846" spans="1:11" ht="15" customHeight="1" x14ac:dyDescent="0.2">
      <c r="A846" s="28" t="str">
        <f t="shared" si="85"/>
        <v/>
      </c>
      <c r="B846" s="26" t="str">
        <f>VLOOKUP(A846,OutputOsiris!$A$9:$A$1008,1,FALSE)</f>
        <v/>
      </c>
      <c r="C846" s="29" t="str">
        <f t="shared" si="86"/>
        <v/>
      </c>
      <c r="D846" s="26" t="str">
        <f>VLOOKUP(A846,InputToets!$A$9:$A$1008,1,FALSE)</f>
        <v/>
      </c>
      <c r="E846" s="29" t="str">
        <f t="shared" si="87"/>
        <v/>
      </c>
      <c r="F846" s="40"/>
      <c r="G846" s="77"/>
      <c r="H846" s="41" t="str">
        <f t="shared" si="83"/>
        <v/>
      </c>
      <c r="I846" s="87" t="str">
        <f t="shared" si="84"/>
        <v/>
      </c>
      <c r="J846" s="87" t="str">
        <f t="shared" si="82"/>
        <v/>
      </c>
      <c r="K846" s="5"/>
    </row>
    <row r="847" spans="1:11" ht="15" customHeight="1" x14ac:dyDescent="0.2">
      <c r="A847" s="28" t="str">
        <f t="shared" si="85"/>
        <v/>
      </c>
      <c r="B847" s="26" t="str">
        <f>VLOOKUP(A847,OutputOsiris!$A$9:$A$1008,1,FALSE)</f>
        <v/>
      </c>
      <c r="C847" s="29" t="str">
        <f t="shared" si="86"/>
        <v/>
      </c>
      <c r="D847" s="26" t="str">
        <f>VLOOKUP(A847,InputToets!$A$9:$A$1008,1,FALSE)</f>
        <v/>
      </c>
      <c r="E847" s="29" t="str">
        <f t="shared" si="87"/>
        <v/>
      </c>
      <c r="F847" s="40"/>
      <c r="G847" s="77"/>
      <c r="H847" s="41" t="str">
        <f t="shared" si="83"/>
        <v/>
      </c>
      <c r="I847" s="87" t="str">
        <f t="shared" si="84"/>
        <v/>
      </c>
      <c r="J847" s="87" t="str">
        <f t="shared" si="82"/>
        <v/>
      </c>
      <c r="K847" s="5"/>
    </row>
    <row r="848" spans="1:11" ht="15" customHeight="1" x14ac:dyDescent="0.2">
      <c r="A848" s="28" t="str">
        <f t="shared" si="85"/>
        <v/>
      </c>
      <c r="B848" s="26" t="str">
        <f>VLOOKUP(A848,OutputOsiris!$A$9:$A$1008,1,FALSE)</f>
        <v/>
      </c>
      <c r="C848" s="29" t="str">
        <f t="shared" si="86"/>
        <v/>
      </c>
      <c r="D848" s="26" t="str">
        <f>VLOOKUP(A848,InputToets!$A$9:$A$1008,1,FALSE)</f>
        <v/>
      </c>
      <c r="E848" s="29" t="str">
        <f t="shared" si="87"/>
        <v/>
      </c>
      <c r="F848" s="40"/>
      <c r="G848" s="77"/>
      <c r="H848" s="41" t="str">
        <f t="shared" si="83"/>
        <v/>
      </c>
      <c r="I848" s="87" t="str">
        <f t="shared" si="84"/>
        <v/>
      </c>
      <c r="J848" s="87" t="str">
        <f t="shared" ref="J848:J911" si="88">IF(I848="","",IF(I848&lt;1,1,I848))</f>
        <v/>
      </c>
      <c r="K848" s="5"/>
    </row>
    <row r="849" spans="1:11" ht="15" customHeight="1" x14ac:dyDescent="0.2">
      <c r="A849" s="28" t="str">
        <f t="shared" si="85"/>
        <v/>
      </c>
      <c r="B849" s="26" t="str">
        <f>VLOOKUP(A849,OutputOsiris!$A$9:$A$1008,1,FALSE)</f>
        <v/>
      </c>
      <c r="C849" s="29" t="str">
        <f t="shared" si="86"/>
        <v/>
      </c>
      <c r="D849" s="26" t="str">
        <f>VLOOKUP(A849,InputToets!$A$9:$A$1008,1,FALSE)</f>
        <v/>
      </c>
      <c r="E849" s="29" t="str">
        <f t="shared" si="87"/>
        <v/>
      </c>
      <c r="F849" s="40"/>
      <c r="G849" s="77"/>
      <c r="H849" s="41" t="str">
        <f t="shared" si="83"/>
        <v/>
      </c>
      <c r="I849" s="87" t="str">
        <f t="shared" si="84"/>
        <v/>
      </c>
      <c r="J849" s="87" t="str">
        <f t="shared" si="88"/>
        <v/>
      </c>
      <c r="K849" s="5"/>
    </row>
    <row r="850" spans="1:11" ht="15" customHeight="1" x14ac:dyDescent="0.2">
      <c r="A850" s="28" t="str">
        <f t="shared" si="85"/>
        <v/>
      </c>
      <c r="B850" s="26" t="str">
        <f>VLOOKUP(A850,OutputOsiris!$A$9:$A$1008,1,FALSE)</f>
        <v/>
      </c>
      <c r="C850" s="29" t="str">
        <f t="shared" si="86"/>
        <v/>
      </c>
      <c r="D850" s="26" t="str">
        <f>VLOOKUP(A850,InputToets!$A$9:$A$1008,1,FALSE)</f>
        <v/>
      </c>
      <c r="E850" s="29" t="str">
        <f t="shared" si="87"/>
        <v/>
      </c>
      <c r="F850" s="40"/>
      <c r="G850" s="77"/>
      <c r="H850" s="41" t="str">
        <f t="shared" si="83"/>
        <v/>
      </c>
      <c r="I850" s="87" t="str">
        <f t="shared" si="84"/>
        <v/>
      </c>
      <c r="J850" s="87" t="str">
        <f t="shared" si="88"/>
        <v/>
      </c>
      <c r="K850" s="5"/>
    </row>
    <row r="851" spans="1:11" ht="15" customHeight="1" x14ac:dyDescent="0.2">
      <c r="A851" s="28" t="str">
        <f t="shared" si="85"/>
        <v/>
      </c>
      <c r="B851" s="26" t="str">
        <f>VLOOKUP(A851,OutputOsiris!$A$9:$A$1008,1,FALSE)</f>
        <v/>
      </c>
      <c r="C851" s="29" t="str">
        <f t="shared" si="86"/>
        <v/>
      </c>
      <c r="D851" s="26" t="str">
        <f>VLOOKUP(A851,InputToets!$A$9:$A$1008,1,FALSE)</f>
        <v/>
      </c>
      <c r="E851" s="29" t="str">
        <f t="shared" si="87"/>
        <v/>
      </c>
      <c r="F851" s="40"/>
      <c r="G851" s="77"/>
      <c r="H851" s="41" t="str">
        <f t="shared" si="83"/>
        <v/>
      </c>
      <c r="I851" s="87" t="str">
        <f t="shared" si="84"/>
        <v/>
      </c>
      <c r="J851" s="87" t="str">
        <f t="shared" si="88"/>
        <v/>
      </c>
      <c r="K851" s="5"/>
    </row>
    <row r="852" spans="1:11" ht="15" customHeight="1" x14ac:dyDescent="0.2">
      <c r="A852" s="28" t="str">
        <f t="shared" si="85"/>
        <v/>
      </c>
      <c r="B852" s="26" t="str">
        <f>VLOOKUP(A852,OutputOsiris!$A$9:$A$1008,1,FALSE)</f>
        <v/>
      </c>
      <c r="C852" s="29" t="str">
        <f t="shared" si="86"/>
        <v/>
      </c>
      <c r="D852" s="26" t="str">
        <f>VLOOKUP(A852,InputToets!$A$9:$A$1008,1,FALSE)</f>
        <v/>
      </c>
      <c r="E852" s="29" t="str">
        <f t="shared" si="87"/>
        <v/>
      </c>
      <c r="F852" s="40"/>
      <c r="G852" s="77"/>
      <c r="H852" s="41" t="str">
        <f t="shared" si="83"/>
        <v/>
      </c>
      <c r="I852" s="87" t="str">
        <f t="shared" si="84"/>
        <v/>
      </c>
      <c r="J852" s="87" t="str">
        <f t="shared" si="88"/>
        <v/>
      </c>
      <c r="K852" s="5"/>
    </row>
    <row r="853" spans="1:11" ht="15" customHeight="1" x14ac:dyDescent="0.2">
      <c r="A853" s="28" t="str">
        <f t="shared" si="85"/>
        <v/>
      </c>
      <c r="B853" s="26" t="str">
        <f>VLOOKUP(A853,OutputOsiris!$A$9:$A$1008,1,FALSE)</f>
        <v/>
      </c>
      <c r="C853" s="29" t="str">
        <f t="shared" si="86"/>
        <v/>
      </c>
      <c r="D853" s="26" t="str">
        <f>VLOOKUP(A853,InputToets!$A$9:$A$1008,1,FALSE)</f>
        <v/>
      </c>
      <c r="E853" s="29" t="str">
        <f t="shared" si="87"/>
        <v/>
      </c>
      <c r="F853" s="40"/>
      <c r="G853" s="77"/>
      <c r="H853" s="41" t="str">
        <f t="shared" si="83"/>
        <v/>
      </c>
      <c r="I853" s="87" t="str">
        <f t="shared" si="84"/>
        <v/>
      </c>
      <c r="J853" s="87" t="str">
        <f t="shared" si="88"/>
        <v/>
      </c>
      <c r="K853" s="5"/>
    </row>
    <row r="854" spans="1:11" ht="15" customHeight="1" x14ac:dyDescent="0.2">
      <c r="A854" s="28" t="str">
        <f t="shared" si="85"/>
        <v/>
      </c>
      <c r="B854" s="26" t="str">
        <f>VLOOKUP(A854,OutputOsiris!$A$9:$A$1008,1,FALSE)</f>
        <v/>
      </c>
      <c r="C854" s="29" t="str">
        <f t="shared" si="86"/>
        <v/>
      </c>
      <c r="D854" s="26" t="str">
        <f>VLOOKUP(A854,InputToets!$A$9:$A$1008,1,FALSE)</f>
        <v/>
      </c>
      <c r="E854" s="29" t="str">
        <f t="shared" si="87"/>
        <v/>
      </c>
      <c r="F854" s="40"/>
      <c r="G854" s="77"/>
      <c r="H854" s="41" t="str">
        <f t="shared" si="83"/>
        <v/>
      </c>
      <c r="I854" s="87" t="str">
        <f t="shared" si="84"/>
        <v/>
      </c>
      <c r="J854" s="87" t="str">
        <f t="shared" si="88"/>
        <v/>
      </c>
      <c r="K854" s="5"/>
    </row>
    <row r="855" spans="1:11" ht="15" customHeight="1" x14ac:dyDescent="0.2">
      <c r="A855" s="28" t="str">
        <f t="shared" si="85"/>
        <v/>
      </c>
      <c r="B855" s="26" t="str">
        <f>VLOOKUP(A855,OutputOsiris!$A$9:$A$1008,1,FALSE)</f>
        <v/>
      </c>
      <c r="C855" s="29" t="str">
        <f t="shared" si="86"/>
        <v/>
      </c>
      <c r="D855" s="26" t="str">
        <f>VLOOKUP(A855,InputToets!$A$9:$A$1008,1,FALSE)</f>
        <v/>
      </c>
      <c r="E855" s="29" t="str">
        <f t="shared" si="87"/>
        <v/>
      </c>
      <c r="F855" s="40"/>
      <c r="G855" s="77"/>
      <c r="H855" s="41" t="str">
        <f t="shared" si="83"/>
        <v/>
      </c>
      <c r="I855" s="87" t="str">
        <f t="shared" si="84"/>
        <v/>
      </c>
      <c r="J855" s="87" t="str">
        <f t="shared" si="88"/>
        <v/>
      </c>
      <c r="K855" s="5"/>
    </row>
    <row r="856" spans="1:11" ht="15" customHeight="1" x14ac:dyDescent="0.2">
      <c r="A856" s="28" t="str">
        <f t="shared" si="85"/>
        <v/>
      </c>
      <c r="B856" s="26" t="str">
        <f>VLOOKUP(A856,OutputOsiris!$A$9:$A$1008,1,FALSE)</f>
        <v/>
      </c>
      <c r="C856" s="29" t="str">
        <f t="shared" si="86"/>
        <v/>
      </c>
      <c r="D856" s="26" t="str">
        <f>VLOOKUP(A856,InputToets!$A$9:$A$1008,1,FALSE)</f>
        <v/>
      </c>
      <c r="E856" s="29" t="str">
        <f t="shared" si="87"/>
        <v/>
      </c>
      <c r="F856" s="40"/>
      <c r="G856" s="77"/>
      <c r="H856" s="41" t="str">
        <f t="shared" si="83"/>
        <v/>
      </c>
      <c r="I856" s="87" t="str">
        <f t="shared" si="84"/>
        <v/>
      </c>
      <c r="J856" s="87" t="str">
        <f t="shared" si="88"/>
        <v/>
      </c>
      <c r="K856" s="5"/>
    </row>
    <row r="857" spans="1:11" ht="15" customHeight="1" x14ac:dyDescent="0.2">
      <c r="A857" s="28" t="str">
        <f t="shared" si="85"/>
        <v/>
      </c>
      <c r="B857" s="26" t="str">
        <f>VLOOKUP(A857,OutputOsiris!$A$9:$A$1008,1,FALSE)</f>
        <v/>
      </c>
      <c r="C857" s="29" t="str">
        <f t="shared" si="86"/>
        <v/>
      </c>
      <c r="D857" s="26" t="str">
        <f>VLOOKUP(A857,InputToets!$A$9:$A$1008,1,FALSE)</f>
        <v/>
      </c>
      <c r="E857" s="29" t="str">
        <f t="shared" si="87"/>
        <v/>
      </c>
      <c r="F857" s="40"/>
      <c r="G857" s="77"/>
      <c r="H857" s="41" t="str">
        <f t="shared" si="83"/>
        <v/>
      </c>
      <c r="I857" s="87" t="str">
        <f t="shared" si="84"/>
        <v/>
      </c>
      <c r="J857" s="87" t="str">
        <f t="shared" si="88"/>
        <v/>
      </c>
      <c r="K857" s="5"/>
    </row>
    <row r="858" spans="1:11" ht="15" customHeight="1" x14ac:dyDescent="0.2">
      <c r="A858" s="28" t="str">
        <f t="shared" si="85"/>
        <v/>
      </c>
      <c r="B858" s="26" t="str">
        <f>VLOOKUP(A858,OutputOsiris!$A$9:$A$1008,1,FALSE)</f>
        <v/>
      </c>
      <c r="C858" s="29" t="str">
        <f t="shared" si="86"/>
        <v/>
      </c>
      <c r="D858" s="26" t="str">
        <f>VLOOKUP(A858,InputToets!$A$9:$A$1008,1,FALSE)</f>
        <v/>
      </c>
      <c r="E858" s="29" t="str">
        <f t="shared" si="87"/>
        <v/>
      </c>
      <c r="F858" s="40"/>
      <c r="G858" s="77"/>
      <c r="H858" s="41" t="str">
        <f t="shared" si="83"/>
        <v/>
      </c>
      <c r="I858" s="87" t="str">
        <f t="shared" si="84"/>
        <v/>
      </c>
      <c r="J858" s="87" t="str">
        <f t="shared" si="88"/>
        <v/>
      </c>
      <c r="K858" s="5"/>
    </row>
    <row r="859" spans="1:11" ht="15" customHeight="1" x14ac:dyDescent="0.2">
      <c r="A859" s="28" t="str">
        <f t="shared" si="85"/>
        <v/>
      </c>
      <c r="B859" s="26" t="str">
        <f>VLOOKUP(A859,OutputOsiris!$A$9:$A$1008,1,FALSE)</f>
        <v/>
      </c>
      <c r="C859" s="29" t="str">
        <f t="shared" si="86"/>
        <v/>
      </c>
      <c r="D859" s="26" t="str">
        <f>VLOOKUP(A859,InputToets!$A$9:$A$1008,1,FALSE)</f>
        <v/>
      </c>
      <c r="E859" s="29" t="str">
        <f t="shared" si="87"/>
        <v/>
      </c>
      <c r="F859" s="40"/>
      <c r="G859" s="77"/>
      <c r="H859" s="41" t="str">
        <f t="shared" si="83"/>
        <v/>
      </c>
      <c r="I859" s="87" t="str">
        <f t="shared" si="84"/>
        <v/>
      </c>
      <c r="J859" s="87" t="str">
        <f t="shared" si="88"/>
        <v/>
      </c>
      <c r="K859" s="5"/>
    </row>
    <row r="860" spans="1:11" ht="15" customHeight="1" x14ac:dyDescent="0.2">
      <c r="A860" s="28" t="str">
        <f t="shared" si="85"/>
        <v/>
      </c>
      <c r="B860" s="26" t="str">
        <f>VLOOKUP(A860,OutputOsiris!$A$9:$A$1008,1,FALSE)</f>
        <v/>
      </c>
      <c r="C860" s="29" t="str">
        <f t="shared" si="86"/>
        <v/>
      </c>
      <c r="D860" s="26" t="str">
        <f>VLOOKUP(A860,InputToets!$A$9:$A$1008,1,FALSE)</f>
        <v/>
      </c>
      <c r="E860" s="29" t="str">
        <f t="shared" si="87"/>
        <v/>
      </c>
      <c r="F860" s="40"/>
      <c r="G860" s="77"/>
      <c r="H860" s="41" t="str">
        <f t="shared" si="83"/>
        <v/>
      </c>
      <c r="I860" s="87" t="str">
        <f t="shared" si="84"/>
        <v/>
      </c>
      <c r="J860" s="87" t="str">
        <f t="shared" si="88"/>
        <v/>
      </c>
      <c r="K860" s="5"/>
    </row>
    <row r="861" spans="1:11" ht="15" customHeight="1" x14ac:dyDescent="0.2">
      <c r="A861" s="28" t="str">
        <f t="shared" si="85"/>
        <v/>
      </c>
      <c r="B861" s="26" t="str">
        <f>VLOOKUP(A861,OutputOsiris!$A$9:$A$1008,1,FALSE)</f>
        <v/>
      </c>
      <c r="C861" s="29" t="str">
        <f t="shared" si="86"/>
        <v/>
      </c>
      <c r="D861" s="26" t="str">
        <f>VLOOKUP(A861,InputToets!$A$9:$A$1008,1,FALSE)</f>
        <v/>
      </c>
      <c r="E861" s="29" t="str">
        <f t="shared" si="87"/>
        <v/>
      </c>
      <c r="F861" s="40"/>
      <c r="G861" s="77"/>
      <c r="H861" s="41" t="str">
        <f t="shared" si="83"/>
        <v/>
      </c>
      <c r="I861" s="87" t="str">
        <f t="shared" si="84"/>
        <v/>
      </c>
      <c r="J861" s="87" t="str">
        <f t="shared" si="88"/>
        <v/>
      </c>
      <c r="K861" s="5"/>
    </row>
    <row r="862" spans="1:11" ht="15" customHeight="1" x14ac:dyDescent="0.2">
      <c r="A862" s="28" t="str">
        <f t="shared" si="85"/>
        <v/>
      </c>
      <c r="B862" s="26" t="str">
        <f>VLOOKUP(A862,OutputOsiris!$A$9:$A$1008,1,FALSE)</f>
        <v/>
      </c>
      <c r="C862" s="29" t="str">
        <f t="shared" si="86"/>
        <v/>
      </c>
      <c r="D862" s="26" t="str">
        <f>VLOOKUP(A862,InputToets!$A$9:$A$1008,1,FALSE)</f>
        <v/>
      </c>
      <c r="E862" s="29" t="str">
        <f t="shared" si="87"/>
        <v/>
      </c>
      <c r="F862" s="40"/>
      <c r="G862" s="77"/>
      <c r="H862" s="41" t="str">
        <f t="shared" si="83"/>
        <v/>
      </c>
      <c r="I862" s="87" t="str">
        <f t="shared" si="84"/>
        <v/>
      </c>
      <c r="J862" s="87" t="str">
        <f t="shared" si="88"/>
        <v/>
      </c>
      <c r="K862" s="5"/>
    </row>
    <row r="863" spans="1:11" ht="15" customHeight="1" x14ac:dyDescent="0.2">
      <c r="A863" s="28" t="str">
        <f t="shared" si="85"/>
        <v/>
      </c>
      <c r="B863" s="26" t="str">
        <f>VLOOKUP(A863,OutputOsiris!$A$9:$A$1008,1,FALSE)</f>
        <v/>
      </c>
      <c r="C863" s="29" t="str">
        <f t="shared" si="86"/>
        <v/>
      </c>
      <c r="D863" s="26" t="str">
        <f>VLOOKUP(A863,InputToets!$A$9:$A$1008,1,FALSE)</f>
        <v/>
      </c>
      <c r="E863" s="29" t="str">
        <f t="shared" si="87"/>
        <v/>
      </c>
      <c r="F863" s="40"/>
      <c r="G863" s="77"/>
      <c r="H863" s="41" t="str">
        <f t="shared" si="83"/>
        <v/>
      </c>
      <c r="I863" s="87" t="str">
        <f t="shared" si="84"/>
        <v/>
      </c>
      <c r="J863" s="87" t="str">
        <f t="shared" si="88"/>
        <v/>
      </c>
      <c r="K863" s="5"/>
    </row>
    <row r="864" spans="1:11" ht="15" customHeight="1" x14ac:dyDescent="0.2">
      <c r="A864" s="28" t="str">
        <f t="shared" si="85"/>
        <v/>
      </c>
      <c r="B864" s="26" t="str">
        <f>VLOOKUP(A864,OutputOsiris!$A$9:$A$1008,1,FALSE)</f>
        <v/>
      </c>
      <c r="C864" s="29" t="str">
        <f t="shared" si="86"/>
        <v/>
      </c>
      <c r="D864" s="26" t="str">
        <f>VLOOKUP(A864,InputToets!$A$9:$A$1008,1,FALSE)</f>
        <v/>
      </c>
      <c r="E864" s="29" t="str">
        <f t="shared" si="87"/>
        <v/>
      </c>
      <c r="F864" s="40"/>
      <c r="G864" s="77"/>
      <c r="H864" s="41" t="str">
        <f t="shared" si="83"/>
        <v/>
      </c>
      <c r="I864" s="87" t="str">
        <f t="shared" si="84"/>
        <v/>
      </c>
      <c r="J864" s="87" t="str">
        <f t="shared" si="88"/>
        <v/>
      </c>
      <c r="K864" s="5"/>
    </row>
    <row r="865" spans="1:11" ht="15" customHeight="1" x14ac:dyDescent="0.2">
      <c r="A865" s="28" t="str">
        <f t="shared" si="85"/>
        <v/>
      </c>
      <c r="B865" s="26" t="str">
        <f>VLOOKUP(A865,OutputOsiris!$A$9:$A$1008,1,FALSE)</f>
        <v/>
      </c>
      <c r="C865" s="29" t="str">
        <f t="shared" si="86"/>
        <v/>
      </c>
      <c r="D865" s="26" t="str">
        <f>VLOOKUP(A865,InputToets!$A$9:$A$1008,1,FALSE)</f>
        <v/>
      </c>
      <c r="E865" s="29" t="str">
        <f t="shared" si="87"/>
        <v/>
      </c>
      <c r="F865" s="40"/>
      <c r="G865" s="77"/>
      <c r="H865" s="41" t="str">
        <f t="shared" si="83"/>
        <v/>
      </c>
      <c r="I865" s="87" t="str">
        <f t="shared" si="84"/>
        <v/>
      </c>
      <c r="J865" s="87" t="str">
        <f t="shared" si="88"/>
        <v/>
      </c>
      <c r="K865" s="5"/>
    </row>
    <row r="866" spans="1:11" ht="15" customHeight="1" x14ac:dyDescent="0.2">
      <c r="A866" s="28" t="str">
        <f t="shared" si="85"/>
        <v/>
      </c>
      <c r="B866" s="26" t="str">
        <f>VLOOKUP(A866,OutputOsiris!$A$9:$A$1008,1,FALSE)</f>
        <v/>
      </c>
      <c r="C866" s="29" t="str">
        <f t="shared" si="86"/>
        <v/>
      </c>
      <c r="D866" s="26" t="str">
        <f>VLOOKUP(A866,InputToets!$A$9:$A$1008,1,FALSE)</f>
        <v/>
      </c>
      <c r="E866" s="29" t="str">
        <f t="shared" si="87"/>
        <v/>
      </c>
      <c r="F866" s="40"/>
      <c r="G866" s="77"/>
      <c r="H866" s="41" t="str">
        <f t="shared" si="83"/>
        <v/>
      </c>
      <c r="I866" s="87" t="str">
        <f t="shared" si="84"/>
        <v/>
      </c>
      <c r="J866" s="87" t="str">
        <f t="shared" si="88"/>
        <v/>
      </c>
      <c r="K866" s="5"/>
    </row>
    <row r="867" spans="1:11" ht="15" customHeight="1" x14ac:dyDescent="0.2">
      <c r="A867" s="28" t="str">
        <f t="shared" si="85"/>
        <v/>
      </c>
      <c r="B867" s="26" t="str">
        <f>VLOOKUP(A867,OutputOsiris!$A$9:$A$1008,1,FALSE)</f>
        <v/>
      </c>
      <c r="C867" s="29" t="str">
        <f t="shared" si="86"/>
        <v/>
      </c>
      <c r="D867" s="26" t="str">
        <f>VLOOKUP(A867,InputToets!$A$9:$A$1008,1,FALSE)</f>
        <v/>
      </c>
      <c r="E867" s="29" t="str">
        <f t="shared" si="87"/>
        <v/>
      </c>
      <c r="F867" s="40"/>
      <c r="G867" s="77"/>
      <c r="H867" s="41" t="str">
        <f t="shared" si="83"/>
        <v/>
      </c>
      <c r="I867" s="87" t="str">
        <f t="shared" si="84"/>
        <v/>
      </c>
      <c r="J867" s="87" t="str">
        <f t="shared" si="88"/>
        <v/>
      </c>
      <c r="K867" s="5"/>
    </row>
    <row r="868" spans="1:11" ht="15" customHeight="1" x14ac:dyDescent="0.2">
      <c r="A868" s="28" t="str">
        <f t="shared" si="85"/>
        <v/>
      </c>
      <c r="B868" s="26" t="str">
        <f>VLOOKUP(A868,OutputOsiris!$A$9:$A$1008,1,FALSE)</f>
        <v/>
      </c>
      <c r="C868" s="29" t="str">
        <f t="shared" si="86"/>
        <v/>
      </c>
      <c r="D868" s="26" t="str">
        <f>VLOOKUP(A868,InputToets!$A$9:$A$1008,1,FALSE)</f>
        <v/>
      </c>
      <c r="E868" s="29" t="str">
        <f t="shared" si="87"/>
        <v/>
      </c>
      <c r="F868" s="40"/>
      <c r="G868" s="77"/>
      <c r="H868" s="41" t="str">
        <f t="shared" si="83"/>
        <v/>
      </c>
      <c r="I868" s="87" t="str">
        <f t="shared" si="84"/>
        <v/>
      </c>
      <c r="J868" s="87" t="str">
        <f t="shared" si="88"/>
        <v/>
      </c>
      <c r="K868" s="5"/>
    </row>
    <row r="869" spans="1:11" ht="15" customHeight="1" x14ac:dyDescent="0.2">
      <c r="A869" s="28" t="str">
        <f t="shared" si="85"/>
        <v/>
      </c>
      <c r="B869" s="26" t="str">
        <f>VLOOKUP(A869,OutputOsiris!$A$9:$A$1008,1,FALSE)</f>
        <v/>
      </c>
      <c r="C869" s="29" t="str">
        <f t="shared" si="86"/>
        <v/>
      </c>
      <c r="D869" s="26" t="str">
        <f>VLOOKUP(A869,InputToets!$A$9:$A$1008,1,FALSE)</f>
        <v/>
      </c>
      <c r="E869" s="29" t="str">
        <f t="shared" si="87"/>
        <v/>
      </c>
      <c r="F869" s="40"/>
      <c r="G869" s="77"/>
      <c r="H869" s="41" t="str">
        <f t="shared" si="83"/>
        <v/>
      </c>
      <c r="I869" s="87" t="str">
        <f t="shared" si="84"/>
        <v/>
      </c>
      <c r="J869" s="87" t="str">
        <f t="shared" si="88"/>
        <v/>
      </c>
      <c r="K869" s="5"/>
    </row>
    <row r="870" spans="1:11" ht="15" customHeight="1" x14ac:dyDescent="0.2">
      <c r="A870" s="28" t="str">
        <f t="shared" si="85"/>
        <v/>
      </c>
      <c r="B870" s="26" t="str">
        <f>VLOOKUP(A870,OutputOsiris!$A$9:$A$1008,1,FALSE)</f>
        <v/>
      </c>
      <c r="C870" s="29" t="str">
        <f t="shared" si="86"/>
        <v/>
      </c>
      <c r="D870" s="26" t="str">
        <f>VLOOKUP(A870,InputToets!$A$9:$A$1008,1,FALSE)</f>
        <v/>
      </c>
      <c r="E870" s="29" t="str">
        <f t="shared" si="87"/>
        <v/>
      </c>
      <c r="F870" s="40"/>
      <c r="G870" s="77"/>
      <c r="H870" s="41" t="str">
        <f t="shared" si="83"/>
        <v/>
      </c>
      <c r="I870" s="87" t="str">
        <f t="shared" si="84"/>
        <v/>
      </c>
      <c r="J870" s="87" t="str">
        <f t="shared" si="88"/>
        <v/>
      </c>
      <c r="K870" s="5"/>
    </row>
    <row r="871" spans="1:11" ht="15" customHeight="1" x14ac:dyDescent="0.2">
      <c r="A871" s="28" t="str">
        <f t="shared" si="85"/>
        <v/>
      </c>
      <c r="B871" s="26" t="str">
        <f>VLOOKUP(A871,OutputOsiris!$A$9:$A$1008,1,FALSE)</f>
        <v/>
      </c>
      <c r="C871" s="29" t="str">
        <f t="shared" si="86"/>
        <v/>
      </c>
      <c r="D871" s="26" t="str">
        <f>VLOOKUP(A871,InputToets!$A$9:$A$1008,1,FALSE)</f>
        <v/>
      </c>
      <c r="E871" s="29" t="str">
        <f t="shared" si="87"/>
        <v/>
      </c>
      <c r="F871" s="40"/>
      <c r="G871" s="77"/>
      <c r="H871" s="41" t="str">
        <f t="shared" si="83"/>
        <v/>
      </c>
      <c r="I871" s="87" t="str">
        <f t="shared" si="84"/>
        <v/>
      </c>
      <c r="J871" s="87" t="str">
        <f t="shared" si="88"/>
        <v/>
      </c>
      <c r="K871" s="5"/>
    </row>
    <row r="872" spans="1:11" ht="15" customHeight="1" x14ac:dyDescent="0.2">
      <c r="A872" s="28" t="str">
        <f t="shared" si="85"/>
        <v/>
      </c>
      <c r="B872" s="26" t="str">
        <f>VLOOKUP(A872,OutputOsiris!$A$9:$A$1008,1,FALSE)</f>
        <v/>
      </c>
      <c r="C872" s="29" t="str">
        <f t="shared" si="86"/>
        <v/>
      </c>
      <c r="D872" s="26" t="str">
        <f>VLOOKUP(A872,InputToets!$A$9:$A$1008,1,FALSE)</f>
        <v/>
      </c>
      <c r="E872" s="29" t="str">
        <f t="shared" si="87"/>
        <v/>
      </c>
      <c r="F872" s="40"/>
      <c r="G872" s="77"/>
      <c r="H872" s="41" t="str">
        <f t="shared" si="83"/>
        <v/>
      </c>
      <c r="I872" s="87" t="str">
        <f t="shared" si="84"/>
        <v/>
      </c>
      <c r="J872" s="87" t="str">
        <f t="shared" si="88"/>
        <v/>
      </c>
      <c r="K872" s="5"/>
    </row>
    <row r="873" spans="1:11" ht="15" customHeight="1" x14ac:dyDescent="0.2">
      <c r="A873" s="28" t="str">
        <f t="shared" si="85"/>
        <v/>
      </c>
      <c r="B873" s="26" t="str">
        <f>VLOOKUP(A873,OutputOsiris!$A$9:$A$1008,1,FALSE)</f>
        <v/>
      </c>
      <c r="C873" s="29" t="str">
        <f t="shared" si="86"/>
        <v/>
      </c>
      <c r="D873" s="26" t="str">
        <f>VLOOKUP(A873,InputToets!$A$9:$A$1008,1,FALSE)</f>
        <v/>
      </c>
      <c r="E873" s="29" t="str">
        <f t="shared" si="87"/>
        <v/>
      </c>
      <c r="F873" s="40"/>
      <c r="G873" s="77"/>
      <c r="H873" s="41" t="str">
        <f t="shared" si="83"/>
        <v/>
      </c>
      <c r="I873" s="87" t="str">
        <f t="shared" si="84"/>
        <v/>
      </c>
      <c r="J873" s="87" t="str">
        <f t="shared" si="88"/>
        <v/>
      </c>
      <c r="K873" s="5"/>
    </row>
    <row r="874" spans="1:11" ht="15" customHeight="1" x14ac:dyDescent="0.2">
      <c r="A874" s="28" t="str">
        <f t="shared" si="85"/>
        <v/>
      </c>
      <c r="B874" s="26" t="str">
        <f>VLOOKUP(A874,OutputOsiris!$A$9:$A$1008,1,FALSE)</f>
        <v/>
      </c>
      <c r="C874" s="29" t="str">
        <f t="shared" si="86"/>
        <v/>
      </c>
      <c r="D874" s="26" t="str">
        <f>VLOOKUP(A874,InputToets!$A$9:$A$1008,1,FALSE)</f>
        <v/>
      </c>
      <c r="E874" s="29" t="str">
        <f t="shared" si="87"/>
        <v/>
      </c>
      <c r="F874" s="40"/>
      <c r="G874" s="77"/>
      <c r="H874" s="41" t="str">
        <f t="shared" si="83"/>
        <v/>
      </c>
      <c r="I874" s="87" t="str">
        <f t="shared" si="84"/>
        <v/>
      </c>
      <c r="J874" s="87" t="str">
        <f t="shared" si="88"/>
        <v/>
      </c>
      <c r="K874" s="5"/>
    </row>
    <row r="875" spans="1:11" ht="15" customHeight="1" x14ac:dyDescent="0.2">
      <c r="A875" s="28" t="str">
        <f t="shared" si="85"/>
        <v/>
      </c>
      <c r="B875" s="26" t="str">
        <f>VLOOKUP(A875,OutputOsiris!$A$9:$A$1008,1,FALSE)</f>
        <v/>
      </c>
      <c r="C875" s="29" t="str">
        <f t="shared" si="86"/>
        <v/>
      </c>
      <c r="D875" s="26" t="str">
        <f>VLOOKUP(A875,InputToets!$A$9:$A$1008,1,FALSE)</f>
        <v/>
      </c>
      <c r="E875" s="29" t="str">
        <f t="shared" si="87"/>
        <v/>
      </c>
      <c r="F875" s="40"/>
      <c r="G875" s="77"/>
      <c r="H875" s="41" t="str">
        <f t="shared" si="83"/>
        <v/>
      </c>
      <c r="I875" s="87" t="str">
        <f t="shared" si="84"/>
        <v/>
      </c>
      <c r="J875" s="87" t="str">
        <f t="shared" si="88"/>
        <v/>
      </c>
      <c r="K875" s="5"/>
    </row>
    <row r="876" spans="1:11" ht="15" customHeight="1" x14ac:dyDescent="0.2">
      <c r="A876" s="28" t="str">
        <f t="shared" si="85"/>
        <v/>
      </c>
      <c r="B876" s="26" t="str">
        <f>VLOOKUP(A876,OutputOsiris!$A$9:$A$1008,1,FALSE)</f>
        <v/>
      </c>
      <c r="C876" s="29" t="str">
        <f t="shared" si="86"/>
        <v/>
      </c>
      <c r="D876" s="26" t="str">
        <f>VLOOKUP(A876,InputToets!$A$9:$A$1008,1,FALSE)</f>
        <v/>
      </c>
      <c r="E876" s="29" t="str">
        <f t="shared" si="87"/>
        <v/>
      </c>
      <c r="F876" s="40"/>
      <c r="G876" s="77"/>
      <c r="H876" s="41" t="str">
        <f t="shared" si="83"/>
        <v/>
      </c>
      <c r="I876" s="87" t="str">
        <f t="shared" si="84"/>
        <v/>
      </c>
      <c r="J876" s="87" t="str">
        <f t="shared" si="88"/>
        <v/>
      </c>
      <c r="K876" s="5"/>
    </row>
    <row r="877" spans="1:11" ht="15" customHeight="1" x14ac:dyDescent="0.2">
      <c r="A877" s="28" t="str">
        <f t="shared" si="85"/>
        <v/>
      </c>
      <c r="B877" s="26" t="str">
        <f>VLOOKUP(A877,OutputOsiris!$A$9:$A$1008,1,FALSE)</f>
        <v/>
      </c>
      <c r="C877" s="29" t="str">
        <f t="shared" si="86"/>
        <v/>
      </c>
      <c r="D877" s="26" t="str">
        <f>VLOOKUP(A877,InputToets!$A$9:$A$1008,1,FALSE)</f>
        <v/>
      </c>
      <c r="E877" s="29" t="str">
        <f t="shared" si="87"/>
        <v/>
      </c>
      <c r="F877" s="40"/>
      <c r="G877" s="77"/>
      <c r="H877" s="41" t="str">
        <f t="shared" si="83"/>
        <v/>
      </c>
      <c r="I877" s="87" t="str">
        <f t="shared" si="84"/>
        <v/>
      </c>
      <c r="J877" s="87" t="str">
        <f t="shared" si="88"/>
        <v/>
      </c>
      <c r="K877" s="5"/>
    </row>
    <row r="878" spans="1:11" ht="15" customHeight="1" x14ac:dyDescent="0.2">
      <c r="A878" s="28" t="str">
        <f t="shared" si="85"/>
        <v/>
      </c>
      <c r="B878" s="26" t="str">
        <f>VLOOKUP(A878,OutputOsiris!$A$9:$A$1008,1,FALSE)</f>
        <v/>
      </c>
      <c r="C878" s="29" t="str">
        <f t="shared" si="86"/>
        <v/>
      </c>
      <c r="D878" s="26" t="str">
        <f>VLOOKUP(A878,InputToets!$A$9:$A$1008,1,FALSE)</f>
        <v/>
      </c>
      <c r="E878" s="29" t="str">
        <f t="shared" si="87"/>
        <v/>
      </c>
      <c r="F878" s="40"/>
      <c r="G878" s="77"/>
      <c r="H878" s="41" t="str">
        <f t="shared" si="83"/>
        <v/>
      </c>
      <c r="I878" s="87" t="str">
        <f t="shared" si="84"/>
        <v/>
      </c>
      <c r="J878" s="87" t="str">
        <f t="shared" si="88"/>
        <v/>
      </c>
      <c r="K878" s="5"/>
    </row>
    <row r="879" spans="1:11" ht="15" customHeight="1" x14ac:dyDescent="0.2">
      <c r="A879" s="28" t="str">
        <f t="shared" si="85"/>
        <v/>
      </c>
      <c r="B879" s="26" t="str">
        <f>VLOOKUP(A879,OutputOsiris!$A$9:$A$1008,1,FALSE)</f>
        <v/>
      </c>
      <c r="C879" s="29" t="str">
        <f t="shared" si="86"/>
        <v/>
      </c>
      <c r="D879" s="26" t="str">
        <f>VLOOKUP(A879,InputToets!$A$9:$A$1008,1,FALSE)</f>
        <v/>
      </c>
      <c r="E879" s="29" t="str">
        <f t="shared" si="87"/>
        <v/>
      </c>
      <c r="F879" s="40"/>
      <c r="G879" s="77"/>
      <c r="H879" s="41" t="str">
        <f t="shared" si="83"/>
        <v/>
      </c>
      <c r="I879" s="87" t="str">
        <f t="shared" si="84"/>
        <v/>
      </c>
      <c r="J879" s="87" t="str">
        <f t="shared" si="88"/>
        <v/>
      </c>
      <c r="K879" s="5"/>
    </row>
    <row r="880" spans="1:11" ht="15" customHeight="1" x14ac:dyDescent="0.2">
      <c r="A880" s="28" t="str">
        <f t="shared" si="85"/>
        <v/>
      </c>
      <c r="B880" s="26" t="str">
        <f>VLOOKUP(A880,OutputOsiris!$A$9:$A$1008,1,FALSE)</f>
        <v/>
      </c>
      <c r="C880" s="29" t="str">
        <f t="shared" si="86"/>
        <v/>
      </c>
      <c r="D880" s="26" t="str">
        <f>VLOOKUP(A880,InputToets!$A$9:$A$1008,1,FALSE)</f>
        <v/>
      </c>
      <c r="E880" s="29" t="str">
        <f t="shared" si="87"/>
        <v/>
      </c>
      <c r="F880" s="40"/>
      <c r="G880" s="77"/>
      <c r="H880" s="41" t="str">
        <f t="shared" si="83"/>
        <v/>
      </c>
      <c r="I880" s="87" t="str">
        <f t="shared" si="84"/>
        <v/>
      </c>
      <c r="J880" s="87" t="str">
        <f t="shared" si="88"/>
        <v/>
      </c>
      <c r="K880" s="5"/>
    </row>
    <row r="881" spans="1:11" ht="15" customHeight="1" x14ac:dyDescent="0.2">
      <c r="A881" s="28" t="str">
        <f t="shared" si="85"/>
        <v/>
      </c>
      <c r="B881" s="26" t="str">
        <f>VLOOKUP(A881,OutputOsiris!$A$9:$A$1008,1,FALSE)</f>
        <v/>
      </c>
      <c r="C881" s="29" t="str">
        <f t="shared" si="86"/>
        <v/>
      </c>
      <c r="D881" s="26" t="str">
        <f>VLOOKUP(A881,InputToets!$A$9:$A$1008,1,FALSE)</f>
        <v/>
      </c>
      <c r="E881" s="29" t="str">
        <f t="shared" si="87"/>
        <v/>
      </c>
      <c r="F881" s="40"/>
      <c r="G881" s="77"/>
      <c r="H881" s="41" t="str">
        <f t="shared" si="83"/>
        <v/>
      </c>
      <c r="I881" s="87" t="str">
        <f t="shared" si="84"/>
        <v/>
      </c>
      <c r="J881" s="87" t="str">
        <f t="shared" si="88"/>
        <v/>
      </c>
      <c r="K881" s="5"/>
    </row>
    <row r="882" spans="1:11" ht="15" customHeight="1" x14ac:dyDescent="0.2">
      <c r="A882" s="28" t="str">
        <f t="shared" si="85"/>
        <v/>
      </c>
      <c r="B882" s="26" t="str">
        <f>VLOOKUP(A882,OutputOsiris!$A$9:$A$1008,1,FALSE)</f>
        <v/>
      </c>
      <c r="C882" s="29" t="str">
        <f t="shared" si="86"/>
        <v/>
      </c>
      <c r="D882" s="26" t="str">
        <f>VLOOKUP(A882,InputToets!$A$9:$A$1008,1,FALSE)</f>
        <v/>
      </c>
      <c r="E882" s="29" t="str">
        <f t="shared" si="87"/>
        <v/>
      </c>
      <c r="F882" s="40"/>
      <c r="G882" s="77"/>
      <c r="H882" s="41" t="str">
        <f t="shared" si="83"/>
        <v/>
      </c>
      <c r="I882" s="87" t="str">
        <f t="shared" si="84"/>
        <v/>
      </c>
      <c r="J882" s="87" t="str">
        <f t="shared" si="88"/>
        <v/>
      </c>
      <c r="K882" s="5"/>
    </row>
    <row r="883" spans="1:11" ht="15" customHeight="1" x14ac:dyDescent="0.2">
      <c r="A883" s="28" t="str">
        <f t="shared" si="85"/>
        <v/>
      </c>
      <c r="B883" s="26" t="str">
        <f>VLOOKUP(A883,OutputOsiris!$A$9:$A$1008,1,FALSE)</f>
        <v/>
      </c>
      <c r="C883" s="29" t="str">
        <f t="shared" si="86"/>
        <v/>
      </c>
      <c r="D883" s="26" t="str">
        <f>VLOOKUP(A883,InputToets!$A$9:$A$1008,1,FALSE)</f>
        <v/>
      </c>
      <c r="E883" s="29" t="str">
        <f t="shared" si="87"/>
        <v/>
      </c>
      <c r="F883" s="40"/>
      <c r="G883" s="77"/>
      <c r="H883" s="41" t="str">
        <f t="shared" si="83"/>
        <v/>
      </c>
      <c r="I883" s="87" t="str">
        <f t="shared" si="84"/>
        <v/>
      </c>
      <c r="J883" s="87" t="str">
        <f t="shared" si="88"/>
        <v/>
      </c>
      <c r="K883" s="5"/>
    </row>
    <row r="884" spans="1:11" ht="15" customHeight="1" x14ac:dyDescent="0.2">
      <c r="A884" s="28" t="str">
        <f t="shared" si="85"/>
        <v/>
      </c>
      <c r="B884" s="26" t="str">
        <f>VLOOKUP(A884,OutputOsiris!$A$9:$A$1008,1,FALSE)</f>
        <v/>
      </c>
      <c r="C884" s="29" t="str">
        <f t="shared" si="86"/>
        <v/>
      </c>
      <c r="D884" s="26" t="str">
        <f>VLOOKUP(A884,InputToets!$A$9:$A$1008,1,FALSE)</f>
        <v/>
      </c>
      <c r="E884" s="29" t="str">
        <f t="shared" si="87"/>
        <v/>
      </c>
      <c r="F884" s="40"/>
      <c r="G884" s="77"/>
      <c r="H884" s="41" t="str">
        <f t="shared" si="83"/>
        <v/>
      </c>
      <c r="I884" s="87" t="str">
        <f t="shared" si="84"/>
        <v/>
      </c>
      <c r="J884" s="87" t="str">
        <f t="shared" si="88"/>
        <v/>
      </c>
      <c r="K884" s="5"/>
    </row>
    <row r="885" spans="1:11" ht="15" customHeight="1" x14ac:dyDescent="0.2">
      <c r="A885" s="28" t="str">
        <f t="shared" si="85"/>
        <v/>
      </c>
      <c r="B885" s="26" t="str">
        <f>VLOOKUP(A885,OutputOsiris!$A$9:$A$1008,1,FALSE)</f>
        <v/>
      </c>
      <c r="C885" s="29" t="str">
        <f t="shared" si="86"/>
        <v/>
      </c>
      <c r="D885" s="26" t="str">
        <f>VLOOKUP(A885,InputToets!$A$9:$A$1008,1,FALSE)</f>
        <v/>
      </c>
      <c r="E885" s="29" t="str">
        <f t="shared" si="87"/>
        <v/>
      </c>
      <c r="F885" s="40"/>
      <c r="G885" s="77"/>
      <c r="H885" s="41" t="str">
        <f t="shared" si="83"/>
        <v/>
      </c>
      <c r="I885" s="87" t="str">
        <f t="shared" si="84"/>
        <v/>
      </c>
      <c r="J885" s="87" t="str">
        <f t="shared" si="88"/>
        <v/>
      </c>
      <c r="K885" s="5"/>
    </row>
    <row r="886" spans="1:11" ht="15" customHeight="1" x14ac:dyDescent="0.2">
      <c r="A886" s="28" t="str">
        <f t="shared" si="85"/>
        <v/>
      </c>
      <c r="B886" s="26" t="str">
        <f>VLOOKUP(A886,OutputOsiris!$A$9:$A$1008,1,FALSE)</f>
        <v/>
      </c>
      <c r="C886" s="29" t="str">
        <f t="shared" si="86"/>
        <v/>
      </c>
      <c r="D886" s="26" t="str">
        <f>VLOOKUP(A886,InputToets!$A$9:$A$1008,1,FALSE)</f>
        <v/>
      </c>
      <c r="E886" s="29" t="str">
        <f t="shared" si="87"/>
        <v/>
      </c>
      <c r="F886" s="40"/>
      <c r="G886" s="77"/>
      <c r="H886" s="41" t="str">
        <f t="shared" si="83"/>
        <v/>
      </c>
      <c r="I886" s="87" t="str">
        <f t="shared" si="84"/>
        <v/>
      </c>
      <c r="J886" s="87" t="str">
        <f t="shared" si="88"/>
        <v/>
      </c>
      <c r="K886" s="5"/>
    </row>
    <row r="887" spans="1:11" ht="15" customHeight="1" x14ac:dyDescent="0.2">
      <c r="A887" s="28" t="str">
        <f t="shared" si="85"/>
        <v/>
      </c>
      <c r="B887" s="26" t="str">
        <f>VLOOKUP(A887,OutputOsiris!$A$9:$A$1008,1,FALSE)</f>
        <v/>
      </c>
      <c r="C887" s="29" t="str">
        <f t="shared" si="86"/>
        <v/>
      </c>
      <c r="D887" s="26" t="str">
        <f>VLOOKUP(A887,InputToets!$A$9:$A$1008,1,FALSE)</f>
        <v/>
      </c>
      <c r="E887" s="29" t="str">
        <f t="shared" si="87"/>
        <v/>
      </c>
      <c r="F887" s="40"/>
      <c r="G887" s="77"/>
      <c r="H887" s="41" t="str">
        <f t="shared" si="83"/>
        <v/>
      </c>
      <c r="I887" s="87" t="str">
        <f t="shared" si="84"/>
        <v/>
      </c>
      <c r="J887" s="87" t="str">
        <f t="shared" si="88"/>
        <v/>
      </c>
      <c r="K887" s="5"/>
    </row>
    <row r="888" spans="1:11" ht="15" customHeight="1" x14ac:dyDescent="0.2">
      <c r="A888" s="28" t="str">
        <f t="shared" si="85"/>
        <v/>
      </c>
      <c r="B888" s="26" t="str">
        <f>VLOOKUP(A888,OutputOsiris!$A$9:$A$1008,1,FALSE)</f>
        <v/>
      </c>
      <c r="C888" s="29" t="str">
        <f t="shared" si="86"/>
        <v/>
      </c>
      <c r="D888" s="26" t="str">
        <f>VLOOKUP(A888,InputToets!$A$9:$A$1008,1,FALSE)</f>
        <v/>
      </c>
      <c r="E888" s="29" t="str">
        <f t="shared" si="87"/>
        <v/>
      </c>
      <c r="F888" s="40"/>
      <c r="G888" s="77"/>
      <c r="H888" s="41" t="str">
        <f t="shared" si="83"/>
        <v/>
      </c>
      <c r="I888" s="87" t="str">
        <f t="shared" si="84"/>
        <v/>
      </c>
      <c r="J888" s="87" t="str">
        <f t="shared" si="88"/>
        <v/>
      </c>
      <c r="K888" s="5"/>
    </row>
    <row r="889" spans="1:11" ht="15" customHeight="1" x14ac:dyDescent="0.2">
      <c r="A889" s="28" t="str">
        <f t="shared" si="85"/>
        <v/>
      </c>
      <c r="B889" s="26" t="str">
        <f>VLOOKUP(A889,OutputOsiris!$A$9:$A$1008,1,FALSE)</f>
        <v/>
      </c>
      <c r="C889" s="29" t="str">
        <f t="shared" si="86"/>
        <v/>
      </c>
      <c r="D889" s="26" t="str">
        <f>VLOOKUP(A889,InputToets!$A$9:$A$1008,1,FALSE)</f>
        <v/>
      </c>
      <c r="E889" s="29" t="str">
        <f t="shared" si="87"/>
        <v/>
      </c>
      <c r="F889" s="40"/>
      <c r="G889" s="77"/>
      <c r="H889" s="41" t="str">
        <f t="shared" si="83"/>
        <v/>
      </c>
      <c r="I889" s="87" t="str">
        <f t="shared" si="84"/>
        <v/>
      </c>
      <c r="J889" s="87" t="str">
        <f t="shared" si="88"/>
        <v/>
      </c>
      <c r="K889" s="5"/>
    </row>
    <row r="890" spans="1:11" ht="15" customHeight="1" x14ac:dyDescent="0.2">
      <c r="A890" s="28" t="str">
        <f t="shared" si="85"/>
        <v/>
      </c>
      <c r="B890" s="26" t="str">
        <f>VLOOKUP(A890,OutputOsiris!$A$9:$A$1008,1,FALSE)</f>
        <v/>
      </c>
      <c r="C890" s="29" t="str">
        <f t="shared" si="86"/>
        <v/>
      </c>
      <c r="D890" s="26" t="str">
        <f>VLOOKUP(A890,InputToets!$A$9:$A$1008,1,FALSE)</f>
        <v/>
      </c>
      <c r="E890" s="29" t="str">
        <f t="shared" si="87"/>
        <v/>
      </c>
      <c r="F890" s="40"/>
      <c r="G890" s="77"/>
      <c r="H890" s="41" t="str">
        <f t="shared" si="83"/>
        <v/>
      </c>
      <c r="I890" s="87" t="str">
        <f t="shared" si="84"/>
        <v/>
      </c>
      <c r="J890" s="87" t="str">
        <f t="shared" si="88"/>
        <v/>
      </c>
      <c r="K890" s="5"/>
    </row>
    <row r="891" spans="1:11" ht="15" customHeight="1" x14ac:dyDescent="0.2">
      <c r="A891" s="28" t="str">
        <f t="shared" si="85"/>
        <v/>
      </c>
      <c r="B891" s="26" t="str">
        <f>VLOOKUP(A891,OutputOsiris!$A$9:$A$1008,1,FALSE)</f>
        <v/>
      </c>
      <c r="C891" s="29" t="str">
        <f t="shared" si="86"/>
        <v/>
      </c>
      <c r="D891" s="26" t="str">
        <f>VLOOKUP(A891,InputToets!$A$9:$A$1008,1,FALSE)</f>
        <v/>
      </c>
      <c r="E891" s="29" t="str">
        <f t="shared" si="87"/>
        <v/>
      </c>
      <c r="F891" s="40"/>
      <c r="G891" s="77"/>
      <c r="H891" s="41" t="str">
        <f t="shared" si="83"/>
        <v/>
      </c>
      <c r="I891" s="87" t="str">
        <f t="shared" si="84"/>
        <v/>
      </c>
      <c r="J891" s="87" t="str">
        <f t="shared" si="88"/>
        <v/>
      </c>
      <c r="K891" s="5"/>
    </row>
    <row r="892" spans="1:11" ht="15" customHeight="1" x14ac:dyDescent="0.2">
      <c r="A892" s="28" t="str">
        <f t="shared" si="85"/>
        <v/>
      </c>
      <c r="B892" s="26" t="str">
        <f>VLOOKUP(A892,OutputOsiris!$A$9:$A$1008,1,FALSE)</f>
        <v/>
      </c>
      <c r="C892" s="29" t="str">
        <f t="shared" si="86"/>
        <v/>
      </c>
      <c r="D892" s="26" t="str">
        <f>VLOOKUP(A892,InputToets!$A$9:$A$1008,1,FALSE)</f>
        <v/>
      </c>
      <c r="E892" s="29" t="str">
        <f t="shared" si="87"/>
        <v/>
      </c>
      <c r="F892" s="40"/>
      <c r="G892" s="77"/>
      <c r="H892" s="41" t="str">
        <f t="shared" si="83"/>
        <v/>
      </c>
      <c r="I892" s="87" t="str">
        <f t="shared" si="84"/>
        <v/>
      </c>
      <c r="J892" s="87" t="str">
        <f t="shared" si="88"/>
        <v/>
      </c>
      <c r="K892" s="5"/>
    </row>
    <row r="893" spans="1:11" ht="15" customHeight="1" x14ac:dyDescent="0.2">
      <c r="A893" s="28" t="str">
        <f t="shared" si="85"/>
        <v/>
      </c>
      <c r="B893" s="26" t="str">
        <f>VLOOKUP(A893,OutputOsiris!$A$9:$A$1008,1,FALSE)</f>
        <v/>
      </c>
      <c r="C893" s="29" t="str">
        <f t="shared" si="86"/>
        <v/>
      </c>
      <c r="D893" s="26" t="str">
        <f>VLOOKUP(A893,InputToets!$A$9:$A$1008,1,FALSE)</f>
        <v/>
      </c>
      <c r="E893" s="29" t="str">
        <f t="shared" si="87"/>
        <v/>
      </c>
      <c r="F893" s="40"/>
      <c r="G893" s="77"/>
      <c r="H893" s="41" t="str">
        <f t="shared" si="83"/>
        <v/>
      </c>
      <c r="I893" s="87" t="str">
        <f t="shared" si="84"/>
        <v/>
      </c>
      <c r="J893" s="87" t="str">
        <f t="shared" si="88"/>
        <v/>
      </c>
      <c r="K893" s="5"/>
    </row>
    <row r="894" spans="1:11" ht="15" customHeight="1" x14ac:dyDescent="0.2">
      <c r="A894" s="28" t="str">
        <f t="shared" si="85"/>
        <v/>
      </c>
      <c r="B894" s="26" t="str">
        <f>VLOOKUP(A894,OutputOsiris!$A$9:$A$1008,1,FALSE)</f>
        <v/>
      </c>
      <c r="C894" s="29" t="str">
        <f t="shared" si="86"/>
        <v/>
      </c>
      <c r="D894" s="26" t="str">
        <f>VLOOKUP(A894,InputToets!$A$9:$A$1008,1,FALSE)</f>
        <v/>
      </c>
      <c r="E894" s="29" t="str">
        <f t="shared" si="87"/>
        <v/>
      </c>
      <c r="F894" s="40"/>
      <c r="G894" s="77"/>
      <c r="H894" s="41" t="str">
        <f t="shared" si="83"/>
        <v/>
      </c>
      <c r="I894" s="87" t="str">
        <f t="shared" si="84"/>
        <v/>
      </c>
      <c r="J894" s="87" t="str">
        <f t="shared" si="88"/>
        <v/>
      </c>
      <c r="K894" s="5"/>
    </row>
    <row r="895" spans="1:11" ht="15" customHeight="1" x14ac:dyDescent="0.2">
      <c r="A895" s="28" t="str">
        <f t="shared" si="85"/>
        <v/>
      </c>
      <c r="B895" s="26" t="str">
        <f>VLOOKUP(A895,OutputOsiris!$A$9:$A$1008,1,FALSE)</f>
        <v/>
      </c>
      <c r="C895" s="29" t="str">
        <f t="shared" si="86"/>
        <v/>
      </c>
      <c r="D895" s="26" t="str">
        <f>VLOOKUP(A895,InputToets!$A$9:$A$1008,1,FALSE)</f>
        <v/>
      </c>
      <c r="E895" s="29" t="str">
        <f t="shared" si="87"/>
        <v/>
      </c>
      <c r="F895" s="40"/>
      <c r="G895" s="77"/>
      <c r="H895" s="41" t="str">
        <f t="shared" si="83"/>
        <v/>
      </c>
      <c r="I895" s="87" t="str">
        <f t="shared" si="84"/>
        <v/>
      </c>
      <c r="J895" s="87" t="str">
        <f t="shared" si="88"/>
        <v/>
      </c>
      <c r="K895" s="5"/>
    </row>
    <row r="896" spans="1:11" ht="15" customHeight="1" x14ac:dyDescent="0.2">
      <c r="A896" s="28" t="str">
        <f t="shared" si="85"/>
        <v/>
      </c>
      <c r="B896" s="26" t="str">
        <f>VLOOKUP(A896,OutputOsiris!$A$9:$A$1008,1,FALSE)</f>
        <v/>
      </c>
      <c r="C896" s="29" t="str">
        <f t="shared" si="86"/>
        <v/>
      </c>
      <c r="D896" s="26" t="str">
        <f>VLOOKUP(A896,InputToets!$A$9:$A$1008,1,FALSE)</f>
        <v/>
      </c>
      <c r="E896" s="29" t="str">
        <f t="shared" si="87"/>
        <v/>
      </c>
      <c r="F896" s="40"/>
      <c r="G896" s="77"/>
      <c r="H896" s="41" t="str">
        <f t="shared" si="83"/>
        <v/>
      </c>
      <c r="I896" s="87" t="str">
        <f t="shared" si="84"/>
        <v/>
      </c>
      <c r="J896" s="87" t="str">
        <f t="shared" si="88"/>
        <v/>
      </c>
      <c r="K896" s="5"/>
    </row>
    <row r="897" spans="1:11" ht="15" customHeight="1" x14ac:dyDescent="0.2">
      <c r="A897" s="28" t="str">
        <f t="shared" si="85"/>
        <v/>
      </c>
      <c r="B897" s="26" t="str">
        <f>VLOOKUP(A897,OutputOsiris!$A$9:$A$1008,1,FALSE)</f>
        <v/>
      </c>
      <c r="C897" s="29" t="str">
        <f t="shared" si="86"/>
        <v/>
      </c>
      <c r="D897" s="26" t="str">
        <f>VLOOKUP(A897,InputToets!$A$9:$A$1008,1,FALSE)</f>
        <v/>
      </c>
      <c r="E897" s="29" t="str">
        <f t="shared" si="87"/>
        <v/>
      </c>
      <c r="F897" s="40"/>
      <c r="G897" s="77"/>
      <c r="H897" s="41" t="str">
        <f t="shared" si="83"/>
        <v/>
      </c>
      <c r="I897" s="87" t="str">
        <f t="shared" si="84"/>
        <v/>
      </c>
      <c r="J897" s="87" t="str">
        <f t="shared" si="88"/>
        <v/>
      </c>
      <c r="K897" s="5"/>
    </row>
    <row r="898" spans="1:11" ht="15" customHeight="1" x14ac:dyDescent="0.2">
      <c r="A898" s="28" t="str">
        <f t="shared" si="85"/>
        <v/>
      </c>
      <c r="B898" s="26" t="str">
        <f>VLOOKUP(A898,OutputOsiris!$A$9:$A$1008,1,FALSE)</f>
        <v/>
      </c>
      <c r="C898" s="29" t="str">
        <f t="shared" si="86"/>
        <v/>
      </c>
      <c r="D898" s="26" t="str">
        <f>VLOOKUP(A898,InputToets!$A$9:$A$1008,1,FALSE)</f>
        <v/>
      </c>
      <c r="E898" s="29" t="str">
        <f t="shared" si="87"/>
        <v/>
      </c>
      <c r="F898" s="40"/>
      <c r="G898" s="77"/>
      <c r="H898" s="41" t="str">
        <f t="shared" si="83"/>
        <v/>
      </c>
      <c r="I898" s="87" t="str">
        <f t="shared" si="84"/>
        <v/>
      </c>
      <c r="J898" s="87" t="str">
        <f t="shared" si="88"/>
        <v/>
      </c>
      <c r="K898" s="5"/>
    </row>
    <row r="899" spans="1:11" ht="15" customHeight="1" x14ac:dyDescent="0.2">
      <c r="A899" s="28" t="str">
        <f t="shared" si="85"/>
        <v/>
      </c>
      <c r="B899" s="26" t="str">
        <f>VLOOKUP(A899,OutputOsiris!$A$9:$A$1008,1,FALSE)</f>
        <v/>
      </c>
      <c r="C899" s="29" t="str">
        <f t="shared" si="86"/>
        <v/>
      </c>
      <c r="D899" s="26" t="str">
        <f>VLOOKUP(A899,InputToets!$A$9:$A$1008,1,FALSE)</f>
        <v/>
      </c>
      <c r="E899" s="29" t="str">
        <f t="shared" si="87"/>
        <v/>
      </c>
      <c r="F899" s="40"/>
      <c r="G899" s="77"/>
      <c r="H899" s="41" t="str">
        <f t="shared" si="83"/>
        <v/>
      </c>
      <c r="I899" s="87" t="str">
        <f t="shared" si="84"/>
        <v/>
      </c>
      <c r="J899" s="87" t="str">
        <f t="shared" si="88"/>
        <v/>
      </c>
      <c r="K899" s="5"/>
    </row>
    <row r="900" spans="1:11" ht="15" customHeight="1" x14ac:dyDescent="0.2">
      <c r="A900" s="28" t="str">
        <f t="shared" si="85"/>
        <v/>
      </c>
      <c r="B900" s="26" t="str">
        <f>VLOOKUP(A900,OutputOsiris!$A$9:$A$1008,1,FALSE)</f>
        <v/>
      </c>
      <c r="C900" s="29" t="str">
        <f t="shared" si="86"/>
        <v/>
      </c>
      <c r="D900" s="26" t="str">
        <f>VLOOKUP(A900,InputToets!$A$9:$A$1008,1,FALSE)</f>
        <v/>
      </c>
      <c r="E900" s="29" t="str">
        <f t="shared" si="87"/>
        <v/>
      </c>
      <c r="F900" s="40"/>
      <c r="G900" s="77"/>
      <c r="H900" s="41" t="str">
        <f t="shared" si="83"/>
        <v/>
      </c>
      <c r="I900" s="87" t="str">
        <f t="shared" si="84"/>
        <v/>
      </c>
      <c r="J900" s="87" t="str">
        <f t="shared" si="88"/>
        <v/>
      </c>
      <c r="K900" s="5"/>
    </row>
    <row r="901" spans="1:11" ht="15" customHeight="1" x14ac:dyDescent="0.2">
      <c r="A901" s="28" t="str">
        <f t="shared" si="85"/>
        <v/>
      </c>
      <c r="B901" s="26" t="str">
        <f>VLOOKUP(A901,OutputOsiris!$A$9:$A$1008,1,FALSE)</f>
        <v/>
      </c>
      <c r="C901" s="29" t="str">
        <f t="shared" si="86"/>
        <v/>
      </c>
      <c r="D901" s="26" t="str">
        <f>VLOOKUP(A901,InputToets!$A$9:$A$1008,1,FALSE)</f>
        <v/>
      </c>
      <c r="E901" s="29" t="str">
        <f t="shared" si="87"/>
        <v/>
      </c>
      <c r="F901" s="40"/>
      <c r="G901" s="77"/>
      <c r="H901" s="41" t="str">
        <f t="shared" si="83"/>
        <v/>
      </c>
      <c r="I901" s="87" t="str">
        <f t="shared" si="84"/>
        <v/>
      </c>
      <c r="J901" s="87" t="str">
        <f t="shared" si="88"/>
        <v/>
      </c>
      <c r="K901" s="5"/>
    </row>
    <row r="902" spans="1:11" ht="15" customHeight="1" x14ac:dyDescent="0.2">
      <c r="A902" s="28" t="str">
        <f t="shared" si="85"/>
        <v/>
      </c>
      <c r="B902" s="26" t="str">
        <f>VLOOKUP(A902,OutputOsiris!$A$9:$A$1008,1,FALSE)</f>
        <v/>
      </c>
      <c r="C902" s="29" t="str">
        <f t="shared" si="86"/>
        <v/>
      </c>
      <c r="D902" s="26" t="str">
        <f>VLOOKUP(A902,InputToets!$A$9:$A$1008,1,FALSE)</f>
        <v/>
      </c>
      <c r="E902" s="29" t="str">
        <f t="shared" si="87"/>
        <v/>
      </c>
      <c r="F902" s="40"/>
      <c r="G902" s="77"/>
      <c r="H902" s="41" t="str">
        <f t="shared" si="83"/>
        <v/>
      </c>
      <c r="I902" s="87" t="str">
        <f t="shared" si="84"/>
        <v/>
      </c>
      <c r="J902" s="87" t="str">
        <f t="shared" si="88"/>
        <v/>
      </c>
      <c r="K902" s="5"/>
    </row>
    <row r="903" spans="1:11" ht="15" customHeight="1" x14ac:dyDescent="0.2">
      <c r="A903" s="28" t="str">
        <f t="shared" si="85"/>
        <v/>
      </c>
      <c r="B903" s="26" t="str">
        <f>VLOOKUP(A903,OutputOsiris!$A$9:$A$1008,1,FALSE)</f>
        <v/>
      </c>
      <c r="C903" s="29" t="str">
        <f t="shared" si="86"/>
        <v/>
      </c>
      <c r="D903" s="26" t="str">
        <f>VLOOKUP(A903,InputToets!$A$9:$A$1008,1,FALSE)</f>
        <v/>
      </c>
      <c r="E903" s="29" t="str">
        <f t="shared" si="87"/>
        <v/>
      </c>
      <c r="F903" s="40"/>
      <c r="G903" s="77"/>
      <c r="H903" s="41" t="str">
        <f t="shared" si="83"/>
        <v/>
      </c>
      <c r="I903" s="87" t="str">
        <f t="shared" si="84"/>
        <v/>
      </c>
      <c r="J903" s="87" t="str">
        <f t="shared" si="88"/>
        <v/>
      </c>
      <c r="K903" s="5"/>
    </row>
    <row r="904" spans="1:11" ht="15" customHeight="1" x14ac:dyDescent="0.2">
      <c r="A904" s="28" t="str">
        <f t="shared" si="85"/>
        <v/>
      </c>
      <c r="B904" s="26" t="str">
        <f>VLOOKUP(A904,OutputOsiris!$A$9:$A$1008,1,FALSE)</f>
        <v/>
      </c>
      <c r="C904" s="29" t="str">
        <f t="shared" si="86"/>
        <v/>
      </c>
      <c r="D904" s="26" t="str">
        <f>VLOOKUP(A904,InputToets!$A$9:$A$1008,1,FALSE)</f>
        <v/>
      </c>
      <c r="E904" s="29" t="str">
        <f t="shared" si="87"/>
        <v/>
      </c>
      <c r="F904" s="40"/>
      <c r="G904" s="77"/>
      <c r="H904" s="41" t="str">
        <f t="shared" si="83"/>
        <v/>
      </c>
      <c r="I904" s="87" t="str">
        <f t="shared" si="84"/>
        <v/>
      </c>
      <c r="J904" s="87" t="str">
        <f t="shared" si="88"/>
        <v/>
      </c>
      <c r="K904" s="5"/>
    </row>
    <row r="905" spans="1:11" ht="15" customHeight="1" x14ac:dyDescent="0.2">
      <c r="A905" s="28" t="str">
        <f t="shared" si="85"/>
        <v/>
      </c>
      <c r="B905" s="26" t="str">
        <f>VLOOKUP(A905,OutputOsiris!$A$9:$A$1008,1,FALSE)</f>
        <v/>
      </c>
      <c r="C905" s="29" t="str">
        <f t="shared" si="86"/>
        <v/>
      </c>
      <c r="D905" s="26" t="str">
        <f>VLOOKUP(A905,InputToets!$A$9:$A$1008,1,FALSE)</f>
        <v/>
      </c>
      <c r="E905" s="29" t="str">
        <f t="shared" si="87"/>
        <v/>
      </c>
      <c r="F905" s="40"/>
      <c r="G905" s="77"/>
      <c r="H905" s="41" t="str">
        <f t="shared" si="83"/>
        <v/>
      </c>
      <c r="I905" s="87" t="str">
        <f t="shared" si="84"/>
        <v/>
      </c>
      <c r="J905" s="87" t="str">
        <f t="shared" si="88"/>
        <v/>
      </c>
      <c r="K905" s="5"/>
    </row>
    <row r="906" spans="1:11" ht="15" customHeight="1" x14ac:dyDescent="0.2">
      <c r="A906" s="28" t="str">
        <f t="shared" si="85"/>
        <v/>
      </c>
      <c r="B906" s="26" t="str">
        <f>VLOOKUP(A906,OutputOsiris!$A$9:$A$1008,1,FALSE)</f>
        <v/>
      </c>
      <c r="C906" s="29" t="str">
        <f t="shared" si="86"/>
        <v/>
      </c>
      <c r="D906" s="26" t="str">
        <f>VLOOKUP(A906,InputToets!$A$9:$A$1008,1,FALSE)</f>
        <v/>
      </c>
      <c r="E906" s="29" t="str">
        <f t="shared" si="87"/>
        <v/>
      </c>
      <c r="F906" s="40"/>
      <c r="G906" s="77"/>
      <c r="H906" s="41" t="str">
        <f t="shared" si="83"/>
        <v/>
      </c>
      <c r="I906" s="87" t="str">
        <f t="shared" si="84"/>
        <v/>
      </c>
      <c r="J906" s="87" t="str">
        <f t="shared" si="88"/>
        <v/>
      </c>
      <c r="K906" s="5"/>
    </row>
    <row r="907" spans="1:11" ht="15" customHeight="1" x14ac:dyDescent="0.2">
      <c r="A907" s="28" t="str">
        <f t="shared" si="85"/>
        <v/>
      </c>
      <c r="B907" s="26" t="str">
        <f>VLOOKUP(A907,OutputOsiris!$A$9:$A$1008,1,FALSE)</f>
        <v/>
      </c>
      <c r="C907" s="29" t="str">
        <f t="shared" si="86"/>
        <v/>
      </c>
      <c r="D907" s="26" t="str">
        <f>VLOOKUP(A907,InputToets!$A$9:$A$1008,1,FALSE)</f>
        <v/>
      </c>
      <c r="E907" s="29" t="str">
        <f t="shared" si="87"/>
        <v/>
      </c>
      <c r="F907" s="40"/>
      <c r="G907" s="77"/>
      <c r="H907" s="41" t="str">
        <f t="shared" ref="H907:H970" si="89">IF(J907="","",IF($G$9="Cijfer",IF(ISNUMBER(G907),G907,""),IF(J907&gt;10,10,J907)))</f>
        <v/>
      </c>
      <c r="I907" s="87" t="str">
        <f t="shared" ref="I907:I970" si="90">IF(ISNUMBER(G907),((G907-$C$8)/$E$7)+1,"")</f>
        <v/>
      </c>
      <c r="J907" s="87" t="str">
        <f t="shared" si="88"/>
        <v/>
      </c>
      <c r="K907" s="5"/>
    </row>
    <row r="908" spans="1:11" ht="15" customHeight="1" x14ac:dyDescent="0.2">
      <c r="A908" s="28" t="str">
        <f t="shared" ref="A908:A971" si="91">TEXT(RIGHT(TRIM(F908),7),"0000000")</f>
        <v/>
      </c>
      <c r="B908" s="26" t="str">
        <f>VLOOKUP(A908,OutputOsiris!$A$9:$A$1008,1,FALSE)</f>
        <v/>
      </c>
      <c r="C908" s="29" t="str">
        <f t="shared" ref="C908:C971" si="92">IF(ISBLANK(F908),"",(IF(ISERROR(B908),"NEE","")))</f>
        <v/>
      </c>
      <c r="D908" s="26" t="str">
        <f>VLOOKUP(A908,InputToets!$A$9:$A$1008,1,FALSE)</f>
        <v/>
      </c>
      <c r="E908" s="29" t="str">
        <f t="shared" ref="E908:E971" si="93">IF(ISBLANK(F908),"",(IF(ISERROR(D908),"NEE","")))</f>
        <v/>
      </c>
      <c r="F908" s="40"/>
      <c r="G908" s="77"/>
      <c r="H908" s="41" t="str">
        <f t="shared" si="89"/>
        <v/>
      </c>
      <c r="I908" s="87" t="str">
        <f t="shared" si="90"/>
        <v/>
      </c>
      <c r="J908" s="87" t="str">
        <f t="shared" si="88"/>
        <v/>
      </c>
      <c r="K908" s="5"/>
    </row>
    <row r="909" spans="1:11" ht="15" customHeight="1" x14ac:dyDescent="0.2">
      <c r="A909" s="28" t="str">
        <f t="shared" si="91"/>
        <v/>
      </c>
      <c r="B909" s="26" t="str">
        <f>VLOOKUP(A909,OutputOsiris!$A$9:$A$1008,1,FALSE)</f>
        <v/>
      </c>
      <c r="C909" s="29" t="str">
        <f t="shared" si="92"/>
        <v/>
      </c>
      <c r="D909" s="26" t="str">
        <f>VLOOKUP(A909,InputToets!$A$9:$A$1008,1,FALSE)</f>
        <v/>
      </c>
      <c r="E909" s="29" t="str">
        <f t="shared" si="93"/>
        <v/>
      </c>
      <c r="F909" s="40"/>
      <c r="G909" s="77"/>
      <c r="H909" s="41" t="str">
        <f t="shared" si="89"/>
        <v/>
      </c>
      <c r="I909" s="87" t="str">
        <f t="shared" si="90"/>
        <v/>
      </c>
      <c r="J909" s="87" t="str">
        <f t="shared" si="88"/>
        <v/>
      </c>
      <c r="K909" s="5"/>
    </row>
    <row r="910" spans="1:11" ht="15" customHeight="1" x14ac:dyDescent="0.2">
      <c r="A910" s="28" t="str">
        <f t="shared" si="91"/>
        <v/>
      </c>
      <c r="B910" s="26" t="str">
        <f>VLOOKUP(A910,OutputOsiris!$A$9:$A$1008,1,FALSE)</f>
        <v/>
      </c>
      <c r="C910" s="29" t="str">
        <f t="shared" si="92"/>
        <v/>
      </c>
      <c r="D910" s="26" t="str">
        <f>VLOOKUP(A910,InputToets!$A$9:$A$1008,1,FALSE)</f>
        <v/>
      </c>
      <c r="E910" s="29" t="str">
        <f t="shared" si="93"/>
        <v/>
      </c>
      <c r="F910" s="40"/>
      <c r="G910" s="77"/>
      <c r="H910" s="41" t="str">
        <f t="shared" si="89"/>
        <v/>
      </c>
      <c r="I910" s="87" t="str">
        <f t="shared" si="90"/>
        <v/>
      </c>
      <c r="J910" s="87" t="str">
        <f t="shared" si="88"/>
        <v/>
      </c>
      <c r="K910" s="5"/>
    </row>
    <row r="911" spans="1:11" ht="15" customHeight="1" x14ac:dyDescent="0.2">
      <c r="A911" s="28" t="str">
        <f t="shared" si="91"/>
        <v/>
      </c>
      <c r="B911" s="26" t="str">
        <f>VLOOKUP(A911,OutputOsiris!$A$9:$A$1008,1,FALSE)</f>
        <v/>
      </c>
      <c r="C911" s="29" t="str">
        <f t="shared" si="92"/>
        <v/>
      </c>
      <c r="D911" s="26" t="str">
        <f>VLOOKUP(A911,InputToets!$A$9:$A$1008,1,FALSE)</f>
        <v/>
      </c>
      <c r="E911" s="29" t="str">
        <f t="shared" si="93"/>
        <v/>
      </c>
      <c r="F911" s="40"/>
      <c r="G911" s="77"/>
      <c r="H911" s="41" t="str">
        <f t="shared" si="89"/>
        <v/>
      </c>
      <c r="I911" s="87" t="str">
        <f t="shared" si="90"/>
        <v/>
      </c>
      <c r="J911" s="87" t="str">
        <f t="shared" si="88"/>
        <v/>
      </c>
      <c r="K911" s="5"/>
    </row>
    <row r="912" spans="1:11" ht="15" customHeight="1" x14ac:dyDescent="0.2">
      <c r="A912" s="28" t="str">
        <f t="shared" si="91"/>
        <v/>
      </c>
      <c r="B912" s="26" t="str">
        <f>VLOOKUP(A912,OutputOsiris!$A$9:$A$1008,1,FALSE)</f>
        <v/>
      </c>
      <c r="C912" s="29" t="str">
        <f t="shared" si="92"/>
        <v/>
      </c>
      <c r="D912" s="26" t="str">
        <f>VLOOKUP(A912,InputToets!$A$9:$A$1008,1,FALSE)</f>
        <v/>
      </c>
      <c r="E912" s="29" t="str">
        <f t="shared" si="93"/>
        <v/>
      </c>
      <c r="F912" s="40"/>
      <c r="G912" s="77"/>
      <c r="H912" s="41" t="str">
        <f t="shared" si="89"/>
        <v/>
      </c>
      <c r="I912" s="87" t="str">
        <f t="shared" si="90"/>
        <v/>
      </c>
      <c r="J912" s="87" t="str">
        <f t="shared" ref="J912:J975" si="94">IF(I912="","",IF(I912&lt;1,1,I912))</f>
        <v/>
      </c>
      <c r="K912" s="5"/>
    </row>
    <row r="913" spans="1:11" ht="15" customHeight="1" x14ac:dyDescent="0.2">
      <c r="A913" s="28" t="str">
        <f t="shared" si="91"/>
        <v/>
      </c>
      <c r="B913" s="26" t="str">
        <f>VLOOKUP(A913,OutputOsiris!$A$9:$A$1008,1,FALSE)</f>
        <v/>
      </c>
      <c r="C913" s="29" t="str">
        <f t="shared" si="92"/>
        <v/>
      </c>
      <c r="D913" s="26" t="str">
        <f>VLOOKUP(A913,InputToets!$A$9:$A$1008,1,FALSE)</f>
        <v/>
      </c>
      <c r="E913" s="29" t="str">
        <f t="shared" si="93"/>
        <v/>
      </c>
      <c r="F913" s="40"/>
      <c r="G913" s="77"/>
      <c r="H913" s="41" t="str">
        <f t="shared" si="89"/>
        <v/>
      </c>
      <c r="I913" s="87" t="str">
        <f t="shared" si="90"/>
        <v/>
      </c>
      <c r="J913" s="87" t="str">
        <f t="shared" si="94"/>
        <v/>
      </c>
      <c r="K913" s="5"/>
    </row>
    <row r="914" spans="1:11" ht="15" customHeight="1" x14ac:dyDescent="0.2">
      <c r="A914" s="28" t="str">
        <f t="shared" si="91"/>
        <v/>
      </c>
      <c r="B914" s="26" t="str">
        <f>VLOOKUP(A914,OutputOsiris!$A$9:$A$1008,1,FALSE)</f>
        <v/>
      </c>
      <c r="C914" s="29" t="str">
        <f t="shared" si="92"/>
        <v/>
      </c>
      <c r="D914" s="26" t="str">
        <f>VLOOKUP(A914,InputToets!$A$9:$A$1008,1,FALSE)</f>
        <v/>
      </c>
      <c r="E914" s="29" t="str">
        <f t="shared" si="93"/>
        <v/>
      </c>
      <c r="F914" s="40"/>
      <c r="G914" s="77"/>
      <c r="H914" s="41" t="str">
        <f t="shared" si="89"/>
        <v/>
      </c>
      <c r="I914" s="87" t="str">
        <f t="shared" si="90"/>
        <v/>
      </c>
      <c r="J914" s="87" t="str">
        <f t="shared" si="94"/>
        <v/>
      </c>
      <c r="K914" s="5"/>
    </row>
    <row r="915" spans="1:11" ht="15" customHeight="1" x14ac:dyDescent="0.2">
      <c r="A915" s="28" t="str">
        <f t="shared" si="91"/>
        <v/>
      </c>
      <c r="B915" s="26" t="str">
        <f>VLOOKUP(A915,OutputOsiris!$A$9:$A$1008,1,FALSE)</f>
        <v/>
      </c>
      <c r="C915" s="29" t="str">
        <f t="shared" si="92"/>
        <v/>
      </c>
      <c r="D915" s="26" t="str">
        <f>VLOOKUP(A915,InputToets!$A$9:$A$1008,1,FALSE)</f>
        <v/>
      </c>
      <c r="E915" s="29" t="str">
        <f t="shared" si="93"/>
        <v/>
      </c>
      <c r="F915" s="40"/>
      <c r="G915" s="77"/>
      <c r="H915" s="41" t="str">
        <f t="shared" si="89"/>
        <v/>
      </c>
      <c r="I915" s="87" t="str">
        <f t="shared" si="90"/>
        <v/>
      </c>
      <c r="J915" s="87" t="str">
        <f t="shared" si="94"/>
        <v/>
      </c>
      <c r="K915" s="5"/>
    </row>
    <row r="916" spans="1:11" ht="15" customHeight="1" x14ac:dyDescent="0.2">
      <c r="A916" s="28" t="str">
        <f t="shared" si="91"/>
        <v/>
      </c>
      <c r="B916" s="26" t="str">
        <f>VLOOKUP(A916,OutputOsiris!$A$9:$A$1008,1,FALSE)</f>
        <v/>
      </c>
      <c r="C916" s="29" t="str">
        <f t="shared" si="92"/>
        <v/>
      </c>
      <c r="D916" s="26" t="str">
        <f>VLOOKUP(A916,InputToets!$A$9:$A$1008,1,FALSE)</f>
        <v/>
      </c>
      <c r="E916" s="29" t="str">
        <f t="shared" si="93"/>
        <v/>
      </c>
      <c r="F916" s="40"/>
      <c r="G916" s="77"/>
      <c r="H916" s="41" t="str">
        <f t="shared" si="89"/>
        <v/>
      </c>
      <c r="I916" s="87" t="str">
        <f t="shared" si="90"/>
        <v/>
      </c>
      <c r="J916" s="87" t="str">
        <f t="shared" si="94"/>
        <v/>
      </c>
      <c r="K916" s="5"/>
    </row>
    <row r="917" spans="1:11" ht="15" customHeight="1" x14ac:dyDescent="0.2">
      <c r="A917" s="28" t="str">
        <f t="shared" si="91"/>
        <v/>
      </c>
      <c r="B917" s="26" t="str">
        <f>VLOOKUP(A917,OutputOsiris!$A$9:$A$1008,1,FALSE)</f>
        <v/>
      </c>
      <c r="C917" s="29" t="str">
        <f t="shared" si="92"/>
        <v/>
      </c>
      <c r="D917" s="26" t="str">
        <f>VLOOKUP(A917,InputToets!$A$9:$A$1008,1,FALSE)</f>
        <v/>
      </c>
      <c r="E917" s="29" t="str">
        <f t="shared" si="93"/>
        <v/>
      </c>
      <c r="F917" s="40"/>
      <c r="G917" s="77"/>
      <c r="H917" s="41" t="str">
        <f t="shared" si="89"/>
        <v/>
      </c>
      <c r="I917" s="87" t="str">
        <f t="shared" si="90"/>
        <v/>
      </c>
      <c r="J917" s="87" t="str">
        <f t="shared" si="94"/>
        <v/>
      </c>
      <c r="K917" s="5"/>
    </row>
    <row r="918" spans="1:11" ht="15" customHeight="1" x14ac:dyDescent="0.2">
      <c r="A918" s="28" t="str">
        <f t="shared" si="91"/>
        <v/>
      </c>
      <c r="B918" s="26" t="str">
        <f>VLOOKUP(A918,OutputOsiris!$A$9:$A$1008,1,FALSE)</f>
        <v/>
      </c>
      <c r="C918" s="29" t="str">
        <f t="shared" si="92"/>
        <v/>
      </c>
      <c r="D918" s="26" t="str">
        <f>VLOOKUP(A918,InputToets!$A$9:$A$1008,1,FALSE)</f>
        <v/>
      </c>
      <c r="E918" s="29" t="str">
        <f t="shared" si="93"/>
        <v/>
      </c>
      <c r="F918" s="40"/>
      <c r="G918" s="77"/>
      <c r="H918" s="41" t="str">
        <f t="shared" si="89"/>
        <v/>
      </c>
      <c r="I918" s="87" t="str">
        <f t="shared" si="90"/>
        <v/>
      </c>
      <c r="J918" s="87" t="str">
        <f t="shared" si="94"/>
        <v/>
      </c>
      <c r="K918" s="5"/>
    </row>
    <row r="919" spans="1:11" ht="15" customHeight="1" x14ac:dyDescent="0.2">
      <c r="A919" s="28" t="str">
        <f t="shared" si="91"/>
        <v/>
      </c>
      <c r="B919" s="26" t="str">
        <f>VLOOKUP(A919,OutputOsiris!$A$9:$A$1008,1,FALSE)</f>
        <v/>
      </c>
      <c r="C919" s="29" t="str">
        <f t="shared" si="92"/>
        <v/>
      </c>
      <c r="D919" s="26" t="str">
        <f>VLOOKUP(A919,InputToets!$A$9:$A$1008,1,FALSE)</f>
        <v/>
      </c>
      <c r="E919" s="29" t="str">
        <f t="shared" si="93"/>
        <v/>
      </c>
      <c r="F919" s="40"/>
      <c r="G919" s="77"/>
      <c r="H919" s="41" t="str">
        <f t="shared" si="89"/>
        <v/>
      </c>
      <c r="I919" s="87" t="str">
        <f t="shared" si="90"/>
        <v/>
      </c>
      <c r="J919" s="87" t="str">
        <f t="shared" si="94"/>
        <v/>
      </c>
      <c r="K919" s="5"/>
    </row>
    <row r="920" spans="1:11" ht="15" customHeight="1" x14ac:dyDescent="0.2">
      <c r="A920" s="28" t="str">
        <f t="shared" si="91"/>
        <v/>
      </c>
      <c r="B920" s="26" t="str">
        <f>VLOOKUP(A920,OutputOsiris!$A$9:$A$1008,1,FALSE)</f>
        <v/>
      </c>
      <c r="C920" s="29" t="str">
        <f t="shared" si="92"/>
        <v/>
      </c>
      <c r="D920" s="26" t="str">
        <f>VLOOKUP(A920,InputToets!$A$9:$A$1008,1,FALSE)</f>
        <v/>
      </c>
      <c r="E920" s="29" t="str">
        <f t="shared" si="93"/>
        <v/>
      </c>
      <c r="F920" s="40"/>
      <c r="G920" s="77"/>
      <c r="H920" s="41" t="str">
        <f t="shared" si="89"/>
        <v/>
      </c>
      <c r="I920" s="87" t="str">
        <f t="shared" si="90"/>
        <v/>
      </c>
      <c r="J920" s="87" t="str">
        <f t="shared" si="94"/>
        <v/>
      </c>
      <c r="K920" s="5"/>
    </row>
    <row r="921" spans="1:11" ht="15" customHeight="1" x14ac:dyDescent="0.2">
      <c r="A921" s="28" t="str">
        <f t="shared" si="91"/>
        <v/>
      </c>
      <c r="B921" s="26" t="str">
        <f>VLOOKUP(A921,OutputOsiris!$A$9:$A$1008,1,FALSE)</f>
        <v/>
      </c>
      <c r="C921" s="29" t="str">
        <f t="shared" si="92"/>
        <v/>
      </c>
      <c r="D921" s="26" t="str">
        <f>VLOOKUP(A921,InputToets!$A$9:$A$1008,1,FALSE)</f>
        <v/>
      </c>
      <c r="E921" s="29" t="str">
        <f t="shared" si="93"/>
        <v/>
      </c>
      <c r="F921" s="40"/>
      <c r="G921" s="77"/>
      <c r="H921" s="41" t="str">
        <f t="shared" si="89"/>
        <v/>
      </c>
      <c r="I921" s="87" t="str">
        <f t="shared" si="90"/>
        <v/>
      </c>
      <c r="J921" s="87" t="str">
        <f t="shared" si="94"/>
        <v/>
      </c>
      <c r="K921" s="5"/>
    </row>
    <row r="922" spans="1:11" ht="15" customHeight="1" x14ac:dyDescent="0.2">
      <c r="A922" s="28" t="str">
        <f t="shared" si="91"/>
        <v/>
      </c>
      <c r="B922" s="26" t="str">
        <f>VLOOKUP(A922,OutputOsiris!$A$9:$A$1008,1,FALSE)</f>
        <v/>
      </c>
      <c r="C922" s="29" t="str">
        <f t="shared" si="92"/>
        <v/>
      </c>
      <c r="D922" s="26" t="str">
        <f>VLOOKUP(A922,InputToets!$A$9:$A$1008,1,FALSE)</f>
        <v/>
      </c>
      <c r="E922" s="29" t="str">
        <f t="shared" si="93"/>
        <v/>
      </c>
      <c r="F922" s="40"/>
      <c r="G922" s="77"/>
      <c r="H922" s="41" t="str">
        <f t="shared" si="89"/>
        <v/>
      </c>
      <c r="I922" s="87" t="str">
        <f t="shared" si="90"/>
        <v/>
      </c>
      <c r="J922" s="87" t="str">
        <f t="shared" si="94"/>
        <v/>
      </c>
      <c r="K922" s="5"/>
    </row>
    <row r="923" spans="1:11" ht="15" customHeight="1" x14ac:dyDescent="0.2">
      <c r="A923" s="28" t="str">
        <f t="shared" si="91"/>
        <v/>
      </c>
      <c r="B923" s="26" t="str">
        <f>VLOOKUP(A923,OutputOsiris!$A$9:$A$1008,1,FALSE)</f>
        <v/>
      </c>
      <c r="C923" s="29" t="str">
        <f t="shared" si="92"/>
        <v/>
      </c>
      <c r="D923" s="26" t="str">
        <f>VLOOKUP(A923,InputToets!$A$9:$A$1008,1,FALSE)</f>
        <v/>
      </c>
      <c r="E923" s="29" t="str">
        <f t="shared" si="93"/>
        <v/>
      </c>
      <c r="F923" s="40"/>
      <c r="G923" s="77"/>
      <c r="H923" s="41" t="str">
        <f t="shared" si="89"/>
        <v/>
      </c>
      <c r="I923" s="87" t="str">
        <f t="shared" si="90"/>
        <v/>
      </c>
      <c r="J923" s="87" t="str">
        <f t="shared" si="94"/>
        <v/>
      </c>
      <c r="K923" s="5"/>
    </row>
    <row r="924" spans="1:11" ht="15" customHeight="1" x14ac:dyDescent="0.2">
      <c r="A924" s="28" t="str">
        <f t="shared" si="91"/>
        <v/>
      </c>
      <c r="B924" s="26" t="str">
        <f>VLOOKUP(A924,OutputOsiris!$A$9:$A$1008,1,FALSE)</f>
        <v/>
      </c>
      <c r="C924" s="29" t="str">
        <f t="shared" si="92"/>
        <v/>
      </c>
      <c r="D924" s="26" t="str">
        <f>VLOOKUP(A924,InputToets!$A$9:$A$1008,1,FALSE)</f>
        <v/>
      </c>
      <c r="E924" s="29" t="str">
        <f t="shared" si="93"/>
        <v/>
      </c>
      <c r="F924" s="40"/>
      <c r="G924" s="77"/>
      <c r="H924" s="41" t="str">
        <f t="shared" si="89"/>
        <v/>
      </c>
      <c r="I924" s="87" t="str">
        <f t="shared" si="90"/>
        <v/>
      </c>
      <c r="J924" s="87" t="str">
        <f t="shared" si="94"/>
        <v/>
      </c>
      <c r="K924" s="5"/>
    </row>
    <row r="925" spans="1:11" ht="15" customHeight="1" x14ac:dyDescent="0.2">
      <c r="A925" s="28" t="str">
        <f t="shared" si="91"/>
        <v/>
      </c>
      <c r="B925" s="26" t="str">
        <f>VLOOKUP(A925,OutputOsiris!$A$9:$A$1008,1,FALSE)</f>
        <v/>
      </c>
      <c r="C925" s="29" t="str">
        <f t="shared" si="92"/>
        <v/>
      </c>
      <c r="D925" s="26" t="str">
        <f>VLOOKUP(A925,InputToets!$A$9:$A$1008,1,FALSE)</f>
        <v/>
      </c>
      <c r="E925" s="29" t="str">
        <f t="shared" si="93"/>
        <v/>
      </c>
      <c r="F925" s="40"/>
      <c r="G925" s="77"/>
      <c r="H925" s="41" t="str">
        <f t="shared" si="89"/>
        <v/>
      </c>
      <c r="I925" s="87" t="str">
        <f t="shared" si="90"/>
        <v/>
      </c>
      <c r="J925" s="87" t="str">
        <f t="shared" si="94"/>
        <v/>
      </c>
      <c r="K925" s="5"/>
    </row>
    <row r="926" spans="1:11" ht="15" customHeight="1" x14ac:dyDescent="0.2">
      <c r="A926" s="28" t="str">
        <f t="shared" si="91"/>
        <v/>
      </c>
      <c r="B926" s="26" t="str">
        <f>VLOOKUP(A926,OutputOsiris!$A$9:$A$1008,1,FALSE)</f>
        <v/>
      </c>
      <c r="C926" s="29" t="str">
        <f t="shared" si="92"/>
        <v/>
      </c>
      <c r="D926" s="26" t="str">
        <f>VLOOKUP(A926,InputToets!$A$9:$A$1008,1,FALSE)</f>
        <v/>
      </c>
      <c r="E926" s="29" t="str">
        <f t="shared" si="93"/>
        <v/>
      </c>
      <c r="F926" s="40"/>
      <c r="G926" s="77"/>
      <c r="H926" s="41" t="str">
        <f t="shared" si="89"/>
        <v/>
      </c>
      <c r="I926" s="87" t="str">
        <f t="shared" si="90"/>
        <v/>
      </c>
      <c r="J926" s="87" t="str">
        <f t="shared" si="94"/>
        <v/>
      </c>
      <c r="K926" s="5"/>
    </row>
    <row r="927" spans="1:11" ht="15" customHeight="1" x14ac:dyDescent="0.2">
      <c r="A927" s="28" t="str">
        <f t="shared" si="91"/>
        <v/>
      </c>
      <c r="B927" s="26" t="str">
        <f>VLOOKUP(A927,OutputOsiris!$A$9:$A$1008,1,FALSE)</f>
        <v/>
      </c>
      <c r="C927" s="29" t="str">
        <f t="shared" si="92"/>
        <v/>
      </c>
      <c r="D927" s="26" t="str">
        <f>VLOOKUP(A927,InputToets!$A$9:$A$1008,1,FALSE)</f>
        <v/>
      </c>
      <c r="E927" s="29" t="str">
        <f t="shared" si="93"/>
        <v/>
      </c>
      <c r="F927" s="40"/>
      <c r="G927" s="77"/>
      <c r="H927" s="41" t="str">
        <f t="shared" si="89"/>
        <v/>
      </c>
      <c r="I927" s="87" t="str">
        <f t="shared" si="90"/>
        <v/>
      </c>
      <c r="J927" s="87" t="str">
        <f t="shared" si="94"/>
        <v/>
      </c>
      <c r="K927" s="5"/>
    </row>
    <row r="928" spans="1:11" ht="15" customHeight="1" x14ac:dyDescent="0.2">
      <c r="A928" s="28" t="str">
        <f t="shared" si="91"/>
        <v/>
      </c>
      <c r="B928" s="26" t="str">
        <f>VLOOKUP(A928,OutputOsiris!$A$9:$A$1008,1,FALSE)</f>
        <v/>
      </c>
      <c r="C928" s="29" t="str">
        <f t="shared" si="92"/>
        <v/>
      </c>
      <c r="D928" s="26" t="str">
        <f>VLOOKUP(A928,InputToets!$A$9:$A$1008,1,FALSE)</f>
        <v/>
      </c>
      <c r="E928" s="29" t="str">
        <f t="shared" si="93"/>
        <v/>
      </c>
      <c r="F928" s="40"/>
      <c r="G928" s="77"/>
      <c r="H928" s="41" t="str">
        <f t="shared" si="89"/>
        <v/>
      </c>
      <c r="I928" s="87" t="str">
        <f t="shared" si="90"/>
        <v/>
      </c>
      <c r="J928" s="87" t="str">
        <f t="shared" si="94"/>
        <v/>
      </c>
      <c r="K928" s="5"/>
    </row>
    <row r="929" spans="1:11" ht="15" customHeight="1" x14ac:dyDescent="0.2">
      <c r="A929" s="28" t="str">
        <f t="shared" si="91"/>
        <v/>
      </c>
      <c r="B929" s="26" t="str">
        <f>VLOOKUP(A929,OutputOsiris!$A$9:$A$1008,1,FALSE)</f>
        <v/>
      </c>
      <c r="C929" s="29" t="str">
        <f t="shared" si="92"/>
        <v/>
      </c>
      <c r="D929" s="26" t="str">
        <f>VLOOKUP(A929,InputToets!$A$9:$A$1008,1,FALSE)</f>
        <v/>
      </c>
      <c r="E929" s="29" t="str">
        <f t="shared" si="93"/>
        <v/>
      </c>
      <c r="F929" s="40"/>
      <c r="G929" s="77"/>
      <c r="H929" s="41" t="str">
        <f t="shared" si="89"/>
        <v/>
      </c>
      <c r="I929" s="87" t="str">
        <f t="shared" si="90"/>
        <v/>
      </c>
      <c r="J929" s="87" t="str">
        <f t="shared" si="94"/>
        <v/>
      </c>
      <c r="K929" s="5"/>
    </row>
    <row r="930" spans="1:11" ht="15" customHeight="1" x14ac:dyDescent="0.2">
      <c r="A930" s="28" t="str">
        <f t="shared" si="91"/>
        <v/>
      </c>
      <c r="B930" s="26" t="str">
        <f>VLOOKUP(A930,OutputOsiris!$A$9:$A$1008,1,FALSE)</f>
        <v/>
      </c>
      <c r="C930" s="29" t="str">
        <f t="shared" si="92"/>
        <v/>
      </c>
      <c r="D930" s="26" t="str">
        <f>VLOOKUP(A930,InputToets!$A$9:$A$1008,1,FALSE)</f>
        <v/>
      </c>
      <c r="E930" s="29" t="str">
        <f t="shared" si="93"/>
        <v/>
      </c>
      <c r="F930" s="40"/>
      <c r="G930" s="77"/>
      <c r="H930" s="41" t="str">
        <f t="shared" si="89"/>
        <v/>
      </c>
      <c r="I930" s="87" t="str">
        <f t="shared" si="90"/>
        <v/>
      </c>
      <c r="J930" s="87" t="str">
        <f t="shared" si="94"/>
        <v/>
      </c>
      <c r="K930" s="5"/>
    </row>
    <row r="931" spans="1:11" ht="15" customHeight="1" x14ac:dyDescent="0.2">
      <c r="A931" s="28" t="str">
        <f t="shared" si="91"/>
        <v/>
      </c>
      <c r="B931" s="26" t="str">
        <f>VLOOKUP(A931,OutputOsiris!$A$9:$A$1008,1,FALSE)</f>
        <v/>
      </c>
      <c r="C931" s="29" t="str">
        <f t="shared" si="92"/>
        <v/>
      </c>
      <c r="D931" s="26" t="str">
        <f>VLOOKUP(A931,InputToets!$A$9:$A$1008,1,FALSE)</f>
        <v/>
      </c>
      <c r="E931" s="29" t="str">
        <f t="shared" si="93"/>
        <v/>
      </c>
      <c r="F931" s="40"/>
      <c r="G931" s="77"/>
      <c r="H931" s="41" t="str">
        <f t="shared" si="89"/>
        <v/>
      </c>
      <c r="I931" s="87" t="str">
        <f t="shared" si="90"/>
        <v/>
      </c>
      <c r="J931" s="87" t="str">
        <f t="shared" si="94"/>
        <v/>
      </c>
      <c r="K931" s="5"/>
    </row>
    <row r="932" spans="1:11" ht="15" customHeight="1" x14ac:dyDescent="0.2">
      <c r="A932" s="28" t="str">
        <f t="shared" si="91"/>
        <v/>
      </c>
      <c r="B932" s="26" t="str">
        <f>VLOOKUP(A932,OutputOsiris!$A$9:$A$1008,1,FALSE)</f>
        <v/>
      </c>
      <c r="C932" s="29" t="str">
        <f t="shared" si="92"/>
        <v/>
      </c>
      <c r="D932" s="26" t="str">
        <f>VLOOKUP(A932,InputToets!$A$9:$A$1008,1,FALSE)</f>
        <v/>
      </c>
      <c r="E932" s="29" t="str">
        <f t="shared" si="93"/>
        <v/>
      </c>
      <c r="F932" s="40"/>
      <c r="G932" s="77"/>
      <c r="H932" s="41" t="str">
        <f t="shared" si="89"/>
        <v/>
      </c>
      <c r="I932" s="87" t="str">
        <f t="shared" si="90"/>
        <v/>
      </c>
      <c r="J932" s="87" t="str">
        <f t="shared" si="94"/>
        <v/>
      </c>
      <c r="K932" s="5"/>
    </row>
    <row r="933" spans="1:11" ht="15" customHeight="1" x14ac:dyDescent="0.2">
      <c r="A933" s="28" t="str">
        <f t="shared" si="91"/>
        <v/>
      </c>
      <c r="B933" s="26" t="str">
        <f>VLOOKUP(A933,OutputOsiris!$A$9:$A$1008,1,FALSE)</f>
        <v/>
      </c>
      <c r="C933" s="29" t="str">
        <f t="shared" si="92"/>
        <v/>
      </c>
      <c r="D933" s="26" t="str">
        <f>VLOOKUP(A933,InputToets!$A$9:$A$1008,1,FALSE)</f>
        <v/>
      </c>
      <c r="E933" s="29" t="str">
        <f t="shared" si="93"/>
        <v/>
      </c>
      <c r="F933" s="40"/>
      <c r="G933" s="77"/>
      <c r="H933" s="41" t="str">
        <f t="shared" si="89"/>
        <v/>
      </c>
      <c r="I933" s="87" t="str">
        <f t="shared" si="90"/>
        <v/>
      </c>
      <c r="J933" s="87" t="str">
        <f t="shared" si="94"/>
        <v/>
      </c>
      <c r="K933" s="5"/>
    </row>
    <row r="934" spans="1:11" ht="15" customHeight="1" x14ac:dyDescent="0.2">
      <c r="A934" s="28" t="str">
        <f t="shared" si="91"/>
        <v/>
      </c>
      <c r="B934" s="26" t="str">
        <f>VLOOKUP(A934,OutputOsiris!$A$9:$A$1008,1,FALSE)</f>
        <v/>
      </c>
      <c r="C934" s="29" t="str">
        <f t="shared" si="92"/>
        <v/>
      </c>
      <c r="D934" s="26" t="str">
        <f>VLOOKUP(A934,InputToets!$A$9:$A$1008,1,FALSE)</f>
        <v/>
      </c>
      <c r="E934" s="29" t="str">
        <f t="shared" si="93"/>
        <v/>
      </c>
      <c r="F934" s="40"/>
      <c r="G934" s="77"/>
      <c r="H934" s="41" t="str">
        <f t="shared" si="89"/>
        <v/>
      </c>
      <c r="I934" s="87" t="str">
        <f t="shared" si="90"/>
        <v/>
      </c>
      <c r="J934" s="87" t="str">
        <f t="shared" si="94"/>
        <v/>
      </c>
      <c r="K934" s="5"/>
    </row>
    <row r="935" spans="1:11" ht="15" customHeight="1" x14ac:dyDescent="0.2">
      <c r="A935" s="28" t="str">
        <f t="shared" si="91"/>
        <v/>
      </c>
      <c r="B935" s="26" t="str">
        <f>VLOOKUP(A935,OutputOsiris!$A$9:$A$1008,1,FALSE)</f>
        <v/>
      </c>
      <c r="C935" s="29" t="str">
        <f t="shared" si="92"/>
        <v/>
      </c>
      <c r="D935" s="26" t="str">
        <f>VLOOKUP(A935,InputToets!$A$9:$A$1008,1,FALSE)</f>
        <v/>
      </c>
      <c r="E935" s="29" t="str">
        <f t="shared" si="93"/>
        <v/>
      </c>
      <c r="F935" s="40"/>
      <c r="G935" s="77"/>
      <c r="H935" s="41" t="str">
        <f t="shared" si="89"/>
        <v/>
      </c>
      <c r="I935" s="87" t="str">
        <f t="shared" si="90"/>
        <v/>
      </c>
      <c r="J935" s="87" t="str">
        <f t="shared" si="94"/>
        <v/>
      </c>
      <c r="K935" s="5"/>
    </row>
    <row r="936" spans="1:11" ht="15" customHeight="1" x14ac:dyDescent="0.2">
      <c r="A936" s="28" t="str">
        <f t="shared" si="91"/>
        <v/>
      </c>
      <c r="B936" s="26" t="str">
        <f>VLOOKUP(A936,OutputOsiris!$A$9:$A$1008,1,FALSE)</f>
        <v/>
      </c>
      <c r="C936" s="29" t="str">
        <f t="shared" si="92"/>
        <v/>
      </c>
      <c r="D936" s="26" t="str">
        <f>VLOOKUP(A936,InputToets!$A$9:$A$1008,1,FALSE)</f>
        <v/>
      </c>
      <c r="E936" s="29" t="str">
        <f t="shared" si="93"/>
        <v/>
      </c>
      <c r="F936" s="40"/>
      <c r="G936" s="77"/>
      <c r="H936" s="41" t="str">
        <f t="shared" si="89"/>
        <v/>
      </c>
      <c r="I936" s="87" t="str">
        <f t="shared" si="90"/>
        <v/>
      </c>
      <c r="J936" s="87" t="str">
        <f t="shared" si="94"/>
        <v/>
      </c>
      <c r="K936" s="5"/>
    </row>
    <row r="937" spans="1:11" ht="15" customHeight="1" x14ac:dyDescent="0.2">
      <c r="A937" s="28" t="str">
        <f t="shared" si="91"/>
        <v/>
      </c>
      <c r="B937" s="26" t="str">
        <f>VLOOKUP(A937,OutputOsiris!$A$9:$A$1008,1,FALSE)</f>
        <v/>
      </c>
      <c r="C937" s="29" t="str">
        <f t="shared" si="92"/>
        <v/>
      </c>
      <c r="D937" s="26" t="str">
        <f>VLOOKUP(A937,InputToets!$A$9:$A$1008,1,FALSE)</f>
        <v/>
      </c>
      <c r="E937" s="29" t="str">
        <f t="shared" si="93"/>
        <v/>
      </c>
      <c r="F937" s="40"/>
      <c r="G937" s="77"/>
      <c r="H937" s="41" t="str">
        <f t="shared" si="89"/>
        <v/>
      </c>
      <c r="I937" s="87" t="str">
        <f t="shared" si="90"/>
        <v/>
      </c>
      <c r="J937" s="87" t="str">
        <f t="shared" si="94"/>
        <v/>
      </c>
      <c r="K937" s="5"/>
    </row>
    <row r="938" spans="1:11" ht="15" customHeight="1" x14ac:dyDescent="0.2">
      <c r="A938" s="28" t="str">
        <f t="shared" si="91"/>
        <v/>
      </c>
      <c r="B938" s="26" t="str">
        <f>VLOOKUP(A938,OutputOsiris!$A$9:$A$1008,1,FALSE)</f>
        <v/>
      </c>
      <c r="C938" s="29" t="str">
        <f t="shared" si="92"/>
        <v/>
      </c>
      <c r="D938" s="26" t="str">
        <f>VLOOKUP(A938,InputToets!$A$9:$A$1008,1,FALSE)</f>
        <v/>
      </c>
      <c r="E938" s="29" t="str">
        <f t="shared" si="93"/>
        <v/>
      </c>
      <c r="F938" s="40"/>
      <c r="G938" s="77"/>
      <c r="H938" s="41" t="str">
        <f t="shared" si="89"/>
        <v/>
      </c>
      <c r="I938" s="87" t="str">
        <f t="shared" si="90"/>
        <v/>
      </c>
      <c r="J938" s="87" t="str">
        <f t="shared" si="94"/>
        <v/>
      </c>
      <c r="K938" s="5"/>
    </row>
    <row r="939" spans="1:11" ht="15" customHeight="1" x14ac:dyDescent="0.2">
      <c r="A939" s="28" t="str">
        <f t="shared" si="91"/>
        <v/>
      </c>
      <c r="B939" s="26" t="str">
        <f>VLOOKUP(A939,OutputOsiris!$A$9:$A$1008,1,FALSE)</f>
        <v/>
      </c>
      <c r="C939" s="29" t="str">
        <f t="shared" si="92"/>
        <v/>
      </c>
      <c r="D939" s="26" t="str">
        <f>VLOOKUP(A939,InputToets!$A$9:$A$1008,1,FALSE)</f>
        <v/>
      </c>
      <c r="E939" s="29" t="str">
        <f t="shared" si="93"/>
        <v/>
      </c>
      <c r="F939" s="40"/>
      <c r="G939" s="77"/>
      <c r="H939" s="41" t="str">
        <f t="shared" si="89"/>
        <v/>
      </c>
      <c r="I939" s="87" t="str">
        <f t="shared" si="90"/>
        <v/>
      </c>
      <c r="J939" s="87" t="str">
        <f t="shared" si="94"/>
        <v/>
      </c>
      <c r="K939" s="5"/>
    </row>
    <row r="940" spans="1:11" ht="15" customHeight="1" x14ac:dyDescent="0.2">
      <c r="A940" s="28" t="str">
        <f t="shared" si="91"/>
        <v/>
      </c>
      <c r="B940" s="26" t="str">
        <f>VLOOKUP(A940,OutputOsiris!$A$9:$A$1008,1,FALSE)</f>
        <v/>
      </c>
      <c r="C940" s="29" t="str">
        <f t="shared" si="92"/>
        <v/>
      </c>
      <c r="D940" s="26" t="str">
        <f>VLOOKUP(A940,InputToets!$A$9:$A$1008,1,FALSE)</f>
        <v/>
      </c>
      <c r="E940" s="29" t="str">
        <f t="shared" si="93"/>
        <v/>
      </c>
      <c r="F940" s="40"/>
      <c r="G940" s="77"/>
      <c r="H940" s="41" t="str">
        <f t="shared" si="89"/>
        <v/>
      </c>
      <c r="I940" s="87" t="str">
        <f t="shared" si="90"/>
        <v/>
      </c>
      <c r="J940" s="87" t="str">
        <f t="shared" si="94"/>
        <v/>
      </c>
      <c r="K940" s="5"/>
    </row>
    <row r="941" spans="1:11" ht="15" customHeight="1" x14ac:dyDescent="0.2">
      <c r="A941" s="28" t="str">
        <f t="shared" si="91"/>
        <v/>
      </c>
      <c r="B941" s="26" t="str">
        <f>VLOOKUP(A941,OutputOsiris!$A$9:$A$1008,1,FALSE)</f>
        <v/>
      </c>
      <c r="C941" s="29" t="str">
        <f t="shared" si="92"/>
        <v/>
      </c>
      <c r="D941" s="26" t="str">
        <f>VLOOKUP(A941,InputToets!$A$9:$A$1008,1,FALSE)</f>
        <v/>
      </c>
      <c r="E941" s="29" t="str">
        <f t="shared" si="93"/>
        <v/>
      </c>
      <c r="F941" s="40"/>
      <c r="G941" s="77"/>
      <c r="H941" s="41" t="str">
        <f t="shared" si="89"/>
        <v/>
      </c>
      <c r="I941" s="87" t="str">
        <f t="shared" si="90"/>
        <v/>
      </c>
      <c r="J941" s="87" t="str">
        <f t="shared" si="94"/>
        <v/>
      </c>
      <c r="K941" s="5"/>
    </row>
    <row r="942" spans="1:11" ht="15" customHeight="1" x14ac:dyDescent="0.2">
      <c r="A942" s="28" t="str">
        <f t="shared" si="91"/>
        <v/>
      </c>
      <c r="B942" s="26" t="str">
        <f>VLOOKUP(A942,OutputOsiris!$A$9:$A$1008,1,FALSE)</f>
        <v/>
      </c>
      <c r="C942" s="29" t="str">
        <f t="shared" si="92"/>
        <v/>
      </c>
      <c r="D942" s="26" t="str">
        <f>VLOOKUP(A942,InputToets!$A$9:$A$1008,1,FALSE)</f>
        <v/>
      </c>
      <c r="E942" s="29" t="str">
        <f t="shared" si="93"/>
        <v/>
      </c>
      <c r="F942" s="40"/>
      <c r="G942" s="77"/>
      <c r="H942" s="41" t="str">
        <f t="shared" si="89"/>
        <v/>
      </c>
      <c r="I942" s="87" t="str">
        <f t="shared" si="90"/>
        <v/>
      </c>
      <c r="J942" s="87" t="str">
        <f t="shared" si="94"/>
        <v/>
      </c>
      <c r="K942" s="5"/>
    </row>
    <row r="943" spans="1:11" ht="15" customHeight="1" x14ac:dyDescent="0.2">
      <c r="A943" s="28" t="str">
        <f t="shared" si="91"/>
        <v/>
      </c>
      <c r="B943" s="26" t="str">
        <f>VLOOKUP(A943,OutputOsiris!$A$9:$A$1008,1,FALSE)</f>
        <v/>
      </c>
      <c r="C943" s="29" t="str">
        <f t="shared" si="92"/>
        <v/>
      </c>
      <c r="D943" s="26" t="str">
        <f>VLOOKUP(A943,InputToets!$A$9:$A$1008,1,FALSE)</f>
        <v/>
      </c>
      <c r="E943" s="29" t="str">
        <f t="shared" si="93"/>
        <v/>
      </c>
      <c r="F943" s="40"/>
      <c r="G943" s="77"/>
      <c r="H943" s="41" t="str">
        <f t="shared" si="89"/>
        <v/>
      </c>
      <c r="I943" s="87" t="str">
        <f t="shared" si="90"/>
        <v/>
      </c>
      <c r="J943" s="87" t="str">
        <f t="shared" si="94"/>
        <v/>
      </c>
      <c r="K943" s="5"/>
    </row>
    <row r="944" spans="1:11" ht="15" customHeight="1" x14ac:dyDescent="0.2">
      <c r="A944" s="28" t="str">
        <f t="shared" si="91"/>
        <v/>
      </c>
      <c r="B944" s="26" t="str">
        <f>VLOOKUP(A944,OutputOsiris!$A$9:$A$1008,1,FALSE)</f>
        <v/>
      </c>
      <c r="C944" s="29" t="str">
        <f t="shared" si="92"/>
        <v/>
      </c>
      <c r="D944" s="26" t="str">
        <f>VLOOKUP(A944,InputToets!$A$9:$A$1008,1,FALSE)</f>
        <v/>
      </c>
      <c r="E944" s="29" t="str">
        <f t="shared" si="93"/>
        <v/>
      </c>
      <c r="F944" s="40"/>
      <c r="G944" s="77"/>
      <c r="H944" s="41" t="str">
        <f t="shared" si="89"/>
        <v/>
      </c>
      <c r="I944" s="87" t="str">
        <f t="shared" si="90"/>
        <v/>
      </c>
      <c r="J944" s="87" t="str">
        <f t="shared" si="94"/>
        <v/>
      </c>
      <c r="K944" s="5"/>
    </row>
    <row r="945" spans="1:11" ht="15" customHeight="1" x14ac:dyDescent="0.2">
      <c r="A945" s="28" t="str">
        <f t="shared" si="91"/>
        <v/>
      </c>
      <c r="B945" s="26" t="str">
        <f>VLOOKUP(A945,OutputOsiris!$A$9:$A$1008,1,FALSE)</f>
        <v/>
      </c>
      <c r="C945" s="29" t="str">
        <f t="shared" si="92"/>
        <v/>
      </c>
      <c r="D945" s="26" t="str">
        <f>VLOOKUP(A945,InputToets!$A$9:$A$1008,1,FALSE)</f>
        <v/>
      </c>
      <c r="E945" s="29" t="str">
        <f t="shared" si="93"/>
        <v/>
      </c>
      <c r="F945" s="40"/>
      <c r="G945" s="77"/>
      <c r="H945" s="41" t="str">
        <f t="shared" si="89"/>
        <v/>
      </c>
      <c r="I945" s="87" t="str">
        <f t="shared" si="90"/>
        <v/>
      </c>
      <c r="J945" s="87" t="str">
        <f t="shared" si="94"/>
        <v/>
      </c>
      <c r="K945" s="5"/>
    </row>
    <row r="946" spans="1:11" ht="15" customHeight="1" x14ac:dyDescent="0.2">
      <c r="A946" s="28" t="str">
        <f t="shared" si="91"/>
        <v/>
      </c>
      <c r="B946" s="26" t="str">
        <f>VLOOKUP(A946,OutputOsiris!$A$9:$A$1008,1,FALSE)</f>
        <v/>
      </c>
      <c r="C946" s="29" t="str">
        <f t="shared" si="92"/>
        <v/>
      </c>
      <c r="D946" s="26" t="str">
        <f>VLOOKUP(A946,InputToets!$A$9:$A$1008,1,FALSE)</f>
        <v/>
      </c>
      <c r="E946" s="29" t="str">
        <f t="shared" si="93"/>
        <v/>
      </c>
      <c r="F946" s="40"/>
      <c r="G946" s="77"/>
      <c r="H946" s="41" t="str">
        <f t="shared" si="89"/>
        <v/>
      </c>
      <c r="I946" s="87" t="str">
        <f t="shared" si="90"/>
        <v/>
      </c>
      <c r="J946" s="87" t="str">
        <f t="shared" si="94"/>
        <v/>
      </c>
      <c r="K946" s="5"/>
    </row>
    <row r="947" spans="1:11" ht="15" customHeight="1" x14ac:dyDescent="0.2">
      <c r="A947" s="28" t="str">
        <f t="shared" si="91"/>
        <v/>
      </c>
      <c r="B947" s="26" t="str">
        <f>VLOOKUP(A947,OutputOsiris!$A$9:$A$1008,1,FALSE)</f>
        <v/>
      </c>
      <c r="C947" s="29" t="str">
        <f t="shared" si="92"/>
        <v/>
      </c>
      <c r="D947" s="26" t="str">
        <f>VLOOKUP(A947,InputToets!$A$9:$A$1008,1,FALSE)</f>
        <v/>
      </c>
      <c r="E947" s="29" t="str">
        <f t="shared" si="93"/>
        <v/>
      </c>
      <c r="F947" s="40"/>
      <c r="G947" s="77"/>
      <c r="H947" s="41" t="str">
        <f t="shared" si="89"/>
        <v/>
      </c>
      <c r="I947" s="87" t="str">
        <f t="shared" si="90"/>
        <v/>
      </c>
      <c r="J947" s="87" t="str">
        <f t="shared" si="94"/>
        <v/>
      </c>
      <c r="K947" s="5"/>
    </row>
    <row r="948" spans="1:11" ht="15" customHeight="1" x14ac:dyDescent="0.2">
      <c r="A948" s="28" t="str">
        <f t="shared" si="91"/>
        <v/>
      </c>
      <c r="B948" s="26" t="str">
        <f>VLOOKUP(A948,OutputOsiris!$A$9:$A$1008,1,FALSE)</f>
        <v/>
      </c>
      <c r="C948" s="29" t="str">
        <f t="shared" si="92"/>
        <v/>
      </c>
      <c r="D948" s="26" t="str">
        <f>VLOOKUP(A948,InputToets!$A$9:$A$1008,1,FALSE)</f>
        <v/>
      </c>
      <c r="E948" s="29" t="str">
        <f t="shared" si="93"/>
        <v/>
      </c>
      <c r="F948" s="40"/>
      <c r="G948" s="77"/>
      <c r="H948" s="41" t="str">
        <f t="shared" si="89"/>
        <v/>
      </c>
      <c r="I948" s="87" t="str">
        <f t="shared" si="90"/>
        <v/>
      </c>
      <c r="J948" s="87" t="str">
        <f t="shared" si="94"/>
        <v/>
      </c>
      <c r="K948" s="5"/>
    </row>
    <row r="949" spans="1:11" ht="15" customHeight="1" x14ac:dyDescent="0.2">
      <c r="A949" s="28" t="str">
        <f t="shared" si="91"/>
        <v/>
      </c>
      <c r="B949" s="26" t="str">
        <f>VLOOKUP(A949,OutputOsiris!$A$9:$A$1008,1,FALSE)</f>
        <v/>
      </c>
      <c r="C949" s="29" t="str">
        <f t="shared" si="92"/>
        <v/>
      </c>
      <c r="D949" s="26" t="str">
        <f>VLOOKUP(A949,InputToets!$A$9:$A$1008,1,FALSE)</f>
        <v/>
      </c>
      <c r="E949" s="29" t="str">
        <f t="shared" si="93"/>
        <v/>
      </c>
      <c r="F949" s="40"/>
      <c r="G949" s="77"/>
      <c r="H949" s="41" t="str">
        <f t="shared" si="89"/>
        <v/>
      </c>
      <c r="I949" s="87" t="str">
        <f t="shared" si="90"/>
        <v/>
      </c>
      <c r="J949" s="87" t="str">
        <f t="shared" si="94"/>
        <v/>
      </c>
      <c r="K949" s="5"/>
    </row>
    <row r="950" spans="1:11" ht="15" customHeight="1" x14ac:dyDescent="0.2">
      <c r="A950" s="28" t="str">
        <f t="shared" si="91"/>
        <v/>
      </c>
      <c r="B950" s="26" t="str">
        <f>VLOOKUP(A950,OutputOsiris!$A$9:$A$1008,1,FALSE)</f>
        <v/>
      </c>
      <c r="C950" s="29" t="str">
        <f t="shared" si="92"/>
        <v/>
      </c>
      <c r="D950" s="26" t="str">
        <f>VLOOKUP(A950,InputToets!$A$9:$A$1008,1,FALSE)</f>
        <v/>
      </c>
      <c r="E950" s="29" t="str">
        <f t="shared" si="93"/>
        <v/>
      </c>
      <c r="F950" s="40"/>
      <c r="G950" s="77"/>
      <c r="H950" s="41" t="str">
        <f t="shared" si="89"/>
        <v/>
      </c>
      <c r="I950" s="87" t="str">
        <f t="shared" si="90"/>
        <v/>
      </c>
      <c r="J950" s="87" t="str">
        <f t="shared" si="94"/>
        <v/>
      </c>
      <c r="K950" s="5"/>
    </row>
    <row r="951" spans="1:11" ht="15" customHeight="1" x14ac:dyDescent="0.2">
      <c r="A951" s="28" t="str">
        <f t="shared" si="91"/>
        <v/>
      </c>
      <c r="B951" s="26" t="str">
        <f>VLOOKUP(A951,OutputOsiris!$A$9:$A$1008,1,FALSE)</f>
        <v/>
      </c>
      <c r="C951" s="29" t="str">
        <f t="shared" si="92"/>
        <v/>
      </c>
      <c r="D951" s="26" t="str">
        <f>VLOOKUP(A951,InputToets!$A$9:$A$1008,1,FALSE)</f>
        <v/>
      </c>
      <c r="E951" s="29" t="str">
        <f t="shared" si="93"/>
        <v/>
      </c>
      <c r="F951" s="40"/>
      <c r="G951" s="77"/>
      <c r="H951" s="41" t="str">
        <f t="shared" si="89"/>
        <v/>
      </c>
      <c r="I951" s="87" t="str">
        <f t="shared" si="90"/>
        <v/>
      </c>
      <c r="J951" s="87" t="str">
        <f t="shared" si="94"/>
        <v/>
      </c>
      <c r="K951" s="5"/>
    </row>
    <row r="952" spans="1:11" ht="15" customHeight="1" x14ac:dyDescent="0.2">
      <c r="A952" s="28" t="str">
        <f t="shared" si="91"/>
        <v/>
      </c>
      <c r="B952" s="26" t="str">
        <f>VLOOKUP(A952,OutputOsiris!$A$9:$A$1008,1,FALSE)</f>
        <v/>
      </c>
      <c r="C952" s="29" t="str">
        <f t="shared" si="92"/>
        <v/>
      </c>
      <c r="D952" s="26" t="str">
        <f>VLOOKUP(A952,InputToets!$A$9:$A$1008,1,FALSE)</f>
        <v/>
      </c>
      <c r="E952" s="29" t="str">
        <f t="shared" si="93"/>
        <v/>
      </c>
      <c r="F952" s="40"/>
      <c r="G952" s="77"/>
      <c r="H952" s="41" t="str">
        <f t="shared" si="89"/>
        <v/>
      </c>
      <c r="I952" s="87" t="str">
        <f t="shared" si="90"/>
        <v/>
      </c>
      <c r="J952" s="87" t="str">
        <f t="shared" si="94"/>
        <v/>
      </c>
      <c r="K952" s="5"/>
    </row>
    <row r="953" spans="1:11" ht="15" customHeight="1" x14ac:dyDescent="0.2">
      <c r="A953" s="28" t="str">
        <f t="shared" si="91"/>
        <v/>
      </c>
      <c r="B953" s="26" t="str">
        <f>VLOOKUP(A953,OutputOsiris!$A$9:$A$1008,1,FALSE)</f>
        <v/>
      </c>
      <c r="C953" s="29" t="str">
        <f t="shared" si="92"/>
        <v/>
      </c>
      <c r="D953" s="26" t="str">
        <f>VLOOKUP(A953,InputToets!$A$9:$A$1008,1,FALSE)</f>
        <v/>
      </c>
      <c r="E953" s="29" t="str">
        <f t="shared" si="93"/>
        <v/>
      </c>
      <c r="F953" s="40"/>
      <c r="G953" s="77"/>
      <c r="H953" s="41" t="str">
        <f t="shared" si="89"/>
        <v/>
      </c>
      <c r="I953" s="87" t="str">
        <f t="shared" si="90"/>
        <v/>
      </c>
      <c r="J953" s="87" t="str">
        <f t="shared" si="94"/>
        <v/>
      </c>
      <c r="K953" s="5"/>
    </row>
    <row r="954" spans="1:11" ht="15" customHeight="1" x14ac:dyDescent="0.2">
      <c r="A954" s="28" t="str">
        <f t="shared" si="91"/>
        <v/>
      </c>
      <c r="B954" s="26" t="str">
        <f>VLOOKUP(A954,OutputOsiris!$A$9:$A$1008,1,FALSE)</f>
        <v/>
      </c>
      <c r="C954" s="29" t="str">
        <f t="shared" si="92"/>
        <v/>
      </c>
      <c r="D954" s="26" t="str">
        <f>VLOOKUP(A954,InputToets!$A$9:$A$1008,1,FALSE)</f>
        <v/>
      </c>
      <c r="E954" s="29" t="str">
        <f t="shared" si="93"/>
        <v/>
      </c>
      <c r="F954" s="40"/>
      <c r="G954" s="77"/>
      <c r="H954" s="41" t="str">
        <f t="shared" si="89"/>
        <v/>
      </c>
      <c r="I954" s="87" t="str">
        <f t="shared" si="90"/>
        <v/>
      </c>
      <c r="J954" s="87" t="str">
        <f t="shared" si="94"/>
        <v/>
      </c>
      <c r="K954" s="5"/>
    </row>
    <row r="955" spans="1:11" ht="15" customHeight="1" x14ac:dyDescent="0.2">
      <c r="A955" s="28" t="str">
        <f t="shared" si="91"/>
        <v/>
      </c>
      <c r="B955" s="26" t="str">
        <f>VLOOKUP(A955,OutputOsiris!$A$9:$A$1008,1,FALSE)</f>
        <v/>
      </c>
      <c r="C955" s="29" t="str">
        <f t="shared" si="92"/>
        <v/>
      </c>
      <c r="D955" s="26" t="str">
        <f>VLOOKUP(A955,InputToets!$A$9:$A$1008,1,FALSE)</f>
        <v/>
      </c>
      <c r="E955" s="29" t="str">
        <f t="shared" si="93"/>
        <v/>
      </c>
      <c r="F955" s="40"/>
      <c r="G955" s="77"/>
      <c r="H955" s="41" t="str">
        <f t="shared" si="89"/>
        <v/>
      </c>
      <c r="I955" s="87" t="str">
        <f t="shared" si="90"/>
        <v/>
      </c>
      <c r="J955" s="87" t="str">
        <f t="shared" si="94"/>
        <v/>
      </c>
      <c r="K955" s="5"/>
    </row>
    <row r="956" spans="1:11" ht="15" customHeight="1" x14ac:dyDescent="0.2">
      <c r="A956" s="28" t="str">
        <f t="shared" si="91"/>
        <v/>
      </c>
      <c r="B956" s="26" t="str">
        <f>VLOOKUP(A956,OutputOsiris!$A$9:$A$1008,1,FALSE)</f>
        <v/>
      </c>
      <c r="C956" s="29" t="str">
        <f t="shared" si="92"/>
        <v/>
      </c>
      <c r="D956" s="26" t="str">
        <f>VLOOKUP(A956,InputToets!$A$9:$A$1008,1,FALSE)</f>
        <v/>
      </c>
      <c r="E956" s="29" t="str">
        <f t="shared" si="93"/>
        <v/>
      </c>
      <c r="F956" s="40"/>
      <c r="G956" s="77"/>
      <c r="H956" s="41" t="str">
        <f t="shared" si="89"/>
        <v/>
      </c>
      <c r="I956" s="87" t="str">
        <f t="shared" si="90"/>
        <v/>
      </c>
      <c r="J956" s="87" t="str">
        <f t="shared" si="94"/>
        <v/>
      </c>
      <c r="K956" s="5"/>
    </row>
    <row r="957" spans="1:11" ht="15" customHeight="1" x14ac:dyDescent="0.2">
      <c r="A957" s="28" t="str">
        <f t="shared" si="91"/>
        <v/>
      </c>
      <c r="B957" s="26" t="str">
        <f>VLOOKUP(A957,OutputOsiris!$A$9:$A$1008,1,FALSE)</f>
        <v/>
      </c>
      <c r="C957" s="29" t="str">
        <f t="shared" si="92"/>
        <v/>
      </c>
      <c r="D957" s="26" t="str">
        <f>VLOOKUP(A957,InputToets!$A$9:$A$1008,1,FALSE)</f>
        <v/>
      </c>
      <c r="E957" s="29" t="str">
        <f t="shared" si="93"/>
        <v/>
      </c>
      <c r="F957" s="40"/>
      <c r="G957" s="77"/>
      <c r="H957" s="41" t="str">
        <f t="shared" si="89"/>
        <v/>
      </c>
      <c r="I957" s="87" t="str">
        <f t="shared" si="90"/>
        <v/>
      </c>
      <c r="J957" s="87" t="str">
        <f t="shared" si="94"/>
        <v/>
      </c>
      <c r="K957" s="5"/>
    </row>
    <row r="958" spans="1:11" ht="15" customHeight="1" x14ac:dyDescent="0.2">
      <c r="A958" s="28" t="str">
        <f t="shared" si="91"/>
        <v/>
      </c>
      <c r="B958" s="26" t="str">
        <f>VLOOKUP(A958,OutputOsiris!$A$9:$A$1008,1,FALSE)</f>
        <v/>
      </c>
      <c r="C958" s="29" t="str">
        <f t="shared" si="92"/>
        <v/>
      </c>
      <c r="D958" s="26" t="str">
        <f>VLOOKUP(A958,InputToets!$A$9:$A$1008,1,FALSE)</f>
        <v/>
      </c>
      <c r="E958" s="29" t="str">
        <f t="shared" si="93"/>
        <v/>
      </c>
      <c r="F958" s="40"/>
      <c r="G958" s="77"/>
      <c r="H958" s="41" t="str">
        <f t="shared" si="89"/>
        <v/>
      </c>
      <c r="I958" s="87" t="str">
        <f t="shared" si="90"/>
        <v/>
      </c>
      <c r="J958" s="87" t="str">
        <f t="shared" si="94"/>
        <v/>
      </c>
      <c r="K958" s="5"/>
    </row>
    <row r="959" spans="1:11" ht="15" customHeight="1" x14ac:dyDescent="0.2">
      <c r="A959" s="28" t="str">
        <f t="shared" si="91"/>
        <v/>
      </c>
      <c r="B959" s="26" t="str">
        <f>VLOOKUP(A959,OutputOsiris!$A$9:$A$1008,1,FALSE)</f>
        <v/>
      </c>
      <c r="C959" s="29" t="str">
        <f t="shared" si="92"/>
        <v/>
      </c>
      <c r="D959" s="26" t="str">
        <f>VLOOKUP(A959,InputToets!$A$9:$A$1008,1,FALSE)</f>
        <v/>
      </c>
      <c r="E959" s="29" t="str">
        <f t="shared" si="93"/>
        <v/>
      </c>
      <c r="F959" s="40"/>
      <c r="G959" s="77"/>
      <c r="H959" s="41" t="str">
        <f t="shared" si="89"/>
        <v/>
      </c>
      <c r="I959" s="87" t="str">
        <f t="shared" si="90"/>
        <v/>
      </c>
      <c r="J959" s="87" t="str">
        <f t="shared" si="94"/>
        <v/>
      </c>
      <c r="K959" s="5"/>
    </row>
    <row r="960" spans="1:11" ht="15" customHeight="1" x14ac:dyDescent="0.2">
      <c r="A960" s="28" t="str">
        <f t="shared" si="91"/>
        <v/>
      </c>
      <c r="B960" s="26" t="str">
        <f>VLOOKUP(A960,OutputOsiris!$A$9:$A$1008,1,FALSE)</f>
        <v/>
      </c>
      <c r="C960" s="29" t="str">
        <f t="shared" si="92"/>
        <v/>
      </c>
      <c r="D960" s="26" t="str">
        <f>VLOOKUP(A960,InputToets!$A$9:$A$1008,1,FALSE)</f>
        <v/>
      </c>
      <c r="E960" s="29" t="str">
        <f t="shared" si="93"/>
        <v/>
      </c>
      <c r="F960" s="40"/>
      <c r="G960" s="77"/>
      <c r="H960" s="41" t="str">
        <f t="shared" si="89"/>
        <v/>
      </c>
      <c r="I960" s="87" t="str">
        <f t="shared" si="90"/>
        <v/>
      </c>
      <c r="J960" s="87" t="str">
        <f t="shared" si="94"/>
        <v/>
      </c>
      <c r="K960" s="5"/>
    </row>
    <row r="961" spans="1:11" ht="15" customHeight="1" x14ac:dyDescent="0.2">
      <c r="A961" s="28" t="str">
        <f t="shared" si="91"/>
        <v/>
      </c>
      <c r="B961" s="26" t="str">
        <f>VLOOKUP(A961,OutputOsiris!$A$9:$A$1008,1,FALSE)</f>
        <v/>
      </c>
      <c r="C961" s="29" t="str">
        <f t="shared" si="92"/>
        <v/>
      </c>
      <c r="D961" s="26" t="str">
        <f>VLOOKUP(A961,InputToets!$A$9:$A$1008,1,FALSE)</f>
        <v/>
      </c>
      <c r="E961" s="29" t="str">
        <f t="shared" si="93"/>
        <v/>
      </c>
      <c r="F961" s="40"/>
      <c r="G961" s="77"/>
      <c r="H961" s="41" t="str">
        <f t="shared" si="89"/>
        <v/>
      </c>
      <c r="I961" s="87" t="str">
        <f t="shared" si="90"/>
        <v/>
      </c>
      <c r="J961" s="87" t="str">
        <f t="shared" si="94"/>
        <v/>
      </c>
      <c r="K961" s="5"/>
    </row>
    <row r="962" spans="1:11" ht="15" customHeight="1" x14ac:dyDescent="0.2">
      <c r="A962" s="28" t="str">
        <f t="shared" si="91"/>
        <v/>
      </c>
      <c r="B962" s="26" t="str">
        <f>VLOOKUP(A962,OutputOsiris!$A$9:$A$1008,1,FALSE)</f>
        <v/>
      </c>
      <c r="C962" s="29" t="str">
        <f t="shared" si="92"/>
        <v/>
      </c>
      <c r="D962" s="26" t="str">
        <f>VLOOKUP(A962,InputToets!$A$9:$A$1008,1,FALSE)</f>
        <v/>
      </c>
      <c r="E962" s="29" t="str">
        <f t="shared" si="93"/>
        <v/>
      </c>
      <c r="F962" s="40"/>
      <c r="G962" s="77"/>
      <c r="H962" s="41" t="str">
        <f t="shared" si="89"/>
        <v/>
      </c>
      <c r="I962" s="87" t="str">
        <f t="shared" si="90"/>
        <v/>
      </c>
      <c r="J962" s="87" t="str">
        <f t="shared" si="94"/>
        <v/>
      </c>
      <c r="K962" s="5"/>
    </row>
    <row r="963" spans="1:11" ht="15" customHeight="1" x14ac:dyDescent="0.2">
      <c r="A963" s="28" t="str">
        <f t="shared" si="91"/>
        <v/>
      </c>
      <c r="B963" s="26" t="str">
        <f>VLOOKUP(A963,OutputOsiris!$A$9:$A$1008,1,FALSE)</f>
        <v/>
      </c>
      <c r="C963" s="29" t="str">
        <f t="shared" si="92"/>
        <v/>
      </c>
      <c r="D963" s="26" t="str">
        <f>VLOOKUP(A963,InputToets!$A$9:$A$1008,1,FALSE)</f>
        <v/>
      </c>
      <c r="E963" s="29" t="str">
        <f t="shared" si="93"/>
        <v/>
      </c>
      <c r="F963" s="40"/>
      <c r="G963" s="77"/>
      <c r="H963" s="41" t="str">
        <f t="shared" si="89"/>
        <v/>
      </c>
      <c r="I963" s="87" t="str">
        <f t="shared" si="90"/>
        <v/>
      </c>
      <c r="J963" s="87" t="str">
        <f t="shared" si="94"/>
        <v/>
      </c>
      <c r="K963" s="5"/>
    </row>
    <row r="964" spans="1:11" ht="15" customHeight="1" x14ac:dyDescent="0.2">
      <c r="A964" s="28" t="str">
        <f t="shared" si="91"/>
        <v/>
      </c>
      <c r="B964" s="26" t="str">
        <f>VLOOKUP(A964,OutputOsiris!$A$9:$A$1008,1,FALSE)</f>
        <v/>
      </c>
      <c r="C964" s="29" t="str">
        <f t="shared" si="92"/>
        <v/>
      </c>
      <c r="D964" s="26" t="str">
        <f>VLOOKUP(A964,InputToets!$A$9:$A$1008,1,FALSE)</f>
        <v/>
      </c>
      <c r="E964" s="29" t="str">
        <f t="shared" si="93"/>
        <v/>
      </c>
      <c r="F964" s="40"/>
      <c r="G964" s="77"/>
      <c r="H964" s="41" t="str">
        <f t="shared" si="89"/>
        <v/>
      </c>
      <c r="I964" s="87" t="str">
        <f t="shared" si="90"/>
        <v/>
      </c>
      <c r="J964" s="87" t="str">
        <f t="shared" si="94"/>
        <v/>
      </c>
      <c r="K964" s="5"/>
    </row>
    <row r="965" spans="1:11" ht="15" customHeight="1" x14ac:dyDescent="0.2">
      <c r="A965" s="28" t="str">
        <f t="shared" si="91"/>
        <v/>
      </c>
      <c r="B965" s="26" t="str">
        <f>VLOOKUP(A965,OutputOsiris!$A$9:$A$1008,1,FALSE)</f>
        <v/>
      </c>
      <c r="C965" s="29" t="str">
        <f t="shared" si="92"/>
        <v/>
      </c>
      <c r="D965" s="26" t="str">
        <f>VLOOKUP(A965,InputToets!$A$9:$A$1008,1,FALSE)</f>
        <v/>
      </c>
      <c r="E965" s="29" t="str">
        <f t="shared" si="93"/>
        <v/>
      </c>
      <c r="F965" s="40"/>
      <c r="G965" s="77"/>
      <c r="H965" s="41" t="str">
        <f t="shared" si="89"/>
        <v/>
      </c>
      <c r="I965" s="87" t="str">
        <f t="shared" si="90"/>
        <v/>
      </c>
      <c r="J965" s="87" t="str">
        <f t="shared" si="94"/>
        <v/>
      </c>
      <c r="K965" s="5"/>
    </row>
    <row r="966" spans="1:11" ht="15" customHeight="1" x14ac:dyDescent="0.2">
      <c r="A966" s="28" t="str">
        <f t="shared" si="91"/>
        <v/>
      </c>
      <c r="B966" s="26" t="str">
        <f>VLOOKUP(A966,OutputOsiris!$A$9:$A$1008,1,FALSE)</f>
        <v/>
      </c>
      <c r="C966" s="29" t="str">
        <f t="shared" si="92"/>
        <v/>
      </c>
      <c r="D966" s="26" t="str">
        <f>VLOOKUP(A966,InputToets!$A$9:$A$1008,1,FALSE)</f>
        <v/>
      </c>
      <c r="E966" s="29" t="str">
        <f t="shared" si="93"/>
        <v/>
      </c>
      <c r="F966" s="40"/>
      <c r="G966" s="77"/>
      <c r="H966" s="41" t="str">
        <f t="shared" si="89"/>
        <v/>
      </c>
      <c r="I966" s="87" t="str">
        <f t="shared" si="90"/>
        <v/>
      </c>
      <c r="J966" s="87" t="str">
        <f t="shared" si="94"/>
        <v/>
      </c>
      <c r="K966" s="5"/>
    </row>
    <row r="967" spans="1:11" ht="15" customHeight="1" x14ac:dyDescent="0.2">
      <c r="A967" s="28" t="str">
        <f t="shared" si="91"/>
        <v/>
      </c>
      <c r="B967" s="26" t="str">
        <f>VLOOKUP(A967,OutputOsiris!$A$9:$A$1008,1,FALSE)</f>
        <v/>
      </c>
      <c r="C967" s="29" t="str">
        <f t="shared" si="92"/>
        <v/>
      </c>
      <c r="D967" s="26" t="str">
        <f>VLOOKUP(A967,InputToets!$A$9:$A$1008,1,FALSE)</f>
        <v/>
      </c>
      <c r="E967" s="29" t="str">
        <f t="shared" si="93"/>
        <v/>
      </c>
      <c r="F967" s="40"/>
      <c r="G967" s="77"/>
      <c r="H967" s="41" t="str">
        <f t="shared" si="89"/>
        <v/>
      </c>
      <c r="I967" s="87" t="str">
        <f t="shared" si="90"/>
        <v/>
      </c>
      <c r="J967" s="87" t="str">
        <f t="shared" si="94"/>
        <v/>
      </c>
      <c r="K967" s="5"/>
    </row>
    <row r="968" spans="1:11" ht="15" customHeight="1" x14ac:dyDescent="0.2">
      <c r="A968" s="28" t="str">
        <f t="shared" si="91"/>
        <v/>
      </c>
      <c r="B968" s="26" t="str">
        <f>VLOOKUP(A968,OutputOsiris!$A$9:$A$1008,1,FALSE)</f>
        <v/>
      </c>
      <c r="C968" s="29" t="str">
        <f t="shared" si="92"/>
        <v/>
      </c>
      <c r="D968" s="26" t="str">
        <f>VLOOKUP(A968,InputToets!$A$9:$A$1008,1,FALSE)</f>
        <v/>
      </c>
      <c r="E968" s="29" t="str">
        <f t="shared" si="93"/>
        <v/>
      </c>
      <c r="F968" s="40"/>
      <c r="G968" s="77"/>
      <c r="H968" s="41" t="str">
        <f t="shared" si="89"/>
        <v/>
      </c>
      <c r="I968" s="87" t="str">
        <f t="shared" si="90"/>
        <v/>
      </c>
      <c r="J968" s="87" t="str">
        <f t="shared" si="94"/>
        <v/>
      </c>
      <c r="K968" s="5"/>
    </row>
    <row r="969" spans="1:11" ht="15" customHeight="1" x14ac:dyDescent="0.2">
      <c r="A969" s="28" t="str">
        <f t="shared" si="91"/>
        <v/>
      </c>
      <c r="B969" s="26" t="str">
        <f>VLOOKUP(A969,OutputOsiris!$A$9:$A$1008,1,FALSE)</f>
        <v/>
      </c>
      <c r="C969" s="29" t="str">
        <f t="shared" si="92"/>
        <v/>
      </c>
      <c r="D969" s="26" t="str">
        <f>VLOOKUP(A969,InputToets!$A$9:$A$1008,1,FALSE)</f>
        <v/>
      </c>
      <c r="E969" s="29" t="str">
        <f t="shared" si="93"/>
        <v/>
      </c>
      <c r="F969" s="40"/>
      <c r="G969" s="77"/>
      <c r="H969" s="41" t="str">
        <f t="shared" si="89"/>
        <v/>
      </c>
      <c r="I969" s="87" t="str">
        <f t="shared" si="90"/>
        <v/>
      </c>
      <c r="J969" s="87" t="str">
        <f t="shared" si="94"/>
        <v/>
      </c>
      <c r="K969" s="5"/>
    </row>
    <row r="970" spans="1:11" ht="15" customHeight="1" x14ac:dyDescent="0.2">
      <c r="A970" s="28" t="str">
        <f t="shared" si="91"/>
        <v/>
      </c>
      <c r="B970" s="26" t="str">
        <f>VLOOKUP(A970,OutputOsiris!$A$9:$A$1008,1,FALSE)</f>
        <v/>
      </c>
      <c r="C970" s="29" t="str">
        <f t="shared" si="92"/>
        <v/>
      </c>
      <c r="D970" s="26" t="str">
        <f>VLOOKUP(A970,InputToets!$A$9:$A$1008,1,FALSE)</f>
        <v/>
      </c>
      <c r="E970" s="29" t="str">
        <f t="shared" si="93"/>
        <v/>
      </c>
      <c r="F970" s="40"/>
      <c r="G970" s="77"/>
      <c r="H970" s="41" t="str">
        <f t="shared" si="89"/>
        <v/>
      </c>
      <c r="I970" s="87" t="str">
        <f t="shared" si="90"/>
        <v/>
      </c>
      <c r="J970" s="87" t="str">
        <f t="shared" si="94"/>
        <v/>
      </c>
      <c r="K970" s="5"/>
    </row>
    <row r="971" spans="1:11" ht="15" customHeight="1" x14ac:dyDescent="0.2">
      <c r="A971" s="28" t="str">
        <f t="shared" si="91"/>
        <v/>
      </c>
      <c r="B971" s="26" t="str">
        <f>VLOOKUP(A971,OutputOsiris!$A$9:$A$1008,1,FALSE)</f>
        <v/>
      </c>
      <c r="C971" s="29" t="str">
        <f t="shared" si="92"/>
        <v/>
      </c>
      <c r="D971" s="26" t="str">
        <f>VLOOKUP(A971,InputToets!$A$9:$A$1008,1,FALSE)</f>
        <v/>
      </c>
      <c r="E971" s="29" t="str">
        <f t="shared" si="93"/>
        <v/>
      </c>
      <c r="F971" s="40"/>
      <c r="G971" s="77"/>
      <c r="H971" s="41" t="str">
        <f t="shared" ref="H971:H1010" si="95">IF(J971="","",IF($G$9="Cijfer",IF(ISNUMBER(G971),G971,""),IF(J971&gt;10,10,J971)))</f>
        <v/>
      </c>
      <c r="I971" s="87" t="str">
        <f t="shared" ref="I971:I1010" si="96">IF(ISNUMBER(G971),((G971-$C$8)/$E$7)+1,"")</f>
        <v/>
      </c>
      <c r="J971" s="87" t="str">
        <f t="shared" si="94"/>
        <v/>
      </c>
      <c r="K971" s="5"/>
    </row>
    <row r="972" spans="1:11" ht="15" customHeight="1" x14ac:dyDescent="0.2">
      <c r="A972" s="28" t="str">
        <f t="shared" ref="A972:A1010" si="97">TEXT(RIGHT(TRIM(F972),7),"0000000")</f>
        <v/>
      </c>
      <c r="B972" s="26" t="str">
        <f>VLOOKUP(A972,OutputOsiris!$A$9:$A$1008,1,FALSE)</f>
        <v/>
      </c>
      <c r="C972" s="29" t="str">
        <f t="shared" ref="C972:C1010" si="98">IF(ISBLANK(F972),"",(IF(ISERROR(B972),"NEE","")))</f>
        <v/>
      </c>
      <c r="D972" s="26" t="str">
        <f>VLOOKUP(A972,InputToets!$A$9:$A$1008,1,FALSE)</f>
        <v/>
      </c>
      <c r="E972" s="29" t="str">
        <f t="shared" ref="E972:E1010" si="99">IF(ISBLANK(F972),"",(IF(ISERROR(D972),"NEE","")))</f>
        <v/>
      </c>
      <c r="F972" s="40"/>
      <c r="G972" s="77"/>
      <c r="H972" s="41" t="str">
        <f t="shared" si="95"/>
        <v/>
      </c>
      <c r="I972" s="87" t="str">
        <f t="shared" si="96"/>
        <v/>
      </c>
      <c r="J972" s="87" t="str">
        <f t="shared" si="94"/>
        <v/>
      </c>
      <c r="K972" s="5"/>
    </row>
    <row r="973" spans="1:11" ht="15" customHeight="1" x14ac:dyDescent="0.2">
      <c r="A973" s="28" t="str">
        <f t="shared" si="97"/>
        <v/>
      </c>
      <c r="B973" s="26" t="str">
        <f>VLOOKUP(A973,OutputOsiris!$A$9:$A$1008,1,FALSE)</f>
        <v/>
      </c>
      <c r="C973" s="29" t="str">
        <f t="shared" si="98"/>
        <v/>
      </c>
      <c r="D973" s="26" t="str">
        <f>VLOOKUP(A973,InputToets!$A$9:$A$1008,1,FALSE)</f>
        <v/>
      </c>
      <c r="E973" s="29" t="str">
        <f t="shared" si="99"/>
        <v/>
      </c>
      <c r="F973" s="40"/>
      <c r="G973" s="77"/>
      <c r="H973" s="41" t="str">
        <f t="shared" si="95"/>
        <v/>
      </c>
      <c r="I973" s="87" t="str">
        <f t="shared" si="96"/>
        <v/>
      </c>
      <c r="J973" s="87" t="str">
        <f t="shared" si="94"/>
        <v/>
      </c>
      <c r="K973" s="5"/>
    </row>
    <row r="974" spans="1:11" ht="15" customHeight="1" x14ac:dyDescent="0.2">
      <c r="A974" s="28" t="str">
        <f t="shared" si="97"/>
        <v/>
      </c>
      <c r="B974" s="26" t="str">
        <f>VLOOKUP(A974,OutputOsiris!$A$9:$A$1008,1,FALSE)</f>
        <v/>
      </c>
      <c r="C974" s="29" t="str">
        <f t="shared" si="98"/>
        <v/>
      </c>
      <c r="D974" s="26" t="str">
        <f>VLOOKUP(A974,InputToets!$A$9:$A$1008,1,FALSE)</f>
        <v/>
      </c>
      <c r="E974" s="29" t="str">
        <f t="shared" si="99"/>
        <v/>
      </c>
      <c r="F974" s="40"/>
      <c r="G974" s="77"/>
      <c r="H974" s="41" t="str">
        <f t="shared" si="95"/>
        <v/>
      </c>
      <c r="I974" s="87" t="str">
        <f t="shared" si="96"/>
        <v/>
      </c>
      <c r="J974" s="87" t="str">
        <f t="shared" si="94"/>
        <v/>
      </c>
      <c r="K974" s="5"/>
    </row>
    <row r="975" spans="1:11" ht="15" customHeight="1" x14ac:dyDescent="0.2">
      <c r="A975" s="28" t="str">
        <f t="shared" si="97"/>
        <v/>
      </c>
      <c r="B975" s="26" t="str">
        <f>VLOOKUP(A975,OutputOsiris!$A$9:$A$1008,1,FALSE)</f>
        <v/>
      </c>
      <c r="C975" s="29" t="str">
        <f t="shared" si="98"/>
        <v/>
      </c>
      <c r="D975" s="26" t="str">
        <f>VLOOKUP(A975,InputToets!$A$9:$A$1008,1,FALSE)</f>
        <v/>
      </c>
      <c r="E975" s="29" t="str">
        <f t="shared" si="99"/>
        <v/>
      </c>
      <c r="F975" s="40"/>
      <c r="G975" s="77"/>
      <c r="H975" s="41" t="str">
        <f t="shared" si="95"/>
        <v/>
      </c>
      <c r="I975" s="87" t="str">
        <f t="shared" si="96"/>
        <v/>
      </c>
      <c r="J975" s="87" t="str">
        <f t="shared" si="94"/>
        <v/>
      </c>
      <c r="K975" s="5"/>
    </row>
    <row r="976" spans="1:11" ht="15" customHeight="1" x14ac:dyDescent="0.2">
      <c r="A976" s="28" t="str">
        <f t="shared" si="97"/>
        <v/>
      </c>
      <c r="B976" s="26" t="str">
        <f>VLOOKUP(A976,OutputOsiris!$A$9:$A$1008,1,FALSE)</f>
        <v/>
      </c>
      <c r="C976" s="29" t="str">
        <f t="shared" si="98"/>
        <v/>
      </c>
      <c r="D976" s="26" t="str">
        <f>VLOOKUP(A976,InputToets!$A$9:$A$1008,1,FALSE)</f>
        <v/>
      </c>
      <c r="E976" s="29" t="str">
        <f t="shared" si="99"/>
        <v/>
      </c>
      <c r="F976" s="40"/>
      <c r="G976" s="77"/>
      <c r="H976" s="41" t="str">
        <f t="shared" si="95"/>
        <v/>
      </c>
      <c r="I976" s="87" t="str">
        <f t="shared" si="96"/>
        <v/>
      </c>
      <c r="J976" s="87" t="str">
        <f t="shared" ref="J976:J1010" si="100">IF(I976="","",IF(I976&lt;1,1,I976))</f>
        <v/>
      </c>
      <c r="K976" s="5"/>
    </row>
    <row r="977" spans="1:11" ht="15" customHeight="1" x14ac:dyDescent="0.2">
      <c r="A977" s="28" t="str">
        <f t="shared" si="97"/>
        <v/>
      </c>
      <c r="B977" s="26" t="str">
        <f>VLOOKUP(A977,OutputOsiris!$A$9:$A$1008,1,FALSE)</f>
        <v/>
      </c>
      <c r="C977" s="29" t="str">
        <f t="shared" si="98"/>
        <v/>
      </c>
      <c r="D977" s="26" t="str">
        <f>VLOOKUP(A977,InputToets!$A$9:$A$1008,1,FALSE)</f>
        <v/>
      </c>
      <c r="E977" s="29" t="str">
        <f t="shared" si="99"/>
        <v/>
      </c>
      <c r="F977" s="40"/>
      <c r="G977" s="77"/>
      <c r="H977" s="41" t="str">
        <f t="shared" si="95"/>
        <v/>
      </c>
      <c r="I977" s="87" t="str">
        <f t="shared" si="96"/>
        <v/>
      </c>
      <c r="J977" s="87" t="str">
        <f t="shared" si="100"/>
        <v/>
      </c>
      <c r="K977" s="5"/>
    </row>
    <row r="978" spans="1:11" ht="15" customHeight="1" x14ac:dyDescent="0.2">
      <c r="A978" s="28" t="str">
        <f t="shared" si="97"/>
        <v/>
      </c>
      <c r="B978" s="26" t="str">
        <f>VLOOKUP(A978,OutputOsiris!$A$9:$A$1008,1,FALSE)</f>
        <v/>
      </c>
      <c r="C978" s="29" t="str">
        <f t="shared" si="98"/>
        <v/>
      </c>
      <c r="D978" s="26" t="str">
        <f>VLOOKUP(A978,InputToets!$A$9:$A$1008,1,FALSE)</f>
        <v/>
      </c>
      <c r="E978" s="29" t="str">
        <f t="shared" si="99"/>
        <v/>
      </c>
      <c r="F978" s="40"/>
      <c r="G978" s="77"/>
      <c r="H978" s="41" t="str">
        <f t="shared" si="95"/>
        <v/>
      </c>
      <c r="I978" s="87" t="str">
        <f t="shared" si="96"/>
        <v/>
      </c>
      <c r="J978" s="87" t="str">
        <f t="shared" si="100"/>
        <v/>
      </c>
      <c r="K978" s="5"/>
    </row>
    <row r="979" spans="1:11" ht="15" customHeight="1" x14ac:dyDescent="0.2">
      <c r="A979" s="28" t="str">
        <f t="shared" si="97"/>
        <v/>
      </c>
      <c r="B979" s="26" t="str">
        <f>VLOOKUP(A979,OutputOsiris!$A$9:$A$1008,1,FALSE)</f>
        <v/>
      </c>
      <c r="C979" s="29" t="str">
        <f t="shared" si="98"/>
        <v/>
      </c>
      <c r="D979" s="26" t="str">
        <f>VLOOKUP(A979,InputToets!$A$9:$A$1008,1,FALSE)</f>
        <v/>
      </c>
      <c r="E979" s="29" t="str">
        <f t="shared" si="99"/>
        <v/>
      </c>
      <c r="F979" s="40"/>
      <c r="G979" s="77"/>
      <c r="H979" s="41" t="str">
        <f t="shared" si="95"/>
        <v/>
      </c>
      <c r="I979" s="87" t="str">
        <f t="shared" si="96"/>
        <v/>
      </c>
      <c r="J979" s="87" t="str">
        <f t="shared" si="100"/>
        <v/>
      </c>
      <c r="K979" s="5"/>
    </row>
    <row r="980" spans="1:11" ht="15" customHeight="1" x14ac:dyDescent="0.2">
      <c r="A980" s="28" t="str">
        <f t="shared" si="97"/>
        <v/>
      </c>
      <c r="B980" s="26" t="str">
        <f>VLOOKUP(A980,OutputOsiris!$A$9:$A$1008,1,FALSE)</f>
        <v/>
      </c>
      <c r="C980" s="29" t="str">
        <f t="shared" si="98"/>
        <v/>
      </c>
      <c r="D980" s="26" t="str">
        <f>VLOOKUP(A980,InputToets!$A$9:$A$1008,1,FALSE)</f>
        <v/>
      </c>
      <c r="E980" s="29" t="str">
        <f t="shared" si="99"/>
        <v/>
      </c>
      <c r="F980" s="40"/>
      <c r="G980" s="77"/>
      <c r="H980" s="41" t="str">
        <f t="shared" si="95"/>
        <v/>
      </c>
      <c r="I980" s="87" t="str">
        <f t="shared" si="96"/>
        <v/>
      </c>
      <c r="J980" s="87" t="str">
        <f t="shared" si="100"/>
        <v/>
      </c>
      <c r="K980" s="5"/>
    </row>
    <row r="981" spans="1:11" ht="15" customHeight="1" x14ac:dyDescent="0.2">
      <c r="A981" s="28" t="str">
        <f t="shared" si="97"/>
        <v/>
      </c>
      <c r="B981" s="26" t="str">
        <f>VLOOKUP(A981,OutputOsiris!$A$9:$A$1008,1,FALSE)</f>
        <v/>
      </c>
      <c r="C981" s="29" t="str">
        <f t="shared" si="98"/>
        <v/>
      </c>
      <c r="D981" s="26" t="str">
        <f>VLOOKUP(A981,InputToets!$A$9:$A$1008,1,FALSE)</f>
        <v/>
      </c>
      <c r="E981" s="29" t="str">
        <f t="shared" si="99"/>
        <v/>
      </c>
      <c r="F981" s="40"/>
      <c r="G981" s="77"/>
      <c r="H981" s="41" t="str">
        <f t="shared" si="95"/>
        <v/>
      </c>
      <c r="I981" s="87" t="str">
        <f t="shared" si="96"/>
        <v/>
      </c>
      <c r="J981" s="87" t="str">
        <f t="shared" si="100"/>
        <v/>
      </c>
      <c r="K981" s="5"/>
    </row>
    <row r="982" spans="1:11" ht="15" customHeight="1" x14ac:dyDescent="0.2">
      <c r="A982" s="28" t="str">
        <f t="shared" si="97"/>
        <v/>
      </c>
      <c r="B982" s="26" t="str">
        <f>VLOOKUP(A982,OutputOsiris!$A$9:$A$1008,1,FALSE)</f>
        <v/>
      </c>
      <c r="C982" s="29" t="str">
        <f t="shared" si="98"/>
        <v/>
      </c>
      <c r="D982" s="26" t="str">
        <f>VLOOKUP(A982,InputToets!$A$9:$A$1008,1,FALSE)</f>
        <v/>
      </c>
      <c r="E982" s="29" t="str">
        <f t="shared" si="99"/>
        <v/>
      </c>
      <c r="F982" s="40"/>
      <c r="G982" s="77"/>
      <c r="H982" s="41" t="str">
        <f t="shared" si="95"/>
        <v/>
      </c>
      <c r="I982" s="87" t="str">
        <f t="shared" si="96"/>
        <v/>
      </c>
      <c r="J982" s="87" t="str">
        <f t="shared" si="100"/>
        <v/>
      </c>
      <c r="K982" s="5"/>
    </row>
    <row r="983" spans="1:11" ht="15" customHeight="1" x14ac:dyDescent="0.2">
      <c r="A983" s="28" t="str">
        <f t="shared" si="97"/>
        <v/>
      </c>
      <c r="B983" s="26" t="str">
        <f>VLOOKUP(A983,OutputOsiris!$A$9:$A$1008,1,FALSE)</f>
        <v/>
      </c>
      <c r="C983" s="29" t="str">
        <f t="shared" si="98"/>
        <v/>
      </c>
      <c r="D983" s="26" t="str">
        <f>VLOOKUP(A983,InputToets!$A$9:$A$1008,1,FALSE)</f>
        <v/>
      </c>
      <c r="E983" s="29" t="str">
        <f t="shared" si="99"/>
        <v/>
      </c>
      <c r="F983" s="40"/>
      <c r="G983" s="77"/>
      <c r="H983" s="41" t="str">
        <f t="shared" si="95"/>
        <v/>
      </c>
      <c r="I983" s="87" t="str">
        <f t="shared" si="96"/>
        <v/>
      </c>
      <c r="J983" s="87" t="str">
        <f t="shared" si="100"/>
        <v/>
      </c>
      <c r="K983" s="5"/>
    </row>
    <row r="984" spans="1:11" ht="15" customHeight="1" x14ac:dyDescent="0.2">
      <c r="A984" s="28" t="str">
        <f t="shared" si="97"/>
        <v/>
      </c>
      <c r="B984" s="26" t="str">
        <f>VLOOKUP(A984,OutputOsiris!$A$9:$A$1008,1,FALSE)</f>
        <v/>
      </c>
      <c r="C984" s="29" t="str">
        <f t="shared" si="98"/>
        <v/>
      </c>
      <c r="D984" s="26" t="str">
        <f>VLOOKUP(A984,InputToets!$A$9:$A$1008,1,FALSE)</f>
        <v/>
      </c>
      <c r="E984" s="29" t="str">
        <f t="shared" si="99"/>
        <v/>
      </c>
      <c r="F984" s="40"/>
      <c r="G984" s="77"/>
      <c r="H984" s="41" t="str">
        <f t="shared" si="95"/>
        <v/>
      </c>
      <c r="I984" s="87" t="str">
        <f t="shared" si="96"/>
        <v/>
      </c>
      <c r="J984" s="87" t="str">
        <f t="shared" si="100"/>
        <v/>
      </c>
      <c r="K984" s="5"/>
    </row>
    <row r="985" spans="1:11" ht="15" customHeight="1" x14ac:dyDescent="0.2">
      <c r="A985" s="28" t="str">
        <f t="shared" si="97"/>
        <v/>
      </c>
      <c r="B985" s="26" t="str">
        <f>VLOOKUP(A985,OutputOsiris!$A$9:$A$1008,1,FALSE)</f>
        <v/>
      </c>
      <c r="C985" s="29" t="str">
        <f t="shared" si="98"/>
        <v/>
      </c>
      <c r="D985" s="26" t="str">
        <f>VLOOKUP(A985,InputToets!$A$9:$A$1008,1,FALSE)</f>
        <v/>
      </c>
      <c r="E985" s="29" t="str">
        <f t="shared" si="99"/>
        <v/>
      </c>
      <c r="F985" s="40"/>
      <c r="G985" s="77"/>
      <c r="H985" s="41" t="str">
        <f t="shared" si="95"/>
        <v/>
      </c>
      <c r="I985" s="87" t="str">
        <f t="shared" si="96"/>
        <v/>
      </c>
      <c r="J985" s="87" t="str">
        <f t="shared" si="100"/>
        <v/>
      </c>
      <c r="K985" s="5"/>
    </row>
    <row r="986" spans="1:11" ht="15" customHeight="1" x14ac:dyDescent="0.2">
      <c r="A986" s="28" t="str">
        <f t="shared" si="97"/>
        <v/>
      </c>
      <c r="B986" s="26" t="str">
        <f>VLOOKUP(A986,OutputOsiris!$A$9:$A$1008,1,FALSE)</f>
        <v/>
      </c>
      <c r="C986" s="29" t="str">
        <f t="shared" si="98"/>
        <v/>
      </c>
      <c r="D986" s="26" t="str">
        <f>VLOOKUP(A986,InputToets!$A$9:$A$1008,1,FALSE)</f>
        <v/>
      </c>
      <c r="E986" s="29" t="str">
        <f t="shared" si="99"/>
        <v/>
      </c>
      <c r="F986" s="40"/>
      <c r="G986" s="77"/>
      <c r="H986" s="41" t="str">
        <f t="shared" si="95"/>
        <v/>
      </c>
      <c r="I986" s="87" t="str">
        <f t="shared" si="96"/>
        <v/>
      </c>
      <c r="J986" s="87" t="str">
        <f t="shared" si="100"/>
        <v/>
      </c>
      <c r="K986" s="5"/>
    </row>
    <row r="987" spans="1:11" ht="15" customHeight="1" x14ac:dyDescent="0.2">
      <c r="A987" s="28" t="str">
        <f t="shared" si="97"/>
        <v/>
      </c>
      <c r="B987" s="26" t="str">
        <f>VLOOKUP(A987,OutputOsiris!$A$9:$A$1008,1,FALSE)</f>
        <v/>
      </c>
      <c r="C987" s="29" t="str">
        <f t="shared" si="98"/>
        <v/>
      </c>
      <c r="D987" s="26" t="str">
        <f>VLOOKUP(A987,InputToets!$A$9:$A$1008,1,FALSE)</f>
        <v/>
      </c>
      <c r="E987" s="29" t="str">
        <f t="shared" si="99"/>
        <v/>
      </c>
      <c r="F987" s="40"/>
      <c r="G987" s="77"/>
      <c r="H987" s="41" t="str">
        <f t="shared" si="95"/>
        <v/>
      </c>
      <c r="I987" s="87" t="str">
        <f t="shared" si="96"/>
        <v/>
      </c>
      <c r="J987" s="87" t="str">
        <f t="shared" si="100"/>
        <v/>
      </c>
      <c r="K987" s="5"/>
    </row>
    <row r="988" spans="1:11" ht="15" customHeight="1" x14ac:dyDescent="0.2">
      <c r="A988" s="28" t="str">
        <f t="shared" si="97"/>
        <v/>
      </c>
      <c r="B988" s="26" t="str">
        <f>VLOOKUP(A988,OutputOsiris!$A$9:$A$1008,1,FALSE)</f>
        <v/>
      </c>
      <c r="C988" s="29" t="str">
        <f t="shared" si="98"/>
        <v/>
      </c>
      <c r="D988" s="26" t="str">
        <f>VLOOKUP(A988,InputToets!$A$9:$A$1008,1,FALSE)</f>
        <v/>
      </c>
      <c r="E988" s="29" t="str">
        <f t="shared" si="99"/>
        <v/>
      </c>
      <c r="F988" s="40"/>
      <c r="G988" s="77"/>
      <c r="H988" s="41" t="str">
        <f t="shared" si="95"/>
        <v/>
      </c>
      <c r="I988" s="87" t="str">
        <f t="shared" si="96"/>
        <v/>
      </c>
      <c r="J988" s="87" t="str">
        <f t="shared" si="100"/>
        <v/>
      </c>
      <c r="K988" s="5"/>
    </row>
    <row r="989" spans="1:11" ht="15" customHeight="1" x14ac:dyDescent="0.2">
      <c r="A989" s="28" t="str">
        <f t="shared" si="97"/>
        <v/>
      </c>
      <c r="B989" s="26" t="str">
        <f>VLOOKUP(A989,OutputOsiris!$A$9:$A$1008,1,FALSE)</f>
        <v/>
      </c>
      <c r="C989" s="29" t="str">
        <f t="shared" si="98"/>
        <v/>
      </c>
      <c r="D989" s="26" t="str">
        <f>VLOOKUP(A989,InputToets!$A$9:$A$1008,1,FALSE)</f>
        <v/>
      </c>
      <c r="E989" s="29" t="str">
        <f t="shared" si="99"/>
        <v/>
      </c>
      <c r="F989" s="40"/>
      <c r="G989" s="77"/>
      <c r="H989" s="41" t="str">
        <f t="shared" si="95"/>
        <v/>
      </c>
      <c r="I989" s="87" t="str">
        <f t="shared" si="96"/>
        <v/>
      </c>
      <c r="J989" s="87" t="str">
        <f t="shared" si="100"/>
        <v/>
      </c>
      <c r="K989" s="5"/>
    </row>
    <row r="990" spans="1:11" ht="15" customHeight="1" x14ac:dyDescent="0.2">
      <c r="A990" s="28" t="str">
        <f t="shared" si="97"/>
        <v/>
      </c>
      <c r="B990" s="26" t="str">
        <f>VLOOKUP(A990,OutputOsiris!$A$9:$A$1008,1,FALSE)</f>
        <v/>
      </c>
      <c r="C990" s="29" t="str">
        <f t="shared" si="98"/>
        <v/>
      </c>
      <c r="D990" s="26" t="str">
        <f>VLOOKUP(A990,InputToets!$A$9:$A$1008,1,FALSE)</f>
        <v/>
      </c>
      <c r="E990" s="29" t="str">
        <f t="shared" si="99"/>
        <v/>
      </c>
      <c r="F990" s="40"/>
      <c r="G990" s="77"/>
      <c r="H990" s="41" t="str">
        <f t="shared" si="95"/>
        <v/>
      </c>
      <c r="I990" s="87" t="str">
        <f t="shared" si="96"/>
        <v/>
      </c>
      <c r="J990" s="87" t="str">
        <f t="shared" si="100"/>
        <v/>
      </c>
      <c r="K990" s="5"/>
    </row>
    <row r="991" spans="1:11" ht="15" customHeight="1" x14ac:dyDescent="0.2">
      <c r="A991" s="28" t="str">
        <f t="shared" si="97"/>
        <v/>
      </c>
      <c r="B991" s="26" t="str">
        <f>VLOOKUP(A991,OutputOsiris!$A$9:$A$1008,1,FALSE)</f>
        <v/>
      </c>
      <c r="C991" s="29" t="str">
        <f t="shared" si="98"/>
        <v/>
      </c>
      <c r="D991" s="26" t="str">
        <f>VLOOKUP(A991,InputToets!$A$9:$A$1008,1,FALSE)</f>
        <v/>
      </c>
      <c r="E991" s="29" t="str">
        <f t="shared" si="99"/>
        <v/>
      </c>
      <c r="F991" s="40"/>
      <c r="G991" s="77"/>
      <c r="H991" s="41" t="str">
        <f t="shared" si="95"/>
        <v/>
      </c>
      <c r="I991" s="87" t="str">
        <f t="shared" si="96"/>
        <v/>
      </c>
      <c r="J991" s="87" t="str">
        <f t="shared" si="100"/>
        <v/>
      </c>
      <c r="K991" s="5"/>
    </row>
    <row r="992" spans="1:11" ht="15" customHeight="1" x14ac:dyDescent="0.2">
      <c r="A992" s="28" t="str">
        <f t="shared" si="97"/>
        <v/>
      </c>
      <c r="B992" s="26" t="str">
        <f>VLOOKUP(A992,OutputOsiris!$A$9:$A$1008,1,FALSE)</f>
        <v/>
      </c>
      <c r="C992" s="29" t="str">
        <f t="shared" si="98"/>
        <v/>
      </c>
      <c r="D992" s="26" t="str">
        <f>VLOOKUP(A992,InputToets!$A$9:$A$1008,1,FALSE)</f>
        <v/>
      </c>
      <c r="E992" s="29" t="str">
        <f t="shared" si="99"/>
        <v/>
      </c>
      <c r="F992" s="40"/>
      <c r="G992" s="77"/>
      <c r="H992" s="41" t="str">
        <f t="shared" si="95"/>
        <v/>
      </c>
      <c r="I992" s="87" t="str">
        <f t="shared" si="96"/>
        <v/>
      </c>
      <c r="J992" s="87" t="str">
        <f t="shared" si="100"/>
        <v/>
      </c>
      <c r="K992" s="5"/>
    </row>
    <row r="993" spans="1:11" ht="15" customHeight="1" x14ac:dyDescent="0.2">
      <c r="A993" s="28" t="str">
        <f t="shared" si="97"/>
        <v/>
      </c>
      <c r="B993" s="26" t="str">
        <f>VLOOKUP(A993,OutputOsiris!$A$9:$A$1008,1,FALSE)</f>
        <v/>
      </c>
      <c r="C993" s="29" t="str">
        <f t="shared" si="98"/>
        <v/>
      </c>
      <c r="D993" s="26" t="str">
        <f>VLOOKUP(A993,InputToets!$A$9:$A$1008,1,FALSE)</f>
        <v/>
      </c>
      <c r="E993" s="29" t="str">
        <f t="shared" si="99"/>
        <v/>
      </c>
      <c r="F993" s="40"/>
      <c r="G993" s="77"/>
      <c r="H993" s="41" t="str">
        <f t="shared" si="95"/>
        <v/>
      </c>
      <c r="I993" s="87" t="str">
        <f t="shared" si="96"/>
        <v/>
      </c>
      <c r="J993" s="87" t="str">
        <f t="shared" si="100"/>
        <v/>
      </c>
      <c r="K993" s="5"/>
    </row>
    <row r="994" spans="1:11" ht="15" customHeight="1" x14ac:dyDescent="0.2">
      <c r="A994" s="28" t="str">
        <f t="shared" si="97"/>
        <v/>
      </c>
      <c r="B994" s="26" t="str">
        <f>VLOOKUP(A994,OutputOsiris!$A$9:$A$1008,1,FALSE)</f>
        <v/>
      </c>
      <c r="C994" s="29" t="str">
        <f t="shared" si="98"/>
        <v/>
      </c>
      <c r="D994" s="26" t="str">
        <f>VLOOKUP(A994,InputToets!$A$9:$A$1008,1,FALSE)</f>
        <v/>
      </c>
      <c r="E994" s="29" t="str">
        <f t="shared" si="99"/>
        <v/>
      </c>
      <c r="F994" s="40"/>
      <c r="G994" s="77"/>
      <c r="H994" s="41" t="str">
        <f t="shared" si="95"/>
        <v/>
      </c>
      <c r="I994" s="87" t="str">
        <f t="shared" si="96"/>
        <v/>
      </c>
      <c r="J994" s="87" t="str">
        <f t="shared" si="100"/>
        <v/>
      </c>
      <c r="K994" s="5"/>
    </row>
    <row r="995" spans="1:11" ht="15" customHeight="1" x14ac:dyDescent="0.2">
      <c r="A995" s="28" t="str">
        <f t="shared" si="97"/>
        <v/>
      </c>
      <c r="B995" s="26" t="str">
        <f>VLOOKUP(A995,OutputOsiris!$A$9:$A$1008,1,FALSE)</f>
        <v/>
      </c>
      <c r="C995" s="29" t="str">
        <f t="shared" si="98"/>
        <v/>
      </c>
      <c r="D995" s="26" t="str">
        <f>VLOOKUP(A995,InputToets!$A$9:$A$1008,1,FALSE)</f>
        <v/>
      </c>
      <c r="E995" s="29" t="str">
        <f t="shared" si="99"/>
        <v/>
      </c>
      <c r="F995" s="40"/>
      <c r="G995" s="77"/>
      <c r="H995" s="41" t="str">
        <f t="shared" si="95"/>
        <v/>
      </c>
      <c r="I995" s="87" t="str">
        <f t="shared" si="96"/>
        <v/>
      </c>
      <c r="J995" s="87" t="str">
        <f t="shared" si="100"/>
        <v/>
      </c>
      <c r="K995" s="5"/>
    </row>
    <row r="996" spans="1:11" ht="15" customHeight="1" x14ac:dyDescent="0.2">
      <c r="A996" s="28" t="str">
        <f t="shared" si="97"/>
        <v/>
      </c>
      <c r="B996" s="26" t="str">
        <f>VLOOKUP(A996,OutputOsiris!$A$9:$A$1008,1,FALSE)</f>
        <v/>
      </c>
      <c r="C996" s="29" t="str">
        <f t="shared" si="98"/>
        <v/>
      </c>
      <c r="D996" s="26" t="str">
        <f>VLOOKUP(A996,InputToets!$A$9:$A$1008,1,FALSE)</f>
        <v/>
      </c>
      <c r="E996" s="29" t="str">
        <f t="shared" si="99"/>
        <v/>
      </c>
      <c r="F996" s="40"/>
      <c r="G996" s="77"/>
      <c r="H996" s="41" t="str">
        <f t="shared" si="95"/>
        <v/>
      </c>
      <c r="I996" s="87" t="str">
        <f t="shared" si="96"/>
        <v/>
      </c>
      <c r="J996" s="87" t="str">
        <f t="shared" si="100"/>
        <v/>
      </c>
      <c r="K996" s="5"/>
    </row>
    <row r="997" spans="1:11" ht="15" customHeight="1" x14ac:dyDescent="0.2">
      <c r="A997" s="28" t="str">
        <f t="shared" si="97"/>
        <v/>
      </c>
      <c r="B997" s="26" t="str">
        <f>VLOOKUP(A997,OutputOsiris!$A$9:$A$1008,1,FALSE)</f>
        <v/>
      </c>
      <c r="C997" s="29" t="str">
        <f t="shared" si="98"/>
        <v/>
      </c>
      <c r="D997" s="26" t="str">
        <f>VLOOKUP(A997,InputToets!$A$9:$A$1008,1,FALSE)</f>
        <v/>
      </c>
      <c r="E997" s="29" t="str">
        <f t="shared" si="99"/>
        <v/>
      </c>
      <c r="F997" s="40"/>
      <c r="G997" s="77"/>
      <c r="H997" s="41" t="str">
        <f t="shared" si="95"/>
        <v/>
      </c>
      <c r="I997" s="87" t="str">
        <f t="shared" si="96"/>
        <v/>
      </c>
      <c r="J997" s="87" t="str">
        <f t="shared" si="100"/>
        <v/>
      </c>
      <c r="K997" s="5"/>
    </row>
    <row r="998" spans="1:11" ht="15" customHeight="1" x14ac:dyDescent="0.2">
      <c r="A998" s="28" t="str">
        <f t="shared" si="97"/>
        <v/>
      </c>
      <c r="B998" s="26" t="str">
        <f>VLOOKUP(A998,OutputOsiris!$A$9:$A$1008,1,FALSE)</f>
        <v/>
      </c>
      <c r="C998" s="29" t="str">
        <f t="shared" si="98"/>
        <v/>
      </c>
      <c r="D998" s="26" t="str">
        <f>VLOOKUP(A998,InputToets!$A$9:$A$1008,1,FALSE)</f>
        <v/>
      </c>
      <c r="E998" s="29" t="str">
        <f t="shared" si="99"/>
        <v/>
      </c>
      <c r="F998" s="40"/>
      <c r="G998" s="77"/>
      <c r="H998" s="41" t="str">
        <f t="shared" si="95"/>
        <v/>
      </c>
      <c r="I998" s="87" t="str">
        <f t="shared" si="96"/>
        <v/>
      </c>
      <c r="J998" s="87" t="str">
        <f t="shared" si="100"/>
        <v/>
      </c>
      <c r="K998" s="5"/>
    </row>
    <row r="999" spans="1:11" ht="15" customHeight="1" x14ac:dyDescent="0.2">
      <c r="A999" s="28" t="str">
        <f t="shared" si="97"/>
        <v/>
      </c>
      <c r="B999" s="26" t="str">
        <f>VLOOKUP(A999,OutputOsiris!$A$9:$A$1008,1,FALSE)</f>
        <v/>
      </c>
      <c r="C999" s="29" t="str">
        <f t="shared" si="98"/>
        <v/>
      </c>
      <c r="D999" s="26" t="str">
        <f>VLOOKUP(A999,InputToets!$A$9:$A$1008,1,FALSE)</f>
        <v/>
      </c>
      <c r="E999" s="29" t="str">
        <f t="shared" si="99"/>
        <v/>
      </c>
      <c r="F999" s="40"/>
      <c r="G999" s="77"/>
      <c r="H999" s="41" t="str">
        <f t="shared" si="95"/>
        <v/>
      </c>
      <c r="I999" s="87" t="str">
        <f t="shared" si="96"/>
        <v/>
      </c>
      <c r="J999" s="87" t="str">
        <f t="shared" si="100"/>
        <v/>
      </c>
      <c r="K999" s="5"/>
    </row>
    <row r="1000" spans="1:11" ht="15" customHeight="1" x14ac:dyDescent="0.2">
      <c r="A1000" s="28" t="str">
        <f t="shared" si="97"/>
        <v/>
      </c>
      <c r="B1000" s="26" t="str">
        <f>VLOOKUP(A1000,OutputOsiris!$A$9:$A$1008,1,FALSE)</f>
        <v/>
      </c>
      <c r="C1000" s="29" t="str">
        <f t="shared" si="98"/>
        <v/>
      </c>
      <c r="D1000" s="26" t="str">
        <f>VLOOKUP(A1000,InputToets!$A$9:$A$1008,1,FALSE)</f>
        <v/>
      </c>
      <c r="E1000" s="29" t="str">
        <f t="shared" si="99"/>
        <v/>
      </c>
      <c r="F1000" s="40"/>
      <c r="G1000" s="77"/>
      <c r="H1000" s="41" t="str">
        <f t="shared" si="95"/>
        <v/>
      </c>
      <c r="I1000" s="87" t="str">
        <f t="shared" si="96"/>
        <v/>
      </c>
      <c r="J1000" s="87" t="str">
        <f t="shared" si="100"/>
        <v/>
      </c>
      <c r="K1000" s="5"/>
    </row>
    <row r="1001" spans="1:11" ht="15" customHeight="1" x14ac:dyDescent="0.2">
      <c r="A1001" s="28" t="str">
        <f t="shared" si="97"/>
        <v/>
      </c>
      <c r="B1001" s="26" t="str">
        <f>VLOOKUP(A1001,OutputOsiris!$A$9:$A$1008,1,FALSE)</f>
        <v/>
      </c>
      <c r="C1001" s="29" t="str">
        <f t="shared" si="98"/>
        <v/>
      </c>
      <c r="D1001" s="26" t="str">
        <f>VLOOKUP(A1001,InputToets!$A$9:$A$1008,1,FALSE)</f>
        <v/>
      </c>
      <c r="E1001" s="29" t="str">
        <f t="shared" si="99"/>
        <v/>
      </c>
      <c r="F1001" s="40"/>
      <c r="G1001" s="77"/>
      <c r="H1001" s="41" t="str">
        <f t="shared" si="95"/>
        <v/>
      </c>
      <c r="I1001" s="87" t="str">
        <f t="shared" si="96"/>
        <v/>
      </c>
      <c r="J1001" s="87" t="str">
        <f t="shared" si="100"/>
        <v/>
      </c>
      <c r="K1001" s="5"/>
    </row>
    <row r="1002" spans="1:11" ht="15" customHeight="1" x14ac:dyDescent="0.2">
      <c r="A1002" s="28" t="str">
        <f t="shared" si="97"/>
        <v/>
      </c>
      <c r="B1002" s="26" t="str">
        <f>VLOOKUP(A1002,OutputOsiris!$A$9:$A$1008,1,FALSE)</f>
        <v/>
      </c>
      <c r="C1002" s="29" t="str">
        <f t="shared" si="98"/>
        <v/>
      </c>
      <c r="D1002" s="26" t="str">
        <f>VLOOKUP(A1002,InputToets!$A$9:$A$1008,1,FALSE)</f>
        <v/>
      </c>
      <c r="E1002" s="29" t="str">
        <f t="shared" si="99"/>
        <v/>
      </c>
      <c r="F1002" s="40"/>
      <c r="G1002" s="77"/>
      <c r="H1002" s="41" t="str">
        <f t="shared" si="95"/>
        <v/>
      </c>
      <c r="I1002" s="87" t="str">
        <f t="shared" si="96"/>
        <v/>
      </c>
      <c r="J1002" s="87" t="str">
        <f t="shared" si="100"/>
        <v/>
      </c>
      <c r="K1002" s="5"/>
    </row>
    <row r="1003" spans="1:11" ht="15" customHeight="1" x14ac:dyDescent="0.2">
      <c r="A1003" s="28" t="str">
        <f t="shared" si="97"/>
        <v/>
      </c>
      <c r="B1003" s="26" t="str">
        <f>VLOOKUP(A1003,OutputOsiris!$A$9:$A$1008,1,FALSE)</f>
        <v/>
      </c>
      <c r="C1003" s="29" t="str">
        <f t="shared" si="98"/>
        <v/>
      </c>
      <c r="D1003" s="26" t="str">
        <f>VLOOKUP(A1003,InputToets!$A$9:$A$1008,1,FALSE)</f>
        <v/>
      </c>
      <c r="E1003" s="29" t="str">
        <f t="shared" si="99"/>
        <v/>
      </c>
      <c r="F1003" s="40"/>
      <c r="G1003" s="77"/>
      <c r="H1003" s="41" t="str">
        <f t="shared" si="95"/>
        <v/>
      </c>
      <c r="I1003" s="87" t="str">
        <f t="shared" si="96"/>
        <v/>
      </c>
      <c r="J1003" s="87" t="str">
        <f t="shared" si="100"/>
        <v/>
      </c>
      <c r="K1003" s="5"/>
    </row>
    <row r="1004" spans="1:11" ht="15" customHeight="1" x14ac:dyDescent="0.2">
      <c r="A1004" s="28" t="str">
        <f t="shared" si="97"/>
        <v/>
      </c>
      <c r="B1004" s="26" t="str">
        <f>VLOOKUP(A1004,OutputOsiris!$A$9:$A$1008,1,FALSE)</f>
        <v/>
      </c>
      <c r="C1004" s="29" t="str">
        <f t="shared" si="98"/>
        <v/>
      </c>
      <c r="D1004" s="26" t="str">
        <f>VLOOKUP(A1004,InputToets!$A$9:$A$1008,1,FALSE)</f>
        <v/>
      </c>
      <c r="E1004" s="29" t="str">
        <f t="shared" si="99"/>
        <v/>
      </c>
      <c r="F1004" s="40"/>
      <c r="G1004" s="77"/>
      <c r="H1004" s="41" t="str">
        <f t="shared" si="95"/>
        <v/>
      </c>
      <c r="I1004" s="87" t="str">
        <f t="shared" si="96"/>
        <v/>
      </c>
      <c r="J1004" s="87" t="str">
        <f t="shared" si="100"/>
        <v/>
      </c>
      <c r="K1004" s="5"/>
    </row>
    <row r="1005" spans="1:11" ht="15" customHeight="1" x14ac:dyDescent="0.2">
      <c r="A1005" s="28" t="str">
        <f t="shared" si="97"/>
        <v/>
      </c>
      <c r="B1005" s="26" t="str">
        <f>VLOOKUP(A1005,OutputOsiris!$A$9:$A$1008,1,FALSE)</f>
        <v/>
      </c>
      <c r="C1005" s="29" t="str">
        <f t="shared" si="98"/>
        <v/>
      </c>
      <c r="D1005" s="26" t="str">
        <f>VLOOKUP(A1005,InputToets!$A$9:$A$1008,1,FALSE)</f>
        <v/>
      </c>
      <c r="E1005" s="29" t="str">
        <f t="shared" si="99"/>
        <v/>
      </c>
      <c r="F1005" s="40"/>
      <c r="G1005" s="77"/>
      <c r="H1005" s="41" t="str">
        <f t="shared" si="95"/>
        <v/>
      </c>
      <c r="I1005" s="87" t="str">
        <f t="shared" si="96"/>
        <v/>
      </c>
      <c r="J1005" s="87" t="str">
        <f t="shared" si="100"/>
        <v/>
      </c>
      <c r="K1005" s="5"/>
    </row>
    <row r="1006" spans="1:11" ht="15" customHeight="1" x14ac:dyDescent="0.2">
      <c r="A1006" s="28" t="str">
        <f t="shared" si="97"/>
        <v/>
      </c>
      <c r="B1006" s="26" t="str">
        <f>VLOOKUP(A1006,OutputOsiris!$A$9:$A$1008,1,FALSE)</f>
        <v/>
      </c>
      <c r="C1006" s="29" t="str">
        <f t="shared" si="98"/>
        <v/>
      </c>
      <c r="D1006" s="26" t="str">
        <f>VLOOKUP(A1006,InputToets!$A$9:$A$1008,1,FALSE)</f>
        <v/>
      </c>
      <c r="E1006" s="29" t="str">
        <f t="shared" si="99"/>
        <v/>
      </c>
      <c r="F1006" s="40"/>
      <c r="G1006" s="77"/>
      <c r="H1006" s="41" t="str">
        <f t="shared" si="95"/>
        <v/>
      </c>
      <c r="I1006" s="87" t="str">
        <f t="shared" si="96"/>
        <v/>
      </c>
      <c r="J1006" s="87" t="str">
        <f t="shared" si="100"/>
        <v/>
      </c>
      <c r="K1006" s="5"/>
    </row>
    <row r="1007" spans="1:11" ht="15" customHeight="1" x14ac:dyDescent="0.2">
      <c r="A1007" s="28" t="str">
        <f t="shared" si="97"/>
        <v/>
      </c>
      <c r="B1007" s="26" t="str">
        <f>VLOOKUP(A1007,OutputOsiris!$A$9:$A$1008,1,FALSE)</f>
        <v/>
      </c>
      <c r="C1007" s="29" t="str">
        <f t="shared" si="98"/>
        <v/>
      </c>
      <c r="D1007" s="26" t="str">
        <f>VLOOKUP(A1007,InputToets!$A$9:$A$1008,1,FALSE)</f>
        <v/>
      </c>
      <c r="E1007" s="29" t="str">
        <f t="shared" si="99"/>
        <v/>
      </c>
      <c r="F1007" s="40"/>
      <c r="G1007" s="77"/>
      <c r="H1007" s="41" t="str">
        <f t="shared" si="95"/>
        <v/>
      </c>
      <c r="I1007" s="87" t="str">
        <f t="shared" si="96"/>
        <v/>
      </c>
      <c r="J1007" s="87" t="str">
        <f t="shared" si="100"/>
        <v/>
      </c>
      <c r="K1007" s="5"/>
    </row>
    <row r="1008" spans="1:11" ht="15" customHeight="1" x14ac:dyDescent="0.2">
      <c r="A1008" s="28" t="str">
        <f t="shared" si="97"/>
        <v/>
      </c>
      <c r="B1008" s="26" t="str">
        <f>VLOOKUP(A1008,OutputOsiris!$A$9:$A$1008,1,FALSE)</f>
        <v/>
      </c>
      <c r="C1008" s="29" t="str">
        <f t="shared" si="98"/>
        <v/>
      </c>
      <c r="D1008" s="26" t="str">
        <f>VLOOKUP(A1008,InputToets!$A$9:$A$1008,1,FALSE)</f>
        <v/>
      </c>
      <c r="E1008" s="29" t="str">
        <f t="shared" si="99"/>
        <v/>
      </c>
      <c r="F1008" s="40"/>
      <c r="G1008" s="77"/>
      <c r="H1008" s="41" t="str">
        <f t="shared" si="95"/>
        <v/>
      </c>
      <c r="I1008" s="87" t="str">
        <f t="shared" si="96"/>
        <v/>
      </c>
      <c r="J1008" s="87" t="str">
        <f t="shared" si="100"/>
        <v/>
      </c>
      <c r="K1008" s="5"/>
    </row>
    <row r="1009" spans="1:11" ht="15" customHeight="1" x14ac:dyDescent="0.2">
      <c r="A1009" s="28" t="str">
        <f t="shared" si="97"/>
        <v/>
      </c>
      <c r="B1009" s="26" t="str">
        <f>VLOOKUP(A1009,OutputOsiris!$A$9:$A$1008,1,FALSE)</f>
        <v/>
      </c>
      <c r="C1009" s="29" t="str">
        <f t="shared" si="98"/>
        <v/>
      </c>
      <c r="D1009" s="26" t="str">
        <f>VLOOKUP(A1009,InputToets!$A$9:$A$1008,1,FALSE)</f>
        <v/>
      </c>
      <c r="E1009" s="29" t="str">
        <f t="shared" si="99"/>
        <v/>
      </c>
      <c r="F1009" s="40"/>
      <c r="G1009" s="77"/>
      <c r="H1009" s="41" t="str">
        <f t="shared" si="95"/>
        <v/>
      </c>
      <c r="I1009" s="87" t="str">
        <f t="shared" si="96"/>
        <v/>
      </c>
      <c r="J1009" s="87" t="str">
        <f t="shared" si="100"/>
        <v/>
      </c>
      <c r="K1009" s="5"/>
    </row>
    <row r="1010" spans="1:11" ht="15" customHeight="1" x14ac:dyDescent="0.2">
      <c r="A1010" s="28" t="str">
        <f t="shared" si="97"/>
        <v/>
      </c>
      <c r="B1010" s="26" t="str">
        <f>VLOOKUP(A1010,OutputOsiris!$A$9:$A$1008,1,FALSE)</f>
        <v/>
      </c>
      <c r="C1010" s="29" t="str">
        <f t="shared" si="98"/>
        <v/>
      </c>
      <c r="D1010" s="26" t="str">
        <f>VLOOKUP(A1010,InputToets!$A$9:$A$1008,1,FALSE)</f>
        <v/>
      </c>
      <c r="E1010" s="29" t="str">
        <f t="shared" si="99"/>
        <v/>
      </c>
      <c r="F1010" s="40"/>
      <c r="G1010" s="77"/>
      <c r="H1010" s="41" t="str">
        <f t="shared" si="95"/>
        <v/>
      </c>
      <c r="I1010" s="87" t="str">
        <f t="shared" si="96"/>
        <v/>
      </c>
      <c r="J1010" s="87" t="str">
        <f t="shared" si="100"/>
        <v/>
      </c>
      <c r="K1010" s="5"/>
    </row>
  </sheetData>
  <sheetProtection sheet="1" objects="1" scenarios="1"/>
  <conditionalFormatting sqref="C11:C1010 E11:E1010">
    <cfRule type="containsText" dxfId="20" priority="2" operator="containsText" text="NEE">
      <formula>NOT(ISERROR(SEARCH("NEE",C11)))</formula>
    </cfRule>
  </conditionalFormatting>
  <dataValidations count="1">
    <dataValidation type="list" allowBlank="1" showInputMessage="1" showErrorMessage="1" sqref="G9" xr:uid="{00000000-0002-0000-0300-000000000000}">
      <formula1>$K$8:$K$9</formula1>
    </dataValidation>
  </dataValidation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FF00"/>
  </sheetPr>
  <dimension ref="A1:W1008"/>
  <sheetViews>
    <sheetView zoomScaleNormal="100" workbookViewId="0">
      <pane xSplit="1" ySplit="8" topLeftCell="C9" activePane="bottomRight" state="frozen"/>
      <selection pane="topRight"/>
      <selection pane="bottomLeft"/>
      <selection pane="bottomRight" activeCell="G7" sqref="G7"/>
    </sheetView>
  </sheetViews>
  <sheetFormatPr baseColWidth="10" defaultColWidth="9.1640625" defaultRowHeight="15" x14ac:dyDescent="0.2"/>
  <cols>
    <col min="1" max="1" width="12.83203125" style="33" bestFit="1" customWidth="1"/>
    <col min="2" max="2" width="14.6640625" style="32" hidden="1" customWidth="1"/>
    <col min="3" max="3" width="15.6640625" style="33" bestFit="1" customWidth="1"/>
    <col min="4" max="4" width="13.83203125" style="32" hidden="1" customWidth="1"/>
    <col min="5" max="5" width="18.83203125" style="33" hidden="1" customWidth="1"/>
    <col min="6" max="6" width="25.83203125" style="34" bestFit="1" customWidth="1"/>
    <col min="7" max="7" width="16.5" style="33" customWidth="1"/>
    <col min="8" max="8" width="16.5" style="32" hidden="1" customWidth="1"/>
    <col min="9" max="9" width="24.5" style="32" hidden="1" customWidth="1"/>
    <col min="10" max="10" width="16.5" style="32" hidden="1" customWidth="1"/>
    <col min="11" max="11" width="24.5" style="33" hidden="1" customWidth="1"/>
    <col min="12" max="14" width="24.5" style="32" hidden="1" customWidth="1"/>
    <col min="15" max="15" width="31.5" style="42" hidden="1" customWidth="1"/>
    <col min="16" max="16" width="25.5" style="33" customWidth="1"/>
    <col min="17" max="17" width="19" style="32" hidden="1" customWidth="1"/>
    <col min="18" max="18" width="1.6640625" style="188" hidden="1" customWidth="1"/>
    <col min="19" max="19" width="1.6640625" style="191" hidden="1" customWidth="1"/>
    <col min="20" max="20" width="10.6640625" style="3" hidden="1" customWidth="1"/>
    <col min="21" max="22" width="9.1640625" style="2"/>
    <col min="23" max="23" width="14.6640625" style="185" bestFit="1" customWidth="1"/>
    <col min="24" max="16384" width="9.1640625" style="2"/>
  </cols>
  <sheetData>
    <row r="1" spans="1:23" ht="5.25" customHeight="1" x14ac:dyDescent="0.2"/>
    <row r="2" spans="1:23" ht="5.25" customHeight="1" x14ac:dyDescent="0.2">
      <c r="P2" s="35"/>
    </row>
    <row r="3" spans="1:23" s="202" customFormat="1" ht="11" x14ac:dyDescent="0.15">
      <c r="A3" s="195"/>
      <c r="B3" s="196"/>
      <c r="C3" s="195"/>
      <c r="D3" s="196"/>
      <c r="E3" s="195"/>
      <c r="F3" s="197"/>
      <c r="G3" s="195"/>
      <c r="H3" s="196"/>
      <c r="I3" s="196"/>
      <c r="J3" s="196"/>
      <c r="K3" s="195"/>
      <c r="L3" s="196"/>
      <c r="M3" s="196"/>
      <c r="N3" s="196"/>
      <c r="O3" s="198" t="s">
        <v>32</v>
      </c>
      <c r="P3" s="195" t="s">
        <v>25</v>
      </c>
      <c r="Q3" s="196"/>
      <c r="R3" s="199"/>
      <c r="S3" s="200"/>
      <c r="T3" s="201"/>
      <c r="W3" s="203"/>
    </row>
    <row r="4" spans="1:23" s="202" customFormat="1" ht="11" x14ac:dyDescent="0.15">
      <c r="A4" s="195"/>
      <c r="B4" s="196"/>
      <c r="C4" s="195"/>
      <c r="D4" s="196"/>
      <c r="E4" s="195"/>
      <c r="F4" s="197"/>
      <c r="G4" s="195"/>
      <c r="H4" s="196"/>
      <c r="I4" s="196"/>
      <c r="J4" s="196"/>
      <c r="K4" s="195"/>
      <c r="L4" s="196"/>
      <c r="M4" s="196"/>
      <c r="N4" s="196"/>
      <c r="O4" s="198" t="s">
        <v>34</v>
      </c>
      <c r="P4" s="216">
        <f>InputToets!$K$8</f>
        <v>5.5</v>
      </c>
      <c r="Q4" s="196"/>
      <c r="R4" s="199"/>
      <c r="S4" s="200"/>
      <c r="T4" s="201"/>
      <c r="W4" s="203"/>
    </row>
    <row r="5" spans="1:23" ht="9" customHeight="1" x14ac:dyDescent="0.2"/>
    <row r="6" spans="1:23" s="202" customFormat="1" ht="24" x14ac:dyDescent="0.15">
      <c r="A6" s="195"/>
      <c r="B6" s="196"/>
      <c r="C6" s="195"/>
      <c r="D6" s="196"/>
      <c r="E6" s="195"/>
      <c r="F6" s="197"/>
      <c r="G6" s="205" t="str">
        <f xml:space="preserve"> "weging toets: " &amp; ROUND(G7/(G7+K7)*100,0) &amp; "%"</f>
        <v>weging toets: 100%</v>
      </c>
      <c r="H6" s="206"/>
      <c r="I6" s="206"/>
      <c r="J6" s="206"/>
      <c r="K6" s="194" t="str">
        <f>"weging opdracht:  "&amp; ROUND(K7/(G7+K7)*100,0) &amp; "%"
&amp; "
 (bij alleen Toets deze op 0 zetten)"</f>
        <v>weging opdracht:  0%
 (bij alleen Toets deze op 0 zetten)</v>
      </c>
      <c r="L6" s="206"/>
      <c r="M6" s="206"/>
      <c r="N6" s="206"/>
      <c r="O6" s="207" t="e">
        <f xml:space="preserve"> "Kolom berekenen indien bekend: 
B=beide cijfers minimum " &amp;#REF!&amp;"
T=in elk geval tentamencijfer
A=minimaal 1 bekend en &gt; 0 "</f>
        <v>#REF!</v>
      </c>
      <c r="P6" s="194" t="s">
        <v>23</v>
      </c>
      <c r="Q6" s="196"/>
      <c r="R6" s="199"/>
      <c r="S6" s="200"/>
      <c r="T6" s="201"/>
      <c r="W6" s="203"/>
    </row>
    <row r="7" spans="1:23" x14ac:dyDescent="0.2">
      <c r="C7" s="234" t="s">
        <v>38</v>
      </c>
      <c r="D7" s="235"/>
      <c r="E7" s="236"/>
      <c r="G7" s="225">
        <v>1</v>
      </c>
      <c r="H7" s="36"/>
      <c r="I7" s="36"/>
      <c r="J7" s="36"/>
      <c r="K7" s="36">
        <v>0</v>
      </c>
      <c r="L7" s="36"/>
      <c r="M7" s="36"/>
      <c r="N7" s="36"/>
      <c r="O7" s="218" t="s">
        <v>33</v>
      </c>
      <c r="P7" s="217">
        <f>InputToets!$L$8</f>
        <v>0.01</v>
      </c>
    </row>
    <row r="8" spans="1:23" x14ac:dyDescent="0.2">
      <c r="A8" s="22" t="s">
        <v>11</v>
      </c>
      <c r="B8" s="25" t="s">
        <v>18</v>
      </c>
      <c r="C8" s="22" t="s">
        <v>35</v>
      </c>
      <c r="D8" s="25" t="s">
        <v>19</v>
      </c>
      <c r="E8" s="22" t="s">
        <v>36</v>
      </c>
      <c r="F8" s="22" t="s">
        <v>2</v>
      </c>
      <c r="G8" s="22" t="s">
        <v>39</v>
      </c>
      <c r="H8" s="25" t="s">
        <v>26</v>
      </c>
      <c r="I8" s="25" t="s">
        <v>27</v>
      </c>
      <c r="J8" s="25" t="s">
        <v>28</v>
      </c>
      <c r="K8" s="22" t="s">
        <v>40</v>
      </c>
      <c r="L8" s="25" t="s">
        <v>29</v>
      </c>
      <c r="M8" s="25" t="s">
        <v>30</v>
      </c>
      <c r="N8" s="25" t="s">
        <v>31</v>
      </c>
      <c r="O8" s="43" t="s">
        <v>17</v>
      </c>
      <c r="P8" s="22" t="s">
        <v>24</v>
      </c>
      <c r="Q8" s="186"/>
      <c r="R8" s="189"/>
      <c r="S8" s="192"/>
      <c r="T8" s="4"/>
    </row>
    <row r="9" spans="1:23" x14ac:dyDescent="0.2">
      <c r="A9" s="21" t="str">
        <f>OutputOsiris!A9</f>
        <v/>
      </c>
      <c r="B9" s="26" t="str">
        <f>VLOOKUP(A9,InputToets!$A$9:$A$1008,1,FALSE)</f>
        <v/>
      </c>
      <c r="C9" s="44" t="str">
        <f>IF(LEN(A9)=0,"",(IF(ISERROR(B9),"NEE","x")))</f>
        <v/>
      </c>
      <c r="D9" s="45" t="str">
        <f>VLOOKUP(A9,Opdracht!$A$11:$A$1010,1,FALSE)</f>
        <v/>
      </c>
      <c r="E9" s="44" t="str">
        <f>IF(LEN(A9)=0,"",(IF(ISERROR(D9),"NEE","x")))</f>
        <v/>
      </c>
      <c r="F9" s="19" t="str">
        <f>VLOOKUP(A9,OutputOsiris!$A$9:$B$1008,2,FALSE)</f>
        <v/>
      </c>
      <c r="G9" s="46" t="str">
        <f>IF(C9="NEE","",VLOOKUP(A9,InputToets!$A$9:$J$1008,8,FALSE))</f>
        <v/>
      </c>
      <c r="H9" s="13">
        <f>IF(ISNA(G9),0,IF(G9="",0,G9))</f>
        <v>0</v>
      </c>
      <c r="I9" s="12">
        <f>$G$7</f>
        <v>1</v>
      </c>
      <c r="J9" s="13">
        <f>I9*H9</f>
        <v>0</v>
      </c>
      <c r="K9" s="46" t="str">
        <f>IF($K$7=0,"",VLOOKUP(A9,Opdracht!$A$11:$J$1010,8,FALSE))</f>
        <v/>
      </c>
      <c r="L9" s="13">
        <f t="shared" ref="L9" si="0">IF(ISNA(K9),0,IF(K9="",0,K9))</f>
        <v>0</v>
      </c>
      <c r="M9" s="12">
        <f t="shared" ref="M9:M73" si="1">$K$7</f>
        <v>0</v>
      </c>
      <c r="N9" s="12">
        <f t="shared" ref="N9" si="2">M9*L9</f>
        <v>0</v>
      </c>
      <c r="O9" s="46" t="str">
        <f t="shared" ref="O9" si="3">IF(AND(J9=0,N9=0),"",IF($O$7="A",(J9+N9)/(I9+M9),IF(AND(J9&lt;&gt;0,N9&lt;&gt;0,$O$7="B"),($G$7*H9+$K$7*L9)/($G$7+$K$7),IF(AND(J9&lt;&gt;0,$O$7="T"),($G$7*H9+$K$7*L9)/($G$7+$K$7),""))))</f>
        <v/>
      </c>
      <c r="P9" s="20" t="str">
        <f>IF(ISERROR(O9),(G9),IF(OR(ISERROR(G9),ISERROR(K9)),"",IF(AND(G9="",K9=""),IF(A9="","",""),IF(ISNUMBER(O9),IF(OR($O$7="T",$O$7="A"),IF(AND(O9&gt;5,O9&lt;$P$4),5,IF(AND(O9&gt;=$P$4,O9&lt;=6),6,MROUND(O9,P$7))),IF(AND(MIN(G9,K9)&lt;#REF!,R9="!",O9&gt;=$P$4),"ONV",IF(AND(O9&gt;5,O9&lt;$P$4),5,IF(AND(O9&gt;=$P$4,O9&lt;=6),6,MROUND(O9,P$7))))),""))))</f>
        <v/>
      </c>
      <c r="Q9" s="187" t="e">
        <f>IF(AND($O$7="B",ISNUMBER(O9),MIN(G9,K9)&lt;#REF!),"!","")</f>
        <v>#REF!</v>
      </c>
      <c r="R9" s="190" t="str">
        <f t="shared" ref="R9:R72" si="4">IF(ISERROR(Q9),"",Q9)</f>
        <v/>
      </c>
      <c r="S9" s="193" t="str">
        <f>IF(AND(NOT(ISNUMBER(P9)),R9="!"),"!","")</f>
        <v/>
      </c>
      <c r="T9" s="1"/>
    </row>
    <row r="10" spans="1:23" x14ac:dyDescent="0.2">
      <c r="A10" s="21" t="str">
        <f>OutputOsiris!A10</f>
        <v/>
      </c>
      <c r="B10" s="26" t="str">
        <f>VLOOKUP(A10,InputToets!$A$9:$A$1008,1,FALSE)</f>
        <v/>
      </c>
      <c r="C10" s="44" t="str">
        <f t="shared" ref="C10:C73" si="5">IF(LEN(A10)=0,"",(IF(ISERROR(B10),"NEE","x")))</f>
        <v/>
      </c>
      <c r="D10" s="45" t="str">
        <f>VLOOKUP(A10,Opdracht!$A$11:$A$1010,1,FALSE)</f>
        <v/>
      </c>
      <c r="E10" s="44" t="str">
        <f t="shared" ref="E10:E73" si="6">IF(LEN(A10)=0,"",(IF(ISERROR(D10),"NEE","x")))</f>
        <v/>
      </c>
      <c r="F10" s="19" t="str">
        <f>VLOOKUP(A10,OutputOsiris!$A$9:$B$1008,2,FALSE)</f>
        <v/>
      </c>
      <c r="G10" s="46" t="str">
        <f>IF(C10="NEE","",VLOOKUP(A10,InputToets!$A$9:$J$1008,8,FALSE))</f>
        <v/>
      </c>
      <c r="H10" s="13">
        <f t="shared" ref="H10:H73" si="7">IF(ISNA(G10),0,IF(G10="",0,G10))</f>
        <v>0</v>
      </c>
      <c r="I10" s="12">
        <f t="shared" ref="I10:I73" si="8">$G$7</f>
        <v>1</v>
      </c>
      <c r="J10" s="13">
        <f t="shared" ref="J10:J73" si="9">I10*H10</f>
        <v>0</v>
      </c>
      <c r="K10" s="46" t="str">
        <f>IF($K$7=0,"",VLOOKUP(A10,Opdracht!$A$11:$J$1010,8,FALSE))</f>
        <v/>
      </c>
      <c r="L10" s="13">
        <f t="shared" ref="L10:L73" si="10">IF(ISNA(K10),0,IF(K10="",0,K10))</f>
        <v>0</v>
      </c>
      <c r="M10" s="12">
        <f t="shared" si="1"/>
        <v>0</v>
      </c>
      <c r="N10" s="12">
        <f t="shared" ref="N10:N73" si="11">M10*L10</f>
        <v>0</v>
      </c>
      <c r="O10" s="46" t="str">
        <f t="shared" ref="O10:O73" si="12">IF(AND(J10=0,N10=0),"",IF($O$7="A",(J10+N10)/(I10+M10),IF(AND(J10&lt;&gt;0,N10&lt;&gt;0,$O$7="B"),($G$7*H10+$K$7*L10)/($G$7+$K$7),IF(AND(J10&lt;&gt;0,$O$7="T"),($G$7*H10+$K$7*L10)/($G$7+$K$7),""))))</f>
        <v/>
      </c>
      <c r="P10" s="20" t="str">
        <f>IF(ISERROR(O10),(G10),IF(OR(ISERROR(G10),ISERROR(K10)),"",IF(AND(G10="",K10=""),IF(A10="","",""),IF(ISNUMBER(O10),IF(OR($O$7="T",$O$7="A"),IF(AND(O10&gt;5,O10&lt;$P$4),5,IF(AND(O10&gt;=$P$4,O10&lt;=6),6,MROUND(O10,P$7))),IF(AND(MIN(G10,K10)&lt;#REF!,R10="!",O10&gt;=$P$4),"ONV",IF(AND(O10&gt;5,O10&lt;$P$4),5,IF(AND(O10&gt;=$P$4,O10&lt;=6),6,MROUND(O10,P$7))))),""))))</f>
        <v/>
      </c>
      <c r="Q10" s="187" t="e">
        <f>IF(AND($O$7="B",ISNUMBER(O10),MIN(G10,K10)&lt;#REF!),"!","")</f>
        <v>#REF!</v>
      </c>
      <c r="R10" s="190" t="str">
        <f t="shared" si="4"/>
        <v/>
      </c>
      <c r="S10" s="193" t="str">
        <f t="shared" ref="S10:S73" si="13">IF(AND(NOT(ISNUMBER(P10)),R10="!"),"!","")</f>
        <v/>
      </c>
      <c r="T10" s="1"/>
    </row>
    <row r="11" spans="1:23" x14ac:dyDescent="0.2">
      <c r="A11" s="21" t="str">
        <f>OutputOsiris!A11</f>
        <v/>
      </c>
      <c r="B11" s="26" t="str">
        <f>VLOOKUP(A11,InputToets!$A$9:$A$1008,1,FALSE)</f>
        <v/>
      </c>
      <c r="C11" s="44" t="str">
        <f t="shared" si="5"/>
        <v/>
      </c>
      <c r="D11" s="45" t="str">
        <f>VLOOKUP(A11,Opdracht!$A$11:$A$1010,1,FALSE)</f>
        <v/>
      </c>
      <c r="E11" s="44" t="str">
        <f t="shared" si="6"/>
        <v/>
      </c>
      <c r="F11" s="19" t="str">
        <f>VLOOKUP(A11,OutputOsiris!$A$9:$B$1008,2,FALSE)</f>
        <v/>
      </c>
      <c r="G11" s="46" t="str">
        <f>IF(C11="NEE","",VLOOKUP(A11,InputToets!$A$9:$J$1008,8,FALSE))</f>
        <v/>
      </c>
      <c r="H11" s="13">
        <f t="shared" si="7"/>
        <v>0</v>
      </c>
      <c r="I11" s="12">
        <f t="shared" si="8"/>
        <v>1</v>
      </c>
      <c r="J11" s="13">
        <f t="shared" si="9"/>
        <v>0</v>
      </c>
      <c r="K11" s="46" t="str">
        <f>IF($K$7=0,"",VLOOKUP(A11,Opdracht!$A$11:$J$1010,8,FALSE))</f>
        <v/>
      </c>
      <c r="L11" s="13">
        <f t="shared" si="10"/>
        <v>0</v>
      </c>
      <c r="M11" s="12">
        <f t="shared" si="1"/>
        <v>0</v>
      </c>
      <c r="N11" s="12">
        <f t="shared" si="11"/>
        <v>0</v>
      </c>
      <c r="O11" s="46" t="str">
        <f t="shared" si="12"/>
        <v/>
      </c>
      <c r="P11" s="20" t="str">
        <f>IF(ISERROR(O11),(G11),IF(OR(ISERROR(G11),ISERROR(K11)),"",IF(AND(G11="",K11=""),IF(A11="","",""),IF(ISNUMBER(O11),IF(OR($O$7="T",$O$7="A"),IF(AND(O11&gt;5,O11&lt;$P$4),5,IF(AND(O11&gt;=$P$4,O11&lt;=6),6,MROUND(O11,P$7))),IF(AND(MIN(G11,K11)&lt;#REF!,R11="!",O11&gt;=$P$4),"ONV",IF(AND(O11&gt;5,O11&lt;$P$4),5,IF(AND(O11&gt;=$P$4,O11&lt;=6),6,MROUND(O11,P$7))))),""))))</f>
        <v/>
      </c>
      <c r="Q11" s="187" t="e">
        <f>IF(AND($O$7="B",ISNUMBER(O11),MIN(G11,K11)&lt;#REF!),"!","")</f>
        <v>#REF!</v>
      </c>
      <c r="R11" s="190" t="str">
        <f t="shared" si="4"/>
        <v/>
      </c>
      <c r="S11" s="193" t="str">
        <f t="shared" si="13"/>
        <v/>
      </c>
      <c r="T11" s="1"/>
    </row>
    <row r="12" spans="1:23" x14ac:dyDescent="0.2">
      <c r="A12" s="21" t="str">
        <f>OutputOsiris!A12</f>
        <v/>
      </c>
      <c r="B12" s="26" t="str">
        <f>VLOOKUP(A12,InputToets!$A$9:$A$1008,1,FALSE)</f>
        <v/>
      </c>
      <c r="C12" s="44" t="str">
        <f t="shared" si="5"/>
        <v/>
      </c>
      <c r="D12" s="45" t="str">
        <f>VLOOKUP(A12,Opdracht!$A$11:$A$1010,1,FALSE)</f>
        <v/>
      </c>
      <c r="E12" s="44" t="str">
        <f t="shared" si="6"/>
        <v/>
      </c>
      <c r="F12" s="19" t="str">
        <f>VLOOKUP(A12,OutputOsiris!$A$9:$B$1008,2,FALSE)</f>
        <v/>
      </c>
      <c r="G12" s="46" t="str">
        <f>IF(C12="NEE","",VLOOKUP(A12,InputToets!$A$9:$J$1008,8,FALSE))</f>
        <v/>
      </c>
      <c r="H12" s="13">
        <f t="shared" si="7"/>
        <v>0</v>
      </c>
      <c r="I12" s="12">
        <f t="shared" si="8"/>
        <v>1</v>
      </c>
      <c r="J12" s="13">
        <f t="shared" si="9"/>
        <v>0</v>
      </c>
      <c r="K12" s="46" t="str">
        <f>IF($K$7=0,"",VLOOKUP(A12,Opdracht!$A$11:$J$1010,8,FALSE))</f>
        <v/>
      </c>
      <c r="L12" s="13">
        <f t="shared" si="10"/>
        <v>0</v>
      </c>
      <c r="M12" s="12">
        <f t="shared" si="1"/>
        <v>0</v>
      </c>
      <c r="N12" s="12">
        <f t="shared" si="11"/>
        <v>0</v>
      </c>
      <c r="O12" s="46" t="str">
        <f t="shared" si="12"/>
        <v/>
      </c>
      <c r="P12" s="20" t="str">
        <f>IF(ISERROR(O12),(G12),IF(OR(ISERROR(G12),ISERROR(K12)),"",IF(AND(G12="",K12=""),IF(A12="","",""),IF(ISNUMBER(O12),IF(OR($O$7="T",$O$7="A"),IF(AND(O12&gt;5,O12&lt;$P$4),5,IF(AND(O12&gt;=$P$4,O12&lt;=6),6,MROUND(O12,P$7))),IF(AND(MIN(G12,K12)&lt;#REF!,R12="!",O12&gt;=$P$4),"ONV",IF(AND(O12&gt;5,O12&lt;$P$4),5,IF(AND(O12&gt;=$P$4,O12&lt;=6),6,MROUND(O12,P$7))))),""))))</f>
        <v/>
      </c>
      <c r="Q12" s="187" t="e">
        <f>IF(AND($O$7="B",ISNUMBER(O12),MIN(G12,K12)&lt;#REF!),"!","")</f>
        <v>#REF!</v>
      </c>
      <c r="R12" s="190" t="str">
        <f t="shared" si="4"/>
        <v/>
      </c>
      <c r="S12" s="193" t="str">
        <f t="shared" si="13"/>
        <v/>
      </c>
      <c r="T12" s="1"/>
    </row>
    <row r="13" spans="1:23" x14ac:dyDescent="0.2">
      <c r="A13" s="21" t="str">
        <f>OutputOsiris!A13</f>
        <v/>
      </c>
      <c r="B13" s="26" t="str">
        <f>VLOOKUP(A13,InputToets!$A$9:$A$1008,1,FALSE)</f>
        <v/>
      </c>
      <c r="C13" s="44" t="str">
        <f t="shared" si="5"/>
        <v/>
      </c>
      <c r="D13" s="45" t="str">
        <f>VLOOKUP(A13,Opdracht!$A$11:$A$1010,1,FALSE)</f>
        <v/>
      </c>
      <c r="E13" s="44" t="str">
        <f t="shared" si="6"/>
        <v/>
      </c>
      <c r="F13" s="19" t="str">
        <f>VLOOKUP(A13,OutputOsiris!$A$9:$B$1008,2,FALSE)</f>
        <v/>
      </c>
      <c r="G13" s="46" t="str">
        <f>IF(C13="NEE","",VLOOKUP(A13,InputToets!$A$9:$J$1008,8,FALSE))</f>
        <v/>
      </c>
      <c r="H13" s="13">
        <f t="shared" si="7"/>
        <v>0</v>
      </c>
      <c r="I13" s="12">
        <f t="shared" si="8"/>
        <v>1</v>
      </c>
      <c r="J13" s="13">
        <f t="shared" si="9"/>
        <v>0</v>
      </c>
      <c r="K13" s="46" t="str">
        <f>IF($K$7=0,"",VLOOKUP(A13,Opdracht!$A$11:$J$1010,8,FALSE))</f>
        <v/>
      </c>
      <c r="L13" s="13">
        <f t="shared" si="10"/>
        <v>0</v>
      </c>
      <c r="M13" s="12">
        <f t="shared" si="1"/>
        <v>0</v>
      </c>
      <c r="N13" s="12">
        <f t="shared" si="11"/>
        <v>0</v>
      </c>
      <c r="O13" s="46" t="str">
        <f t="shared" si="12"/>
        <v/>
      </c>
      <c r="P13" s="20" t="str">
        <f>IF(ISERROR(O13),(G13),IF(OR(ISERROR(G13),ISERROR(K13)),"",IF(AND(G13="",K13=""),IF(A13="","",""),IF(ISNUMBER(O13),IF(OR($O$7="T",$O$7="A"),IF(AND(O13&gt;5,O13&lt;$P$4),5,IF(AND(O13&gt;=$P$4,O13&lt;=6),6,MROUND(O13,P$7))),IF(AND(MIN(G13,K13)&lt;#REF!,R13="!",O13&gt;=$P$4),"ONV",IF(AND(O13&gt;5,O13&lt;$P$4),5,IF(AND(O13&gt;=$P$4,O13&lt;=6),6,MROUND(O13,P$7))))),""))))</f>
        <v/>
      </c>
      <c r="Q13" s="187" t="e">
        <f>IF(AND($O$7="B",ISNUMBER(O13),MIN(G13,K13)&lt;#REF!),"!","")</f>
        <v>#REF!</v>
      </c>
      <c r="R13" s="190" t="str">
        <f t="shared" si="4"/>
        <v/>
      </c>
      <c r="S13" s="193" t="str">
        <f t="shared" si="13"/>
        <v/>
      </c>
      <c r="T13" s="1"/>
    </row>
    <row r="14" spans="1:23" x14ac:dyDescent="0.2">
      <c r="A14" s="21" t="str">
        <f>OutputOsiris!A14</f>
        <v/>
      </c>
      <c r="B14" s="26" t="str">
        <f>VLOOKUP(A14,InputToets!$A$9:$A$1008,1,FALSE)</f>
        <v/>
      </c>
      <c r="C14" s="44" t="str">
        <f t="shared" si="5"/>
        <v/>
      </c>
      <c r="D14" s="45" t="str">
        <f>VLOOKUP(A14,Opdracht!$A$11:$A$1010,1,FALSE)</f>
        <v/>
      </c>
      <c r="E14" s="44" t="str">
        <f t="shared" si="6"/>
        <v/>
      </c>
      <c r="F14" s="19" t="str">
        <f>VLOOKUP(A14,OutputOsiris!$A$9:$B$1008,2,FALSE)</f>
        <v/>
      </c>
      <c r="G14" s="46" t="str">
        <f>IF(C14="NEE","",VLOOKUP(A14,InputToets!$A$9:$J$1008,8,FALSE))</f>
        <v/>
      </c>
      <c r="H14" s="13">
        <f t="shared" si="7"/>
        <v>0</v>
      </c>
      <c r="I14" s="12">
        <f t="shared" si="8"/>
        <v>1</v>
      </c>
      <c r="J14" s="13">
        <f t="shared" si="9"/>
        <v>0</v>
      </c>
      <c r="K14" s="46" t="str">
        <f>IF($K$7=0,"",VLOOKUP(A14,Opdracht!$A$11:$J$1010,8,FALSE))</f>
        <v/>
      </c>
      <c r="L14" s="13">
        <f t="shared" si="10"/>
        <v>0</v>
      </c>
      <c r="M14" s="12">
        <f t="shared" si="1"/>
        <v>0</v>
      </c>
      <c r="N14" s="12">
        <f t="shared" si="11"/>
        <v>0</v>
      </c>
      <c r="O14" s="46" t="str">
        <f t="shared" si="12"/>
        <v/>
      </c>
      <c r="P14" s="20" t="str">
        <f>IF(ISERROR(O14),(G14),IF(OR(ISERROR(G14),ISERROR(K14)),"",IF(AND(G14="",K14=""),IF(A14="","",""),IF(ISNUMBER(O14),IF(OR($O$7="T",$O$7="A"),IF(AND(O14&gt;5,O14&lt;$P$4),5,IF(AND(O14&gt;=$P$4,O14&lt;=6),6,MROUND(O14,P$7))),IF(AND(MIN(G14,K14)&lt;#REF!,R14="!",O14&gt;=$P$4),"ONV",IF(AND(O14&gt;5,O14&lt;$P$4),5,IF(AND(O14&gt;=$P$4,O14&lt;=6),6,MROUND(O14,P$7))))),""))))</f>
        <v/>
      </c>
      <c r="Q14" s="187" t="e">
        <f>IF(AND($O$7="B",ISNUMBER(O14),MIN(G14,K14)&lt;#REF!),"!","")</f>
        <v>#REF!</v>
      </c>
      <c r="R14" s="190" t="str">
        <f t="shared" si="4"/>
        <v/>
      </c>
      <c r="S14" s="193" t="str">
        <f t="shared" si="13"/>
        <v/>
      </c>
      <c r="T14" s="1"/>
    </row>
    <row r="15" spans="1:23" x14ac:dyDescent="0.2">
      <c r="A15" s="21" t="str">
        <f>OutputOsiris!A15</f>
        <v/>
      </c>
      <c r="B15" s="26" t="str">
        <f>VLOOKUP(A15,InputToets!$A$9:$A$1008,1,FALSE)</f>
        <v/>
      </c>
      <c r="C15" s="44" t="str">
        <f t="shared" si="5"/>
        <v/>
      </c>
      <c r="D15" s="45" t="str">
        <f>VLOOKUP(A15,Opdracht!$A$11:$A$1010,1,FALSE)</f>
        <v/>
      </c>
      <c r="E15" s="44" t="str">
        <f t="shared" si="6"/>
        <v/>
      </c>
      <c r="F15" s="19" t="str">
        <f>VLOOKUP(A15,OutputOsiris!$A$9:$B$1008,2,FALSE)</f>
        <v/>
      </c>
      <c r="G15" s="46" t="str">
        <f>IF(C15="NEE","",VLOOKUP(A15,InputToets!$A$9:$J$1008,8,FALSE))</f>
        <v/>
      </c>
      <c r="H15" s="13">
        <f t="shared" si="7"/>
        <v>0</v>
      </c>
      <c r="I15" s="12">
        <f t="shared" si="8"/>
        <v>1</v>
      </c>
      <c r="J15" s="13">
        <f t="shared" si="9"/>
        <v>0</v>
      </c>
      <c r="K15" s="46" t="str">
        <f>IF($K$7=0,"",VLOOKUP(A15,Opdracht!$A$11:$J$1010,8,FALSE))</f>
        <v/>
      </c>
      <c r="L15" s="13">
        <f t="shared" si="10"/>
        <v>0</v>
      </c>
      <c r="M15" s="12">
        <f t="shared" si="1"/>
        <v>0</v>
      </c>
      <c r="N15" s="12">
        <f t="shared" si="11"/>
        <v>0</v>
      </c>
      <c r="O15" s="46" t="str">
        <f t="shared" si="12"/>
        <v/>
      </c>
      <c r="P15" s="20" t="str">
        <f>IF(ISERROR(O15),(G15),IF(OR(ISERROR(G15),ISERROR(K15)),"",IF(AND(G15="",K15=""),IF(A15="","",""),IF(ISNUMBER(O15),IF(OR($O$7="T",$O$7="A"),IF(AND(O15&gt;5,O15&lt;$P$4),5,IF(AND(O15&gt;=$P$4,O15&lt;=6),6,MROUND(O15,P$7))),IF(AND(MIN(G15,K15)&lt;#REF!,R15="!",O15&gt;=$P$4),"ONV",IF(AND(O15&gt;5,O15&lt;$P$4),5,IF(AND(O15&gt;=$P$4,O15&lt;=6),6,MROUND(O15,P$7))))),""))))</f>
        <v/>
      </c>
      <c r="Q15" s="187" t="e">
        <f>IF(AND($O$7="B",ISNUMBER(O15),MIN(G15,K15)&lt;#REF!),"!","")</f>
        <v>#REF!</v>
      </c>
      <c r="R15" s="190" t="str">
        <f t="shared" si="4"/>
        <v/>
      </c>
      <c r="S15" s="193" t="str">
        <f t="shared" si="13"/>
        <v/>
      </c>
      <c r="T15" s="1"/>
    </row>
    <row r="16" spans="1:23" x14ac:dyDescent="0.2">
      <c r="A16" s="21" t="str">
        <f>OutputOsiris!A16</f>
        <v/>
      </c>
      <c r="B16" s="26" t="str">
        <f>VLOOKUP(A16,InputToets!$A$9:$A$1008,1,FALSE)</f>
        <v/>
      </c>
      <c r="C16" s="44" t="str">
        <f t="shared" si="5"/>
        <v/>
      </c>
      <c r="D16" s="45" t="str">
        <f>VLOOKUP(A16,Opdracht!$A$11:$A$1010,1,FALSE)</f>
        <v/>
      </c>
      <c r="E16" s="44" t="str">
        <f t="shared" si="6"/>
        <v/>
      </c>
      <c r="F16" s="19" t="str">
        <f>VLOOKUP(A16,OutputOsiris!$A$9:$B$1008,2,FALSE)</f>
        <v/>
      </c>
      <c r="G16" s="46" t="str">
        <f>IF(C16="NEE","",VLOOKUP(A16,InputToets!$A$9:$J$1008,8,FALSE))</f>
        <v/>
      </c>
      <c r="H16" s="13">
        <f t="shared" si="7"/>
        <v>0</v>
      </c>
      <c r="I16" s="12">
        <f t="shared" si="8"/>
        <v>1</v>
      </c>
      <c r="J16" s="13">
        <f t="shared" si="9"/>
        <v>0</v>
      </c>
      <c r="K16" s="46" t="str">
        <f>IF($K$7=0,"",VLOOKUP(A16,Opdracht!$A$11:$J$1010,8,FALSE))</f>
        <v/>
      </c>
      <c r="L16" s="13">
        <f t="shared" si="10"/>
        <v>0</v>
      </c>
      <c r="M16" s="12">
        <f t="shared" si="1"/>
        <v>0</v>
      </c>
      <c r="N16" s="12">
        <f t="shared" si="11"/>
        <v>0</v>
      </c>
      <c r="O16" s="46" t="str">
        <f t="shared" si="12"/>
        <v/>
      </c>
      <c r="P16" s="20" t="str">
        <f>IF(ISERROR(O16),(G16),IF(OR(ISERROR(G16),ISERROR(K16)),"",IF(AND(G16="",K16=""),IF(A16="","",""),IF(ISNUMBER(O16),IF(OR($O$7="T",$O$7="A"),IF(AND(O16&gt;5,O16&lt;$P$4),5,IF(AND(O16&gt;=$P$4,O16&lt;=6),6,MROUND(O16,P$7))),IF(AND(MIN(G16,K16)&lt;#REF!,R16="!",O16&gt;=$P$4),"ONV",IF(AND(O16&gt;5,O16&lt;$P$4),5,IF(AND(O16&gt;=$P$4,O16&lt;=6),6,MROUND(O16,P$7))))),""))))</f>
        <v/>
      </c>
      <c r="Q16" s="187" t="e">
        <f>IF(AND($O$7="B",ISNUMBER(O16),MIN(G16,K16)&lt;#REF!),"!","")</f>
        <v>#REF!</v>
      </c>
      <c r="R16" s="190" t="str">
        <f t="shared" si="4"/>
        <v/>
      </c>
      <c r="S16" s="193" t="str">
        <f t="shared" si="13"/>
        <v/>
      </c>
      <c r="T16" s="1"/>
    </row>
    <row r="17" spans="1:20" x14ac:dyDescent="0.2">
      <c r="A17" s="21" t="str">
        <f>OutputOsiris!A17</f>
        <v/>
      </c>
      <c r="B17" s="26" t="str">
        <f>VLOOKUP(A17,InputToets!$A$9:$A$1008,1,FALSE)</f>
        <v/>
      </c>
      <c r="C17" s="44" t="str">
        <f t="shared" si="5"/>
        <v/>
      </c>
      <c r="D17" s="45" t="str">
        <f>VLOOKUP(A17,Opdracht!$A$11:$A$1010,1,FALSE)</f>
        <v/>
      </c>
      <c r="E17" s="44" t="str">
        <f t="shared" si="6"/>
        <v/>
      </c>
      <c r="F17" s="19" t="str">
        <f>VLOOKUP(A17,OutputOsiris!$A$9:$B$1008,2,FALSE)</f>
        <v/>
      </c>
      <c r="G17" s="46" t="str">
        <f>IF(C17="NEE","",VLOOKUP(A17,InputToets!$A$9:$J$1008,8,FALSE))</f>
        <v/>
      </c>
      <c r="H17" s="13">
        <f t="shared" si="7"/>
        <v>0</v>
      </c>
      <c r="I17" s="12">
        <f t="shared" si="8"/>
        <v>1</v>
      </c>
      <c r="J17" s="13">
        <f t="shared" si="9"/>
        <v>0</v>
      </c>
      <c r="K17" s="46" t="str">
        <f>IF($K$7=0,"",VLOOKUP(A17,Opdracht!$A$11:$J$1010,8,FALSE))</f>
        <v/>
      </c>
      <c r="L17" s="13">
        <f t="shared" si="10"/>
        <v>0</v>
      </c>
      <c r="M17" s="12">
        <f t="shared" si="1"/>
        <v>0</v>
      </c>
      <c r="N17" s="12">
        <f t="shared" si="11"/>
        <v>0</v>
      </c>
      <c r="O17" s="46" t="str">
        <f t="shared" si="12"/>
        <v/>
      </c>
      <c r="P17" s="20" t="str">
        <f>IF(ISERROR(O17),(G17),IF(OR(ISERROR(G17),ISERROR(K17)),"",IF(AND(G17="",K17=""),IF(A17="","",""),IF(ISNUMBER(O17),IF(OR($O$7="T",$O$7="A"),IF(AND(O17&gt;5,O17&lt;$P$4),5,IF(AND(O17&gt;=$P$4,O17&lt;=6),6,MROUND(O17,P$7))),IF(AND(MIN(G17,K17)&lt;#REF!,R17="!",O17&gt;=$P$4),"ONV",IF(AND(O17&gt;5,O17&lt;$P$4),5,IF(AND(O17&gt;=$P$4,O17&lt;=6),6,MROUND(O17,P$7))))),""))))</f>
        <v/>
      </c>
      <c r="Q17" s="187" t="e">
        <f>IF(AND($O$7="B",ISNUMBER(O17),MIN(G17,K17)&lt;#REF!),"!","")</f>
        <v>#REF!</v>
      </c>
      <c r="R17" s="190" t="str">
        <f t="shared" si="4"/>
        <v/>
      </c>
      <c r="S17" s="193" t="str">
        <f t="shared" si="13"/>
        <v/>
      </c>
      <c r="T17" s="1"/>
    </row>
    <row r="18" spans="1:20" x14ac:dyDescent="0.2">
      <c r="A18" s="21" t="str">
        <f>OutputOsiris!A18</f>
        <v/>
      </c>
      <c r="B18" s="26" t="str">
        <f>VLOOKUP(A18,InputToets!$A$9:$A$1008,1,FALSE)</f>
        <v/>
      </c>
      <c r="C18" s="44" t="str">
        <f t="shared" si="5"/>
        <v/>
      </c>
      <c r="D18" s="45" t="str">
        <f>VLOOKUP(A18,Opdracht!$A$11:$A$1010,1,FALSE)</f>
        <v/>
      </c>
      <c r="E18" s="44" t="str">
        <f t="shared" si="6"/>
        <v/>
      </c>
      <c r="F18" s="19" t="str">
        <f>VLOOKUP(A18,OutputOsiris!$A$9:$B$1008,2,FALSE)</f>
        <v/>
      </c>
      <c r="G18" s="46" t="str">
        <f>IF(C18="NEE","",VLOOKUP(A18,InputToets!$A$9:$J$1008,8,FALSE))</f>
        <v/>
      </c>
      <c r="H18" s="13">
        <f t="shared" si="7"/>
        <v>0</v>
      </c>
      <c r="I18" s="12">
        <f t="shared" si="8"/>
        <v>1</v>
      </c>
      <c r="J18" s="13">
        <f t="shared" si="9"/>
        <v>0</v>
      </c>
      <c r="K18" s="46" t="str">
        <f>IF($K$7=0,"",VLOOKUP(A18,Opdracht!$A$11:$J$1010,8,FALSE))</f>
        <v/>
      </c>
      <c r="L18" s="13">
        <f t="shared" si="10"/>
        <v>0</v>
      </c>
      <c r="M18" s="12">
        <f t="shared" si="1"/>
        <v>0</v>
      </c>
      <c r="N18" s="12">
        <f t="shared" si="11"/>
        <v>0</v>
      </c>
      <c r="O18" s="46" t="str">
        <f t="shared" si="12"/>
        <v/>
      </c>
      <c r="P18" s="20" t="str">
        <f>IF(ISERROR(O18),(G18),IF(OR(ISERROR(G18),ISERROR(K18)),"",IF(AND(G18="",K18=""),IF(A18="","",""),IF(ISNUMBER(O18),IF(OR($O$7="T",$O$7="A"),IF(AND(O18&gt;5,O18&lt;$P$4),5,IF(AND(O18&gt;=$P$4,O18&lt;=6),6,MROUND(O18,P$7))),IF(AND(MIN(G18,K18)&lt;#REF!,R18="!",O18&gt;=$P$4),"ONV",IF(AND(O18&gt;5,O18&lt;$P$4),5,IF(AND(O18&gt;=$P$4,O18&lt;=6),6,MROUND(O18,P$7))))),""))))</f>
        <v/>
      </c>
      <c r="Q18" s="187" t="e">
        <f>IF(AND($O$7="B",ISNUMBER(O18),MIN(G18,K18)&lt;#REF!),"!","")</f>
        <v>#REF!</v>
      </c>
      <c r="R18" s="190" t="str">
        <f t="shared" si="4"/>
        <v/>
      </c>
      <c r="S18" s="193" t="str">
        <f t="shared" si="13"/>
        <v/>
      </c>
      <c r="T18" s="1"/>
    </row>
    <row r="19" spans="1:20" x14ac:dyDescent="0.2">
      <c r="A19" s="21" t="str">
        <f>OutputOsiris!A19</f>
        <v/>
      </c>
      <c r="B19" s="26" t="str">
        <f>VLOOKUP(A19,InputToets!$A$9:$A$1008,1,FALSE)</f>
        <v/>
      </c>
      <c r="C19" s="44" t="str">
        <f t="shared" si="5"/>
        <v/>
      </c>
      <c r="D19" s="45" t="str">
        <f>VLOOKUP(A19,Opdracht!$A$11:$A$1010,1,FALSE)</f>
        <v/>
      </c>
      <c r="E19" s="44" t="str">
        <f t="shared" si="6"/>
        <v/>
      </c>
      <c r="F19" s="19" t="str">
        <f>VLOOKUP(A19,OutputOsiris!$A$9:$B$1008,2,FALSE)</f>
        <v/>
      </c>
      <c r="G19" s="46" t="str">
        <f>IF(C19="NEE","",VLOOKUP(A19,InputToets!$A$9:$J$1008,8,FALSE))</f>
        <v/>
      </c>
      <c r="H19" s="13">
        <f t="shared" si="7"/>
        <v>0</v>
      </c>
      <c r="I19" s="12">
        <f t="shared" si="8"/>
        <v>1</v>
      </c>
      <c r="J19" s="13">
        <f t="shared" si="9"/>
        <v>0</v>
      </c>
      <c r="K19" s="46" t="str">
        <f>IF($K$7=0,"",VLOOKUP(A19,Opdracht!$A$11:$J$1010,8,FALSE))</f>
        <v/>
      </c>
      <c r="L19" s="13">
        <f t="shared" si="10"/>
        <v>0</v>
      </c>
      <c r="M19" s="12">
        <f t="shared" si="1"/>
        <v>0</v>
      </c>
      <c r="N19" s="12">
        <f t="shared" si="11"/>
        <v>0</v>
      </c>
      <c r="O19" s="46" t="str">
        <f t="shared" si="12"/>
        <v/>
      </c>
      <c r="P19" s="20" t="str">
        <f>IF(ISERROR(O19),(G19),IF(OR(ISERROR(G19),ISERROR(K19)),"",IF(AND(G19="",K19=""),IF(A19="","",""),IF(ISNUMBER(O19),IF(OR($O$7="T",$O$7="A"),IF(AND(O19&gt;5,O19&lt;$P$4),5,IF(AND(O19&gt;=$P$4,O19&lt;=6),6,MROUND(O19,P$7))),IF(AND(MIN(G19,K19)&lt;#REF!,R19="!",O19&gt;=$P$4),"ONV",IF(AND(O19&gt;5,O19&lt;$P$4),5,IF(AND(O19&gt;=$P$4,O19&lt;=6),6,MROUND(O19,P$7))))),""))))</f>
        <v/>
      </c>
      <c r="Q19" s="187" t="e">
        <f>IF(AND($O$7="B",ISNUMBER(O19),MIN(G19,K19)&lt;#REF!),"!","")</f>
        <v>#REF!</v>
      </c>
      <c r="R19" s="190" t="str">
        <f t="shared" si="4"/>
        <v/>
      </c>
      <c r="S19" s="193" t="str">
        <f t="shared" si="13"/>
        <v/>
      </c>
      <c r="T19" s="1"/>
    </row>
    <row r="20" spans="1:20" x14ac:dyDescent="0.2">
      <c r="A20" s="21" t="str">
        <f>OutputOsiris!A20</f>
        <v/>
      </c>
      <c r="B20" s="26" t="str">
        <f>VLOOKUP(A20,InputToets!$A$9:$A$1008,1,FALSE)</f>
        <v/>
      </c>
      <c r="C20" s="44" t="str">
        <f t="shared" si="5"/>
        <v/>
      </c>
      <c r="D20" s="45" t="str">
        <f>VLOOKUP(A20,Opdracht!$A$11:$A$1010,1,FALSE)</f>
        <v/>
      </c>
      <c r="E20" s="44" t="str">
        <f t="shared" si="6"/>
        <v/>
      </c>
      <c r="F20" s="19" t="str">
        <f>VLOOKUP(A20,OutputOsiris!$A$9:$B$1008,2,FALSE)</f>
        <v/>
      </c>
      <c r="G20" s="46" t="str">
        <f>IF(C20="NEE","",VLOOKUP(A20,InputToets!$A$9:$J$1008,8,FALSE))</f>
        <v/>
      </c>
      <c r="H20" s="13">
        <f t="shared" si="7"/>
        <v>0</v>
      </c>
      <c r="I20" s="12">
        <f t="shared" si="8"/>
        <v>1</v>
      </c>
      <c r="J20" s="13">
        <f t="shared" si="9"/>
        <v>0</v>
      </c>
      <c r="K20" s="46" t="str">
        <f>IF($K$7=0,"",VLOOKUP(A20,Opdracht!$A$11:$J$1010,8,FALSE))</f>
        <v/>
      </c>
      <c r="L20" s="13">
        <f t="shared" si="10"/>
        <v>0</v>
      </c>
      <c r="M20" s="12">
        <f t="shared" si="1"/>
        <v>0</v>
      </c>
      <c r="N20" s="12">
        <f t="shared" si="11"/>
        <v>0</v>
      </c>
      <c r="O20" s="46" t="str">
        <f t="shared" si="12"/>
        <v/>
      </c>
      <c r="P20" s="20" t="str">
        <f>IF(ISERROR(O20),(G20),IF(OR(ISERROR(G20),ISERROR(K20)),"",IF(AND(G20="",K20=""),IF(A20="","",""),IF(ISNUMBER(O20),IF(OR($O$7="T",$O$7="A"),IF(AND(O20&gt;5,O20&lt;$P$4),5,IF(AND(O20&gt;=$P$4,O20&lt;=6),6,MROUND(O20,P$7))),IF(AND(MIN(G20,K20)&lt;#REF!,R20="!",O20&gt;=$P$4),"ONV",IF(AND(O20&gt;5,O20&lt;$P$4),5,IF(AND(O20&gt;=$P$4,O20&lt;=6),6,MROUND(O20,P$7))))),""))))</f>
        <v/>
      </c>
      <c r="Q20" s="187" t="e">
        <f>IF(AND($O$7="B",ISNUMBER(O20),MIN(G20,K20)&lt;#REF!),"!","")</f>
        <v>#REF!</v>
      </c>
      <c r="R20" s="190" t="str">
        <f t="shared" si="4"/>
        <v/>
      </c>
      <c r="S20" s="193" t="str">
        <f t="shared" si="13"/>
        <v/>
      </c>
      <c r="T20" s="1"/>
    </row>
    <row r="21" spans="1:20" x14ac:dyDescent="0.2">
      <c r="A21" s="21" t="str">
        <f>OutputOsiris!A21</f>
        <v/>
      </c>
      <c r="B21" s="26" t="str">
        <f>VLOOKUP(A21,InputToets!$A$9:$A$1008,1,FALSE)</f>
        <v/>
      </c>
      <c r="C21" s="44" t="str">
        <f t="shared" si="5"/>
        <v/>
      </c>
      <c r="D21" s="45" t="str">
        <f>VLOOKUP(A21,Opdracht!$A$11:$A$1010,1,FALSE)</f>
        <v/>
      </c>
      <c r="E21" s="44" t="str">
        <f t="shared" si="6"/>
        <v/>
      </c>
      <c r="F21" s="19" t="str">
        <f>VLOOKUP(A21,OutputOsiris!$A$9:$B$1008,2,FALSE)</f>
        <v/>
      </c>
      <c r="G21" s="46" t="str">
        <f>IF(C21="NEE","",VLOOKUP(A21,InputToets!$A$9:$J$1008,8,FALSE))</f>
        <v/>
      </c>
      <c r="H21" s="13">
        <f t="shared" si="7"/>
        <v>0</v>
      </c>
      <c r="I21" s="12">
        <f t="shared" si="8"/>
        <v>1</v>
      </c>
      <c r="J21" s="13">
        <f t="shared" si="9"/>
        <v>0</v>
      </c>
      <c r="K21" s="46" t="str">
        <f>IF($K$7=0,"",VLOOKUP(A21,Opdracht!$A$11:$J$1010,8,FALSE))</f>
        <v/>
      </c>
      <c r="L21" s="13">
        <f t="shared" si="10"/>
        <v>0</v>
      </c>
      <c r="M21" s="12">
        <f t="shared" si="1"/>
        <v>0</v>
      </c>
      <c r="N21" s="12">
        <f t="shared" si="11"/>
        <v>0</v>
      </c>
      <c r="O21" s="46" t="str">
        <f t="shared" si="12"/>
        <v/>
      </c>
      <c r="P21" s="20" t="str">
        <f>IF(ISERROR(O21),(G21),IF(OR(ISERROR(G21),ISERROR(K21)),"",IF(AND(G21="",K21=""),IF(A21="","",""),IF(ISNUMBER(O21),IF(OR($O$7="T",$O$7="A"),IF(AND(O21&gt;5,O21&lt;$P$4),5,IF(AND(O21&gt;=$P$4,O21&lt;=6),6,MROUND(O21,P$7))),IF(AND(MIN(G21,K21)&lt;#REF!,R21="!",O21&gt;=$P$4),"ONV",IF(AND(O21&gt;5,O21&lt;$P$4),5,IF(AND(O21&gt;=$P$4,O21&lt;=6),6,MROUND(O21,P$7))))),""))))</f>
        <v/>
      </c>
      <c r="Q21" s="187" t="e">
        <f>IF(AND($O$7="B",ISNUMBER(O21),MIN(G21,K21)&lt;#REF!),"!","")</f>
        <v>#REF!</v>
      </c>
      <c r="R21" s="190" t="str">
        <f t="shared" si="4"/>
        <v/>
      </c>
      <c r="S21" s="193" t="str">
        <f t="shared" si="13"/>
        <v/>
      </c>
      <c r="T21" s="1"/>
    </row>
    <row r="22" spans="1:20" x14ac:dyDescent="0.2">
      <c r="A22" s="21" t="str">
        <f>OutputOsiris!A22</f>
        <v/>
      </c>
      <c r="B22" s="26" t="str">
        <f>VLOOKUP(A22,InputToets!$A$9:$A$1008,1,FALSE)</f>
        <v/>
      </c>
      <c r="C22" s="44" t="str">
        <f t="shared" si="5"/>
        <v/>
      </c>
      <c r="D22" s="45" t="str">
        <f>VLOOKUP(A22,Opdracht!$A$11:$A$1010,1,FALSE)</f>
        <v/>
      </c>
      <c r="E22" s="44" t="str">
        <f t="shared" si="6"/>
        <v/>
      </c>
      <c r="F22" s="19" t="str">
        <f>VLOOKUP(A22,OutputOsiris!$A$9:$B$1008,2,FALSE)</f>
        <v/>
      </c>
      <c r="G22" s="46" t="str">
        <f>IF(C22="NEE","",VLOOKUP(A22,InputToets!$A$9:$J$1008,8,FALSE))</f>
        <v/>
      </c>
      <c r="H22" s="13">
        <f t="shared" si="7"/>
        <v>0</v>
      </c>
      <c r="I22" s="12">
        <f t="shared" si="8"/>
        <v>1</v>
      </c>
      <c r="J22" s="13">
        <f t="shared" si="9"/>
        <v>0</v>
      </c>
      <c r="K22" s="46" t="str">
        <f>IF($K$7=0,"",VLOOKUP(A22,Opdracht!$A$11:$J$1010,8,FALSE))</f>
        <v/>
      </c>
      <c r="L22" s="13">
        <f t="shared" si="10"/>
        <v>0</v>
      </c>
      <c r="M22" s="12">
        <f t="shared" si="1"/>
        <v>0</v>
      </c>
      <c r="N22" s="12">
        <f t="shared" si="11"/>
        <v>0</v>
      </c>
      <c r="O22" s="46" t="str">
        <f t="shared" si="12"/>
        <v/>
      </c>
      <c r="P22" s="20" t="str">
        <f>IF(ISERROR(O22),(G22),IF(OR(ISERROR(G22),ISERROR(K22)),"",IF(AND(G22="",K22=""),IF(A22="","",""),IF(ISNUMBER(O22),IF(OR($O$7="T",$O$7="A"),IF(AND(O22&gt;5,O22&lt;$P$4),5,IF(AND(O22&gt;=$P$4,O22&lt;=6),6,MROUND(O22,P$7))),IF(AND(MIN(G22,K22)&lt;#REF!,R22="!",O22&gt;=$P$4),"ONV",IF(AND(O22&gt;5,O22&lt;$P$4),5,IF(AND(O22&gt;=$P$4,O22&lt;=6),6,MROUND(O22,P$7))))),""))))</f>
        <v/>
      </c>
      <c r="Q22" s="187" t="e">
        <f>IF(AND($O$7="B",ISNUMBER(O22),MIN(G22,K22)&lt;#REF!),"!","")</f>
        <v>#REF!</v>
      </c>
      <c r="R22" s="190" t="str">
        <f t="shared" si="4"/>
        <v/>
      </c>
      <c r="S22" s="193" t="str">
        <f t="shared" si="13"/>
        <v/>
      </c>
      <c r="T22" s="1"/>
    </row>
    <row r="23" spans="1:20" x14ac:dyDescent="0.2">
      <c r="A23" s="21" t="str">
        <f>OutputOsiris!A23</f>
        <v/>
      </c>
      <c r="B23" s="26" t="str">
        <f>VLOOKUP(A23,InputToets!$A$9:$A$1008,1,FALSE)</f>
        <v/>
      </c>
      <c r="C23" s="44" t="str">
        <f t="shared" si="5"/>
        <v/>
      </c>
      <c r="D23" s="45" t="str">
        <f>VLOOKUP(A23,Opdracht!$A$11:$A$1010,1,FALSE)</f>
        <v/>
      </c>
      <c r="E23" s="44" t="str">
        <f t="shared" si="6"/>
        <v/>
      </c>
      <c r="F23" s="19" t="str">
        <f>VLOOKUP(A23,OutputOsiris!$A$9:$B$1008,2,FALSE)</f>
        <v/>
      </c>
      <c r="G23" s="46" t="str">
        <f>IF(C23="NEE","",VLOOKUP(A23,InputToets!$A$9:$J$1008,8,FALSE))</f>
        <v/>
      </c>
      <c r="H23" s="13">
        <f t="shared" si="7"/>
        <v>0</v>
      </c>
      <c r="I23" s="12">
        <f t="shared" si="8"/>
        <v>1</v>
      </c>
      <c r="J23" s="13">
        <f t="shared" si="9"/>
        <v>0</v>
      </c>
      <c r="K23" s="46" t="str">
        <f>IF($K$7=0,"",VLOOKUP(A23,Opdracht!$A$11:$J$1010,8,FALSE))</f>
        <v/>
      </c>
      <c r="L23" s="13">
        <f t="shared" si="10"/>
        <v>0</v>
      </c>
      <c r="M23" s="12">
        <f t="shared" si="1"/>
        <v>0</v>
      </c>
      <c r="N23" s="12">
        <f t="shared" si="11"/>
        <v>0</v>
      </c>
      <c r="O23" s="46" t="str">
        <f t="shared" si="12"/>
        <v/>
      </c>
      <c r="P23" s="20" t="str">
        <f>IF(ISERROR(O23),(G23),IF(OR(ISERROR(G23),ISERROR(K23)),"",IF(AND(G23="",K23=""),IF(A23="","",""),IF(ISNUMBER(O23),IF(OR($O$7="T",$O$7="A"),IF(AND(O23&gt;5,O23&lt;$P$4),5,IF(AND(O23&gt;=$P$4,O23&lt;=6),6,MROUND(O23,P$7))),IF(AND(MIN(G23,K23)&lt;#REF!,R23="!",O23&gt;=$P$4),"ONV",IF(AND(O23&gt;5,O23&lt;$P$4),5,IF(AND(O23&gt;=$P$4,O23&lt;=6),6,MROUND(O23,P$7))))),""))))</f>
        <v/>
      </c>
      <c r="Q23" s="187" t="e">
        <f>IF(AND($O$7="B",ISNUMBER(O23),MIN(G23,K23)&lt;#REF!),"!","")</f>
        <v>#REF!</v>
      </c>
      <c r="R23" s="190" t="str">
        <f t="shared" si="4"/>
        <v/>
      </c>
      <c r="S23" s="193" t="str">
        <f t="shared" si="13"/>
        <v/>
      </c>
      <c r="T23" s="1"/>
    </row>
    <row r="24" spans="1:20" x14ac:dyDescent="0.2">
      <c r="A24" s="21" t="str">
        <f>OutputOsiris!A24</f>
        <v/>
      </c>
      <c r="B24" s="26" t="str">
        <f>VLOOKUP(A24,InputToets!$A$9:$A$1008,1,FALSE)</f>
        <v/>
      </c>
      <c r="C24" s="44" t="str">
        <f t="shared" si="5"/>
        <v/>
      </c>
      <c r="D24" s="45" t="str">
        <f>VLOOKUP(A24,Opdracht!$A$11:$A$1010,1,FALSE)</f>
        <v/>
      </c>
      <c r="E24" s="44" t="str">
        <f t="shared" si="6"/>
        <v/>
      </c>
      <c r="F24" s="19" t="str">
        <f>VLOOKUP(A24,OutputOsiris!$A$9:$B$1008,2,FALSE)</f>
        <v/>
      </c>
      <c r="G24" s="46" t="str">
        <f>IF(C24="NEE","",VLOOKUP(A24,InputToets!$A$9:$J$1008,8,FALSE))</f>
        <v/>
      </c>
      <c r="H24" s="13">
        <f t="shared" si="7"/>
        <v>0</v>
      </c>
      <c r="I24" s="12">
        <f t="shared" si="8"/>
        <v>1</v>
      </c>
      <c r="J24" s="13">
        <f t="shared" si="9"/>
        <v>0</v>
      </c>
      <c r="K24" s="46" t="str">
        <f>IF($K$7=0,"",VLOOKUP(A24,Opdracht!$A$11:$J$1010,8,FALSE))</f>
        <v/>
      </c>
      <c r="L24" s="13">
        <f t="shared" si="10"/>
        <v>0</v>
      </c>
      <c r="M24" s="12">
        <f t="shared" si="1"/>
        <v>0</v>
      </c>
      <c r="N24" s="12">
        <f t="shared" si="11"/>
        <v>0</v>
      </c>
      <c r="O24" s="46" t="str">
        <f t="shared" si="12"/>
        <v/>
      </c>
      <c r="P24" s="20" t="str">
        <f>IF(ISERROR(O24),(G24),IF(OR(ISERROR(G24),ISERROR(K24)),"",IF(AND(G24="",K24=""),IF(A24="","",""),IF(ISNUMBER(O24),IF(OR($O$7="T",$O$7="A"),IF(AND(O24&gt;5,O24&lt;$P$4),5,IF(AND(O24&gt;=$P$4,O24&lt;=6),6,MROUND(O24,P$7))),IF(AND(MIN(G24,K24)&lt;#REF!,R24="!",O24&gt;=$P$4),"ONV",IF(AND(O24&gt;5,O24&lt;$P$4),5,IF(AND(O24&gt;=$P$4,O24&lt;=6),6,MROUND(O24,P$7))))),""))))</f>
        <v/>
      </c>
      <c r="Q24" s="187" t="e">
        <f>IF(AND($O$7="B",ISNUMBER(O24),MIN(G24,K24)&lt;#REF!),"!","")</f>
        <v>#REF!</v>
      </c>
      <c r="R24" s="190" t="str">
        <f t="shared" si="4"/>
        <v/>
      </c>
      <c r="S24" s="193" t="str">
        <f t="shared" si="13"/>
        <v/>
      </c>
      <c r="T24" s="1"/>
    </row>
    <row r="25" spans="1:20" x14ac:dyDescent="0.2">
      <c r="A25" s="21" t="str">
        <f>OutputOsiris!A25</f>
        <v/>
      </c>
      <c r="B25" s="26" t="str">
        <f>VLOOKUP(A25,InputToets!$A$9:$A$1008,1,FALSE)</f>
        <v/>
      </c>
      <c r="C25" s="44" t="str">
        <f t="shared" si="5"/>
        <v/>
      </c>
      <c r="D25" s="45" t="str">
        <f>VLOOKUP(A25,Opdracht!$A$11:$A$1010,1,FALSE)</f>
        <v/>
      </c>
      <c r="E25" s="44" t="str">
        <f t="shared" si="6"/>
        <v/>
      </c>
      <c r="F25" s="19" t="str">
        <f>VLOOKUP(A25,OutputOsiris!$A$9:$B$1008,2,FALSE)</f>
        <v/>
      </c>
      <c r="G25" s="46" t="str">
        <f>IF(C25="NEE","",VLOOKUP(A25,InputToets!$A$9:$J$1008,8,FALSE))</f>
        <v/>
      </c>
      <c r="H25" s="13">
        <f t="shared" si="7"/>
        <v>0</v>
      </c>
      <c r="I25" s="12">
        <f t="shared" si="8"/>
        <v>1</v>
      </c>
      <c r="J25" s="13">
        <f t="shared" si="9"/>
        <v>0</v>
      </c>
      <c r="K25" s="46" t="str">
        <f>IF($K$7=0,"",VLOOKUP(A25,Opdracht!$A$11:$J$1010,8,FALSE))</f>
        <v/>
      </c>
      <c r="L25" s="13">
        <f t="shared" si="10"/>
        <v>0</v>
      </c>
      <c r="M25" s="12">
        <f t="shared" si="1"/>
        <v>0</v>
      </c>
      <c r="N25" s="12">
        <f t="shared" si="11"/>
        <v>0</v>
      </c>
      <c r="O25" s="46" t="str">
        <f t="shared" si="12"/>
        <v/>
      </c>
      <c r="P25" s="20" t="str">
        <f>IF(ISERROR(O25),(G25),IF(OR(ISERROR(G25),ISERROR(K25)),"",IF(AND(G25="",K25=""),IF(A25="","",""),IF(ISNUMBER(O25),IF(OR($O$7="T",$O$7="A"),IF(AND(O25&gt;5,O25&lt;$P$4),5,IF(AND(O25&gt;=$P$4,O25&lt;=6),6,MROUND(O25,P$7))),IF(AND(MIN(G25,K25)&lt;#REF!,R25="!",O25&gt;=$P$4),"ONV",IF(AND(O25&gt;5,O25&lt;$P$4),5,IF(AND(O25&gt;=$P$4,O25&lt;=6),6,MROUND(O25,P$7))))),""))))</f>
        <v/>
      </c>
      <c r="Q25" s="187" t="e">
        <f>IF(AND($O$7="B",ISNUMBER(O25),MIN(G25,K25)&lt;#REF!),"!","")</f>
        <v>#REF!</v>
      </c>
      <c r="R25" s="190" t="str">
        <f t="shared" si="4"/>
        <v/>
      </c>
      <c r="S25" s="193" t="str">
        <f t="shared" si="13"/>
        <v/>
      </c>
      <c r="T25" s="1"/>
    </row>
    <row r="26" spans="1:20" x14ac:dyDescent="0.2">
      <c r="A26" s="21" t="str">
        <f>OutputOsiris!A26</f>
        <v/>
      </c>
      <c r="B26" s="26" t="str">
        <f>VLOOKUP(A26,InputToets!$A$9:$A$1008,1,FALSE)</f>
        <v/>
      </c>
      <c r="C26" s="44" t="str">
        <f t="shared" si="5"/>
        <v/>
      </c>
      <c r="D26" s="45" t="str">
        <f>VLOOKUP(A26,Opdracht!$A$11:$A$1010,1,FALSE)</f>
        <v/>
      </c>
      <c r="E26" s="44" t="str">
        <f t="shared" si="6"/>
        <v/>
      </c>
      <c r="F26" s="19" t="str">
        <f>VLOOKUP(A26,OutputOsiris!$A$9:$B$1008,2,FALSE)</f>
        <v/>
      </c>
      <c r="G26" s="46" t="str">
        <f>IF(C26="NEE","",VLOOKUP(A26,InputToets!$A$9:$J$1008,8,FALSE))</f>
        <v/>
      </c>
      <c r="H26" s="13">
        <f t="shared" si="7"/>
        <v>0</v>
      </c>
      <c r="I26" s="12">
        <f t="shared" si="8"/>
        <v>1</v>
      </c>
      <c r="J26" s="13">
        <f t="shared" si="9"/>
        <v>0</v>
      </c>
      <c r="K26" s="46" t="str">
        <f>IF($K$7=0,"",VLOOKUP(A26,Opdracht!$A$11:$J$1010,8,FALSE))</f>
        <v/>
      </c>
      <c r="L26" s="13">
        <f t="shared" si="10"/>
        <v>0</v>
      </c>
      <c r="M26" s="12">
        <f t="shared" si="1"/>
        <v>0</v>
      </c>
      <c r="N26" s="12">
        <f t="shared" si="11"/>
        <v>0</v>
      </c>
      <c r="O26" s="46" t="str">
        <f t="shared" si="12"/>
        <v/>
      </c>
      <c r="P26" s="20" t="str">
        <f>IF(ISERROR(O26),(G26),IF(OR(ISERROR(G26),ISERROR(K26)),"",IF(AND(G26="",K26=""),IF(A26="","",""),IF(ISNUMBER(O26),IF(OR($O$7="T",$O$7="A"),IF(AND(O26&gt;5,O26&lt;$P$4),5,IF(AND(O26&gt;=$P$4,O26&lt;=6),6,MROUND(O26,P$7))),IF(AND(MIN(G26,K26)&lt;#REF!,R26="!",O26&gt;=$P$4),"ONV",IF(AND(O26&gt;5,O26&lt;$P$4),5,IF(AND(O26&gt;=$P$4,O26&lt;=6),6,MROUND(O26,P$7))))),""))))</f>
        <v/>
      </c>
      <c r="Q26" s="187" t="e">
        <f>IF(AND($O$7="B",ISNUMBER(O26),MIN(G26,K26)&lt;#REF!),"!","")</f>
        <v>#REF!</v>
      </c>
      <c r="R26" s="190" t="str">
        <f t="shared" si="4"/>
        <v/>
      </c>
      <c r="S26" s="193" t="str">
        <f t="shared" si="13"/>
        <v/>
      </c>
      <c r="T26" s="1"/>
    </row>
    <row r="27" spans="1:20" x14ac:dyDescent="0.2">
      <c r="A27" s="21" t="str">
        <f>OutputOsiris!A27</f>
        <v/>
      </c>
      <c r="B27" s="26" t="str">
        <f>VLOOKUP(A27,InputToets!$A$9:$A$1008,1,FALSE)</f>
        <v/>
      </c>
      <c r="C27" s="44" t="str">
        <f t="shared" si="5"/>
        <v/>
      </c>
      <c r="D27" s="45" t="str">
        <f>VLOOKUP(A27,Opdracht!$A$11:$A$1010,1,FALSE)</f>
        <v/>
      </c>
      <c r="E27" s="44" t="str">
        <f t="shared" si="6"/>
        <v/>
      </c>
      <c r="F27" s="19" t="str">
        <f>VLOOKUP(A27,OutputOsiris!$A$9:$B$1008,2,FALSE)</f>
        <v/>
      </c>
      <c r="G27" s="46" t="str">
        <f>IF(C27="NEE","",VLOOKUP(A27,InputToets!$A$9:$J$1008,8,FALSE))</f>
        <v/>
      </c>
      <c r="H27" s="13">
        <f t="shared" si="7"/>
        <v>0</v>
      </c>
      <c r="I27" s="12">
        <f t="shared" si="8"/>
        <v>1</v>
      </c>
      <c r="J27" s="13">
        <f t="shared" si="9"/>
        <v>0</v>
      </c>
      <c r="K27" s="46" t="str">
        <f>IF($K$7=0,"",VLOOKUP(A27,Opdracht!$A$11:$J$1010,8,FALSE))</f>
        <v/>
      </c>
      <c r="L27" s="13">
        <f t="shared" si="10"/>
        <v>0</v>
      </c>
      <c r="M27" s="12">
        <f t="shared" si="1"/>
        <v>0</v>
      </c>
      <c r="N27" s="12">
        <f t="shared" si="11"/>
        <v>0</v>
      </c>
      <c r="O27" s="46" t="str">
        <f t="shared" si="12"/>
        <v/>
      </c>
      <c r="P27" s="20" t="str">
        <f>IF(ISERROR(O27),(G27),IF(OR(ISERROR(G27),ISERROR(K27)),"",IF(AND(G27="",K27=""),IF(A27="","",""),IF(ISNUMBER(O27),IF(OR($O$7="T",$O$7="A"),IF(AND(O27&gt;5,O27&lt;$P$4),5,IF(AND(O27&gt;=$P$4,O27&lt;=6),6,MROUND(O27,P$7))),IF(AND(MIN(G27,K27)&lt;#REF!,R27="!",O27&gt;=$P$4),"ONV",IF(AND(O27&gt;5,O27&lt;$P$4),5,IF(AND(O27&gt;=$P$4,O27&lt;=6),6,MROUND(O27,P$7))))),""))))</f>
        <v/>
      </c>
      <c r="Q27" s="187" t="e">
        <f>IF(AND($O$7="B",ISNUMBER(O27),MIN(G27,K27)&lt;#REF!),"!","")</f>
        <v>#REF!</v>
      </c>
      <c r="R27" s="190" t="str">
        <f t="shared" si="4"/>
        <v/>
      </c>
      <c r="S27" s="193" t="str">
        <f t="shared" si="13"/>
        <v/>
      </c>
      <c r="T27" s="1"/>
    </row>
    <row r="28" spans="1:20" x14ac:dyDescent="0.2">
      <c r="A28" s="21" t="str">
        <f>OutputOsiris!A28</f>
        <v/>
      </c>
      <c r="B28" s="26" t="str">
        <f>VLOOKUP(A28,InputToets!$A$9:$A$1008,1,FALSE)</f>
        <v/>
      </c>
      <c r="C28" s="44" t="str">
        <f t="shared" si="5"/>
        <v/>
      </c>
      <c r="D28" s="45" t="str">
        <f>VLOOKUP(A28,Opdracht!$A$11:$A$1010,1,FALSE)</f>
        <v/>
      </c>
      <c r="E28" s="44" t="str">
        <f t="shared" si="6"/>
        <v/>
      </c>
      <c r="F28" s="19" t="str">
        <f>VLOOKUP(A28,OutputOsiris!$A$9:$B$1008,2,FALSE)</f>
        <v/>
      </c>
      <c r="G28" s="46" t="str">
        <f>IF(C28="NEE","",VLOOKUP(A28,InputToets!$A$9:$J$1008,8,FALSE))</f>
        <v/>
      </c>
      <c r="H28" s="13">
        <f t="shared" si="7"/>
        <v>0</v>
      </c>
      <c r="I28" s="12">
        <f t="shared" si="8"/>
        <v>1</v>
      </c>
      <c r="J28" s="13">
        <f t="shared" si="9"/>
        <v>0</v>
      </c>
      <c r="K28" s="46" t="str">
        <f>IF($K$7=0,"",VLOOKUP(A28,Opdracht!$A$11:$J$1010,8,FALSE))</f>
        <v/>
      </c>
      <c r="L28" s="13">
        <f t="shared" si="10"/>
        <v>0</v>
      </c>
      <c r="M28" s="12">
        <f t="shared" si="1"/>
        <v>0</v>
      </c>
      <c r="N28" s="12">
        <f t="shared" si="11"/>
        <v>0</v>
      </c>
      <c r="O28" s="46" t="str">
        <f t="shared" si="12"/>
        <v/>
      </c>
      <c r="P28" s="20" t="str">
        <f>IF(ISERROR(O28),(G28),IF(OR(ISERROR(G28),ISERROR(K28)),"",IF(AND(G28="",K28=""),IF(A28="","",""),IF(ISNUMBER(O28),IF(OR($O$7="T",$O$7="A"),IF(AND(O28&gt;5,O28&lt;$P$4),5,IF(AND(O28&gt;=$P$4,O28&lt;=6),6,MROUND(O28,P$7))),IF(AND(MIN(G28,K28)&lt;#REF!,R28="!",O28&gt;=$P$4),"ONV",IF(AND(O28&gt;5,O28&lt;$P$4),5,IF(AND(O28&gt;=$P$4,O28&lt;=6),6,MROUND(O28,P$7))))),""))))</f>
        <v/>
      </c>
      <c r="Q28" s="187" t="e">
        <f>IF(AND($O$7="B",ISNUMBER(O28),MIN(G28,K28)&lt;#REF!),"!","")</f>
        <v>#REF!</v>
      </c>
      <c r="R28" s="190" t="str">
        <f t="shared" si="4"/>
        <v/>
      </c>
      <c r="S28" s="193" t="str">
        <f t="shared" si="13"/>
        <v/>
      </c>
      <c r="T28" s="1"/>
    </row>
    <row r="29" spans="1:20" x14ac:dyDescent="0.2">
      <c r="A29" s="21" t="str">
        <f>OutputOsiris!A29</f>
        <v/>
      </c>
      <c r="B29" s="26" t="str">
        <f>VLOOKUP(A29,InputToets!$A$9:$A$1008,1,FALSE)</f>
        <v/>
      </c>
      <c r="C29" s="44" t="str">
        <f t="shared" si="5"/>
        <v/>
      </c>
      <c r="D29" s="45" t="str">
        <f>VLOOKUP(A29,Opdracht!$A$11:$A$1010,1,FALSE)</f>
        <v/>
      </c>
      <c r="E29" s="44" t="str">
        <f t="shared" si="6"/>
        <v/>
      </c>
      <c r="F29" s="19" t="str">
        <f>VLOOKUP(A29,OutputOsiris!$A$9:$B$1008,2,FALSE)</f>
        <v/>
      </c>
      <c r="G29" s="46" t="str">
        <f>IF(C29="NEE","",VLOOKUP(A29,InputToets!$A$9:$J$1008,8,FALSE))</f>
        <v/>
      </c>
      <c r="H29" s="13">
        <f t="shared" si="7"/>
        <v>0</v>
      </c>
      <c r="I29" s="12">
        <f t="shared" si="8"/>
        <v>1</v>
      </c>
      <c r="J29" s="13">
        <f t="shared" si="9"/>
        <v>0</v>
      </c>
      <c r="K29" s="46" t="str">
        <f>IF($K$7=0,"",VLOOKUP(A29,Opdracht!$A$11:$J$1010,8,FALSE))</f>
        <v/>
      </c>
      <c r="L29" s="13">
        <f t="shared" si="10"/>
        <v>0</v>
      </c>
      <c r="M29" s="12">
        <f t="shared" si="1"/>
        <v>0</v>
      </c>
      <c r="N29" s="12">
        <f t="shared" si="11"/>
        <v>0</v>
      </c>
      <c r="O29" s="46" t="str">
        <f t="shared" si="12"/>
        <v/>
      </c>
      <c r="P29" s="20" t="str">
        <f>IF(ISERROR(O29),(G29),IF(OR(ISERROR(G29),ISERROR(K29)),"",IF(AND(G29="",K29=""),IF(A29="","",""),IF(ISNUMBER(O29),IF(OR($O$7="T",$O$7="A"),IF(AND(O29&gt;5,O29&lt;$P$4),5,IF(AND(O29&gt;=$P$4,O29&lt;=6),6,MROUND(O29,P$7))),IF(AND(MIN(G29,K29)&lt;#REF!,R29="!",O29&gt;=$P$4),"ONV",IF(AND(O29&gt;5,O29&lt;$P$4),5,IF(AND(O29&gt;=$P$4,O29&lt;=6),6,MROUND(O29,P$7))))),""))))</f>
        <v/>
      </c>
      <c r="Q29" s="187" t="e">
        <f>IF(AND($O$7="B",ISNUMBER(O29),MIN(G29,K29)&lt;#REF!),"!","")</f>
        <v>#REF!</v>
      </c>
      <c r="R29" s="190" t="str">
        <f t="shared" si="4"/>
        <v/>
      </c>
      <c r="S29" s="193" t="str">
        <f t="shared" si="13"/>
        <v/>
      </c>
      <c r="T29" s="1"/>
    </row>
    <row r="30" spans="1:20" x14ac:dyDescent="0.2">
      <c r="A30" s="21" t="str">
        <f>OutputOsiris!A30</f>
        <v/>
      </c>
      <c r="B30" s="26" t="str">
        <f>VLOOKUP(A30,InputToets!$A$9:$A$1008,1,FALSE)</f>
        <v/>
      </c>
      <c r="C30" s="44" t="str">
        <f t="shared" si="5"/>
        <v/>
      </c>
      <c r="D30" s="45" t="str">
        <f>VLOOKUP(A30,Opdracht!$A$11:$A$1010,1,FALSE)</f>
        <v/>
      </c>
      <c r="E30" s="44" t="str">
        <f t="shared" si="6"/>
        <v/>
      </c>
      <c r="F30" s="19" t="str">
        <f>VLOOKUP(A30,OutputOsiris!$A$9:$B$1008,2,FALSE)</f>
        <v/>
      </c>
      <c r="G30" s="46" t="str">
        <f>IF(C30="NEE","",VLOOKUP(A30,InputToets!$A$9:$J$1008,8,FALSE))</f>
        <v/>
      </c>
      <c r="H30" s="13">
        <f t="shared" si="7"/>
        <v>0</v>
      </c>
      <c r="I30" s="12">
        <f t="shared" si="8"/>
        <v>1</v>
      </c>
      <c r="J30" s="13">
        <f t="shared" si="9"/>
        <v>0</v>
      </c>
      <c r="K30" s="46" t="str">
        <f>IF($K$7=0,"",VLOOKUP(A30,Opdracht!$A$11:$J$1010,8,FALSE))</f>
        <v/>
      </c>
      <c r="L30" s="13">
        <f t="shared" si="10"/>
        <v>0</v>
      </c>
      <c r="M30" s="12">
        <f t="shared" si="1"/>
        <v>0</v>
      </c>
      <c r="N30" s="12">
        <f t="shared" si="11"/>
        <v>0</v>
      </c>
      <c r="O30" s="46" t="str">
        <f t="shared" si="12"/>
        <v/>
      </c>
      <c r="P30" s="20" t="str">
        <f>IF(ISERROR(O30),(G30),IF(OR(ISERROR(G30),ISERROR(K30)),"",IF(AND(G30="",K30=""),IF(A30="","",""),IF(ISNUMBER(O30),IF(OR($O$7="T",$O$7="A"),IF(AND(O30&gt;5,O30&lt;$P$4),5,IF(AND(O30&gt;=$P$4,O30&lt;=6),6,MROUND(O30,P$7))),IF(AND(MIN(G30,K30)&lt;#REF!,R30="!",O30&gt;=$P$4),"ONV",IF(AND(O30&gt;5,O30&lt;$P$4),5,IF(AND(O30&gt;=$P$4,O30&lt;=6),6,MROUND(O30,P$7))))),""))))</f>
        <v/>
      </c>
      <c r="Q30" s="187" t="e">
        <f>IF(AND($O$7="B",ISNUMBER(O30),MIN(G30,K30)&lt;#REF!),"!","")</f>
        <v>#REF!</v>
      </c>
      <c r="R30" s="190" t="str">
        <f t="shared" si="4"/>
        <v/>
      </c>
      <c r="S30" s="193" t="str">
        <f t="shared" si="13"/>
        <v/>
      </c>
      <c r="T30" s="1"/>
    </row>
    <row r="31" spans="1:20" x14ac:dyDescent="0.2">
      <c r="A31" s="21" t="str">
        <f>OutputOsiris!A31</f>
        <v/>
      </c>
      <c r="B31" s="26" t="str">
        <f>VLOOKUP(A31,InputToets!$A$9:$A$1008,1,FALSE)</f>
        <v/>
      </c>
      <c r="C31" s="44" t="str">
        <f t="shared" si="5"/>
        <v/>
      </c>
      <c r="D31" s="45" t="str">
        <f>VLOOKUP(A31,Opdracht!$A$11:$A$1010,1,FALSE)</f>
        <v/>
      </c>
      <c r="E31" s="44" t="str">
        <f t="shared" si="6"/>
        <v/>
      </c>
      <c r="F31" s="19" t="str">
        <f>VLOOKUP(A31,OutputOsiris!$A$9:$B$1008,2,FALSE)</f>
        <v/>
      </c>
      <c r="G31" s="46" t="str">
        <f>IF(C31="NEE","",VLOOKUP(A31,InputToets!$A$9:$J$1008,8,FALSE))</f>
        <v/>
      </c>
      <c r="H31" s="13">
        <f t="shared" si="7"/>
        <v>0</v>
      </c>
      <c r="I31" s="12">
        <f t="shared" si="8"/>
        <v>1</v>
      </c>
      <c r="J31" s="13">
        <f t="shared" si="9"/>
        <v>0</v>
      </c>
      <c r="K31" s="46" t="str">
        <f>IF($K$7=0,"",VLOOKUP(A31,Opdracht!$A$11:$J$1010,8,FALSE))</f>
        <v/>
      </c>
      <c r="L31" s="13">
        <f t="shared" si="10"/>
        <v>0</v>
      </c>
      <c r="M31" s="12">
        <f t="shared" si="1"/>
        <v>0</v>
      </c>
      <c r="N31" s="12">
        <f t="shared" si="11"/>
        <v>0</v>
      </c>
      <c r="O31" s="46" t="str">
        <f t="shared" si="12"/>
        <v/>
      </c>
      <c r="P31" s="20" t="str">
        <f>IF(ISERROR(O31),(G31),IF(OR(ISERROR(G31),ISERROR(K31)),"",IF(AND(G31="",K31=""),IF(A31="","",""),IF(ISNUMBER(O31),IF(OR($O$7="T",$O$7="A"),IF(AND(O31&gt;5,O31&lt;$P$4),5,IF(AND(O31&gt;=$P$4,O31&lt;=6),6,MROUND(O31,P$7))),IF(AND(MIN(G31,K31)&lt;#REF!,R31="!",O31&gt;=$P$4),"ONV",IF(AND(O31&gt;5,O31&lt;$P$4),5,IF(AND(O31&gt;=$P$4,O31&lt;=6),6,MROUND(O31,P$7))))),""))))</f>
        <v/>
      </c>
      <c r="Q31" s="187" t="e">
        <f>IF(AND($O$7="B",ISNUMBER(O31),MIN(G31,K31)&lt;#REF!),"!","")</f>
        <v>#REF!</v>
      </c>
      <c r="R31" s="190" t="str">
        <f t="shared" si="4"/>
        <v/>
      </c>
      <c r="S31" s="193" t="str">
        <f t="shared" si="13"/>
        <v/>
      </c>
      <c r="T31" s="1"/>
    </row>
    <row r="32" spans="1:20" x14ac:dyDescent="0.2">
      <c r="A32" s="21" t="str">
        <f>OutputOsiris!A32</f>
        <v/>
      </c>
      <c r="B32" s="26" t="str">
        <f>VLOOKUP(A32,InputToets!$A$9:$A$1008,1,FALSE)</f>
        <v/>
      </c>
      <c r="C32" s="44" t="str">
        <f t="shared" si="5"/>
        <v/>
      </c>
      <c r="D32" s="45" t="str">
        <f>VLOOKUP(A32,Opdracht!$A$11:$A$1010,1,FALSE)</f>
        <v/>
      </c>
      <c r="E32" s="44" t="str">
        <f t="shared" si="6"/>
        <v/>
      </c>
      <c r="F32" s="19" t="str">
        <f>VLOOKUP(A32,OutputOsiris!$A$9:$B$1008,2,FALSE)</f>
        <v/>
      </c>
      <c r="G32" s="46" t="str">
        <f>IF(C32="NEE","",VLOOKUP(A32,InputToets!$A$9:$J$1008,8,FALSE))</f>
        <v/>
      </c>
      <c r="H32" s="13">
        <f t="shared" si="7"/>
        <v>0</v>
      </c>
      <c r="I32" s="12">
        <f t="shared" si="8"/>
        <v>1</v>
      </c>
      <c r="J32" s="13">
        <f t="shared" si="9"/>
        <v>0</v>
      </c>
      <c r="K32" s="46" t="str">
        <f>IF($K$7=0,"",VLOOKUP(A32,Opdracht!$A$11:$J$1010,8,FALSE))</f>
        <v/>
      </c>
      <c r="L32" s="13">
        <f t="shared" si="10"/>
        <v>0</v>
      </c>
      <c r="M32" s="12">
        <f t="shared" si="1"/>
        <v>0</v>
      </c>
      <c r="N32" s="12">
        <f t="shared" si="11"/>
        <v>0</v>
      </c>
      <c r="O32" s="46" t="str">
        <f t="shared" si="12"/>
        <v/>
      </c>
      <c r="P32" s="20" t="str">
        <f>IF(ISERROR(O32),(G32),IF(OR(ISERROR(G32),ISERROR(K32)),"",IF(AND(G32="",K32=""),IF(A32="","",""),IF(ISNUMBER(O32),IF(OR($O$7="T",$O$7="A"),IF(AND(O32&gt;5,O32&lt;$P$4),5,IF(AND(O32&gt;=$P$4,O32&lt;=6),6,MROUND(O32,P$7))),IF(AND(MIN(G32,K32)&lt;#REF!,R32="!",O32&gt;=$P$4),"ONV",IF(AND(O32&gt;5,O32&lt;$P$4),5,IF(AND(O32&gt;=$P$4,O32&lt;=6),6,MROUND(O32,P$7))))),""))))</f>
        <v/>
      </c>
      <c r="Q32" s="187" t="e">
        <f>IF(AND($O$7="B",ISNUMBER(O32),MIN(G32,K32)&lt;#REF!),"!","")</f>
        <v>#REF!</v>
      </c>
      <c r="R32" s="190" t="str">
        <f t="shared" si="4"/>
        <v/>
      </c>
      <c r="S32" s="193" t="str">
        <f t="shared" si="13"/>
        <v/>
      </c>
      <c r="T32" s="1"/>
    </row>
    <row r="33" spans="1:20" x14ac:dyDescent="0.2">
      <c r="A33" s="21" t="str">
        <f>OutputOsiris!A33</f>
        <v/>
      </c>
      <c r="B33" s="26" t="str">
        <f>VLOOKUP(A33,InputToets!$A$9:$A$1008,1,FALSE)</f>
        <v/>
      </c>
      <c r="C33" s="44" t="str">
        <f t="shared" si="5"/>
        <v/>
      </c>
      <c r="D33" s="45" t="str">
        <f>VLOOKUP(A33,Opdracht!$A$11:$A$1010,1,FALSE)</f>
        <v/>
      </c>
      <c r="E33" s="44" t="str">
        <f t="shared" si="6"/>
        <v/>
      </c>
      <c r="F33" s="19" t="str">
        <f>VLOOKUP(A33,OutputOsiris!$A$9:$B$1008,2,FALSE)</f>
        <v/>
      </c>
      <c r="G33" s="46" t="str">
        <f>IF(C33="NEE","",VLOOKUP(A33,InputToets!$A$9:$J$1008,8,FALSE))</f>
        <v/>
      </c>
      <c r="H33" s="13">
        <f t="shared" si="7"/>
        <v>0</v>
      </c>
      <c r="I33" s="12">
        <f t="shared" si="8"/>
        <v>1</v>
      </c>
      <c r="J33" s="13">
        <f t="shared" si="9"/>
        <v>0</v>
      </c>
      <c r="K33" s="46" t="str">
        <f>IF($K$7=0,"",VLOOKUP(A33,Opdracht!$A$11:$J$1010,8,FALSE))</f>
        <v/>
      </c>
      <c r="L33" s="13">
        <f t="shared" si="10"/>
        <v>0</v>
      </c>
      <c r="M33" s="12">
        <f t="shared" si="1"/>
        <v>0</v>
      </c>
      <c r="N33" s="12">
        <f t="shared" si="11"/>
        <v>0</v>
      </c>
      <c r="O33" s="46" t="str">
        <f t="shared" si="12"/>
        <v/>
      </c>
      <c r="P33" s="20" t="str">
        <f>IF(ISERROR(O33),(G33),IF(OR(ISERROR(G33),ISERROR(K33)),"",IF(AND(G33="",K33=""),IF(A33="","",""),IF(ISNUMBER(O33),IF(OR($O$7="T",$O$7="A"),IF(AND(O33&gt;5,O33&lt;$P$4),5,IF(AND(O33&gt;=$P$4,O33&lt;=6),6,MROUND(O33,P$7))),IF(AND(MIN(G33,K33)&lt;#REF!,R33="!",O33&gt;=$P$4),"ONV",IF(AND(O33&gt;5,O33&lt;$P$4),5,IF(AND(O33&gt;=$P$4,O33&lt;=6),6,MROUND(O33,P$7))))),""))))</f>
        <v/>
      </c>
      <c r="Q33" s="187" t="e">
        <f>IF(AND($O$7="B",ISNUMBER(O33),MIN(G33,K33)&lt;#REF!),"!","")</f>
        <v>#REF!</v>
      </c>
      <c r="R33" s="190" t="str">
        <f t="shared" si="4"/>
        <v/>
      </c>
      <c r="S33" s="193" t="str">
        <f t="shared" si="13"/>
        <v/>
      </c>
      <c r="T33" s="1"/>
    </row>
    <row r="34" spans="1:20" x14ac:dyDescent="0.2">
      <c r="A34" s="21" t="str">
        <f>OutputOsiris!A34</f>
        <v/>
      </c>
      <c r="B34" s="26" t="str">
        <f>VLOOKUP(A34,InputToets!$A$9:$A$1008,1,FALSE)</f>
        <v/>
      </c>
      <c r="C34" s="44" t="str">
        <f t="shared" si="5"/>
        <v/>
      </c>
      <c r="D34" s="45" t="str">
        <f>VLOOKUP(A34,Opdracht!$A$11:$A$1010,1,FALSE)</f>
        <v/>
      </c>
      <c r="E34" s="44" t="str">
        <f t="shared" si="6"/>
        <v/>
      </c>
      <c r="F34" s="19" t="str">
        <f>VLOOKUP(A34,OutputOsiris!$A$9:$B$1008,2,FALSE)</f>
        <v/>
      </c>
      <c r="G34" s="46" t="str">
        <f>IF(C34="NEE","",VLOOKUP(A34,InputToets!$A$9:$J$1008,8,FALSE))</f>
        <v/>
      </c>
      <c r="H34" s="13">
        <f t="shared" si="7"/>
        <v>0</v>
      </c>
      <c r="I34" s="12">
        <f t="shared" si="8"/>
        <v>1</v>
      </c>
      <c r="J34" s="13">
        <f t="shared" si="9"/>
        <v>0</v>
      </c>
      <c r="K34" s="46" t="str">
        <f>IF($K$7=0,"",VLOOKUP(A34,Opdracht!$A$11:$J$1010,8,FALSE))</f>
        <v/>
      </c>
      <c r="L34" s="13">
        <f t="shared" si="10"/>
        <v>0</v>
      </c>
      <c r="M34" s="12">
        <f t="shared" si="1"/>
        <v>0</v>
      </c>
      <c r="N34" s="12">
        <f t="shared" si="11"/>
        <v>0</v>
      </c>
      <c r="O34" s="46" t="str">
        <f t="shared" si="12"/>
        <v/>
      </c>
      <c r="P34" s="20" t="str">
        <f>IF(ISERROR(O34),(G34),IF(OR(ISERROR(G34),ISERROR(K34)),"",IF(AND(G34="",K34=""),IF(A34="","",""),IF(ISNUMBER(O34),IF(OR($O$7="T",$O$7="A"),IF(AND(O34&gt;5,O34&lt;$P$4),5,IF(AND(O34&gt;=$P$4,O34&lt;=6),6,MROUND(O34,P$7))),IF(AND(MIN(G34,K34)&lt;#REF!,R34="!",O34&gt;=$P$4),"ONV",IF(AND(O34&gt;5,O34&lt;$P$4),5,IF(AND(O34&gt;=$P$4,O34&lt;=6),6,MROUND(O34,P$7))))),""))))</f>
        <v/>
      </c>
      <c r="Q34" s="187" t="e">
        <f>IF(AND($O$7="B",ISNUMBER(O34),MIN(G34,K34)&lt;#REF!),"!","")</f>
        <v>#REF!</v>
      </c>
      <c r="R34" s="190" t="str">
        <f t="shared" si="4"/>
        <v/>
      </c>
      <c r="S34" s="193" t="str">
        <f t="shared" si="13"/>
        <v/>
      </c>
      <c r="T34" s="1"/>
    </row>
    <row r="35" spans="1:20" x14ac:dyDescent="0.2">
      <c r="A35" s="21" t="str">
        <f>OutputOsiris!A35</f>
        <v/>
      </c>
      <c r="B35" s="26" t="str">
        <f>VLOOKUP(A35,InputToets!$A$9:$A$1008,1,FALSE)</f>
        <v/>
      </c>
      <c r="C35" s="44" t="str">
        <f t="shared" si="5"/>
        <v/>
      </c>
      <c r="D35" s="45" t="str">
        <f>VLOOKUP(A35,Opdracht!$A$11:$A$1010,1,FALSE)</f>
        <v/>
      </c>
      <c r="E35" s="44" t="str">
        <f t="shared" si="6"/>
        <v/>
      </c>
      <c r="F35" s="19" t="str">
        <f>VLOOKUP(A35,OutputOsiris!$A$9:$B$1008,2,FALSE)</f>
        <v/>
      </c>
      <c r="G35" s="46" t="str">
        <f>IF(C35="NEE","",VLOOKUP(A35,InputToets!$A$9:$J$1008,8,FALSE))</f>
        <v/>
      </c>
      <c r="H35" s="13">
        <f t="shared" si="7"/>
        <v>0</v>
      </c>
      <c r="I35" s="12">
        <f t="shared" si="8"/>
        <v>1</v>
      </c>
      <c r="J35" s="13">
        <f t="shared" si="9"/>
        <v>0</v>
      </c>
      <c r="K35" s="46" t="str">
        <f>IF($K$7=0,"",VLOOKUP(A35,Opdracht!$A$11:$J$1010,8,FALSE))</f>
        <v/>
      </c>
      <c r="L35" s="13">
        <f t="shared" si="10"/>
        <v>0</v>
      </c>
      <c r="M35" s="12">
        <f t="shared" si="1"/>
        <v>0</v>
      </c>
      <c r="N35" s="12">
        <f t="shared" si="11"/>
        <v>0</v>
      </c>
      <c r="O35" s="46" t="str">
        <f t="shared" si="12"/>
        <v/>
      </c>
      <c r="P35" s="20" t="str">
        <f>IF(ISERROR(O35),(G35),IF(OR(ISERROR(G35),ISERROR(K35)),"",IF(AND(G35="",K35=""),IF(A35="","",""),IF(ISNUMBER(O35),IF(OR($O$7="T",$O$7="A"),IF(AND(O35&gt;5,O35&lt;$P$4),5,IF(AND(O35&gt;=$P$4,O35&lt;=6),6,MROUND(O35,P$7))),IF(AND(MIN(G35,K35)&lt;#REF!,R35="!",O35&gt;=$P$4),"ONV",IF(AND(O35&gt;5,O35&lt;$P$4),5,IF(AND(O35&gt;=$P$4,O35&lt;=6),6,MROUND(O35,P$7))))),""))))</f>
        <v/>
      </c>
      <c r="Q35" s="187" t="e">
        <f>IF(AND($O$7="B",ISNUMBER(O35),MIN(G35,K35)&lt;#REF!),"!","")</f>
        <v>#REF!</v>
      </c>
      <c r="R35" s="190" t="str">
        <f t="shared" si="4"/>
        <v/>
      </c>
      <c r="S35" s="193" t="str">
        <f t="shared" si="13"/>
        <v/>
      </c>
      <c r="T35" s="1"/>
    </row>
    <row r="36" spans="1:20" x14ac:dyDescent="0.2">
      <c r="A36" s="21" t="str">
        <f>OutputOsiris!A36</f>
        <v/>
      </c>
      <c r="B36" s="26" t="str">
        <f>VLOOKUP(A36,InputToets!$A$9:$A$1008,1,FALSE)</f>
        <v/>
      </c>
      <c r="C36" s="44" t="str">
        <f t="shared" si="5"/>
        <v/>
      </c>
      <c r="D36" s="45" t="str">
        <f>VLOOKUP(A36,Opdracht!$A$11:$A$1010,1,FALSE)</f>
        <v/>
      </c>
      <c r="E36" s="44" t="str">
        <f t="shared" si="6"/>
        <v/>
      </c>
      <c r="F36" s="19" t="str">
        <f>VLOOKUP(A36,OutputOsiris!$A$9:$B$1008,2,FALSE)</f>
        <v/>
      </c>
      <c r="G36" s="46" t="str">
        <f>IF(C36="NEE","",VLOOKUP(A36,InputToets!$A$9:$J$1008,8,FALSE))</f>
        <v/>
      </c>
      <c r="H36" s="13">
        <f t="shared" si="7"/>
        <v>0</v>
      </c>
      <c r="I36" s="12">
        <f t="shared" si="8"/>
        <v>1</v>
      </c>
      <c r="J36" s="13">
        <f t="shared" si="9"/>
        <v>0</v>
      </c>
      <c r="K36" s="46" t="str">
        <f>IF($K$7=0,"",VLOOKUP(A36,Opdracht!$A$11:$J$1010,8,FALSE))</f>
        <v/>
      </c>
      <c r="L36" s="13">
        <f t="shared" si="10"/>
        <v>0</v>
      </c>
      <c r="M36" s="12">
        <f t="shared" si="1"/>
        <v>0</v>
      </c>
      <c r="N36" s="12">
        <f t="shared" si="11"/>
        <v>0</v>
      </c>
      <c r="O36" s="46" t="str">
        <f t="shared" si="12"/>
        <v/>
      </c>
      <c r="P36" s="20" t="str">
        <f>IF(ISERROR(O36),(G36),IF(OR(ISERROR(G36),ISERROR(K36)),"",IF(AND(G36="",K36=""),IF(A36="","",""),IF(ISNUMBER(O36),IF(OR($O$7="T",$O$7="A"),IF(AND(O36&gt;5,O36&lt;$P$4),5,IF(AND(O36&gt;=$P$4,O36&lt;=6),6,MROUND(O36,P$7))),IF(AND(MIN(G36,K36)&lt;#REF!,R36="!",O36&gt;=$P$4),"ONV",IF(AND(O36&gt;5,O36&lt;$P$4),5,IF(AND(O36&gt;=$P$4,O36&lt;=6),6,MROUND(O36,P$7))))),""))))</f>
        <v/>
      </c>
      <c r="Q36" s="187" t="e">
        <f>IF(AND($O$7="B",ISNUMBER(O36),MIN(G36,K36)&lt;#REF!),"!","")</f>
        <v>#REF!</v>
      </c>
      <c r="R36" s="190" t="str">
        <f t="shared" si="4"/>
        <v/>
      </c>
      <c r="S36" s="193" t="str">
        <f t="shared" si="13"/>
        <v/>
      </c>
      <c r="T36" s="1"/>
    </row>
    <row r="37" spans="1:20" x14ac:dyDescent="0.2">
      <c r="A37" s="21" t="str">
        <f>OutputOsiris!A37</f>
        <v/>
      </c>
      <c r="B37" s="26" t="str">
        <f>VLOOKUP(A37,InputToets!$A$9:$A$1008,1,FALSE)</f>
        <v/>
      </c>
      <c r="C37" s="44" t="str">
        <f t="shared" si="5"/>
        <v/>
      </c>
      <c r="D37" s="45" t="str">
        <f>VLOOKUP(A37,Opdracht!$A$11:$A$1010,1,FALSE)</f>
        <v/>
      </c>
      <c r="E37" s="44" t="str">
        <f t="shared" si="6"/>
        <v/>
      </c>
      <c r="F37" s="19" t="str">
        <f>VLOOKUP(A37,OutputOsiris!$A$9:$B$1008,2,FALSE)</f>
        <v/>
      </c>
      <c r="G37" s="46" t="str">
        <f>IF(C37="NEE","",VLOOKUP(A37,InputToets!$A$9:$J$1008,8,FALSE))</f>
        <v/>
      </c>
      <c r="H37" s="13">
        <f t="shared" si="7"/>
        <v>0</v>
      </c>
      <c r="I37" s="12">
        <f t="shared" si="8"/>
        <v>1</v>
      </c>
      <c r="J37" s="13">
        <f t="shared" si="9"/>
        <v>0</v>
      </c>
      <c r="K37" s="46" t="str">
        <f>IF($K$7=0,"",VLOOKUP(A37,Opdracht!$A$11:$J$1010,8,FALSE))</f>
        <v/>
      </c>
      <c r="L37" s="13">
        <f t="shared" si="10"/>
        <v>0</v>
      </c>
      <c r="M37" s="12">
        <f t="shared" si="1"/>
        <v>0</v>
      </c>
      <c r="N37" s="12">
        <f t="shared" si="11"/>
        <v>0</v>
      </c>
      <c r="O37" s="46" t="str">
        <f t="shared" si="12"/>
        <v/>
      </c>
      <c r="P37" s="20" t="str">
        <f>IF(ISERROR(O37),(G37),IF(OR(ISERROR(G37),ISERROR(K37)),"",IF(AND(G37="",K37=""),IF(A37="","",""),IF(ISNUMBER(O37),IF(OR($O$7="T",$O$7="A"),IF(AND(O37&gt;5,O37&lt;$P$4),5,IF(AND(O37&gt;=$P$4,O37&lt;=6),6,MROUND(O37,P$7))),IF(AND(MIN(G37,K37)&lt;#REF!,R37="!",O37&gt;=$P$4),"ONV",IF(AND(O37&gt;5,O37&lt;$P$4),5,IF(AND(O37&gt;=$P$4,O37&lt;=6),6,MROUND(O37,P$7))))),""))))</f>
        <v/>
      </c>
      <c r="Q37" s="187" t="e">
        <f>IF(AND($O$7="B",ISNUMBER(O37),MIN(G37,K37)&lt;#REF!),"!","")</f>
        <v>#REF!</v>
      </c>
      <c r="R37" s="190" t="str">
        <f t="shared" si="4"/>
        <v/>
      </c>
      <c r="S37" s="193" t="str">
        <f t="shared" si="13"/>
        <v/>
      </c>
      <c r="T37" s="1"/>
    </row>
    <row r="38" spans="1:20" x14ac:dyDescent="0.2">
      <c r="A38" s="21" t="str">
        <f>OutputOsiris!A38</f>
        <v/>
      </c>
      <c r="B38" s="26" t="str">
        <f>VLOOKUP(A38,InputToets!$A$9:$A$1008,1,FALSE)</f>
        <v/>
      </c>
      <c r="C38" s="44" t="str">
        <f t="shared" si="5"/>
        <v/>
      </c>
      <c r="D38" s="45" t="str">
        <f>VLOOKUP(A38,Opdracht!$A$11:$A$1010,1,FALSE)</f>
        <v/>
      </c>
      <c r="E38" s="44" t="str">
        <f t="shared" si="6"/>
        <v/>
      </c>
      <c r="F38" s="19" t="str">
        <f>VLOOKUP(A38,OutputOsiris!$A$9:$B$1008,2,FALSE)</f>
        <v/>
      </c>
      <c r="G38" s="46" t="str">
        <f>IF(C38="NEE","",VLOOKUP(A38,InputToets!$A$9:$J$1008,8,FALSE))</f>
        <v/>
      </c>
      <c r="H38" s="13">
        <f t="shared" si="7"/>
        <v>0</v>
      </c>
      <c r="I38" s="12">
        <f t="shared" si="8"/>
        <v>1</v>
      </c>
      <c r="J38" s="13">
        <f t="shared" si="9"/>
        <v>0</v>
      </c>
      <c r="K38" s="46" t="str">
        <f>IF($K$7=0,"",VLOOKUP(A38,Opdracht!$A$11:$J$1010,8,FALSE))</f>
        <v/>
      </c>
      <c r="L38" s="13">
        <f t="shared" si="10"/>
        <v>0</v>
      </c>
      <c r="M38" s="12">
        <f t="shared" si="1"/>
        <v>0</v>
      </c>
      <c r="N38" s="12">
        <f t="shared" si="11"/>
        <v>0</v>
      </c>
      <c r="O38" s="46" t="str">
        <f t="shared" si="12"/>
        <v/>
      </c>
      <c r="P38" s="20" t="str">
        <f>IF(ISERROR(O38),(G38),IF(OR(ISERROR(G38),ISERROR(K38)),"",IF(AND(G38="",K38=""),IF(A38="","",""),IF(ISNUMBER(O38),IF(OR($O$7="T",$O$7="A"),IF(AND(O38&gt;5,O38&lt;$P$4),5,IF(AND(O38&gt;=$P$4,O38&lt;=6),6,MROUND(O38,P$7))),IF(AND(MIN(G38,K38)&lt;#REF!,R38="!",O38&gt;=$P$4),"ONV",IF(AND(O38&gt;5,O38&lt;$P$4),5,IF(AND(O38&gt;=$P$4,O38&lt;=6),6,MROUND(O38,P$7))))),""))))</f>
        <v/>
      </c>
      <c r="Q38" s="187" t="e">
        <f>IF(AND($O$7="B",ISNUMBER(O38),MIN(G38,K38)&lt;#REF!),"!","")</f>
        <v>#REF!</v>
      </c>
      <c r="R38" s="190" t="str">
        <f t="shared" si="4"/>
        <v/>
      </c>
      <c r="S38" s="193" t="str">
        <f t="shared" si="13"/>
        <v/>
      </c>
      <c r="T38" s="1"/>
    </row>
    <row r="39" spans="1:20" x14ac:dyDescent="0.2">
      <c r="A39" s="21" t="str">
        <f>OutputOsiris!A39</f>
        <v/>
      </c>
      <c r="B39" s="26" t="str">
        <f>VLOOKUP(A39,InputToets!$A$9:$A$1008,1,FALSE)</f>
        <v/>
      </c>
      <c r="C39" s="44" t="str">
        <f t="shared" si="5"/>
        <v/>
      </c>
      <c r="D39" s="45" t="str">
        <f>VLOOKUP(A39,Opdracht!$A$11:$A$1010,1,FALSE)</f>
        <v/>
      </c>
      <c r="E39" s="44" t="str">
        <f t="shared" si="6"/>
        <v/>
      </c>
      <c r="F39" s="19" t="str">
        <f>VLOOKUP(A39,OutputOsiris!$A$9:$B$1008,2,FALSE)</f>
        <v/>
      </c>
      <c r="G39" s="46" t="str">
        <f>IF(C39="NEE","",VLOOKUP(A39,InputToets!$A$9:$J$1008,8,FALSE))</f>
        <v/>
      </c>
      <c r="H39" s="13">
        <f t="shared" si="7"/>
        <v>0</v>
      </c>
      <c r="I39" s="12">
        <f t="shared" si="8"/>
        <v>1</v>
      </c>
      <c r="J39" s="13">
        <f t="shared" si="9"/>
        <v>0</v>
      </c>
      <c r="K39" s="46" t="str">
        <f>IF($K$7=0,"",VLOOKUP(A39,Opdracht!$A$11:$J$1010,8,FALSE))</f>
        <v/>
      </c>
      <c r="L39" s="13">
        <f t="shared" si="10"/>
        <v>0</v>
      </c>
      <c r="M39" s="12">
        <f t="shared" si="1"/>
        <v>0</v>
      </c>
      <c r="N39" s="12">
        <f t="shared" si="11"/>
        <v>0</v>
      </c>
      <c r="O39" s="46" t="str">
        <f t="shared" si="12"/>
        <v/>
      </c>
      <c r="P39" s="20" t="str">
        <f>IF(ISERROR(O39),(G39),IF(OR(ISERROR(G39),ISERROR(K39)),"",IF(AND(G39="",K39=""),IF(A39="","",""),IF(ISNUMBER(O39),IF(OR($O$7="T",$O$7="A"),IF(AND(O39&gt;5,O39&lt;$P$4),5,IF(AND(O39&gt;=$P$4,O39&lt;=6),6,MROUND(O39,P$7))),IF(AND(MIN(G39,K39)&lt;#REF!,R39="!",O39&gt;=$P$4),"ONV",IF(AND(O39&gt;5,O39&lt;$P$4),5,IF(AND(O39&gt;=$P$4,O39&lt;=6),6,MROUND(O39,P$7))))),""))))</f>
        <v/>
      </c>
      <c r="Q39" s="187" t="e">
        <f>IF(AND($O$7="B",ISNUMBER(O39),MIN(G39,K39)&lt;#REF!),"!","")</f>
        <v>#REF!</v>
      </c>
      <c r="R39" s="190" t="str">
        <f t="shared" si="4"/>
        <v/>
      </c>
      <c r="S39" s="193" t="str">
        <f t="shared" si="13"/>
        <v/>
      </c>
      <c r="T39" s="1"/>
    </row>
    <row r="40" spans="1:20" x14ac:dyDescent="0.2">
      <c r="A40" s="21" t="str">
        <f>OutputOsiris!A40</f>
        <v/>
      </c>
      <c r="B40" s="26" t="str">
        <f>VLOOKUP(A40,InputToets!$A$9:$A$1008,1,FALSE)</f>
        <v/>
      </c>
      <c r="C40" s="44" t="str">
        <f t="shared" si="5"/>
        <v/>
      </c>
      <c r="D40" s="45" t="str">
        <f>VLOOKUP(A40,Opdracht!$A$11:$A$1010,1,FALSE)</f>
        <v/>
      </c>
      <c r="E40" s="44" t="str">
        <f t="shared" si="6"/>
        <v/>
      </c>
      <c r="F40" s="19" t="str">
        <f>VLOOKUP(A40,OutputOsiris!$A$9:$B$1008,2,FALSE)</f>
        <v/>
      </c>
      <c r="G40" s="46" t="str">
        <f>IF(C40="NEE","",VLOOKUP(A40,InputToets!$A$9:$J$1008,8,FALSE))</f>
        <v/>
      </c>
      <c r="H40" s="13">
        <f t="shared" si="7"/>
        <v>0</v>
      </c>
      <c r="I40" s="12">
        <f t="shared" si="8"/>
        <v>1</v>
      </c>
      <c r="J40" s="13">
        <f t="shared" si="9"/>
        <v>0</v>
      </c>
      <c r="K40" s="46" t="str">
        <f>IF($K$7=0,"",VLOOKUP(A40,Opdracht!$A$11:$J$1010,8,FALSE))</f>
        <v/>
      </c>
      <c r="L40" s="13">
        <f t="shared" si="10"/>
        <v>0</v>
      </c>
      <c r="M40" s="12">
        <f t="shared" si="1"/>
        <v>0</v>
      </c>
      <c r="N40" s="12">
        <f t="shared" si="11"/>
        <v>0</v>
      </c>
      <c r="O40" s="46" t="str">
        <f t="shared" si="12"/>
        <v/>
      </c>
      <c r="P40" s="20" t="str">
        <f>IF(ISERROR(O40),(G40),IF(OR(ISERROR(G40),ISERROR(K40)),"",IF(AND(G40="",K40=""),IF(A40="","",""),IF(ISNUMBER(O40),IF(OR($O$7="T",$O$7="A"),IF(AND(O40&gt;5,O40&lt;$P$4),5,IF(AND(O40&gt;=$P$4,O40&lt;=6),6,MROUND(O40,P$7))),IF(AND(MIN(G40,K40)&lt;#REF!,R40="!",O40&gt;=$P$4),"ONV",IF(AND(O40&gt;5,O40&lt;$P$4),5,IF(AND(O40&gt;=$P$4,O40&lt;=6),6,MROUND(O40,P$7))))),""))))</f>
        <v/>
      </c>
      <c r="Q40" s="187" t="e">
        <f>IF(AND($O$7="B",ISNUMBER(O40),MIN(G40,K40)&lt;#REF!),"!","")</f>
        <v>#REF!</v>
      </c>
      <c r="R40" s="190" t="str">
        <f t="shared" si="4"/>
        <v/>
      </c>
      <c r="S40" s="193" t="str">
        <f t="shared" si="13"/>
        <v/>
      </c>
      <c r="T40" s="1"/>
    </row>
    <row r="41" spans="1:20" x14ac:dyDescent="0.2">
      <c r="A41" s="21" t="str">
        <f>OutputOsiris!A41</f>
        <v/>
      </c>
      <c r="B41" s="26" t="str">
        <f>VLOOKUP(A41,InputToets!$A$9:$A$1008,1,FALSE)</f>
        <v/>
      </c>
      <c r="C41" s="44" t="str">
        <f t="shared" si="5"/>
        <v/>
      </c>
      <c r="D41" s="45" t="str">
        <f>VLOOKUP(A41,Opdracht!$A$11:$A$1010,1,FALSE)</f>
        <v/>
      </c>
      <c r="E41" s="44" t="str">
        <f t="shared" si="6"/>
        <v/>
      </c>
      <c r="F41" s="19" t="str">
        <f>VLOOKUP(A41,OutputOsiris!$A$9:$B$1008,2,FALSE)</f>
        <v/>
      </c>
      <c r="G41" s="46" t="str">
        <f>IF(C41="NEE","",VLOOKUP(A41,InputToets!$A$9:$J$1008,8,FALSE))</f>
        <v/>
      </c>
      <c r="H41" s="13">
        <f t="shared" si="7"/>
        <v>0</v>
      </c>
      <c r="I41" s="12">
        <f t="shared" si="8"/>
        <v>1</v>
      </c>
      <c r="J41" s="13">
        <f t="shared" si="9"/>
        <v>0</v>
      </c>
      <c r="K41" s="46" t="str">
        <f>IF($K$7=0,"",VLOOKUP(A41,Opdracht!$A$11:$J$1010,8,FALSE))</f>
        <v/>
      </c>
      <c r="L41" s="13">
        <f t="shared" si="10"/>
        <v>0</v>
      </c>
      <c r="M41" s="12">
        <f t="shared" si="1"/>
        <v>0</v>
      </c>
      <c r="N41" s="12">
        <f t="shared" si="11"/>
        <v>0</v>
      </c>
      <c r="O41" s="46" t="str">
        <f t="shared" si="12"/>
        <v/>
      </c>
      <c r="P41" s="20" t="str">
        <f>IF(ISERROR(O41),(G41),IF(OR(ISERROR(G41),ISERROR(K41)),"",IF(AND(G41="",K41=""),IF(A41="","",""),IF(ISNUMBER(O41),IF(OR($O$7="T",$O$7="A"),IF(AND(O41&gt;5,O41&lt;$P$4),5,IF(AND(O41&gt;=$P$4,O41&lt;=6),6,MROUND(O41,P$7))),IF(AND(MIN(G41,K41)&lt;#REF!,R41="!",O41&gt;=$P$4),"ONV",IF(AND(O41&gt;5,O41&lt;$P$4),5,IF(AND(O41&gt;=$P$4,O41&lt;=6),6,MROUND(O41,P$7))))),""))))</f>
        <v/>
      </c>
      <c r="Q41" s="187" t="e">
        <f>IF(AND($O$7="B",ISNUMBER(O41),MIN(G41,K41)&lt;#REF!),"!","")</f>
        <v>#REF!</v>
      </c>
      <c r="R41" s="190" t="str">
        <f t="shared" si="4"/>
        <v/>
      </c>
      <c r="S41" s="193" t="str">
        <f t="shared" si="13"/>
        <v/>
      </c>
      <c r="T41" s="1"/>
    </row>
    <row r="42" spans="1:20" x14ac:dyDescent="0.2">
      <c r="A42" s="21" t="str">
        <f>OutputOsiris!A42</f>
        <v/>
      </c>
      <c r="B42" s="26" t="str">
        <f>VLOOKUP(A42,InputToets!$A$9:$A$1008,1,FALSE)</f>
        <v/>
      </c>
      <c r="C42" s="44" t="str">
        <f t="shared" si="5"/>
        <v/>
      </c>
      <c r="D42" s="45" t="str">
        <f>VLOOKUP(A42,Opdracht!$A$11:$A$1010,1,FALSE)</f>
        <v/>
      </c>
      <c r="E42" s="44" t="str">
        <f t="shared" si="6"/>
        <v/>
      </c>
      <c r="F42" s="19" t="str">
        <f>VLOOKUP(A42,OutputOsiris!$A$9:$B$1008,2,FALSE)</f>
        <v/>
      </c>
      <c r="G42" s="46" t="str">
        <f>IF(C42="NEE","",VLOOKUP(A42,InputToets!$A$9:$J$1008,8,FALSE))</f>
        <v/>
      </c>
      <c r="H42" s="13">
        <f t="shared" si="7"/>
        <v>0</v>
      </c>
      <c r="I42" s="12">
        <f t="shared" si="8"/>
        <v>1</v>
      </c>
      <c r="J42" s="13">
        <f t="shared" si="9"/>
        <v>0</v>
      </c>
      <c r="K42" s="46" t="str">
        <f>IF($K$7=0,"",VLOOKUP(A42,Opdracht!$A$11:$J$1010,8,FALSE))</f>
        <v/>
      </c>
      <c r="L42" s="13">
        <f t="shared" si="10"/>
        <v>0</v>
      </c>
      <c r="M42" s="12">
        <f t="shared" si="1"/>
        <v>0</v>
      </c>
      <c r="N42" s="12">
        <f t="shared" si="11"/>
        <v>0</v>
      </c>
      <c r="O42" s="46" t="str">
        <f t="shared" si="12"/>
        <v/>
      </c>
      <c r="P42" s="20" t="str">
        <f>IF(ISERROR(O42),(G42),IF(OR(ISERROR(G42),ISERROR(K42)),"",IF(AND(G42="",K42=""),IF(A42="","",""),IF(ISNUMBER(O42),IF(OR($O$7="T",$O$7="A"),IF(AND(O42&gt;5,O42&lt;$P$4),5,IF(AND(O42&gt;=$P$4,O42&lt;=6),6,MROUND(O42,P$7))),IF(AND(MIN(G42,K42)&lt;#REF!,R42="!",O42&gt;=$P$4),"ONV",IF(AND(O42&gt;5,O42&lt;$P$4),5,IF(AND(O42&gt;=$P$4,O42&lt;=6),6,MROUND(O42,P$7))))),""))))</f>
        <v/>
      </c>
      <c r="Q42" s="187" t="e">
        <f>IF(AND($O$7="B",ISNUMBER(O42),MIN(G42,K42)&lt;#REF!),"!","")</f>
        <v>#REF!</v>
      </c>
      <c r="R42" s="190" t="str">
        <f t="shared" si="4"/>
        <v/>
      </c>
      <c r="S42" s="193" t="str">
        <f t="shared" si="13"/>
        <v/>
      </c>
      <c r="T42" s="1"/>
    </row>
    <row r="43" spans="1:20" x14ac:dyDescent="0.2">
      <c r="A43" s="21" t="str">
        <f>OutputOsiris!A43</f>
        <v/>
      </c>
      <c r="B43" s="26" t="str">
        <f>VLOOKUP(A43,InputToets!$A$9:$A$1008,1,FALSE)</f>
        <v/>
      </c>
      <c r="C43" s="44" t="str">
        <f t="shared" si="5"/>
        <v/>
      </c>
      <c r="D43" s="45" t="str">
        <f>VLOOKUP(A43,Opdracht!$A$11:$A$1010,1,FALSE)</f>
        <v/>
      </c>
      <c r="E43" s="44" t="str">
        <f t="shared" si="6"/>
        <v/>
      </c>
      <c r="F43" s="19" t="str">
        <f>VLOOKUP(A43,OutputOsiris!$A$9:$B$1008,2,FALSE)</f>
        <v/>
      </c>
      <c r="G43" s="46" t="str">
        <f>IF(C43="NEE","",VLOOKUP(A43,InputToets!$A$9:$J$1008,8,FALSE))</f>
        <v/>
      </c>
      <c r="H43" s="13">
        <f t="shared" si="7"/>
        <v>0</v>
      </c>
      <c r="I43" s="12">
        <f t="shared" si="8"/>
        <v>1</v>
      </c>
      <c r="J43" s="13">
        <f t="shared" si="9"/>
        <v>0</v>
      </c>
      <c r="K43" s="46" t="str">
        <f>IF($K$7=0,"",VLOOKUP(A43,Opdracht!$A$11:$J$1010,8,FALSE))</f>
        <v/>
      </c>
      <c r="L43" s="13">
        <f t="shared" si="10"/>
        <v>0</v>
      </c>
      <c r="M43" s="12">
        <f t="shared" si="1"/>
        <v>0</v>
      </c>
      <c r="N43" s="12">
        <f t="shared" si="11"/>
        <v>0</v>
      </c>
      <c r="O43" s="46" t="str">
        <f t="shared" si="12"/>
        <v/>
      </c>
      <c r="P43" s="20" t="str">
        <f>IF(ISERROR(O43),(G43),IF(OR(ISERROR(G43),ISERROR(K43)),"",IF(AND(G43="",K43=""),IF(A43="","",""),IF(ISNUMBER(O43),IF(OR($O$7="T",$O$7="A"),IF(AND(O43&gt;5,O43&lt;$P$4),5,IF(AND(O43&gt;=$P$4,O43&lt;=6),6,MROUND(O43,P$7))),IF(AND(MIN(G43,K43)&lt;#REF!,R43="!",O43&gt;=$P$4),"ONV",IF(AND(O43&gt;5,O43&lt;$P$4),5,IF(AND(O43&gt;=$P$4,O43&lt;=6),6,MROUND(O43,P$7))))),""))))</f>
        <v/>
      </c>
      <c r="Q43" s="187" t="e">
        <f>IF(AND($O$7="B",ISNUMBER(O43),MIN(G43,K43)&lt;#REF!),"!","")</f>
        <v>#REF!</v>
      </c>
      <c r="R43" s="190" t="str">
        <f t="shared" si="4"/>
        <v/>
      </c>
      <c r="S43" s="193" t="str">
        <f t="shared" si="13"/>
        <v/>
      </c>
      <c r="T43" s="1"/>
    </row>
    <row r="44" spans="1:20" x14ac:dyDescent="0.2">
      <c r="A44" s="21" t="str">
        <f>OutputOsiris!A44</f>
        <v/>
      </c>
      <c r="B44" s="26" t="str">
        <f>VLOOKUP(A44,InputToets!$A$9:$A$1008,1,FALSE)</f>
        <v/>
      </c>
      <c r="C44" s="44" t="str">
        <f t="shared" si="5"/>
        <v/>
      </c>
      <c r="D44" s="45" t="str">
        <f>VLOOKUP(A44,Opdracht!$A$11:$A$1010,1,FALSE)</f>
        <v/>
      </c>
      <c r="E44" s="44" t="str">
        <f t="shared" si="6"/>
        <v/>
      </c>
      <c r="F44" s="19" t="str">
        <f>VLOOKUP(A44,OutputOsiris!$A$9:$B$1008,2,FALSE)</f>
        <v/>
      </c>
      <c r="G44" s="46" t="str">
        <f>IF(C44="NEE","",VLOOKUP(A44,InputToets!$A$9:$J$1008,8,FALSE))</f>
        <v/>
      </c>
      <c r="H44" s="13">
        <f t="shared" si="7"/>
        <v>0</v>
      </c>
      <c r="I44" s="12">
        <f t="shared" si="8"/>
        <v>1</v>
      </c>
      <c r="J44" s="13">
        <f t="shared" si="9"/>
        <v>0</v>
      </c>
      <c r="K44" s="46" t="str">
        <f>IF($K$7=0,"",VLOOKUP(A44,Opdracht!$A$11:$J$1010,8,FALSE))</f>
        <v/>
      </c>
      <c r="L44" s="13">
        <f t="shared" si="10"/>
        <v>0</v>
      </c>
      <c r="M44" s="12">
        <f t="shared" si="1"/>
        <v>0</v>
      </c>
      <c r="N44" s="12">
        <f t="shared" si="11"/>
        <v>0</v>
      </c>
      <c r="O44" s="46" t="str">
        <f t="shared" si="12"/>
        <v/>
      </c>
      <c r="P44" s="20" t="str">
        <f>IF(ISERROR(O44),(G44),IF(OR(ISERROR(G44),ISERROR(K44)),"",IF(AND(G44="",K44=""),IF(A44="","",""),IF(ISNUMBER(O44),IF(OR($O$7="T",$O$7="A"),IF(AND(O44&gt;5,O44&lt;$P$4),5,IF(AND(O44&gt;=$P$4,O44&lt;=6),6,MROUND(O44,P$7))),IF(AND(MIN(G44,K44)&lt;#REF!,R44="!",O44&gt;=$P$4),"ONV",IF(AND(O44&gt;5,O44&lt;$P$4),5,IF(AND(O44&gt;=$P$4,O44&lt;=6),6,MROUND(O44,P$7))))),""))))</f>
        <v/>
      </c>
      <c r="Q44" s="187" t="e">
        <f>IF(AND($O$7="B",ISNUMBER(O44),MIN(G44,K44)&lt;#REF!),"!","")</f>
        <v>#REF!</v>
      </c>
      <c r="R44" s="190" t="str">
        <f t="shared" si="4"/>
        <v/>
      </c>
      <c r="S44" s="193" t="str">
        <f t="shared" si="13"/>
        <v/>
      </c>
      <c r="T44" s="1"/>
    </row>
    <row r="45" spans="1:20" x14ac:dyDescent="0.2">
      <c r="A45" s="21" t="str">
        <f>OutputOsiris!A45</f>
        <v/>
      </c>
      <c r="B45" s="26" t="str">
        <f>VLOOKUP(A45,InputToets!$A$9:$A$1008,1,FALSE)</f>
        <v/>
      </c>
      <c r="C45" s="44" t="str">
        <f t="shared" si="5"/>
        <v/>
      </c>
      <c r="D45" s="45" t="str">
        <f>VLOOKUP(A45,Opdracht!$A$11:$A$1010,1,FALSE)</f>
        <v/>
      </c>
      <c r="E45" s="44" t="str">
        <f t="shared" si="6"/>
        <v/>
      </c>
      <c r="F45" s="19" t="str">
        <f>VLOOKUP(A45,OutputOsiris!$A$9:$B$1008,2,FALSE)</f>
        <v/>
      </c>
      <c r="G45" s="46" t="str">
        <f>IF(C45="NEE","",VLOOKUP(A45,InputToets!$A$9:$J$1008,8,FALSE))</f>
        <v/>
      </c>
      <c r="H45" s="13">
        <f t="shared" si="7"/>
        <v>0</v>
      </c>
      <c r="I45" s="12">
        <f t="shared" si="8"/>
        <v>1</v>
      </c>
      <c r="J45" s="13">
        <f t="shared" si="9"/>
        <v>0</v>
      </c>
      <c r="K45" s="46" t="str">
        <f>IF($K$7=0,"",VLOOKUP(A45,Opdracht!$A$11:$J$1010,8,FALSE))</f>
        <v/>
      </c>
      <c r="L45" s="13">
        <f t="shared" si="10"/>
        <v>0</v>
      </c>
      <c r="M45" s="12">
        <f t="shared" si="1"/>
        <v>0</v>
      </c>
      <c r="N45" s="12">
        <f t="shared" si="11"/>
        <v>0</v>
      </c>
      <c r="O45" s="46" t="str">
        <f t="shared" si="12"/>
        <v/>
      </c>
      <c r="P45" s="20" t="str">
        <f>IF(ISERROR(O45),(G45),IF(OR(ISERROR(G45),ISERROR(K45)),"",IF(AND(G45="",K45=""),IF(A45="","",""),IF(ISNUMBER(O45),IF(OR($O$7="T",$O$7="A"),IF(AND(O45&gt;5,O45&lt;$P$4),5,IF(AND(O45&gt;=$P$4,O45&lt;=6),6,MROUND(O45,P$7))),IF(AND(MIN(G45,K45)&lt;#REF!,R45="!",O45&gt;=$P$4),"ONV",IF(AND(O45&gt;5,O45&lt;$P$4),5,IF(AND(O45&gt;=$P$4,O45&lt;=6),6,MROUND(O45,P$7))))),""))))</f>
        <v/>
      </c>
      <c r="Q45" s="187" t="e">
        <f>IF(AND($O$7="B",ISNUMBER(O45),MIN(G45,K45)&lt;#REF!),"!","")</f>
        <v>#REF!</v>
      </c>
      <c r="R45" s="190" t="str">
        <f t="shared" si="4"/>
        <v/>
      </c>
      <c r="S45" s="193" t="str">
        <f t="shared" si="13"/>
        <v/>
      </c>
      <c r="T45" s="1"/>
    </row>
    <row r="46" spans="1:20" x14ac:dyDescent="0.2">
      <c r="A46" s="21" t="str">
        <f>OutputOsiris!A46</f>
        <v/>
      </c>
      <c r="B46" s="26" t="str">
        <f>VLOOKUP(A46,InputToets!$A$9:$A$1008,1,FALSE)</f>
        <v/>
      </c>
      <c r="C46" s="44" t="str">
        <f t="shared" si="5"/>
        <v/>
      </c>
      <c r="D46" s="45" t="str">
        <f>VLOOKUP(A46,Opdracht!$A$11:$A$1010,1,FALSE)</f>
        <v/>
      </c>
      <c r="E46" s="44" t="str">
        <f t="shared" si="6"/>
        <v/>
      </c>
      <c r="F46" s="19" t="str">
        <f>VLOOKUP(A46,OutputOsiris!$A$9:$B$1008,2,FALSE)</f>
        <v/>
      </c>
      <c r="G46" s="46" t="str">
        <f>IF(C46="NEE","",VLOOKUP(A46,InputToets!$A$9:$J$1008,8,FALSE))</f>
        <v/>
      </c>
      <c r="H46" s="13">
        <f t="shared" si="7"/>
        <v>0</v>
      </c>
      <c r="I46" s="12">
        <f t="shared" si="8"/>
        <v>1</v>
      </c>
      <c r="J46" s="13">
        <f t="shared" si="9"/>
        <v>0</v>
      </c>
      <c r="K46" s="46" t="str">
        <f>IF($K$7=0,"",VLOOKUP(A46,Opdracht!$A$11:$J$1010,8,FALSE))</f>
        <v/>
      </c>
      <c r="L46" s="13">
        <f t="shared" si="10"/>
        <v>0</v>
      </c>
      <c r="M46" s="12">
        <f t="shared" si="1"/>
        <v>0</v>
      </c>
      <c r="N46" s="12">
        <f t="shared" si="11"/>
        <v>0</v>
      </c>
      <c r="O46" s="46" t="str">
        <f t="shared" si="12"/>
        <v/>
      </c>
      <c r="P46" s="20" t="str">
        <f>IF(ISERROR(O46),(G46),IF(OR(ISERROR(G46),ISERROR(K46)),"",IF(AND(G46="",K46=""),IF(A46="","",""),IF(ISNUMBER(O46),IF(OR($O$7="T",$O$7="A"),IF(AND(O46&gt;5,O46&lt;$P$4),5,IF(AND(O46&gt;=$P$4,O46&lt;=6),6,MROUND(O46,P$7))),IF(AND(MIN(G46,K46)&lt;#REF!,R46="!",O46&gt;=$P$4),"ONV",IF(AND(O46&gt;5,O46&lt;$P$4),5,IF(AND(O46&gt;=$P$4,O46&lt;=6),6,MROUND(O46,P$7))))),""))))</f>
        <v/>
      </c>
      <c r="Q46" s="187" t="e">
        <f>IF(AND($O$7="B",ISNUMBER(O46),MIN(G46,K46)&lt;#REF!),"!","")</f>
        <v>#REF!</v>
      </c>
      <c r="R46" s="190" t="str">
        <f t="shared" si="4"/>
        <v/>
      </c>
      <c r="S46" s="193" t="str">
        <f t="shared" si="13"/>
        <v/>
      </c>
      <c r="T46" s="1"/>
    </row>
    <row r="47" spans="1:20" x14ac:dyDescent="0.2">
      <c r="A47" s="21" t="str">
        <f>OutputOsiris!A47</f>
        <v/>
      </c>
      <c r="B47" s="26" t="str">
        <f>VLOOKUP(A47,InputToets!$A$9:$A$1008,1,FALSE)</f>
        <v/>
      </c>
      <c r="C47" s="44" t="str">
        <f t="shared" si="5"/>
        <v/>
      </c>
      <c r="D47" s="45" t="str">
        <f>VLOOKUP(A47,Opdracht!$A$11:$A$1010,1,FALSE)</f>
        <v/>
      </c>
      <c r="E47" s="44" t="str">
        <f t="shared" si="6"/>
        <v/>
      </c>
      <c r="F47" s="19" t="str">
        <f>VLOOKUP(A47,OutputOsiris!$A$9:$B$1008,2,FALSE)</f>
        <v/>
      </c>
      <c r="G47" s="46" t="str">
        <f>IF(C47="NEE","",VLOOKUP(A47,InputToets!$A$9:$J$1008,8,FALSE))</f>
        <v/>
      </c>
      <c r="H47" s="13">
        <f t="shared" si="7"/>
        <v>0</v>
      </c>
      <c r="I47" s="12">
        <f t="shared" si="8"/>
        <v>1</v>
      </c>
      <c r="J47" s="13">
        <f t="shared" si="9"/>
        <v>0</v>
      </c>
      <c r="K47" s="46" t="str">
        <f>IF($K$7=0,"",VLOOKUP(A47,Opdracht!$A$11:$J$1010,8,FALSE))</f>
        <v/>
      </c>
      <c r="L47" s="13">
        <f t="shared" si="10"/>
        <v>0</v>
      </c>
      <c r="M47" s="12">
        <f t="shared" si="1"/>
        <v>0</v>
      </c>
      <c r="N47" s="12">
        <f t="shared" si="11"/>
        <v>0</v>
      </c>
      <c r="O47" s="46" t="str">
        <f t="shared" si="12"/>
        <v/>
      </c>
      <c r="P47" s="20" t="str">
        <f>IF(ISERROR(O47),(G47),IF(OR(ISERROR(G47),ISERROR(K47)),"",IF(AND(G47="",K47=""),IF(A47="","",""),IF(ISNUMBER(O47),IF(OR($O$7="T",$O$7="A"),IF(AND(O47&gt;5,O47&lt;$P$4),5,IF(AND(O47&gt;=$P$4,O47&lt;=6),6,MROUND(O47,P$7))),IF(AND(MIN(G47,K47)&lt;#REF!,R47="!",O47&gt;=$P$4),"ONV",IF(AND(O47&gt;5,O47&lt;$P$4),5,IF(AND(O47&gt;=$P$4,O47&lt;=6),6,MROUND(O47,P$7))))),""))))</f>
        <v/>
      </c>
      <c r="Q47" s="187" t="e">
        <f>IF(AND($O$7="B",ISNUMBER(O47),MIN(G47,K47)&lt;#REF!),"!","")</f>
        <v>#REF!</v>
      </c>
      <c r="R47" s="190" t="str">
        <f t="shared" si="4"/>
        <v/>
      </c>
      <c r="S47" s="193" t="str">
        <f t="shared" si="13"/>
        <v/>
      </c>
      <c r="T47" s="1"/>
    </row>
    <row r="48" spans="1:20" x14ac:dyDescent="0.2">
      <c r="A48" s="21" t="str">
        <f>OutputOsiris!A48</f>
        <v/>
      </c>
      <c r="B48" s="26" t="str">
        <f>VLOOKUP(A48,InputToets!$A$9:$A$1008,1,FALSE)</f>
        <v/>
      </c>
      <c r="C48" s="44" t="str">
        <f t="shared" si="5"/>
        <v/>
      </c>
      <c r="D48" s="45" t="str">
        <f>VLOOKUP(A48,Opdracht!$A$11:$A$1010,1,FALSE)</f>
        <v/>
      </c>
      <c r="E48" s="44" t="str">
        <f t="shared" si="6"/>
        <v/>
      </c>
      <c r="F48" s="19" t="str">
        <f>VLOOKUP(A48,OutputOsiris!$A$9:$B$1008,2,FALSE)</f>
        <v/>
      </c>
      <c r="G48" s="46" t="str">
        <f>IF(C48="NEE","",VLOOKUP(A48,InputToets!$A$9:$J$1008,8,FALSE))</f>
        <v/>
      </c>
      <c r="H48" s="13">
        <f t="shared" si="7"/>
        <v>0</v>
      </c>
      <c r="I48" s="12">
        <f t="shared" si="8"/>
        <v>1</v>
      </c>
      <c r="J48" s="13">
        <f t="shared" si="9"/>
        <v>0</v>
      </c>
      <c r="K48" s="46" t="str">
        <f>IF($K$7=0,"",VLOOKUP(A48,Opdracht!$A$11:$J$1010,8,FALSE))</f>
        <v/>
      </c>
      <c r="L48" s="13">
        <f t="shared" si="10"/>
        <v>0</v>
      </c>
      <c r="M48" s="12">
        <f t="shared" si="1"/>
        <v>0</v>
      </c>
      <c r="N48" s="12">
        <f t="shared" si="11"/>
        <v>0</v>
      </c>
      <c r="O48" s="46" t="str">
        <f t="shared" si="12"/>
        <v/>
      </c>
      <c r="P48" s="20" t="str">
        <f>IF(ISERROR(O48),(G48),IF(OR(ISERROR(G48),ISERROR(K48)),"",IF(AND(G48="",K48=""),IF(A48="","",""),IF(ISNUMBER(O48),IF(OR($O$7="T",$O$7="A"),IF(AND(O48&gt;5,O48&lt;$P$4),5,IF(AND(O48&gt;=$P$4,O48&lt;=6),6,MROUND(O48,P$7))),IF(AND(MIN(G48,K48)&lt;#REF!,R48="!",O48&gt;=$P$4),"ONV",IF(AND(O48&gt;5,O48&lt;$P$4),5,IF(AND(O48&gt;=$P$4,O48&lt;=6),6,MROUND(O48,P$7))))),""))))</f>
        <v/>
      </c>
      <c r="Q48" s="187" t="e">
        <f>IF(AND($O$7="B",ISNUMBER(O48),MIN(G48,K48)&lt;#REF!),"!","")</f>
        <v>#REF!</v>
      </c>
      <c r="R48" s="190" t="str">
        <f t="shared" si="4"/>
        <v/>
      </c>
      <c r="S48" s="193" t="str">
        <f t="shared" si="13"/>
        <v/>
      </c>
      <c r="T48" s="1"/>
    </row>
    <row r="49" spans="1:20" x14ac:dyDescent="0.2">
      <c r="A49" s="21" t="str">
        <f>OutputOsiris!A49</f>
        <v/>
      </c>
      <c r="B49" s="26" t="str">
        <f>VLOOKUP(A49,InputToets!$A$9:$A$1008,1,FALSE)</f>
        <v/>
      </c>
      <c r="C49" s="44" t="str">
        <f t="shared" si="5"/>
        <v/>
      </c>
      <c r="D49" s="45" t="str">
        <f>VLOOKUP(A49,Opdracht!$A$11:$A$1010,1,FALSE)</f>
        <v/>
      </c>
      <c r="E49" s="44" t="str">
        <f t="shared" si="6"/>
        <v/>
      </c>
      <c r="F49" s="19" t="str">
        <f>VLOOKUP(A49,OutputOsiris!$A$9:$B$1008,2,FALSE)</f>
        <v/>
      </c>
      <c r="G49" s="46" t="str">
        <f>IF(C49="NEE","",VLOOKUP(A49,InputToets!$A$9:$J$1008,8,FALSE))</f>
        <v/>
      </c>
      <c r="H49" s="13">
        <f t="shared" si="7"/>
        <v>0</v>
      </c>
      <c r="I49" s="12">
        <f t="shared" si="8"/>
        <v>1</v>
      </c>
      <c r="J49" s="13">
        <f t="shared" si="9"/>
        <v>0</v>
      </c>
      <c r="K49" s="46" t="str">
        <f>IF($K$7=0,"",VLOOKUP(A49,Opdracht!$A$11:$J$1010,8,FALSE))</f>
        <v/>
      </c>
      <c r="L49" s="13">
        <f t="shared" si="10"/>
        <v>0</v>
      </c>
      <c r="M49" s="12">
        <f t="shared" si="1"/>
        <v>0</v>
      </c>
      <c r="N49" s="12">
        <f t="shared" si="11"/>
        <v>0</v>
      </c>
      <c r="O49" s="46" t="str">
        <f t="shared" si="12"/>
        <v/>
      </c>
      <c r="P49" s="20" t="str">
        <f>IF(ISERROR(O49),(G49),IF(OR(ISERROR(G49),ISERROR(K49)),"",IF(AND(G49="",K49=""),IF(A49="","",""),IF(ISNUMBER(O49),IF(OR($O$7="T",$O$7="A"),IF(AND(O49&gt;5,O49&lt;$P$4),5,IF(AND(O49&gt;=$P$4,O49&lt;=6),6,MROUND(O49,P$7))),IF(AND(MIN(G49,K49)&lt;#REF!,R49="!",O49&gt;=$P$4),"ONV",IF(AND(O49&gt;5,O49&lt;$P$4),5,IF(AND(O49&gt;=$P$4,O49&lt;=6),6,MROUND(O49,P$7))))),""))))</f>
        <v/>
      </c>
      <c r="Q49" s="187" t="e">
        <f>IF(AND($O$7="B",ISNUMBER(O49),MIN(G49,K49)&lt;#REF!),"!","")</f>
        <v>#REF!</v>
      </c>
      <c r="R49" s="190" t="str">
        <f t="shared" si="4"/>
        <v/>
      </c>
      <c r="S49" s="193" t="str">
        <f t="shared" si="13"/>
        <v/>
      </c>
      <c r="T49" s="1"/>
    </row>
    <row r="50" spans="1:20" x14ac:dyDescent="0.2">
      <c r="A50" s="21" t="str">
        <f>OutputOsiris!A50</f>
        <v/>
      </c>
      <c r="B50" s="26" t="str">
        <f>VLOOKUP(A50,InputToets!$A$9:$A$1008,1,FALSE)</f>
        <v/>
      </c>
      <c r="C50" s="44" t="str">
        <f t="shared" si="5"/>
        <v/>
      </c>
      <c r="D50" s="45" t="str">
        <f>VLOOKUP(A50,Opdracht!$A$11:$A$1010,1,FALSE)</f>
        <v/>
      </c>
      <c r="E50" s="44" t="str">
        <f t="shared" si="6"/>
        <v/>
      </c>
      <c r="F50" s="19" t="str">
        <f>VLOOKUP(A50,OutputOsiris!$A$9:$B$1008,2,FALSE)</f>
        <v/>
      </c>
      <c r="G50" s="46" t="str">
        <f>IF(C50="NEE","",VLOOKUP(A50,InputToets!$A$9:$J$1008,8,FALSE))</f>
        <v/>
      </c>
      <c r="H50" s="13">
        <f t="shared" si="7"/>
        <v>0</v>
      </c>
      <c r="I50" s="12">
        <f t="shared" si="8"/>
        <v>1</v>
      </c>
      <c r="J50" s="13">
        <f t="shared" si="9"/>
        <v>0</v>
      </c>
      <c r="K50" s="46" t="str">
        <f>IF($K$7=0,"",VLOOKUP(A50,Opdracht!$A$11:$J$1010,8,FALSE))</f>
        <v/>
      </c>
      <c r="L50" s="13">
        <f t="shared" si="10"/>
        <v>0</v>
      </c>
      <c r="M50" s="12">
        <f t="shared" si="1"/>
        <v>0</v>
      </c>
      <c r="N50" s="12">
        <f t="shared" si="11"/>
        <v>0</v>
      </c>
      <c r="O50" s="46" t="str">
        <f t="shared" si="12"/>
        <v/>
      </c>
      <c r="P50" s="20" t="str">
        <f>IF(ISERROR(O50),(G50),IF(OR(ISERROR(G50),ISERROR(K50)),"",IF(AND(G50="",K50=""),IF(A50="","",""),IF(ISNUMBER(O50),IF(OR($O$7="T",$O$7="A"),IF(AND(O50&gt;5,O50&lt;$P$4),5,IF(AND(O50&gt;=$P$4,O50&lt;=6),6,MROUND(O50,P$7))),IF(AND(MIN(G50,K50)&lt;#REF!,R50="!",O50&gt;=$P$4),"ONV",IF(AND(O50&gt;5,O50&lt;$P$4),5,IF(AND(O50&gt;=$P$4,O50&lt;=6),6,MROUND(O50,P$7))))),""))))</f>
        <v/>
      </c>
      <c r="Q50" s="187" t="e">
        <f>IF(AND($O$7="B",ISNUMBER(O50),MIN(G50,K50)&lt;#REF!),"!","")</f>
        <v>#REF!</v>
      </c>
      <c r="R50" s="190" t="str">
        <f t="shared" si="4"/>
        <v/>
      </c>
      <c r="S50" s="193" t="str">
        <f t="shared" si="13"/>
        <v/>
      </c>
      <c r="T50" s="1"/>
    </row>
    <row r="51" spans="1:20" x14ac:dyDescent="0.2">
      <c r="A51" s="21" t="str">
        <f>OutputOsiris!A51</f>
        <v/>
      </c>
      <c r="B51" s="26" t="str">
        <f>VLOOKUP(A51,InputToets!$A$9:$A$1008,1,FALSE)</f>
        <v/>
      </c>
      <c r="C51" s="44" t="str">
        <f t="shared" si="5"/>
        <v/>
      </c>
      <c r="D51" s="45" t="str">
        <f>VLOOKUP(A51,Opdracht!$A$11:$A$1010,1,FALSE)</f>
        <v/>
      </c>
      <c r="E51" s="44" t="str">
        <f t="shared" si="6"/>
        <v/>
      </c>
      <c r="F51" s="19" t="str">
        <f>VLOOKUP(A51,OutputOsiris!$A$9:$B$1008,2,FALSE)</f>
        <v/>
      </c>
      <c r="G51" s="46" t="str">
        <f>IF(C51="NEE","",VLOOKUP(A51,InputToets!$A$9:$J$1008,8,FALSE))</f>
        <v/>
      </c>
      <c r="H51" s="13">
        <f t="shared" si="7"/>
        <v>0</v>
      </c>
      <c r="I51" s="12">
        <f t="shared" si="8"/>
        <v>1</v>
      </c>
      <c r="J51" s="13">
        <f t="shared" si="9"/>
        <v>0</v>
      </c>
      <c r="K51" s="46" t="str">
        <f>IF($K$7=0,"",VLOOKUP(A51,Opdracht!$A$11:$J$1010,8,FALSE))</f>
        <v/>
      </c>
      <c r="L51" s="13">
        <f t="shared" si="10"/>
        <v>0</v>
      </c>
      <c r="M51" s="12">
        <f t="shared" si="1"/>
        <v>0</v>
      </c>
      <c r="N51" s="12">
        <f t="shared" si="11"/>
        <v>0</v>
      </c>
      <c r="O51" s="46" t="str">
        <f t="shared" si="12"/>
        <v/>
      </c>
      <c r="P51" s="20" t="str">
        <f>IF(ISERROR(O51),(G51),IF(OR(ISERROR(G51),ISERROR(K51)),"",IF(AND(G51="",K51=""),IF(A51="","",""),IF(ISNUMBER(O51),IF(OR($O$7="T",$O$7="A"),IF(AND(O51&gt;5,O51&lt;$P$4),5,IF(AND(O51&gt;=$P$4,O51&lt;=6),6,MROUND(O51,P$7))),IF(AND(MIN(G51,K51)&lt;#REF!,R51="!",O51&gt;=$P$4),"ONV",IF(AND(O51&gt;5,O51&lt;$P$4),5,IF(AND(O51&gt;=$P$4,O51&lt;=6),6,MROUND(O51,P$7))))),""))))</f>
        <v/>
      </c>
      <c r="Q51" s="187" t="e">
        <f>IF(AND($O$7="B",ISNUMBER(O51),MIN(G51,K51)&lt;#REF!),"!","")</f>
        <v>#REF!</v>
      </c>
      <c r="R51" s="190" t="str">
        <f t="shared" si="4"/>
        <v/>
      </c>
      <c r="S51" s="193" t="str">
        <f t="shared" si="13"/>
        <v/>
      </c>
      <c r="T51" s="1"/>
    </row>
    <row r="52" spans="1:20" x14ac:dyDescent="0.2">
      <c r="A52" s="21" t="str">
        <f>OutputOsiris!A52</f>
        <v/>
      </c>
      <c r="B52" s="26" t="str">
        <f>VLOOKUP(A52,InputToets!$A$9:$A$1008,1,FALSE)</f>
        <v/>
      </c>
      <c r="C52" s="44" t="str">
        <f t="shared" si="5"/>
        <v/>
      </c>
      <c r="D52" s="45" t="str">
        <f>VLOOKUP(A52,Opdracht!$A$11:$A$1010,1,FALSE)</f>
        <v/>
      </c>
      <c r="E52" s="44" t="str">
        <f t="shared" si="6"/>
        <v/>
      </c>
      <c r="F52" s="19" t="str">
        <f>VLOOKUP(A52,OutputOsiris!$A$9:$B$1008,2,FALSE)</f>
        <v/>
      </c>
      <c r="G52" s="46" t="str">
        <f>IF(C52="NEE","",VLOOKUP(A52,InputToets!$A$9:$J$1008,8,FALSE))</f>
        <v/>
      </c>
      <c r="H52" s="13">
        <f t="shared" si="7"/>
        <v>0</v>
      </c>
      <c r="I52" s="12">
        <f t="shared" si="8"/>
        <v>1</v>
      </c>
      <c r="J52" s="13">
        <f t="shared" si="9"/>
        <v>0</v>
      </c>
      <c r="K52" s="46" t="str">
        <f>IF($K$7=0,"",VLOOKUP(A52,Opdracht!$A$11:$J$1010,8,FALSE))</f>
        <v/>
      </c>
      <c r="L52" s="13">
        <f t="shared" si="10"/>
        <v>0</v>
      </c>
      <c r="M52" s="12">
        <f t="shared" si="1"/>
        <v>0</v>
      </c>
      <c r="N52" s="12">
        <f t="shared" si="11"/>
        <v>0</v>
      </c>
      <c r="O52" s="46" t="str">
        <f t="shared" si="12"/>
        <v/>
      </c>
      <c r="P52" s="20" t="str">
        <f>IF(ISERROR(O52),(G52),IF(OR(ISERROR(G52),ISERROR(K52)),"",IF(AND(G52="",K52=""),IF(A52="","",""),IF(ISNUMBER(O52),IF(OR($O$7="T",$O$7="A"),IF(AND(O52&gt;5,O52&lt;$P$4),5,IF(AND(O52&gt;=$P$4,O52&lt;=6),6,MROUND(O52,P$7))),IF(AND(MIN(G52,K52)&lt;#REF!,R52="!",O52&gt;=$P$4),"ONV",IF(AND(O52&gt;5,O52&lt;$P$4),5,IF(AND(O52&gt;=$P$4,O52&lt;=6),6,MROUND(O52,P$7))))),""))))</f>
        <v/>
      </c>
      <c r="Q52" s="187" t="e">
        <f>IF(AND($O$7="B",ISNUMBER(O52),MIN(G52,K52)&lt;#REF!),"!","")</f>
        <v>#REF!</v>
      </c>
      <c r="R52" s="190" t="str">
        <f t="shared" si="4"/>
        <v/>
      </c>
      <c r="S52" s="193" t="str">
        <f t="shared" si="13"/>
        <v/>
      </c>
      <c r="T52" s="1"/>
    </row>
    <row r="53" spans="1:20" x14ac:dyDescent="0.2">
      <c r="A53" s="21" t="str">
        <f>OutputOsiris!A53</f>
        <v/>
      </c>
      <c r="B53" s="26" t="str">
        <f>VLOOKUP(A53,InputToets!$A$9:$A$1008,1,FALSE)</f>
        <v/>
      </c>
      <c r="C53" s="44" t="str">
        <f t="shared" si="5"/>
        <v/>
      </c>
      <c r="D53" s="45" t="str">
        <f>VLOOKUP(A53,Opdracht!$A$11:$A$1010,1,FALSE)</f>
        <v/>
      </c>
      <c r="E53" s="44" t="str">
        <f t="shared" si="6"/>
        <v/>
      </c>
      <c r="F53" s="19" t="str">
        <f>VLOOKUP(A53,OutputOsiris!$A$9:$B$1008,2,FALSE)</f>
        <v/>
      </c>
      <c r="G53" s="46" t="str">
        <f>IF(C53="NEE","",VLOOKUP(A53,InputToets!$A$9:$J$1008,8,FALSE))</f>
        <v/>
      </c>
      <c r="H53" s="13">
        <f t="shared" si="7"/>
        <v>0</v>
      </c>
      <c r="I53" s="12">
        <f t="shared" si="8"/>
        <v>1</v>
      </c>
      <c r="J53" s="13">
        <f t="shared" si="9"/>
        <v>0</v>
      </c>
      <c r="K53" s="46" t="str">
        <f>IF($K$7=0,"",VLOOKUP(A53,Opdracht!$A$11:$J$1010,8,FALSE))</f>
        <v/>
      </c>
      <c r="L53" s="13">
        <f t="shared" si="10"/>
        <v>0</v>
      </c>
      <c r="M53" s="12">
        <f t="shared" si="1"/>
        <v>0</v>
      </c>
      <c r="N53" s="12">
        <f t="shared" si="11"/>
        <v>0</v>
      </c>
      <c r="O53" s="46" t="str">
        <f t="shared" si="12"/>
        <v/>
      </c>
      <c r="P53" s="20" t="str">
        <f>IF(ISERROR(O53),(G53),IF(OR(ISERROR(G53),ISERROR(K53)),"",IF(AND(G53="",K53=""),IF(A53="","",""),IF(ISNUMBER(O53),IF(OR($O$7="T",$O$7="A"),IF(AND(O53&gt;5,O53&lt;$P$4),5,IF(AND(O53&gt;=$P$4,O53&lt;=6),6,MROUND(O53,P$7))),IF(AND(MIN(G53,K53)&lt;#REF!,R53="!",O53&gt;=$P$4),"ONV",IF(AND(O53&gt;5,O53&lt;$P$4),5,IF(AND(O53&gt;=$P$4,O53&lt;=6),6,MROUND(O53,P$7))))),""))))</f>
        <v/>
      </c>
      <c r="Q53" s="187" t="e">
        <f>IF(AND($O$7="B",ISNUMBER(O53),MIN(G53,K53)&lt;#REF!),"!","")</f>
        <v>#REF!</v>
      </c>
      <c r="R53" s="190" t="str">
        <f t="shared" si="4"/>
        <v/>
      </c>
      <c r="S53" s="193" t="str">
        <f t="shared" si="13"/>
        <v/>
      </c>
      <c r="T53" s="1"/>
    </row>
    <row r="54" spans="1:20" x14ac:dyDescent="0.2">
      <c r="A54" s="21" t="str">
        <f>OutputOsiris!A54</f>
        <v/>
      </c>
      <c r="B54" s="26" t="str">
        <f>VLOOKUP(A54,InputToets!$A$9:$A$1008,1,FALSE)</f>
        <v/>
      </c>
      <c r="C54" s="44" t="str">
        <f t="shared" si="5"/>
        <v/>
      </c>
      <c r="D54" s="45" t="str">
        <f>VLOOKUP(A54,Opdracht!$A$11:$A$1010,1,FALSE)</f>
        <v/>
      </c>
      <c r="E54" s="44" t="str">
        <f t="shared" si="6"/>
        <v/>
      </c>
      <c r="F54" s="19" t="str">
        <f>VLOOKUP(A54,OutputOsiris!$A$9:$B$1008,2,FALSE)</f>
        <v/>
      </c>
      <c r="G54" s="46" t="str">
        <f>IF(C54="NEE","",VLOOKUP(A54,InputToets!$A$9:$J$1008,8,FALSE))</f>
        <v/>
      </c>
      <c r="H54" s="13">
        <f t="shared" si="7"/>
        <v>0</v>
      </c>
      <c r="I54" s="12">
        <f t="shared" si="8"/>
        <v>1</v>
      </c>
      <c r="J54" s="13">
        <f t="shared" si="9"/>
        <v>0</v>
      </c>
      <c r="K54" s="46" t="str">
        <f>IF($K$7=0,"",VLOOKUP(A54,Opdracht!$A$11:$J$1010,8,FALSE))</f>
        <v/>
      </c>
      <c r="L54" s="13">
        <f t="shared" si="10"/>
        <v>0</v>
      </c>
      <c r="M54" s="12">
        <f t="shared" si="1"/>
        <v>0</v>
      </c>
      <c r="N54" s="12">
        <f t="shared" si="11"/>
        <v>0</v>
      </c>
      <c r="O54" s="46" t="str">
        <f t="shared" si="12"/>
        <v/>
      </c>
      <c r="P54" s="20" t="str">
        <f>IF(ISERROR(O54),(G54),IF(OR(ISERROR(G54),ISERROR(K54)),"",IF(AND(G54="",K54=""),IF(A54="","",""),IF(ISNUMBER(O54),IF(OR($O$7="T",$O$7="A"),IF(AND(O54&gt;5,O54&lt;$P$4),5,IF(AND(O54&gt;=$P$4,O54&lt;=6),6,MROUND(O54,P$7))),IF(AND(MIN(G54,K54)&lt;#REF!,R54="!",O54&gt;=$P$4),"ONV",IF(AND(O54&gt;5,O54&lt;$P$4),5,IF(AND(O54&gt;=$P$4,O54&lt;=6),6,MROUND(O54,P$7))))),""))))</f>
        <v/>
      </c>
      <c r="Q54" s="187" t="e">
        <f>IF(AND($O$7="B",ISNUMBER(O54),MIN(G54,K54)&lt;#REF!),"!","")</f>
        <v>#REF!</v>
      </c>
      <c r="R54" s="190" t="str">
        <f t="shared" si="4"/>
        <v/>
      </c>
      <c r="S54" s="193" t="str">
        <f t="shared" si="13"/>
        <v/>
      </c>
      <c r="T54" s="1"/>
    </row>
    <row r="55" spans="1:20" x14ac:dyDescent="0.2">
      <c r="A55" s="21" t="str">
        <f>OutputOsiris!A55</f>
        <v/>
      </c>
      <c r="B55" s="26" t="str">
        <f>VLOOKUP(A55,InputToets!$A$9:$A$1008,1,FALSE)</f>
        <v/>
      </c>
      <c r="C55" s="44" t="str">
        <f t="shared" si="5"/>
        <v/>
      </c>
      <c r="D55" s="45" t="str">
        <f>VLOOKUP(A55,Opdracht!$A$11:$A$1010,1,FALSE)</f>
        <v/>
      </c>
      <c r="E55" s="44" t="str">
        <f t="shared" si="6"/>
        <v/>
      </c>
      <c r="F55" s="19" t="str">
        <f>VLOOKUP(A55,OutputOsiris!$A$9:$B$1008,2,FALSE)</f>
        <v/>
      </c>
      <c r="G55" s="46" t="str">
        <f>IF(C55="NEE","",VLOOKUP(A55,InputToets!$A$9:$J$1008,8,FALSE))</f>
        <v/>
      </c>
      <c r="H55" s="13">
        <f t="shared" si="7"/>
        <v>0</v>
      </c>
      <c r="I55" s="12">
        <f t="shared" si="8"/>
        <v>1</v>
      </c>
      <c r="J55" s="13">
        <f t="shared" si="9"/>
        <v>0</v>
      </c>
      <c r="K55" s="46" t="str">
        <f>IF($K$7=0,"",VLOOKUP(A55,Opdracht!$A$11:$J$1010,8,FALSE))</f>
        <v/>
      </c>
      <c r="L55" s="13">
        <f t="shared" si="10"/>
        <v>0</v>
      </c>
      <c r="M55" s="12">
        <f t="shared" si="1"/>
        <v>0</v>
      </c>
      <c r="N55" s="12">
        <f t="shared" si="11"/>
        <v>0</v>
      </c>
      <c r="O55" s="46" t="str">
        <f t="shared" si="12"/>
        <v/>
      </c>
      <c r="P55" s="20" t="str">
        <f>IF(ISERROR(O55),(G55),IF(OR(ISERROR(G55),ISERROR(K55)),"",IF(AND(G55="",K55=""),IF(A55="","",""),IF(ISNUMBER(O55),IF(OR($O$7="T",$O$7="A"),IF(AND(O55&gt;5,O55&lt;$P$4),5,IF(AND(O55&gt;=$P$4,O55&lt;=6),6,MROUND(O55,P$7))),IF(AND(MIN(G55,K55)&lt;#REF!,R55="!",O55&gt;=$P$4),"ONV",IF(AND(O55&gt;5,O55&lt;$P$4),5,IF(AND(O55&gt;=$P$4,O55&lt;=6),6,MROUND(O55,P$7))))),""))))</f>
        <v/>
      </c>
      <c r="Q55" s="187" t="e">
        <f>IF(AND($O$7="B",ISNUMBER(O55),MIN(G55,K55)&lt;#REF!),"!","")</f>
        <v>#REF!</v>
      </c>
      <c r="R55" s="190" t="str">
        <f t="shared" si="4"/>
        <v/>
      </c>
      <c r="S55" s="193" t="str">
        <f t="shared" si="13"/>
        <v/>
      </c>
      <c r="T55" s="1"/>
    </row>
    <row r="56" spans="1:20" x14ac:dyDescent="0.2">
      <c r="A56" s="21" t="str">
        <f>OutputOsiris!A56</f>
        <v/>
      </c>
      <c r="B56" s="26" t="str">
        <f>VLOOKUP(A56,InputToets!$A$9:$A$1008,1,FALSE)</f>
        <v/>
      </c>
      <c r="C56" s="44" t="str">
        <f t="shared" si="5"/>
        <v/>
      </c>
      <c r="D56" s="45" t="str">
        <f>VLOOKUP(A56,Opdracht!$A$11:$A$1010,1,FALSE)</f>
        <v/>
      </c>
      <c r="E56" s="44" t="str">
        <f t="shared" si="6"/>
        <v/>
      </c>
      <c r="F56" s="19" t="str">
        <f>VLOOKUP(A56,OutputOsiris!$A$9:$B$1008,2,FALSE)</f>
        <v/>
      </c>
      <c r="G56" s="46" t="str">
        <f>IF(C56="NEE","",VLOOKUP(A56,InputToets!$A$9:$J$1008,8,FALSE))</f>
        <v/>
      </c>
      <c r="H56" s="13">
        <f t="shared" si="7"/>
        <v>0</v>
      </c>
      <c r="I56" s="12">
        <f t="shared" si="8"/>
        <v>1</v>
      </c>
      <c r="J56" s="13">
        <f t="shared" si="9"/>
        <v>0</v>
      </c>
      <c r="K56" s="46" t="str">
        <f>IF($K$7=0,"",VLOOKUP(A56,Opdracht!$A$11:$J$1010,8,FALSE))</f>
        <v/>
      </c>
      <c r="L56" s="13">
        <f t="shared" si="10"/>
        <v>0</v>
      </c>
      <c r="M56" s="12">
        <f t="shared" si="1"/>
        <v>0</v>
      </c>
      <c r="N56" s="12">
        <f t="shared" si="11"/>
        <v>0</v>
      </c>
      <c r="O56" s="46" t="str">
        <f t="shared" si="12"/>
        <v/>
      </c>
      <c r="P56" s="20" t="str">
        <f>IF(ISERROR(O56),(G56),IF(OR(ISERROR(G56),ISERROR(K56)),"",IF(AND(G56="",K56=""),IF(A56="","",""),IF(ISNUMBER(O56),IF(OR($O$7="T",$O$7="A"),IF(AND(O56&gt;5,O56&lt;$P$4),5,IF(AND(O56&gt;=$P$4,O56&lt;=6),6,MROUND(O56,P$7))),IF(AND(MIN(G56,K56)&lt;#REF!,R56="!",O56&gt;=$P$4),"ONV",IF(AND(O56&gt;5,O56&lt;$P$4),5,IF(AND(O56&gt;=$P$4,O56&lt;=6),6,MROUND(O56,P$7))))),""))))</f>
        <v/>
      </c>
      <c r="Q56" s="187" t="e">
        <f>IF(AND($O$7="B",ISNUMBER(O56),MIN(G56,K56)&lt;#REF!),"!","")</f>
        <v>#REF!</v>
      </c>
      <c r="R56" s="190" t="str">
        <f t="shared" si="4"/>
        <v/>
      </c>
      <c r="S56" s="193" t="str">
        <f t="shared" si="13"/>
        <v/>
      </c>
      <c r="T56" s="1"/>
    </row>
    <row r="57" spans="1:20" x14ac:dyDescent="0.2">
      <c r="A57" s="21" t="str">
        <f>OutputOsiris!A57</f>
        <v/>
      </c>
      <c r="B57" s="26" t="str">
        <f>VLOOKUP(A57,InputToets!$A$9:$A$1008,1,FALSE)</f>
        <v/>
      </c>
      <c r="C57" s="44" t="str">
        <f t="shared" si="5"/>
        <v/>
      </c>
      <c r="D57" s="45" t="str">
        <f>VLOOKUP(A57,Opdracht!$A$11:$A$1010,1,FALSE)</f>
        <v/>
      </c>
      <c r="E57" s="44" t="str">
        <f t="shared" si="6"/>
        <v/>
      </c>
      <c r="F57" s="19" t="str">
        <f>VLOOKUP(A57,OutputOsiris!$A$9:$B$1008,2,FALSE)</f>
        <v/>
      </c>
      <c r="G57" s="46" t="str">
        <f>IF(C57="NEE","",VLOOKUP(A57,InputToets!$A$9:$J$1008,8,FALSE))</f>
        <v/>
      </c>
      <c r="H57" s="13">
        <f t="shared" si="7"/>
        <v>0</v>
      </c>
      <c r="I57" s="12">
        <f t="shared" si="8"/>
        <v>1</v>
      </c>
      <c r="J57" s="13">
        <f t="shared" si="9"/>
        <v>0</v>
      </c>
      <c r="K57" s="46" t="str">
        <f>IF($K$7=0,"",VLOOKUP(A57,Opdracht!$A$11:$J$1010,8,FALSE))</f>
        <v/>
      </c>
      <c r="L57" s="13">
        <f t="shared" si="10"/>
        <v>0</v>
      </c>
      <c r="M57" s="12">
        <f t="shared" si="1"/>
        <v>0</v>
      </c>
      <c r="N57" s="12">
        <f t="shared" si="11"/>
        <v>0</v>
      </c>
      <c r="O57" s="46" t="str">
        <f t="shared" si="12"/>
        <v/>
      </c>
      <c r="P57" s="20" t="str">
        <f>IF(ISERROR(O57),(G57),IF(OR(ISERROR(G57),ISERROR(K57)),"",IF(AND(G57="",K57=""),IF(A57="","",""),IF(ISNUMBER(O57),IF(OR($O$7="T",$O$7="A"),IF(AND(O57&gt;5,O57&lt;$P$4),5,IF(AND(O57&gt;=$P$4,O57&lt;=6),6,MROUND(O57,P$7))),IF(AND(MIN(G57,K57)&lt;#REF!,R57="!",O57&gt;=$P$4),"ONV",IF(AND(O57&gt;5,O57&lt;$P$4),5,IF(AND(O57&gt;=$P$4,O57&lt;=6),6,MROUND(O57,P$7))))),""))))</f>
        <v/>
      </c>
      <c r="Q57" s="187" t="e">
        <f>IF(AND($O$7="B",ISNUMBER(O57),MIN(G57,K57)&lt;#REF!),"!","")</f>
        <v>#REF!</v>
      </c>
      <c r="R57" s="190" t="str">
        <f t="shared" si="4"/>
        <v/>
      </c>
      <c r="S57" s="193" t="str">
        <f t="shared" si="13"/>
        <v/>
      </c>
      <c r="T57" s="1"/>
    </row>
    <row r="58" spans="1:20" x14ac:dyDescent="0.2">
      <c r="A58" s="21" t="str">
        <f>OutputOsiris!A58</f>
        <v/>
      </c>
      <c r="B58" s="26" t="str">
        <f>VLOOKUP(A58,InputToets!$A$9:$A$1008,1,FALSE)</f>
        <v/>
      </c>
      <c r="C58" s="44" t="str">
        <f t="shared" si="5"/>
        <v/>
      </c>
      <c r="D58" s="45" t="str">
        <f>VLOOKUP(A58,Opdracht!$A$11:$A$1010,1,FALSE)</f>
        <v/>
      </c>
      <c r="E58" s="44" t="str">
        <f t="shared" si="6"/>
        <v/>
      </c>
      <c r="F58" s="19" t="str">
        <f>VLOOKUP(A58,OutputOsiris!$A$9:$B$1008,2,FALSE)</f>
        <v/>
      </c>
      <c r="G58" s="46" t="str">
        <f>IF(C58="NEE","",VLOOKUP(A58,InputToets!$A$9:$J$1008,8,FALSE))</f>
        <v/>
      </c>
      <c r="H58" s="13">
        <f t="shared" si="7"/>
        <v>0</v>
      </c>
      <c r="I58" s="12">
        <f t="shared" si="8"/>
        <v>1</v>
      </c>
      <c r="J58" s="13">
        <f t="shared" si="9"/>
        <v>0</v>
      </c>
      <c r="K58" s="46" t="str">
        <f>IF($K$7=0,"",VLOOKUP(A58,Opdracht!$A$11:$J$1010,8,FALSE))</f>
        <v/>
      </c>
      <c r="L58" s="13">
        <f t="shared" si="10"/>
        <v>0</v>
      </c>
      <c r="M58" s="12">
        <f t="shared" si="1"/>
        <v>0</v>
      </c>
      <c r="N58" s="12">
        <f t="shared" si="11"/>
        <v>0</v>
      </c>
      <c r="O58" s="46" t="str">
        <f t="shared" si="12"/>
        <v/>
      </c>
      <c r="P58" s="20" t="str">
        <f>IF(ISERROR(O58),(G58),IF(OR(ISERROR(G58),ISERROR(K58)),"",IF(AND(G58="",K58=""),IF(A58="","",""),IF(ISNUMBER(O58),IF(OR($O$7="T",$O$7="A"),IF(AND(O58&gt;5,O58&lt;$P$4),5,IF(AND(O58&gt;=$P$4,O58&lt;=6),6,MROUND(O58,P$7))),IF(AND(MIN(G58,K58)&lt;#REF!,R58="!",O58&gt;=$P$4),"ONV",IF(AND(O58&gt;5,O58&lt;$P$4),5,IF(AND(O58&gt;=$P$4,O58&lt;=6),6,MROUND(O58,P$7))))),""))))</f>
        <v/>
      </c>
      <c r="Q58" s="187" t="e">
        <f>IF(AND($O$7="B",ISNUMBER(O58),MIN(G58,K58)&lt;#REF!),"!","")</f>
        <v>#REF!</v>
      </c>
      <c r="R58" s="190" t="str">
        <f t="shared" si="4"/>
        <v/>
      </c>
      <c r="S58" s="193" t="str">
        <f t="shared" si="13"/>
        <v/>
      </c>
      <c r="T58" s="1"/>
    </row>
    <row r="59" spans="1:20" x14ac:dyDescent="0.2">
      <c r="A59" s="21" t="str">
        <f>OutputOsiris!A59</f>
        <v/>
      </c>
      <c r="B59" s="26" t="str">
        <f>VLOOKUP(A59,InputToets!$A$9:$A$1008,1,FALSE)</f>
        <v/>
      </c>
      <c r="C59" s="44" t="str">
        <f t="shared" si="5"/>
        <v/>
      </c>
      <c r="D59" s="45" t="str">
        <f>VLOOKUP(A59,Opdracht!$A$11:$A$1010,1,FALSE)</f>
        <v/>
      </c>
      <c r="E59" s="44" t="str">
        <f t="shared" si="6"/>
        <v/>
      </c>
      <c r="F59" s="19" t="str">
        <f>VLOOKUP(A59,OutputOsiris!$A$9:$B$1008,2,FALSE)</f>
        <v/>
      </c>
      <c r="G59" s="46" t="str">
        <f>IF(C59="NEE","",VLOOKUP(A59,InputToets!$A$9:$J$1008,8,FALSE))</f>
        <v/>
      </c>
      <c r="H59" s="13">
        <f t="shared" si="7"/>
        <v>0</v>
      </c>
      <c r="I59" s="12">
        <f t="shared" si="8"/>
        <v>1</v>
      </c>
      <c r="J59" s="13">
        <f t="shared" si="9"/>
        <v>0</v>
      </c>
      <c r="K59" s="46" t="str">
        <f>IF($K$7=0,"",VLOOKUP(A59,Opdracht!$A$11:$J$1010,8,FALSE))</f>
        <v/>
      </c>
      <c r="L59" s="13">
        <f t="shared" si="10"/>
        <v>0</v>
      </c>
      <c r="M59" s="12">
        <f t="shared" si="1"/>
        <v>0</v>
      </c>
      <c r="N59" s="12">
        <f t="shared" si="11"/>
        <v>0</v>
      </c>
      <c r="O59" s="46" t="str">
        <f t="shared" si="12"/>
        <v/>
      </c>
      <c r="P59" s="20" t="str">
        <f>IF(ISERROR(O59),(G59),IF(OR(ISERROR(G59),ISERROR(K59)),"",IF(AND(G59="",K59=""),IF(A59="","",""),IF(ISNUMBER(O59),IF(OR($O$7="T",$O$7="A"),IF(AND(O59&gt;5,O59&lt;$P$4),5,IF(AND(O59&gt;=$P$4,O59&lt;=6),6,MROUND(O59,P$7))),IF(AND(MIN(G59,K59)&lt;#REF!,R59="!",O59&gt;=$P$4),"ONV",IF(AND(O59&gt;5,O59&lt;$P$4),5,IF(AND(O59&gt;=$P$4,O59&lt;=6),6,MROUND(O59,P$7))))),""))))</f>
        <v/>
      </c>
      <c r="Q59" s="187" t="e">
        <f>IF(AND($O$7="B",ISNUMBER(O59),MIN(G59,K59)&lt;#REF!),"!","")</f>
        <v>#REF!</v>
      </c>
      <c r="R59" s="190" t="str">
        <f t="shared" si="4"/>
        <v/>
      </c>
      <c r="S59" s="193" t="str">
        <f t="shared" si="13"/>
        <v/>
      </c>
      <c r="T59" s="1"/>
    </row>
    <row r="60" spans="1:20" x14ac:dyDescent="0.2">
      <c r="A60" s="21" t="str">
        <f>OutputOsiris!A60</f>
        <v/>
      </c>
      <c r="B60" s="26" t="str">
        <f>VLOOKUP(A60,InputToets!$A$9:$A$1008,1,FALSE)</f>
        <v/>
      </c>
      <c r="C60" s="44" t="str">
        <f t="shared" si="5"/>
        <v/>
      </c>
      <c r="D60" s="45" t="str">
        <f>VLOOKUP(A60,Opdracht!$A$11:$A$1010,1,FALSE)</f>
        <v/>
      </c>
      <c r="E60" s="44" t="str">
        <f t="shared" si="6"/>
        <v/>
      </c>
      <c r="F60" s="19" t="str">
        <f>VLOOKUP(A60,OutputOsiris!$A$9:$B$1008,2,FALSE)</f>
        <v/>
      </c>
      <c r="G60" s="46" t="str">
        <f>IF(C60="NEE","",VLOOKUP(A60,InputToets!$A$9:$J$1008,8,FALSE))</f>
        <v/>
      </c>
      <c r="H60" s="13">
        <f t="shared" si="7"/>
        <v>0</v>
      </c>
      <c r="I60" s="12">
        <f t="shared" si="8"/>
        <v>1</v>
      </c>
      <c r="J60" s="13">
        <f t="shared" si="9"/>
        <v>0</v>
      </c>
      <c r="K60" s="46" t="str">
        <f>IF($K$7=0,"",VLOOKUP(A60,Opdracht!$A$11:$J$1010,8,FALSE))</f>
        <v/>
      </c>
      <c r="L60" s="13">
        <f t="shared" si="10"/>
        <v>0</v>
      </c>
      <c r="M60" s="12">
        <f t="shared" si="1"/>
        <v>0</v>
      </c>
      <c r="N60" s="12">
        <f t="shared" si="11"/>
        <v>0</v>
      </c>
      <c r="O60" s="46" t="str">
        <f t="shared" si="12"/>
        <v/>
      </c>
      <c r="P60" s="20" t="str">
        <f>IF(ISERROR(O60),(G60),IF(OR(ISERROR(G60),ISERROR(K60)),"",IF(AND(G60="",K60=""),IF(A60="","",""),IF(ISNUMBER(O60),IF(OR($O$7="T",$O$7="A"),IF(AND(O60&gt;5,O60&lt;$P$4),5,IF(AND(O60&gt;=$P$4,O60&lt;=6),6,MROUND(O60,P$7))),IF(AND(MIN(G60,K60)&lt;#REF!,R60="!",O60&gt;=$P$4),"ONV",IF(AND(O60&gt;5,O60&lt;$P$4),5,IF(AND(O60&gt;=$P$4,O60&lt;=6),6,MROUND(O60,P$7))))),""))))</f>
        <v/>
      </c>
      <c r="Q60" s="187" t="e">
        <f>IF(AND($O$7="B",ISNUMBER(O60),MIN(G60,K60)&lt;#REF!),"!","")</f>
        <v>#REF!</v>
      </c>
      <c r="R60" s="190" t="str">
        <f t="shared" si="4"/>
        <v/>
      </c>
      <c r="S60" s="193" t="str">
        <f t="shared" si="13"/>
        <v/>
      </c>
      <c r="T60" s="1"/>
    </row>
    <row r="61" spans="1:20" x14ac:dyDescent="0.2">
      <c r="A61" s="21" t="str">
        <f>OutputOsiris!A61</f>
        <v/>
      </c>
      <c r="B61" s="26" t="str">
        <f>VLOOKUP(A61,InputToets!$A$9:$A$1008,1,FALSE)</f>
        <v/>
      </c>
      <c r="C61" s="44" t="str">
        <f t="shared" si="5"/>
        <v/>
      </c>
      <c r="D61" s="45" t="str">
        <f>VLOOKUP(A61,Opdracht!$A$11:$A$1010,1,FALSE)</f>
        <v/>
      </c>
      <c r="E61" s="44" t="str">
        <f t="shared" si="6"/>
        <v/>
      </c>
      <c r="F61" s="19" t="str">
        <f>VLOOKUP(A61,OutputOsiris!$A$9:$B$1008,2,FALSE)</f>
        <v/>
      </c>
      <c r="G61" s="46" t="str">
        <f>IF(C61="NEE","",VLOOKUP(A61,InputToets!$A$9:$J$1008,8,FALSE))</f>
        <v/>
      </c>
      <c r="H61" s="13">
        <f t="shared" si="7"/>
        <v>0</v>
      </c>
      <c r="I61" s="12">
        <f t="shared" si="8"/>
        <v>1</v>
      </c>
      <c r="J61" s="13">
        <f t="shared" si="9"/>
        <v>0</v>
      </c>
      <c r="K61" s="46" t="str">
        <f>IF($K$7=0,"",VLOOKUP(A61,Opdracht!$A$11:$J$1010,8,FALSE))</f>
        <v/>
      </c>
      <c r="L61" s="13">
        <f t="shared" si="10"/>
        <v>0</v>
      </c>
      <c r="M61" s="12">
        <f t="shared" si="1"/>
        <v>0</v>
      </c>
      <c r="N61" s="12">
        <f t="shared" si="11"/>
        <v>0</v>
      </c>
      <c r="O61" s="46" t="str">
        <f t="shared" si="12"/>
        <v/>
      </c>
      <c r="P61" s="20" t="str">
        <f>IF(ISERROR(O61),(G61),IF(OR(ISERROR(G61),ISERROR(K61)),"",IF(AND(G61="",K61=""),IF(A61="","",""),IF(ISNUMBER(O61),IF(OR($O$7="T",$O$7="A"),IF(AND(O61&gt;5,O61&lt;$P$4),5,IF(AND(O61&gt;=$P$4,O61&lt;=6),6,MROUND(O61,P$7))),IF(AND(MIN(G61,K61)&lt;#REF!,R61="!",O61&gt;=$P$4),"ONV",IF(AND(O61&gt;5,O61&lt;$P$4),5,IF(AND(O61&gt;=$P$4,O61&lt;=6),6,MROUND(O61,P$7))))),""))))</f>
        <v/>
      </c>
      <c r="Q61" s="187" t="e">
        <f>IF(AND($O$7="B",ISNUMBER(O61),MIN(G61,K61)&lt;#REF!),"!","")</f>
        <v>#REF!</v>
      </c>
      <c r="R61" s="190" t="str">
        <f t="shared" si="4"/>
        <v/>
      </c>
      <c r="S61" s="193" t="str">
        <f t="shared" si="13"/>
        <v/>
      </c>
      <c r="T61" s="1"/>
    </row>
    <row r="62" spans="1:20" x14ac:dyDescent="0.2">
      <c r="A62" s="21" t="str">
        <f>OutputOsiris!A62</f>
        <v/>
      </c>
      <c r="B62" s="26" t="str">
        <f>VLOOKUP(A62,InputToets!$A$9:$A$1008,1,FALSE)</f>
        <v/>
      </c>
      <c r="C62" s="44" t="str">
        <f t="shared" si="5"/>
        <v/>
      </c>
      <c r="D62" s="45" t="str">
        <f>VLOOKUP(A62,Opdracht!$A$11:$A$1010,1,FALSE)</f>
        <v/>
      </c>
      <c r="E62" s="44" t="str">
        <f t="shared" si="6"/>
        <v/>
      </c>
      <c r="F62" s="19" t="str">
        <f>VLOOKUP(A62,OutputOsiris!$A$9:$B$1008,2,FALSE)</f>
        <v/>
      </c>
      <c r="G62" s="46" t="str">
        <f>IF(C62="NEE","",VLOOKUP(A62,InputToets!$A$9:$J$1008,8,FALSE))</f>
        <v/>
      </c>
      <c r="H62" s="13">
        <f t="shared" si="7"/>
        <v>0</v>
      </c>
      <c r="I62" s="12">
        <f t="shared" si="8"/>
        <v>1</v>
      </c>
      <c r="J62" s="13">
        <f t="shared" si="9"/>
        <v>0</v>
      </c>
      <c r="K62" s="46" t="str">
        <f>IF($K$7=0,"",VLOOKUP(A62,Opdracht!$A$11:$J$1010,8,FALSE))</f>
        <v/>
      </c>
      <c r="L62" s="13">
        <f t="shared" si="10"/>
        <v>0</v>
      </c>
      <c r="M62" s="12">
        <f t="shared" si="1"/>
        <v>0</v>
      </c>
      <c r="N62" s="12">
        <f t="shared" si="11"/>
        <v>0</v>
      </c>
      <c r="O62" s="46" t="str">
        <f t="shared" si="12"/>
        <v/>
      </c>
      <c r="P62" s="20" t="str">
        <f>IF(ISERROR(O62),(G62),IF(OR(ISERROR(G62),ISERROR(K62)),"",IF(AND(G62="",K62=""),IF(A62="","",""),IF(ISNUMBER(O62),IF(OR($O$7="T",$O$7="A"),IF(AND(O62&gt;5,O62&lt;$P$4),5,IF(AND(O62&gt;=$P$4,O62&lt;=6),6,MROUND(O62,P$7))),IF(AND(MIN(G62,K62)&lt;#REF!,R62="!",O62&gt;=$P$4),"ONV",IF(AND(O62&gt;5,O62&lt;$P$4),5,IF(AND(O62&gt;=$P$4,O62&lt;=6),6,MROUND(O62,P$7))))),""))))</f>
        <v/>
      </c>
      <c r="Q62" s="187" t="e">
        <f>IF(AND($O$7="B",ISNUMBER(O62),MIN(G62,K62)&lt;#REF!),"!","")</f>
        <v>#REF!</v>
      </c>
      <c r="R62" s="190" t="str">
        <f t="shared" si="4"/>
        <v/>
      </c>
      <c r="S62" s="193" t="str">
        <f t="shared" si="13"/>
        <v/>
      </c>
      <c r="T62" s="1"/>
    </row>
    <row r="63" spans="1:20" x14ac:dyDescent="0.2">
      <c r="A63" s="21" t="str">
        <f>OutputOsiris!A63</f>
        <v/>
      </c>
      <c r="B63" s="26" t="str">
        <f>VLOOKUP(A63,InputToets!$A$9:$A$1008,1,FALSE)</f>
        <v/>
      </c>
      <c r="C63" s="44" t="str">
        <f t="shared" si="5"/>
        <v/>
      </c>
      <c r="D63" s="45" t="str">
        <f>VLOOKUP(A63,Opdracht!$A$11:$A$1010,1,FALSE)</f>
        <v/>
      </c>
      <c r="E63" s="44" t="str">
        <f t="shared" si="6"/>
        <v/>
      </c>
      <c r="F63" s="19" t="str">
        <f>VLOOKUP(A63,OutputOsiris!$A$9:$B$1008,2,FALSE)</f>
        <v/>
      </c>
      <c r="G63" s="46" t="str">
        <f>IF(C63="NEE","",VLOOKUP(A63,InputToets!$A$9:$J$1008,8,FALSE))</f>
        <v/>
      </c>
      <c r="H63" s="13">
        <f t="shared" si="7"/>
        <v>0</v>
      </c>
      <c r="I63" s="12">
        <f t="shared" si="8"/>
        <v>1</v>
      </c>
      <c r="J63" s="13">
        <f t="shared" si="9"/>
        <v>0</v>
      </c>
      <c r="K63" s="46" t="str">
        <f>IF($K$7=0,"",VLOOKUP(A63,Opdracht!$A$11:$J$1010,8,FALSE))</f>
        <v/>
      </c>
      <c r="L63" s="13">
        <f t="shared" si="10"/>
        <v>0</v>
      </c>
      <c r="M63" s="12">
        <f t="shared" si="1"/>
        <v>0</v>
      </c>
      <c r="N63" s="12">
        <f t="shared" si="11"/>
        <v>0</v>
      </c>
      <c r="O63" s="46" t="str">
        <f t="shared" si="12"/>
        <v/>
      </c>
      <c r="P63" s="20" t="str">
        <f>IF(ISERROR(O63),(G63),IF(OR(ISERROR(G63),ISERROR(K63)),"",IF(AND(G63="",K63=""),IF(A63="","",""),IF(ISNUMBER(O63),IF(OR($O$7="T",$O$7="A"),IF(AND(O63&gt;5,O63&lt;$P$4),5,IF(AND(O63&gt;=$P$4,O63&lt;=6),6,MROUND(O63,P$7))),IF(AND(MIN(G63,K63)&lt;#REF!,R63="!",O63&gt;=$P$4),"ONV",IF(AND(O63&gt;5,O63&lt;$P$4),5,IF(AND(O63&gt;=$P$4,O63&lt;=6),6,MROUND(O63,P$7))))),""))))</f>
        <v/>
      </c>
      <c r="Q63" s="187" t="e">
        <f>IF(AND($O$7="B",ISNUMBER(O63),MIN(G63,K63)&lt;#REF!),"!","")</f>
        <v>#REF!</v>
      </c>
      <c r="R63" s="190" t="str">
        <f t="shared" si="4"/>
        <v/>
      </c>
      <c r="S63" s="193" t="str">
        <f t="shared" si="13"/>
        <v/>
      </c>
      <c r="T63" s="1"/>
    </row>
    <row r="64" spans="1:20" x14ac:dyDescent="0.2">
      <c r="A64" s="21" t="str">
        <f>OutputOsiris!A64</f>
        <v/>
      </c>
      <c r="B64" s="26" t="str">
        <f>VLOOKUP(A64,InputToets!$A$9:$A$1008,1,FALSE)</f>
        <v/>
      </c>
      <c r="C64" s="44" t="str">
        <f t="shared" si="5"/>
        <v/>
      </c>
      <c r="D64" s="45" t="str">
        <f>VLOOKUP(A64,Opdracht!$A$11:$A$1010,1,FALSE)</f>
        <v/>
      </c>
      <c r="E64" s="44" t="str">
        <f t="shared" si="6"/>
        <v/>
      </c>
      <c r="F64" s="19" t="str">
        <f>VLOOKUP(A64,OutputOsiris!$A$9:$B$1008,2,FALSE)</f>
        <v/>
      </c>
      <c r="G64" s="46" t="str">
        <f>IF(C64="NEE","",VLOOKUP(A64,InputToets!$A$9:$J$1008,8,FALSE))</f>
        <v/>
      </c>
      <c r="H64" s="13">
        <f t="shared" si="7"/>
        <v>0</v>
      </c>
      <c r="I64" s="12">
        <f t="shared" si="8"/>
        <v>1</v>
      </c>
      <c r="J64" s="13">
        <f t="shared" si="9"/>
        <v>0</v>
      </c>
      <c r="K64" s="46" t="str">
        <f>IF($K$7=0,"",VLOOKUP(A64,Opdracht!$A$11:$J$1010,8,FALSE))</f>
        <v/>
      </c>
      <c r="L64" s="13">
        <f t="shared" si="10"/>
        <v>0</v>
      </c>
      <c r="M64" s="12">
        <f t="shared" si="1"/>
        <v>0</v>
      </c>
      <c r="N64" s="12">
        <f t="shared" si="11"/>
        <v>0</v>
      </c>
      <c r="O64" s="46" t="str">
        <f t="shared" si="12"/>
        <v/>
      </c>
      <c r="P64" s="20" t="str">
        <f>IF(ISERROR(O64),(G64),IF(OR(ISERROR(G64),ISERROR(K64)),"",IF(AND(G64="",K64=""),IF(A64="","",""),IF(ISNUMBER(O64),IF(OR($O$7="T",$O$7="A"),IF(AND(O64&gt;5,O64&lt;$P$4),5,IF(AND(O64&gt;=$P$4,O64&lt;=6),6,MROUND(O64,P$7))),IF(AND(MIN(G64,K64)&lt;#REF!,R64="!",O64&gt;=$P$4),"ONV",IF(AND(O64&gt;5,O64&lt;$P$4),5,IF(AND(O64&gt;=$P$4,O64&lt;=6),6,MROUND(O64,P$7))))),""))))</f>
        <v/>
      </c>
      <c r="Q64" s="187" t="e">
        <f>IF(AND($O$7="B",ISNUMBER(O64),MIN(G64,K64)&lt;#REF!),"!","")</f>
        <v>#REF!</v>
      </c>
      <c r="R64" s="190" t="str">
        <f t="shared" si="4"/>
        <v/>
      </c>
      <c r="S64" s="193" t="str">
        <f t="shared" si="13"/>
        <v/>
      </c>
      <c r="T64" s="1"/>
    </row>
    <row r="65" spans="1:20" x14ac:dyDescent="0.2">
      <c r="A65" s="21" t="str">
        <f>OutputOsiris!A65</f>
        <v/>
      </c>
      <c r="B65" s="26" t="str">
        <f>VLOOKUP(A65,InputToets!$A$9:$A$1008,1,FALSE)</f>
        <v/>
      </c>
      <c r="C65" s="44" t="str">
        <f t="shared" si="5"/>
        <v/>
      </c>
      <c r="D65" s="45" t="str">
        <f>VLOOKUP(A65,Opdracht!$A$11:$A$1010,1,FALSE)</f>
        <v/>
      </c>
      <c r="E65" s="44" t="str">
        <f t="shared" si="6"/>
        <v/>
      </c>
      <c r="F65" s="19" t="str">
        <f>VLOOKUP(A65,OutputOsiris!$A$9:$B$1008,2,FALSE)</f>
        <v/>
      </c>
      <c r="G65" s="46" t="str">
        <f>IF(C65="NEE","",VLOOKUP(A65,InputToets!$A$9:$J$1008,8,FALSE))</f>
        <v/>
      </c>
      <c r="H65" s="13">
        <f t="shared" si="7"/>
        <v>0</v>
      </c>
      <c r="I65" s="12">
        <f t="shared" si="8"/>
        <v>1</v>
      </c>
      <c r="J65" s="13">
        <f t="shared" si="9"/>
        <v>0</v>
      </c>
      <c r="K65" s="46" t="str">
        <f>IF($K$7=0,"",VLOOKUP(A65,Opdracht!$A$11:$J$1010,8,FALSE))</f>
        <v/>
      </c>
      <c r="L65" s="13">
        <f t="shared" si="10"/>
        <v>0</v>
      </c>
      <c r="M65" s="12">
        <f t="shared" si="1"/>
        <v>0</v>
      </c>
      <c r="N65" s="12">
        <f t="shared" si="11"/>
        <v>0</v>
      </c>
      <c r="O65" s="46" t="str">
        <f t="shared" si="12"/>
        <v/>
      </c>
      <c r="P65" s="20" t="str">
        <f>IF(ISERROR(O65),(G65),IF(OR(ISERROR(G65),ISERROR(K65)),"",IF(AND(G65="",K65=""),IF(A65="","",""),IF(ISNUMBER(O65),IF(OR($O$7="T",$O$7="A"),IF(AND(O65&gt;5,O65&lt;$P$4),5,IF(AND(O65&gt;=$P$4,O65&lt;=6),6,MROUND(O65,P$7))),IF(AND(MIN(G65,K65)&lt;#REF!,R65="!",O65&gt;=$P$4),"ONV",IF(AND(O65&gt;5,O65&lt;$P$4),5,IF(AND(O65&gt;=$P$4,O65&lt;=6),6,MROUND(O65,P$7))))),""))))</f>
        <v/>
      </c>
      <c r="Q65" s="187" t="e">
        <f>IF(AND($O$7="B",ISNUMBER(O65),MIN(G65,K65)&lt;#REF!),"!","")</f>
        <v>#REF!</v>
      </c>
      <c r="R65" s="190" t="str">
        <f t="shared" si="4"/>
        <v/>
      </c>
      <c r="S65" s="193" t="str">
        <f t="shared" si="13"/>
        <v/>
      </c>
      <c r="T65" s="1"/>
    </row>
    <row r="66" spans="1:20" x14ac:dyDescent="0.2">
      <c r="A66" s="21" t="str">
        <f>OutputOsiris!A66</f>
        <v/>
      </c>
      <c r="B66" s="26" t="str">
        <f>VLOOKUP(A66,InputToets!$A$9:$A$1008,1,FALSE)</f>
        <v/>
      </c>
      <c r="C66" s="44" t="str">
        <f t="shared" si="5"/>
        <v/>
      </c>
      <c r="D66" s="45" t="str">
        <f>VLOOKUP(A66,Opdracht!$A$11:$A$1010,1,FALSE)</f>
        <v/>
      </c>
      <c r="E66" s="44" t="str">
        <f t="shared" si="6"/>
        <v/>
      </c>
      <c r="F66" s="19" t="str">
        <f>VLOOKUP(A66,OutputOsiris!$A$9:$B$1008,2,FALSE)</f>
        <v/>
      </c>
      <c r="G66" s="46" t="str">
        <f>IF(C66="NEE","",VLOOKUP(A66,InputToets!$A$9:$J$1008,8,FALSE))</f>
        <v/>
      </c>
      <c r="H66" s="13">
        <f t="shared" si="7"/>
        <v>0</v>
      </c>
      <c r="I66" s="12">
        <f t="shared" si="8"/>
        <v>1</v>
      </c>
      <c r="J66" s="13">
        <f t="shared" si="9"/>
        <v>0</v>
      </c>
      <c r="K66" s="46" t="str">
        <f>IF($K$7=0,"",VLOOKUP(A66,Opdracht!$A$11:$J$1010,8,FALSE))</f>
        <v/>
      </c>
      <c r="L66" s="13">
        <f t="shared" si="10"/>
        <v>0</v>
      </c>
      <c r="M66" s="12">
        <f t="shared" si="1"/>
        <v>0</v>
      </c>
      <c r="N66" s="12">
        <f t="shared" si="11"/>
        <v>0</v>
      </c>
      <c r="O66" s="46" t="str">
        <f t="shared" si="12"/>
        <v/>
      </c>
      <c r="P66" s="20" t="str">
        <f>IF(ISERROR(O66),(G66),IF(OR(ISERROR(G66),ISERROR(K66)),"",IF(AND(G66="",K66=""),IF(A66="","",""),IF(ISNUMBER(O66),IF(OR($O$7="T",$O$7="A"),IF(AND(O66&gt;5,O66&lt;$P$4),5,IF(AND(O66&gt;=$P$4,O66&lt;=6),6,MROUND(O66,P$7))),IF(AND(MIN(G66,K66)&lt;#REF!,R66="!",O66&gt;=$P$4),"ONV",IF(AND(O66&gt;5,O66&lt;$P$4),5,IF(AND(O66&gt;=$P$4,O66&lt;=6),6,MROUND(O66,P$7))))),""))))</f>
        <v/>
      </c>
      <c r="Q66" s="187" t="e">
        <f>IF(AND($O$7="B",ISNUMBER(O66),MIN(G66,K66)&lt;#REF!),"!","")</f>
        <v>#REF!</v>
      </c>
      <c r="R66" s="190" t="str">
        <f t="shared" si="4"/>
        <v/>
      </c>
      <c r="S66" s="193" t="str">
        <f t="shared" si="13"/>
        <v/>
      </c>
      <c r="T66" s="1"/>
    </row>
    <row r="67" spans="1:20" x14ac:dyDescent="0.2">
      <c r="A67" s="21" t="str">
        <f>OutputOsiris!A67</f>
        <v/>
      </c>
      <c r="B67" s="26" t="str">
        <f>VLOOKUP(A67,InputToets!$A$9:$A$1008,1,FALSE)</f>
        <v/>
      </c>
      <c r="C67" s="44" t="str">
        <f t="shared" si="5"/>
        <v/>
      </c>
      <c r="D67" s="45" t="str">
        <f>VLOOKUP(A67,Opdracht!$A$11:$A$1010,1,FALSE)</f>
        <v/>
      </c>
      <c r="E67" s="44" t="str">
        <f t="shared" si="6"/>
        <v/>
      </c>
      <c r="F67" s="19" t="str">
        <f>VLOOKUP(A67,OutputOsiris!$A$9:$B$1008,2,FALSE)</f>
        <v/>
      </c>
      <c r="G67" s="46" t="str">
        <f>IF(C67="NEE","",VLOOKUP(A67,InputToets!$A$9:$J$1008,8,FALSE))</f>
        <v/>
      </c>
      <c r="H67" s="13">
        <f t="shared" si="7"/>
        <v>0</v>
      </c>
      <c r="I67" s="12">
        <f t="shared" si="8"/>
        <v>1</v>
      </c>
      <c r="J67" s="13">
        <f t="shared" si="9"/>
        <v>0</v>
      </c>
      <c r="K67" s="46" t="str">
        <f>IF($K$7=0,"",VLOOKUP(A67,Opdracht!$A$11:$J$1010,8,FALSE))</f>
        <v/>
      </c>
      <c r="L67" s="13">
        <f t="shared" si="10"/>
        <v>0</v>
      </c>
      <c r="M67" s="12">
        <f t="shared" si="1"/>
        <v>0</v>
      </c>
      <c r="N67" s="12">
        <f t="shared" si="11"/>
        <v>0</v>
      </c>
      <c r="O67" s="46" t="str">
        <f t="shared" si="12"/>
        <v/>
      </c>
      <c r="P67" s="20" t="str">
        <f>IF(ISERROR(O67),(G67),IF(OR(ISERROR(G67),ISERROR(K67)),"",IF(AND(G67="",K67=""),IF(A67="","",""),IF(ISNUMBER(O67),IF(OR($O$7="T",$O$7="A"),IF(AND(O67&gt;5,O67&lt;$P$4),5,IF(AND(O67&gt;=$P$4,O67&lt;=6),6,MROUND(O67,P$7))),IF(AND(MIN(G67,K67)&lt;#REF!,R67="!",O67&gt;=$P$4),"ONV",IF(AND(O67&gt;5,O67&lt;$P$4),5,IF(AND(O67&gt;=$P$4,O67&lt;=6),6,MROUND(O67,P$7))))),""))))</f>
        <v/>
      </c>
      <c r="Q67" s="187" t="e">
        <f>IF(AND($O$7="B",ISNUMBER(O67),MIN(G67,K67)&lt;#REF!),"!","")</f>
        <v>#REF!</v>
      </c>
      <c r="R67" s="190" t="str">
        <f t="shared" si="4"/>
        <v/>
      </c>
      <c r="S67" s="193" t="str">
        <f t="shared" si="13"/>
        <v/>
      </c>
      <c r="T67" s="1"/>
    </row>
    <row r="68" spans="1:20" x14ac:dyDescent="0.2">
      <c r="A68" s="21" t="str">
        <f>OutputOsiris!A68</f>
        <v/>
      </c>
      <c r="B68" s="26" t="str">
        <f>VLOOKUP(A68,InputToets!$A$9:$A$1008,1,FALSE)</f>
        <v/>
      </c>
      <c r="C68" s="44" t="str">
        <f t="shared" si="5"/>
        <v/>
      </c>
      <c r="D68" s="45" t="str">
        <f>VLOOKUP(A68,Opdracht!$A$11:$A$1010,1,FALSE)</f>
        <v/>
      </c>
      <c r="E68" s="44" t="str">
        <f t="shared" si="6"/>
        <v/>
      </c>
      <c r="F68" s="19" t="str">
        <f>VLOOKUP(A68,OutputOsiris!$A$9:$B$1008,2,FALSE)</f>
        <v/>
      </c>
      <c r="G68" s="46" t="str">
        <f>IF(C68="NEE","",VLOOKUP(A68,InputToets!$A$9:$J$1008,8,FALSE))</f>
        <v/>
      </c>
      <c r="H68" s="13">
        <f t="shared" si="7"/>
        <v>0</v>
      </c>
      <c r="I68" s="12">
        <f t="shared" si="8"/>
        <v>1</v>
      </c>
      <c r="J68" s="13">
        <f t="shared" si="9"/>
        <v>0</v>
      </c>
      <c r="K68" s="46" t="str">
        <f>IF($K$7=0,"",VLOOKUP(A68,Opdracht!$A$11:$J$1010,8,FALSE))</f>
        <v/>
      </c>
      <c r="L68" s="13">
        <f t="shared" si="10"/>
        <v>0</v>
      </c>
      <c r="M68" s="12">
        <f t="shared" si="1"/>
        <v>0</v>
      </c>
      <c r="N68" s="12">
        <f t="shared" si="11"/>
        <v>0</v>
      </c>
      <c r="O68" s="46" t="str">
        <f t="shared" si="12"/>
        <v/>
      </c>
      <c r="P68" s="20" t="str">
        <f>IF(ISERROR(O68),(G68),IF(OR(ISERROR(G68),ISERROR(K68)),"",IF(AND(G68="",K68=""),IF(A68="","",""),IF(ISNUMBER(O68),IF(OR($O$7="T",$O$7="A"),IF(AND(O68&gt;5,O68&lt;$P$4),5,IF(AND(O68&gt;=$P$4,O68&lt;=6),6,MROUND(O68,P$7))),IF(AND(MIN(G68,K68)&lt;#REF!,R68="!",O68&gt;=$P$4),"ONV",IF(AND(O68&gt;5,O68&lt;$P$4),5,IF(AND(O68&gt;=$P$4,O68&lt;=6),6,MROUND(O68,P$7))))),""))))</f>
        <v/>
      </c>
      <c r="Q68" s="187" t="e">
        <f>IF(AND($O$7="B",ISNUMBER(O68),MIN(G68,K68)&lt;#REF!),"!","")</f>
        <v>#REF!</v>
      </c>
      <c r="R68" s="190" t="str">
        <f t="shared" si="4"/>
        <v/>
      </c>
      <c r="S68" s="193" t="str">
        <f t="shared" si="13"/>
        <v/>
      </c>
      <c r="T68" s="1"/>
    </row>
    <row r="69" spans="1:20" x14ac:dyDescent="0.2">
      <c r="A69" s="21" t="str">
        <f>OutputOsiris!A69</f>
        <v/>
      </c>
      <c r="B69" s="26" t="str">
        <f>VLOOKUP(A69,InputToets!$A$9:$A$1008,1,FALSE)</f>
        <v/>
      </c>
      <c r="C69" s="44" t="str">
        <f t="shared" si="5"/>
        <v/>
      </c>
      <c r="D69" s="45" t="str">
        <f>VLOOKUP(A69,Opdracht!$A$11:$A$1010,1,FALSE)</f>
        <v/>
      </c>
      <c r="E69" s="44" t="str">
        <f t="shared" si="6"/>
        <v/>
      </c>
      <c r="F69" s="19" t="str">
        <f>VLOOKUP(A69,OutputOsiris!$A$9:$B$1008,2,FALSE)</f>
        <v/>
      </c>
      <c r="G69" s="46" t="str">
        <f>IF(C69="NEE","",VLOOKUP(A69,InputToets!$A$9:$J$1008,8,FALSE))</f>
        <v/>
      </c>
      <c r="H69" s="13">
        <f t="shared" si="7"/>
        <v>0</v>
      </c>
      <c r="I69" s="12">
        <f t="shared" si="8"/>
        <v>1</v>
      </c>
      <c r="J69" s="13">
        <f t="shared" si="9"/>
        <v>0</v>
      </c>
      <c r="K69" s="46" t="str">
        <f>IF($K$7=0,"",VLOOKUP(A69,Opdracht!$A$11:$J$1010,8,FALSE))</f>
        <v/>
      </c>
      <c r="L69" s="13">
        <f t="shared" si="10"/>
        <v>0</v>
      </c>
      <c r="M69" s="12">
        <f t="shared" si="1"/>
        <v>0</v>
      </c>
      <c r="N69" s="12">
        <f t="shared" si="11"/>
        <v>0</v>
      </c>
      <c r="O69" s="46" t="str">
        <f t="shared" si="12"/>
        <v/>
      </c>
      <c r="P69" s="20" t="str">
        <f>IF(ISERROR(O69),(G69),IF(OR(ISERROR(G69),ISERROR(K69)),"",IF(AND(G69="",K69=""),IF(A69="","",""),IF(ISNUMBER(O69),IF(OR($O$7="T",$O$7="A"),IF(AND(O69&gt;5,O69&lt;$P$4),5,IF(AND(O69&gt;=$P$4,O69&lt;=6),6,MROUND(O69,P$7))),IF(AND(MIN(G69,K69)&lt;#REF!,R69="!",O69&gt;=$P$4),"ONV",IF(AND(O69&gt;5,O69&lt;$P$4),5,IF(AND(O69&gt;=$P$4,O69&lt;=6),6,MROUND(O69,P$7))))),""))))</f>
        <v/>
      </c>
      <c r="Q69" s="187" t="e">
        <f>IF(AND($O$7="B",ISNUMBER(O69),MIN(G69,K69)&lt;#REF!),"!","")</f>
        <v>#REF!</v>
      </c>
      <c r="R69" s="190" t="str">
        <f t="shared" si="4"/>
        <v/>
      </c>
      <c r="S69" s="193" t="str">
        <f t="shared" si="13"/>
        <v/>
      </c>
      <c r="T69" s="1"/>
    </row>
    <row r="70" spans="1:20" x14ac:dyDescent="0.2">
      <c r="A70" s="21" t="str">
        <f>OutputOsiris!A70</f>
        <v/>
      </c>
      <c r="B70" s="26" t="str">
        <f>VLOOKUP(A70,InputToets!$A$9:$A$1008,1,FALSE)</f>
        <v/>
      </c>
      <c r="C70" s="44" t="str">
        <f t="shared" si="5"/>
        <v/>
      </c>
      <c r="D70" s="45" t="str">
        <f>VLOOKUP(A70,Opdracht!$A$11:$A$1010,1,FALSE)</f>
        <v/>
      </c>
      <c r="E70" s="44" t="str">
        <f t="shared" si="6"/>
        <v/>
      </c>
      <c r="F70" s="19" t="str">
        <f>VLOOKUP(A70,OutputOsiris!$A$9:$B$1008,2,FALSE)</f>
        <v/>
      </c>
      <c r="G70" s="46" t="str">
        <f>IF(C70="NEE","",VLOOKUP(A70,InputToets!$A$9:$J$1008,8,FALSE))</f>
        <v/>
      </c>
      <c r="H70" s="13">
        <f t="shared" si="7"/>
        <v>0</v>
      </c>
      <c r="I70" s="12">
        <f t="shared" si="8"/>
        <v>1</v>
      </c>
      <c r="J70" s="13">
        <f t="shared" si="9"/>
        <v>0</v>
      </c>
      <c r="K70" s="46" t="str">
        <f>IF($K$7=0,"",VLOOKUP(A70,Opdracht!$A$11:$J$1010,8,FALSE))</f>
        <v/>
      </c>
      <c r="L70" s="13">
        <f t="shared" si="10"/>
        <v>0</v>
      </c>
      <c r="M70" s="12">
        <f t="shared" si="1"/>
        <v>0</v>
      </c>
      <c r="N70" s="12">
        <f t="shared" si="11"/>
        <v>0</v>
      </c>
      <c r="O70" s="46" t="str">
        <f t="shared" si="12"/>
        <v/>
      </c>
      <c r="P70" s="20" t="str">
        <f>IF(ISERROR(O70),(G70),IF(OR(ISERROR(G70),ISERROR(K70)),"",IF(AND(G70="",K70=""),IF(A70="","",""),IF(ISNUMBER(O70),IF(OR($O$7="T",$O$7="A"),IF(AND(O70&gt;5,O70&lt;$P$4),5,IF(AND(O70&gt;=$P$4,O70&lt;=6),6,MROUND(O70,P$7))),IF(AND(MIN(G70,K70)&lt;#REF!,R70="!",O70&gt;=$P$4),"ONV",IF(AND(O70&gt;5,O70&lt;$P$4),5,IF(AND(O70&gt;=$P$4,O70&lt;=6),6,MROUND(O70,P$7))))),""))))</f>
        <v/>
      </c>
      <c r="Q70" s="187" t="e">
        <f>IF(AND($O$7="B",ISNUMBER(O70),MIN(G70,K70)&lt;#REF!),"!","")</f>
        <v>#REF!</v>
      </c>
      <c r="R70" s="190" t="str">
        <f t="shared" si="4"/>
        <v/>
      </c>
      <c r="S70" s="193" t="str">
        <f t="shared" si="13"/>
        <v/>
      </c>
      <c r="T70" s="1"/>
    </row>
    <row r="71" spans="1:20" x14ac:dyDescent="0.2">
      <c r="A71" s="21" t="str">
        <f>OutputOsiris!A71</f>
        <v/>
      </c>
      <c r="B71" s="26" t="str">
        <f>VLOOKUP(A71,InputToets!$A$9:$A$1008,1,FALSE)</f>
        <v/>
      </c>
      <c r="C71" s="44" t="str">
        <f t="shared" si="5"/>
        <v/>
      </c>
      <c r="D71" s="45" t="str">
        <f>VLOOKUP(A71,Opdracht!$A$11:$A$1010,1,FALSE)</f>
        <v/>
      </c>
      <c r="E71" s="44" t="str">
        <f t="shared" si="6"/>
        <v/>
      </c>
      <c r="F71" s="19" t="str">
        <f>VLOOKUP(A71,OutputOsiris!$A$9:$B$1008,2,FALSE)</f>
        <v/>
      </c>
      <c r="G71" s="46" t="str">
        <f>IF(C71="NEE","",VLOOKUP(A71,InputToets!$A$9:$J$1008,8,FALSE))</f>
        <v/>
      </c>
      <c r="H71" s="13">
        <f t="shared" si="7"/>
        <v>0</v>
      </c>
      <c r="I71" s="12">
        <f t="shared" si="8"/>
        <v>1</v>
      </c>
      <c r="J71" s="13">
        <f t="shared" si="9"/>
        <v>0</v>
      </c>
      <c r="K71" s="46" t="str">
        <f>IF($K$7=0,"",VLOOKUP(A71,Opdracht!$A$11:$J$1010,8,FALSE))</f>
        <v/>
      </c>
      <c r="L71" s="13">
        <f t="shared" si="10"/>
        <v>0</v>
      </c>
      <c r="M71" s="12">
        <f t="shared" si="1"/>
        <v>0</v>
      </c>
      <c r="N71" s="12">
        <f t="shared" si="11"/>
        <v>0</v>
      </c>
      <c r="O71" s="46" t="str">
        <f t="shared" si="12"/>
        <v/>
      </c>
      <c r="P71" s="20" t="str">
        <f>IF(ISERROR(O71),(G71),IF(OR(ISERROR(G71),ISERROR(K71)),"",IF(AND(G71="",K71=""),IF(A71="","",""),IF(ISNUMBER(O71),IF(OR($O$7="T",$O$7="A"),IF(AND(O71&gt;5,O71&lt;$P$4),5,IF(AND(O71&gt;=$P$4,O71&lt;=6),6,MROUND(O71,P$7))),IF(AND(MIN(G71,K71)&lt;#REF!,R71="!",O71&gt;=$P$4),"ONV",IF(AND(O71&gt;5,O71&lt;$P$4),5,IF(AND(O71&gt;=$P$4,O71&lt;=6),6,MROUND(O71,P$7))))),""))))</f>
        <v/>
      </c>
      <c r="Q71" s="187" t="e">
        <f>IF(AND($O$7="B",ISNUMBER(O71),MIN(G71,K71)&lt;#REF!),"!","")</f>
        <v>#REF!</v>
      </c>
      <c r="R71" s="190" t="str">
        <f t="shared" si="4"/>
        <v/>
      </c>
      <c r="S71" s="193" t="str">
        <f t="shared" si="13"/>
        <v/>
      </c>
      <c r="T71" s="1"/>
    </row>
    <row r="72" spans="1:20" x14ac:dyDescent="0.2">
      <c r="A72" s="21" t="str">
        <f>OutputOsiris!A72</f>
        <v/>
      </c>
      <c r="B72" s="26" t="str">
        <f>VLOOKUP(A72,InputToets!$A$9:$A$1008,1,FALSE)</f>
        <v/>
      </c>
      <c r="C72" s="44" t="str">
        <f t="shared" si="5"/>
        <v/>
      </c>
      <c r="D72" s="45" t="str">
        <f>VLOOKUP(A72,Opdracht!$A$11:$A$1010,1,FALSE)</f>
        <v/>
      </c>
      <c r="E72" s="44" t="str">
        <f t="shared" si="6"/>
        <v/>
      </c>
      <c r="F72" s="19" t="str">
        <f>VLOOKUP(A72,OutputOsiris!$A$9:$B$1008,2,FALSE)</f>
        <v/>
      </c>
      <c r="G72" s="46" t="str">
        <f>IF(C72="NEE","",VLOOKUP(A72,InputToets!$A$9:$J$1008,8,FALSE))</f>
        <v/>
      </c>
      <c r="H72" s="13">
        <f t="shared" si="7"/>
        <v>0</v>
      </c>
      <c r="I72" s="12">
        <f t="shared" si="8"/>
        <v>1</v>
      </c>
      <c r="J72" s="13">
        <f t="shared" si="9"/>
        <v>0</v>
      </c>
      <c r="K72" s="46" t="str">
        <f>IF($K$7=0,"",VLOOKUP(A72,Opdracht!$A$11:$J$1010,8,FALSE))</f>
        <v/>
      </c>
      <c r="L72" s="13">
        <f t="shared" si="10"/>
        <v>0</v>
      </c>
      <c r="M72" s="12">
        <f t="shared" si="1"/>
        <v>0</v>
      </c>
      <c r="N72" s="12">
        <f t="shared" si="11"/>
        <v>0</v>
      </c>
      <c r="O72" s="46" t="str">
        <f t="shared" si="12"/>
        <v/>
      </c>
      <c r="P72" s="20" t="str">
        <f>IF(ISERROR(O72),(G72),IF(OR(ISERROR(G72),ISERROR(K72)),"",IF(AND(G72="",K72=""),IF(A72="","",""),IF(ISNUMBER(O72),IF(OR($O$7="T",$O$7="A"),IF(AND(O72&gt;5,O72&lt;$P$4),5,IF(AND(O72&gt;=$P$4,O72&lt;=6),6,MROUND(O72,P$7))),IF(AND(MIN(G72,K72)&lt;#REF!,R72="!",O72&gt;=$P$4),"ONV",IF(AND(O72&gt;5,O72&lt;$P$4),5,IF(AND(O72&gt;=$P$4,O72&lt;=6),6,MROUND(O72,P$7))))),""))))</f>
        <v/>
      </c>
      <c r="Q72" s="187" t="e">
        <f>IF(AND($O$7="B",ISNUMBER(O72),MIN(G72,K72)&lt;#REF!),"!","")</f>
        <v>#REF!</v>
      </c>
      <c r="R72" s="190" t="str">
        <f t="shared" si="4"/>
        <v/>
      </c>
      <c r="S72" s="193" t="str">
        <f t="shared" si="13"/>
        <v/>
      </c>
      <c r="T72" s="1"/>
    </row>
    <row r="73" spans="1:20" x14ac:dyDescent="0.2">
      <c r="A73" s="21" t="str">
        <f>OutputOsiris!A73</f>
        <v/>
      </c>
      <c r="B73" s="26" t="str">
        <f>VLOOKUP(A73,InputToets!$A$9:$A$1008,1,FALSE)</f>
        <v/>
      </c>
      <c r="C73" s="44" t="str">
        <f t="shared" si="5"/>
        <v/>
      </c>
      <c r="D73" s="45" t="str">
        <f>VLOOKUP(A73,Opdracht!$A$11:$A$1010,1,FALSE)</f>
        <v/>
      </c>
      <c r="E73" s="44" t="str">
        <f t="shared" si="6"/>
        <v/>
      </c>
      <c r="F73" s="19" t="str">
        <f>VLOOKUP(A73,OutputOsiris!$A$9:$B$1008,2,FALSE)</f>
        <v/>
      </c>
      <c r="G73" s="46" t="str">
        <f>IF(C73="NEE","",VLOOKUP(A73,InputToets!$A$9:$J$1008,8,FALSE))</f>
        <v/>
      </c>
      <c r="H73" s="13">
        <f t="shared" si="7"/>
        <v>0</v>
      </c>
      <c r="I73" s="12">
        <f t="shared" si="8"/>
        <v>1</v>
      </c>
      <c r="J73" s="13">
        <f t="shared" si="9"/>
        <v>0</v>
      </c>
      <c r="K73" s="46" t="str">
        <f>IF($K$7=0,"",VLOOKUP(A73,Opdracht!$A$11:$J$1010,8,FALSE))</f>
        <v/>
      </c>
      <c r="L73" s="13">
        <f t="shared" si="10"/>
        <v>0</v>
      </c>
      <c r="M73" s="12">
        <f t="shared" si="1"/>
        <v>0</v>
      </c>
      <c r="N73" s="12">
        <f t="shared" si="11"/>
        <v>0</v>
      </c>
      <c r="O73" s="46" t="str">
        <f t="shared" si="12"/>
        <v/>
      </c>
      <c r="P73" s="20" t="str">
        <f>IF(ISERROR(O73),(G73),IF(OR(ISERROR(G73),ISERROR(K73)),"",IF(AND(G73="",K73=""),IF(A73="","",""),IF(ISNUMBER(O73),IF(OR($O$7="T",$O$7="A"),IF(AND(O73&gt;5,O73&lt;$P$4),5,IF(AND(O73&gt;=$P$4,O73&lt;=6),6,MROUND(O73,P$7))),IF(AND(MIN(G73,K73)&lt;#REF!,R73="!",O73&gt;=$P$4),"ONV",IF(AND(O73&gt;5,O73&lt;$P$4),5,IF(AND(O73&gt;=$P$4,O73&lt;=6),6,MROUND(O73,P$7))))),""))))</f>
        <v/>
      </c>
      <c r="Q73" s="187" t="e">
        <f>IF(AND($O$7="B",ISNUMBER(O73),MIN(G73,K73)&lt;#REF!),"!","")</f>
        <v>#REF!</v>
      </c>
      <c r="R73" s="190" t="str">
        <f t="shared" ref="R73:R136" si="14">IF(ISERROR(Q73),"",Q73)</f>
        <v/>
      </c>
      <c r="S73" s="193" t="str">
        <f t="shared" si="13"/>
        <v/>
      </c>
      <c r="T73" s="1"/>
    </row>
    <row r="74" spans="1:20" x14ac:dyDescent="0.2">
      <c r="A74" s="21" t="str">
        <f>OutputOsiris!A74</f>
        <v/>
      </c>
      <c r="B74" s="26" t="str">
        <f>VLOOKUP(A74,InputToets!$A$9:$A$1008,1,FALSE)</f>
        <v/>
      </c>
      <c r="C74" s="44" t="str">
        <f t="shared" ref="C74:C137" si="15">IF(LEN(A74)=0,"",(IF(ISERROR(B74),"NEE","x")))</f>
        <v/>
      </c>
      <c r="D74" s="45" t="str">
        <f>VLOOKUP(A74,Opdracht!$A$11:$A$1010,1,FALSE)</f>
        <v/>
      </c>
      <c r="E74" s="44" t="str">
        <f t="shared" ref="E74:E137" si="16">IF(LEN(A74)=0,"",(IF(ISERROR(D74),"NEE","x")))</f>
        <v/>
      </c>
      <c r="F74" s="19" t="str">
        <f>VLOOKUP(A74,OutputOsiris!$A$9:$B$1008,2,FALSE)</f>
        <v/>
      </c>
      <c r="G74" s="46" t="str">
        <f>IF(C74="NEE","",VLOOKUP(A74,InputToets!$A$9:$J$1008,8,FALSE))</f>
        <v/>
      </c>
      <c r="H74" s="13">
        <f t="shared" ref="H74:H137" si="17">IF(ISNA(G74),0,IF(G74="",0,G74))</f>
        <v>0</v>
      </c>
      <c r="I74" s="12">
        <f t="shared" ref="I74:I137" si="18">$G$7</f>
        <v>1</v>
      </c>
      <c r="J74" s="13">
        <f t="shared" ref="J74:J137" si="19">I74*H74</f>
        <v>0</v>
      </c>
      <c r="K74" s="46" t="str">
        <f>IF($K$7=0,"",VLOOKUP(A74,Opdracht!$A$11:$J$1010,8,FALSE))</f>
        <v/>
      </c>
      <c r="L74" s="13">
        <f t="shared" ref="L74:L137" si="20">IF(ISNA(K74),0,IF(K74="",0,K74))</f>
        <v>0</v>
      </c>
      <c r="M74" s="12">
        <f t="shared" ref="M74:M137" si="21">$K$7</f>
        <v>0</v>
      </c>
      <c r="N74" s="12">
        <f t="shared" ref="N74:N137" si="22">M74*L74</f>
        <v>0</v>
      </c>
      <c r="O74" s="46" t="str">
        <f t="shared" ref="O74:O137" si="23">IF(AND(J74=0,N74=0),"",IF($O$7="A",(J74+N74)/(I74+M74),IF(AND(J74&lt;&gt;0,N74&lt;&gt;0,$O$7="B"),($G$7*H74+$K$7*L74)/($G$7+$K$7),IF(AND(J74&lt;&gt;0,$O$7="T"),($G$7*H74+$K$7*L74)/($G$7+$K$7),""))))</f>
        <v/>
      </c>
      <c r="P74" s="20" t="str">
        <f>IF(ISERROR(O74),(G74),IF(OR(ISERROR(G74),ISERROR(K74)),"",IF(AND(G74="",K74=""),IF(A74="","",""),IF(ISNUMBER(O74),IF(OR($O$7="T",$O$7="A"),IF(AND(O74&gt;5,O74&lt;$P$4),5,IF(AND(O74&gt;=$P$4,O74&lt;=6),6,MROUND(O74,P$7))),IF(AND(MIN(G74,K74)&lt;#REF!,R74="!",O74&gt;=$P$4),"ONV",IF(AND(O74&gt;5,O74&lt;$P$4),5,IF(AND(O74&gt;=$P$4,O74&lt;=6),6,MROUND(O74,P$7))))),""))))</f>
        <v/>
      </c>
      <c r="Q74" s="187" t="e">
        <f>IF(AND($O$7="B",ISNUMBER(O74),MIN(G74,K74)&lt;#REF!),"!","")</f>
        <v>#REF!</v>
      </c>
      <c r="R74" s="190" t="str">
        <f t="shared" si="14"/>
        <v/>
      </c>
      <c r="S74" s="193" t="str">
        <f t="shared" ref="S74:S137" si="24">IF(AND(NOT(ISNUMBER(P74)),R74="!"),"!","")</f>
        <v/>
      </c>
      <c r="T74" s="1"/>
    </row>
    <row r="75" spans="1:20" x14ac:dyDescent="0.2">
      <c r="A75" s="21" t="str">
        <f>OutputOsiris!A75</f>
        <v/>
      </c>
      <c r="B75" s="26" t="str">
        <f>VLOOKUP(A75,InputToets!$A$9:$A$1008,1,FALSE)</f>
        <v/>
      </c>
      <c r="C75" s="44" t="str">
        <f t="shared" si="15"/>
        <v/>
      </c>
      <c r="D75" s="45" t="str">
        <f>VLOOKUP(A75,Opdracht!$A$11:$A$1010,1,FALSE)</f>
        <v/>
      </c>
      <c r="E75" s="44" t="str">
        <f t="shared" si="16"/>
        <v/>
      </c>
      <c r="F75" s="19" t="str">
        <f>VLOOKUP(A75,OutputOsiris!$A$9:$B$1008,2,FALSE)</f>
        <v/>
      </c>
      <c r="G75" s="46" t="str">
        <f>IF(C75="NEE","",VLOOKUP(A75,InputToets!$A$9:$J$1008,8,FALSE))</f>
        <v/>
      </c>
      <c r="H75" s="13">
        <f t="shared" si="17"/>
        <v>0</v>
      </c>
      <c r="I75" s="12">
        <f t="shared" si="18"/>
        <v>1</v>
      </c>
      <c r="J75" s="13">
        <f t="shared" si="19"/>
        <v>0</v>
      </c>
      <c r="K75" s="46" t="str">
        <f>IF($K$7=0,"",VLOOKUP(A75,Opdracht!$A$11:$J$1010,8,FALSE))</f>
        <v/>
      </c>
      <c r="L75" s="13">
        <f t="shared" si="20"/>
        <v>0</v>
      </c>
      <c r="M75" s="12">
        <f t="shared" si="21"/>
        <v>0</v>
      </c>
      <c r="N75" s="12">
        <f t="shared" si="22"/>
        <v>0</v>
      </c>
      <c r="O75" s="46" t="str">
        <f t="shared" si="23"/>
        <v/>
      </c>
      <c r="P75" s="20" t="str">
        <f>IF(ISERROR(O75),(G75),IF(OR(ISERROR(G75),ISERROR(K75)),"",IF(AND(G75="",K75=""),IF(A75="","",""),IF(ISNUMBER(O75),IF(OR($O$7="T",$O$7="A"),IF(AND(O75&gt;5,O75&lt;$P$4),5,IF(AND(O75&gt;=$P$4,O75&lt;=6),6,MROUND(O75,P$7))),IF(AND(MIN(G75,K75)&lt;#REF!,R75="!",O75&gt;=$P$4),"ONV",IF(AND(O75&gt;5,O75&lt;$P$4),5,IF(AND(O75&gt;=$P$4,O75&lt;=6),6,MROUND(O75,P$7))))),""))))</f>
        <v/>
      </c>
      <c r="Q75" s="187" t="e">
        <f>IF(AND($O$7="B",ISNUMBER(O75),MIN(G75,K75)&lt;#REF!),"!","")</f>
        <v>#REF!</v>
      </c>
      <c r="R75" s="190" t="str">
        <f t="shared" si="14"/>
        <v/>
      </c>
      <c r="S75" s="193" t="str">
        <f t="shared" si="24"/>
        <v/>
      </c>
      <c r="T75" s="1"/>
    </row>
    <row r="76" spans="1:20" x14ac:dyDescent="0.2">
      <c r="A76" s="21" t="str">
        <f>OutputOsiris!A76</f>
        <v/>
      </c>
      <c r="B76" s="26" t="str">
        <f>VLOOKUP(A76,InputToets!$A$9:$A$1008,1,FALSE)</f>
        <v/>
      </c>
      <c r="C76" s="44" t="str">
        <f t="shared" si="15"/>
        <v/>
      </c>
      <c r="D76" s="45" t="str">
        <f>VLOOKUP(A76,Opdracht!$A$11:$A$1010,1,FALSE)</f>
        <v/>
      </c>
      <c r="E76" s="44" t="str">
        <f t="shared" si="16"/>
        <v/>
      </c>
      <c r="F76" s="19" t="str">
        <f>VLOOKUP(A76,OutputOsiris!$A$9:$B$1008,2,FALSE)</f>
        <v/>
      </c>
      <c r="G76" s="46" t="str">
        <f>IF(C76="NEE","",VLOOKUP(A76,InputToets!$A$9:$J$1008,8,FALSE))</f>
        <v/>
      </c>
      <c r="H76" s="13">
        <f t="shared" si="17"/>
        <v>0</v>
      </c>
      <c r="I76" s="12">
        <f t="shared" si="18"/>
        <v>1</v>
      </c>
      <c r="J76" s="13">
        <f t="shared" si="19"/>
        <v>0</v>
      </c>
      <c r="K76" s="46" t="str">
        <f>IF($K$7=0,"",VLOOKUP(A76,Opdracht!$A$11:$J$1010,8,FALSE))</f>
        <v/>
      </c>
      <c r="L76" s="13">
        <f t="shared" si="20"/>
        <v>0</v>
      </c>
      <c r="M76" s="12">
        <f t="shared" si="21"/>
        <v>0</v>
      </c>
      <c r="N76" s="12">
        <f t="shared" si="22"/>
        <v>0</v>
      </c>
      <c r="O76" s="46" t="str">
        <f t="shared" si="23"/>
        <v/>
      </c>
      <c r="P76" s="20" t="str">
        <f>IF(ISERROR(O76),(G76),IF(OR(ISERROR(G76),ISERROR(K76)),"",IF(AND(G76="",K76=""),IF(A76="","",""),IF(ISNUMBER(O76),IF(OR($O$7="T",$O$7="A"),IF(AND(O76&gt;5,O76&lt;$P$4),5,IF(AND(O76&gt;=$P$4,O76&lt;=6),6,MROUND(O76,P$7))),IF(AND(MIN(G76,K76)&lt;#REF!,R76="!",O76&gt;=$P$4),"ONV",IF(AND(O76&gt;5,O76&lt;$P$4),5,IF(AND(O76&gt;=$P$4,O76&lt;=6),6,MROUND(O76,P$7))))),""))))</f>
        <v/>
      </c>
      <c r="Q76" s="187" t="e">
        <f>IF(AND($O$7="B",ISNUMBER(O76),MIN(G76,K76)&lt;#REF!),"!","")</f>
        <v>#REF!</v>
      </c>
      <c r="R76" s="190" t="str">
        <f t="shared" si="14"/>
        <v/>
      </c>
      <c r="S76" s="193" t="str">
        <f t="shared" si="24"/>
        <v/>
      </c>
      <c r="T76" s="1"/>
    </row>
    <row r="77" spans="1:20" x14ac:dyDescent="0.2">
      <c r="A77" s="21" t="str">
        <f>OutputOsiris!A77</f>
        <v/>
      </c>
      <c r="B77" s="26" t="str">
        <f>VLOOKUP(A77,InputToets!$A$9:$A$1008,1,FALSE)</f>
        <v/>
      </c>
      <c r="C77" s="44" t="str">
        <f t="shared" si="15"/>
        <v/>
      </c>
      <c r="D77" s="45" t="str">
        <f>VLOOKUP(A77,Opdracht!$A$11:$A$1010,1,FALSE)</f>
        <v/>
      </c>
      <c r="E77" s="44" t="str">
        <f t="shared" si="16"/>
        <v/>
      </c>
      <c r="F77" s="19" t="str">
        <f>VLOOKUP(A77,OutputOsiris!$A$9:$B$1008,2,FALSE)</f>
        <v/>
      </c>
      <c r="G77" s="46" t="str">
        <f>IF(C77="NEE","",VLOOKUP(A77,InputToets!$A$9:$J$1008,8,FALSE))</f>
        <v/>
      </c>
      <c r="H77" s="13">
        <f t="shared" si="17"/>
        <v>0</v>
      </c>
      <c r="I77" s="12">
        <f t="shared" si="18"/>
        <v>1</v>
      </c>
      <c r="J77" s="13">
        <f t="shared" si="19"/>
        <v>0</v>
      </c>
      <c r="K77" s="46" t="str">
        <f>IF($K$7=0,"",VLOOKUP(A77,Opdracht!$A$11:$J$1010,8,FALSE))</f>
        <v/>
      </c>
      <c r="L77" s="13">
        <f t="shared" si="20"/>
        <v>0</v>
      </c>
      <c r="M77" s="12">
        <f t="shared" si="21"/>
        <v>0</v>
      </c>
      <c r="N77" s="12">
        <f t="shared" si="22"/>
        <v>0</v>
      </c>
      <c r="O77" s="46" t="str">
        <f t="shared" si="23"/>
        <v/>
      </c>
      <c r="P77" s="20" t="str">
        <f>IF(ISERROR(O77),(G77),IF(OR(ISERROR(G77),ISERROR(K77)),"",IF(AND(G77="",K77=""),IF(A77="","",""),IF(ISNUMBER(O77),IF(OR($O$7="T",$O$7="A"),IF(AND(O77&gt;5,O77&lt;$P$4),5,IF(AND(O77&gt;=$P$4,O77&lt;=6),6,MROUND(O77,P$7))),IF(AND(MIN(G77,K77)&lt;#REF!,R77="!",O77&gt;=$P$4),"ONV",IF(AND(O77&gt;5,O77&lt;$P$4),5,IF(AND(O77&gt;=$P$4,O77&lt;=6),6,MROUND(O77,P$7))))),""))))</f>
        <v/>
      </c>
      <c r="Q77" s="187" t="e">
        <f>IF(AND($O$7="B",ISNUMBER(O77),MIN(G77,K77)&lt;#REF!),"!","")</f>
        <v>#REF!</v>
      </c>
      <c r="R77" s="190" t="str">
        <f t="shared" si="14"/>
        <v/>
      </c>
      <c r="S77" s="193" t="str">
        <f t="shared" si="24"/>
        <v/>
      </c>
      <c r="T77" s="1"/>
    </row>
    <row r="78" spans="1:20" x14ac:dyDescent="0.2">
      <c r="A78" s="21" t="str">
        <f>OutputOsiris!A78</f>
        <v/>
      </c>
      <c r="B78" s="26" t="str">
        <f>VLOOKUP(A78,InputToets!$A$9:$A$1008,1,FALSE)</f>
        <v/>
      </c>
      <c r="C78" s="44" t="str">
        <f t="shared" si="15"/>
        <v/>
      </c>
      <c r="D78" s="45" t="str">
        <f>VLOOKUP(A78,Opdracht!$A$11:$A$1010,1,FALSE)</f>
        <v/>
      </c>
      <c r="E78" s="44" t="str">
        <f t="shared" si="16"/>
        <v/>
      </c>
      <c r="F78" s="19" t="str">
        <f>VLOOKUP(A78,OutputOsiris!$A$9:$B$1008,2,FALSE)</f>
        <v/>
      </c>
      <c r="G78" s="46" t="str">
        <f>IF(C78="NEE","",VLOOKUP(A78,InputToets!$A$9:$J$1008,8,FALSE))</f>
        <v/>
      </c>
      <c r="H78" s="13">
        <f t="shared" si="17"/>
        <v>0</v>
      </c>
      <c r="I78" s="12">
        <f t="shared" si="18"/>
        <v>1</v>
      </c>
      <c r="J78" s="13">
        <f t="shared" si="19"/>
        <v>0</v>
      </c>
      <c r="K78" s="46" t="str">
        <f>IF($K$7=0,"",VLOOKUP(A78,Opdracht!$A$11:$J$1010,8,FALSE))</f>
        <v/>
      </c>
      <c r="L78" s="13">
        <f t="shared" si="20"/>
        <v>0</v>
      </c>
      <c r="M78" s="12">
        <f t="shared" si="21"/>
        <v>0</v>
      </c>
      <c r="N78" s="12">
        <f t="shared" si="22"/>
        <v>0</v>
      </c>
      <c r="O78" s="46" t="str">
        <f t="shared" si="23"/>
        <v/>
      </c>
      <c r="P78" s="20" t="str">
        <f>IF(ISERROR(O78),(G78),IF(OR(ISERROR(G78),ISERROR(K78)),"",IF(AND(G78="",K78=""),IF(A78="","",""),IF(ISNUMBER(O78),IF(OR($O$7="T",$O$7="A"),IF(AND(O78&gt;5,O78&lt;$P$4),5,IF(AND(O78&gt;=$P$4,O78&lt;=6),6,MROUND(O78,P$7))),IF(AND(MIN(G78,K78)&lt;#REF!,R78="!",O78&gt;=$P$4),"ONV",IF(AND(O78&gt;5,O78&lt;$P$4),5,IF(AND(O78&gt;=$P$4,O78&lt;=6),6,MROUND(O78,P$7))))),""))))</f>
        <v/>
      </c>
      <c r="Q78" s="187" t="e">
        <f>IF(AND($O$7="B",ISNUMBER(O78),MIN(G78,K78)&lt;#REF!),"!","")</f>
        <v>#REF!</v>
      </c>
      <c r="R78" s="190" t="str">
        <f t="shared" si="14"/>
        <v/>
      </c>
      <c r="S78" s="193" t="str">
        <f t="shared" si="24"/>
        <v/>
      </c>
      <c r="T78" s="1"/>
    </row>
    <row r="79" spans="1:20" x14ac:dyDescent="0.2">
      <c r="A79" s="21" t="str">
        <f>OutputOsiris!A79</f>
        <v/>
      </c>
      <c r="B79" s="26" t="str">
        <f>VLOOKUP(A79,InputToets!$A$9:$A$1008,1,FALSE)</f>
        <v/>
      </c>
      <c r="C79" s="44" t="str">
        <f t="shared" si="15"/>
        <v/>
      </c>
      <c r="D79" s="45" t="str">
        <f>VLOOKUP(A79,Opdracht!$A$11:$A$1010,1,FALSE)</f>
        <v/>
      </c>
      <c r="E79" s="44" t="str">
        <f t="shared" si="16"/>
        <v/>
      </c>
      <c r="F79" s="19" t="str">
        <f>VLOOKUP(A79,OutputOsiris!$A$9:$B$1008,2,FALSE)</f>
        <v/>
      </c>
      <c r="G79" s="46" t="str">
        <f>IF(C79="NEE","",VLOOKUP(A79,InputToets!$A$9:$J$1008,8,FALSE))</f>
        <v/>
      </c>
      <c r="H79" s="13">
        <f t="shared" si="17"/>
        <v>0</v>
      </c>
      <c r="I79" s="12">
        <f t="shared" si="18"/>
        <v>1</v>
      </c>
      <c r="J79" s="13">
        <f t="shared" si="19"/>
        <v>0</v>
      </c>
      <c r="K79" s="46" t="str">
        <f>IF($K$7=0,"",VLOOKUP(A79,Opdracht!$A$11:$J$1010,8,FALSE))</f>
        <v/>
      </c>
      <c r="L79" s="13">
        <f t="shared" si="20"/>
        <v>0</v>
      </c>
      <c r="M79" s="12">
        <f t="shared" si="21"/>
        <v>0</v>
      </c>
      <c r="N79" s="12">
        <f t="shared" si="22"/>
        <v>0</v>
      </c>
      <c r="O79" s="46" t="str">
        <f t="shared" si="23"/>
        <v/>
      </c>
      <c r="P79" s="20" t="str">
        <f>IF(ISERROR(O79),(G79),IF(OR(ISERROR(G79),ISERROR(K79)),"",IF(AND(G79="",K79=""),IF(A79="","",""),IF(ISNUMBER(O79),IF(OR($O$7="T",$O$7="A"),IF(AND(O79&gt;5,O79&lt;$P$4),5,IF(AND(O79&gt;=$P$4,O79&lt;=6),6,MROUND(O79,P$7))),IF(AND(MIN(G79,K79)&lt;#REF!,R79="!",O79&gt;=$P$4),"ONV",IF(AND(O79&gt;5,O79&lt;$P$4),5,IF(AND(O79&gt;=$P$4,O79&lt;=6),6,MROUND(O79,P$7))))),""))))</f>
        <v/>
      </c>
      <c r="Q79" s="187" t="e">
        <f>IF(AND($O$7="B",ISNUMBER(O79),MIN(G79,K79)&lt;#REF!),"!","")</f>
        <v>#REF!</v>
      </c>
      <c r="R79" s="190" t="str">
        <f t="shared" si="14"/>
        <v/>
      </c>
      <c r="S79" s="193" t="str">
        <f t="shared" si="24"/>
        <v/>
      </c>
      <c r="T79" s="1"/>
    </row>
    <row r="80" spans="1:20" x14ac:dyDescent="0.2">
      <c r="A80" s="21" t="str">
        <f>OutputOsiris!A80</f>
        <v/>
      </c>
      <c r="B80" s="26" t="str">
        <f>VLOOKUP(A80,InputToets!$A$9:$A$1008,1,FALSE)</f>
        <v/>
      </c>
      <c r="C80" s="44" t="str">
        <f t="shared" si="15"/>
        <v/>
      </c>
      <c r="D80" s="45" t="str">
        <f>VLOOKUP(A80,Opdracht!$A$11:$A$1010,1,FALSE)</f>
        <v/>
      </c>
      <c r="E80" s="44" t="str">
        <f t="shared" si="16"/>
        <v/>
      </c>
      <c r="F80" s="19" t="str">
        <f>VLOOKUP(A80,OutputOsiris!$A$9:$B$1008,2,FALSE)</f>
        <v/>
      </c>
      <c r="G80" s="46" t="str">
        <f>IF(C80="NEE","",VLOOKUP(A80,InputToets!$A$9:$J$1008,8,FALSE))</f>
        <v/>
      </c>
      <c r="H80" s="13">
        <f t="shared" si="17"/>
        <v>0</v>
      </c>
      <c r="I80" s="12">
        <f t="shared" si="18"/>
        <v>1</v>
      </c>
      <c r="J80" s="13">
        <f t="shared" si="19"/>
        <v>0</v>
      </c>
      <c r="K80" s="46" t="str">
        <f>IF($K$7=0,"",VLOOKUP(A80,Opdracht!$A$11:$J$1010,8,FALSE))</f>
        <v/>
      </c>
      <c r="L80" s="13">
        <f t="shared" si="20"/>
        <v>0</v>
      </c>
      <c r="M80" s="12">
        <f t="shared" si="21"/>
        <v>0</v>
      </c>
      <c r="N80" s="12">
        <f t="shared" si="22"/>
        <v>0</v>
      </c>
      <c r="O80" s="46" t="str">
        <f t="shared" si="23"/>
        <v/>
      </c>
      <c r="P80" s="20" t="str">
        <f>IF(ISERROR(O80),(G80),IF(OR(ISERROR(G80),ISERROR(K80)),"",IF(AND(G80="",K80=""),IF(A80="","",""),IF(ISNUMBER(O80),IF(OR($O$7="T",$O$7="A"),IF(AND(O80&gt;5,O80&lt;$P$4),5,IF(AND(O80&gt;=$P$4,O80&lt;=6),6,MROUND(O80,P$7))),IF(AND(MIN(G80,K80)&lt;#REF!,R80="!",O80&gt;=$P$4),"ONV",IF(AND(O80&gt;5,O80&lt;$P$4),5,IF(AND(O80&gt;=$P$4,O80&lt;=6),6,MROUND(O80,P$7))))),""))))</f>
        <v/>
      </c>
      <c r="Q80" s="187" t="e">
        <f>IF(AND($O$7="B",ISNUMBER(O80),MIN(G80,K80)&lt;#REF!),"!","")</f>
        <v>#REF!</v>
      </c>
      <c r="R80" s="190" t="str">
        <f t="shared" si="14"/>
        <v/>
      </c>
      <c r="S80" s="193" t="str">
        <f t="shared" si="24"/>
        <v/>
      </c>
      <c r="T80" s="1"/>
    </row>
    <row r="81" spans="1:20" x14ac:dyDescent="0.2">
      <c r="A81" s="21" t="str">
        <f>OutputOsiris!A81</f>
        <v/>
      </c>
      <c r="B81" s="26" t="str">
        <f>VLOOKUP(A81,InputToets!$A$9:$A$1008,1,FALSE)</f>
        <v/>
      </c>
      <c r="C81" s="44" t="str">
        <f t="shared" si="15"/>
        <v/>
      </c>
      <c r="D81" s="45" t="str">
        <f>VLOOKUP(A81,Opdracht!$A$11:$A$1010,1,FALSE)</f>
        <v/>
      </c>
      <c r="E81" s="44" t="str">
        <f t="shared" si="16"/>
        <v/>
      </c>
      <c r="F81" s="19" t="str">
        <f>VLOOKUP(A81,OutputOsiris!$A$9:$B$1008,2,FALSE)</f>
        <v/>
      </c>
      <c r="G81" s="46" t="str">
        <f>IF(C81="NEE","",VLOOKUP(A81,InputToets!$A$9:$J$1008,8,FALSE))</f>
        <v/>
      </c>
      <c r="H81" s="13">
        <f t="shared" si="17"/>
        <v>0</v>
      </c>
      <c r="I81" s="12">
        <f t="shared" si="18"/>
        <v>1</v>
      </c>
      <c r="J81" s="13">
        <f t="shared" si="19"/>
        <v>0</v>
      </c>
      <c r="K81" s="46" t="str">
        <f>IF($K$7=0,"",VLOOKUP(A81,Opdracht!$A$11:$J$1010,8,FALSE))</f>
        <v/>
      </c>
      <c r="L81" s="13">
        <f t="shared" si="20"/>
        <v>0</v>
      </c>
      <c r="M81" s="12">
        <f t="shared" si="21"/>
        <v>0</v>
      </c>
      <c r="N81" s="12">
        <f t="shared" si="22"/>
        <v>0</v>
      </c>
      <c r="O81" s="46" t="str">
        <f t="shared" si="23"/>
        <v/>
      </c>
      <c r="P81" s="20" t="str">
        <f>IF(ISERROR(O81),(G81),IF(OR(ISERROR(G81),ISERROR(K81)),"",IF(AND(G81="",K81=""),IF(A81="","",""),IF(ISNUMBER(O81),IF(OR($O$7="T",$O$7="A"),IF(AND(O81&gt;5,O81&lt;$P$4),5,IF(AND(O81&gt;=$P$4,O81&lt;=6),6,MROUND(O81,P$7))),IF(AND(MIN(G81,K81)&lt;#REF!,R81="!",O81&gt;=$P$4),"ONV",IF(AND(O81&gt;5,O81&lt;$P$4),5,IF(AND(O81&gt;=$P$4,O81&lt;=6),6,MROUND(O81,P$7))))),""))))</f>
        <v/>
      </c>
      <c r="Q81" s="187" t="e">
        <f>IF(AND($O$7="B",ISNUMBER(O81),MIN(G81,K81)&lt;#REF!),"!","")</f>
        <v>#REF!</v>
      </c>
      <c r="R81" s="190" t="str">
        <f t="shared" si="14"/>
        <v/>
      </c>
      <c r="S81" s="193" t="str">
        <f t="shared" si="24"/>
        <v/>
      </c>
      <c r="T81" s="1"/>
    </row>
    <row r="82" spans="1:20" x14ac:dyDescent="0.2">
      <c r="A82" s="21" t="str">
        <f>OutputOsiris!A82</f>
        <v/>
      </c>
      <c r="B82" s="26" t="str">
        <f>VLOOKUP(A82,InputToets!$A$9:$A$1008,1,FALSE)</f>
        <v/>
      </c>
      <c r="C82" s="44" t="str">
        <f t="shared" si="15"/>
        <v/>
      </c>
      <c r="D82" s="45" t="str">
        <f>VLOOKUP(A82,Opdracht!$A$11:$A$1010,1,FALSE)</f>
        <v/>
      </c>
      <c r="E82" s="44" t="str">
        <f t="shared" si="16"/>
        <v/>
      </c>
      <c r="F82" s="19" t="str">
        <f>VLOOKUP(A82,OutputOsiris!$A$9:$B$1008,2,FALSE)</f>
        <v/>
      </c>
      <c r="G82" s="46" t="str">
        <f>IF(C82="NEE","",VLOOKUP(A82,InputToets!$A$9:$J$1008,8,FALSE))</f>
        <v/>
      </c>
      <c r="H82" s="13">
        <f t="shared" si="17"/>
        <v>0</v>
      </c>
      <c r="I82" s="12">
        <f t="shared" si="18"/>
        <v>1</v>
      </c>
      <c r="J82" s="13">
        <f t="shared" si="19"/>
        <v>0</v>
      </c>
      <c r="K82" s="46" t="str">
        <f>IF($K$7=0,"",VLOOKUP(A82,Opdracht!$A$11:$J$1010,8,FALSE))</f>
        <v/>
      </c>
      <c r="L82" s="13">
        <f t="shared" si="20"/>
        <v>0</v>
      </c>
      <c r="M82" s="12">
        <f t="shared" si="21"/>
        <v>0</v>
      </c>
      <c r="N82" s="12">
        <f t="shared" si="22"/>
        <v>0</v>
      </c>
      <c r="O82" s="46" t="str">
        <f t="shared" si="23"/>
        <v/>
      </c>
      <c r="P82" s="20" t="str">
        <f>IF(ISERROR(O82),(G82),IF(OR(ISERROR(G82),ISERROR(K82)),"",IF(AND(G82="",K82=""),IF(A82="","",""),IF(ISNUMBER(O82),IF(OR($O$7="T",$O$7="A"),IF(AND(O82&gt;5,O82&lt;$P$4),5,IF(AND(O82&gt;=$P$4,O82&lt;=6),6,MROUND(O82,P$7))),IF(AND(MIN(G82,K82)&lt;#REF!,R82="!",O82&gt;=$P$4),"ONV",IF(AND(O82&gt;5,O82&lt;$P$4),5,IF(AND(O82&gt;=$P$4,O82&lt;=6),6,MROUND(O82,P$7))))),""))))</f>
        <v/>
      </c>
      <c r="Q82" s="187" t="e">
        <f>IF(AND($O$7="B",ISNUMBER(O82),MIN(G82,K82)&lt;#REF!),"!","")</f>
        <v>#REF!</v>
      </c>
      <c r="R82" s="190" t="str">
        <f t="shared" si="14"/>
        <v/>
      </c>
      <c r="S82" s="193" t="str">
        <f t="shared" si="24"/>
        <v/>
      </c>
      <c r="T82" s="1"/>
    </row>
    <row r="83" spans="1:20" x14ac:dyDescent="0.2">
      <c r="A83" s="21" t="str">
        <f>OutputOsiris!A83</f>
        <v/>
      </c>
      <c r="B83" s="26" t="str">
        <f>VLOOKUP(A83,InputToets!$A$9:$A$1008,1,FALSE)</f>
        <v/>
      </c>
      <c r="C83" s="44" t="str">
        <f t="shared" si="15"/>
        <v/>
      </c>
      <c r="D83" s="45" t="str">
        <f>VLOOKUP(A83,Opdracht!$A$11:$A$1010,1,FALSE)</f>
        <v/>
      </c>
      <c r="E83" s="44" t="str">
        <f t="shared" si="16"/>
        <v/>
      </c>
      <c r="F83" s="19" t="str">
        <f>VLOOKUP(A83,OutputOsiris!$A$9:$B$1008,2,FALSE)</f>
        <v/>
      </c>
      <c r="G83" s="46" t="str">
        <f>IF(C83="NEE","",VLOOKUP(A83,InputToets!$A$9:$J$1008,8,FALSE))</f>
        <v/>
      </c>
      <c r="H83" s="13">
        <f t="shared" si="17"/>
        <v>0</v>
      </c>
      <c r="I83" s="12">
        <f t="shared" si="18"/>
        <v>1</v>
      </c>
      <c r="J83" s="13">
        <f t="shared" si="19"/>
        <v>0</v>
      </c>
      <c r="K83" s="46" t="str">
        <f>IF($K$7=0,"",VLOOKUP(A83,Opdracht!$A$11:$J$1010,8,FALSE))</f>
        <v/>
      </c>
      <c r="L83" s="13">
        <f t="shared" si="20"/>
        <v>0</v>
      </c>
      <c r="M83" s="12">
        <f t="shared" si="21"/>
        <v>0</v>
      </c>
      <c r="N83" s="12">
        <f t="shared" si="22"/>
        <v>0</v>
      </c>
      <c r="O83" s="46" t="str">
        <f t="shared" si="23"/>
        <v/>
      </c>
      <c r="P83" s="20" t="str">
        <f>IF(ISERROR(O83),(G83),IF(OR(ISERROR(G83),ISERROR(K83)),"",IF(AND(G83="",K83=""),IF(A83="","",""),IF(ISNUMBER(O83),IF(OR($O$7="T",$O$7="A"),IF(AND(O83&gt;5,O83&lt;$P$4),5,IF(AND(O83&gt;=$P$4,O83&lt;=6),6,MROUND(O83,P$7))),IF(AND(MIN(G83,K83)&lt;#REF!,R83="!",O83&gt;=$P$4),"ONV",IF(AND(O83&gt;5,O83&lt;$P$4),5,IF(AND(O83&gt;=$P$4,O83&lt;=6),6,MROUND(O83,P$7))))),""))))</f>
        <v/>
      </c>
      <c r="Q83" s="187" t="e">
        <f>IF(AND($O$7="B",ISNUMBER(O83),MIN(G83,K83)&lt;#REF!),"!","")</f>
        <v>#REF!</v>
      </c>
      <c r="R83" s="190" t="str">
        <f t="shared" si="14"/>
        <v/>
      </c>
      <c r="S83" s="193" t="str">
        <f t="shared" si="24"/>
        <v/>
      </c>
      <c r="T83" s="1"/>
    </row>
    <row r="84" spans="1:20" x14ac:dyDescent="0.2">
      <c r="A84" s="21" t="str">
        <f>OutputOsiris!A84</f>
        <v/>
      </c>
      <c r="B84" s="26" t="str">
        <f>VLOOKUP(A84,InputToets!$A$9:$A$1008,1,FALSE)</f>
        <v/>
      </c>
      <c r="C84" s="44" t="str">
        <f t="shared" si="15"/>
        <v/>
      </c>
      <c r="D84" s="45" t="str">
        <f>VLOOKUP(A84,Opdracht!$A$11:$A$1010,1,FALSE)</f>
        <v/>
      </c>
      <c r="E84" s="44" t="str">
        <f t="shared" si="16"/>
        <v/>
      </c>
      <c r="F84" s="19" t="str">
        <f>VLOOKUP(A84,OutputOsiris!$A$9:$B$1008,2,FALSE)</f>
        <v/>
      </c>
      <c r="G84" s="46" t="str">
        <f>IF(C84="NEE","",VLOOKUP(A84,InputToets!$A$9:$J$1008,8,FALSE))</f>
        <v/>
      </c>
      <c r="H84" s="13">
        <f t="shared" si="17"/>
        <v>0</v>
      </c>
      <c r="I84" s="12">
        <f t="shared" si="18"/>
        <v>1</v>
      </c>
      <c r="J84" s="13">
        <f t="shared" si="19"/>
        <v>0</v>
      </c>
      <c r="K84" s="46" t="str">
        <f>IF($K$7=0,"",VLOOKUP(A84,Opdracht!$A$11:$J$1010,8,FALSE))</f>
        <v/>
      </c>
      <c r="L84" s="13">
        <f t="shared" si="20"/>
        <v>0</v>
      </c>
      <c r="M84" s="12">
        <f t="shared" si="21"/>
        <v>0</v>
      </c>
      <c r="N84" s="12">
        <f t="shared" si="22"/>
        <v>0</v>
      </c>
      <c r="O84" s="46" t="str">
        <f t="shared" si="23"/>
        <v/>
      </c>
      <c r="P84" s="20" t="str">
        <f>IF(ISERROR(O84),(G84),IF(OR(ISERROR(G84),ISERROR(K84)),"",IF(AND(G84="",K84=""),IF(A84="","",""),IF(ISNUMBER(O84),IF(OR($O$7="T",$O$7="A"),IF(AND(O84&gt;5,O84&lt;$P$4),5,IF(AND(O84&gt;=$P$4,O84&lt;=6),6,MROUND(O84,P$7))),IF(AND(MIN(G84,K84)&lt;#REF!,R84="!",O84&gt;=$P$4),"ONV",IF(AND(O84&gt;5,O84&lt;$P$4),5,IF(AND(O84&gt;=$P$4,O84&lt;=6),6,MROUND(O84,P$7))))),""))))</f>
        <v/>
      </c>
      <c r="Q84" s="187" t="e">
        <f>IF(AND($O$7="B",ISNUMBER(O84),MIN(G84,K84)&lt;#REF!),"!","")</f>
        <v>#REF!</v>
      </c>
      <c r="R84" s="190" t="str">
        <f t="shared" si="14"/>
        <v/>
      </c>
      <c r="S84" s="193" t="str">
        <f t="shared" si="24"/>
        <v/>
      </c>
      <c r="T84" s="1"/>
    </row>
    <row r="85" spans="1:20" x14ac:dyDescent="0.2">
      <c r="A85" s="21" t="str">
        <f>OutputOsiris!A85</f>
        <v/>
      </c>
      <c r="B85" s="26" t="str">
        <f>VLOOKUP(A85,InputToets!$A$9:$A$1008,1,FALSE)</f>
        <v/>
      </c>
      <c r="C85" s="44" t="str">
        <f t="shared" si="15"/>
        <v/>
      </c>
      <c r="D85" s="45" t="str">
        <f>VLOOKUP(A85,Opdracht!$A$11:$A$1010,1,FALSE)</f>
        <v/>
      </c>
      <c r="E85" s="44" t="str">
        <f t="shared" si="16"/>
        <v/>
      </c>
      <c r="F85" s="19" t="str">
        <f>VLOOKUP(A85,OutputOsiris!$A$9:$B$1008,2,FALSE)</f>
        <v/>
      </c>
      <c r="G85" s="46" t="str">
        <f>IF(C85="NEE","",VLOOKUP(A85,InputToets!$A$9:$J$1008,8,FALSE))</f>
        <v/>
      </c>
      <c r="H85" s="13">
        <f t="shared" si="17"/>
        <v>0</v>
      </c>
      <c r="I85" s="12">
        <f t="shared" si="18"/>
        <v>1</v>
      </c>
      <c r="J85" s="13">
        <f t="shared" si="19"/>
        <v>0</v>
      </c>
      <c r="K85" s="46" t="str">
        <f>IF($K$7=0,"",VLOOKUP(A85,Opdracht!$A$11:$J$1010,8,FALSE))</f>
        <v/>
      </c>
      <c r="L85" s="13">
        <f t="shared" si="20"/>
        <v>0</v>
      </c>
      <c r="M85" s="12">
        <f t="shared" si="21"/>
        <v>0</v>
      </c>
      <c r="N85" s="12">
        <f t="shared" si="22"/>
        <v>0</v>
      </c>
      <c r="O85" s="46" t="str">
        <f t="shared" si="23"/>
        <v/>
      </c>
      <c r="P85" s="20" t="str">
        <f>IF(ISERROR(O85),(G85),IF(OR(ISERROR(G85),ISERROR(K85)),"",IF(AND(G85="",K85=""),IF(A85="","",""),IF(ISNUMBER(O85),IF(OR($O$7="T",$O$7="A"),IF(AND(O85&gt;5,O85&lt;$P$4),5,IF(AND(O85&gt;=$P$4,O85&lt;=6),6,MROUND(O85,P$7))),IF(AND(MIN(G85,K85)&lt;#REF!,R85="!",O85&gt;=$P$4),"ONV",IF(AND(O85&gt;5,O85&lt;$P$4),5,IF(AND(O85&gt;=$P$4,O85&lt;=6),6,MROUND(O85,P$7))))),""))))</f>
        <v/>
      </c>
      <c r="Q85" s="187" t="e">
        <f>IF(AND($O$7="B",ISNUMBER(O85),MIN(G85,K85)&lt;#REF!),"!","")</f>
        <v>#REF!</v>
      </c>
      <c r="R85" s="190" t="str">
        <f t="shared" si="14"/>
        <v/>
      </c>
      <c r="S85" s="193" t="str">
        <f t="shared" si="24"/>
        <v/>
      </c>
      <c r="T85" s="1"/>
    </row>
    <row r="86" spans="1:20" x14ac:dyDescent="0.2">
      <c r="A86" s="21" t="str">
        <f>OutputOsiris!A86</f>
        <v/>
      </c>
      <c r="B86" s="26" t="str">
        <f>VLOOKUP(A86,InputToets!$A$9:$A$1008,1,FALSE)</f>
        <v/>
      </c>
      <c r="C86" s="44" t="str">
        <f t="shared" si="15"/>
        <v/>
      </c>
      <c r="D86" s="45" t="str">
        <f>VLOOKUP(A86,Opdracht!$A$11:$A$1010,1,FALSE)</f>
        <v/>
      </c>
      <c r="E86" s="44" t="str">
        <f t="shared" si="16"/>
        <v/>
      </c>
      <c r="F86" s="19" t="str">
        <f>VLOOKUP(A86,OutputOsiris!$A$9:$B$1008,2,FALSE)</f>
        <v/>
      </c>
      <c r="G86" s="46" t="str">
        <f>IF(C86="NEE","",VLOOKUP(A86,InputToets!$A$9:$J$1008,8,FALSE))</f>
        <v/>
      </c>
      <c r="H86" s="13">
        <f t="shared" si="17"/>
        <v>0</v>
      </c>
      <c r="I86" s="12">
        <f t="shared" si="18"/>
        <v>1</v>
      </c>
      <c r="J86" s="13">
        <f t="shared" si="19"/>
        <v>0</v>
      </c>
      <c r="K86" s="46" t="str">
        <f>IF($K$7=0,"",VLOOKUP(A86,Opdracht!$A$11:$J$1010,8,FALSE))</f>
        <v/>
      </c>
      <c r="L86" s="13">
        <f t="shared" si="20"/>
        <v>0</v>
      </c>
      <c r="M86" s="12">
        <f t="shared" si="21"/>
        <v>0</v>
      </c>
      <c r="N86" s="12">
        <f t="shared" si="22"/>
        <v>0</v>
      </c>
      <c r="O86" s="46" t="str">
        <f t="shared" si="23"/>
        <v/>
      </c>
      <c r="P86" s="20" t="str">
        <f>IF(ISERROR(O86),(G86),IF(OR(ISERROR(G86),ISERROR(K86)),"",IF(AND(G86="",K86=""),IF(A86="","",""),IF(ISNUMBER(O86),IF(OR($O$7="T",$O$7="A"),IF(AND(O86&gt;5,O86&lt;$P$4),5,IF(AND(O86&gt;=$P$4,O86&lt;=6),6,MROUND(O86,P$7))),IF(AND(MIN(G86,K86)&lt;#REF!,R86="!",O86&gt;=$P$4),"ONV",IF(AND(O86&gt;5,O86&lt;$P$4),5,IF(AND(O86&gt;=$P$4,O86&lt;=6),6,MROUND(O86,P$7))))),""))))</f>
        <v/>
      </c>
      <c r="Q86" s="187" t="e">
        <f>IF(AND($O$7="B",ISNUMBER(O86),MIN(G86,K86)&lt;#REF!),"!","")</f>
        <v>#REF!</v>
      </c>
      <c r="R86" s="190" t="str">
        <f t="shared" si="14"/>
        <v/>
      </c>
      <c r="S86" s="193" t="str">
        <f t="shared" si="24"/>
        <v/>
      </c>
      <c r="T86" s="1"/>
    </row>
    <row r="87" spans="1:20" x14ac:dyDescent="0.2">
      <c r="A87" s="21" t="str">
        <f>OutputOsiris!A87</f>
        <v/>
      </c>
      <c r="B87" s="26" t="str">
        <f>VLOOKUP(A87,InputToets!$A$9:$A$1008,1,FALSE)</f>
        <v/>
      </c>
      <c r="C87" s="44" t="str">
        <f t="shared" si="15"/>
        <v/>
      </c>
      <c r="D87" s="45" t="str">
        <f>VLOOKUP(A87,Opdracht!$A$11:$A$1010,1,FALSE)</f>
        <v/>
      </c>
      <c r="E87" s="44" t="str">
        <f t="shared" si="16"/>
        <v/>
      </c>
      <c r="F87" s="19" t="str">
        <f>VLOOKUP(A87,OutputOsiris!$A$9:$B$1008,2,FALSE)</f>
        <v/>
      </c>
      <c r="G87" s="46" t="str">
        <f>IF(C87="NEE","",VLOOKUP(A87,InputToets!$A$9:$J$1008,8,FALSE))</f>
        <v/>
      </c>
      <c r="H87" s="13">
        <f t="shared" si="17"/>
        <v>0</v>
      </c>
      <c r="I87" s="12">
        <f t="shared" si="18"/>
        <v>1</v>
      </c>
      <c r="J87" s="13">
        <f t="shared" si="19"/>
        <v>0</v>
      </c>
      <c r="K87" s="46" t="str">
        <f>IF($K$7=0,"",VLOOKUP(A87,Opdracht!$A$11:$J$1010,8,FALSE))</f>
        <v/>
      </c>
      <c r="L87" s="13">
        <f t="shared" si="20"/>
        <v>0</v>
      </c>
      <c r="M87" s="12">
        <f t="shared" si="21"/>
        <v>0</v>
      </c>
      <c r="N87" s="12">
        <f t="shared" si="22"/>
        <v>0</v>
      </c>
      <c r="O87" s="46" t="str">
        <f t="shared" si="23"/>
        <v/>
      </c>
      <c r="P87" s="20" t="str">
        <f>IF(ISERROR(O87),(G87),IF(OR(ISERROR(G87),ISERROR(K87)),"",IF(AND(G87="",K87=""),IF(A87="","",""),IF(ISNUMBER(O87),IF(OR($O$7="T",$O$7="A"),IF(AND(O87&gt;5,O87&lt;$P$4),5,IF(AND(O87&gt;=$P$4,O87&lt;=6),6,MROUND(O87,P$7))),IF(AND(MIN(G87,K87)&lt;#REF!,R87="!",O87&gt;=$P$4),"ONV",IF(AND(O87&gt;5,O87&lt;$P$4),5,IF(AND(O87&gt;=$P$4,O87&lt;=6),6,MROUND(O87,P$7))))),""))))</f>
        <v/>
      </c>
      <c r="Q87" s="187" t="e">
        <f>IF(AND($O$7="B",ISNUMBER(O87),MIN(G87,K87)&lt;#REF!),"!","")</f>
        <v>#REF!</v>
      </c>
      <c r="R87" s="190" t="str">
        <f t="shared" si="14"/>
        <v/>
      </c>
      <c r="S87" s="193" t="str">
        <f t="shared" si="24"/>
        <v/>
      </c>
      <c r="T87" s="1"/>
    </row>
    <row r="88" spans="1:20" x14ac:dyDescent="0.2">
      <c r="A88" s="21" t="str">
        <f>OutputOsiris!A88</f>
        <v/>
      </c>
      <c r="B88" s="26" t="str">
        <f>VLOOKUP(A88,InputToets!$A$9:$A$1008,1,FALSE)</f>
        <v/>
      </c>
      <c r="C88" s="44" t="str">
        <f t="shared" si="15"/>
        <v/>
      </c>
      <c r="D88" s="45" t="str">
        <f>VLOOKUP(A88,Opdracht!$A$11:$A$1010,1,FALSE)</f>
        <v/>
      </c>
      <c r="E88" s="44" t="str">
        <f t="shared" si="16"/>
        <v/>
      </c>
      <c r="F88" s="19" t="str">
        <f>VLOOKUP(A88,OutputOsiris!$A$9:$B$1008,2,FALSE)</f>
        <v/>
      </c>
      <c r="G88" s="46" t="str">
        <f>IF(C88="NEE","",VLOOKUP(A88,InputToets!$A$9:$J$1008,8,FALSE))</f>
        <v/>
      </c>
      <c r="H88" s="13">
        <f t="shared" si="17"/>
        <v>0</v>
      </c>
      <c r="I88" s="12">
        <f t="shared" si="18"/>
        <v>1</v>
      </c>
      <c r="J88" s="13">
        <f t="shared" si="19"/>
        <v>0</v>
      </c>
      <c r="K88" s="46" t="str">
        <f>IF($K$7=0,"",VLOOKUP(A88,Opdracht!$A$11:$J$1010,8,FALSE))</f>
        <v/>
      </c>
      <c r="L88" s="13">
        <f t="shared" si="20"/>
        <v>0</v>
      </c>
      <c r="M88" s="12">
        <f t="shared" si="21"/>
        <v>0</v>
      </c>
      <c r="N88" s="12">
        <f t="shared" si="22"/>
        <v>0</v>
      </c>
      <c r="O88" s="46" t="str">
        <f t="shared" si="23"/>
        <v/>
      </c>
      <c r="P88" s="20" t="str">
        <f>IF(ISERROR(O88),(G88),IF(OR(ISERROR(G88),ISERROR(K88)),"",IF(AND(G88="",K88=""),IF(A88="","",""),IF(ISNUMBER(O88),IF(OR($O$7="T",$O$7="A"),IF(AND(O88&gt;5,O88&lt;$P$4),5,IF(AND(O88&gt;=$P$4,O88&lt;=6),6,MROUND(O88,P$7))),IF(AND(MIN(G88,K88)&lt;#REF!,R88="!",O88&gt;=$P$4),"ONV",IF(AND(O88&gt;5,O88&lt;$P$4),5,IF(AND(O88&gt;=$P$4,O88&lt;=6),6,MROUND(O88,P$7))))),""))))</f>
        <v/>
      </c>
      <c r="Q88" s="187" t="e">
        <f>IF(AND($O$7="B",ISNUMBER(O88),MIN(G88,K88)&lt;#REF!),"!","")</f>
        <v>#REF!</v>
      </c>
      <c r="R88" s="190" t="str">
        <f t="shared" si="14"/>
        <v/>
      </c>
      <c r="S88" s="193" t="str">
        <f t="shared" si="24"/>
        <v/>
      </c>
      <c r="T88" s="1"/>
    </row>
    <row r="89" spans="1:20" x14ac:dyDescent="0.2">
      <c r="A89" s="21" t="str">
        <f>OutputOsiris!A89</f>
        <v/>
      </c>
      <c r="B89" s="26" t="str">
        <f>VLOOKUP(A89,InputToets!$A$9:$A$1008,1,FALSE)</f>
        <v/>
      </c>
      <c r="C89" s="44" t="str">
        <f t="shared" si="15"/>
        <v/>
      </c>
      <c r="D89" s="45" t="str">
        <f>VLOOKUP(A89,Opdracht!$A$11:$A$1010,1,FALSE)</f>
        <v/>
      </c>
      <c r="E89" s="44" t="str">
        <f t="shared" si="16"/>
        <v/>
      </c>
      <c r="F89" s="19" t="str">
        <f>VLOOKUP(A89,OutputOsiris!$A$9:$B$1008,2,FALSE)</f>
        <v/>
      </c>
      <c r="G89" s="46" t="str">
        <f>IF(C89="NEE","",VLOOKUP(A89,InputToets!$A$9:$J$1008,8,FALSE))</f>
        <v/>
      </c>
      <c r="H89" s="13">
        <f t="shared" si="17"/>
        <v>0</v>
      </c>
      <c r="I89" s="12">
        <f t="shared" si="18"/>
        <v>1</v>
      </c>
      <c r="J89" s="13">
        <f t="shared" si="19"/>
        <v>0</v>
      </c>
      <c r="K89" s="46" t="str">
        <f>IF($K$7=0,"",VLOOKUP(A89,Opdracht!$A$11:$J$1010,8,FALSE))</f>
        <v/>
      </c>
      <c r="L89" s="13">
        <f t="shared" si="20"/>
        <v>0</v>
      </c>
      <c r="M89" s="12">
        <f t="shared" si="21"/>
        <v>0</v>
      </c>
      <c r="N89" s="12">
        <f t="shared" si="22"/>
        <v>0</v>
      </c>
      <c r="O89" s="46" t="str">
        <f t="shared" si="23"/>
        <v/>
      </c>
      <c r="P89" s="20" t="str">
        <f>IF(ISERROR(O89),(G89),IF(OR(ISERROR(G89),ISERROR(K89)),"",IF(AND(G89="",K89=""),IF(A89="","",""),IF(ISNUMBER(O89),IF(OR($O$7="T",$O$7="A"),IF(AND(O89&gt;5,O89&lt;$P$4),5,IF(AND(O89&gt;=$P$4,O89&lt;=6),6,MROUND(O89,P$7))),IF(AND(MIN(G89,K89)&lt;#REF!,R89="!",O89&gt;=$P$4),"ONV",IF(AND(O89&gt;5,O89&lt;$P$4),5,IF(AND(O89&gt;=$P$4,O89&lt;=6),6,MROUND(O89,P$7))))),""))))</f>
        <v/>
      </c>
      <c r="Q89" s="187" t="e">
        <f>IF(AND($O$7="B",ISNUMBER(O89),MIN(G89,K89)&lt;#REF!),"!","")</f>
        <v>#REF!</v>
      </c>
      <c r="R89" s="190" t="str">
        <f t="shared" si="14"/>
        <v/>
      </c>
      <c r="S89" s="193" t="str">
        <f t="shared" si="24"/>
        <v/>
      </c>
      <c r="T89" s="1"/>
    </row>
    <row r="90" spans="1:20" x14ac:dyDescent="0.2">
      <c r="A90" s="21" t="str">
        <f>OutputOsiris!A90</f>
        <v/>
      </c>
      <c r="B90" s="26" t="str">
        <f>VLOOKUP(A90,InputToets!$A$9:$A$1008,1,FALSE)</f>
        <v/>
      </c>
      <c r="C90" s="44" t="str">
        <f t="shared" si="15"/>
        <v/>
      </c>
      <c r="D90" s="45" t="str">
        <f>VLOOKUP(A90,Opdracht!$A$11:$A$1010,1,FALSE)</f>
        <v/>
      </c>
      <c r="E90" s="44" t="str">
        <f t="shared" si="16"/>
        <v/>
      </c>
      <c r="F90" s="19" t="str">
        <f>VLOOKUP(A90,OutputOsiris!$A$9:$B$1008,2,FALSE)</f>
        <v/>
      </c>
      <c r="G90" s="46" t="str">
        <f>IF(C90="NEE","",VLOOKUP(A90,InputToets!$A$9:$J$1008,8,FALSE))</f>
        <v/>
      </c>
      <c r="H90" s="13">
        <f t="shared" si="17"/>
        <v>0</v>
      </c>
      <c r="I90" s="12">
        <f t="shared" si="18"/>
        <v>1</v>
      </c>
      <c r="J90" s="13">
        <f t="shared" si="19"/>
        <v>0</v>
      </c>
      <c r="K90" s="46" t="str">
        <f>IF($K$7=0,"",VLOOKUP(A90,Opdracht!$A$11:$J$1010,8,FALSE))</f>
        <v/>
      </c>
      <c r="L90" s="13">
        <f t="shared" si="20"/>
        <v>0</v>
      </c>
      <c r="M90" s="12">
        <f t="shared" si="21"/>
        <v>0</v>
      </c>
      <c r="N90" s="12">
        <f t="shared" si="22"/>
        <v>0</v>
      </c>
      <c r="O90" s="46" t="str">
        <f t="shared" si="23"/>
        <v/>
      </c>
      <c r="P90" s="20" t="str">
        <f>IF(ISERROR(O90),(G90),IF(OR(ISERROR(G90),ISERROR(K90)),"",IF(AND(G90="",K90=""),IF(A90="","",""),IF(ISNUMBER(O90),IF(OR($O$7="T",$O$7="A"),IF(AND(O90&gt;5,O90&lt;$P$4),5,IF(AND(O90&gt;=$P$4,O90&lt;=6),6,MROUND(O90,P$7))),IF(AND(MIN(G90,K90)&lt;#REF!,R90="!",O90&gt;=$P$4),"ONV",IF(AND(O90&gt;5,O90&lt;$P$4),5,IF(AND(O90&gt;=$P$4,O90&lt;=6),6,MROUND(O90,P$7))))),""))))</f>
        <v/>
      </c>
      <c r="Q90" s="187" t="e">
        <f>IF(AND($O$7="B",ISNUMBER(O90),MIN(G90,K90)&lt;#REF!),"!","")</f>
        <v>#REF!</v>
      </c>
      <c r="R90" s="190" t="str">
        <f t="shared" si="14"/>
        <v/>
      </c>
      <c r="S90" s="193" t="str">
        <f t="shared" si="24"/>
        <v/>
      </c>
      <c r="T90" s="1"/>
    </row>
    <row r="91" spans="1:20" x14ac:dyDescent="0.2">
      <c r="A91" s="21" t="str">
        <f>OutputOsiris!A91</f>
        <v/>
      </c>
      <c r="B91" s="26" t="str">
        <f>VLOOKUP(A91,InputToets!$A$9:$A$1008,1,FALSE)</f>
        <v/>
      </c>
      <c r="C91" s="44" t="str">
        <f t="shared" si="15"/>
        <v/>
      </c>
      <c r="D91" s="45" t="str">
        <f>VLOOKUP(A91,Opdracht!$A$11:$A$1010,1,FALSE)</f>
        <v/>
      </c>
      <c r="E91" s="44" t="str">
        <f t="shared" si="16"/>
        <v/>
      </c>
      <c r="F91" s="19" t="str">
        <f>VLOOKUP(A91,OutputOsiris!$A$9:$B$1008,2,FALSE)</f>
        <v/>
      </c>
      <c r="G91" s="46" t="str">
        <f>IF(C91="NEE","",VLOOKUP(A91,InputToets!$A$9:$J$1008,8,FALSE))</f>
        <v/>
      </c>
      <c r="H91" s="13">
        <f t="shared" si="17"/>
        <v>0</v>
      </c>
      <c r="I91" s="12">
        <f t="shared" si="18"/>
        <v>1</v>
      </c>
      <c r="J91" s="13">
        <f t="shared" si="19"/>
        <v>0</v>
      </c>
      <c r="K91" s="46" t="str">
        <f>IF($K$7=0,"",VLOOKUP(A91,Opdracht!$A$11:$J$1010,8,FALSE))</f>
        <v/>
      </c>
      <c r="L91" s="13">
        <f t="shared" si="20"/>
        <v>0</v>
      </c>
      <c r="M91" s="12">
        <f t="shared" si="21"/>
        <v>0</v>
      </c>
      <c r="N91" s="12">
        <f t="shared" si="22"/>
        <v>0</v>
      </c>
      <c r="O91" s="46" t="str">
        <f t="shared" si="23"/>
        <v/>
      </c>
      <c r="P91" s="20" t="str">
        <f>IF(ISERROR(O91),(G91),IF(OR(ISERROR(G91),ISERROR(K91)),"",IF(AND(G91="",K91=""),IF(A91="","",""),IF(ISNUMBER(O91),IF(OR($O$7="T",$O$7="A"),IF(AND(O91&gt;5,O91&lt;$P$4),5,IF(AND(O91&gt;=$P$4,O91&lt;=6),6,MROUND(O91,P$7))),IF(AND(MIN(G91,K91)&lt;#REF!,R91="!",O91&gt;=$P$4),"ONV",IF(AND(O91&gt;5,O91&lt;$P$4),5,IF(AND(O91&gt;=$P$4,O91&lt;=6),6,MROUND(O91,P$7))))),""))))</f>
        <v/>
      </c>
      <c r="Q91" s="187" t="e">
        <f>IF(AND($O$7="B",ISNUMBER(O91),MIN(G91,K91)&lt;#REF!),"!","")</f>
        <v>#REF!</v>
      </c>
      <c r="R91" s="190" t="str">
        <f t="shared" si="14"/>
        <v/>
      </c>
      <c r="S91" s="193" t="str">
        <f t="shared" si="24"/>
        <v/>
      </c>
      <c r="T91" s="1"/>
    </row>
    <row r="92" spans="1:20" x14ac:dyDescent="0.2">
      <c r="A92" s="21" t="str">
        <f>OutputOsiris!A92</f>
        <v/>
      </c>
      <c r="B92" s="26" t="str">
        <f>VLOOKUP(A92,InputToets!$A$9:$A$1008,1,FALSE)</f>
        <v/>
      </c>
      <c r="C92" s="44" t="str">
        <f t="shared" si="15"/>
        <v/>
      </c>
      <c r="D92" s="45" t="str">
        <f>VLOOKUP(A92,Opdracht!$A$11:$A$1010,1,FALSE)</f>
        <v/>
      </c>
      <c r="E92" s="44" t="str">
        <f t="shared" si="16"/>
        <v/>
      </c>
      <c r="F92" s="19" t="str">
        <f>VLOOKUP(A92,OutputOsiris!$A$9:$B$1008,2,FALSE)</f>
        <v/>
      </c>
      <c r="G92" s="46" t="str">
        <f>IF(C92="NEE","",VLOOKUP(A92,InputToets!$A$9:$J$1008,8,FALSE))</f>
        <v/>
      </c>
      <c r="H92" s="13">
        <f t="shared" si="17"/>
        <v>0</v>
      </c>
      <c r="I92" s="12">
        <f t="shared" si="18"/>
        <v>1</v>
      </c>
      <c r="J92" s="13">
        <f t="shared" si="19"/>
        <v>0</v>
      </c>
      <c r="K92" s="46" t="str">
        <f>IF($K$7=0,"",VLOOKUP(A92,Opdracht!$A$11:$J$1010,8,FALSE))</f>
        <v/>
      </c>
      <c r="L92" s="13">
        <f t="shared" si="20"/>
        <v>0</v>
      </c>
      <c r="M92" s="12">
        <f t="shared" si="21"/>
        <v>0</v>
      </c>
      <c r="N92" s="12">
        <f t="shared" si="22"/>
        <v>0</v>
      </c>
      <c r="O92" s="46" t="str">
        <f t="shared" si="23"/>
        <v/>
      </c>
      <c r="P92" s="20" t="str">
        <f>IF(ISERROR(O92),(G92),IF(OR(ISERROR(G92),ISERROR(K92)),"",IF(AND(G92="",K92=""),IF(A92="","",""),IF(ISNUMBER(O92),IF(OR($O$7="T",$O$7="A"),IF(AND(O92&gt;5,O92&lt;$P$4),5,IF(AND(O92&gt;=$P$4,O92&lt;=6),6,MROUND(O92,P$7))),IF(AND(MIN(G92,K92)&lt;#REF!,R92="!",O92&gt;=$P$4),"ONV",IF(AND(O92&gt;5,O92&lt;$P$4),5,IF(AND(O92&gt;=$P$4,O92&lt;=6),6,MROUND(O92,P$7))))),""))))</f>
        <v/>
      </c>
      <c r="Q92" s="187" t="e">
        <f>IF(AND($O$7="B",ISNUMBER(O92),MIN(G92,K92)&lt;#REF!),"!","")</f>
        <v>#REF!</v>
      </c>
      <c r="R92" s="190" t="str">
        <f t="shared" si="14"/>
        <v/>
      </c>
      <c r="S92" s="193" t="str">
        <f t="shared" si="24"/>
        <v/>
      </c>
      <c r="T92" s="1"/>
    </row>
    <row r="93" spans="1:20" x14ac:dyDescent="0.2">
      <c r="A93" s="21" t="str">
        <f>OutputOsiris!A93</f>
        <v/>
      </c>
      <c r="B93" s="26" t="str">
        <f>VLOOKUP(A93,InputToets!$A$9:$A$1008,1,FALSE)</f>
        <v/>
      </c>
      <c r="C93" s="44" t="str">
        <f t="shared" si="15"/>
        <v/>
      </c>
      <c r="D93" s="45" t="str">
        <f>VLOOKUP(A93,Opdracht!$A$11:$A$1010,1,FALSE)</f>
        <v/>
      </c>
      <c r="E93" s="44" t="str">
        <f t="shared" si="16"/>
        <v/>
      </c>
      <c r="F93" s="19" t="str">
        <f>VLOOKUP(A93,OutputOsiris!$A$9:$B$1008,2,FALSE)</f>
        <v/>
      </c>
      <c r="G93" s="46" t="str">
        <f>IF(C93="NEE","",VLOOKUP(A93,InputToets!$A$9:$J$1008,8,FALSE))</f>
        <v/>
      </c>
      <c r="H93" s="13">
        <f t="shared" si="17"/>
        <v>0</v>
      </c>
      <c r="I93" s="12">
        <f t="shared" si="18"/>
        <v>1</v>
      </c>
      <c r="J93" s="13">
        <f t="shared" si="19"/>
        <v>0</v>
      </c>
      <c r="K93" s="46" t="str">
        <f>IF($K$7=0,"",VLOOKUP(A93,Opdracht!$A$11:$J$1010,8,FALSE))</f>
        <v/>
      </c>
      <c r="L93" s="13">
        <f t="shared" si="20"/>
        <v>0</v>
      </c>
      <c r="M93" s="12">
        <f t="shared" si="21"/>
        <v>0</v>
      </c>
      <c r="N93" s="12">
        <f t="shared" si="22"/>
        <v>0</v>
      </c>
      <c r="O93" s="46" t="str">
        <f t="shared" si="23"/>
        <v/>
      </c>
      <c r="P93" s="20" t="str">
        <f>IF(ISERROR(O93),(G93),IF(OR(ISERROR(G93),ISERROR(K93)),"",IF(AND(G93="",K93=""),IF(A93="","",""),IF(ISNUMBER(O93),IF(OR($O$7="T",$O$7="A"),IF(AND(O93&gt;5,O93&lt;$P$4),5,IF(AND(O93&gt;=$P$4,O93&lt;=6),6,MROUND(O93,P$7))),IF(AND(MIN(G93,K93)&lt;#REF!,R93="!",O93&gt;=$P$4),"ONV",IF(AND(O93&gt;5,O93&lt;$P$4),5,IF(AND(O93&gt;=$P$4,O93&lt;=6),6,MROUND(O93,P$7))))),""))))</f>
        <v/>
      </c>
      <c r="Q93" s="187" t="e">
        <f>IF(AND($O$7="B",ISNUMBER(O93),MIN(G93,K93)&lt;#REF!),"!","")</f>
        <v>#REF!</v>
      </c>
      <c r="R93" s="190" t="str">
        <f t="shared" si="14"/>
        <v/>
      </c>
      <c r="S93" s="193" t="str">
        <f t="shared" si="24"/>
        <v/>
      </c>
      <c r="T93" s="1"/>
    </row>
    <row r="94" spans="1:20" x14ac:dyDescent="0.2">
      <c r="A94" s="21" t="str">
        <f>OutputOsiris!A94</f>
        <v/>
      </c>
      <c r="B94" s="26" t="str">
        <f>VLOOKUP(A94,InputToets!$A$9:$A$1008,1,FALSE)</f>
        <v/>
      </c>
      <c r="C94" s="44" t="str">
        <f t="shared" si="15"/>
        <v/>
      </c>
      <c r="D94" s="45" t="str">
        <f>VLOOKUP(A94,Opdracht!$A$11:$A$1010,1,FALSE)</f>
        <v/>
      </c>
      <c r="E94" s="44" t="str">
        <f t="shared" si="16"/>
        <v/>
      </c>
      <c r="F94" s="19" t="str">
        <f>VLOOKUP(A94,OutputOsiris!$A$9:$B$1008,2,FALSE)</f>
        <v/>
      </c>
      <c r="G94" s="46" t="str">
        <f>IF(C94="NEE","",VLOOKUP(A94,InputToets!$A$9:$J$1008,8,FALSE))</f>
        <v/>
      </c>
      <c r="H94" s="13">
        <f t="shared" si="17"/>
        <v>0</v>
      </c>
      <c r="I94" s="12">
        <f t="shared" si="18"/>
        <v>1</v>
      </c>
      <c r="J94" s="13">
        <f t="shared" si="19"/>
        <v>0</v>
      </c>
      <c r="K94" s="46" t="str">
        <f>IF($K$7=0,"",VLOOKUP(A94,Opdracht!$A$11:$J$1010,8,FALSE))</f>
        <v/>
      </c>
      <c r="L94" s="13">
        <f t="shared" si="20"/>
        <v>0</v>
      </c>
      <c r="M94" s="12">
        <f t="shared" si="21"/>
        <v>0</v>
      </c>
      <c r="N94" s="12">
        <f t="shared" si="22"/>
        <v>0</v>
      </c>
      <c r="O94" s="46" t="str">
        <f t="shared" si="23"/>
        <v/>
      </c>
      <c r="P94" s="20" t="str">
        <f>IF(ISERROR(O94),(G94),IF(OR(ISERROR(G94),ISERROR(K94)),"",IF(AND(G94="",K94=""),IF(A94="","",""),IF(ISNUMBER(O94),IF(OR($O$7="T",$O$7="A"),IF(AND(O94&gt;5,O94&lt;$P$4),5,IF(AND(O94&gt;=$P$4,O94&lt;=6),6,MROUND(O94,P$7))),IF(AND(MIN(G94,K94)&lt;#REF!,R94="!",O94&gt;=$P$4),"ONV",IF(AND(O94&gt;5,O94&lt;$P$4),5,IF(AND(O94&gt;=$P$4,O94&lt;=6),6,MROUND(O94,P$7))))),""))))</f>
        <v/>
      </c>
      <c r="Q94" s="187" t="e">
        <f>IF(AND($O$7="B",ISNUMBER(O94),MIN(G94,K94)&lt;#REF!),"!","")</f>
        <v>#REF!</v>
      </c>
      <c r="R94" s="190" t="str">
        <f t="shared" si="14"/>
        <v/>
      </c>
      <c r="S94" s="193" t="str">
        <f t="shared" si="24"/>
        <v/>
      </c>
      <c r="T94" s="1"/>
    </row>
    <row r="95" spans="1:20" x14ac:dyDescent="0.2">
      <c r="A95" s="21" t="str">
        <f>OutputOsiris!A95</f>
        <v/>
      </c>
      <c r="B95" s="26" t="str">
        <f>VLOOKUP(A95,InputToets!$A$9:$A$1008,1,FALSE)</f>
        <v/>
      </c>
      <c r="C95" s="44" t="str">
        <f t="shared" si="15"/>
        <v/>
      </c>
      <c r="D95" s="45" t="str">
        <f>VLOOKUP(A95,Opdracht!$A$11:$A$1010,1,FALSE)</f>
        <v/>
      </c>
      <c r="E95" s="44" t="str">
        <f t="shared" si="16"/>
        <v/>
      </c>
      <c r="F95" s="19" t="str">
        <f>VLOOKUP(A95,OutputOsiris!$A$9:$B$1008,2,FALSE)</f>
        <v/>
      </c>
      <c r="G95" s="46" t="str">
        <f>IF(C95="NEE","",VLOOKUP(A95,InputToets!$A$9:$J$1008,8,FALSE))</f>
        <v/>
      </c>
      <c r="H95" s="13">
        <f t="shared" si="17"/>
        <v>0</v>
      </c>
      <c r="I95" s="12">
        <f t="shared" si="18"/>
        <v>1</v>
      </c>
      <c r="J95" s="13">
        <f t="shared" si="19"/>
        <v>0</v>
      </c>
      <c r="K95" s="46" t="str">
        <f>IF($K$7=0,"",VLOOKUP(A95,Opdracht!$A$11:$J$1010,8,FALSE))</f>
        <v/>
      </c>
      <c r="L95" s="13">
        <f t="shared" si="20"/>
        <v>0</v>
      </c>
      <c r="M95" s="12">
        <f t="shared" si="21"/>
        <v>0</v>
      </c>
      <c r="N95" s="12">
        <f t="shared" si="22"/>
        <v>0</v>
      </c>
      <c r="O95" s="46" t="str">
        <f t="shared" si="23"/>
        <v/>
      </c>
      <c r="P95" s="20" t="str">
        <f>IF(ISERROR(O95),(G95),IF(OR(ISERROR(G95),ISERROR(K95)),"",IF(AND(G95="",K95=""),IF(A95="","",""),IF(ISNUMBER(O95),IF(OR($O$7="T",$O$7="A"),IF(AND(O95&gt;5,O95&lt;$P$4),5,IF(AND(O95&gt;=$P$4,O95&lt;=6),6,MROUND(O95,P$7))),IF(AND(MIN(G95,K95)&lt;#REF!,R95="!",O95&gt;=$P$4),"ONV",IF(AND(O95&gt;5,O95&lt;$P$4),5,IF(AND(O95&gt;=$P$4,O95&lt;=6),6,MROUND(O95,P$7))))),""))))</f>
        <v/>
      </c>
      <c r="Q95" s="187" t="e">
        <f>IF(AND($O$7="B",ISNUMBER(O95),MIN(G95,K95)&lt;#REF!),"!","")</f>
        <v>#REF!</v>
      </c>
      <c r="R95" s="190" t="str">
        <f t="shared" si="14"/>
        <v/>
      </c>
      <c r="S95" s="193" t="str">
        <f t="shared" si="24"/>
        <v/>
      </c>
      <c r="T95" s="1"/>
    </row>
    <row r="96" spans="1:20" x14ac:dyDescent="0.2">
      <c r="A96" s="21" t="str">
        <f>OutputOsiris!A96</f>
        <v/>
      </c>
      <c r="B96" s="26" t="str">
        <f>VLOOKUP(A96,InputToets!$A$9:$A$1008,1,FALSE)</f>
        <v/>
      </c>
      <c r="C96" s="44" t="str">
        <f t="shared" si="15"/>
        <v/>
      </c>
      <c r="D96" s="45" t="str">
        <f>VLOOKUP(A96,Opdracht!$A$11:$A$1010,1,FALSE)</f>
        <v/>
      </c>
      <c r="E96" s="44" t="str">
        <f t="shared" si="16"/>
        <v/>
      </c>
      <c r="F96" s="19" t="str">
        <f>VLOOKUP(A96,OutputOsiris!$A$9:$B$1008,2,FALSE)</f>
        <v/>
      </c>
      <c r="G96" s="46" t="str">
        <f>IF(C96="NEE","",VLOOKUP(A96,InputToets!$A$9:$J$1008,8,FALSE))</f>
        <v/>
      </c>
      <c r="H96" s="13">
        <f t="shared" si="17"/>
        <v>0</v>
      </c>
      <c r="I96" s="12">
        <f t="shared" si="18"/>
        <v>1</v>
      </c>
      <c r="J96" s="13">
        <f t="shared" si="19"/>
        <v>0</v>
      </c>
      <c r="K96" s="46" t="str">
        <f>IF($K$7=0,"",VLOOKUP(A96,Opdracht!$A$11:$J$1010,8,FALSE))</f>
        <v/>
      </c>
      <c r="L96" s="13">
        <f t="shared" si="20"/>
        <v>0</v>
      </c>
      <c r="M96" s="12">
        <f t="shared" si="21"/>
        <v>0</v>
      </c>
      <c r="N96" s="12">
        <f t="shared" si="22"/>
        <v>0</v>
      </c>
      <c r="O96" s="46" t="str">
        <f t="shared" si="23"/>
        <v/>
      </c>
      <c r="P96" s="20" t="str">
        <f>IF(ISERROR(O96),(G96),IF(OR(ISERROR(G96),ISERROR(K96)),"",IF(AND(G96="",K96=""),IF(A96="","",""),IF(ISNUMBER(O96),IF(OR($O$7="T",$O$7="A"),IF(AND(O96&gt;5,O96&lt;$P$4),5,IF(AND(O96&gt;=$P$4,O96&lt;=6),6,MROUND(O96,P$7))),IF(AND(MIN(G96,K96)&lt;#REF!,R96="!",O96&gt;=$P$4),"ONV",IF(AND(O96&gt;5,O96&lt;$P$4),5,IF(AND(O96&gt;=$P$4,O96&lt;=6),6,MROUND(O96,P$7))))),""))))</f>
        <v/>
      </c>
      <c r="Q96" s="187" t="e">
        <f>IF(AND($O$7="B",ISNUMBER(O96),MIN(G96,K96)&lt;#REF!),"!","")</f>
        <v>#REF!</v>
      </c>
      <c r="R96" s="190" t="str">
        <f t="shared" si="14"/>
        <v/>
      </c>
      <c r="S96" s="193" t="str">
        <f t="shared" si="24"/>
        <v/>
      </c>
      <c r="T96" s="1"/>
    </row>
    <row r="97" spans="1:20" x14ac:dyDescent="0.2">
      <c r="A97" s="21" t="str">
        <f>OutputOsiris!A97</f>
        <v/>
      </c>
      <c r="B97" s="26" t="str">
        <f>VLOOKUP(A97,InputToets!$A$9:$A$1008,1,FALSE)</f>
        <v/>
      </c>
      <c r="C97" s="44" t="str">
        <f t="shared" si="15"/>
        <v/>
      </c>
      <c r="D97" s="45" t="str">
        <f>VLOOKUP(A97,Opdracht!$A$11:$A$1010,1,FALSE)</f>
        <v/>
      </c>
      <c r="E97" s="44" t="str">
        <f t="shared" si="16"/>
        <v/>
      </c>
      <c r="F97" s="19" t="str">
        <f>VLOOKUP(A97,OutputOsiris!$A$9:$B$1008,2,FALSE)</f>
        <v/>
      </c>
      <c r="G97" s="46" t="str">
        <f>IF(C97="NEE","",VLOOKUP(A97,InputToets!$A$9:$J$1008,8,FALSE))</f>
        <v/>
      </c>
      <c r="H97" s="13">
        <f t="shared" si="17"/>
        <v>0</v>
      </c>
      <c r="I97" s="12">
        <f t="shared" si="18"/>
        <v>1</v>
      </c>
      <c r="J97" s="13">
        <f t="shared" si="19"/>
        <v>0</v>
      </c>
      <c r="K97" s="46" t="str">
        <f>IF($K$7=0,"",VLOOKUP(A97,Opdracht!$A$11:$J$1010,8,FALSE))</f>
        <v/>
      </c>
      <c r="L97" s="13">
        <f t="shared" si="20"/>
        <v>0</v>
      </c>
      <c r="M97" s="12">
        <f t="shared" si="21"/>
        <v>0</v>
      </c>
      <c r="N97" s="12">
        <f t="shared" si="22"/>
        <v>0</v>
      </c>
      <c r="O97" s="46" t="str">
        <f t="shared" si="23"/>
        <v/>
      </c>
      <c r="P97" s="20" t="str">
        <f>IF(ISERROR(O97),(G97),IF(OR(ISERROR(G97),ISERROR(K97)),"",IF(AND(G97="",K97=""),IF(A97="","",""),IF(ISNUMBER(O97),IF(OR($O$7="T",$O$7="A"),IF(AND(O97&gt;5,O97&lt;$P$4),5,IF(AND(O97&gt;=$P$4,O97&lt;=6),6,MROUND(O97,P$7))),IF(AND(MIN(G97,K97)&lt;#REF!,R97="!",O97&gt;=$P$4),"ONV",IF(AND(O97&gt;5,O97&lt;$P$4),5,IF(AND(O97&gt;=$P$4,O97&lt;=6),6,MROUND(O97,P$7))))),""))))</f>
        <v/>
      </c>
      <c r="Q97" s="187" t="e">
        <f>IF(AND($O$7="B",ISNUMBER(O97),MIN(G97,K97)&lt;#REF!),"!","")</f>
        <v>#REF!</v>
      </c>
      <c r="R97" s="190" t="str">
        <f t="shared" si="14"/>
        <v/>
      </c>
      <c r="S97" s="193" t="str">
        <f t="shared" si="24"/>
        <v/>
      </c>
      <c r="T97" s="1"/>
    </row>
    <row r="98" spans="1:20" x14ac:dyDescent="0.2">
      <c r="A98" s="21" t="str">
        <f>OutputOsiris!A98</f>
        <v/>
      </c>
      <c r="B98" s="26" t="str">
        <f>VLOOKUP(A98,InputToets!$A$9:$A$1008,1,FALSE)</f>
        <v/>
      </c>
      <c r="C98" s="44" t="str">
        <f t="shared" si="15"/>
        <v/>
      </c>
      <c r="D98" s="45" t="str">
        <f>VLOOKUP(A98,Opdracht!$A$11:$A$1010,1,FALSE)</f>
        <v/>
      </c>
      <c r="E98" s="44" t="str">
        <f t="shared" si="16"/>
        <v/>
      </c>
      <c r="F98" s="19" t="str">
        <f>VLOOKUP(A98,OutputOsiris!$A$9:$B$1008,2,FALSE)</f>
        <v/>
      </c>
      <c r="G98" s="46" t="str">
        <f>IF(C98="NEE","",VLOOKUP(A98,InputToets!$A$9:$J$1008,8,FALSE))</f>
        <v/>
      </c>
      <c r="H98" s="13">
        <f t="shared" si="17"/>
        <v>0</v>
      </c>
      <c r="I98" s="12">
        <f t="shared" si="18"/>
        <v>1</v>
      </c>
      <c r="J98" s="13">
        <f t="shared" si="19"/>
        <v>0</v>
      </c>
      <c r="K98" s="46" t="str">
        <f>IF($K$7=0,"",VLOOKUP(A98,Opdracht!$A$11:$J$1010,8,FALSE))</f>
        <v/>
      </c>
      <c r="L98" s="13">
        <f t="shared" si="20"/>
        <v>0</v>
      </c>
      <c r="M98" s="12">
        <f t="shared" si="21"/>
        <v>0</v>
      </c>
      <c r="N98" s="12">
        <f t="shared" si="22"/>
        <v>0</v>
      </c>
      <c r="O98" s="46" t="str">
        <f t="shared" si="23"/>
        <v/>
      </c>
      <c r="P98" s="20" t="str">
        <f>IF(ISERROR(O98),(G98),IF(OR(ISERROR(G98),ISERROR(K98)),"",IF(AND(G98="",K98=""),IF(A98="","",""),IF(ISNUMBER(O98),IF(OR($O$7="T",$O$7="A"),IF(AND(O98&gt;5,O98&lt;$P$4),5,IF(AND(O98&gt;=$P$4,O98&lt;=6),6,MROUND(O98,P$7))),IF(AND(MIN(G98,K98)&lt;#REF!,R98="!",O98&gt;=$P$4),"ONV",IF(AND(O98&gt;5,O98&lt;$P$4),5,IF(AND(O98&gt;=$P$4,O98&lt;=6),6,MROUND(O98,P$7))))),""))))</f>
        <v/>
      </c>
      <c r="Q98" s="187" t="e">
        <f>IF(AND($O$7="B",ISNUMBER(O98),MIN(G98,K98)&lt;#REF!),"!","")</f>
        <v>#REF!</v>
      </c>
      <c r="R98" s="190" t="str">
        <f t="shared" si="14"/>
        <v/>
      </c>
      <c r="S98" s="193" t="str">
        <f t="shared" si="24"/>
        <v/>
      </c>
      <c r="T98" s="1"/>
    </row>
    <row r="99" spans="1:20" x14ac:dyDescent="0.2">
      <c r="A99" s="21" t="str">
        <f>OutputOsiris!A99</f>
        <v/>
      </c>
      <c r="B99" s="26" t="str">
        <f>VLOOKUP(A99,InputToets!$A$9:$A$1008,1,FALSE)</f>
        <v/>
      </c>
      <c r="C99" s="44" t="str">
        <f t="shared" si="15"/>
        <v/>
      </c>
      <c r="D99" s="45" t="str">
        <f>VLOOKUP(A99,Opdracht!$A$11:$A$1010,1,FALSE)</f>
        <v/>
      </c>
      <c r="E99" s="44" t="str">
        <f t="shared" si="16"/>
        <v/>
      </c>
      <c r="F99" s="19" t="str">
        <f>VLOOKUP(A99,OutputOsiris!$A$9:$B$1008,2,FALSE)</f>
        <v/>
      </c>
      <c r="G99" s="46" t="str">
        <f>IF(C99="NEE","",VLOOKUP(A99,InputToets!$A$9:$J$1008,8,FALSE))</f>
        <v/>
      </c>
      <c r="H99" s="13">
        <f t="shared" si="17"/>
        <v>0</v>
      </c>
      <c r="I99" s="12">
        <f t="shared" si="18"/>
        <v>1</v>
      </c>
      <c r="J99" s="13">
        <f t="shared" si="19"/>
        <v>0</v>
      </c>
      <c r="K99" s="46" t="str">
        <f>IF($K$7=0,"",VLOOKUP(A99,Opdracht!$A$11:$J$1010,8,FALSE))</f>
        <v/>
      </c>
      <c r="L99" s="13">
        <f t="shared" si="20"/>
        <v>0</v>
      </c>
      <c r="M99" s="12">
        <f t="shared" si="21"/>
        <v>0</v>
      </c>
      <c r="N99" s="12">
        <f t="shared" si="22"/>
        <v>0</v>
      </c>
      <c r="O99" s="46" t="str">
        <f t="shared" si="23"/>
        <v/>
      </c>
      <c r="P99" s="20" t="str">
        <f>IF(ISERROR(O99),(G99),IF(OR(ISERROR(G99),ISERROR(K99)),"",IF(AND(G99="",K99=""),IF(A99="","",""),IF(ISNUMBER(O99),IF(OR($O$7="T",$O$7="A"),IF(AND(O99&gt;5,O99&lt;$P$4),5,IF(AND(O99&gt;=$P$4,O99&lt;=6),6,MROUND(O99,P$7))),IF(AND(MIN(G99,K99)&lt;#REF!,R99="!",O99&gt;=$P$4),"ONV",IF(AND(O99&gt;5,O99&lt;$P$4),5,IF(AND(O99&gt;=$P$4,O99&lt;=6),6,MROUND(O99,P$7))))),""))))</f>
        <v/>
      </c>
      <c r="Q99" s="187" t="e">
        <f>IF(AND($O$7="B",ISNUMBER(O99),MIN(G99,K99)&lt;#REF!),"!","")</f>
        <v>#REF!</v>
      </c>
      <c r="R99" s="190" t="str">
        <f t="shared" si="14"/>
        <v/>
      </c>
      <c r="S99" s="193" t="str">
        <f t="shared" si="24"/>
        <v/>
      </c>
      <c r="T99" s="1"/>
    </row>
    <row r="100" spans="1:20" x14ac:dyDescent="0.2">
      <c r="A100" s="21" t="str">
        <f>OutputOsiris!A100</f>
        <v/>
      </c>
      <c r="B100" s="26" t="str">
        <f>VLOOKUP(A100,InputToets!$A$9:$A$1008,1,FALSE)</f>
        <v/>
      </c>
      <c r="C100" s="44" t="str">
        <f t="shared" si="15"/>
        <v/>
      </c>
      <c r="D100" s="45" t="str">
        <f>VLOOKUP(A100,Opdracht!$A$11:$A$1010,1,FALSE)</f>
        <v/>
      </c>
      <c r="E100" s="44" t="str">
        <f t="shared" si="16"/>
        <v/>
      </c>
      <c r="F100" s="19" t="str">
        <f>VLOOKUP(A100,OutputOsiris!$A$9:$B$1008,2,FALSE)</f>
        <v/>
      </c>
      <c r="G100" s="46" t="str">
        <f>IF(C100="NEE","",VLOOKUP(A100,InputToets!$A$9:$J$1008,8,FALSE))</f>
        <v/>
      </c>
      <c r="H100" s="13">
        <f t="shared" si="17"/>
        <v>0</v>
      </c>
      <c r="I100" s="12">
        <f t="shared" si="18"/>
        <v>1</v>
      </c>
      <c r="J100" s="13">
        <f t="shared" si="19"/>
        <v>0</v>
      </c>
      <c r="K100" s="46" t="str">
        <f>IF($K$7=0,"",VLOOKUP(A100,Opdracht!$A$11:$J$1010,8,FALSE))</f>
        <v/>
      </c>
      <c r="L100" s="13">
        <f t="shared" si="20"/>
        <v>0</v>
      </c>
      <c r="M100" s="12">
        <f t="shared" si="21"/>
        <v>0</v>
      </c>
      <c r="N100" s="12">
        <f t="shared" si="22"/>
        <v>0</v>
      </c>
      <c r="O100" s="46" t="str">
        <f t="shared" si="23"/>
        <v/>
      </c>
      <c r="P100" s="20" t="str">
        <f>IF(ISERROR(O100),(G100),IF(OR(ISERROR(G100),ISERROR(K100)),"",IF(AND(G100="",K100=""),IF(A100="","",""),IF(ISNUMBER(O100),IF(OR($O$7="T",$O$7="A"),IF(AND(O100&gt;5,O100&lt;$P$4),5,IF(AND(O100&gt;=$P$4,O100&lt;=6),6,MROUND(O100,P$7))),IF(AND(MIN(G100,K100)&lt;#REF!,R100="!",O100&gt;=$P$4),"ONV",IF(AND(O100&gt;5,O100&lt;$P$4),5,IF(AND(O100&gt;=$P$4,O100&lt;=6),6,MROUND(O100,P$7))))),""))))</f>
        <v/>
      </c>
      <c r="Q100" s="187" t="e">
        <f>IF(AND($O$7="B",ISNUMBER(O100),MIN(G100,K100)&lt;#REF!),"!","")</f>
        <v>#REF!</v>
      </c>
      <c r="R100" s="190" t="str">
        <f t="shared" si="14"/>
        <v/>
      </c>
      <c r="S100" s="193" t="str">
        <f t="shared" si="24"/>
        <v/>
      </c>
      <c r="T100" s="1"/>
    </row>
    <row r="101" spans="1:20" x14ac:dyDescent="0.2">
      <c r="A101" s="21" t="str">
        <f>OutputOsiris!A101</f>
        <v/>
      </c>
      <c r="B101" s="26" t="str">
        <f>VLOOKUP(A101,InputToets!$A$9:$A$1008,1,FALSE)</f>
        <v/>
      </c>
      <c r="C101" s="44" t="str">
        <f t="shared" si="15"/>
        <v/>
      </c>
      <c r="D101" s="45" t="str">
        <f>VLOOKUP(A101,Opdracht!$A$11:$A$1010,1,FALSE)</f>
        <v/>
      </c>
      <c r="E101" s="44" t="str">
        <f t="shared" si="16"/>
        <v/>
      </c>
      <c r="F101" s="19" t="str">
        <f>VLOOKUP(A101,OutputOsiris!$A$9:$B$1008,2,FALSE)</f>
        <v/>
      </c>
      <c r="G101" s="46" t="str">
        <f>IF(C101="NEE","",VLOOKUP(A101,InputToets!$A$9:$J$1008,8,FALSE))</f>
        <v/>
      </c>
      <c r="H101" s="13">
        <f t="shared" si="17"/>
        <v>0</v>
      </c>
      <c r="I101" s="12">
        <f t="shared" si="18"/>
        <v>1</v>
      </c>
      <c r="J101" s="13">
        <f t="shared" si="19"/>
        <v>0</v>
      </c>
      <c r="K101" s="46" t="str">
        <f>IF($K$7=0,"",VLOOKUP(A101,Opdracht!$A$11:$J$1010,8,FALSE))</f>
        <v/>
      </c>
      <c r="L101" s="13">
        <f t="shared" si="20"/>
        <v>0</v>
      </c>
      <c r="M101" s="12">
        <f t="shared" si="21"/>
        <v>0</v>
      </c>
      <c r="N101" s="12">
        <f t="shared" si="22"/>
        <v>0</v>
      </c>
      <c r="O101" s="46" t="str">
        <f t="shared" si="23"/>
        <v/>
      </c>
      <c r="P101" s="20" t="str">
        <f>IF(ISERROR(O101),(G101),IF(OR(ISERROR(G101),ISERROR(K101)),"",IF(AND(G101="",K101=""),IF(A101="","",""),IF(ISNUMBER(O101),IF(OR($O$7="T",$O$7="A"),IF(AND(O101&gt;5,O101&lt;$P$4),5,IF(AND(O101&gt;=$P$4,O101&lt;=6),6,MROUND(O101,P$7))),IF(AND(MIN(G101,K101)&lt;#REF!,R101="!",O101&gt;=$P$4),"ONV",IF(AND(O101&gt;5,O101&lt;$P$4),5,IF(AND(O101&gt;=$P$4,O101&lt;=6),6,MROUND(O101,P$7))))),""))))</f>
        <v/>
      </c>
      <c r="Q101" s="187" t="e">
        <f>IF(AND($O$7="B",ISNUMBER(O101),MIN(G101,K101)&lt;#REF!),"!","")</f>
        <v>#REF!</v>
      </c>
      <c r="R101" s="190" t="str">
        <f t="shared" si="14"/>
        <v/>
      </c>
      <c r="S101" s="193" t="str">
        <f t="shared" si="24"/>
        <v/>
      </c>
      <c r="T101" s="1"/>
    </row>
    <row r="102" spans="1:20" x14ac:dyDescent="0.2">
      <c r="A102" s="21" t="str">
        <f>OutputOsiris!A102</f>
        <v/>
      </c>
      <c r="B102" s="26" t="str">
        <f>VLOOKUP(A102,InputToets!$A$9:$A$1008,1,FALSE)</f>
        <v/>
      </c>
      <c r="C102" s="44" t="str">
        <f t="shared" si="15"/>
        <v/>
      </c>
      <c r="D102" s="45" t="str">
        <f>VLOOKUP(A102,Opdracht!$A$11:$A$1010,1,FALSE)</f>
        <v/>
      </c>
      <c r="E102" s="44" t="str">
        <f t="shared" si="16"/>
        <v/>
      </c>
      <c r="F102" s="19" t="str">
        <f>VLOOKUP(A102,OutputOsiris!$A$9:$B$1008,2,FALSE)</f>
        <v/>
      </c>
      <c r="G102" s="46" t="str">
        <f>IF(C102="NEE","",VLOOKUP(A102,InputToets!$A$9:$J$1008,8,FALSE))</f>
        <v/>
      </c>
      <c r="H102" s="13">
        <f t="shared" si="17"/>
        <v>0</v>
      </c>
      <c r="I102" s="12">
        <f t="shared" si="18"/>
        <v>1</v>
      </c>
      <c r="J102" s="13">
        <f t="shared" si="19"/>
        <v>0</v>
      </c>
      <c r="K102" s="46" t="str">
        <f>IF($K$7=0,"",VLOOKUP(A102,Opdracht!$A$11:$J$1010,8,FALSE))</f>
        <v/>
      </c>
      <c r="L102" s="13">
        <f t="shared" si="20"/>
        <v>0</v>
      </c>
      <c r="M102" s="12">
        <f t="shared" si="21"/>
        <v>0</v>
      </c>
      <c r="N102" s="12">
        <f t="shared" si="22"/>
        <v>0</v>
      </c>
      <c r="O102" s="46" t="str">
        <f t="shared" si="23"/>
        <v/>
      </c>
      <c r="P102" s="20" t="str">
        <f>IF(ISERROR(O102),(G102),IF(OR(ISERROR(G102),ISERROR(K102)),"",IF(AND(G102="",K102=""),IF(A102="","",""),IF(ISNUMBER(O102),IF(OR($O$7="T",$O$7="A"),IF(AND(O102&gt;5,O102&lt;$P$4),5,IF(AND(O102&gt;=$P$4,O102&lt;=6),6,MROUND(O102,P$7))),IF(AND(MIN(G102,K102)&lt;#REF!,R102="!",O102&gt;=$P$4),"ONV",IF(AND(O102&gt;5,O102&lt;$P$4),5,IF(AND(O102&gt;=$P$4,O102&lt;=6),6,MROUND(O102,P$7))))),""))))</f>
        <v/>
      </c>
      <c r="Q102" s="187" t="e">
        <f>IF(AND($O$7="B",ISNUMBER(O102),MIN(G102,K102)&lt;#REF!),"!","")</f>
        <v>#REF!</v>
      </c>
      <c r="R102" s="190" t="str">
        <f t="shared" si="14"/>
        <v/>
      </c>
      <c r="S102" s="193" t="str">
        <f t="shared" si="24"/>
        <v/>
      </c>
      <c r="T102" s="1"/>
    </row>
    <row r="103" spans="1:20" x14ac:dyDescent="0.2">
      <c r="A103" s="21" t="str">
        <f>OutputOsiris!A103</f>
        <v/>
      </c>
      <c r="B103" s="26" t="str">
        <f>VLOOKUP(A103,InputToets!$A$9:$A$1008,1,FALSE)</f>
        <v/>
      </c>
      <c r="C103" s="44" t="str">
        <f t="shared" si="15"/>
        <v/>
      </c>
      <c r="D103" s="45" t="str">
        <f>VLOOKUP(A103,Opdracht!$A$11:$A$1010,1,FALSE)</f>
        <v/>
      </c>
      <c r="E103" s="44" t="str">
        <f t="shared" si="16"/>
        <v/>
      </c>
      <c r="F103" s="19" t="str">
        <f>VLOOKUP(A103,OutputOsiris!$A$9:$B$1008,2,FALSE)</f>
        <v/>
      </c>
      <c r="G103" s="46" t="str">
        <f>IF(C103="NEE","",VLOOKUP(A103,InputToets!$A$9:$J$1008,8,FALSE))</f>
        <v/>
      </c>
      <c r="H103" s="13">
        <f t="shared" si="17"/>
        <v>0</v>
      </c>
      <c r="I103" s="12">
        <f t="shared" si="18"/>
        <v>1</v>
      </c>
      <c r="J103" s="13">
        <f t="shared" si="19"/>
        <v>0</v>
      </c>
      <c r="K103" s="46" t="str">
        <f>IF($K$7=0,"",VLOOKUP(A103,Opdracht!$A$11:$J$1010,8,FALSE))</f>
        <v/>
      </c>
      <c r="L103" s="13">
        <f t="shared" si="20"/>
        <v>0</v>
      </c>
      <c r="M103" s="12">
        <f t="shared" si="21"/>
        <v>0</v>
      </c>
      <c r="N103" s="12">
        <f t="shared" si="22"/>
        <v>0</v>
      </c>
      <c r="O103" s="46" t="str">
        <f t="shared" si="23"/>
        <v/>
      </c>
      <c r="P103" s="20" t="str">
        <f>IF(ISERROR(O103),(G103),IF(OR(ISERROR(G103),ISERROR(K103)),"",IF(AND(G103="",K103=""),IF(A103="","",""),IF(ISNUMBER(O103),IF(OR($O$7="T",$O$7="A"),IF(AND(O103&gt;5,O103&lt;$P$4),5,IF(AND(O103&gt;=$P$4,O103&lt;=6),6,MROUND(O103,P$7))),IF(AND(MIN(G103,K103)&lt;#REF!,R103="!",O103&gt;=$P$4),"ONV",IF(AND(O103&gt;5,O103&lt;$P$4),5,IF(AND(O103&gt;=$P$4,O103&lt;=6),6,MROUND(O103,P$7))))),""))))</f>
        <v/>
      </c>
      <c r="Q103" s="187" t="e">
        <f>IF(AND($O$7="B",ISNUMBER(O103),MIN(G103,K103)&lt;#REF!),"!","")</f>
        <v>#REF!</v>
      </c>
      <c r="R103" s="190" t="str">
        <f t="shared" si="14"/>
        <v/>
      </c>
      <c r="S103" s="193" t="str">
        <f t="shared" si="24"/>
        <v/>
      </c>
      <c r="T103" s="1"/>
    </row>
    <row r="104" spans="1:20" x14ac:dyDescent="0.2">
      <c r="A104" s="21" t="str">
        <f>OutputOsiris!A104</f>
        <v/>
      </c>
      <c r="B104" s="26" t="str">
        <f>VLOOKUP(A104,InputToets!$A$9:$A$1008,1,FALSE)</f>
        <v/>
      </c>
      <c r="C104" s="44" t="str">
        <f t="shared" si="15"/>
        <v/>
      </c>
      <c r="D104" s="45" t="str">
        <f>VLOOKUP(A104,Opdracht!$A$11:$A$1010,1,FALSE)</f>
        <v/>
      </c>
      <c r="E104" s="44" t="str">
        <f t="shared" si="16"/>
        <v/>
      </c>
      <c r="F104" s="19" t="str">
        <f>VLOOKUP(A104,OutputOsiris!$A$9:$B$1008,2,FALSE)</f>
        <v/>
      </c>
      <c r="G104" s="46" t="str">
        <f>IF(C104="NEE","",VLOOKUP(A104,InputToets!$A$9:$J$1008,8,FALSE))</f>
        <v/>
      </c>
      <c r="H104" s="13">
        <f t="shared" si="17"/>
        <v>0</v>
      </c>
      <c r="I104" s="12">
        <f t="shared" si="18"/>
        <v>1</v>
      </c>
      <c r="J104" s="13">
        <f t="shared" si="19"/>
        <v>0</v>
      </c>
      <c r="K104" s="46" t="str">
        <f>IF($K$7=0,"",VLOOKUP(A104,Opdracht!$A$11:$J$1010,8,FALSE))</f>
        <v/>
      </c>
      <c r="L104" s="13">
        <f t="shared" si="20"/>
        <v>0</v>
      </c>
      <c r="M104" s="12">
        <f t="shared" si="21"/>
        <v>0</v>
      </c>
      <c r="N104" s="12">
        <f t="shared" si="22"/>
        <v>0</v>
      </c>
      <c r="O104" s="46" t="str">
        <f t="shared" si="23"/>
        <v/>
      </c>
      <c r="P104" s="20" t="str">
        <f>IF(ISERROR(O104),(G104),IF(OR(ISERROR(G104),ISERROR(K104)),"",IF(AND(G104="",K104=""),IF(A104="","",""),IF(ISNUMBER(O104),IF(OR($O$7="T",$O$7="A"),IF(AND(O104&gt;5,O104&lt;$P$4),5,IF(AND(O104&gt;=$P$4,O104&lt;=6),6,MROUND(O104,P$7))),IF(AND(MIN(G104,K104)&lt;#REF!,R104="!",O104&gt;=$P$4),"ONV",IF(AND(O104&gt;5,O104&lt;$P$4),5,IF(AND(O104&gt;=$P$4,O104&lt;=6),6,MROUND(O104,P$7))))),""))))</f>
        <v/>
      </c>
      <c r="Q104" s="187" t="e">
        <f>IF(AND($O$7="B",ISNUMBER(O104),MIN(G104,K104)&lt;#REF!),"!","")</f>
        <v>#REF!</v>
      </c>
      <c r="R104" s="190" t="str">
        <f t="shared" si="14"/>
        <v/>
      </c>
      <c r="S104" s="193" t="str">
        <f t="shared" si="24"/>
        <v/>
      </c>
      <c r="T104" s="1"/>
    </row>
    <row r="105" spans="1:20" x14ac:dyDescent="0.2">
      <c r="A105" s="21" t="str">
        <f>OutputOsiris!A105</f>
        <v/>
      </c>
      <c r="B105" s="26" t="str">
        <f>VLOOKUP(A105,InputToets!$A$9:$A$1008,1,FALSE)</f>
        <v/>
      </c>
      <c r="C105" s="44" t="str">
        <f t="shared" si="15"/>
        <v/>
      </c>
      <c r="D105" s="45" t="str">
        <f>VLOOKUP(A105,Opdracht!$A$11:$A$1010,1,FALSE)</f>
        <v/>
      </c>
      <c r="E105" s="44" t="str">
        <f t="shared" si="16"/>
        <v/>
      </c>
      <c r="F105" s="19" t="str">
        <f>VLOOKUP(A105,OutputOsiris!$A$9:$B$1008,2,FALSE)</f>
        <v/>
      </c>
      <c r="G105" s="46" t="str">
        <f>IF(C105="NEE","",VLOOKUP(A105,InputToets!$A$9:$J$1008,8,FALSE))</f>
        <v/>
      </c>
      <c r="H105" s="13">
        <f t="shared" si="17"/>
        <v>0</v>
      </c>
      <c r="I105" s="12">
        <f t="shared" si="18"/>
        <v>1</v>
      </c>
      <c r="J105" s="13">
        <f t="shared" si="19"/>
        <v>0</v>
      </c>
      <c r="K105" s="46" t="str">
        <f>IF($K$7=0,"",VLOOKUP(A105,Opdracht!$A$11:$J$1010,8,FALSE))</f>
        <v/>
      </c>
      <c r="L105" s="13">
        <f t="shared" si="20"/>
        <v>0</v>
      </c>
      <c r="M105" s="12">
        <f t="shared" si="21"/>
        <v>0</v>
      </c>
      <c r="N105" s="12">
        <f t="shared" si="22"/>
        <v>0</v>
      </c>
      <c r="O105" s="46" t="str">
        <f t="shared" si="23"/>
        <v/>
      </c>
      <c r="P105" s="20" t="str">
        <f>IF(ISERROR(O105),(G105),IF(OR(ISERROR(G105),ISERROR(K105)),"",IF(AND(G105="",K105=""),IF(A105="","",""),IF(ISNUMBER(O105),IF(OR($O$7="T",$O$7="A"),IF(AND(O105&gt;5,O105&lt;$P$4),5,IF(AND(O105&gt;=$P$4,O105&lt;=6),6,MROUND(O105,P$7))),IF(AND(MIN(G105,K105)&lt;#REF!,R105="!",O105&gt;=$P$4),"ONV",IF(AND(O105&gt;5,O105&lt;$P$4),5,IF(AND(O105&gt;=$P$4,O105&lt;=6),6,MROUND(O105,P$7))))),""))))</f>
        <v/>
      </c>
      <c r="Q105" s="187" t="e">
        <f>IF(AND($O$7="B",ISNUMBER(O105),MIN(G105,K105)&lt;#REF!),"!","")</f>
        <v>#REF!</v>
      </c>
      <c r="R105" s="190" t="str">
        <f t="shared" si="14"/>
        <v/>
      </c>
      <c r="S105" s="193" t="str">
        <f t="shared" si="24"/>
        <v/>
      </c>
      <c r="T105" s="1"/>
    </row>
    <row r="106" spans="1:20" x14ac:dyDescent="0.2">
      <c r="A106" s="21" t="str">
        <f>OutputOsiris!A106</f>
        <v/>
      </c>
      <c r="B106" s="26" t="str">
        <f>VLOOKUP(A106,InputToets!$A$9:$A$1008,1,FALSE)</f>
        <v/>
      </c>
      <c r="C106" s="44" t="str">
        <f t="shared" si="15"/>
        <v/>
      </c>
      <c r="D106" s="45" t="str">
        <f>VLOOKUP(A106,Opdracht!$A$11:$A$1010,1,FALSE)</f>
        <v/>
      </c>
      <c r="E106" s="44" t="str">
        <f t="shared" si="16"/>
        <v/>
      </c>
      <c r="F106" s="19" t="str">
        <f>VLOOKUP(A106,OutputOsiris!$A$9:$B$1008,2,FALSE)</f>
        <v/>
      </c>
      <c r="G106" s="46" t="str">
        <f>IF(C106="NEE","",VLOOKUP(A106,InputToets!$A$9:$J$1008,8,FALSE))</f>
        <v/>
      </c>
      <c r="H106" s="13">
        <f t="shared" si="17"/>
        <v>0</v>
      </c>
      <c r="I106" s="12">
        <f t="shared" si="18"/>
        <v>1</v>
      </c>
      <c r="J106" s="13">
        <f t="shared" si="19"/>
        <v>0</v>
      </c>
      <c r="K106" s="46" t="str">
        <f>IF($K$7=0,"",VLOOKUP(A106,Opdracht!$A$11:$J$1010,8,FALSE))</f>
        <v/>
      </c>
      <c r="L106" s="13">
        <f t="shared" si="20"/>
        <v>0</v>
      </c>
      <c r="M106" s="12">
        <f t="shared" si="21"/>
        <v>0</v>
      </c>
      <c r="N106" s="12">
        <f t="shared" si="22"/>
        <v>0</v>
      </c>
      <c r="O106" s="46" t="str">
        <f t="shared" si="23"/>
        <v/>
      </c>
      <c r="P106" s="20" t="str">
        <f>IF(ISERROR(O106),(G106),IF(OR(ISERROR(G106),ISERROR(K106)),"",IF(AND(G106="",K106=""),IF(A106="","",""),IF(ISNUMBER(O106),IF(OR($O$7="T",$O$7="A"),IF(AND(O106&gt;5,O106&lt;$P$4),5,IF(AND(O106&gt;=$P$4,O106&lt;=6),6,MROUND(O106,P$7))),IF(AND(MIN(G106,K106)&lt;#REF!,R106="!",O106&gt;=$P$4),"ONV",IF(AND(O106&gt;5,O106&lt;$P$4),5,IF(AND(O106&gt;=$P$4,O106&lt;=6),6,MROUND(O106,P$7))))),""))))</f>
        <v/>
      </c>
      <c r="Q106" s="187" t="e">
        <f>IF(AND($O$7="B",ISNUMBER(O106),MIN(G106,K106)&lt;#REF!),"!","")</f>
        <v>#REF!</v>
      </c>
      <c r="R106" s="190" t="str">
        <f t="shared" si="14"/>
        <v/>
      </c>
      <c r="S106" s="193" t="str">
        <f t="shared" si="24"/>
        <v/>
      </c>
      <c r="T106" s="1"/>
    </row>
    <row r="107" spans="1:20" x14ac:dyDescent="0.2">
      <c r="A107" s="21" t="str">
        <f>OutputOsiris!A107</f>
        <v/>
      </c>
      <c r="B107" s="26" t="str">
        <f>VLOOKUP(A107,InputToets!$A$9:$A$1008,1,FALSE)</f>
        <v/>
      </c>
      <c r="C107" s="44" t="str">
        <f t="shared" si="15"/>
        <v/>
      </c>
      <c r="D107" s="45" t="str">
        <f>VLOOKUP(A107,Opdracht!$A$11:$A$1010,1,FALSE)</f>
        <v/>
      </c>
      <c r="E107" s="44" t="str">
        <f t="shared" si="16"/>
        <v/>
      </c>
      <c r="F107" s="19" t="str">
        <f>VLOOKUP(A107,OutputOsiris!$A$9:$B$1008,2,FALSE)</f>
        <v/>
      </c>
      <c r="G107" s="46" t="str">
        <f>IF(C107="NEE","",VLOOKUP(A107,InputToets!$A$9:$J$1008,8,FALSE))</f>
        <v/>
      </c>
      <c r="H107" s="13">
        <f t="shared" si="17"/>
        <v>0</v>
      </c>
      <c r="I107" s="12">
        <f t="shared" si="18"/>
        <v>1</v>
      </c>
      <c r="J107" s="13">
        <f t="shared" si="19"/>
        <v>0</v>
      </c>
      <c r="K107" s="46" t="str">
        <f>IF($K$7=0,"",VLOOKUP(A107,Opdracht!$A$11:$J$1010,8,FALSE))</f>
        <v/>
      </c>
      <c r="L107" s="13">
        <f t="shared" si="20"/>
        <v>0</v>
      </c>
      <c r="M107" s="12">
        <f t="shared" si="21"/>
        <v>0</v>
      </c>
      <c r="N107" s="12">
        <f t="shared" si="22"/>
        <v>0</v>
      </c>
      <c r="O107" s="46" t="str">
        <f t="shared" si="23"/>
        <v/>
      </c>
      <c r="P107" s="20" t="str">
        <f>IF(ISERROR(O107),(G107),IF(OR(ISERROR(G107),ISERROR(K107)),"",IF(AND(G107="",K107=""),IF(A107="","",""),IF(ISNUMBER(O107),IF(OR($O$7="T",$O$7="A"),IF(AND(O107&gt;5,O107&lt;$P$4),5,IF(AND(O107&gt;=$P$4,O107&lt;=6),6,MROUND(O107,P$7))),IF(AND(MIN(G107,K107)&lt;#REF!,R107="!",O107&gt;=$P$4),"ONV",IF(AND(O107&gt;5,O107&lt;$P$4),5,IF(AND(O107&gt;=$P$4,O107&lt;=6),6,MROUND(O107,P$7))))),""))))</f>
        <v/>
      </c>
      <c r="Q107" s="187" t="e">
        <f>IF(AND($O$7="B",ISNUMBER(O107),MIN(G107,K107)&lt;#REF!),"!","")</f>
        <v>#REF!</v>
      </c>
      <c r="R107" s="190" t="str">
        <f t="shared" si="14"/>
        <v/>
      </c>
      <c r="S107" s="193" t="str">
        <f t="shared" si="24"/>
        <v/>
      </c>
      <c r="T107" s="1"/>
    </row>
    <row r="108" spans="1:20" x14ac:dyDescent="0.2">
      <c r="A108" s="21" t="str">
        <f>OutputOsiris!A108</f>
        <v/>
      </c>
      <c r="B108" s="26" t="str">
        <f>VLOOKUP(A108,InputToets!$A$9:$A$1008,1,FALSE)</f>
        <v/>
      </c>
      <c r="C108" s="44" t="str">
        <f t="shared" si="15"/>
        <v/>
      </c>
      <c r="D108" s="45" t="str">
        <f>VLOOKUP(A108,Opdracht!$A$11:$A$1010,1,FALSE)</f>
        <v/>
      </c>
      <c r="E108" s="44" t="str">
        <f t="shared" si="16"/>
        <v/>
      </c>
      <c r="F108" s="19" t="str">
        <f>VLOOKUP(A108,OutputOsiris!$A$9:$B$1008,2,FALSE)</f>
        <v/>
      </c>
      <c r="G108" s="46" t="str">
        <f>IF(C108="NEE","",VLOOKUP(A108,InputToets!$A$9:$J$1008,8,FALSE))</f>
        <v/>
      </c>
      <c r="H108" s="13">
        <f t="shared" si="17"/>
        <v>0</v>
      </c>
      <c r="I108" s="12">
        <f t="shared" si="18"/>
        <v>1</v>
      </c>
      <c r="J108" s="13">
        <f t="shared" si="19"/>
        <v>0</v>
      </c>
      <c r="K108" s="46" t="str">
        <f>IF($K$7=0,"",VLOOKUP(A108,Opdracht!$A$11:$J$1010,8,FALSE))</f>
        <v/>
      </c>
      <c r="L108" s="13">
        <f t="shared" si="20"/>
        <v>0</v>
      </c>
      <c r="M108" s="12">
        <f t="shared" si="21"/>
        <v>0</v>
      </c>
      <c r="N108" s="12">
        <f t="shared" si="22"/>
        <v>0</v>
      </c>
      <c r="O108" s="46" t="str">
        <f t="shared" si="23"/>
        <v/>
      </c>
      <c r="P108" s="20" t="str">
        <f>IF(ISERROR(O108),(G108),IF(OR(ISERROR(G108),ISERROR(K108)),"",IF(AND(G108="",K108=""),IF(A108="","",""),IF(ISNUMBER(O108),IF(OR($O$7="T",$O$7="A"),IF(AND(O108&gt;5,O108&lt;$P$4),5,IF(AND(O108&gt;=$P$4,O108&lt;=6),6,MROUND(O108,P$7))),IF(AND(MIN(G108,K108)&lt;#REF!,R108="!",O108&gt;=$P$4),"ONV",IF(AND(O108&gt;5,O108&lt;$P$4),5,IF(AND(O108&gt;=$P$4,O108&lt;=6),6,MROUND(O108,P$7))))),""))))</f>
        <v/>
      </c>
      <c r="Q108" s="187" t="e">
        <f>IF(AND($O$7="B",ISNUMBER(O108),MIN(G108,K108)&lt;#REF!),"!","")</f>
        <v>#REF!</v>
      </c>
      <c r="R108" s="190" t="str">
        <f t="shared" si="14"/>
        <v/>
      </c>
      <c r="S108" s="193" t="str">
        <f t="shared" si="24"/>
        <v/>
      </c>
      <c r="T108" s="1"/>
    </row>
    <row r="109" spans="1:20" x14ac:dyDescent="0.2">
      <c r="A109" s="21" t="str">
        <f>OutputOsiris!A109</f>
        <v/>
      </c>
      <c r="B109" s="26" t="str">
        <f>VLOOKUP(A109,InputToets!$A$9:$A$1008,1,FALSE)</f>
        <v/>
      </c>
      <c r="C109" s="44" t="str">
        <f t="shared" si="15"/>
        <v/>
      </c>
      <c r="D109" s="45" t="str">
        <f>VLOOKUP(A109,Opdracht!$A$11:$A$1010,1,FALSE)</f>
        <v/>
      </c>
      <c r="E109" s="44" t="str">
        <f t="shared" si="16"/>
        <v/>
      </c>
      <c r="F109" s="19" t="str">
        <f>VLOOKUP(A109,OutputOsiris!$A$9:$B$1008,2,FALSE)</f>
        <v/>
      </c>
      <c r="G109" s="46" t="str">
        <f>IF(C109="NEE","",VLOOKUP(A109,InputToets!$A$9:$J$1008,8,FALSE))</f>
        <v/>
      </c>
      <c r="H109" s="13">
        <f t="shared" si="17"/>
        <v>0</v>
      </c>
      <c r="I109" s="12">
        <f t="shared" si="18"/>
        <v>1</v>
      </c>
      <c r="J109" s="13">
        <f t="shared" si="19"/>
        <v>0</v>
      </c>
      <c r="K109" s="46" t="str">
        <f>IF($K$7=0,"",VLOOKUP(A109,Opdracht!$A$11:$J$1010,8,FALSE))</f>
        <v/>
      </c>
      <c r="L109" s="13">
        <f t="shared" si="20"/>
        <v>0</v>
      </c>
      <c r="M109" s="12">
        <f t="shared" si="21"/>
        <v>0</v>
      </c>
      <c r="N109" s="12">
        <f t="shared" si="22"/>
        <v>0</v>
      </c>
      <c r="O109" s="46" t="str">
        <f t="shared" si="23"/>
        <v/>
      </c>
      <c r="P109" s="20" t="str">
        <f>IF(ISERROR(O109),(G109),IF(OR(ISERROR(G109),ISERROR(K109)),"",IF(AND(G109="",K109=""),IF(A109="","",""),IF(ISNUMBER(O109),IF(OR($O$7="T",$O$7="A"),IF(AND(O109&gt;5,O109&lt;$P$4),5,IF(AND(O109&gt;=$P$4,O109&lt;=6),6,MROUND(O109,P$7))),IF(AND(MIN(G109,K109)&lt;#REF!,R109="!",O109&gt;=$P$4),"ONV",IF(AND(O109&gt;5,O109&lt;$P$4),5,IF(AND(O109&gt;=$P$4,O109&lt;=6),6,MROUND(O109,P$7))))),""))))</f>
        <v/>
      </c>
      <c r="Q109" s="187" t="e">
        <f>IF(AND($O$7="B",ISNUMBER(O109),MIN(G109,K109)&lt;#REF!),"!","")</f>
        <v>#REF!</v>
      </c>
      <c r="R109" s="190" t="str">
        <f t="shared" si="14"/>
        <v/>
      </c>
      <c r="S109" s="193" t="str">
        <f t="shared" si="24"/>
        <v/>
      </c>
      <c r="T109" s="1"/>
    </row>
    <row r="110" spans="1:20" x14ac:dyDescent="0.2">
      <c r="A110" s="21" t="str">
        <f>OutputOsiris!A110</f>
        <v/>
      </c>
      <c r="B110" s="26" t="str">
        <f>VLOOKUP(A110,InputToets!$A$9:$A$1008,1,FALSE)</f>
        <v/>
      </c>
      <c r="C110" s="44" t="str">
        <f t="shared" si="15"/>
        <v/>
      </c>
      <c r="D110" s="45" t="str">
        <f>VLOOKUP(A110,Opdracht!$A$11:$A$1010,1,FALSE)</f>
        <v/>
      </c>
      <c r="E110" s="44" t="str">
        <f t="shared" si="16"/>
        <v/>
      </c>
      <c r="F110" s="19" t="str">
        <f>VLOOKUP(A110,OutputOsiris!$A$9:$B$1008,2,FALSE)</f>
        <v/>
      </c>
      <c r="G110" s="46" t="str">
        <f>IF(C110="NEE","",VLOOKUP(A110,InputToets!$A$9:$J$1008,8,FALSE))</f>
        <v/>
      </c>
      <c r="H110" s="13">
        <f t="shared" si="17"/>
        <v>0</v>
      </c>
      <c r="I110" s="12">
        <f t="shared" si="18"/>
        <v>1</v>
      </c>
      <c r="J110" s="13">
        <f t="shared" si="19"/>
        <v>0</v>
      </c>
      <c r="K110" s="46" t="str">
        <f>IF($K$7=0,"",VLOOKUP(A110,Opdracht!$A$11:$J$1010,8,FALSE))</f>
        <v/>
      </c>
      <c r="L110" s="13">
        <f t="shared" si="20"/>
        <v>0</v>
      </c>
      <c r="M110" s="12">
        <f t="shared" si="21"/>
        <v>0</v>
      </c>
      <c r="N110" s="12">
        <f t="shared" si="22"/>
        <v>0</v>
      </c>
      <c r="O110" s="46" t="str">
        <f t="shared" si="23"/>
        <v/>
      </c>
      <c r="P110" s="20" t="str">
        <f>IF(ISERROR(O110),(G110),IF(OR(ISERROR(G110),ISERROR(K110)),"",IF(AND(G110="",K110=""),IF(A110="","",""),IF(ISNUMBER(O110),IF(OR($O$7="T",$O$7="A"),IF(AND(O110&gt;5,O110&lt;$P$4),5,IF(AND(O110&gt;=$P$4,O110&lt;=6),6,MROUND(O110,P$7))),IF(AND(MIN(G110,K110)&lt;#REF!,R110="!",O110&gt;=$P$4),"ONV",IF(AND(O110&gt;5,O110&lt;$P$4),5,IF(AND(O110&gt;=$P$4,O110&lt;=6),6,MROUND(O110,P$7))))),""))))</f>
        <v/>
      </c>
      <c r="Q110" s="187" t="e">
        <f>IF(AND($O$7="B",ISNUMBER(O110),MIN(G110,K110)&lt;#REF!),"!","")</f>
        <v>#REF!</v>
      </c>
      <c r="R110" s="190" t="str">
        <f t="shared" si="14"/>
        <v/>
      </c>
      <c r="S110" s="193" t="str">
        <f t="shared" si="24"/>
        <v/>
      </c>
      <c r="T110" s="1"/>
    </row>
    <row r="111" spans="1:20" x14ac:dyDescent="0.2">
      <c r="A111" s="21" t="str">
        <f>OutputOsiris!A111</f>
        <v/>
      </c>
      <c r="B111" s="26" t="str">
        <f>VLOOKUP(A111,InputToets!$A$9:$A$1008,1,FALSE)</f>
        <v/>
      </c>
      <c r="C111" s="44" t="str">
        <f t="shared" si="15"/>
        <v/>
      </c>
      <c r="D111" s="45" t="str">
        <f>VLOOKUP(A111,Opdracht!$A$11:$A$1010,1,FALSE)</f>
        <v/>
      </c>
      <c r="E111" s="44" t="str">
        <f t="shared" si="16"/>
        <v/>
      </c>
      <c r="F111" s="19" t="str">
        <f>VLOOKUP(A111,OutputOsiris!$A$9:$B$1008,2,FALSE)</f>
        <v/>
      </c>
      <c r="G111" s="46" t="str">
        <f>IF(C111="NEE","",VLOOKUP(A111,InputToets!$A$9:$J$1008,8,FALSE))</f>
        <v/>
      </c>
      <c r="H111" s="13">
        <f t="shared" si="17"/>
        <v>0</v>
      </c>
      <c r="I111" s="12">
        <f t="shared" si="18"/>
        <v>1</v>
      </c>
      <c r="J111" s="13">
        <f t="shared" si="19"/>
        <v>0</v>
      </c>
      <c r="K111" s="46" t="str">
        <f>IF($K$7=0,"",VLOOKUP(A111,Opdracht!$A$11:$J$1010,8,FALSE))</f>
        <v/>
      </c>
      <c r="L111" s="13">
        <f t="shared" si="20"/>
        <v>0</v>
      </c>
      <c r="M111" s="12">
        <f t="shared" si="21"/>
        <v>0</v>
      </c>
      <c r="N111" s="12">
        <f t="shared" si="22"/>
        <v>0</v>
      </c>
      <c r="O111" s="46" t="str">
        <f t="shared" si="23"/>
        <v/>
      </c>
      <c r="P111" s="20" t="str">
        <f>IF(ISERROR(O111),(G111),IF(OR(ISERROR(G111),ISERROR(K111)),"",IF(AND(G111="",K111=""),IF(A111="","",""),IF(ISNUMBER(O111),IF(OR($O$7="T",$O$7="A"),IF(AND(O111&gt;5,O111&lt;$P$4),5,IF(AND(O111&gt;=$P$4,O111&lt;=6),6,MROUND(O111,P$7))),IF(AND(MIN(G111,K111)&lt;#REF!,R111="!",O111&gt;=$P$4),"ONV",IF(AND(O111&gt;5,O111&lt;$P$4),5,IF(AND(O111&gt;=$P$4,O111&lt;=6),6,MROUND(O111,P$7))))),""))))</f>
        <v/>
      </c>
      <c r="Q111" s="187" t="e">
        <f>IF(AND($O$7="B",ISNUMBER(O111),MIN(G111,K111)&lt;#REF!),"!","")</f>
        <v>#REF!</v>
      </c>
      <c r="R111" s="190" t="str">
        <f t="shared" si="14"/>
        <v/>
      </c>
      <c r="S111" s="193" t="str">
        <f t="shared" si="24"/>
        <v/>
      </c>
      <c r="T111" s="1"/>
    </row>
    <row r="112" spans="1:20" x14ac:dyDescent="0.2">
      <c r="A112" s="21" t="str">
        <f>OutputOsiris!A112</f>
        <v/>
      </c>
      <c r="B112" s="26" t="str">
        <f>VLOOKUP(A112,InputToets!$A$9:$A$1008,1,FALSE)</f>
        <v/>
      </c>
      <c r="C112" s="44" t="str">
        <f t="shared" si="15"/>
        <v/>
      </c>
      <c r="D112" s="45" t="str">
        <f>VLOOKUP(A112,Opdracht!$A$11:$A$1010,1,FALSE)</f>
        <v/>
      </c>
      <c r="E112" s="44" t="str">
        <f t="shared" si="16"/>
        <v/>
      </c>
      <c r="F112" s="19" t="str">
        <f>VLOOKUP(A112,OutputOsiris!$A$9:$B$1008,2,FALSE)</f>
        <v/>
      </c>
      <c r="G112" s="46" t="str">
        <f>IF(C112="NEE","",VLOOKUP(A112,InputToets!$A$9:$J$1008,8,FALSE))</f>
        <v/>
      </c>
      <c r="H112" s="13">
        <f t="shared" si="17"/>
        <v>0</v>
      </c>
      <c r="I112" s="12">
        <f t="shared" si="18"/>
        <v>1</v>
      </c>
      <c r="J112" s="13">
        <f t="shared" si="19"/>
        <v>0</v>
      </c>
      <c r="K112" s="46" t="str">
        <f>IF($K$7=0,"",VLOOKUP(A112,Opdracht!$A$11:$J$1010,8,FALSE))</f>
        <v/>
      </c>
      <c r="L112" s="13">
        <f t="shared" si="20"/>
        <v>0</v>
      </c>
      <c r="M112" s="12">
        <f t="shared" si="21"/>
        <v>0</v>
      </c>
      <c r="N112" s="12">
        <f t="shared" si="22"/>
        <v>0</v>
      </c>
      <c r="O112" s="46" t="str">
        <f t="shared" si="23"/>
        <v/>
      </c>
      <c r="P112" s="20" t="str">
        <f>IF(ISERROR(O112),(G112),IF(OR(ISERROR(G112),ISERROR(K112)),"",IF(AND(G112="",K112=""),IF(A112="","",""),IF(ISNUMBER(O112),IF(OR($O$7="T",$O$7="A"),IF(AND(O112&gt;5,O112&lt;$P$4),5,IF(AND(O112&gt;=$P$4,O112&lt;=6),6,MROUND(O112,P$7))),IF(AND(MIN(G112,K112)&lt;#REF!,R112="!",O112&gt;=$P$4),"ONV",IF(AND(O112&gt;5,O112&lt;$P$4),5,IF(AND(O112&gt;=$P$4,O112&lt;=6),6,MROUND(O112,P$7))))),""))))</f>
        <v/>
      </c>
      <c r="Q112" s="187" t="e">
        <f>IF(AND($O$7="B",ISNUMBER(O112),MIN(G112,K112)&lt;#REF!),"!","")</f>
        <v>#REF!</v>
      </c>
      <c r="R112" s="190" t="str">
        <f t="shared" si="14"/>
        <v/>
      </c>
      <c r="S112" s="193" t="str">
        <f t="shared" si="24"/>
        <v/>
      </c>
      <c r="T112" s="1"/>
    </row>
    <row r="113" spans="1:20" x14ac:dyDescent="0.2">
      <c r="A113" s="21" t="str">
        <f>OutputOsiris!A113</f>
        <v/>
      </c>
      <c r="B113" s="26" t="str">
        <f>VLOOKUP(A113,InputToets!$A$9:$A$1008,1,FALSE)</f>
        <v/>
      </c>
      <c r="C113" s="44" t="str">
        <f t="shared" si="15"/>
        <v/>
      </c>
      <c r="D113" s="45" t="str">
        <f>VLOOKUP(A113,Opdracht!$A$11:$A$1010,1,FALSE)</f>
        <v/>
      </c>
      <c r="E113" s="44" t="str">
        <f t="shared" si="16"/>
        <v/>
      </c>
      <c r="F113" s="19" t="str">
        <f>VLOOKUP(A113,OutputOsiris!$A$9:$B$1008,2,FALSE)</f>
        <v/>
      </c>
      <c r="G113" s="46" t="str">
        <f>IF(C113="NEE","",VLOOKUP(A113,InputToets!$A$9:$J$1008,8,FALSE))</f>
        <v/>
      </c>
      <c r="H113" s="13">
        <f t="shared" si="17"/>
        <v>0</v>
      </c>
      <c r="I113" s="12">
        <f t="shared" si="18"/>
        <v>1</v>
      </c>
      <c r="J113" s="13">
        <f t="shared" si="19"/>
        <v>0</v>
      </c>
      <c r="K113" s="46" t="str">
        <f>IF($K$7=0,"",VLOOKUP(A113,Opdracht!$A$11:$J$1010,8,FALSE))</f>
        <v/>
      </c>
      <c r="L113" s="13">
        <f t="shared" si="20"/>
        <v>0</v>
      </c>
      <c r="M113" s="12">
        <f t="shared" si="21"/>
        <v>0</v>
      </c>
      <c r="N113" s="12">
        <f t="shared" si="22"/>
        <v>0</v>
      </c>
      <c r="O113" s="46" t="str">
        <f t="shared" si="23"/>
        <v/>
      </c>
      <c r="P113" s="20" t="str">
        <f>IF(ISERROR(O113),(G113),IF(OR(ISERROR(G113),ISERROR(K113)),"",IF(AND(G113="",K113=""),IF(A113="","",""),IF(ISNUMBER(O113),IF(OR($O$7="T",$O$7="A"),IF(AND(O113&gt;5,O113&lt;$P$4),5,IF(AND(O113&gt;=$P$4,O113&lt;=6),6,MROUND(O113,P$7))),IF(AND(MIN(G113,K113)&lt;#REF!,R113="!",O113&gt;=$P$4),"ONV",IF(AND(O113&gt;5,O113&lt;$P$4),5,IF(AND(O113&gt;=$P$4,O113&lt;=6),6,MROUND(O113,P$7))))),""))))</f>
        <v/>
      </c>
      <c r="Q113" s="187" t="e">
        <f>IF(AND($O$7="B",ISNUMBER(O113),MIN(G113,K113)&lt;#REF!),"!","")</f>
        <v>#REF!</v>
      </c>
      <c r="R113" s="190" t="str">
        <f t="shared" si="14"/>
        <v/>
      </c>
      <c r="S113" s="193" t="str">
        <f t="shared" si="24"/>
        <v/>
      </c>
      <c r="T113" s="1"/>
    </row>
    <row r="114" spans="1:20" x14ac:dyDescent="0.2">
      <c r="A114" s="21" t="str">
        <f>OutputOsiris!A114</f>
        <v/>
      </c>
      <c r="B114" s="26" t="str">
        <f>VLOOKUP(A114,InputToets!$A$9:$A$1008,1,FALSE)</f>
        <v/>
      </c>
      <c r="C114" s="44" t="str">
        <f t="shared" si="15"/>
        <v/>
      </c>
      <c r="D114" s="45" t="str">
        <f>VLOOKUP(A114,Opdracht!$A$11:$A$1010,1,FALSE)</f>
        <v/>
      </c>
      <c r="E114" s="44" t="str">
        <f t="shared" si="16"/>
        <v/>
      </c>
      <c r="F114" s="19" t="str">
        <f>VLOOKUP(A114,OutputOsiris!$A$9:$B$1008,2,FALSE)</f>
        <v/>
      </c>
      <c r="G114" s="46" t="str">
        <f>IF(C114="NEE","",VLOOKUP(A114,InputToets!$A$9:$J$1008,8,FALSE))</f>
        <v/>
      </c>
      <c r="H114" s="13">
        <f t="shared" si="17"/>
        <v>0</v>
      </c>
      <c r="I114" s="12">
        <f t="shared" si="18"/>
        <v>1</v>
      </c>
      <c r="J114" s="13">
        <f t="shared" si="19"/>
        <v>0</v>
      </c>
      <c r="K114" s="46" t="str">
        <f>IF($K$7=0,"",VLOOKUP(A114,Opdracht!$A$11:$J$1010,8,FALSE))</f>
        <v/>
      </c>
      <c r="L114" s="13">
        <f t="shared" si="20"/>
        <v>0</v>
      </c>
      <c r="M114" s="12">
        <f t="shared" si="21"/>
        <v>0</v>
      </c>
      <c r="N114" s="12">
        <f t="shared" si="22"/>
        <v>0</v>
      </c>
      <c r="O114" s="46" t="str">
        <f t="shared" si="23"/>
        <v/>
      </c>
      <c r="P114" s="20" t="str">
        <f>IF(ISERROR(O114),(G114),IF(OR(ISERROR(G114),ISERROR(K114)),"",IF(AND(G114="",K114=""),IF(A114="","",""),IF(ISNUMBER(O114),IF(OR($O$7="T",$O$7="A"),IF(AND(O114&gt;5,O114&lt;$P$4),5,IF(AND(O114&gt;=$P$4,O114&lt;=6),6,MROUND(O114,P$7))),IF(AND(MIN(G114,K114)&lt;#REF!,R114="!",O114&gt;=$P$4),"ONV",IF(AND(O114&gt;5,O114&lt;$P$4),5,IF(AND(O114&gt;=$P$4,O114&lt;=6),6,MROUND(O114,P$7))))),""))))</f>
        <v/>
      </c>
      <c r="Q114" s="187" t="e">
        <f>IF(AND($O$7="B",ISNUMBER(O114),MIN(G114,K114)&lt;#REF!),"!","")</f>
        <v>#REF!</v>
      </c>
      <c r="R114" s="190" t="str">
        <f t="shared" si="14"/>
        <v/>
      </c>
      <c r="S114" s="193" t="str">
        <f t="shared" si="24"/>
        <v/>
      </c>
      <c r="T114" s="1"/>
    </row>
    <row r="115" spans="1:20" x14ac:dyDescent="0.2">
      <c r="A115" s="21" t="str">
        <f>OutputOsiris!A115</f>
        <v/>
      </c>
      <c r="B115" s="26" t="str">
        <f>VLOOKUP(A115,InputToets!$A$9:$A$1008,1,FALSE)</f>
        <v/>
      </c>
      <c r="C115" s="44" t="str">
        <f t="shared" si="15"/>
        <v/>
      </c>
      <c r="D115" s="45" t="str">
        <f>VLOOKUP(A115,Opdracht!$A$11:$A$1010,1,FALSE)</f>
        <v/>
      </c>
      <c r="E115" s="44" t="str">
        <f t="shared" si="16"/>
        <v/>
      </c>
      <c r="F115" s="19" t="str">
        <f>VLOOKUP(A115,OutputOsiris!$A$9:$B$1008,2,FALSE)</f>
        <v/>
      </c>
      <c r="G115" s="46" t="str">
        <f>IF(C115="NEE","",VLOOKUP(A115,InputToets!$A$9:$J$1008,8,FALSE))</f>
        <v/>
      </c>
      <c r="H115" s="13">
        <f t="shared" si="17"/>
        <v>0</v>
      </c>
      <c r="I115" s="12">
        <f t="shared" si="18"/>
        <v>1</v>
      </c>
      <c r="J115" s="13">
        <f t="shared" si="19"/>
        <v>0</v>
      </c>
      <c r="K115" s="46" t="str">
        <f>IF($K$7=0,"",VLOOKUP(A115,Opdracht!$A$11:$J$1010,8,FALSE))</f>
        <v/>
      </c>
      <c r="L115" s="13">
        <f t="shared" si="20"/>
        <v>0</v>
      </c>
      <c r="M115" s="12">
        <f t="shared" si="21"/>
        <v>0</v>
      </c>
      <c r="N115" s="12">
        <f t="shared" si="22"/>
        <v>0</v>
      </c>
      <c r="O115" s="46" t="str">
        <f t="shared" si="23"/>
        <v/>
      </c>
      <c r="P115" s="20" t="str">
        <f>IF(ISERROR(O115),(G115),IF(OR(ISERROR(G115),ISERROR(K115)),"",IF(AND(G115="",K115=""),IF(A115="","",""),IF(ISNUMBER(O115),IF(OR($O$7="T",$O$7="A"),IF(AND(O115&gt;5,O115&lt;$P$4),5,IF(AND(O115&gt;=$P$4,O115&lt;=6),6,MROUND(O115,P$7))),IF(AND(MIN(G115,K115)&lt;#REF!,R115="!",O115&gt;=$P$4),"ONV",IF(AND(O115&gt;5,O115&lt;$P$4),5,IF(AND(O115&gt;=$P$4,O115&lt;=6),6,MROUND(O115,P$7))))),""))))</f>
        <v/>
      </c>
      <c r="Q115" s="187" t="e">
        <f>IF(AND($O$7="B",ISNUMBER(O115),MIN(G115,K115)&lt;#REF!),"!","")</f>
        <v>#REF!</v>
      </c>
      <c r="R115" s="190" t="str">
        <f t="shared" si="14"/>
        <v/>
      </c>
      <c r="S115" s="193" t="str">
        <f t="shared" si="24"/>
        <v/>
      </c>
      <c r="T115" s="1"/>
    </row>
    <row r="116" spans="1:20" x14ac:dyDescent="0.2">
      <c r="A116" s="21" t="str">
        <f>OutputOsiris!A116</f>
        <v/>
      </c>
      <c r="B116" s="26" t="str">
        <f>VLOOKUP(A116,InputToets!$A$9:$A$1008,1,FALSE)</f>
        <v/>
      </c>
      <c r="C116" s="44" t="str">
        <f t="shared" si="15"/>
        <v/>
      </c>
      <c r="D116" s="45" t="str">
        <f>VLOOKUP(A116,Opdracht!$A$11:$A$1010,1,FALSE)</f>
        <v/>
      </c>
      <c r="E116" s="44" t="str">
        <f t="shared" si="16"/>
        <v/>
      </c>
      <c r="F116" s="19" t="str">
        <f>VLOOKUP(A116,OutputOsiris!$A$9:$B$1008,2,FALSE)</f>
        <v/>
      </c>
      <c r="G116" s="46" t="str">
        <f>IF(C116="NEE","",VLOOKUP(A116,InputToets!$A$9:$J$1008,8,FALSE))</f>
        <v/>
      </c>
      <c r="H116" s="13">
        <f t="shared" si="17"/>
        <v>0</v>
      </c>
      <c r="I116" s="12">
        <f t="shared" si="18"/>
        <v>1</v>
      </c>
      <c r="J116" s="13">
        <f t="shared" si="19"/>
        <v>0</v>
      </c>
      <c r="K116" s="46" t="str">
        <f>IF($K$7=0,"",VLOOKUP(A116,Opdracht!$A$11:$J$1010,8,FALSE))</f>
        <v/>
      </c>
      <c r="L116" s="13">
        <f t="shared" si="20"/>
        <v>0</v>
      </c>
      <c r="M116" s="12">
        <f t="shared" si="21"/>
        <v>0</v>
      </c>
      <c r="N116" s="12">
        <f t="shared" si="22"/>
        <v>0</v>
      </c>
      <c r="O116" s="46" t="str">
        <f t="shared" si="23"/>
        <v/>
      </c>
      <c r="P116" s="20" t="str">
        <f>IF(ISERROR(O116),(G116),IF(OR(ISERROR(G116),ISERROR(K116)),"",IF(AND(G116="",K116=""),IF(A116="","",""),IF(ISNUMBER(O116),IF(OR($O$7="T",$O$7="A"),IF(AND(O116&gt;5,O116&lt;$P$4),5,IF(AND(O116&gt;=$P$4,O116&lt;=6),6,MROUND(O116,P$7))),IF(AND(MIN(G116,K116)&lt;#REF!,R116="!",O116&gt;=$P$4),"ONV",IF(AND(O116&gt;5,O116&lt;$P$4),5,IF(AND(O116&gt;=$P$4,O116&lt;=6),6,MROUND(O116,P$7))))),""))))</f>
        <v/>
      </c>
      <c r="Q116" s="187" t="e">
        <f>IF(AND($O$7="B",ISNUMBER(O116),MIN(G116,K116)&lt;#REF!),"!","")</f>
        <v>#REF!</v>
      </c>
      <c r="R116" s="190" t="str">
        <f t="shared" si="14"/>
        <v/>
      </c>
      <c r="S116" s="193" t="str">
        <f t="shared" si="24"/>
        <v/>
      </c>
      <c r="T116" s="1"/>
    </row>
    <row r="117" spans="1:20" x14ac:dyDescent="0.2">
      <c r="A117" s="21" t="str">
        <f>OutputOsiris!A117</f>
        <v/>
      </c>
      <c r="B117" s="26" t="str">
        <f>VLOOKUP(A117,InputToets!$A$9:$A$1008,1,FALSE)</f>
        <v/>
      </c>
      <c r="C117" s="44" t="str">
        <f t="shared" si="15"/>
        <v/>
      </c>
      <c r="D117" s="45" t="str">
        <f>VLOOKUP(A117,Opdracht!$A$11:$A$1010,1,FALSE)</f>
        <v/>
      </c>
      <c r="E117" s="44" t="str">
        <f t="shared" si="16"/>
        <v/>
      </c>
      <c r="F117" s="19" t="str">
        <f>VLOOKUP(A117,OutputOsiris!$A$9:$B$1008,2,FALSE)</f>
        <v/>
      </c>
      <c r="G117" s="46" t="str">
        <f>IF(C117="NEE","",VLOOKUP(A117,InputToets!$A$9:$J$1008,8,FALSE))</f>
        <v/>
      </c>
      <c r="H117" s="13">
        <f t="shared" si="17"/>
        <v>0</v>
      </c>
      <c r="I117" s="12">
        <f t="shared" si="18"/>
        <v>1</v>
      </c>
      <c r="J117" s="13">
        <f t="shared" si="19"/>
        <v>0</v>
      </c>
      <c r="K117" s="46" t="str">
        <f>IF($K$7=0,"",VLOOKUP(A117,Opdracht!$A$11:$J$1010,8,FALSE))</f>
        <v/>
      </c>
      <c r="L117" s="13">
        <f t="shared" si="20"/>
        <v>0</v>
      </c>
      <c r="M117" s="12">
        <f t="shared" si="21"/>
        <v>0</v>
      </c>
      <c r="N117" s="12">
        <f t="shared" si="22"/>
        <v>0</v>
      </c>
      <c r="O117" s="46" t="str">
        <f t="shared" si="23"/>
        <v/>
      </c>
      <c r="P117" s="20" t="str">
        <f>IF(ISERROR(O117),(G117),IF(OR(ISERROR(G117),ISERROR(K117)),"",IF(AND(G117="",K117=""),IF(A117="","",""),IF(ISNUMBER(O117),IF(OR($O$7="T",$O$7="A"),IF(AND(O117&gt;5,O117&lt;$P$4),5,IF(AND(O117&gt;=$P$4,O117&lt;=6),6,MROUND(O117,P$7))),IF(AND(MIN(G117,K117)&lt;#REF!,R117="!",O117&gt;=$P$4),"ONV",IF(AND(O117&gt;5,O117&lt;$P$4),5,IF(AND(O117&gt;=$P$4,O117&lt;=6),6,MROUND(O117,P$7))))),""))))</f>
        <v/>
      </c>
      <c r="Q117" s="187" t="e">
        <f>IF(AND($O$7="B",ISNUMBER(O117),MIN(G117,K117)&lt;#REF!),"!","")</f>
        <v>#REF!</v>
      </c>
      <c r="R117" s="190" t="str">
        <f t="shared" si="14"/>
        <v/>
      </c>
      <c r="S117" s="193" t="str">
        <f t="shared" si="24"/>
        <v/>
      </c>
      <c r="T117" s="1"/>
    </row>
    <row r="118" spans="1:20" x14ac:dyDescent="0.2">
      <c r="A118" s="21" t="str">
        <f>OutputOsiris!A118</f>
        <v/>
      </c>
      <c r="B118" s="26" t="str">
        <f>VLOOKUP(A118,InputToets!$A$9:$A$1008,1,FALSE)</f>
        <v/>
      </c>
      <c r="C118" s="44" t="str">
        <f t="shared" si="15"/>
        <v/>
      </c>
      <c r="D118" s="45" t="str">
        <f>VLOOKUP(A118,Opdracht!$A$11:$A$1010,1,FALSE)</f>
        <v/>
      </c>
      <c r="E118" s="44" t="str">
        <f t="shared" si="16"/>
        <v/>
      </c>
      <c r="F118" s="19" t="str">
        <f>VLOOKUP(A118,OutputOsiris!$A$9:$B$1008,2,FALSE)</f>
        <v/>
      </c>
      <c r="G118" s="46" t="str">
        <f>IF(C118="NEE","",VLOOKUP(A118,InputToets!$A$9:$J$1008,8,FALSE))</f>
        <v/>
      </c>
      <c r="H118" s="13">
        <f t="shared" si="17"/>
        <v>0</v>
      </c>
      <c r="I118" s="12">
        <f t="shared" si="18"/>
        <v>1</v>
      </c>
      <c r="J118" s="13">
        <f t="shared" si="19"/>
        <v>0</v>
      </c>
      <c r="K118" s="46" t="str">
        <f>IF($K$7=0,"",VLOOKUP(A118,Opdracht!$A$11:$J$1010,8,FALSE))</f>
        <v/>
      </c>
      <c r="L118" s="13">
        <f t="shared" si="20"/>
        <v>0</v>
      </c>
      <c r="M118" s="12">
        <f t="shared" si="21"/>
        <v>0</v>
      </c>
      <c r="N118" s="12">
        <f t="shared" si="22"/>
        <v>0</v>
      </c>
      <c r="O118" s="46" t="str">
        <f t="shared" si="23"/>
        <v/>
      </c>
      <c r="P118" s="20" t="str">
        <f>IF(ISERROR(O118),(G118),IF(OR(ISERROR(G118),ISERROR(K118)),"",IF(AND(G118="",K118=""),IF(A118="","",""),IF(ISNUMBER(O118),IF(OR($O$7="T",$O$7="A"),IF(AND(O118&gt;5,O118&lt;$P$4),5,IF(AND(O118&gt;=$P$4,O118&lt;=6),6,MROUND(O118,P$7))),IF(AND(MIN(G118,K118)&lt;#REF!,R118="!",O118&gt;=$P$4),"ONV",IF(AND(O118&gt;5,O118&lt;$P$4),5,IF(AND(O118&gt;=$P$4,O118&lt;=6),6,MROUND(O118,P$7))))),""))))</f>
        <v/>
      </c>
      <c r="Q118" s="187" t="e">
        <f>IF(AND($O$7="B",ISNUMBER(O118),MIN(G118,K118)&lt;#REF!),"!","")</f>
        <v>#REF!</v>
      </c>
      <c r="R118" s="190" t="str">
        <f t="shared" si="14"/>
        <v/>
      </c>
      <c r="S118" s="193" t="str">
        <f t="shared" si="24"/>
        <v/>
      </c>
      <c r="T118" s="1"/>
    </row>
    <row r="119" spans="1:20" x14ac:dyDescent="0.2">
      <c r="A119" s="21" t="str">
        <f>OutputOsiris!A119</f>
        <v/>
      </c>
      <c r="B119" s="26" t="str">
        <f>VLOOKUP(A119,InputToets!$A$9:$A$1008,1,FALSE)</f>
        <v/>
      </c>
      <c r="C119" s="44" t="str">
        <f t="shared" si="15"/>
        <v/>
      </c>
      <c r="D119" s="45" t="str">
        <f>VLOOKUP(A119,Opdracht!$A$11:$A$1010,1,FALSE)</f>
        <v/>
      </c>
      <c r="E119" s="44" t="str">
        <f t="shared" si="16"/>
        <v/>
      </c>
      <c r="F119" s="19" t="str">
        <f>VLOOKUP(A119,OutputOsiris!$A$9:$B$1008,2,FALSE)</f>
        <v/>
      </c>
      <c r="G119" s="46" t="str">
        <f>IF(C119="NEE","",VLOOKUP(A119,InputToets!$A$9:$J$1008,8,FALSE))</f>
        <v/>
      </c>
      <c r="H119" s="13">
        <f t="shared" si="17"/>
        <v>0</v>
      </c>
      <c r="I119" s="12">
        <f t="shared" si="18"/>
        <v>1</v>
      </c>
      <c r="J119" s="13">
        <f t="shared" si="19"/>
        <v>0</v>
      </c>
      <c r="K119" s="46" t="str">
        <f>IF($K$7=0,"",VLOOKUP(A119,Opdracht!$A$11:$J$1010,8,FALSE))</f>
        <v/>
      </c>
      <c r="L119" s="13">
        <f t="shared" si="20"/>
        <v>0</v>
      </c>
      <c r="M119" s="12">
        <f t="shared" si="21"/>
        <v>0</v>
      </c>
      <c r="N119" s="12">
        <f t="shared" si="22"/>
        <v>0</v>
      </c>
      <c r="O119" s="46" t="str">
        <f t="shared" si="23"/>
        <v/>
      </c>
      <c r="P119" s="20" t="str">
        <f>IF(ISERROR(O119),(G119),IF(OR(ISERROR(G119),ISERROR(K119)),"",IF(AND(G119="",K119=""),IF(A119="","",""),IF(ISNUMBER(O119),IF(OR($O$7="T",$O$7="A"),IF(AND(O119&gt;5,O119&lt;$P$4),5,IF(AND(O119&gt;=$P$4,O119&lt;=6),6,MROUND(O119,P$7))),IF(AND(MIN(G119,K119)&lt;#REF!,R119="!",O119&gt;=$P$4),"ONV",IF(AND(O119&gt;5,O119&lt;$P$4),5,IF(AND(O119&gt;=$P$4,O119&lt;=6),6,MROUND(O119,P$7))))),""))))</f>
        <v/>
      </c>
      <c r="Q119" s="187" t="e">
        <f>IF(AND($O$7="B",ISNUMBER(O119),MIN(G119,K119)&lt;#REF!),"!","")</f>
        <v>#REF!</v>
      </c>
      <c r="R119" s="190" t="str">
        <f t="shared" si="14"/>
        <v/>
      </c>
      <c r="S119" s="193" t="str">
        <f t="shared" si="24"/>
        <v/>
      </c>
      <c r="T119" s="1"/>
    </row>
    <row r="120" spans="1:20" x14ac:dyDescent="0.2">
      <c r="A120" s="21" t="str">
        <f>OutputOsiris!A120</f>
        <v/>
      </c>
      <c r="B120" s="26" t="str">
        <f>VLOOKUP(A120,InputToets!$A$9:$A$1008,1,FALSE)</f>
        <v/>
      </c>
      <c r="C120" s="44" t="str">
        <f t="shared" si="15"/>
        <v/>
      </c>
      <c r="D120" s="45" t="str">
        <f>VLOOKUP(A120,Opdracht!$A$11:$A$1010,1,FALSE)</f>
        <v/>
      </c>
      <c r="E120" s="44" t="str">
        <f t="shared" si="16"/>
        <v/>
      </c>
      <c r="F120" s="19" t="str">
        <f>VLOOKUP(A120,OutputOsiris!$A$9:$B$1008,2,FALSE)</f>
        <v/>
      </c>
      <c r="G120" s="46" t="str">
        <f>IF(C120="NEE","",VLOOKUP(A120,InputToets!$A$9:$J$1008,8,FALSE))</f>
        <v/>
      </c>
      <c r="H120" s="13">
        <f t="shared" si="17"/>
        <v>0</v>
      </c>
      <c r="I120" s="12">
        <f t="shared" si="18"/>
        <v>1</v>
      </c>
      <c r="J120" s="13">
        <f t="shared" si="19"/>
        <v>0</v>
      </c>
      <c r="K120" s="46" t="str">
        <f>IF($K$7=0,"",VLOOKUP(A120,Opdracht!$A$11:$J$1010,8,FALSE))</f>
        <v/>
      </c>
      <c r="L120" s="13">
        <f t="shared" si="20"/>
        <v>0</v>
      </c>
      <c r="M120" s="12">
        <f t="shared" si="21"/>
        <v>0</v>
      </c>
      <c r="N120" s="12">
        <f t="shared" si="22"/>
        <v>0</v>
      </c>
      <c r="O120" s="46" t="str">
        <f t="shared" si="23"/>
        <v/>
      </c>
      <c r="P120" s="20" t="str">
        <f>IF(ISERROR(O120),(G120),IF(OR(ISERROR(G120),ISERROR(K120)),"",IF(AND(G120="",K120=""),IF(A120="","",""),IF(ISNUMBER(O120),IF(OR($O$7="T",$O$7="A"),IF(AND(O120&gt;5,O120&lt;$P$4),5,IF(AND(O120&gt;=$P$4,O120&lt;=6),6,MROUND(O120,P$7))),IF(AND(MIN(G120,K120)&lt;#REF!,R120="!",O120&gt;=$P$4),"ONV",IF(AND(O120&gt;5,O120&lt;$P$4),5,IF(AND(O120&gt;=$P$4,O120&lt;=6),6,MROUND(O120,P$7))))),""))))</f>
        <v/>
      </c>
      <c r="Q120" s="187" t="e">
        <f>IF(AND($O$7="B",ISNUMBER(O120),MIN(G120,K120)&lt;#REF!),"!","")</f>
        <v>#REF!</v>
      </c>
      <c r="R120" s="190" t="str">
        <f t="shared" si="14"/>
        <v/>
      </c>
      <c r="S120" s="193" t="str">
        <f t="shared" si="24"/>
        <v/>
      </c>
      <c r="T120" s="1"/>
    </row>
    <row r="121" spans="1:20" x14ac:dyDescent="0.2">
      <c r="A121" s="21" t="str">
        <f>OutputOsiris!A121</f>
        <v/>
      </c>
      <c r="B121" s="26" t="str">
        <f>VLOOKUP(A121,InputToets!$A$9:$A$1008,1,FALSE)</f>
        <v/>
      </c>
      <c r="C121" s="44" t="str">
        <f t="shared" si="15"/>
        <v/>
      </c>
      <c r="D121" s="45" t="str">
        <f>VLOOKUP(A121,Opdracht!$A$11:$A$1010,1,FALSE)</f>
        <v/>
      </c>
      <c r="E121" s="44" t="str">
        <f t="shared" si="16"/>
        <v/>
      </c>
      <c r="F121" s="19" t="str">
        <f>VLOOKUP(A121,OutputOsiris!$A$9:$B$1008,2,FALSE)</f>
        <v/>
      </c>
      <c r="G121" s="46" t="str">
        <f>IF(C121="NEE","",VLOOKUP(A121,InputToets!$A$9:$J$1008,8,FALSE))</f>
        <v/>
      </c>
      <c r="H121" s="13">
        <f t="shared" si="17"/>
        <v>0</v>
      </c>
      <c r="I121" s="12">
        <f t="shared" si="18"/>
        <v>1</v>
      </c>
      <c r="J121" s="13">
        <f t="shared" si="19"/>
        <v>0</v>
      </c>
      <c r="K121" s="46" t="str">
        <f>IF($K$7=0,"",VLOOKUP(A121,Opdracht!$A$11:$J$1010,8,FALSE))</f>
        <v/>
      </c>
      <c r="L121" s="13">
        <f t="shared" si="20"/>
        <v>0</v>
      </c>
      <c r="M121" s="12">
        <f t="shared" si="21"/>
        <v>0</v>
      </c>
      <c r="N121" s="12">
        <f t="shared" si="22"/>
        <v>0</v>
      </c>
      <c r="O121" s="46" t="str">
        <f t="shared" si="23"/>
        <v/>
      </c>
      <c r="P121" s="20" t="str">
        <f>IF(ISERROR(O121),(G121),IF(OR(ISERROR(G121),ISERROR(K121)),"",IF(AND(G121="",K121=""),IF(A121="","",""),IF(ISNUMBER(O121),IF(OR($O$7="T",$O$7="A"),IF(AND(O121&gt;5,O121&lt;$P$4),5,IF(AND(O121&gt;=$P$4,O121&lt;=6),6,MROUND(O121,P$7))),IF(AND(MIN(G121,K121)&lt;#REF!,R121="!",O121&gt;=$P$4),"ONV",IF(AND(O121&gt;5,O121&lt;$P$4),5,IF(AND(O121&gt;=$P$4,O121&lt;=6),6,MROUND(O121,P$7))))),""))))</f>
        <v/>
      </c>
      <c r="Q121" s="187" t="e">
        <f>IF(AND($O$7="B",ISNUMBER(O121),MIN(G121,K121)&lt;#REF!),"!","")</f>
        <v>#REF!</v>
      </c>
      <c r="R121" s="190" t="str">
        <f t="shared" si="14"/>
        <v/>
      </c>
      <c r="S121" s="193" t="str">
        <f t="shared" si="24"/>
        <v/>
      </c>
      <c r="T121" s="1"/>
    </row>
    <row r="122" spans="1:20" x14ac:dyDescent="0.2">
      <c r="A122" s="21" t="str">
        <f>OutputOsiris!A122</f>
        <v/>
      </c>
      <c r="B122" s="26" t="str">
        <f>VLOOKUP(A122,InputToets!$A$9:$A$1008,1,FALSE)</f>
        <v/>
      </c>
      <c r="C122" s="44" t="str">
        <f t="shared" si="15"/>
        <v/>
      </c>
      <c r="D122" s="45" t="str">
        <f>VLOOKUP(A122,Opdracht!$A$11:$A$1010,1,FALSE)</f>
        <v/>
      </c>
      <c r="E122" s="44" t="str">
        <f t="shared" si="16"/>
        <v/>
      </c>
      <c r="F122" s="19" t="str">
        <f>VLOOKUP(A122,OutputOsiris!$A$9:$B$1008,2,FALSE)</f>
        <v/>
      </c>
      <c r="G122" s="46" t="str">
        <f>IF(C122="NEE","",VLOOKUP(A122,InputToets!$A$9:$J$1008,8,FALSE))</f>
        <v/>
      </c>
      <c r="H122" s="13">
        <f t="shared" si="17"/>
        <v>0</v>
      </c>
      <c r="I122" s="12">
        <f t="shared" si="18"/>
        <v>1</v>
      </c>
      <c r="J122" s="13">
        <f t="shared" si="19"/>
        <v>0</v>
      </c>
      <c r="K122" s="46" t="str">
        <f>IF($K$7=0,"",VLOOKUP(A122,Opdracht!$A$11:$J$1010,8,FALSE))</f>
        <v/>
      </c>
      <c r="L122" s="13">
        <f t="shared" si="20"/>
        <v>0</v>
      </c>
      <c r="M122" s="12">
        <f t="shared" si="21"/>
        <v>0</v>
      </c>
      <c r="N122" s="12">
        <f t="shared" si="22"/>
        <v>0</v>
      </c>
      <c r="O122" s="46" t="str">
        <f t="shared" si="23"/>
        <v/>
      </c>
      <c r="P122" s="20" t="str">
        <f>IF(ISERROR(O122),(G122),IF(OR(ISERROR(G122),ISERROR(K122)),"",IF(AND(G122="",K122=""),IF(A122="","",""),IF(ISNUMBER(O122),IF(OR($O$7="T",$O$7="A"),IF(AND(O122&gt;5,O122&lt;$P$4),5,IF(AND(O122&gt;=$P$4,O122&lt;=6),6,MROUND(O122,P$7))),IF(AND(MIN(G122,K122)&lt;#REF!,R122="!",O122&gt;=$P$4),"ONV",IF(AND(O122&gt;5,O122&lt;$P$4),5,IF(AND(O122&gt;=$P$4,O122&lt;=6),6,MROUND(O122,P$7))))),""))))</f>
        <v/>
      </c>
      <c r="Q122" s="187" t="e">
        <f>IF(AND($O$7="B",ISNUMBER(O122),MIN(G122,K122)&lt;#REF!),"!","")</f>
        <v>#REF!</v>
      </c>
      <c r="R122" s="190" t="str">
        <f t="shared" si="14"/>
        <v/>
      </c>
      <c r="S122" s="193" t="str">
        <f t="shared" si="24"/>
        <v/>
      </c>
      <c r="T122" s="1"/>
    </row>
    <row r="123" spans="1:20" x14ac:dyDescent="0.2">
      <c r="A123" s="21" t="str">
        <f>OutputOsiris!A123</f>
        <v/>
      </c>
      <c r="B123" s="26" t="str">
        <f>VLOOKUP(A123,InputToets!$A$9:$A$1008,1,FALSE)</f>
        <v/>
      </c>
      <c r="C123" s="44" t="str">
        <f t="shared" si="15"/>
        <v/>
      </c>
      <c r="D123" s="45" t="str">
        <f>VLOOKUP(A123,Opdracht!$A$11:$A$1010,1,FALSE)</f>
        <v/>
      </c>
      <c r="E123" s="44" t="str">
        <f t="shared" si="16"/>
        <v/>
      </c>
      <c r="F123" s="19" t="str">
        <f>VLOOKUP(A123,OutputOsiris!$A$9:$B$1008,2,FALSE)</f>
        <v/>
      </c>
      <c r="G123" s="46" t="str">
        <f>IF(C123="NEE","",VLOOKUP(A123,InputToets!$A$9:$J$1008,8,FALSE))</f>
        <v/>
      </c>
      <c r="H123" s="13">
        <f t="shared" si="17"/>
        <v>0</v>
      </c>
      <c r="I123" s="12">
        <f t="shared" si="18"/>
        <v>1</v>
      </c>
      <c r="J123" s="13">
        <f t="shared" si="19"/>
        <v>0</v>
      </c>
      <c r="K123" s="46" t="str">
        <f>IF($K$7=0,"",VLOOKUP(A123,Opdracht!$A$11:$J$1010,8,FALSE))</f>
        <v/>
      </c>
      <c r="L123" s="13">
        <f t="shared" si="20"/>
        <v>0</v>
      </c>
      <c r="M123" s="12">
        <f t="shared" si="21"/>
        <v>0</v>
      </c>
      <c r="N123" s="12">
        <f t="shared" si="22"/>
        <v>0</v>
      </c>
      <c r="O123" s="46" t="str">
        <f t="shared" si="23"/>
        <v/>
      </c>
      <c r="P123" s="20" t="str">
        <f>IF(ISERROR(O123),(G123),IF(OR(ISERROR(G123),ISERROR(K123)),"",IF(AND(G123="",K123=""),IF(A123="","",""),IF(ISNUMBER(O123),IF(OR($O$7="T",$O$7="A"),IF(AND(O123&gt;5,O123&lt;$P$4),5,IF(AND(O123&gt;=$P$4,O123&lt;=6),6,MROUND(O123,P$7))),IF(AND(MIN(G123,K123)&lt;#REF!,R123="!",O123&gt;=$P$4),"ONV",IF(AND(O123&gt;5,O123&lt;$P$4),5,IF(AND(O123&gt;=$P$4,O123&lt;=6),6,MROUND(O123,P$7))))),""))))</f>
        <v/>
      </c>
      <c r="Q123" s="187" t="e">
        <f>IF(AND($O$7="B",ISNUMBER(O123),MIN(G123,K123)&lt;#REF!),"!","")</f>
        <v>#REF!</v>
      </c>
      <c r="R123" s="190" t="str">
        <f t="shared" si="14"/>
        <v/>
      </c>
      <c r="S123" s="193" t="str">
        <f t="shared" si="24"/>
        <v/>
      </c>
      <c r="T123" s="1"/>
    </row>
    <row r="124" spans="1:20" x14ac:dyDescent="0.2">
      <c r="A124" s="21" t="str">
        <f>OutputOsiris!A124</f>
        <v/>
      </c>
      <c r="B124" s="26" t="str">
        <f>VLOOKUP(A124,InputToets!$A$9:$A$1008,1,FALSE)</f>
        <v/>
      </c>
      <c r="C124" s="44" t="str">
        <f t="shared" si="15"/>
        <v/>
      </c>
      <c r="D124" s="45" t="str">
        <f>VLOOKUP(A124,Opdracht!$A$11:$A$1010,1,FALSE)</f>
        <v/>
      </c>
      <c r="E124" s="44" t="str">
        <f t="shared" si="16"/>
        <v/>
      </c>
      <c r="F124" s="19" t="str">
        <f>VLOOKUP(A124,OutputOsiris!$A$9:$B$1008,2,FALSE)</f>
        <v/>
      </c>
      <c r="G124" s="46" t="str">
        <f>IF(C124="NEE","",VLOOKUP(A124,InputToets!$A$9:$J$1008,8,FALSE))</f>
        <v/>
      </c>
      <c r="H124" s="13">
        <f t="shared" si="17"/>
        <v>0</v>
      </c>
      <c r="I124" s="12">
        <f t="shared" si="18"/>
        <v>1</v>
      </c>
      <c r="J124" s="13">
        <f t="shared" si="19"/>
        <v>0</v>
      </c>
      <c r="K124" s="46" t="str">
        <f>IF($K$7=0,"",VLOOKUP(A124,Opdracht!$A$11:$J$1010,8,FALSE))</f>
        <v/>
      </c>
      <c r="L124" s="13">
        <f t="shared" si="20"/>
        <v>0</v>
      </c>
      <c r="M124" s="12">
        <f t="shared" si="21"/>
        <v>0</v>
      </c>
      <c r="N124" s="12">
        <f t="shared" si="22"/>
        <v>0</v>
      </c>
      <c r="O124" s="46" t="str">
        <f t="shared" si="23"/>
        <v/>
      </c>
      <c r="P124" s="20" t="str">
        <f>IF(ISERROR(O124),(G124),IF(OR(ISERROR(G124),ISERROR(K124)),"",IF(AND(G124="",K124=""),IF(A124="","",""),IF(ISNUMBER(O124),IF(OR($O$7="T",$O$7="A"),IF(AND(O124&gt;5,O124&lt;$P$4),5,IF(AND(O124&gt;=$P$4,O124&lt;=6),6,MROUND(O124,P$7))),IF(AND(MIN(G124,K124)&lt;#REF!,R124="!",O124&gt;=$P$4),"ONV",IF(AND(O124&gt;5,O124&lt;$P$4),5,IF(AND(O124&gt;=$P$4,O124&lt;=6),6,MROUND(O124,P$7))))),""))))</f>
        <v/>
      </c>
      <c r="Q124" s="187" t="e">
        <f>IF(AND($O$7="B",ISNUMBER(O124),MIN(G124,K124)&lt;#REF!),"!","")</f>
        <v>#REF!</v>
      </c>
      <c r="R124" s="190" t="str">
        <f t="shared" si="14"/>
        <v/>
      </c>
      <c r="S124" s="193" t="str">
        <f t="shared" si="24"/>
        <v/>
      </c>
      <c r="T124" s="1"/>
    </row>
    <row r="125" spans="1:20" x14ac:dyDescent="0.2">
      <c r="A125" s="21" t="str">
        <f>OutputOsiris!A125</f>
        <v/>
      </c>
      <c r="B125" s="26" t="str">
        <f>VLOOKUP(A125,InputToets!$A$9:$A$1008,1,FALSE)</f>
        <v/>
      </c>
      <c r="C125" s="44" t="str">
        <f t="shared" si="15"/>
        <v/>
      </c>
      <c r="D125" s="45" t="str">
        <f>VLOOKUP(A125,Opdracht!$A$11:$A$1010,1,FALSE)</f>
        <v/>
      </c>
      <c r="E125" s="44" t="str">
        <f t="shared" si="16"/>
        <v/>
      </c>
      <c r="F125" s="19" t="str">
        <f>VLOOKUP(A125,OutputOsiris!$A$9:$B$1008,2,FALSE)</f>
        <v/>
      </c>
      <c r="G125" s="46" t="str">
        <f>IF(C125="NEE","",VLOOKUP(A125,InputToets!$A$9:$J$1008,8,FALSE))</f>
        <v/>
      </c>
      <c r="H125" s="13">
        <f t="shared" si="17"/>
        <v>0</v>
      </c>
      <c r="I125" s="12">
        <f t="shared" si="18"/>
        <v>1</v>
      </c>
      <c r="J125" s="13">
        <f t="shared" si="19"/>
        <v>0</v>
      </c>
      <c r="K125" s="46" t="str">
        <f>IF($K$7=0,"",VLOOKUP(A125,Opdracht!$A$11:$J$1010,8,FALSE))</f>
        <v/>
      </c>
      <c r="L125" s="13">
        <f t="shared" si="20"/>
        <v>0</v>
      </c>
      <c r="M125" s="12">
        <f t="shared" si="21"/>
        <v>0</v>
      </c>
      <c r="N125" s="12">
        <f t="shared" si="22"/>
        <v>0</v>
      </c>
      <c r="O125" s="46" t="str">
        <f t="shared" si="23"/>
        <v/>
      </c>
      <c r="P125" s="20" t="str">
        <f>IF(ISERROR(O125),(G125),IF(OR(ISERROR(G125),ISERROR(K125)),"",IF(AND(G125="",K125=""),IF(A125="","",""),IF(ISNUMBER(O125),IF(OR($O$7="T",$O$7="A"),IF(AND(O125&gt;5,O125&lt;$P$4),5,IF(AND(O125&gt;=$P$4,O125&lt;=6),6,MROUND(O125,P$7))),IF(AND(MIN(G125,K125)&lt;#REF!,R125="!",O125&gt;=$P$4),"ONV",IF(AND(O125&gt;5,O125&lt;$P$4),5,IF(AND(O125&gt;=$P$4,O125&lt;=6),6,MROUND(O125,P$7))))),""))))</f>
        <v/>
      </c>
      <c r="Q125" s="187" t="e">
        <f>IF(AND($O$7="B",ISNUMBER(O125),MIN(G125,K125)&lt;#REF!),"!","")</f>
        <v>#REF!</v>
      </c>
      <c r="R125" s="190" t="str">
        <f t="shared" si="14"/>
        <v/>
      </c>
      <c r="S125" s="193" t="str">
        <f t="shared" si="24"/>
        <v/>
      </c>
      <c r="T125" s="1"/>
    </row>
    <row r="126" spans="1:20" x14ac:dyDescent="0.2">
      <c r="A126" s="21" t="str">
        <f>OutputOsiris!A126</f>
        <v/>
      </c>
      <c r="B126" s="26" t="str">
        <f>VLOOKUP(A126,InputToets!$A$9:$A$1008,1,FALSE)</f>
        <v/>
      </c>
      <c r="C126" s="44" t="str">
        <f t="shared" si="15"/>
        <v/>
      </c>
      <c r="D126" s="45" t="str">
        <f>VLOOKUP(A126,Opdracht!$A$11:$A$1010,1,FALSE)</f>
        <v/>
      </c>
      <c r="E126" s="44" t="str">
        <f t="shared" si="16"/>
        <v/>
      </c>
      <c r="F126" s="19" t="str">
        <f>VLOOKUP(A126,OutputOsiris!$A$9:$B$1008,2,FALSE)</f>
        <v/>
      </c>
      <c r="G126" s="46" t="str">
        <f>IF(C126="NEE","",VLOOKUP(A126,InputToets!$A$9:$J$1008,8,FALSE))</f>
        <v/>
      </c>
      <c r="H126" s="13">
        <f t="shared" si="17"/>
        <v>0</v>
      </c>
      <c r="I126" s="12">
        <f t="shared" si="18"/>
        <v>1</v>
      </c>
      <c r="J126" s="13">
        <f t="shared" si="19"/>
        <v>0</v>
      </c>
      <c r="K126" s="46" t="str">
        <f>IF($K$7=0,"",VLOOKUP(A126,Opdracht!$A$11:$J$1010,8,FALSE))</f>
        <v/>
      </c>
      <c r="L126" s="13">
        <f t="shared" si="20"/>
        <v>0</v>
      </c>
      <c r="M126" s="12">
        <f t="shared" si="21"/>
        <v>0</v>
      </c>
      <c r="N126" s="12">
        <f t="shared" si="22"/>
        <v>0</v>
      </c>
      <c r="O126" s="46" t="str">
        <f t="shared" si="23"/>
        <v/>
      </c>
      <c r="P126" s="20" t="str">
        <f>IF(ISERROR(O126),(G126),IF(OR(ISERROR(G126),ISERROR(K126)),"",IF(AND(G126="",K126=""),IF(A126="","",""),IF(ISNUMBER(O126),IF(OR($O$7="T",$O$7="A"),IF(AND(O126&gt;5,O126&lt;$P$4),5,IF(AND(O126&gt;=$P$4,O126&lt;=6),6,MROUND(O126,P$7))),IF(AND(MIN(G126,K126)&lt;#REF!,R126="!",O126&gt;=$P$4),"ONV",IF(AND(O126&gt;5,O126&lt;$P$4),5,IF(AND(O126&gt;=$P$4,O126&lt;=6),6,MROUND(O126,P$7))))),""))))</f>
        <v/>
      </c>
      <c r="Q126" s="187" t="e">
        <f>IF(AND($O$7="B",ISNUMBER(O126),MIN(G126,K126)&lt;#REF!),"!","")</f>
        <v>#REF!</v>
      </c>
      <c r="R126" s="190" t="str">
        <f t="shared" si="14"/>
        <v/>
      </c>
      <c r="S126" s="193" t="str">
        <f t="shared" si="24"/>
        <v/>
      </c>
      <c r="T126" s="1"/>
    </row>
    <row r="127" spans="1:20" x14ac:dyDescent="0.2">
      <c r="A127" s="21" t="str">
        <f>OutputOsiris!A127</f>
        <v/>
      </c>
      <c r="B127" s="26" t="str">
        <f>VLOOKUP(A127,InputToets!$A$9:$A$1008,1,FALSE)</f>
        <v/>
      </c>
      <c r="C127" s="44" t="str">
        <f t="shared" si="15"/>
        <v/>
      </c>
      <c r="D127" s="45" t="str">
        <f>VLOOKUP(A127,Opdracht!$A$11:$A$1010,1,FALSE)</f>
        <v/>
      </c>
      <c r="E127" s="44" t="str">
        <f t="shared" si="16"/>
        <v/>
      </c>
      <c r="F127" s="19" t="str">
        <f>VLOOKUP(A127,OutputOsiris!$A$9:$B$1008,2,FALSE)</f>
        <v/>
      </c>
      <c r="G127" s="46" t="str">
        <f>IF(C127="NEE","",VLOOKUP(A127,InputToets!$A$9:$J$1008,8,FALSE))</f>
        <v/>
      </c>
      <c r="H127" s="13">
        <f t="shared" si="17"/>
        <v>0</v>
      </c>
      <c r="I127" s="12">
        <f t="shared" si="18"/>
        <v>1</v>
      </c>
      <c r="J127" s="13">
        <f t="shared" si="19"/>
        <v>0</v>
      </c>
      <c r="K127" s="46" t="str">
        <f>IF($K$7=0,"",VLOOKUP(A127,Opdracht!$A$11:$J$1010,8,FALSE))</f>
        <v/>
      </c>
      <c r="L127" s="13">
        <f t="shared" si="20"/>
        <v>0</v>
      </c>
      <c r="M127" s="12">
        <f t="shared" si="21"/>
        <v>0</v>
      </c>
      <c r="N127" s="12">
        <f t="shared" si="22"/>
        <v>0</v>
      </c>
      <c r="O127" s="46" t="str">
        <f t="shared" si="23"/>
        <v/>
      </c>
      <c r="P127" s="20" t="str">
        <f>IF(ISERROR(O127),(G127),IF(OR(ISERROR(G127),ISERROR(K127)),"",IF(AND(G127="",K127=""),IF(A127="","",""),IF(ISNUMBER(O127),IF(OR($O$7="T",$O$7="A"),IF(AND(O127&gt;5,O127&lt;$P$4),5,IF(AND(O127&gt;=$P$4,O127&lt;=6),6,MROUND(O127,P$7))),IF(AND(MIN(G127,K127)&lt;#REF!,R127="!",O127&gt;=$P$4),"ONV",IF(AND(O127&gt;5,O127&lt;$P$4),5,IF(AND(O127&gt;=$P$4,O127&lt;=6),6,MROUND(O127,P$7))))),""))))</f>
        <v/>
      </c>
      <c r="Q127" s="187" t="e">
        <f>IF(AND($O$7="B",ISNUMBER(O127),MIN(G127,K127)&lt;#REF!),"!","")</f>
        <v>#REF!</v>
      </c>
      <c r="R127" s="190" t="str">
        <f t="shared" si="14"/>
        <v/>
      </c>
      <c r="S127" s="193" t="str">
        <f t="shared" si="24"/>
        <v/>
      </c>
      <c r="T127" s="1"/>
    </row>
    <row r="128" spans="1:20" x14ac:dyDescent="0.2">
      <c r="A128" s="21" t="str">
        <f>OutputOsiris!A128</f>
        <v/>
      </c>
      <c r="B128" s="26" t="str">
        <f>VLOOKUP(A128,InputToets!$A$9:$A$1008,1,FALSE)</f>
        <v/>
      </c>
      <c r="C128" s="44" t="str">
        <f t="shared" si="15"/>
        <v/>
      </c>
      <c r="D128" s="45" t="str">
        <f>VLOOKUP(A128,Opdracht!$A$11:$A$1010,1,FALSE)</f>
        <v/>
      </c>
      <c r="E128" s="44" t="str">
        <f t="shared" si="16"/>
        <v/>
      </c>
      <c r="F128" s="19" t="str">
        <f>VLOOKUP(A128,OutputOsiris!$A$9:$B$1008,2,FALSE)</f>
        <v/>
      </c>
      <c r="G128" s="46" t="str">
        <f>IF(C128="NEE","",VLOOKUP(A128,InputToets!$A$9:$J$1008,8,FALSE))</f>
        <v/>
      </c>
      <c r="H128" s="13">
        <f t="shared" si="17"/>
        <v>0</v>
      </c>
      <c r="I128" s="12">
        <f t="shared" si="18"/>
        <v>1</v>
      </c>
      <c r="J128" s="13">
        <f t="shared" si="19"/>
        <v>0</v>
      </c>
      <c r="K128" s="46" t="str">
        <f>IF($K$7=0,"",VLOOKUP(A128,Opdracht!$A$11:$J$1010,8,FALSE))</f>
        <v/>
      </c>
      <c r="L128" s="13">
        <f t="shared" si="20"/>
        <v>0</v>
      </c>
      <c r="M128" s="12">
        <f t="shared" si="21"/>
        <v>0</v>
      </c>
      <c r="N128" s="12">
        <f t="shared" si="22"/>
        <v>0</v>
      </c>
      <c r="O128" s="46" t="str">
        <f t="shared" si="23"/>
        <v/>
      </c>
      <c r="P128" s="20" t="str">
        <f>IF(ISERROR(O128),(G128),IF(OR(ISERROR(G128),ISERROR(K128)),"",IF(AND(G128="",K128=""),IF(A128="","",""),IF(ISNUMBER(O128),IF(OR($O$7="T",$O$7="A"),IF(AND(O128&gt;5,O128&lt;$P$4),5,IF(AND(O128&gt;=$P$4,O128&lt;=6),6,MROUND(O128,P$7))),IF(AND(MIN(G128,K128)&lt;#REF!,R128="!",O128&gt;=$P$4),"ONV",IF(AND(O128&gt;5,O128&lt;$P$4),5,IF(AND(O128&gt;=$P$4,O128&lt;=6),6,MROUND(O128,P$7))))),""))))</f>
        <v/>
      </c>
      <c r="Q128" s="187" t="e">
        <f>IF(AND($O$7="B",ISNUMBER(O128),MIN(G128,K128)&lt;#REF!),"!","")</f>
        <v>#REF!</v>
      </c>
      <c r="R128" s="190" t="str">
        <f t="shared" si="14"/>
        <v/>
      </c>
      <c r="S128" s="193" t="str">
        <f t="shared" si="24"/>
        <v/>
      </c>
      <c r="T128" s="1"/>
    </row>
    <row r="129" spans="1:20" x14ac:dyDescent="0.2">
      <c r="A129" s="21" t="str">
        <f>OutputOsiris!A129</f>
        <v/>
      </c>
      <c r="B129" s="26" t="str">
        <f>VLOOKUP(A129,InputToets!$A$9:$A$1008,1,FALSE)</f>
        <v/>
      </c>
      <c r="C129" s="44" t="str">
        <f t="shared" si="15"/>
        <v/>
      </c>
      <c r="D129" s="45" t="str">
        <f>VLOOKUP(A129,Opdracht!$A$11:$A$1010,1,FALSE)</f>
        <v/>
      </c>
      <c r="E129" s="44" t="str">
        <f t="shared" si="16"/>
        <v/>
      </c>
      <c r="F129" s="19" t="str">
        <f>VLOOKUP(A129,OutputOsiris!$A$9:$B$1008,2,FALSE)</f>
        <v/>
      </c>
      <c r="G129" s="46" t="str">
        <f>IF(C129="NEE","",VLOOKUP(A129,InputToets!$A$9:$J$1008,8,FALSE))</f>
        <v/>
      </c>
      <c r="H129" s="13">
        <f t="shared" si="17"/>
        <v>0</v>
      </c>
      <c r="I129" s="12">
        <f t="shared" si="18"/>
        <v>1</v>
      </c>
      <c r="J129" s="13">
        <f t="shared" si="19"/>
        <v>0</v>
      </c>
      <c r="K129" s="46" t="str">
        <f>IF($K$7=0,"",VLOOKUP(A129,Opdracht!$A$11:$J$1010,8,FALSE))</f>
        <v/>
      </c>
      <c r="L129" s="13">
        <f t="shared" si="20"/>
        <v>0</v>
      </c>
      <c r="M129" s="12">
        <f t="shared" si="21"/>
        <v>0</v>
      </c>
      <c r="N129" s="12">
        <f t="shared" si="22"/>
        <v>0</v>
      </c>
      <c r="O129" s="46" t="str">
        <f t="shared" si="23"/>
        <v/>
      </c>
      <c r="P129" s="20" t="str">
        <f>IF(ISERROR(O129),(G129),IF(OR(ISERROR(G129),ISERROR(K129)),"",IF(AND(G129="",K129=""),IF(A129="","",""),IF(ISNUMBER(O129),IF(OR($O$7="T",$O$7="A"),IF(AND(O129&gt;5,O129&lt;$P$4),5,IF(AND(O129&gt;=$P$4,O129&lt;=6),6,MROUND(O129,P$7))),IF(AND(MIN(G129,K129)&lt;#REF!,R129="!",O129&gt;=$P$4),"ONV",IF(AND(O129&gt;5,O129&lt;$P$4),5,IF(AND(O129&gt;=$P$4,O129&lt;=6),6,MROUND(O129,P$7))))),""))))</f>
        <v/>
      </c>
      <c r="Q129" s="187" t="e">
        <f>IF(AND($O$7="B",ISNUMBER(O129),MIN(G129,K129)&lt;#REF!),"!","")</f>
        <v>#REF!</v>
      </c>
      <c r="R129" s="190" t="str">
        <f t="shared" si="14"/>
        <v/>
      </c>
      <c r="S129" s="193" t="str">
        <f t="shared" si="24"/>
        <v/>
      </c>
      <c r="T129" s="1"/>
    </row>
    <row r="130" spans="1:20" x14ac:dyDescent="0.2">
      <c r="A130" s="21" t="str">
        <f>OutputOsiris!A130</f>
        <v/>
      </c>
      <c r="B130" s="26" t="str">
        <f>VLOOKUP(A130,InputToets!$A$9:$A$1008,1,FALSE)</f>
        <v/>
      </c>
      <c r="C130" s="44" t="str">
        <f t="shared" si="15"/>
        <v/>
      </c>
      <c r="D130" s="45" t="str">
        <f>VLOOKUP(A130,Opdracht!$A$11:$A$1010,1,FALSE)</f>
        <v/>
      </c>
      <c r="E130" s="44" t="str">
        <f t="shared" si="16"/>
        <v/>
      </c>
      <c r="F130" s="19" t="str">
        <f>VLOOKUP(A130,OutputOsiris!$A$9:$B$1008,2,FALSE)</f>
        <v/>
      </c>
      <c r="G130" s="46" t="str">
        <f>IF(C130="NEE","",VLOOKUP(A130,InputToets!$A$9:$J$1008,8,FALSE))</f>
        <v/>
      </c>
      <c r="H130" s="13">
        <f t="shared" si="17"/>
        <v>0</v>
      </c>
      <c r="I130" s="12">
        <f t="shared" si="18"/>
        <v>1</v>
      </c>
      <c r="J130" s="13">
        <f t="shared" si="19"/>
        <v>0</v>
      </c>
      <c r="K130" s="46" t="str">
        <f>IF($K$7=0,"",VLOOKUP(A130,Opdracht!$A$11:$J$1010,8,FALSE))</f>
        <v/>
      </c>
      <c r="L130" s="13">
        <f t="shared" si="20"/>
        <v>0</v>
      </c>
      <c r="M130" s="12">
        <f t="shared" si="21"/>
        <v>0</v>
      </c>
      <c r="N130" s="12">
        <f t="shared" si="22"/>
        <v>0</v>
      </c>
      <c r="O130" s="46" t="str">
        <f t="shared" si="23"/>
        <v/>
      </c>
      <c r="P130" s="20" t="str">
        <f>IF(ISERROR(O130),(G130),IF(OR(ISERROR(G130),ISERROR(K130)),"",IF(AND(G130="",K130=""),IF(A130="","",""),IF(ISNUMBER(O130),IF(OR($O$7="T",$O$7="A"),IF(AND(O130&gt;5,O130&lt;$P$4),5,IF(AND(O130&gt;=$P$4,O130&lt;=6),6,MROUND(O130,P$7))),IF(AND(MIN(G130,K130)&lt;#REF!,R130="!",O130&gt;=$P$4),"ONV",IF(AND(O130&gt;5,O130&lt;$P$4),5,IF(AND(O130&gt;=$P$4,O130&lt;=6),6,MROUND(O130,P$7))))),""))))</f>
        <v/>
      </c>
      <c r="Q130" s="187" t="e">
        <f>IF(AND($O$7="B",ISNUMBER(O130),MIN(G130,K130)&lt;#REF!),"!","")</f>
        <v>#REF!</v>
      </c>
      <c r="R130" s="190" t="str">
        <f t="shared" si="14"/>
        <v/>
      </c>
      <c r="S130" s="193" t="str">
        <f t="shared" si="24"/>
        <v/>
      </c>
      <c r="T130" s="1"/>
    </row>
    <row r="131" spans="1:20" x14ac:dyDescent="0.2">
      <c r="A131" s="21" t="str">
        <f>OutputOsiris!A131</f>
        <v/>
      </c>
      <c r="B131" s="26" t="str">
        <f>VLOOKUP(A131,InputToets!$A$9:$A$1008,1,FALSE)</f>
        <v/>
      </c>
      <c r="C131" s="44" t="str">
        <f t="shared" si="15"/>
        <v/>
      </c>
      <c r="D131" s="45" t="str">
        <f>VLOOKUP(A131,Opdracht!$A$11:$A$1010,1,FALSE)</f>
        <v/>
      </c>
      <c r="E131" s="44" t="str">
        <f t="shared" si="16"/>
        <v/>
      </c>
      <c r="F131" s="19" t="str">
        <f>VLOOKUP(A131,OutputOsiris!$A$9:$B$1008,2,FALSE)</f>
        <v/>
      </c>
      <c r="G131" s="46" t="str">
        <f>IF(C131="NEE","",VLOOKUP(A131,InputToets!$A$9:$J$1008,8,FALSE))</f>
        <v/>
      </c>
      <c r="H131" s="13">
        <f t="shared" si="17"/>
        <v>0</v>
      </c>
      <c r="I131" s="12">
        <f t="shared" si="18"/>
        <v>1</v>
      </c>
      <c r="J131" s="13">
        <f t="shared" si="19"/>
        <v>0</v>
      </c>
      <c r="K131" s="46" t="str">
        <f>IF($K$7=0,"",VLOOKUP(A131,Opdracht!$A$11:$J$1010,8,FALSE))</f>
        <v/>
      </c>
      <c r="L131" s="13">
        <f t="shared" si="20"/>
        <v>0</v>
      </c>
      <c r="M131" s="12">
        <f t="shared" si="21"/>
        <v>0</v>
      </c>
      <c r="N131" s="12">
        <f t="shared" si="22"/>
        <v>0</v>
      </c>
      <c r="O131" s="46" t="str">
        <f t="shared" si="23"/>
        <v/>
      </c>
      <c r="P131" s="20" t="str">
        <f>IF(ISERROR(O131),(G131),IF(OR(ISERROR(G131),ISERROR(K131)),"",IF(AND(G131="",K131=""),IF(A131="","",""),IF(ISNUMBER(O131),IF(OR($O$7="T",$O$7="A"),IF(AND(O131&gt;5,O131&lt;$P$4),5,IF(AND(O131&gt;=$P$4,O131&lt;=6),6,MROUND(O131,P$7))),IF(AND(MIN(G131,K131)&lt;#REF!,R131="!",O131&gt;=$P$4),"ONV",IF(AND(O131&gt;5,O131&lt;$P$4),5,IF(AND(O131&gt;=$P$4,O131&lt;=6),6,MROUND(O131,P$7))))),""))))</f>
        <v/>
      </c>
      <c r="Q131" s="187" t="e">
        <f>IF(AND($O$7="B",ISNUMBER(O131),MIN(G131,K131)&lt;#REF!),"!","")</f>
        <v>#REF!</v>
      </c>
      <c r="R131" s="190" t="str">
        <f t="shared" si="14"/>
        <v/>
      </c>
      <c r="S131" s="193" t="str">
        <f t="shared" si="24"/>
        <v/>
      </c>
      <c r="T131" s="1"/>
    </row>
    <row r="132" spans="1:20" x14ac:dyDescent="0.2">
      <c r="A132" s="21" t="str">
        <f>OutputOsiris!A132</f>
        <v/>
      </c>
      <c r="B132" s="26" t="str">
        <f>VLOOKUP(A132,InputToets!$A$9:$A$1008,1,FALSE)</f>
        <v/>
      </c>
      <c r="C132" s="44" t="str">
        <f t="shared" si="15"/>
        <v/>
      </c>
      <c r="D132" s="45" t="str">
        <f>VLOOKUP(A132,Opdracht!$A$11:$A$1010,1,FALSE)</f>
        <v/>
      </c>
      <c r="E132" s="44" t="str">
        <f t="shared" si="16"/>
        <v/>
      </c>
      <c r="F132" s="19" t="str">
        <f>VLOOKUP(A132,OutputOsiris!$A$9:$B$1008,2,FALSE)</f>
        <v/>
      </c>
      <c r="G132" s="46" t="str">
        <f>IF(C132="NEE","",VLOOKUP(A132,InputToets!$A$9:$J$1008,8,FALSE))</f>
        <v/>
      </c>
      <c r="H132" s="13">
        <f t="shared" si="17"/>
        <v>0</v>
      </c>
      <c r="I132" s="12">
        <f t="shared" si="18"/>
        <v>1</v>
      </c>
      <c r="J132" s="13">
        <f t="shared" si="19"/>
        <v>0</v>
      </c>
      <c r="K132" s="46" t="str">
        <f>IF($K$7=0,"",VLOOKUP(A132,Opdracht!$A$11:$J$1010,8,FALSE))</f>
        <v/>
      </c>
      <c r="L132" s="13">
        <f t="shared" si="20"/>
        <v>0</v>
      </c>
      <c r="M132" s="12">
        <f t="shared" si="21"/>
        <v>0</v>
      </c>
      <c r="N132" s="12">
        <f t="shared" si="22"/>
        <v>0</v>
      </c>
      <c r="O132" s="46" t="str">
        <f t="shared" si="23"/>
        <v/>
      </c>
      <c r="P132" s="20" t="str">
        <f>IF(ISERROR(O132),(G132),IF(OR(ISERROR(G132),ISERROR(K132)),"",IF(AND(G132="",K132=""),IF(A132="","",""),IF(ISNUMBER(O132),IF(OR($O$7="T",$O$7="A"),IF(AND(O132&gt;5,O132&lt;$P$4),5,IF(AND(O132&gt;=$P$4,O132&lt;=6),6,MROUND(O132,P$7))),IF(AND(MIN(G132,K132)&lt;#REF!,R132="!",O132&gt;=$P$4),"ONV",IF(AND(O132&gt;5,O132&lt;$P$4),5,IF(AND(O132&gt;=$P$4,O132&lt;=6),6,MROUND(O132,P$7))))),""))))</f>
        <v/>
      </c>
      <c r="Q132" s="187" t="e">
        <f>IF(AND($O$7="B",ISNUMBER(O132),MIN(G132,K132)&lt;#REF!),"!","")</f>
        <v>#REF!</v>
      </c>
      <c r="R132" s="190" t="str">
        <f t="shared" si="14"/>
        <v/>
      </c>
      <c r="S132" s="193" t="str">
        <f t="shared" si="24"/>
        <v/>
      </c>
      <c r="T132" s="1"/>
    </row>
    <row r="133" spans="1:20" x14ac:dyDescent="0.2">
      <c r="A133" s="21" t="str">
        <f>OutputOsiris!A133</f>
        <v/>
      </c>
      <c r="B133" s="26" t="str">
        <f>VLOOKUP(A133,InputToets!$A$9:$A$1008,1,FALSE)</f>
        <v/>
      </c>
      <c r="C133" s="44" t="str">
        <f t="shared" si="15"/>
        <v/>
      </c>
      <c r="D133" s="45" t="str">
        <f>VLOOKUP(A133,Opdracht!$A$11:$A$1010,1,FALSE)</f>
        <v/>
      </c>
      <c r="E133" s="44" t="str">
        <f t="shared" si="16"/>
        <v/>
      </c>
      <c r="F133" s="19" t="str">
        <f>VLOOKUP(A133,OutputOsiris!$A$9:$B$1008,2,FALSE)</f>
        <v/>
      </c>
      <c r="G133" s="46" t="str">
        <f>IF(C133="NEE","",VLOOKUP(A133,InputToets!$A$9:$J$1008,8,FALSE))</f>
        <v/>
      </c>
      <c r="H133" s="13">
        <f t="shared" si="17"/>
        <v>0</v>
      </c>
      <c r="I133" s="12">
        <f t="shared" si="18"/>
        <v>1</v>
      </c>
      <c r="J133" s="13">
        <f t="shared" si="19"/>
        <v>0</v>
      </c>
      <c r="K133" s="46" t="str">
        <f>IF($K$7=0,"",VLOOKUP(A133,Opdracht!$A$11:$J$1010,8,FALSE))</f>
        <v/>
      </c>
      <c r="L133" s="13">
        <f t="shared" si="20"/>
        <v>0</v>
      </c>
      <c r="M133" s="12">
        <f t="shared" si="21"/>
        <v>0</v>
      </c>
      <c r="N133" s="12">
        <f t="shared" si="22"/>
        <v>0</v>
      </c>
      <c r="O133" s="46" t="str">
        <f t="shared" si="23"/>
        <v/>
      </c>
      <c r="P133" s="20" t="str">
        <f>IF(ISERROR(O133),(G133),IF(OR(ISERROR(G133),ISERROR(K133)),"",IF(AND(G133="",K133=""),IF(A133="","",""),IF(ISNUMBER(O133),IF(OR($O$7="T",$O$7="A"),IF(AND(O133&gt;5,O133&lt;$P$4),5,IF(AND(O133&gt;=$P$4,O133&lt;=6),6,MROUND(O133,P$7))),IF(AND(MIN(G133,K133)&lt;#REF!,R133="!",O133&gt;=$P$4),"ONV",IF(AND(O133&gt;5,O133&lt;$P$4),5,IF(AND(O133&gt;=$P$4,O133&lt;=6),6,MROUND(O133,P$7))))),""))))</f>
        <v/>
      </c>
      <c r="Q133" s="187" t="e">
        <f>IF(AND($O$7="B",ISNUMBER(O133),MIN(G133,K133)&lt;#REF!),"!","")</f>
        <v>#REF!</v>
      </c>
      <c r="R133" s="190" t="str">
        <f t="shared" si="14"/>
        <v/>
      </c>
      <c r="S133" s="193" t="str">
        <f t="shared" si="24"/>
        <v/>
      </c>
      <c r="T133" s="1"/>
    </row>
    <row r="134" spans="1:20" x14ac:dyDescent="0.2">
      <c r="A134" s="21" t="str">
        <f>OutputOsiris!A134</f>
        <v/>
      </c>
      <c r="B134" s="26" t="str">
        <f>VLOOKUP(A134,InputToets!$A$9:$A$1008,1,FALSE)</f>
        <v/>
      </c>
      <c r="C134" s="44" t="str">
        <f t="shared" si="15"/>
        <v/>
      </c>
      <c r="D134" s="45" t="str">
        <f>VLOOKUP(A134,Opdracht!$A$11:$A$1010,1,FALSE)</f>
        <v/>
      </c>
      <c r="E134" s="44" t="str">
        <f t="shared" si="16"/>
        <v/>
      </c>
      <c r="F134" s="19" t="str">
        <f>VLOOKUP(A134,OutputOsiris!$A$9:$B$1008,2,FALSE)</f>
        <v/>
      </c>
      <c r="G134" s="46" t="str">
        <f>IF(C134="NEE","",VLOOKUP(A134,InputToets!$A$9:$J$1008,8,FALSE))</f>
        <v/>
      </c>
      <c r="H134" s="13">
        <f t="shared" si="17"/>
        <v>0</v>
      </c>
      <c r="I134" s="12">
        <f t="shared" si="18"/>
        <v>1</v>
      </c>
      <c r="J134" s="13">
        <f t="shared" si="19"/>
        <v>0</v>
      </c>
      <c r="K134" s="46" t="str">
        <f>IF($K$7=0,"",VLOOKUP(A134,Opdracht!$A$11:$J$1010,8,FALSE))</f>
        <v/>
      </c>
      <c r="L134" s="13">
        <f t="shared" si="20"/>
        <v>0</v>
      </c>
      <c r="M134" s="12">
        <f t="shared" si="21"/>
        <v>0</v>
      </c>
      <c r="N134" s="12">
        <f t="shared" si="22"/>
        <v>0</v>
      </c>
      <c r="O134" s="46" t="str">
        <f t="shared" si="23"/>
        <v/>
      </c>
      <c r="P134" s="20" t="str">
        <f>IF(ISERROR(O134),(G134),IF(OR(ISERROR(G134),ISERROR(K134)),"",IF(AND(G134="",K134=""),IF(A134="","",""),IF(ISNUMBER(O134),IF(OR($O$7="T",$O$7="A"),IF(AND(O134&gt;5,O134&lt;$P$4),5,IF(AND(O134&gt;=$P$4,O134&lt;=6),6,MROUND(O134,P$7))),IF(AND(MIN(G134,K134)&lt;#REF!,R134="!",O134&gt;=$P$4),"ONV",IF(AND(O134&gt;5,O134&lt;$P$4),5,IF(AND(O134&gt;=$P$4,O134&lt;=6),6,MROUND(O134,P$7))))),""))))</f>
        <v/>
      </c>
      <c r="Q134" s="187" t="e">
        <f>IF(AND($O$7="B",ISNUMBER(O134),MIN(G134,K134)&lt;#REF!),"!","")</f>
        <v>#REF!</v>
      </c>
      <c r="R134" s="190" t="str">
        <f t="shared" si="14"/>
        <v/>
      </c>
      <c r="S134" s="193" t="str">
        <f t="shared" si="24"/>
        <v/>
      </c>
      <c r="T134" s="1"/>
    </row>
    <row r="135" spans="1:20" x14ac:dyDescent="0.2">
      <c r="A135" s="21" t="str">
        <f>OutputOsiris!A135</f>
        <v/>
      </c>
      <c r="B135" s="26" t="str">
        <f>VLOOKUP(A135,InputToets!$A$9:$A$1008,1,FALSE)</f>
        <v/>
      </c>
      <c r="C135" s="44" t="str">
        <f t="shared" si="15"/>
        <v/>
      </c>
      <c r="D135" s="45" t="str">
        <f>VLOOKUP(A135,Opdracht!$A$11:$A$1010,1,FALSE)</f>
        <v/>
      </c>
      <c r="E135" s="44" t="str">
        <f t="shared" si="16"/>
        <v/>
      </c>
      <c r="F135" s="19" t="str">
        <f>VLOOKUP(A135,OutputOsiris!$A$9:$B$1008,2,FALSE)</f>
        <v/>
      </c>
      <c r="G135" s="46" t="str">
        <f>IF(C135="NEE","",VLOOKUP(A135,InputToets!$A$9:$J$1008,8,FALSE))</f>
        <v/>
      </c>
      <c r="H135" s="13">
        <f t="shared" si="17"/>
        <v>0</v>
      </c>
      <c r="I135" s="12">
        <f t="shared" si="18"/>
        <v>1</v>
      </c>
      <c r="J135" s="13">
        <f t="shared" si="19"/>
        <v>0</v>
      </c>
      <c r="K135" s="46" t="str">
        <f>IF($K$7=0,"",VLOOKUP(A135,Opdracht!$A$11:$J$1010,8,FALSE))</f>
        <v/>
      </c>
      <c r="L135" s="13">
        <f t="shared" si="20"/>
        <v>0</v>
      </c>
      <c r="M135" s="12">
        <f t="shared" si="21"/>
        <v>0</v>
      </c>
      <c r="N135" s="12">
        <f t="shared" si="22"/>
        <v>0</v>
      </c>
      <c r="O135" s="46" t="str">
        <f t="shared" si="23"/>
        <v/>
      </c>
      <c r="P135" s="20" t="str">
        <f>IF(ISERROR(O135),(G135),IF(OR(ISERROR(G135),ISERROR(K135)),"",IF(AND(G135="",K135=""),IF(A135="","",""),IF(ISNUMBER(O135),IF(OR($O$7="T",$O$7="A"),IF(AND(O135&gt;5,O135&lt;$P$4),5,IF(AND(O135&gt;=$P$4,O135&lt;=6),6,MROUND(O135,P$7))),IF(AND(MIN(G135,K135)&lt;#REF!,R135="!",O135&gt;=$P$4),"ONV",IF(AND(O135&gt;5,O135&lt;$P$4),5,IF(AND(O135&gt;=$P$4,O135&lt;=6),6,MROUND(O135,P$7))))),""))))</f>
        <v/>
      </c>
      <c r="Q135" s="187" t="e">
        <f>IF(AND($O$7="B",ISNUMBER(O135),MIN(G135,K135)&lt;#REF!),"!","")</f>
        <v>#REF!</v>
      </c>
      <c r="R135" s="190" t="str">
        <f t="shared" si="14"/>
        <v/>
      </c>
      <c r="S135" s="193" t="str">
        <f t="shared" si="24"/>
        <v/>
      </c>
      <c r="T135" s="1"/>
    </row>
    <row r="136" spans="1:20" x14ac:dyDescent="0.2">
      <c r="A136" s="21" t="str">
        <f>OutputOsiris!A136</f>
        <v/>
      </c>
      <c r="B136" s="26" t="str">
        <f>VLOOKUP(A136,InputToets!$A$9:$A$1008,1,FALSE)</f>
        <v/>
      </c>
      <c r="C136" s="44" t="str">
        <f t="shared" si="15"/>
        <v/>
      </c>
      <c r="D136" s="45" t="str">
        <f>VLOOKUP(A136,Opdracht!$A$11:$A$1010,1,FALSE)</f>
        <v/>
      </c>
      <c r="E136" s="44" t="str">
        <f t="shared" si="16"/>
        <v/>
      </c>
      <c r="F136" s="19" t="str">
        <f>VLOOKUP(A136,OutputOsiris!$A$9:$B$1008,2,FALSE)</f>
        <v/>
      </c>
      <c r="G136" s="46" t="str">
        <f>IF(C136="NEE","",VLOOKUP(A136,InputToets!$A$9:$J$1008,8,FALSE))</f>
        <v/>
      </c>
      <c r="H136" s="13">
        <f t="shared" si="17"/>
        <v>0</v>
      </c>
      <c r="I136" s="12">
        <f t="shared" si="18"/>
        <v>1</v>
      </c>
      <c r="J136" s="13">
        <f t="shared" si="19"/>
        <v>0</v>
      </c>
      <c r="K136" s="46" t="str">
        <f>IF($K$7=0,"",VLOOKUP(A136,Opdracht!$A$11:$J$1010,8,FALSE))</f>
        <v/>
      </c>
      <c r="L136" s="13">
        <f t="shared" si="20"/>
        <v>0</v>
      </c>
      <c r="M136" s="12">
        <f t="shared" si="21"/>
        <v>0</v>
      </c>
      <c r="N136" s="12">
        <f t="shared" si="22"/>
        <v>0</v>
      </c>
      <c r="O136" s="46" t="str">
        <f t="shared" si="23"/>
        <v/>
      </c>
      <c r="P136" s="20" t="str">
        <f>IF(ISERROR(O136),(G136),IF(OR(ISERROR(G136),ISERROR(K136)),"",IF(AND(G136="",K136=""),IF(A136="","",""),IF(ISNUMBER(O136),IF(OR($O$7="T",$O$7="A"),IF(AND(O136&gt;5,O136&lt;$P$4),5,IF(AND(O136&gt;=$P$4,O136&lt;=6),6,MROUND(O136,P$7))),IF(AND(MIN(G136,K136)&lt;#REF!,R136="!",O136&gt;=$P$4),"ONV",IF(AND(O136&gt;5,O136&lt;$P$4),5,IF(AND(O136&gt;=$P$4,O136&lt;=6),6,MROUND(O136,P$7))))),""))))</f>
        <v/>
      </c>
      <c r="Q136" s="187" t="e">
        <f>IF(AND($O$7="B",ISNUMBER(O136),MIN(G136,K136)&lt;#REF!),"!","")</f>
        <v>#REF!</v>
      </c>
      <c r="R136" s="190" t="str">
        <f t="shared" si="14"/>
        <v/>
      </c>
      <c r="S136" s="193" t="str">
        <f t="shared" si="24"/>
        <v/>
      </c>
      <c r="T136" s="1"/>
    </row>
    <row r="137" spans="1:20" x14ac:dyDescent="0.2">
      <c r="A137" s="21" t="str">
        <f>OutputOsiris!A137</f>
        <v/>
      </c>
      <c r="B137" s="26" t="str">
        <f>VLOOKUP(A137,InputToets!$A$9:$A$1008,1,FALSE)</f>
        <v/>
      </c>
      <c r="C137" s="44" t="str">
        <f t="shared" si="15"/>
        <v/>
      </c>
      <c r="D137" s="45" t="str">
        <f>VLOOKUP(A137,Opdracht!$A$11:$A$1010,1,FALSE)</f>
        <v/>
      </c>
      <c r="E137" s="44" t="str">
        <f t="shared" si="16"/>
        <v/>
      </c>
      <c r="F137" s="19" t="str">
        <f>VLOOKUP(A137,OutputOsiris!$A$9:$B$1008,2,FALSE)</f>
        <v/>
      </c>
      <c r="G137" s="46" t="str">
        <f>IF(C137="NEE","",VLOOKUP(A137,InputToets!$A$9:$J$1008,8,FALSE))</f>
        <v/>
      </c>
      <c r="H137" s="13">
        <f t="shared" si="17"/>
        <v>0</v>
      </c>
      <c r="I137" s="12">
        <f t="shared" si="18"/>
        <v>1</v>
      </c>
      <c r="J137" s="13">
        <f t="shared" si="19"/>
        <v>0</v>
      </c>
      <c r="K137" s="46" t="str">
        <f>IF($K$7=0,"",VLOOKUP(A137,Opdracht!$A$11:$J$1010,8,FALSE))</f>
        <v/>
      </c>
      <c r="L137" s="13">
        <f t="shared" si="20"/>
        <v>0</v>
      </c>
      <c r="M137" s="12">
        <f t="shared" si="21"/>
        <v>0</v>
      </c>
      <c r="N137" s="12">
        <f t="shared" si="22"/>
        <v>0</v>
      </c>
      <c r="O137" s="46" t="str">
        <f t="shared" si="23"/>
        <v/>
      </c>
      <c r="P137" s="20" t="str">
        <f>IF(ISERROR(O137),(G137),IF(OR(ISERROR(G137),ISERROR(K137)),"",IF(AND(G137="",K137=""),IF(A137="","",""),IF(ISNUMBER(O137),IF(OR($O$7="T",$O$7="A"),IF(AND(O137&gt;5,O137&lt;$P$4),5,IF(AND(O137&gt;=$P$4,O137&lt;=6),6,MROUND(O137,P$7))),IF(AND(MIN(G137,K137)&lt;#REF!,R137="!",O137&gt;=$P$4),"ONV",IF(AND(O137&gt;5,O137&lt;$P$4),5,IF(AND(O137&gt;=$P$4,O137&lt;=6),6,MROUND(O137,P$7))))),""))))</f>
        <v/>
      </c>
      <c r="Q137" s="187" t="e">
        <f>IF(AND($O$7="B",ISNUMBER(O137),MIN(G137,K137)&lt;#REF!),"!","")</f>
        <v>#REF!</v>
      </c>
      <c r="R137" s="190" t="str">
        <f t="shared" ref="R137:R200" si="25">IF(ISERROR(Q137),"",Q137)</f>
        <v/>
      </c>
      <c r="S137" s="193" t="str">
        <f t="shared" si="24"/>
        <v/>
      </c>
      <c r="T137" s="1"/>
    </row>
    <row r="138" spans="1:20" x14ac:dyDescent="0.2">
      <c r="A138" s="21" t="str">
        <f>OutputOsiris!A138</f>
        <v/>
      </c>
      <c r="B138" s="26" t="str">
        <f>VLOOKUP(A138,InputToets!$A$9:$A$1008,1,FALSE)</f>
        <v/>
      </c>
      <c r="C138" s="44" t="str">
        <f t="shared" ref="C138:C201" si="26">IF(LEN(A138)=0,"",(IF(ISERROR(B138),"NEE","x")))</f>
        <v/>
      </c>
      <c r="D138" s="45" t="str">
        <f>VLOOKUP(A138,Opdracht!$A$11:$A$1010,1,FALSE)</f>
        <v/>
      </c>
      <c r="E138" s="44" t="str">
        <f t="shared" ref="E138:E201" si="27">IF(LEN(A138)=0,"",(IF(ISERROR(D138),"NEE","x")))</f>
        <v/>
      </c>
      <c r="F138" s="19" t="str">
        <f>VLOOKUP(A138,OutputOsiris!$A$9:$B$1008,2,FALSE)</f>
        <v/>
      </c>
      <c r="G138" s="46" t="str">
        <f>IF(C138="NEE","",VLOOKUP(A138,InputToets!$A$9:$J$1008,8,FALSE))</f>
        <v/>
      </c>
      <c r="H138" s="13">
        <f t="shared" ref="H138:H201" si="28">IF(ISNA(G138),0,IF(G138="",0,G138))</f>
        <v>0</v>
      </c>
      <c r="I138" s="12">
        <f t="shared" ref="I138:I201" si="29">$G$7</f>
        <v>1</v>
      </c>
      <c r="J138" s="13">
        <f t="shared" ref="J138:J201" si="30">I138*H138</f>
        <v>0</v>
      </c>
      <c r="K138" s="46" t="str">
        <f>IF($K$7=0,"",VLOOKUP(A138,Opdracht!$A$11:$J$1010,8,FALSE))</f>
        <v/>
      </c>
      <c r="L138" s="13">
        <f t="shared" ref="L138:L201" si="31">IF(ISNA(K138),0,IF(K138="",0,K138))</f>
        <v>0</v>
      </c>
      <c r="M138" s="12">
        <f t="shared" ref="M138:M201" si="32">$K$7</f>
        <v>0</v>
      </c>
      <c r="N138" s="12">
        <f t="shared" ref="N138:N201" si="33">M138*L138</f>
        <v>0</v>
      </c>
      <c r="O138" s="46" t="str">
        <f t="shared" ref="O138:O201" si="34">IF(AND(J138=0,N138=0),"",IF($O$7="A",(J138+N138)/(I138+M138),IF(AND(J138&lt;&gt;0,N138&lt;&gt;0,$O$7="B"),($G$7*H138+$K$7*L138)/($G$7+$K$7),IF(AND(J138&lt;&gt;0,$O$7="T"),($G$7*H138+$K$7*L138)/($G$7+$K$7),""))))</f>
        <v/>
      </c>
      <c r="P138" s="20" t="str">
        <f>IF(ISERROR(O138),(G138),IF(OR(ISERROR(G138),ISERROR(K138)),"",IF(AND(G138="",K138=""),IF(A138="","",""),IF(ISNUMBER(O138),IF(OR($O$7="T",$O$7="A"),IF(AND(O138&gt;5,O138&lt;$P$4),5,IF(AND(O138&gt;=$P$4,O138&lt;=6),6,MROUND(O138,P$7))),IF(AND(MIN(G138,K138)&lt;#REF!,R138="!",O138&gt;=$P$4),"ONV",IF(AND(O138&gt;5,O138&lt;$P$4),5,IF(AND(O138&gt;=$P$4,O138&lt;=6),6,MROUND(O138,P$7))))),""))))</f>
        <v/>
      </c>
      <c r="Q138" s="187" t="e">
        <f>IF(AND($O$7="B",ISNUMBER(O138),MIN(G138,K138)&lt;#REF!),"!","")</f>
        <v>#REF!</v>
      </c>
      <c r="R138" s="190" t="str">
        <f t="shared" si="25"/>
        <v/>
      </c>
      <c r="S138" s="193" t="str">
        <f t="shared" ref="S138:S201" si="35">IF(AND(NOT(ISNUMBER(P138)),R138="!"),"!","")</f>
        <v/>
      </c>
      <c r="T138" s="1"/>
    </row>
    <row r="139" spans="1:20" x14ac:dyDescent="0.2">
      <c r="A139" s="21" t="str">
        <f>OutputOsiris!A139</f>
        <v/>
      </c>
      <c r="B139" s="26" t="str">
        <f>VLOOKUP(A139,InputToets!$A$9:$A$1008,1,FALSE)</f>
        <v/>
      </c>
      <c r="C139" s="44" t="str">
        <f t="shared" si="26"/>
        <v/>
      </c>
      <c r="D139" s="45" t="str">
        <f>VLOOKUP(A139,Opdracht!$A$11:$A$1010,1,FALSE)</f>
        <v/>
      </c>
      <c r="E139" s="44" t="str">
        <f t="shared" si="27"/>
        <v/>
      </c>
      <c r="F139" s="19" t="str">
        <f>VLOOKUP(A139,OutputOsiris!$A$9:$B$1008,2,FALSE)</f>
        <v/>
      </c>
      <c r="G139" s="46" t="str">
        <f>IF(C139="NEE","",VLOOKUP(A139,InputToets!$A$9:$J$1008,8,FALSE))</f>
        <v/>
      </c>
      <c r="H139" s="13">
        <f t="shared" si="28"/>
        <v>0</v>
      </c>
      <c r="I139" s="12">
        <f t="shared" si="29"/>
        <v>1</v>
      </c>
      <c r="J139" s="13">
        <f t="shared" si="30"/>
        <v>0</v>
      </c>
      <c r="K139" s="46" t="str">
        <f>IF($K$7=0,"",VLOOKUP(A139,Opdracht!$A$11:$J$1010,8,FALSE))</f>
        <v/>
      </c>
      <c r="L139" s="13">
        <f t="shared" si="31"/>
        <v>0</v>
      </c>
      <c r="M139" s="12">
        <f t="shared" si="32"/>
        <v>0</v>
      </c>
      <c r="N139" s="12">
        <f t="shared" si="33"/>
        <v>0</v>
      </c>
      <c r="O139" s="46" t="str">
        <f t="shared" si="34"/>
        <v/>
      </c>
      <c r="P139" s="20" t="str">
        <f>IF(ISERROR(O139),(G139),IF(OR(ISERROR(G139),ISERROR(K139)),"",IF(AND(G139="",K139=""),IF(A139="","",""),IF(ISNUMBER(O139),IF(OR($O$7="T",$O$7="A"),IF(AND(O139&gt;5,O139&lt;$P$4),5,IF(AND(O139&gt;=$P$4,O139&lt;=6),6,MROUND(O139,P$7))),IF(AND(MIN(G139,K139)&lt;#REF!,R139="!",O139&gt;=$P$4),"ONV",IF(AND(O139&gt;5,O139&lt;$P$4),5,IF(AND(O139&gt;=$P$4,O139&lt;=6),6,MROUND(O139,P$7))))),""))))</f>
        <v/>
      </c>
      <c r="Q139" s="187" t="e">
        <f>IF(AND($O$7="B",ISNUMBER(O139),MIN(G139,K139)&lt;#REF!),"!","")</f>
        <v>#REF!</v>
      </c>
      <c r="R139" s="190" t="str">
        <f t="shared" si="25"/>
        <v/>
      </c>
      <c r="S139" s="193" t="str">
        <f t="shared" si="35"/>
        <v/>
      </c>
      <c r="T139" s="1"/>
    </row>
    <row r="140" spans="1:20" x14ac:dyDescent="0.2">
      <c r="A140" s="21" t="str">
        <f>OutputOsiris!A140</f>
        <v/>
      </c>
      <c r="B140" s="26" t="str">
        <f>VLOOKUP(A140,InputToets!$A$9:$A$1008,1,FALSE)</f>
        <v/>
      </c>
      <c r="C140" s="44" t="str">
        <f t="shared" si="26"/>
        <v/>
      </c>
      <c r="D140" s="45" t="str">
        <f>VLOOKUP(A140,Opdracht!$A$11:$A$1010,1,FALSE)</f>
        <v/>
      </c>
      <c r="E140" s="44" t="str">
        <f t="shared" si="27"/>
        <v/>
      </c>
      <c r="F140" s="19" t="str">
        <f>VLOOKUP(A140,OutputOsiris!$A$9:$B$1008,2,FALSE)</f>
        <v/>
      </c>
      <c r="G140" s="46" t="str">
        <f>IF(C140="NEE","",VLOOKUP(A140,InputToets!$A$9:$J$1008,8,FALSE))</f>
        <v/>
      </c>
      <c r="H140" s="13">
        <f t="shared" si="28"/>
        <v>0</v>
      </c>
      <c r="I140" s="12">
        <f t="shared" si="29"/>
        <v>1</v>
      </c>
      <c r="J140" s="13">
        <f t="shared" si="30"/>
        <v>0</v>
      </c>
      <c r="K140" s="46" t="str">
        <f>IF($K$7=0,"",VLOOKUP(A140,Opdracht!$A$11:$J$1010,8,FALSE))</f>
        <v/>
      </c>
      <c r="L140" s="13">
        <f t="shared" si="31"/>
        <v>0</v>
      </c>
      <c r="M140" s="12">
        <f t="shared" si="32"/>
        <v>0</v>
      </c>
      <c r="N140" s="12">
        <f t="shared" si="33"/>
        <v>0</v>
      </c>
      <c r="O140" s="46" t="str">
        <f t="shared" si="34"/>
        <v/>
      </c>
      <c r="P140" s="20" t="str">
        <f>IF(ISERROR(O140),(G140),IF(OR(ISERROR(G140),ISERROR(K140)),"",IF(AND(G140="",K140=""),IF(A140="","",""),IF(ISNUMBER(O140),IF(OR($O$7="T",$O$7="A"),IF(AND(O140&gt;5,O140&lt;$P$4),5,IF(AND(O140&gt;=$P$4,O140&lt;=6),6,MROUND(O140,P$7))),IF(AND(MIN(G140,K140)&lt;#REF!,R140="!",O140&gt;=$P$4),"ONV",IF(AND(O140&gt;5,O140&lt;$P$4),5,IF(AND(O140&gt;=$P$4,O140&lt;=6),6,MROUND(O140,P$7))))),""))))</f>
        <v/>
      </c>
      <c r="Q140" s="187" t="e">
        <f>IF(AND($O$7="B",ISNUMBER(O140),MIN(G140,K140)&lt;#REF!),"!","")</f>
        <v>#REF!</v>
      </c>
      <c r="R140" s="190" t="str">
        <f t="shared" si="25"/>
        <v/>
      </c>
      <c r="S140" s="193" t="str">
        <f t="shared" si="35"/>
        <v/>
      </c>
      <c r="T140" s="1"/>
    </row>
    <row r="141" spans="1:20" x14ac:dyDescent="0.2">
      <c r="A141" s="21" t="str">
        <f>OutputOsiris!A141</f>
        <v/>
      </c>
      <c r="B141" s="26" t="str">
        <f>VLOOKUP(A141,InputToets!$A$9:$A$1008,1,FALSE)</f>
        <v/>
      </c>
      <c r="C141" s="44" t="str">
        <f t="shared" si="26"/>
        <v/>
      </c>
      <c r="D141" s="45" t="str">
        <f>VLOOKUP(A141,Opdracht!$A$11:$A$1010,1,FALSE)</f>
        <v/>
      </c>
      <c r="E141" s="44" t="str">
        <f t="shared" si="27"/>
        <v/>
      </c>
      <c r="F141" s="19" t="str">
        <f>VLOOKUP(A141,OutputOsiris!$A$9:$B$1008,2,FALSE)</f>
        <v/>
      </c>
      <c r="G141" s="46" t="str">
        <f>IF(C141="NEE","",VLOOKUP(A141,InputToets!$A$9:$J$1008,8,FALSE))</f>
        <v/>
      </c>
      <c r="H141" s="13">
        <f t="shared" si="28"/>
        <v>0</v>
      </c>
      <c r="I141" s="12">
        <f t="shared" si="29"/>
        <v>1</v>
      </c>
      <c r="J141" s="13">
        <f t="shared" si="30"/>
        <v>0</v>
      </c>
      <c r="K141" s="46" t="str">
        <f>IF($K$7=0,"",VLOOKUP(A141,Opdracht!$A$11:$J$1010,8,FALSE))</f>
        <v/>
      </c>
      <c r="L141" s="13">
        <f t="shared" si="31"/>
        <v>0</v>
      </c>
      <c r="M141" s="12">
        <f t="shared" si="32"/>
        <v>0</v>
      </c>
      <c r="N141" s="12">
        <f t="shared" si="33"/>
        <v>0</v>
      </c>
      <c r="O141" s="46" t="str">
        <f t="shared" si="34"/>
        <v/>
      </c>
      <c r="P141" s="20" t="str">
        <f>IF(ISERROR(O141),(G141),IF(OR(ISERROR(G141),ISERROR(K141)),"",IF(AND(G141="",K141=""),IF(A141="","",""),IF(ISNUMBER(O141),IF(OR($O$7="T",$O$7="A"),IF(AND(O141&gt;5,O141&lt;$P$4),5,IF(AND(O141&gt;=$P$4,O141&lt;=6),6,MROUND(O141,P$7))),IF(AND(MIN(G141,K141)&lt;#REF!,R141="!",O141&gt;=$P$4),"ONV",IF(AND(O141&gt;5,O141&lt;$P$4),5,IF(AND(O141&gt;=$P$4,O141&lt;=6),6,MROUND(O141,P$7))))),""))))</f>
        <v/>
      </c>
      <c r="Q141" s="187" t="e">
        <f>IF(AND($O$7="B",ISNUMBER(O141),MIN(G141,K141)&lt;#REF!),"!","")</f>
        <v>#REF!</v>
      </c>
      <c r="R141" s="190" t="str">
        <f t="shared" si="25"/>
        <v/>
      </c>
      <c r="S141" s="193" t="str">
        <f t="shared" si="35"/>
        <v/>
      </c>
      <c r="T141" s="1"/>
    </row>
    <row r="142" spans="1:20" x14ac:dyDescent="0.2">
      <c r="A142" s="21" t="str">
        <f>OutputOsiris!A142</f>
        <v/>
      </c>
      <c r="B142" s="26" t="str">
        <f>VLOOKUP(A142,InputToets!$A$9:$A$1008,1,FALSE)</f>
        <v/>
      </c>
      <c r="C142" s="44" t="str">
        <f t="shared" si="26"/>
        <v/>
      </c>
      <c r="D142" s="45" t="str">
        <f>VLOOKUP(A142,Opdracht!$A$11:$A$1010,1,FALSE)</f>
        <v/>
      </c>
      <c r="E142" s="44" t="str">
        <f t="shared" si="27"/>
        <v/>
      </c>
      <c r="F142" s="19" t="str">
        <f>VLOOKUP(A142,OutputOsiris!$A$9:$B$1008,2,FALSE)</f>
        <v/>
      </c>
      <c r="G142" s="46" t="str">
        <f>IF(C142="NEE","",VLOOKUP(A142,InputToets!$A$9:$J$1008,8,FALSE))</f>
        <v/>
      </c>
      <c r="H142" s="13">
        <f t="shared" si="28"/>
        <v>0</v>
      </c>
      <c r="I142" s="12">
        <f t="shared" si="29"/>
        <v>1</v>
      </c>
      <c r="J142" s="13">
        <f t="shared" si="30"/>
        <v>0</v>
      </c>
      <c r="K142" s="46" t="str">
        <f>IF($K$7=0,"",VLOOKUP(A142,Opdracht!$A$11:$J$1010,8,FALSE))</f>
        <v/>
      </c>
      <c r="L142" s="13">
        <f t="shared" si="31"/>
        <v>0</v>
      </c>
      <c r="M142" s="12">
        <f t="shared" si="32"/>
        <v>0</v>
      </c>
      <c r="N142" s="12">
        <f t="shared" si="33"/>
        <v>0</v>
      </c>
      <c r="O142" s="46" t="str">
        <f t="shared" si="34"/>
        <v/>
      </c>
      <c r="P142" s="20" t="str">
        <f>IF(ISERROR(O142),(G142),IF(OR(ISERROR(G142),ISERROR(K142)),"",IF(AND(G142="",K142=""),IF(A142="","",""),IF(ISNUMBER(O142),IF(OR($O$7="T",$O$7="A"),IF(AND(O142&gt;5,O142&lt;$P$4),5,IF(AND(O142&gt;=$P$4,O142&lt;=6),6,MROUND(O142,P$7))),IF(AND(MIN(G142,K142)&lt;#REF!,R142="!",O142&gt;=$P$4),"ONV",IF(AND(O142&gt;5,O142&lt;$P$4),5,IF(AND(O142&gt;=$P$4,O142&lt;=6),6,MROUND(O142,P$7))))),""))))</f>
        <v/>
      </c>
      <c r="Q142" s="187" t="e">
        <f>IF(AND($O$7="B",ISNUMBER(O142),MIN(G142,K142)&lt;#REF!),"!","")</f>
        <v>#REF!</v>
      </c>
      <c r="R142" s="190" t="str">
        <f t="shared" si="25"/>
        <v/>
      </c>
      <c r="S142" s="193" t="str">
        <f t="shared" si="35"/>
        <v/>
      </c>
      <c r="T142" s="1"/>
    </row>
    <row r="143" spans="1:20" x14ac:dyDescent="0.2">
      <c r="A143" s="21" t="str">
        <f>OutputOsiris!A143</f>
        <v/>
      </c>
      <c r="B143" s="26" t="str">
        <f>VLOOKUP(A143,InputToets!$A$9:$A$1008,1,FALSE)</f>
        <v/>
      </c>
      <c r="C143" s="44" t="str">
        <f t="shared" si="26"/>
        <v/>
      </c>
      <c r="D143" s="45" t="str">
        <f>VLOOKUP(A143,Opdracht!$A$11:$A$1010,1,FALSE)</f>
        <v/>
      </c>
      <c r="E143" s="44" t="str">
        <f t="shared" si="27"/>
        <v/>
      </c>
      <c r="F143" s="19" t="str">
        <f>VLOOKUP(A143,OutputOsiris!$A$9:$B$1008,2,FALSE)</f>
        <v/>
      </c>
      <c r="G143" s="46" t="str">
        <f>IF(C143="NEE","",VLOOKUP(A143,InputToets!$A$9:$J$1008,8,FALSE))</f>
        <v/>
      </c>
      <c r="H143" s="13">
        <f t="shared" si="28"/>
        <v>0</v>
      </c>
      <c r="I143" s="12">
        <f t="shared" si="29"/>
        <v>1</v>
      </c>
      <c r="J143" s="13">
        <f t="shared" si="30"/>
        <v>0</v>
      </c>
      <c r="K143" s="46" t="str">
        <f>IF($K$7=0,"",VLOOKUP(A143,Opdracht!$A$11:$J$1010,8,FALSE))</f>
        <v/>
      </c>
      <c r="L143" s="13">
        <f t="shared" si="31"/>
        <v>0</v>
      </c>
      <c r="M143" s="12">
        <f t="shared" si="32"/>
        <v>0</v>
      </c>
      <c r="N143" s="12">
        <f t="shared" si="33"/>
        <v>0</v>
      </c>
      <c r="O143" s="46" t="str">
        <f t="shared" si="34"/>
        <v/>
      </c>
      <c r="P143" s="20" t="str">
        <f>IF(ISERROR(O143),(G143),IF(OR(ISERROR(G143),ISERROR(K143)),"",IF(AND(G143="",K143=""),IF(A143="","",""),IF(ISNUMBER(O143),IF(OR($O$7="T",$O$7="A"),IF(AND(O143&gt;5,O143&lt;$P$4),5,IF(AND(O143&gt;=$P$4,O143&lt;=6),6,MROUND(O143,P$7))),IF(AND(MIN(G143,K143)&lt;#REF!,R143="!",O143&gt;=$P$4),"ONV",IF(AND(O143&gt;5,O143&lt;$P$4),5,IF(AND(O143&gt;=$P$4,O143&lt;=6),6,MROUND(O143,P$7))))),""))))</f>
        <v/>
      </c>
      <c r="Q143" s="187" t="e">
        <f>IF(AND($O$7="B",ISNUMBER(O143),MIN(G143,K143)&lt;#REF!),"!","")</f>
        <v>#REF!</v>
      </c>
      <c r="R143" s="190" t="str">
        <f t="shared" si="25"/>
        <v/>
      </c>
      <c r="S143" s="193" t="str">
        <f t="shared" si="35"/>
        <v/>
      </c>
      <c r="T143" s="1"/>
    </row>
    <row r="144" spans="1:20" x14ac:dyDescent="0.2">
      <c r="A144" s="21" t="str">
        <f>OutputOsiris!A144</f>
        <v/>
      </c>
      <c r="B144" s="26" t="str">
        <f>VLOOKUP(A144,InputToets!$A$9:$A$1008,1,FALSE)</f>
        <v/>
      </c>
      <c r="C144" s="44" t="str">
        <f t="shared" si="26"/>
        <v/>
      </c>
      <c r="D144" s="45" t="str">
        <f>VLOOKUP(A144,Opdracht!$A$11:$A$1010,1,FALSE)</f>
        <v/>
      </c>
      <c r="E144" s="44" t="str">
        <f t="shared" si="27"/>
        <v/>
      </c>
      <c r="F144" s="19" t="str">
        <f>VLOOKUP(A144,OutputOsiris!$A$9:$B$1008,2,FALSE)</f>
        <v/>
      </c>
      <c r="G144" s="46" t="str">
        <f>IF(C144="NEE","",VLOOKUP(A144,InputToets!$A$9:$J$1008,8,FALSE))</f>
        <v/>
      </c>
      <c r="H144" s="13">
        <f t="shared" si="28"/>
        <v>0</v>
      </c>
      <c r="I144" s="12">
        <f t="shared" si="29"/>
        <v>1</v>
      </c>
      <c r="J144" s="13">
        <f t="shared" si="30"/>
        <v>0</v>
      </c>
      <c r="K144" s="46" t="str">
        <f>IF($K$7=0,"",VLOOKUP(A144,Opdracht!$A$11:$J$1010,8,FALSE))</f>
        <v/>
      </c>
      <c r="L144" s="13">
        <f t="shared" si="31"/>
        <v>0</v>
      </c>
      <c r="M144" s="12">
        <f t="shared" si="32"/>
        <v>0</v>
      </c>
      <c r="N144" s="12">
        <f t="shared" si="33"/>
        <v>0</v>
      </c>
      <c r="O144" s="46" t="str">
        <f t="shared" si="34"/>
        <v/>
      </c>
      <c r="P144" s="20" t="str">
        <f>IF(ISERROR(O144),(G144),IF(OR(ISERROR(G144),ISERROR(K144)),"",IF(AND(G144="",K144=""),IF(A144="","",""),IF(ISNUMBER(O144),IF(OR($O$7="T",$O$7="A"),IF(AND(O144&gt;5,O144&lt;$P$4),5,IF(AND(O144&gt;=$P$4,O144&lt;=6),6,MROUND(O144,P$7))),IF(AND(MIN(G144,K144)&lt;#REF!,R144="!",O144&gt;=$P$4),"ONV",IF(AND(O144&gt;5,O144&lt;$P$4),5,IF(AND(O144&gt;=$P$4,O144&lt;=6),6,MROUND(O144,P$7))))),""))))</f>
        <v/>
      </c>
      <c r="Q144" s="187" t="e">
        <f>IF(AND($O$7="B",ISNUMBER(O144),MIN(G144,K144)&lt;#REF!),"!","")</f>
        <v>#REF!</v>
      </c>
      <c r="R144" s="190" t="str">
        <f t="shared" si="25"/>
        <v/>
      </c>
      <c r="S144" s="193" t="str">
        <f t="shared" si="35"/>
        <v/>
      </c>
      <c r="T144" s="1"/>
    </row>
    <row r="145" spans="1:20" x14ac:dyDescent="0.2">
      <c r="A145" s="21" t="str">
        <f>OutputOsiris!A145</f>
        <v/>
      </c>
      <c r="B145" s="26" t="str">
        <f>VLOOKUP(A145,InputToets!$A$9:$A$1008,1,FALSE)</f>
        <v/>
      </c>
      <c r="C145" s="44" t="str">
        <f t="shared" si="26"/>
        <v/>
      </c>
      <c r="D145" s="45" t="str">
        <f>VLOOKUP(A145,Opdracht!$A$11:$A$1010,1,FALSE)</f>
        <v/>
      </c>
      <c r="E145" s="44" t="str">
        <f t="shared" si="27"/>
        <v/>
      </c>
      <c r="F145" s="19" t="str">
        <f>VLOOKUP(A145,OutputOsiris!$A$9:$B$1008,2,FALSE)</f>
        <v/>
      </c>
      <c r="G145" s="46" t="str">
        <f>IF(C145="NEE","",VLOOKUP(A145,InputToets!$A$9:$J$1008,8,FALSE))</f>
        <v/>
      </c>
      <c r="H145" s="13">
        <f t="shared" si="28"/>
        <v>0</v>
      </c>
      <c r="I145" s="12">
        <f t="shared" si="29"/>
        <v>1</v>
      </c>
      <c r="J145" s="13">
        <f t="shared" si="30"/>
        <v>0</v>
      </c>
      <c r="K145" s="46" t="str">
        <f>IF($K$7=0,"",VLOOKUP(A145,Opdracht!$A$11:$J$1010,8,FALSE))</f>
        <v/>
      </c>
      <c r="L145" s="13">
        <f t="shared" si="31"/>
        <v>0</v>
      </c>
      <c r="M145" s="12">
        <f t="shared" si="32"/>
        <v>0</v>
      </c>
      <c r="N145" s="12">
        <f t="shared" si="33"/>
        <v>0</v>
      </c>
      <c r="O145" s="46" t="str">
        <f t="shared" si="34"/>
        <v/>
      </c>
      <c r="P145" s="20" t="str">
        <f>IF(ISERROR(O145),(G145),IF(OR(ISERROR(G145),ISERROR(K145)),"",IF(AND(G145="",K145=""),IF(A145="","",""),IF(ISNUMBER(O145),IF(OR($O$7="T",$O$7="A"),IF(AND(O145&gt;5,O145&lt;$P$4),5,IF(AND(O145&gt;=$P$4,O145&lt;=6),6,MROUND(O145,P$7))),IF(AND(MIN(G145,K145)&lt;#REF!,R145="!",O145&gt;=$P$4),"ONV",IF(AND(O145&gt;5,O145&lt;$P$4),5,IF(AND(O145&gt;=$P$4,O145&lt;=6),6,MROUND(O145,P$7))))),""))))</f>
        <v/>
      </c>
      <c r="Q145" s="187" t="e">
        <f>IF(AND($O$7="B",ISNUMBER(O145),MIN(G145,K145)&lt;#REF!),"!","")</f>
        <v>#REF!</v>
      </c>
      <c r="R145" s="190" t="str">
        <f t="shared" si="25"/>
        <v/>
      </c>
      <c r="S145" s="193" t="str">
        <f t="shared" si="35"/>
        <v/>
      </c>
      <c r="T145" s="1"/>
    </row>
    <row r="146" spans="1:20" x14ac:dyDescent="0.2">
      <c r="A146" s="21" t="str">
        <f>OutputOsiris!A146</f>
        <v/>
      </c>
      <c r="B146" s="26" t="str">
        <f>VLOOKUP(A146,InputToets!$A$9:$A$1008,1,FALSE)</f>
        <v/>
      </c>
      <c r="C146" s="44" t="str">
        <f t="shared" si="26"/>
        <v/>
      </c>
      <c r="D146" s="45" t="str">
        <f>VLOOKUP(A146,Opdracht!$A$11:$A$1010,1,FALSE)</f>
        <v/>
      </c>
      <c r="E146" s="44" t="str">
        <f t="shared" si="27"/>
        <v/>
      </c>
      <c r="F146" s="19" t="str">
        <f>VLOOKUP(A146,OutputOsiris!$A$9:$B$1008,2,FALSE)</f>
        <v/>
      </c>
      <c r="G146" s="46" t="str">
        <f>IF(C146="NEE","",VLOOKUP(A146,InputToets!$A$9:$J$1008,8,FALSE))</f>
        <v/>
      </c>
      <c r="H146" s="13">
        <f t="shared" si="28"/>
        <v>0</v>
      </c>
      <c r="I146" s="12">
        <f t="shared" si="29"/>
        <v>1</v>
      </c>
      <c r="J146" s="13">
        <f t="shared" si="30"/>
        <v>0</v>
      </c>
      <c r="K146" s="46" t="str">
        <f>IF($K$7=0,"",VLOOKUP(A146,Opdracht!$A$11:$J$1010,8,FALSE))</f>
        <v/>
      </c>
      <c r="L146" s="13">
        <f t="shared" si="31"/>
        <v>0</v>
      </c>
      <c r="M146" s="12">
        <f t="shared" si="32"/>
        <v>0</v>
      </c>
      <c r="N146" s="12">
        <f t="shared" si="33"/>
        <v>0</v>
      </c>
      <c r="O146" s="46" t="str">
        <f t="shared" si="34"/>
        <v/>
      </c>
      <c r="P146" s="20" t="str">
        <f>IF(ISERROR(O146),(G146),IF(OR(ISERROR(G146),ISERROR(K146)),"",IF(AND(G146="",K146=""),IF(A146="","",""),IF(ISNUMBER(O146),IF(OR($O$7="T",$O$7="A"),IF(AND(O146&gt;5,O146&lt;$P$4),5,IF(AND(O146&gt;=$P$4,O146&lt;=6),6,MROUND(O146,P$7))),IF(AND(MIN(G146,K146)&lt;#REF!,R146="!",O146&gt;=$P$4),"ONV",IF(AND(O146&gt;5,O146&lt;$P$4),5,IF(AND(O146&gt;=$P$4,O146&lt;=6),6,MROUND(O146,P$7))))),""))))</f>
        <v/>
      </c>
      <c r="Q146" s="187" t="e">
        <f>IF(AND($O$7="B",ISNUMBER(O146),MIN(G146,K146)&lt;#REF!),"!","")</f>
        <v>#REF!</v>
      </c>
      <c r="R146" s="190" t="str">
        <f t="shared" si="25"/>
        <v/>
      </c>
      <c r="S146" s="193" t="str">
        <f t="shared" si="35"/>
        <v/>
      </c>
      <c r="T146" s="1"/>
    </row>
    <row r="147" spans="1:20" x14ac:dyDescent="0.2">
      <c r="A147" s="21" t="str">
        <f>OutputOsiris!A147</f>
        <v/>
      </c>
      <c r="B147" s="26" t="str">
        <f>VLOOKUP(A147,InputToets!$A$9:$A$1008,1,FALSE)</f>
        <v/>
      </c>
      <c r="C147" s="44" t="str">
        <f t="shared" si="26"/>
        <v/>
      </c>
      <c r="D147" s="45" t="str">
        <f>VLOOKUP(A147,Opdracht!$A$11:$A$1010,1,FALSE)</f>
        <v/>
      </c>
      <c r="E147" s="44" t="str">
        <f t="shared" si="27"/>
        <v/>
      </c>
      <c r="F147" s="19" t="str">
        <f>VLOOKUP(A147,OutputOsiris!$A$9:$B$1008,2,FALSE)</f>
        <v/>
      </c>
      <c r="G147" s="46" t="str">
        <f>IF(C147="NEE","",VLOOKUP(A147,InputToets!$A$9:$J$1008,8,FALSE))</f>
        <v/>
      </c>
      <c r="H147" s="13">
        <f t="shared" si="28"/>
        <v>0</v>
      </c>
      <c r="I147" s="12">
        <f t="shared" si="29"/>
        <v>1</v>
      </c>
      <c r="J147" s="13">
        <f t="shared" si="30"/>
        <v>0</v>
      </c>
      <c r="K147" s="46" t="str">
        <f>IF($K$7=0,"",VLOOKUP(A147,Opdracht!$A$11:$J$1010,8,FALSE))</f>
        <v/>
      </c>
      <c r="L147" s="13">
        <f t="shared" si="31"/>
        <v>0</v>
      </c>
      <c r="M147" s="12">
        <f t="shared" si="32"/>
        <v>0</v>
      </c>
      <c r="N147" s="12">
        <f t="shared" si="33"/>
        <v>0</v>
      </c>
      <c r="O147" s="46" t="str">
        <f t="shared" si="34"/>
        <v/>
      </c>
      <c r="P147" s="20" t="str">
        <f>IF(ISERROR(O147),(G147),IF(OR(ISERROR(G147),ISERROR(K147)),"",IF(AND(G147="",K147=""),IF(A147="","",""),IF(ISNUMBER(O147),IF(OR($O$7="T",$O$7="A"),IF(AND(O147&gt;5,O147&lt;$P$4),5,IF(AND(O147&gt;=$P$4,O147&lt;=6),6,MROUND(O147,P$7))),IF(AND(MIN(G147,K147)&lt;#REF!,R147="!",O147&gt;=$P$4),"ONV",IF(AND(O147&gt;5,O147&lt;$P$4),5,IF(AND(O147&gt;=$P$4,O147&lt;=6),6,MROUND(O147,P$7))))),""))))</f>
        <v/>
      </c>
      <c r="Q147" s="187" t="e">
        <f>IF(AND($O$7="B",ISNUMBER(O147),MIN(G147,K147)&lt;#REF!),"!","")</f>
        <v>#REF!</v>
      </c>
      <c r="R147" s="190" t="str">
        <f t="shared" si="25"/>
        <v/>
      </c>
      <c r="S147" s="193" t="str">
        <f t="shared" si="35"/>
        <v/>
      </c>
      <c r="T147" s="1"/>
    </row>
    <row r="148" spans="1:20" x14ac:dyDescent="0.2">
      <c r="A148" s="21" t="str">
        <f>OutputOsiris!A148</f>
        <v/>
      </c>
      <c r="B148" s="26" t="str">
        <f>VLOOKUP(A148,InputToets!$A$9:$A$1008,1,FALSE)</f>
        <v/>
      </c>
      <c r="C148" s="44" t="str">
        <f t="shared" si="26"/>
        <v/>
      </c>
      <c r="D148" s="45" t="str">
        <f>VLOOKUP(A148,Opdracht!$A$11:$A$1010,1,FALSE)</f>
        <v/>
      </c>
      <c r="E148" s="44" t="str">
        <f t="shared" si="27"/>
        <v/>
      </c>
      <c r="F148" s="19" t="str">
        <f>VLOOKUP(A148,OutputOsiris!$A$9:$B$1008,2,FALSE)</f>
        <v/>
      </c>
      <c r="G148" s="46" t="str">
        <f>IF(C148="NEE","",VLOOKUP(A148,InputToets!$A$9:$J$1008,8,FALSE))</f>
        <v/>
      </c>
      <c r="H148" s="13">
        <f t="shared" si="28"/>
        <v>0</v>
      </c>
      <c r="I148" s="12">
        <f t="shared" si="29"/>
        <v>1</v>
      </c>
      <c r="J148" s="13">
        <f t="shared" si="30"/>
        <v>0</v>
      </c>
      <c r="K148" s="46" t="str">
        <f>IF($K$7=0,"",VLOOKUP(A148,Opdracht!$A$11:$J$1010,8,FALSE))</f>
        <v/>
      </c>
      <c r="L148" s="13">
        <f t="shared" si="31"/>
        <v>0</v>
      </c>
      <c r="M148" s="12">
        <f t="shared" si="32"/>
        <v>0</v>
      </c>
      <c r="N148" s="12">
        <f t="shared" si="33"/>
        <v>0</v>
      </c>
      <c r="O148" s="46" t="str">
        <f t="shared" si="34"/>
        <v/>
      </c>
      <c r="P148" s="20" t="str">
        <f>IF(ISERROR(O148),(G148),IF(OR(ISERROR(G148),ISERROR(K148)),"",IF(AND(G148="",K148=""),IF(A148="","",""),IF(ISNUMBER(O148),IF(OR($O$7="T",$O$7="A"),IF(AND(O148&gt;5,O148&lt;$P$4),5,IF(AND(O148&gt;=$P$4,O148&lt;=6),6,MROUND(O148,P$7))),IF(AND(MIN(G148,K148)&lt;#REF!,R148="!",O148&gt;=$P$4),"ONV",IF(AND(O148&gt;5,O148&lt;$P$4),5,IF(AND(O148&gt;=$P$4,O148&lt;=6),6,MROUND(O148,P$7))))),""))))</f>
        <v/>
      </c>
      <c r="Q148" s="187" t="e">
        <f>IF(AND($O$7="B",ISNUMBER(O148),MIN(G148,K148)&lt;#REF!),"!","")</f>
        <v>#REF!</v>
      </c>
      <c r="R148" s="190" t="str">
        <f t="shared" si="25"/>
        <v/>
      </c>
      <c r="S148" s="193" t="str">
        <f t="shared" si="35"/>
        <v/>
      </c>
      <c r="T148" s="1"/>
    </row>
    <row r="149" spans="1:20" x14ac:dyDescent="0.2">
      <c r="A149" s="21" t="str">
        <f>OutputOsiris!A149</f>
        <v/>
      </c>
      <c r="B149" s="26" t="str">
        <f>VLOOKUP(A149,InputToets!$A$9:$A$1008,1,FALSE)</f>
        <v/>
      </c>
      <c r="C149" s="44" t="str">
        <f t="shared" si="26"/>
        <v/>
      </c>
      <c r="D149" s="45" t="str">
        <f>VLOOKUP(A149,Opdracht!$A$11:$A$1010,1,FALSE)</f>
        <v/>
      </c>
      <c r="E149" s="44" t="str">
        <f t="shared" si="27"/>
        <v/>
      </c>
      <c r="F149" s="19" t="str">
        <f>VLOOKUP(A149,OutputOsiris!$A$9:$B$1008,2,FALSE)</f>
        <v/>
      </c>
      <c r="G149" s="46" t="str">
        <f>IF(C149="NEE","",VLOOKUP(A149,InputToets!$A$9:$J$1008,8,FALSE))</f>
        <v/>
      </c>
      <c r="H149" s="13">
        <f t="shared" si="28"/>
        <v>0</v>
      </c>
      <c r="I149" s="12">
        <f t="shared" si="29"/>
        <v>1</v>
      </c>
      <c r="J149" s="13">
        <f t="shared" si="30"/>
        <v>0</v>
      </c>
      <c r="K149" s="46" t="str">
        <f>IF($K$7=0,"",VLOOKUP(A149,Opdracht!$A$11:$J$1010,8,FALSE))</f>
        <v/>
      </c>
      <c r="L149" s="13">
        <f t="shared" si="31"/>
        <v>0</v>
      </c>
      <c r="M149" s="12">
        <f t="shared" si="32"/>
        <v>0</v>
      </c>
      <c r="N149" s="12">
        <f t="shared" si="33"/>
        <v>0</v>
      </c>
      <c r="O149" s="46" t="str">
        <f t="shared" si="34"/>
        <v/>
      </c>
      <c r="P149" s="20" t="str">
        <f>IF(ISERROR(O149),(G149),IF(OR(ISERROR(G149),ISERROR(K149)),"",IF(AND(G149="",K149=""),IF(A149="","",""),IF(ISNUMBER(O149),IF(OR($O$7="T",$O$7="A"),IF(AND(O149&gt;5,O149&lt;$P$4),5,IF(AND(O149&gt;=$P$4,O149&lt;=6),6,MROUND(O149,P$7))),IF(AND(MIN(G149,K149)&lt;#REF!,R149="!",O149&gt;=$P$4),"ONV",IF(AND(O149&gt;5,O149&lt;$P$4),5,IF(AND(O149&gt;=$P$4,O149&lt;=6),6,MROUND(O149,P$7))))),""))))</f>
        <v/>
      </c>
      <c r="Q149" s="187" t="e">
        <f>IF(AND($O$7="B",ISNUMBER(O149),MIN(G149,K149)&lt;#REF!),"!","")</f>
        <v>#REF!</v>
      </c>
      <c r="R149" s="190" t="str">
        <f t="shared" si="25"/>
        <v/>
      </c>
      <c r="S149" s="193" t="str">
        <f t="shared" si="35"/>
        <v/>
      </c>
      <c r="T149" s="1"/>
    </row>
    <row r="150" spans="1:20" x14ac:dyDescent="0.2">
      <c r="A150" s="21" t="str">
        <f>OutputOsiris!A150</f>
        <v/>
      </c>
      <c r="B150" s="26" t="str">
        <f>VLOOKUP(A150,InputToets!$A$9:$A$1008,1,FALSE)</f>
        <v/>
      </c>
      <c r="C150" s="44" t="str">
        <f t="shared" si="26"/>
        <v/>
      </c>
      <c r="D150" s="45" t="str">
        <f>VLOOKUP(A150,Opdracht!$A$11:$A$1010,1,FALSE)</f>
        <v/>
      </c>
      <c r="E150" s="44" t="str">
        <f t="shared" si="27"/>
        <v/>
      </c>
      <c r="F150" s="19" t="str">
        <f>VLOOKUP(A150,OutputOsiris!$A$9:$B$1008,2,FALSE)</f>
        <v/>
      </c>
      <c r="G150" s="46" t="str">
        <f>IF(C150="NEE","",VLOOKUP(A150,InputToets!$A$9:$J$1008,8,FALSE))</f>
        <v/>
      </c>
      <c r="H150" s="13">
        <f t="shared" si="28"/>
        <v>0</v>
      </c>
      <c r="I150" s="12">
        <f t="shared" si="29"/>
        <v>1</v>
      </c>
      <c r="J150" s="13">
        <f t="shared" si="30"/>
        <v>0</v>
      </c>
      <c r="K150" s="46" t="str">
        <f>IF($K$7=0,"",VLOOKUP(A150,Opdracht!$A$11:$J$1010,8,FALSE))</f>
        <v/>
      </c>
      <c r="L150" s="13">
        <f t="shared" si="31"/>
        <v>0</v>
      </c>
      <c r="M150" s="12">
        <f t="shared" si="32"/>
        <v>0</v>
      </c>
      <c r="N150" s="12">
        <f t="shared" si="33"/>
        <v>0</v>
      </c>
      <c r="O150" s="46" t="str">
        <f t="shared" si="34"/>
        <v/>
      </c>
      <c r="P150" s="20" t="str">
        <f>IF(ISERROR(O150),(G150),IF(OR(ISERROR(G150),ISERROR(K150)),"",IF(AND(G150="",K150=""),IF(A150="","",""),IF(ISNUMBER(O150),IF(OR($O$7="T",$O$7="A"),IF(AND(O150&gt;5,O150&lt;$P$4),5,IF(AND(O150&gt;=$P$4,O150&lt;=6),6,MROUND(O150,P$7))),IF(AND(MIN(G150,K150)&lt;#REF!,R150="!",O150&gt;=$P$4),"ONV",IF(AND(O150&gt;5,O150&lt;$P$4),5,IF(AND(O150&gt;=$P$4,O150&lt;=6),6,MROUND(O150,P$7))))),""))))</f>
        <v/>
      </c>
      <c r="Q150" s="187" t="e">
        <f>IF(AND($O$7="B",ISNUMBER(O150),MIN(G150,K150)&lt;#REF!),"!","")</f>
        <v>#REF!</v>
      </c>
      <c r="R150" s="190" t="str">
        <f t="shared" si="25"/>
        <v/>
      </c>
      <c r="S150" s="193" t="str">
        <f t="shared" si="35"/>
        <v/>
      </c>
      <c r="T150" s="1"/>
    </row>
    <row r="151" spans="1:20" x14ac:dyDescent="0.2">
      <c r="A151" s="21" t="str">
        <f>OutputOsiris!A151</f>
        <v/>
      </c>
      <c r="B151" s="26" t="str">
        <f>VLOOKUP(A151,InputToets!$A$9:$A$1008,1,FALSE)</f>
        <v/>
      </c>
      <c r="C151" s="44" t="str">
        <f t="shared" si="26"/>
        <v/>
      </c>
      <c r="D151" s="45" t="str">
        <f>VLOOKUP(A151,Opdracht!$A$11:$A$1010,1,FALSE)</f>
        <v/>
      </c>
      <c r="E151" s="44" t="str">
        <f t="shared" si="27"/>
        <v/>
      </c>
      <c r="F151" s="19" t="str">
        <f>VLOOKUP(A151,OutputOsiris!$A$9:$B$1008,2,FALSE)</f>
        <v/>
      </c>
      <c r="G151" s="46" t="str">
        <f>IF(C151="NEE","",VLOOKUP(A151,InputToets!$A$9:$J$1008,8,FALSE))</f>
        <v/>
      </c>
      <c r="H151" s="13">
        <f t="shared" si="28"/>
        <v>0</v>
      </c>
      <c r="I151" s="12">
        <f t="shared" si="29"/>
        <v>1</v>
      </c>
      <c r="J151" s="13">
        <f t="shared" si="30"/>
        <v>0</v>
      </c>
      <c r="K151" s="46" t="str">
        <f>IF($K$7=0,"",VLOOKUP(A151,Opdracht!$A$11:$J$1010,8,FALSE))</f>
        <v/>
      </c>
      <c r="L151" s="13">
        <f t="shared" si="31"/>
        <v>0</v>
      </c>
      <c r="M151" s="12">
        <f t="shared" si="32"/>
        <v>0</v>
      </c>
      <c r="N151" s="12">
        <f t="shared" si="33"/>
        <v>0</v>
      </c>
      <c r="O151" s="46" t="str">
        <f t="shared" si="34"/>
        <v/>
      </c>
      <c r="P151" s="20" t="str">
        <f>IF(ISERROR(O151),(G151),IF(OR(ISERROR(G151),ISERROR(K151)),"",IF(AND(G151="",K151=""),IF(A151="","",""),IF(ISNUMBER(O151),IF(OR($O$7="T",$O$7="A"),IF(AND(O151&gt;5,O151&lt;$P$4),5,IF(AND(O151&gt;=$P$4,O151&lt;=6),6,MROUND(O151,P$7))),IF(AND(MIN(G151,K151)&lt;#REF!,R151="!",O151&gt;=$P$4),"ONV",IF(AND(O151&gt;5,O151&lt;$P$4),5,IF(AND(O151&gt;=$P$4,O151&lt;=6),6,MROUND(O151,P$7))))),""))))</f>
        <v/>
      </c>
      <c r="Q151" s="187" t="e">
        <f>IF(AND($O$7="B",ISNUMBER(O151),MIN(G151,K151)&lt;#REF!),"!","")</f>
        <v>#REF!</v>
      </c>
      <c r="R151" s="190" t="str">
        <f t="shared" si="25"/>
        <v/>
      </c>
      <c r="S151" s="193" t="str">
        <f t="shared" si="35"/>
        <v/>
      </c>
      <c r="T151" s="1"/>
    </row>
    <row r="152" spans="1:20" x14ac:dyDescent="0.2">
      <c r="A152" s="21" t="str">
        <f>OutputOsiris!A152</f>
        <v/>
      </c>
      <c r="B152" s="26" t="str">
        <f>VLOOKUP(A152,InputToets!$A$9:$A$1008,1,FALSE)</f>
        <v/>
      </c>
      <c r="C152" s="44" t="str">
        <f t="shared" si="26"/>
        <v/>
      </c>
      <c r="D152" s="45" t="str">
        <f>VLOOKUP(A152,Opdracht!$A$11:$A$1010,1,FALSE)</f>
        <v/>
      </c>
      <c r="E152" s="44" t="str">
        <f t="shared" si="27"/>
        <v/>
      </c>
      <c r="F152" s="19" t="str">
        <f>VLOOKUP(A152,OutputOsiris!$A$9:$B$1008,2,FALSE)</f>
        <v/>
      </c>
      <c r="G152" s="46" t="str">
        <f>IF(C152="NEE","",VLOOKUP(A152,InputToets!$A$9:$J$1008,8,FALSE))</f>
        <v/>
      </c>
      <c r="H152" s="13">
        <f t="shared" si="28"/>
        <v>0</v>
      </c>
      <c r="I152" s="12">
        <f t="shared" si="29"/>
        <v>1</v>
      </c>
      <c r="J152" s="13">
        <f t="shared" si="30"/>
        <v>0</v>
      </c>
      <c r="K152" s="46" t="str">
        <f>IF($K$7=0,"",VLOOKUP(A152,Opdracht!$A$11:$J$1010,8,FALSE))</f>
        <v/>
      </c>
      <c r="L152" s="13">
        <f t="shared" si="31"/>
        <v>0</v>
      </c>
      <c r="M152" s="12">
        <f t="shared" si="32"/>
        <v>0</v>
      </c>
      <c r="N152" s="12">
        <f t="shared" si="33"/>
        <v>0</v>
      </c>
      <c r="O152" s="46" t="str">
        <f t="shared" si="34"/>
        <v/>
      </c>
      <c r="P152" s="20" t="str">
        <f>IF(ISERROR(O152),(G152),IF(OR(ISERROR(G152),ISERROR(K152)),"",IF(AND(G152="",K152=""),IF(A152="","",""),IF(ISNUMBER(O152),IF(OR($O$7="T",$O$7="A"),IF(AND(O152&gt;5,O152&lt;$P$4),5,IF(AND(O152&gt;=$P$4,O152&lt;=6),6,MROUND(O152,P$7))),IF(AND(MIN(G152,K152)&lt;#REF!,R152="!",O152&gt;=$P$4),"ONV",IF(AND(O152&gt;5,O152&lt;$P$4),5,IF(AND(O152&gt;=$P$4,O152&lt;=6),6,MROUND(O152,P$7))))),""))))</f>
        <v/>
      </c>
      <c r="Q152" s="187" t="e">
        <f>IF(AND($O$7="B",ISNUMBER(O152),MIN(G152,K152)&lt;#REF!),"!","")</f>
        <v>#REF!</v>
      </c>
      <c r="R152" s="190" t="str">
        <f t="shared" si="25"/>
        <v/>
      </c>
      <c r="S152" s="193" t="str">
        <f t="shared" si="35"/>
        <v/>
      </c>
      <c r="T152" s="1"/>
    </row>
    <row r="153" spans="1:20" x14ac:dyDescent="0.2">
      <c r="A153" s="21" t="str">
        <f>OutputOsiris!A153</f>
        <v/>
      </c>
      <c r="B153" s="26" t="str">
        <f>VLOOKUP(A153,InputToets!$A$9:$A$1008,1,FALSE)</f>
        <v/>
      </c>
      <c r="C153" s="44" t="str">
        <f t="shared" si="26"/>
        <v/>
      </c>
      <c r="D153" s="45" t="str">
        <f>VLOOKUP(A153,Opdracht!$A$11:$A$1010,1,FALSE)</f>
        <v/>
      </c>
      <c r="E153" s="44" t="str">
        <f t="shared" si="27"/>
        <v/>
      </c>
      <c r="F153" s="19" t="str">
        <f>VLOOKUP(A153,OutputOsiris!$A$9:$B$1008,2,FALSE)</f>
        <v/>
      </c>
      <c r="G153" s="46" t="str">
        <f>IF(C153="NEE","",VLOOKUP(A153,InputToets!$A$9:$J$1008,8,FALSE))</f>
        <v/>
      </c>
      <c r="H153" s="13">
        <f t="shared" si="28"/>
        <v>0</v>
      </c>
      <c r="I153" s="12">
        <f t="shared" si="29"/>
        <v>1</v>
      </c>
      <c r="J153" s="13">
        <f t="shared" si="30"/>
        <v>0</v>
      </c>
      <c r="K153" s="46" t="str">
        <f>IF($K$7=0,"",VLOOKUP(A153,Opdracht!$A$11:$J$1010,8,FALSE))</f>
        <v/>
      </c>
      <c r="L153" s="13">
        <f t="shared" si="31"/>
        <v>0</v>
      </c>
      <c r="M153" s="12">
        <f t="shared" si="32"/>
        <v>0</v>
      </c>
      <c r="N153" s="12">
        <f t="shared" si="33"/>
        <v>0</v>
      </c>
      <c r="O153" s="46" t="str">
        <f t="shared" si="34"/>
        <v/>
      </c>
      <c r="P153" s="20" t="str">
        <f>IF(ISERROR(O153),(G153),IF(OR(ISERROR(G153),ISERROR(K153)),"",IF(AND(G153="",K153=""),IF(A153="","",""),IF(ISNUMBER(O153),IF(OR($O$7="T",$O$7="A"),IF(AND(O153&gt;5,O153&lt;$P$4),5,IF(AND(O153&gt;=$P$4,O153&lt;=6),6,MROUND(O153,P$7))),IF(AND(MIN(G153,K153)&lt;#REF!,R153="!",O153&gt;=$P$4),"ONV",IF(AND(O153&gt;5,O153&lt;$P$4),5,IF(AND(O153&gt;=$P$4,O153&lt;=6),6,MROUND(O153,P$7))))),""))))</f>
        <v/>
      </c>
      <c r="Q153" s="187" t="e">
        <f>IF(AND($O$7="B",ISNUMBER(O153),MIN(G153,K153)&lt;#REF!),"!","")</f>
        <v>#REF!</v>
      </c>
      <c r="R153" s="190" t="str">
        <f t="shared" si="25"/>
        <v/>
      </c>
      <c r="S153" s="193" t="str">
        <f t="shared" si="35"/>
        <v/>
      </c>
      <c r="T153" s="1"/>
    </row>
    <row r="154" spans="1:20" x14ac:dyDescent="0.2">
      <c r="A154" s="21" t="str">
        <f>OutputOsiris!A154</f>
        <v/>
      </c>
      <c r="B154" s="26" t="str">
        <f>VLOOKUP(A154,InputToets!$A$9:$A$1008,1,FALSE)</f>
        <v/>
      </c>
      <c r="C154" s="44" t="str">
        <f t="shared" si="26"/>
        <v/>
      </c>
      <c r="D154" s="45" t="str">
        <f>VLOOKUP(A154,Opdracht!$A$11:$A$1010,1,FALSE)</f>
        <v/>
      </c>
      <c r="E154" s="44" t="str">
        <f t="shared" si="27"/>
        <v/>
      </c>
      <c r="F154" s="19" t="str">
        <f>VLOOKUP(A154,OutputOsiris!$A$9:$B$1008,2,FALSE)</f>
        <v/>
      </c>
      <c r="G154" s="46" t="str">
        <f>IF(C154="NEE","",VLOOKUP(A154,InputToets!$A$9:$J$1008,8,FALSE))</f>
        <v/>
      </c>
      <c r="H154" s="13">
        <f t="shared" si="28"/>
        <v>0</v>
      </c>
      <c r="I154" s="12">
        <f t="shared" si="29"/>
        <v>1</v>
      </c>
      <c r="J154" s="13">
        <f t="shared" si="30"/>
        <v>0</v>
      </c>
      <c r="K154" s="46" t="str">
        <f>IF($K$7=0,"",VLOOKUP(A154,Opdracht!$A$11:$J$1010,8,FALSE))</f>
        <v/>
      </c>
      <c r="L154" s="13">
        <f t="shared" si="31"/>
        <v>0</v>
      </c>
      <c r="M154" s="12">
        <f t="shared" si="32"/>
        <v>0</v>
      </c>
      <c r="N154" s="12">
        <f t="shared" si="33"/>
        <v>0</v>
      </c>
      <c r="O154" s="46" t="str">
        <f t="shared" si="34"/>
        <v/>
      </c>
      <c r="P154" s="20" t="str">
        <f>IF(ISERROR(O154),(G154),IF(OR(ISERROR(G154),ISERROR(K154)),"",IF(AND(G154="",K154=""),IF(A154="","",""),IF(ISNUMBER(O154),IF(OR($O$7="T",$O$7="A"),IF(AND(O154&gt;5,O154&lt;$P$4),5,IF(AND(O154&gt;=$P$4,O154&lt;=6),6,MROUND(O154,P$7))),IF(AND(MIN(G154,K154)&lt;#REF!,R154="!",O154&gt;=$P$4),"ONV",IF(AND(O154&gt;5,O154&lt;$P$4),5,IF(AND(O154&gt;=$P$4,O154&lt;=6),6,MROUND(O154,P$7))))),""))))</f>
        <v/>
      </c>
      <c r="Q154" s="187" t="e">
        <f>IF(AND($O$7="B",ISNUMBER(O154),MIN(G154,K154)&lt;#REF!),"!","")</f>
        <v>#REF!</v>
      </c>
      <c r="R154" s="190" t="str">
        <f t="shared" si="25"/>
        <v/>
      </c>
      <c r="S154" s="193" t="str">
        <f t="shared" si="35"/>
        <v/>
      </c>
      <c r="T154" s="1"/>
    </row>
    <row r="155" spans="1:20" x14ac:dyDescent="0.2">
      <c r="A155" s="21" t="str">
        <f>OutputOsiris!A155</f>
        <v/>
      </c>
      <c r="B155" s="26" t="str">
        <f>VLOOKUP(A155,InputToets!$A$9:$A$1008,1,FALSE)</f>
        <v/>
      </c>
      <c r="C155" s="44" t="str">
        <f t="shared" si="26"/>
        <v/>
      </c>
      <c r="D155" s="45" t="str">
        <f>VLOOKUP(A155,Opdracht!$A$11:$A$1010,1,FALSE)</f>
        <v/>
      </c>
      <c r="E155" s="44" t="str">
        <f t="shared" si="27"/>
        <v/>
      </c>
      <c r="F155" s="19" t="str">
        <f>VLOOKUP(A155,OutputOsiris!$A$9:$B$1008,2,FALSE)</f>
        <v/>
      </c>
      <c r="G155" s="46" t="str">
        <f>IF(C155="NEE","",VLOOKUP(A155,InputToets!$A$9:$J$1008,8,FALSE))</f>
        <v/>
      </c>
      <c r="H155" s="13">
        <f t="shared" si="28"/>
        <v>0</v>
      </c>
      <c r="I155" s="12">
        <f t="shared" si="29"/>
        <v>1</v>
      </c>
      <c r="J155" s="13">
        <f t="shared" si="30"/>
        <v>0</v>
      </c>
      <c r="K155" s="46" t="str">
        <f>IF($K$7=0,"",VLOOKUP(A155,Opdracht!$A$11:$J$1010,8,FALSE))</f>
        <v/>
      </c>
      <c r="L155" s="13">
        <f t="shared" si="31"/>
        <v>0</v>
      </c>
      <c r="M155" s="12">
        <f t="shared" si="32"/>
        <v>0</v>
      </c>
      <c r="N155" s="12">
        <f t="shared" si="33"/>
        <v>0</v>
      </c>
      <c r="O155" s="46" t="str">
        <f t="shared" si="34"/>
        <v/>
      </c>
      <c r="P155" s="20" t="str">
        <f>IF(ISERROR(O155),(G155),IF(OR(ISERROR(G155),ISERROR(K155)),"",IF(AND(G155="",K155=""),IF(A155="","",""),IF(ISNUMBER(O155),IF(OR($O$7="T",$O$7="A"),IF(AND(O155&gt;5,O155&lt;$P$4),5,IF(AND(O155&gt;=$P$4,O155&lt;=6),6,MROUND(O155,P$7))),IF(AND(MIN(G155,K155)&lt;#REF!,R155="!",O155&gt;=$P$4),"ONV",IF(AND(O155&gt;5,O155&lt;$P$4),5,IF(AND(O155&gt;=$P$4,O155&lt;=6),6,MROUND(O155,P$7))))),""))))</f>
        <v/>
      </c>
      <c r="Q155" s="187" t="e">
        <f>IF(AND($O$7="B",ISNUMBER(O155),MIN(G155,K155)&lt;#REF!),"!","")</f>
        <v>#REF!</v>
      </c>
      <c r="R155" s="190" t="str">
        <f t="shared" si="25"/>
        <v/>
      </c>
      <c r="S155" s="193" t="str">
        <f t="shared" si="35"/>
        <v/>
      </c>
      <c r="T155" s="1"/>
    </row>
    <row r="156" spans="1:20" x14ac:dyDescent="0.2">
      <c r="A156" s="21" t="str">
        <f>OutputOsiris!A156</f>
        <v/>
      </c>
      <c r="B156" s="26" t="str">
        <f>VLOOKUP(A156,InputToets!$A$9:$A$1008,1,FALSE)</f>
        <v/>
      </c>
      <c r="C156" s="44" t="str">
        <f t="shared" si="26"/>
        <v/>
      </c>
      <c r="D156" s="45" t="str">
        <f>VLOOKUP(A156,Opdracht!$A$11:$A$1010,1,FALSE)</f>
        <v/>
      </c>
      <c r="E156" s="44" t="str">
        <f t="shared" si="27"/>
        <v/>
      </c>
      <c r="F156" s="19" t="str">
        <f>VLOOKUP(A156,OutputOsiris!$A$9:$B$1008,2,FALSE)</f>
        <v/>
      </c>
      <c r="G156" s="46" t="str">
        <f>IF(C156="NEE","",VLOOKUP(A156,InputToets!$A$9:$J$1008,8,FALSE))</f>
        <v/>
      </c>
      <c r="H156" s="13">
        <f t="shared" si="28"/>
        <v>0</v>
      </c>
      <c r="I156" s="12">
        <f t="shared" si="29"/>
        <v>1</v>
      </c>
      <c r="J156" s="13">
        <f t="shared" si="30"/>
        <v>0</v>
      </c>
      <c r="K156" s="46" t="str">
        <f>IF($K$7=0,"",VLOOKUP(A156,Opdracht!$A$11:$J$1010,8,FALSE))</f>
        <v/>
      </c>
      <c r="L156" s="13">
        <f t="shared" si="31"/>
        <v>0</v>
      </c>
      <c r="M156" s="12">
        <f t="shared" si="32"/>
        <v>0</v>
      </c>
      <c r="N156" s="12">
        <f t="shared" si="33"/>
        <v>0</v>
      </c>
      <c r="O156" s="46" t="str">
        <f t="shared" si="34"/>
        <v/>
      </c>
      <c r="P156" s="20" t="str">
        <f>IF(ISERROR(O156),(G156),IF(OR(ISERROR(G156),ISERROR(K156)),"",IF(AND(G156="",K156=""),IF(A156="","",""),IF(ISNUMBER(O156),IF(OR($O$7="T",$O$7="A"),IF(AND(O156&gt;5,O156&lt;$P$4),5,IF(AND(O156&gt;=$P$4,O156&lt;=6),6,MROUND(O156,P$7))),IF(AND(MIN(G156,K156)&lt;#REF!,R156="!",O156&gt;=$P$4),"ONV",IF(AND(O156&gt;5,O156&lt;$P$4),5,IF(AND(O156&gt;=$P$4,O156&lt;=6),6,MROUND(O156,P$7))))),""))))</f>
        <v/>
      </c>
      <c r="Q156" s="187" t="e">
        <f>IF(AND($O$7="B",ISNUMBER(O156),MIN(G156,K156)&lt;#REF!),"!","")</f>
        <v>#REF!</v>
      </c>
      <c r="R156" s="190" t="str">
        <f t="shared" si="25"/>
        <v/>
      </c>
      <c r="S156" s="193" t="str">
        <f t="shared" si="35"/>
        <v/>
      </c>
      <c r="T156" s="1"/>
    </row>
    <row r="157" spans="1:20" x14ac:dyDescent="0.2">
      <c r="A157" s="21" t="str">
        <f>OutputOsiris!A157</f>
        <v/>
      </c>
      <c r="B157" s="26" t="str">
        <f>VLOOKUP(A157,InputToets!$A$9:$A$1008,1,FALSE)</f>
        <v/>
      </c>
      <c r="C157" s="44" t="str">
        <f t="shared" si="26"/>
        <v/>
      </c>
      <c r="D157" s="45" t="str">
        <f>VLOOKUP(A157,Opdracht!$A$11:$A$1010,1,FALSE)</f>
        <v/>
      </c>
      <c r="E157" s="44" t="str">
        <f t="shared" si="27"/>
        <v/>
      </c>
      <c r="F157" s="19" t="str">
        <f>VLOOKUP(A157,OutputOsiris!$A$9:$B$1008,2,FALSE)</f>
        <v/>
      </c>
      <c r="G157" s="46" t="str">
        <f>IF(C157="NEE","",VLOOKUP(A157,InputToets!$A$9:$J$1008,8,FALSE))</f>
        <v/>
      </c>
      <c r="H157" s="13">
        <f t="shared" si="28"/>
        <v>0</v>
      </c>
      <c r="I157" s="12">
        <f t="shared" si="29"/>
        <v>1</v>
      </c>
      <c r="J157" s="13">
        <f t="shared" si="30"/>
        <v>0</v>
      </c>
      <c r="K157" s="46" t="str">
        <f>IF($K$7=0,"",VLOOKUP(A157,Opdracht!$A$11:$J$1010,8,FALSE))</f>
        <v/>
      </c>
      <c r="L157" s="13">
        <f t="shared" si="31"/>
        <v>0</v>
      </c>
      <c r="M157" s="12">
        <f t="shared" si="32"/>
        <v>0</v>
      </c>
      <c r="N157" s="12">
        <f t="shared" si="33"/>
        <v>0</v>
      </c>
      <c r="O157" s="46" t="str">
        <f t="shared" si="34"/>
        <v/>
      </c>
      <c r="P157" s="20" t="str">
        <f>IF(ISERROR(O157),(G157),IF(OR(ISERROR(G157),ISERROR(K157)),"",IF(AND(G157="",K157=""),IF(A157="","",""),IF(ISNUMBER(O157),IF(OR($O$7="T",$O$7="A"),IF(AND(O157&gt;5,O157&lt;$P$4),5,IF(AND(O157&gt;=$P$4,O157&lt;=6),6,MROUND(O157,P$7))),IF(AND(MIN(G157,K157)&lt;#REF!,R157="!",O157&gt;=$P$4),"ONV",IF(AND(O157&gt;5,O157&lt;$P$4),5,IF(AND(O157&gt;=$P$4,O157&lt;=6),6,MROUND(O157,P$7))))),""))))</f>
        <v/>
      </c>
      <c r="Q157" s="187" t="e">
        <f>IF(AND($O$7="B",ISNUMBER(O157),MIN(G157,K157)&lt;#REF!),"!","")</f>
        <v>#REF!</v>
      </c>
      <c r="R157" s="190" t="str">
        <f t="shared" si="25"/>
        <v/>
      </c>
      <c r="S157" s="193" t="str">
        <f t="shared" si="35"/>
        <v/>
      </c>
      <c r="T157" s="1"/>
    </row>
    <row r="158" spans="1:20" x14ac:dyDescent="0.2">
      <c r="A158" s="21" t="str">
        <f>OutputOsiris!A158</f>
        <v/>
      </c>
      <c r="B158" s="26" t="str">
        <f>VLOOKUP(A158,InputToets!$A$9:$A$1008,1,FALSE)</f>
        <v/>
      </c>
      <c r="C158" s="44" t="str">
        <f t="shared" si="26"/>
        <v/>
      </c>
      <c r="D158" s="45" t="str">
        <f>VLOOKUP(A158,Opdracht!$A$11:$A$1010,1,FALSE)</f>
        <v/>
      </c>
      <c r="E158" s="44" t="str">
        <f t="shared" si="27"/>
        <v/>
      </c>
      <c r="F158" s="19" t="str">
        <f>VLOOKUP(A158,OutputOsiris!$A$9:$B$1008,2,FALSE)</f>
        <v/>
      </c>
      <c r="G158" s="46" t="str">
        <f>IF(C158="NEE","",VLOOKUP(A158,InputToets!$A$9:$J$1008,8,FALSE))</f>
        <v/>
      </c>
      <c r="H158" s="13">
        <f t="shared" si="28"/>
        <v>0</v>
      </c>
      <c r="I158" s="12">
        <f t="shared" si="29"/>
        <v>1</v>
      </c>
      <c r="J158" s="13">
        <f t="shared" si="30"/>
        <v>0</v>
      </c>
      <c r="K158" s="46" t="str">
        <f>IF($K$7=0,"",VLOOKUP(A158,Opdracht!$A$11:$J$1010,8,FALSE))</f>
        <v/>
      </c>
      <c r="L158" s="13">
        <f t="shared" si="31"/>
        <v>0</v>
      </c>
      <c r="M158" s="12">
        <f t="shared" si="32"/>
        <v>0</v>
      </c>
      <c r="N158" s="12">
        <f t="shared" si="33"/>
        <v>0</v>
      </c>
      <c r="O158" s="46" t="str">
        <f t="shared" si="34"/>
        <v/>
      </c>
      <c r="P158" s="20" t="str">
        <f>IF(ISERROR(O158),(G158),IF(OR(ISERROR(G158),ISERROR(K158)),"",IF(AND(G158="",K158=""),IF(A158="","",""),IF(ISNUMBER(O158),IF(OR($O$7="T",$O$7="A"),IF(AND(O158&gt;5,O158&lt;$P$4),5,IF(AND(O158&gt;=$P$4,O158&lt;=6),6,MROUND(O158,P$7))),IF(AND(MIN(G158,K158)&lt;#REF!,R158="!",O158&gt;=$P$4),"ONV",IF(AND(O158&gt;5,O158&lt;$P$4),5,IF(AND(O158&gt;=$P$4,O158&lt;=6),6,MROUND(O158,P$7))))),""))))</f>
        <v/>
      </c>
      <c r="Q158" s="187" t="e">
        <f>IF(AND($O$7="B",ISNUMBER(O158),MIN(G158,K158)&lt;#REF!),"!","")</f>
        <v>#REF!</v>
      </c>
      <c r="R158" s="190" t="str">
        <f t="shared" si="25"/>
        <v/>
      </c>
      <c r="S158" s="193" t="str">
        <f t="shared" si="35"/>
        <v/>
      </c>
      <c r="T158" s="1"/>
    </row>
    <row r="159" spans="1:20" x14ac:dyDescent="0.2">
      <c r="A159" s="21" t="str">
        <f>OutputOsiris!A159</f>
        <v/>
      </c>
      <c r="B159" s="26" t="str">
        <f>VLOOKUP(A159,InputToets!$A$9:$A$1008,1,FALSE)</f>
        <v/>
      </c>
      <c r="C159" s="44" t="str">
        <f t="shared" si="26"/>
        <v/>
      </c>
      <c r="D159" s="45" t="str">
        <f>VLOOKUP(A159,Opdracht!$A$11:$A$1010,1,FALSE)</f>
        <v/>
      </c>
      <c r="E159" s="44" t="str">
        <f t="shared" si="27"/>
        <v/>
      </c>
      <c r="F159" s="19" t="str">
        <f>VLOOKUP(A159,OutputOsiris!$A$9:$B$1008,2,FALSE)</f>
        <v/>
      </c>
      <c r="G159" s="46" t="str">
        <f>IF(C159="NEE","",VLOOKUP(A159,InputToets!$A$9:$J$1008,8,FALSE))</f>
        <v/>
      </c>
      <c r="H159" s="13">
        <f t="shared" si="28"/>
        <v>0</v>
      </c>
      <c r="I159" s="12">
        <f t="shared" si="29"/>
        <v>1</v>
      </c>
      <c r="J159" s="13">
        <f t="shared" si="30"/>
        <v>0</v>
      </c>
      <c r="K159" s="46" t="str">
        <f>IF($K$7=0,"",VLOOKUP(A159,Opdracht!$A$11:$J$1010,8,FALSE))</f>
        <v/>
      </c>
      <c r="L159" s="13">
        <f t="shared" si="31"/>
        <v>0</v>
      </c>
      <c r="M159" s="12">
        <f t="shared" si="32"/>
        <v>0</v>
      </c>
      <c r="N159" s="12">
        <f t="shared" si="33"/>
        <v>0</v>
      </c>
      <c r="O159" s="46" t="str">
        <f t="shared" si="34"/>
        <v/>
      </c>
      <c r="P159" s="20" t="str">
        <f>IF(ISERROR(O159),(G159),IF(OR(ISERROR(G159),ISERROR(K159)),"",IF(AND(G159="",K159=""),IF(A159="","",""),IF(ISNUMBER(O159),IF(OR($O$7="T",$O$7="A"),IF(AND(O159&gt;5,O159&lt;$P$4),5,IF(AND(O159&gt;=$P$4,O159&lt;=6),6,MROUND(O159,P$7))),IF(AND(MIN(G159,K159)&lt;#REF!,R159="!",O159&gt;=$P$4),"ONV",IF(AND(O159&gt;5,O159&lt;$P$4),5,IF(AND(O159&gt;=$P$4,O159&lt;=6),6,MROUND(O159,P$7))))),""))))</f>
        <v/>
      </c>
      <c r="Q159" s="187" t="e">
        <f>IF(AND($O$7="B",ISNUMBER(O159),MIN(G159,K159)&lt;#REF!),"!","")</f>
        <v>#REF!</v>
      </c>
      <c r="R159" s="190" t="str">
        <f t="shared" si="25"/>
        <v/>
      </c>
      <c r="S159" s="193" t="str">
        <f t="shared" si="35"/>
        <v/>
      </c>
      <c r="T159" s="1"/>
    </row>
    <row r="160" spans="1:20" x14ac:dyDescent="0.2">
      <c r="A160" s="21" t="str">
        <f>OutputOsiris!A160</f>
        <v/>
      </c>
      <c r="B160" s="26" t="str">
        <f>VLOOKUP(A160,InputToets!$A$9:$A$1008,1,FALSE)</f>
        <v/>
      </c>
      <c r="C160" s="44" t="str">
        <f t="shared" si="26"/>
        <v/>
      </c>
      <c r="D160" s="45" t="str">
        <f>VLOOKUP(A160,Opdracht!$A$11:$A$1010,1,FALSE)</f>
        <v/>
      </c>
      <c r="E160" s="44" t="str">
        <f t="shared" si="27"/>
        <v/>
      </c>
      <c r="F160" s="19" t="str">
        <f>VLOOKUP(A160,OutputOsiris!$A$9:$B$1008,2,FALSE)</f>
        <v/>
      </c>
      <c r="G160" s="46" t="str">
        <f>IF(C160="NEE","",VLOOKUP(A160,InputToets!$A$9:$J$1008,8,FALSE))</f>
        <v/>
      </c>
      <c r="H160" s="13">
        <f t="shared" si="28"/>
        <v>0</v>
      </c>
      <c r="I160" s="12">
        <f t="shared" si="29"/>
        <v>1</v>
      </c>
      <c r="J160" s="13">
        <f t="shared" si="30"/>
        <v>0</v>
      </c>
      <c r="K160" s="46" t="str">
        <f>IF($K$7=0,"",VLOOKUP(A160,Opdracht!$A$11:$J$1010,8,FALSE))</f>
        <v/>
      </c>
      <c r="L160" s="13">
        <f t="shared" si="31"/>
        <v>0</v>
      </c>
      <c r="M160" s="12">
        <f t="shared" si="32"/>
        <v>0</v>
      </c>
      <c r="N160" s="12">
        <f t="shared" si="33"/>
        <v>0</v>
      </c>
      <c r="O160" s="46" t="str">
        <f t="shared" si="34"/>
        <v/>
      </c>
      <c r="P160" s="20" t="str">
        <f>IF(ISERROR(O160),(G160),IF(OR(ISERROR(G160),ISERROR(K160)),"",IF(AND(G160="",K160=""),IF(A160="","",""),IF(ISNUMBER(O160),IF(OR($O$7="T",$O$7="A"),IF(AND(O160&gt;5,O160&lt;$P$4),5,IF(AND(O160&gt;=$P$4,O160&lt;=6),6,MROUND(O160,P$7))),IF(AND(MIN(G160,K160)&lt;#REF!,R160="!",O160&gt;=$P$4),"ONV",IF(AND(O160&gt;5,O160&lt;$P$4),5,IF(AND(O160&gt;=$P$4,O160&lt;=6),6,MROUND(O160,P$7))))),""))))</f>
        <v/>
      </c>
      <c r="Q160" s="187" t="e">
        <f>IF(AND($O$7="B",ISNUMBER(O160),MIN(G160,K160)&lt;#REF!),"!","")</f>
        <v>#REF!</v>
      </c>
      <c r="R160" s="190" t="str">
        <f t="shared" si="25"/>
        <v/>
      </c>
      <c r="S160" s="193" t="str">
        <f t="shared" si="35"/>
        <v/>
      </c>
      <c r="T160" s="1"/>
    </row>
    <row r="161" spans="1:20" x14ac:dyDescent="0.2">
      <c r="A161" s="21" t="str">
        <f>OutputOsiris!A161</f>
        <v/>
      </c>
      <c r="B161" s="26" t="str">
        <f>VLOOKUP(A161,InputToets!$A$9:$A$1008,1,FALSE)</f>
        <v/>
      </c>
      <c r="C161" s="44" t="str">
        <f t="shared" si="26"/>
        <v/>
      </c>
      <c r="D161" s="45" t="str">
        <f>VLOOKUP(A161,Opdracht!$A$11:$A$1010,1,FALSE)</f>
        <v/>
      </c>
      <c r="E161" s="44" t="str">
        <f t="shared" si="27"/>
        <v/>
      </c>
      <c r="F161" s="19" t="str">
        <f>VLOOKUP(A161,OutputOsiris!$A$9:$B$1008,2,FALSE)</f>
        <v/>
      </c>
      <c r="G161" s="46" t="str">
        <f>IF(C161="NEE","",VLOOKUP(A161,InputToets!$A$9:$J$1008,8,FALSE))</f>
        <v/>
      </c>
      <c r="H161" s="13">
        <f t="shared" si="28"/>
        <v>0</v>
      </c>
      <c r="I161" s="12">
        <f t="shared" si="29"/>
        <v>1</v>
      </c>
      <c r="J161" s="13">
        <f t="shared" si="30"/>
        <v>0</v>
      </c>
      <c r="K161" s="46" t="str">
        <f>IF($K$7=0,"",VLOOKUP(A161,Opdracht!$A$11:$J$1010,8,FALSE))</f>
        <v/>
      </c>
      <c r="L161" s="13">
        <f t="shared" si="31"/>
        <v>0</v>
      </c>
      <c r="M161" s="12">
        <f t="shared" si="32"/>
        <v>0</v>
      </c>
      <c r="N161" s="12">
        <f t="shared" si="33"/>
        <v>0</v>
      </c>
      <c r="O161" s="46" t="str">
        <f t="shared" si="34"/>
        <v/>
      </c>
      <c r="P161" s="20" t="str">
        <f>IF(ISERROR(O161),(G161),IF(OR(ISERROR(G161),ISERROR(K161)),"",IF(AND(G161="",K161=""),IF(A161="","",""),IF(ISNUMBER(O161),IF(OR($O$7="T",$O$7="A"),IF(AND(O161&gt;5,O161&lt;$P$4),5,IF(AND(O161&gt;=$P$4,O161&lt;=6),6,MROUND(O161,P$7))),IF(AND(MIN(G161,K161)&lt;#REF!,R161="!",O161&gt;=$P$4),"ONV",IF(AND(O161&gt;5,O161&lt;$P$4),5,IF(AND(O161&gt;=$P$4,O161&lt;=6),6,MROUND(O161,P$7))))),""))))</f>
        <v/>
      </c>
      <c r="Q161" s="187" t="e">
        <f>IF(AND($O$7="B",ISNUMBER(O161),MIN(G161,K161)&lt;#REF!),"!","")</f>
        <v>#REF!</v>
      </c>
      <c r="R161" s="190" t="str">
        <f t="shared" si="25"/>
        <v/>
      </c>
      <c r="S161" s="193" t="str">
        <f t="shared" si="35"/>
        <v/>
      </c>
      <c r="T161" s="1"/>
    </row>
    <row r="162" spans="1:20" x14ac:dyDescent="0.2">
      <c r="A162" s="21" t="str">
        <f>OutputOsiris!A162</f>
        <v/>
      </c>
      <c r="B162" s="26" t="str">
        <f>VLOOKUP(A162,InputToets!$A$9:$A$1008,1,FALSE)</f>
        <v/>
      </c>
      <c r="C162" s="44" t="str">
        <f t="shared" si="26"/>
        <v/>
      </c>
      <c r="D162" s="45" t="str">
        <f>VLOOKUP(A162,Opdracht!$A$11:$A$1010,1,FALSE)</f>
        <v/>
      </c>
      <c r="E162" s="44" t="str">
        <f t="shared" si="27"/>
        <v/>
      </c>
      <c r="F162" s="19" t="str">
        <f>VLOOKUP(A162,OutputOsiris!$A$9:$B$1008,2,FALSE)</f>
        <v/>
      </c>
      <c r="G162" s="46" t="str">
        <f>IF(C162="NEE","",VLOOKUP(A162,InputToets!$A$9:$J$1008,8,FALSE))</f>
        <v/>
      </c>
      <c r="H162" s="13">
        <f t="shared" si="28"/>
        <v>0</v>
      </c>
      <c r="I162" s="12">
        <f t="shared" si="29"/>
        <v>1</v>
      </c>
      <c r="J162" s="13">
        <f t="shared" si="30"/>
        <v>0</v>
      </c>
      <c r="K162" s="46" t="str">
        <f>IF($K$7=0,"",VLOOKUP(A162,Opdracht!$A$11:$J$1010,8,FALSE))</f>
        <v/>
      </c>
      <c r="L162" s="13">
        <f t="shared" si="31"/>
        <v>0</v>
      </c>
      <c r="M162" s="12">
        <f t="shared" si="32"/>
        <v>0</v>
      </c>
      <c r="N162" s="12">
        <f t="shared" si="33"/>
        <v>0</v>
      </c>
      <c r="O162" s="46" t="str">
        <f t="shared" si="34"/>
        <v/>
      </c>
      <c r="P162" s="20" t="str">
        <f>IF(ISERROR(O162),(G162),IF(OR(ISERROR(G162),ISERROR(K162)),"",IF(AND(G162="",K162=""),IF(A162="","",""),IF(ISNUMBER(O162),IF(OR($O$7="T",$O$7="A"),IF(AND(O162&gt;5,O162&lt;$P$4),5,IF(AND(O162&gt;=$P$4,O162&lt;=6),6,MROUND(O162,P$7))),IF(AND(MIN(G162,K162)&lt;#REF!,R162="!",O162&gt;=$P$4),"ONV",IF(AND(O162&gt;5,O162&lt;$P$4),5,IF(AND(O162&gt;=$P$4,O162&lt;=6),6,MROUND(O162,P$7))))),""))))</f>
        <v/>
      </c>
      <c r="Q162" s="187" t="e">
        <f>IF(AND($O$7="B",ISNUMBER(O162),MIN(G162,K162)&lt;#REF!),"!","")</f>
        <v>#REF!</v>
      </c>
      <c r="R162" s="190" t="str">
        <f t="shared" si="25"/>
        <v/>
      </c>
      <c r="S162" s="193" t="str">
        <f t="shared" si="35"/>
        <v/>
      </c>
      <c r="T162" s="1"/>
    </row>
    <row r="163" spans="1:20" x14ac:dyDescent="0.2">
      <c r="A163" s="21" t="str">
        <f>OutputOsiris!A163</f>
        <v/>
      </c>
      <c r="B163" s="26" t="str">
        <f>VLOOKUP(A163,InputToets!$A$9:$A$1008,1,FALSE)</f>
        <v/>
      </c>
      <c r="C163" s="44" t="str">
        <f t="shared" si="26"/>
        <v/>
      </c>
      <c r="D163" s="45" t="str">
        <f>VLOOKUP(A163,Opdracht!$A$11:$A$1010,1,FALSE)</f>
        <v/>
      </c>
      <c r="E163" s="44" t="str">
        <f t="shared" si="27"/>
        <v/>
      </c>
      <c r="F163" s="19" t="str">
        <f>VLOOKUP(A163,OutputOsiris!$A$9:$B$1008,2,FALSE)</f>
        <v/>
      </c>
      <c r="G163" s="46" t="str">
        <f>IF(C163="NEE","",VLOOKUP(A163,InputToets!$A$9:$J$1008,8,FALSE))</f>
        <v/>
      </c>
      <c r="H163" s="13">
        <f t="shared" si="28"/>
        <v>0</v>
      </c>
      <c r="I163" s="12">
        <f t="shared" si="29"/>
        <v>1</v>
      </c>
      <c r="J163" s="13">
        <f t="shared" si="30"/>
        <v>0</v>
      </c>
      <c r="K163" s="46" t="str">
        <f>IF($K$7=0,"",VLOOKUP(A163,Opdracht!$A$11:$J$1010,8,FALSE))</f>
        <v/>
      </c>
      <c r="L163" s="13">
        <f t="shared" si="31"/>
        <v>0</v>
      </c>
      <c r="M163" s="12">
        <f t="shared" si="32"/>
        <v>0</v>
      </c>
      <c r="N163" s="12">
        <f t="shared" si="33"/>
        <v>0</v>
      </c>
      <c r="O163" s="46" t="str">
        <f t="shared" si="34"/>
        <v/>
      </c>
      <c r="P163" s="20" t="str">
        <f>IF(ISERROR(O163),(G163),IF(OR(ISERROR(G163),ISERROR(K163)),"",IF(AND(G163="",K163=""),IF(A163="","",""),IF(ISNUMBER(O163),IF(OR($O$7="T",$O$7="A"),IF(AND(O163&gt;5,O163&lt;$P$4),5,IF(AND(O163&gt;=$P$4,O163&lt;=6),6,MROUND(O163,P$7))),IF(AND(MIN(G163,K163)&lt;#REF!,R163="!",O163&gt;=$P$4),"ONV",IF(AND(O163&gt;5,O163&lt;$P$4),5,IF(AND(O163&gt;=$P$4,O163&lt;=6),6,MROUND(O163,P$7))))),""))))</f>
        <v/>
      </c>
      <c r="Q163" s="187" t="e">
        <f>IF(AND($O$7="B",ISNUMBER(O163),MIN(G163,K163)&lt;#REF!),"!","")</f>
        <v>#REF!</v>
      </c>
      <c r="R163" s="190" t="str">
        <f t="shared" si="25"/>
        <v/>
      </c>
      <c r="S163" s="193" t="str">
        <f t="shared" si="35"/>
        <v/>
      </c>
      <c r="T163" s="1"/>
    </row>
    <row r="164" spans="1:20" x14ac:dyDescent="0.2">
      <c r="A164" s="21" t="str">
        <f>OutputOsiris!A164</f>
        <v/>
      </c>
      <c r="B164" s="26" t="str">
        <f>VLOOKUP(A164,InputToets!$A$9:$A$1008,1,FALSE)</f>
        <v/>
      </c>
      <c r="C164" s="44" t="str">
        <f t="shared" si="26"/>
        <v/>
      </c>
      <c r="D164" s="45" t="str">
        <f>VLOOKUP(A164,Opdracht!$A$11:$A$1010,1,FALSE)</f>
        <v/>
      </c>
      <c r="E164" s="44" t="str">
        <f t="shared" si="27"/>
        <v/>
      </c>
      <c r="F164" s="19" t="str">
        <f>VLOOKUP(A164,OutputOsiris!$A$9:$B$1008,2,FALSE)</f>
        <v/>
      </c>
      <c r="G164" s="46" t="str">
        <f>IF(C164="NEE","",VLOOKUP(A164,InputToets!$A$9:$J$1008,8,FALSE))</f>
        <v/>
      </c>
      <c r="H164" s="13">
        <f t="shared" si="28"/>
        <v>0</v>
      </c>
      <c r="I164" s="12">
        <f t="shared" si="29"/>
        <v>1</v>
      </c>
      <c r="J164" s="13">
        <f t="shared" si="30"/>
        <v>0</v>
      </c>
      <c r="K164" s="46" t="str">
        <f>IF($K$7=0,"",VLOOKUP(A164,Opdracht!$A$11:$J$1010,8,FALSE))</f>
        <v/>
      </c>
      <c r="L164" s="13">
        <f t="shared" si="31"/>
        <v>0</v>
      </c>
      <c r="M164" s="12">
        <f t="shared" si="32"/>
        <v>0</v>
      </c>
      <c r="N164" s="12">
        <f t="shared" si="33"/>
        <v>0</v>
      </c>
      <c r="O164" s="46" t="str">
        <f t="shared" si="34"/>
        <v/>
      </c>
      <c r="P164" s="20" t="str">
        <f>IF(ISERROR(O164),(G164),IF(OR(ISERROR(G164),ISERROR(K164)),"",IF(AND(G164="",K164=""),IF(A164="","",""),IF(ISNUMBER(O164),IF(OR($O$7="T",$O$7="A"),IF(AND(O164&gt;5,O164&lt;$P$4),5,IF(AND(O164&gt;=$P$4,O164&lt;=6),6,MROUND(O164,P$7))),IF(AND(MIN(G164,K164)&lt;#REF!,R164="!",O164&gt;=$P$4),"ONV",IF(AND(O164&gt;5,O164&lt;$P$4),5,IF(AND(O164&gt;=$P$4,O164&lt;=6),6,MROUND(O164,P$7))))),""))))</f>
        <v/>
      </c>
      <c r="Q164" s="187" t="e">
        <f>IF(AND($O$7="B",ISNUMBER(O164),MIN(G164,K164)&lt;#REF!),"!","")</f>
        <v>#REF!</v>
      </c>
      <c r="R164" s="190" t="str">
        <f t="shared" si="25"/>
        <v/>
      </c>
      <c r="S164" s="193" t="str">
        <f t="shared" si="35"/>
        <v/>
      </c>
      <c r="T164" s="1"/>
    </row>
    <row r="165" spans="1:20" x14ac:dyDescent="0.2">
      <c r="A165" s="21" t="str">
        <f>OutputOsiris!A165</f>
        <v/>
      </c>
      <c r="B165" s="26" t="str">
        <f>VLOOKUP(A165,InputToets!$A$9:$A$1008,1,FALSE)</f>
        <v/>
      </c>
      <c r="C165" s="44" t="str">
        <f t="shared" si="26"/>
        <v/>
      </c>
      <c r="D165" s="45" t="str">
        <f>VLOOKUP(A165,Opdracht!$A$11:$A$1010,1,FALSE)</f>
        <v/>
      </c>
      <c r="E165" s="44" t="str">
        <f t="shared" si="27"/>
        <v/>
      </c>
      <c r="F165" s="19" t="str">
        <f>VLOOKUP(A165,OutputOsiris!$A$9:$B$1008,2,FALSE)</f>
        <v/>
      </c>
      <c r="G165" s="46" t="str">
        <f>IF(C165="NEE","",VLOOKUP(A165,InputToets!$A$9:$J$1008,8,FALSE))</f>
        <v/>
      </c>
      <c r="H165" s="13">
        <f t="shared" si="28"/>
        <v>0</v>
      </c>
      <c r="I165" s="12">
        <f t="shared" si="29"/>
        <v>1</v>
      </c>
      <c r="J165" s="13">
        <f t="shared" si="30"/>
        <v>0</v>
      </c>
      <c r="K165" s="46" t="str">
        <f>IF($K$7=0,"",VLOOKUP(A165,Opdracht!$A$11:$J$1010,8,FALSE))</f>
        <v/>
      </c>
      <c r="L165" s="13">
        <f t="shared" si="31"/>
        <v>0</v>
      </c>
      <c r="M165" s="12">
        <f t="shared" si="32"/>
        <v>0</v>
      </c>
      <c r="N165" s="12">
        <f t="shared" si="33"/>
        <v>0</v>
      </c>
      <c r="O165" s="46" t="str">
        <f t="shared" si="34"/>
        <v/>
      </c>
      <c r="P165" s="20" t="str">
        <f>IF(ISERROR(O165),(G165),IF(OR(ISERROR(G165),ISERROR(K165)),"",IF(AND(G165="",K165=""),IF(A165="","",""),IF(ISNUMBER(O165),IF(OR($O$7="T",$O$7="A"),IF(AND(O165&gt;5,O165&lt;$P$4),5,IF(AND(O165&gt;=$P$4,O165&lt;=6),6,MROUND(O165,P$7))),IF(AND(MIN(G165,K165)&lt;#REF!,R165="!",O165&gt;=$P$4),"ONV",IF(AND(O165&gt;5,O165&lt;$P$4),5,IF(AND(O165&gt;=$P$4,O165&lt;=6),6,MROUND(O165,P$7))))),""))))</f>
        <v/>
      </c>
      <c r="Q165" s="187" t="e">
        <f>IF(AND($O$7="B",ISNUMBER(O165),MIN(G165,K165)&lt;#REF!),"!","")</f>
        <v>#REF!</v>
      </c>
      <c r="R165" s="190" t="str">
        <f t="shared" si="25"/>
        <v/>
      </c>
      <c r="S165" s="193" t="str">
        <f t="shared" si="35"/>
        <v/>
      </c>
      <c r="T165" s="1"/>
    </row>
    <row r="166" spans="1:20" x14ac:dyDescent="0.2">
      <c r="A166" s="21" t="str">
        <f>OutputOsiris!A166</f>
        <v/>
      </c>
      <c r="B166" s="26" t="str">
        <f>VLOOKUP(A166,InputToets!$A$9:$A$1008,1,FALSE)</f>
        <v/>
      </c>
      <c r="C166" s="44" t="str">
        <f t="shared" si="26"/>
        <v/>
      </c>
      <c r="D166" s="45" t="str">
        <f>VLOOKUP(A166,Opdracht!$A$11:$A$1010,1,FALSE)</f>
        <v/>
      </c>
      <c r="E166" s="44" t="str">
        <f t="shared" si="27"/>
        <v/>
      </c>
      <c r="F166" s="19" t="str">
        <f>VLOOKUP(A166,OutputOsiris!$A$9:$B$1008,2,FALSE)</f>
        <v/>
      </c>
      <c r="G166" s="46" t="str">
        <f>IF(C166="NEE","",VLOOKUP(A166,InputToets!$A$9:$J$1008,8,FALSE))</f>
        <v/>
      </c>
      <c r="H166" s="13">
        <f t="shared" si="28"/>
        <v>0</v>
      </c>
      <c r="I166" s="12">
        <f t="shared" si="29"/>
        <v>1</v>
      </c>
      <c r="J166" s="13">
        <f t="shared" si="30"/>
        <v>0</v>
      </c>
      <c r="K166" s="46" t="str">
        <f>IF($K$7=0,"",VLOOKUP(A166,Opdracht!$A$11:$J$1010,8,FALSE))</f>
        <v/>
      </c>
      <c r="L166" s="13">
        <f t="shared" si="31"/>
        <v>0</v>
      </c>
      <c r="M166" s="12">
        <f t="shared" si="32"/>
        <v>0</v>
      </c>
      <c r="N166" s="12">
        <f t="shared" si="33"/>
        <v>0</v>
      </c>
      <c r="O166" s="46" t="str">
        <f t="shared" si="34"/>
        <v/>
      </c>
      <c r="P166" s="20" t="str">
        <f>IF(ISERROR(O166),(G166),IF(OR(ISERROR(G166),ISERROR(K166)),"",IF(AND(G166="",K166=""),IF(A166="","",""),IF(ISNUMBER(O166),IF(OR($O$7="T",$O$7="A"),IF(AND(O166&gt;5,O166&lt;$P$4),5,IF(AND(O166&gt;=$P$4,O166&lt;=6),6,MROUND(O166,P$7))),IF(AND(MIN(G166,K166)&lt;#REF!,R166="!",O166&gt;=$P$4),"ONV",IF(AND(O166&gt;5,O166&lt;$P$4),5,IF(AND(O166&gt;=$P$4,O166&lt;=6),6,MROUND(O166,P$7))))),""))))</f>
        <v/>
      </c>
      <c r="Q166" s="187" t="e">
        <f>IF(AND($O$7="B",ISNUMBER(O166),MIN(G166,K166)&lt;#REF!),"!","")</f>
        <v>#REF!</v>
      </c>
      <c r="R166" s="190" t="str">
        <f t="shared" si="25"/>
        <v/>
      </c>
      <c r="S166" s="193" t="str">
        <f t="shared" si="35"/>
        <v/>
      </c>
      <c r="T166" s="1"/>
    </row>
    <row r="167" spans="1:20" x14ac:dyDescent="0.2">
      <c r="A167" s="21" t="str">
        <f>OutputOsiris!A167</f>
        <v/>
      </c>
      <c r="B167" s="26" t="str">
        <f>VLOOKUP(A167,InputToets!$A$9:$A$1008,1,FALSE)</f>
        <v/>
      </c>
      <c r="C167" s="44" t="str">
        <f t="shared" si="26"/>
        <v/>
      </c>
      <c r="D167" s="45" t="str">
        <f>VLOOKUP(A167,Opdracht!$A$11:$A$1010,1,FALSE)</f>
        <v/>
      </c>
      <c r="E167" s="44" t="str">
        <f t="shared" si="27"/>
        <v/>
      </c>
      <c r="F167" s="19" t="str">
        <f>VLOOKUP(A167,OutputOsiris!$A$9:$B$1008,2,FALSE)</f>
        <v/>
      </c>
      <c r="G167" s="46" t="str">
        <f>IF(C167="NEE","",VLOOKUP(A167,InputToets!$A$9:$J$1008,8,FALSE))</f>
        <v/>
      </c>
      <c r="H167" s="13">
        <f t="shared" si="28"/>
        <v>0</v>
      </c>
      <c r="I167" s="12">
        <f t="shared" si="29"/>
        <v>1</v>
      </c>
      <c r="J167" s="13">
        <f t="shared" si="30"/>
        <v>0</v>
      </c>
      <c r="K167" s="46" t="str">
        <f>IF($K$7=0,"",VLOOKUP(A167,Opdracht!$A$11:$J$1010,8,FALSE))</f>
        <v/>
      </c>
      <c r="L167" s="13">
        <f t="shared" si="31"/>
        <v>0</v>
      </c>
      <c r="M167" s="12">
        <f t="shared" si="32"/>
        <v>0</v>
      </c>
      <c r="N167" s="12">
        <f t="shared" si="33"/>
        <v>0</v>
      </c>
      <c r="O167" s="46" t="str">
        <f t="shared" si="34"/>
        <v/>
      </c>
      <c r="P167" s="20" t="str">
        <f>IF(ISERROR(O167),(G167),IF(OR(ISERROR(G167),ISERROR(K167)),"",IF(AND(G167="",K167=""),IF(A167="","",""),IF(ISNUMBER(O167),IF(OR($O$7="T",$O$7="A"),IF(AND(O167&gt;5,O167&lt;$P$4),5,IF(AND(O167&gt;=$P$4,O167&lt;=6),6,MROUND(O167,P$7))),IF(AND(MIN(G167,K167)&lt;#REF!,R167="!",O167&gt;=$P$4),"ONV",IF(AND(O167&gt;5,O167&lt;$P$4),5,IF(AND(O167&gt;=$P$4,O167&lt;=6),6,MROUND(O167,P$7))))),""))))</f>
        <v/>
      </c>
      <c r="Q167" s="187" t="e">
        <f>IF(AND($O$7="B",ISNUMBER(O167),MIN(G167,K167)&lt;#REF!),"!","")</f>
        <v>#REF!</v>
      </c>
      <c r="R167" s="190" t="str">
        <f t="shared" si="25"/>
        <v/>
      </c>
      <c r="S167" s="193" t="str">
        <f t="shared" si="35"/>
        <v/>
      </c>
      <c r="T167" s="1"/>
    </row>
    <row r="168" spans="1:20" x14ac:dyDescent="0.2">
      <c r="A168" s="21" t="str">
        <f>OutputOsiris!A168</f>
        <v/>
      </c>
      <c r="B168" s="26" t="str">
        <f>VLOOKUP(A168,InputToets!$A$9:$A$1008,1,FALSE)</f>
        <v/>
      </c>
      <c r="C168" s="44" t="str">
        <f t="shared" si="26"/>
        <v/>
      </c>
      <c r="D168" s="45" t="str">
        <f>VLOOKUP(A168,Opdracht!$A$11:$A$1010,1,FALSE)</f>
        <v/>
      </c>
      <c r="E168" s="44" t="str">
        <f t="shared" si="27"/>
        <v/>
      </c>
      <c r="F168" s="19" t="str">
        <f>VLOOKUP(A168,OutputOsiris!$A$9:$B$1008,2,FALSE)</f>
        <v/>
      </c>
      <c r="G168" s="46" t="str">
        <f>IF(C168="NEE","",VLOOKUP(A168,InputToets!$A$9:$J$1008,8,FALSE))</f>
        <v/>
      </c>
      <c r="H168" s="13">
        <f t="shared" si="28"/>
        <v>0</v>
      </c>
      <c r="I168" s="12">
        <f t="shared" si="29"/>
        <v>1</v>
      </c>
      <c r="J168" s="13">
        <f t="shared" si="30"/>
        <v>0</v>
      </c>
      <c r="K168" s="46" t="str">
        <f>IF($K$7=0,"",VLOOKUP(A168,Opdracht!$A$11:$J$1010,8,FALSE))</f>
        <v/>
      </c>
      <c r="L168" s="13">
        <f t="shared" si="31"/>
        <v>0</v>
      </c>
      <c r="M168" s="12">
        <f t="shared" si="32"/>
        <v>0</v>
      </c>
      <c r="N168" s="12">
        <f t="shared" si="33"/>
        <v>0</v>
      </c>
      <c r="O168" s="46" t="str">
        <f t="shared" si="34"/>
        <v/>
      </c>
      <c r="P168" s="20" t="str">
        <f>IF(ISERROR(O168),(G168),IF(OR(ISERROR(G168),ISERROR(K168)),"",IF(AND(G168="",K168=""),IF(A168="","",""),IF(ISNUMBER(O168),IF(OR($O$7="T",$O$7="A"),IF(AND(O168&gt;5,O168&lt;$P$4),5,IF(AND(O168&gt;=$P$4,O168&lt;=6),6,MROUND(O168,P$7))),IF(AND(MIN(G168,K168)&lt;#REF!,R168="!",O168&gt;=$P$4),"ONV",IF(AND(O168&gt;5,O168&lt;$P$4),5,IF(AND(O168&gt;=$P$4,O168&lt;=6),6,MROUND(O168,P$7))))),""))))</f>
        <v/>
      </c>
      <c r="Q168" s="187" t="e">
        <f>IF(AND($O$7="B",ISNUMBER(O168),MIN(G168,K168)&lt;#REF!),"!","")</f>
        <v>#REF!</v>
      </c>
      <c r="R168" s="190" t="str">
        <f t="shared" si="25"/>
        <v/>
      </c>
      <c r="S168" s="193" t="str">
        <f t="shared" si="35"/>
        <v/>
      </c>
      <c r="T168" s="1"/>
    </row>
    <row r="169" spans="1:20" x14ac:dyDescent="0.2">
      <c r="A169" s="21" t="str">
        <f>OutputOsiris!A169</f>
        <v/>
      </c>
      <c r="B169" s="26" t="str">
        <f>VLOOKUP(A169,InputToets!$A$9:$A$1008,1,FALSE)</f>
        <v/>
      </c>
      <c r="C169" s="44" t="str">
        <f t="shared" si="26"/>
        <v/>
      </c>
      <c r="D169" s="45" t="str">
        <f>VLOOKUP(A169,Opdracht!$A$11:$A$1010,1,FALSE)</f>
        <v/>
      </c>
      <c r="E169" s="44" t="str">
        <f t="shared" si="27"/>
        <v/>
      </c>
      <c r="F169" s="19" t="str">
        <f>VLOOKUP(A169,OutputOsiris!$A$9:$B$1008,2,FALSE)</f>
        <v/>
      </c>
      <c r="G169" s="46" t="str">
        <f>IF(C169="NEE","",VLOOKUP(A169,InputToets!$A$9:$J$1008,8,FALSE))</f>
        <v/>
      </c>
      <c r="H169" s="13">
        <f t="shared" si="28"/>
        <v>0</v>
      </c>
      <c r="I169" s="12">
        <f t="shared" si="29"/>
        <v>1</v>
      </c>
      <c r="J169" s="13">
        <f t="shared" si="30"/>
        <v>0</v>
      </c>
      <c r="K169" s="46" t="str">
        <f>IF($K$7=0,"",VLOOKUP(A169,Opdracht!$A$11:$J$1010,8,FALSE))</f>
        <v/>
      </c>
      <c r="L169" s="13">
        <f t="shared" si="31"/>
        <v>0</v>
      </c>
      <c r="M169" s="12">
        <f t="shared" si="32"/>
        <v>0</v>
      </c>
      <c r="N169" s="12">
        <f t="shared" si="33"/>
        <v>0</v>
      </c>
      <c r="O169" s="46" t="str">
        <f t="shared" si="34"/>
        <v/>
      </c>
      <c r="P169" s="20" t="str">
        <f>IF(ISERROR(O169),(G169),IF(OR(ISERROR(G169),ISERROR(K169)),"",IF(AND(G169="",K169=""),IF(A169="","",""),IF(ISNUMBER(O169),IF(OR($O$7="T",$O$7="A"),IF(AND(O169&gt;5,O169&lt;$P$4),5,IF(AND(O169&gt;=$P$4,O169&lt;=6),6,MROUND(O169,P$7))),IF(AND(MIN(G169,K169)&lt;#REF!,R169="!",O169&gt;=$P$4),"ONV",IF(AND(O169&gt;5,O169&lt;$P$4),5,IF(AND(O169&gt;=$P$4,O169&lt;=6),6,MROUND(O169,P$7))))),""))))</f>
        <v/>
      </c>
      <c r="Q169" s="187" t="e">
        <f>IF(AND($O$7="B",ISNUMBER(O169),MIN(G169,K169)&lt;#REF!),"!","")</f>
        <v>#REF!</v>
      </c>
      <c r="R169" s="190" t="str">
        <f t="shared" si="25"/>
        <v/>
      </c>
      <c r="S169" s="193" t="str">
        <f t="shared" si="35"/>
        <v/>
      </c>
      <c r="T169" s="1"/>
    </row>
    <row r="170" spans="1:20" x14ac:dyDescent="0.2">
      <c r="A170" s="21" t="str">
        <f>OutputOsiris!A170</f>
        <v/>
      </c>
      <c r="B170" s="26" t="str">
        <f>VLOOKUP(A170,InputToets!$A$9:$A$1008,1,FALSE)</f>
        <v/>
      </c>
      <c r="C170" s="44" t="str">
        <f t="shared" si="26"/>
        <v/>
      </c>
      <c r="D170" s="45" t="str">
        <f>VLOOKUP(A170,Opdracht!$A$11:$A$1010,1,FALSE)</f>
        <v/>
      </c>
      <c r="E170" s="44" t="str">
        <f t="shared" si="27"/>
        <v/>
      </c>
      <c r="F170" s="19" t="str">
        <f>VLOOKUP(A170,OutputOsiris!$A$9:$B$1008,2,FALSE)</f>
        <v/>
      </c>
      <c r="G170" s="46" t="str">
        <f>IF(C170="NEE","",VLOOKUP(A170,InputToets!$A$9:$J$1008,8,FALSE))</f>
        <v/>
      </c>
      <c r="H170" s="13">
        <f t="shared" si="28"/>
        <v>0</v>
      </c>
      <c r="I170" s="12">
        <f t="shared" si="29"/>
        <v>1</v>
      </c>
      <c r="J170" s="13">
        <f t="shared" si="30"/>
        <v>0</v>
      </c>
      <c r="K170" s="46" t="str">
        <f>IF($K$7=0,"",VLOOKUP(A170,Opdracht!$A$11:$J$1010,8,FALSE))</f>
        <v/>
      </c>
      <c r="L170" s="13">
        <f t="shared" si="31"/>
        <v>0</v>
      </c>
      <c r="M170" s="12">
        <f t="shared" si="32"/>
        <v>0</v>
      </c>
      <c r="N170" s="12">
        <f t="shared" si="33"/>
        <v>0</v>
      </c>
      <c r="O170" s="46" t="str">
        <f t="shared" si="34"/>
        <v/>
      </c>
      <c r="P170" s="20" t="str">
        <f>IF(ISERROR(O170),(G170),IF(OR(ISERROR(G170),ISERROR(K170)),"",IF(AND(G170="",K170=""),IF(A170="","",""),IF(ISNUMBER(O170),IF(OR($O$7="T",$O$7="A"),IF(AND(O170&gt;5,O170&lt;$P$4),5,IF(AND(O170&gt;=$P$4,O170&lt;=6),6,MROUND(O170,P$7))),IF(AND(MIN(G170,K170)&lt;#REF!,R170="!",O170&gt;=$P$4),"ONV",IF(AND(O170&gt;5,O170&lt;$P$4),5,IF(AND(O170&gt;=$P$4,O170&lt;=6),6,MROUND(O170,P$7))))),""))))</f>
        <v/>
      </c>
      <c r="Q170" s="187" t="e">
        <f>IF(AND($O$7="B",ISNUMBER(O170),MIN(G170,K170)&lt;#REF!),"!","")</f>
        <v>#REF!</v>
      </c>
      <c r="R170" s="190" t="str">
        <f t="shared" si="25"/>
        <v/>
      </c>
      <c r="S170" s="193" t="str">
        <f t="shared" si="35"/>
        <v/>
      </c>
      <c r="T170" s="1"/>
    </row>
    <row r="171" spans="1:20" x14ac:dyDescent="0.2">
      <c r="A171" s="21" t="str">
        <f>OutputOsiris!A171</f>
        <v/>
      </c>
      <c r="B171" s="26" t="str">
        <f>VLOOKUP(A171,InputToets!$A$9:$A$1008,1,FALSE)</f>
        <v/>
      </c>
      <c r="C171" s="44" t="str">
        <f t="shared" si="26"/>
        <v/>
      </c>
      <c r="D171" s="45" t="str">
        <f>VLOOKUP(A171,Opdracht!$A$11:$A$1010,1,FALSE)</f>
        <v/>
      </c>
      <c r="E171" s="44" t="str">
        <f t="shared" si="27"/>
        <v/>
      </c>
      <c r="F171" s="19" t="str">
        <f>VLOOKUP(A171,OutputOsiris!$A$9:$B$1008,2,FALSE)</f>
        <v/>
      </c>
      <c r="G171" s="46" t="str">
        <f>IF(C171="NEE","",VLOOKUP(A171,InputToets!$A$9:$J$1008,8,FALSE))</f>
        <v/>
      </c>
      <c r="H171" s="13">
        <f t="shared" si="28"/>
        <v>0</v>
      </c>
      <c r="I171" s="12">
        <f t="shared" si="29"/>
        <v>1</v>
      </c>
      <c r="J171" s="13">
        <f t="shared" si="30"/>
        <v>0</v>
      </c>
      <c r="K171" s="46" t="str">
        <f>IF($K$7=0,"",VLOOKUP(A171,Opdracht!$A$11:$J$1010,8,FALSE))</f>
        <v/>
      </c>
      <c r="L171" s="13">
        <f t="shared" si="31"/>
        <v>0</v>
      </c>
      <c r="M171" s="12">
        <f t="shared" si="32"/>
        <v>0</v>
      </c>
      <c r="N171" s="12">
        <f t="shared" si="33"/>
        <v>0</v>
      </c>
      <c r="O171" s="46" t="str">
        <f t="shared" si="34"/>
        <v/>
      </c>
      <c r="P171" s="20" t="str">
        <f>IF(ISERROR(O171),(G171),IF(OR(ISERROR(G171),ISERROR(K171)),"",IF(AND(G171="",K171=""),IF(A171="","",""),IF(ISNUMBER(O171),IF(OR($O$7="T",$O$7="A"),IF(AND(O171&gt;5,O171&lt;$P$4),5,IF(AND(O171&gt;=$P$4,O171&lt;=6),6,MROUND(O171,P$7))),IF(AND(MIN(G171,K171)&lt;#REF!,R171="!",O171&gt;=$P$4),"ONV",IF(AND(O171&gt;5,O171&lt;$P$4),5,IF(AND(O171&gt;=$P$4,O171&lt;=6),6,MROUND(O171,P$7))))),""))))</f>
        <v/>
      </c>
      <c r="Q171" s="187" t="e">
        <f>IF(AND($O$7="B",ISNUMBER(O171),MIN(G171,K171)&lt;#REF!),"!","")</f>
        <v>#REF!</v>
      </c>
      <c r="R171" s="190" t="str">
        <f t="shared" si="25"/>
        <v/>
      </c>
      <c r="S171" s="193" t="str">
        <f t="shared" si="35"/>
        <v/>
      </c>
      <c r="T171" s="1"/>
    </row>
    <row r="172" spans="1:20" x14ac:dyDescent="0.2">
      <c r="A172" s="21" t="str">
        <f>OutputOsiris!A172</f>
        <v/>
      </c>
      <c r="B172" s="26" t="str">
        <f>VLOOKUP(A172,InputToets!$A$9:$A$1008,1,FALSE)</f>
        <v/>
      </c>
      <c r="C172" s="44" t="str">
        <f t="shared" si="26"/>
        <v/>
      </c>
      <c r="D172" s="45" t="str">
        <f>VLOOKUP(A172,Opdracht!$A$11:$A$1010,1,FALSE)</f>
        <v/>
      </c>
      <c r="E172" s="44" t="str">
        <f t="shared" si="27"/>
        <v/>
      </c>
      <c r="F172" s="19" t="str">
        <f>VLOOKUP(A172,OutputOsiris!$A$9:$B$1008,2,FALSE)</f>
        <v/>
      </c>
      <c r="G172" s="46" t="str">
        <f>IF(C172="NEE","",VLOOKUP(A172,InputToets!$A$9:$J$1008,8,FALSE))</f>
        <v/>
      </c>
      <c r="H172" s="13">
        <f t="shared" si="28"/>
        <v>0</v>
      </c>
      <c r="I172" s="12">
        <f t="shared" si="29"/>
        <v>1</v>
      </c>
      <c r="J172" s="13">
        <f t="shared" si="30"/>
        <v>0</v>
      </c>
      <c r="K172" s="46" t="str">
        <f>IF($K$7=0,"",VLOOKUP(A172,Opdracht!$A$11:$J$1010,8,FALSE))</f>
        <v/>
      </c>
      <c r="L172" s="13">
        <f t="shared" si="31"/>
        <v>0</v>
      </c>
      <c r="M172" s="12">
        <f t="shared" si="32"/>
        <v>0</v>
      </c>
      <c r="N172" s="12">
        <f t="shared" si="33"/>
        <v>0</v>
      </c>
      <c r="O172" s="46" t="str">
        <f t="shared" si="34"/>
        <v/>
      </c>
      <c r="P172" s="20" t="str">
        <f>IF(ISERROR(O172),(G172),IF(OR(ISERROR(G172),ISERROR(K172)),"",IF(AND(G172="",K172=""),IF(A172="","",""),IF(ISNUMBER(O172),IF(OR($O$7="T",$O$7="A"),IF(AND(O172&gt;5,O172&lt;$P$4),5,IF(AND(O172&gt;=$P$4,O172&lt;=6),6,MROUND(O172,P$7))),IF(AND(MIN(G172,K172)&lt;#REF!,R172="!",O172&gt;=$P$4),"ONV",IF(AND(O172&gt;5,O172&lt;$P$4),5,IF(AND(O172&gt;=$P$4,O172&lt;=6),6,MROUND(O172,P$7))))),""))))</f>
        <v/>
      </c>
      <c r="Q172" s="187" t="e">
        <f>IF(AND($O$7="B",ISNUMBER(O172),MIN(G172,K172)&lt;#REF!),"!","")</f>
        <v>#REF!</v>
      </c>
      <c r="R172" s="190" t="str">
        <f t="shared" si="25"/>
        <v/>
      </c>
      <c r="S172" s="193" t="str">
        <f t="shared" si="35"/>
        <v/>
      </c>
      <c r="T172" s="1"/>
    </row>
    <row r="173" spans="1:20" x14ac:dyDescent="0.2">
      <c r="A173" s="21" t="str">
        <f>OutputOsiris!A173</f>
        <v/>
      </c>
      <c r="B173" s="26" t="str">
        <f>VLOOKUP(A173,InputToets!$A$9:$A$1008,1,FALSE)</f>
        <v/>
      </c>
      <c r="C173" s="44" t="str">
        <f t="shared" si="26"/>
        <v/>
      </c>
      <c r="D173" s="45" t="str">
        <f>VLOOKUP(A173,Opdracht!$A$11:$A$1010,1,FALSE)</f>
        <v/>
      </c>
      <c r="E173" s="44" t="str">
        <f t="shared" si="27"/>
        <v/>
      </c>
      <c r="F173" s="19" t="str">
        <f>VLOOKUP(A173,OutputOsiris!$A$9:$B$1008,2,FALSE)</f>
        <v/>
      </c>
      <c r="G173" s="46" t="str">
        <f>IF(C173="NEE","",VLOOKUP(A173,InputToets!$A$9:$J$1008,8,FALSE))</f>
        <v/>
      </c>
      <c r="H173" s="13">
        <f t="shared" si="28"/>
        <v>0</v>
      </c>
      <c r="I173" s="12">
        <f t="shared" si="29"/>
        <v>1</v>
      </c>
      <c r="J173" s="13">
        <f t="shared" si="30"/>
        <v>0</v>
      </c>
      <c r="K173" s="46" t="str">
        <f>IF($K$7=0,"",VLOOKUP(A173,Opdracht!$A$11:$J$1010,8,FALSE))</f>
        <v/>
      </c>
      <c r="L173" s="13">
        <f t="shared" si="31"/>
        <v>0</v>
      </c>
      <c r="M173" s="12">
        <f t="shared" si="32"/>
        <v>0</v>
      </c>
      <c r="N173" s="12">
        <f t="shared" si="33"/>
        <v>0</v>
      </c>
      <c r="O173" s="46" t="str">
        <f t="shared" si="34"/>
        <v/>
      </c>
      <c r="P173" s="20" t="str">
        <f>IF(ISERROR(O173),(G173),IF(OR(ISERROR(G173),ISERROR(K173)),"",IF(AND(G173="",K173=""),IF(A173="","",""),IF(ISNUMBER(O173),IF(OR($O$7="T",$O$7="A"),IF(AND(O173&gt;5,O173&lt;$P$4),5,IF(AND(O173&gt;=$P$4,O173&lt;=6),6,MROUND(O173,P$7))),IF(AND(MIN(G173,K173)&lt;#REF!,R173="!",O173&gt;=$P$4),"ONV",IF(AND(O173&gt;5,O173&lt;$P$4),5,IF(AND(O173&gt;=$P$4,O173&lt;=6),6,MROUND(O173,P$7))))),""))))</f>
        <v/>
      </c>
      <c r="Q173" s="187" t="e">
        <f>IF(AND($O$7="B",ISNUMBER(O173),MIN(G173,K173)&lt;#REF!),"!","")</f>
        <v>#REF!</v>
      </c>
      <c r="R173" s="190" t="str">
        <f t="shared" si="25"/>
        <v/>
      </c>
      <c r="S173" s="193" t="str">
        <f t="shared" si="35"/>
        <v/>
      </c>
      <c r="T173" s="1"/>
    </row>
    <row r="174" spans="1:20" x14ac:dyDescent="0.2">
      <c r="A174" s="21" t="str">
        <f>OutputOsiris!A174</f>
        <v/>
      </c>
      <c r="B174" s="26" t="str">
        <f>VLOOKUP(A174,InputToets!$A$9:$A$1008,1,FALSE)</f>
        <v/>
      </c>
      <c r="C174" s="44" t="str">
        <f t="shared" si="26"/>
        <v/>
      </c>
      <c r="D174" s="45" t="str">
        <f>VLOOKUP(A174,Opdracht!$A$11:$A$1010,1,FALSE)</f>
        <v/>
      </c>
      <c r="E174" s="44" t="str">
        <f t="shared" si="27"/>
        <v/>
      </c>
      <c r="F174" s="19" t="str">
        <f>VLOOKUP(A174,OutputOsiris!$A$9:$B$1008,2,FALSE)</f>
        <v/>
      </c>
      <c r="G174" s="46" t="str">
        <f>IF(C174="NEE","",VLOOKUP(A174,InputToets!$A$9:$J$1008,8,FALSE))</f>
        <v/>
      </c>
      <c r="H174" s="13">
        <f t="shared" si="28"/>
        <v>0</v>
      </c>
      <c r="I174" s="12">
        <f t="shared" si="29"/>
        <v>1</v>
      </c>
      <c r="J174" s="13">
        <f t="shared" si="30"/>
        <v>0</v>
      </c>
      <c r="K174" s="46" t="str">
        <f>IF($K$7=0,"",VLOOKUP(A174,Opdracht!$A$11:$J$1010,8,FALSE))</f>
        <v/>
      </c>
      <c r="L174" s="13">
        <f t="shared" si="31"/>
        <v>0</v>
      </c>
      <c r="M174" s="12">
        <f t="shared" si="32"/>
        <v>0</v>
      </c>
      <c r="N174" s="12">
        <f t="shared" si="33"/>
        <v>0</v>
      </c>
      <c r="O174" s="46" t="str">
        <f t="shared" si="34"/>
        <v/>
      </c>
      <c r="P174" s="20" t="str">
        <f>IF(ISERROR(O174),(G174),IF(OR(ISERROR(G174),ISERROR(K174)),"",IF(AND(G174="",K174=""),IF(A174="","",""),IF(ISNUMBER(O174),IF(OR($O$7="T",$O$7="A"),IF(AND(O174&gt;5,O174&lt;$P$4),5,IF(AND(O174&gt;=$P$4,O174&lt;=6),6,MROUND(O174,P$7))),IF(AND(MIN(G174,K174)&lt;#REF!,R174="!",O174&gt;=$P$4),"ONV",IF(AND(O174&gt;5,O174&lt;$P$4),5,IF(AND(O174&gt;=$P$4,O174&lt;=6),6,MROUND(O174,P$7))))),""))))</f>
        <v/>
      </c>
      <c r="Q174" s="187" t="e">
        <f>IF(AND($O$7="B",ISNUMBER(O174),MIN(G174,K174)&lt;#REF!),"!","")</f>
        <v>#REF!</v>
      </c>
      <c r="R174" s="190" t="str">
        <f t="shared" si="25"/>
        <v/>
      </c>
      <c r="S174" s="193" t="str">
        <f t="shared" si="35"/>
        <v/>
      </c>
      <c r="T174" s="1"/>
    </row>
    <row r="175" spans="1:20" x14ac:dyDescent="0.2">
      <c r="A175" s="21" t="str">
        <f>OutputOsiris!A175</f>
        <v/>
      </c>
      <c r="B175" s="26" t="str">
        <f>VLOOKUP(A175,InputToets!$A$9:$A$1008,1,FALSE)</f>
        <v/>
      </c>
      <c r="C175" s="44" t="str">
        <f t="shared" si="26"/>
        <v/>
      </c>
      <c r="D175" s="45" t="str">
        <f>VLOOKUP(A175,Opdracht!$A$11:$A$1010,1,FALSE)</f>
        <v/>
      </c>
      <c r="E175" s="44" t="str">
        <f t="shared" si="27"/>
        <v/>
      </c>
      <c r="F175" s="19" t="str">
        <f>VLOOKUP(A175,OutputOsiris!$A$9:$B$1008,2,FALSE)</f>
        <v/>
      </c>
      <c r="G175" s="46" t="str">
        <f>IF(C175="NEE","",VLOOKUP(A175,InputToets!$A$9:$J$1008,8,FALSE))</f>
        <v/>
      </c>
      <c r="H175" s="13">
        <f t="shared" si="28"/>
        <v>0</v>
      </c>
      <c r="I175" s="12">
        <f t="shared" si="29"/>
        <v>1</v>
      </c>
      <c r="J175" s="13">
        <f t="shared" si="30"/>
        <v>0</v>
      </c>
      <c r="K175" s="46" t="str">
        <f>IF($K$7=0,"",VLOOKUP(A175,Opdracht!$A$11:$J$1010,8,FALSE))</f>
        <v/>
      </c>
      <c r="L175" s="13">
        <f t="shared" si="31"/>
        <v>0</v>
      </c>
      <c r="M175" s="12">
        <f t="shared" si="32"/>
        <v>0</v>
      </c>
      <c r="N175" s="12">
        <f t="shared" si="33"/>
        <v>0</v>
      </c>
      <c r="O175" s="46" t="str">
        <f t="shared" si="34"/>
        <v/>
      </c>
      <c r="P175" s="20" t="str">
        <f>IF(ISERROR(O175),(G175),IF(OR(ISERROR(G175),ISERROR(K175)),"",IF(AND(G175="",K175=""),IF(A175="","",""),IF(ISNUMBER(O175),IF(OR($O$7="T",$O$7="A"),IF(AND(O175&gt;5,O175&lt;$P$4),5,IF(AND(O175&gt;=$P$4,O175&lt;=6),6,MROUND(O175,P$7))),IF(AND(MIN(G175,K175)&lt;#REF!,R175="!",O175&gt;=$P$4),"ONV",IF(AND(O175&gt;5,O175&lt;$P$4),5,IF(AND(O175&gt;=$P$4,O175&lt;=6),6,MROUND(O175,P$7))))),""))))</f>
        <v/>
      </c>
      <c r="Q175" s="187" t="e">
        <f>IF(AND($O$7="B",ISNUMBER(O175),MIN(G175,K175)&lt;#REF!),"!","")</f>
        <v>#REF!</v>
      </c>
      <c r="R175" s="190" t="str">
        <f t="shared" si="25"/>
        <v/>
      </c>
      <c r="S175" s="193" t="str">
        <f t="shared" si="35"/>
        <v/>
      </c>
      <c r="T175" s="1"/>
    </row>
    <row r="176" spans="1:20" x14ac:dyDescent="0.2">
      <c r="A176" s="21" t="str">
        <f>OutputOsiris!A176</f>
        <v/>
      </c>
      <c r="B176" s="26" t="str">
        <f>VLOOKUP(A176,InputToets!$A$9:$A$1008,1,FALSE)</f>
        <v/>
      </c>
      <c r="C176" s="44" t="str">
        <f t="shared" si="26"/>
        <v/>
      </c>
      <c r="D176" s="45" t="str">
        <f>VLOOKUP(A176,Opdracht!$A$11:$A$1010,1,FALSE)</f>
        <v/>
      </c>
      <c r="E176" s="44" t="str">
        <f t="shared" si="27"/>
        <v/>
      </c>
      <c r="F176" s="19" t="str">
        <f>VLOOKUP(A176,OutputOsiris!$A$9:$B$1008,2,FALSE)</f>
        <v/>
      </c>
      <c r="G176" s="46" t="str">
        <f>IF(C176="NEE","",VLOOKUP(A176,InputToets!$A$9:$J$1008,8,FALSE))</f>
        <v/>
      </c>
      <c r="H176" s="13">
        <f t="shared" si="28"/>
        <v>0</v>
      </c>
      <c r="I176" s="12">
        <f t="shared" si="29"/>
        <v>1</v>
      </c>
      <c r="J176" s="13">
        <f t="shared" si="30"/>
        <v>0</v>
      </c>
      <c r="K176" s="46" t="str">
        <f>IF($K$7=0,"",VLOOKUP(A176,Opdracht!$A$11:$J$1010,8,FALSE))</f>
        <v/>
      </c>
      <c r="L176" s="13">
        <f t="shared" si="31"/>
        <v>0</v>
      </c>
      <c r="M176" s="12">
        <f t="shared" si="32"/>
        <v>0</v>
      </c>
      <c r="N176" s="12">
        <f t="shared" si="33"/>
        <v>0</v>
      </c>
      <c r="O176" s="46" t="str">
        <f t="shared" si="34"/>
        <v/>
      </c>
      <c r="P176" s="20" t="str">
        <f>IF(ISERROR(O176),(G176),IF(OR(ISERROR(G176),ISERROR(K176)),"",IF(AND(G176="",K176=""),IF(A176="","",""),IF(ISNUMBER(O176),IF(OR($O$7="T",$O$7="A"),IF(AND(O176&gt;5,O176&lt;$P$4),5,IF(AND(O176&gt;=$P$4,O176&lt;=6),6,MROUND(O176,P$7))),IF(AND(MIN(G176,K176)&lt;#REF!,R176="!",O176&gt;=$P$4),"ONV",IF(AND(O176&gt;5,O176&lt;$P$4),5,IF(AND(O176&gt;=$P$4,O176&lt;=6),6,MROUND(O176,P$7))))),""))))</f>
        <v/>
      </c>
      <c r="Q176" s="187" t="e">
        <f>IF(AND($O$7="B",ISNUMBER(O176),MIN(G176,K176)&lt;#REF!),"!","")</f>
        <v>#REF!</v>
      </c>
      <c r="R176" s="190" t="str">
        <f t="shared" si="25"/>
        <v/>
      </c>
      <c r="S176" s="193" t="str">
        <f t="shared" si="35"/>
        <v/>
      </c>
      <c r="T176" s="1"/>
    </row>
    <row r="177" spans="1:20" x14ac:dyDescent="0.2">
      <c r="A177" s="21" t="str">
        <f>OutputOsiris!A177</f>
        <v/>
      </c>
      <c r="B177" s="26" t="str">
        <f>VLOOKUP(A177,InputToets!$A$9:$A$1008,1,FALSE)</f>
        <v/>
      </c>
      <c r="C177" s="44" t="str">
        <f t="shared" si="26"/>
        <v/>
      </c>
      <c r="D177" s="45" t="str">
        <f>VLOOKUP(A177,Opdracht!$A$11:$A$1010,1,FALSE)</f>
        <v/>
      </c>
      <c r="E177" s="44" t="str">
        <f t="shared" si="27"/>
        <v/>
      </c>
      <c r="F177" s="19" t="str">
        <f>VLOOKUP(A177,OutputOsiris!$A$9:$B$1008,2,FALSE)</f>
        <v/>
      </c>
      <c r="G177" s="46" t="str">
        <f>IF(C177="NEE","",VLOOKUP(A177,InputToets!$A$9:$J$1008,8,FALSE))</f>
        <v/>
      </c>
      <c r="H177" s="13">
        <f t="shared" si="28"/>
        <v>0</v>
      </c>
      <c r="I177" s="12">
        <f t="shared" si="29"/>
        <v>1</v>
      </c>
      <c r="J177" s="13">
        <f t="shared" si="30"/>
        <v>0</v>
      </c>
      <c r="K177" s="46" t="str">
        <f>IF($K$7=0,"",VLOOKUP(A177,Opdracht!$A$11:$J$1010,8,FALSE))</f>
        <v/>
      </c>
      <c r="L177" s="13">
        <f t="shared" si="31"/>
        <v>0</v>
      </c>
      <c r="M177" s="12">
        <f t="shared" si="32"/>
        <v>0</v>
      </c>
      <c r="N177" s="12">
        <f t="shared" si="33"/>
        <v>0</v>
      </c>
      <c r="O177" s="46" t="str">
        <f t="shared" si="34"/>
        <v/>
      </c>
      <c r="P177" s="20" t="str">
        <f>IF(ISERROR(O177),(G177),IF(OR(ISERROR(G177),ISERROR(K177)),"",IF(AND(G177="",K177=""),IF(A177="","",""),IF(ISNUMBER(O177),IF(OR($O$7="T",$O$7="A"),IF(AND(O177&gt;5,O177&lt;$P$4),5,IF(AND(O177&gt;=$P$4,O177&lt;=6),6,MROUND(O177,P$7))),IF(AND(MIN(G177,K177)&lt;#REF!,R177="!",O177&gt;=$P$4),"ONV",IF(AND(O177&gt;5,O177&lt;$P$4),5,IF(AND(O177&gt;=$P$4,O177&lt;=6),6,MROUND(O177,P$7))))),""))))</f>
        <v/>
      </c>
      <c r="Q177" s="187" t="e">
        <f>IF(AND($O$7="B",ISNUMBER(O177),MIN(G177,K177)&lt;#REF!),"!","")</f>
        <v>#REF!</v>
      </c>
      <c r="R177" s="190" t="str">
        <f t="shared" si="25"/>
        <v/>
      </c>
      <c r="S177" s="193" t="str">
        <f t="shared" si="35"/>
        <v/>
      </c>
      <c r="T177" s="1"/>
    </row>
    <row r="178" spans="1:20" x14ac:dyDescent="0.2">
      <c r="A178" s="21" t="str">
        <f>OutputOsiris!A178</f>
        <v/>
      </c>
      <c r="B178" s="26" t="str">
        <f>VLOOKUP(A178,InputToets!$A$9:$A$1008,1,FALSE)</f>
        <v/>
      </c>
      <c r="C178" s="44" t="str">
        <f t="shared" si="26"/>
        <v/>
      </c>
      <c r="D178" s="45" t="str">
        <f>VLOOKUP(A178,Opdracht!$A$11:$A$1010,1,FALSE)</f>
        <v/>
      </c>
      <c r="E178" s="44" t="str">
        <f t="shared" si="27"/>
        <v/>
      </c>
      <c r="F178" s="19" t="str">
        <f>VLOOKUP(A178,OutputOsiris!$A$9:$B$1008,2,FALSE)</f>
        <v/>
      </c>
      <c r="G178" s="46" t="str">
        <f>IF(C178="NEE","",VLOOKUP(A178,InputToets!$A$9:$J$1008,8,FALSE))</f>
        <v/>
      </c>
      <c r="H178" s="13">
        <f t="shared" si="28"/>
        <v>0</v>
      </c>
      <c r="I178" s="12">
        <f t="shared" si="29"/>
        <v>1</v>
      </c>
      <c r="J178" s="13">
        <f t="shared" si="30"/>
        <v>0</v>
      </c>
      <c r="K178" s="46" t="str">
        <f>IF($K$7=0,"",VLOOKUP(A178,Opdracht!$A$11:$J$1010,8,FALSE))</f>
        <v/>
      </c>
      <c r="L178" s="13">
        <f t="shared" si="31"/>
        <v>0</v>
      </c>
      <c r="M178" s="12">
        <f t="shared" si="32"/>
        <v>0</v>
      </c>
      <c r="N178" s="12">
        <f t="shared" si="33"/>
        <v>0</v>
      </c>
      <c r="O178" s="46" t="str">
        <f t="shared" si="34"/>
        <v/>
      </c>
      <c r="P178" s="20" t="str">
        <f>IF(ISERROR(O178),(G178),IF(OR(ISERROR(G178),ISERROR(K178)),"",IF(AND(G178="",K178=""),IF(A178="","",""),IF(ISNUMBER(O178),IF(OR($O$7="T",$O$7="A"),IF(AND(O178&gt;5,O178&lt;$P$4),5,IF(AND(O178&gt;=$P$4,O178&lt;=6),6,MROUND(O178,P$7))),IF(AND(MIN(G178,K178)&lt;#REF!,R178="!",O178&gt;=$P$4),"ONV",IF(AND(O178&gt;5,O178&lt;$P$4),5,IF(AND(O178&gt;=$P$4,O178&lt;=6),6,MROUND(O178,P$7))))),""))))</f>
        <v/>
      </c>
      <c r="Q178" s="187" t="e">
        <f>IF(AND($O$7="B",ISNUMBER(O178),MIN(G178,K178)&lt;#REF!),"!","")</f>
        <v>#REF!</v>
      </c>
      <c r="R178" s="190" t="str">
        <f t="shared" si="25"/>
        <v/>
      </c>
      <c r="S178" s="193" t="str">
        <f t="shared" si="35"/>
        <v/>
      </c>
      <c r="T178" s="1"/>
    </row>
    <row r="179" spans="1:20" x14ac:dyDescent="0.2">
      <c r="A179" s="21" t="str">
        <f>OutputOsiris!A179</f>
        <v/>
      </c>
      <c r="B179" s="26" t="str">
        <f>VLOOKUP(A179,InputToets!$A$9:$A$1008,1,FALSE)</f>
        <v/>
      </c>
      <c r="C179" s="44" t="str">
        <f t="shared" si="26"/>
        <v/>
      </c>
      <c r="D179" s="45" t="str">
        <f>VLOOKUP(A179,Opdracht!$A$11:$A$1010,1,FALSE)</f>
        <v/>
      </c>
      <c r="E179" s="44" t="str">
        <f t="shared" si="27"/>
        <v/>
      </c>
      <c r="F179" s="19" t="str">
        <f>VLOOKUP(A179,OutputOsiris!$A$9:$B$1008,2,FALSE)</f>
        <v/>
      </c>
      <c r="G179" s="46" t="str">
        <f>IF(C179="NEE","",VLOOKUP(A179,InputToets!$A$9:$J$1008,8,FALSE))</f>
        <v/>
      </c>
      <c r="H179" s="13">
        <f t="shared" si="28"/>
        <v>0</v>
      </c>
      <c r="I179" s="12">
        <f t="shared" si="29"/>
        <v>1</v>
      </c>
      <c r="J179" s="13">
        <f t="shared" si="30"/>
        <v>0</v>
      </c>
      <c r="K179" s="46" t="str">
        <f>IF($K$7=0,"",VLOOKUP(A179,Opdracht!$A$11:$J$1010,8,FALSE))</f>
        <v/>
      </c>
      <c r="L179" s="13">
        <f t="shared" si="31"/>
        <v>0</v>
      </c>
      <c r="M179" s="12">
        <f t="shared" si="32"/>
        <v>0</v>
      </c>
      <c r="N179" s="12">
        <f t="shared" si="33"/>
        <v>0</v>
      </c>
      <c r="O179" s="46" t="str">
        <f t="shared" si="34"/>
        <v/>
      </c>
      <c r="P179" s="20" t="str">
        <f>IF(ISERROR(O179),(G179),IF(OR(ISERROR(G179),ISERROR(K179)),"",IF(AND(G179="",K179=""),IF(A179="","",""),IF(ISNUMBER(O179),IF(OR($O$7="T",$O$7="A"),IF(AND(O179&gt;5,O179&lt;$P$4),5,IF(AND(O179&gt;=$P$4,O179&lt;=6),6,MROUND(O179,P$7))),IF(AND(MIN(G179,K179)&lt;#REF!,R179="!",O179&gt;=$P$4),"ONV",IF(AND(O179&gt;5,O179&lt;$P$4),5,IF(AND(O179&gt;=$P$4,O179&lt;=6),6,MROUND(O179,P$7))))),""))))</f>
        <v/>
      </c>
      <c r="Q179" s="187" t="e">
        <f>IF(AND($O$7="B",ISNUMBER(O179),MIN(G179,K179)&lt;#REF!),"!","")</f>
        <v>#REF!</v>
      </c>
      <c r="R179" s="190" t="str">
        <f t="shared" si="25"/>
        <v/>
      </c>
      <c r="S179" s="193" t="str">
        <f t="shared" si="35"/>
        <v/>
      </c>
      <c r="T179" s="1"/>
    </row>
    <row r="180" spans="1:20" x14ac:dyDescent="0.2">
      <c r="A180" s="21" t="str">
        <f>OutputOsiris!A180</f>
        <v/>
      </c>
      <c r="B180" s="26" t="str">
        <f>VLOOKUP(A180,InputToets!$A$9:$A$1008,1,FALSE)</f>
        <v/>
      </c>
      <c r="C180" s="44" t="str">
        <f t="shared" si="26"/>
        <v/>
      </c>
      <c r="D180" s="45" t="str">
        <f>VLOOKUP(A180,Opdracht!$A$11:$A$1010,1,FALSE)</f>
        <v/>
      </c>
      <c r="E180" s="44" t="str">
        <f t="shared" si="27"/>
        <v/>
      </c>
      <c r="F180" s="19" t="str">
        <f>VLOOKUP(A180,OutputOsiris!$A$9:$B$1008,2,FALSE)</f>
        <v/>
      </c>
      <c r="G180" s="46" t="str">
        <f>IF(C180="NEE","",VLOOKUP(A180,InputToets!$A$9:$J$1008,8,FALSE))</f>
        <v/>
      </c>
      <c r="H180" s="13">
        <f t="shared" si="28"/>
        <v>0</v>
      </c>
      <c r="I180" s="12">
        <f t="shared" si="29"/>
        <v>1</v>
      </c>
      <c r="J180" s="13">
        <f t="shared" si="30"/>
        <v>0</v>
      </c>
      <c r="K180" s="46" t="str">
        <f>IF($K$7=0,"",VLOOKUP(A180,Opdracht!$A$11:$J$1010,8,FALSE))</f>
        <v/>
      </c>
      <c r="L180" s="13">
        <f t="shared" si="31"/>
        <v>0</v>
      </c>
      <c r="M180" s="12">
        <f t="shared" si="32"/>
        <v>0</v>
      </c>
      <c r="N180" s="12">
        <f t="shared" si="33"/>
        <v>0</v>
      </c>
      <c r="O180" s="46" t="str">
        <f t="shared" si="34"/>
        <v/>
      </c>
      <c r="P180" s="20" t="str">
        <f>IF(ISERROR(O180),(G180),IF(OR(ISERROR(G180),ISERROR(K180)),"",IF(AND(G180="",K180=""),IF(A180="","",""),IF(ISNUMBER(O180),IF(OR($O$7="T",$O$7="A"),IF(AND(O180&gt;5,O180&lt;$P$4),5,IF(AND(O180&gt;=$P$4,O180&lt;=6),6,MROUND(O180,P$7))),IF(AND(MIN(G180,K180)&lt;#REF!,R180="!",O180&gt;=$P$4),"ONV",IF(AND(O180&gt;5,O180&lt;$P$4),5,IF(AND(O180&gt;=$P$4,O180&lt;=6),6,MROUND(O180,P$7))))),""))))</f>
        <v/>
      </c>
      <c r="Q180" s="187" t="e">
        <f>IF(AND($O$7="B",ISNUMBER(O180),MIN(G180,K180)&lt;#REF!),"!","")</f>
        <v>#REF!</v>
      </c>
      <c r="R180" s="190" t="str">
        <f t="shared" si="25"/>
        <v/>
      </c>
      <c r="S180" s="193" t="str">
        <f t="shared" si="35"/>
        <v/>
      </c>
      <c r="T180" s="1"/>
    </row>
    <row r="181" spans="1:20" x14ac:dyDescent="0.2">
      <c r="A181" s="21" t="str">
        <f>OutputOsiris!A181</f>
        <v/>
      </c>
      <c r="B181" s="26" t="str">
        <f>VLOOKUP(A181,InputToets!$A$9:$A$1008,1,FALSE)</f>
        <v/>
      </c>
      <c r="C181" s="44" t="str">
        <f t="shared" si="26"/>
        <v/>
      </c>
      <c r="D181" s="45" t="str">
        <f>VLOOKUP(A181,Opdracht!$A$11:$A$1010,1,FALSE)</f>
        <v/>
      </c>
      <c r="E181" s="44" t="str">
        <f t="shared" si="27"/>
        <v/>
      </c>
      <c r="F181" s="19" t="str">
        <f>VLOOKUP(A181,OutputOsiris!$A$9:$B$1008,2,FALSE)</f>
        <v/>
      </c>
      <c r="G181" s="46" t="str">
        <f>IF(C181="NEE","",VLOOKUP(A181,InputToets!$A$9:$J$1008,8,FALSE))</f>
        <v/>
      </c>
      <c r="H181" s="13">
        <f t="shared" si="28"/>
        <v>0</v>
      </c>
      <c r="I181" s="12">
        <f t="shared" si="29"/>
        <v>1</v>
      </c>
      <c r="J181" s="13">
        <f t="shared" si="30"/>
        <v>0</v>
      </c>
      <c r="K181" s="46" t="str">
        <f>IF($K$7=0,"",VLOOKUP(A181,Opdracht!$A$11:$J$1010,8,FALSE))</f>
        <v/>
      </c>
      <c r="L181" s="13">
        <f t="shared" si="31"/>
        <v>0</v>
      </c>
      <c r="M181" s="12">
        <f t="shared" si="32"/>
        <v>0</v>
      </c>
      <c r="N181" s="12">
        <f t="shared" si="33"/>
        <v>0</v>
      </c>
      <c r="O181" s="46" t="str">
        <f t="shared" si="34"/>
        <v/>
      </c>
      <c r="P181" s="20" t="str">
        <f>IF(ISERROR(O181),(G181),IF(OR(ISERROR(G181),ISERROR(K181)),"",IF(AND(G181="",K181=""),IF(A181="","",""),IF(ISNUMBER(O181),IF(OR($O$7="T",$O$7="A"),IF(AND(O181&gt;5,O181&lt;$P$4),5,IF(AND(O181&gt;=$P$4,O181&lt;=6),6,MROUND(O181,P$7))),IF(AND(MIN(G181,K181)&lt;#REF!,R181="!",O181&gt;=$P$4),"ONV",IF(AND(O181&gt;5,O181&lt;$P$4),5,IF(AND(O181&gt;=$P$4,O181&lt;=6),6,MROUND(O181,P$7))))),""))))</f>
        <v/>
      </c>
      <c r="Q181" s="187" t="e">
        <f>IF(AND($O$7="B",ISNUMBER(O181),MIN(G181,K181)&lt;#REF!),"!","")</f>
        <v>#REF!</v>
      </c>
      <c r="R181" s="190" t="str">
        <f t="shared" si="25"/>
        <v/>
      </c>
      <c r="S181" s="193" t="str">
        <f t="shared" si="35"/>
        <v/>
      </c>
      <c r="T181" s="1"/>
    </row>
    <row r="182" spans="1:20" x14ac:dyDescent="0.2">
      <c r="A182" s="21" t="str">
        <f>OutputOsiris!A182</f>
        <v/>
      </c>
      <c r="B182" s="26" t="str">
        <f>VLOOKUP(A182,InputToets!$A$9:$A$1008,1,FALSE)</f>
        <v/>
      </c>
      <c r="C182" s="44" t="str">
        <f t="shared" si="26"/>
        <v/>
      </c>
      <c r="D182" s="45" t="str">
        <f>VLOOKUP(A182,Opdracht!$A$11:$A$1010,1,FALSE)</f>
        <v/>
      </c>
      <c r="E182" s="44" t="str">
        <f t="shared" si="27"/>
        <v/>
      </c>
      <c r="F182" s="19" t="str">
        <f>VLOOKUP(A182,OutputOsiris!$A$9:$B$1008,2,FALSE)</f>
        <v/>
      </c>
      <c r="G182" s="46" t="str">
        <f>IF(C182="NEE","",VLOOKUP(A182,InputToets!$A$9:$J$1008,8,FALSE))</f>
        <v/>
      </c>
      <c r="H182" s="13">
        <f t="shared" si="28"/>
        <v>0</v>
      </c>
      <c r="I182" s="12">
        <f t="shared" si="29"/>
        <v>1</v>
      </c>
      <c r="J182" s="13">
        <f t="shared" si="30"/>
        <v>0</v>
      </c>
      <c r="K182" s="46" t="str">
        <f>IF($K$7=0,"",VLOOKUP(A182,Opdracht!$A$11:$J$1010,8,FALSE))</f>
        <v/>
      </c>
      <c r="L182" s="13">
        <f t="shared" si="31"/>
        <v>0</v>
      </c>
      <c r="M182" s="12">
        <f t="shared" si="32"/>
        <v>0</v>
      </c>
      <c r="N182" s="12">
        <f t="shared" si="33"/>
        <v>0</v>
      </c>
      <c r="O182" s="46" t="str">
        <f t="shared" si="34"/>
        <v/>
      </c>
      <c r="P182" s="20" t="str">
        <f>IF(ISERROR(O182),(G182),IF(OR(ISERROR(G182),ISERROR(K182)),"",IF(AND(G182="",K182=""),IF(A182="","",""),IF(ISNUMBER(O182),IF(OR($O$7="T",$O$7="A"),IF(AND(O182&gt;5,O182&lt;$P$4),5,IF(AND(O182&gt;=$P$4,O182&lt;=6),6,MROUND(O182,P$7))),IF(AND(MIN(G182,K182)&lt;#REF!,R182="!",O182&gt;=$P$4),"ONV",IF(AND(O182&gt;5,O182&lt;$P$4),5,IF(AND(O182&gt;=$P$4,O182&lt;=6),6,MROUND(O182,P$7))))),""))))</f>
        <v/>
      </c>
      <c r="Q182" s="187" t="e">
        <f>IF(AND($O$7="B",ISNUMBER(O182),MIN(G182,K182)&lt;#REF!),"!","")</f>
        <v>#REF!</v>
      </c>
      <c r="R182" s="190" t="str">
        <f t="shared" si="25"/>
        <v/>
      </c>
      <c r="S182" s="193" t="str">
        <f t="shared" si="35"/>
        <v/>
      </c>
      <c r="T182" s="1"/>
    </row>
    <row r="183" spans="1:20" x14ac:dyDescent="0.2">
      <c r="A183" s="21" t="str">
        <f>OutputOsiris!A183</f>
        <v/>
      </c>
      <c r="B183" s="26" t="str">
        <f>VLOOKUP(A183,InputToets!$A$9:$A$1008,1,FALSE)</f>
        <v/>
      </c>
      <c r="C183" s="44" t="str">
        <f t="shared" si="26"/>
        <v/>
      </c>
      <c r="D183" s="45" t="str">
        <f>VLOOKUP(A183,Opdracht!$A$11:$A$1010,1,FALSE)</f>
        <v/>
      </c>
      <c r="E183" s="44" t="str">
        <f t="shared" si="27"/>
        <v/>
      </c>
      <c r="F183" s="19" t="str">
        <f>VLOOKUP(A183,OutputOsiris!$A$9:$B$1008,2,FALSE)</f>
        <v/>
      </c>
      <c r="G183" s="46" t="str">
        <f>IF(C183="NEE","",VLOOKUP(A183,InputToets!$A$9:$J$1008,8,FALSE))</f>
        <v/>
      </c>
      <c r="H183" s="13">
        <f t="shared" si="28"/>
        <v>0</v>
      </c>
      <c r="I183" s="12">
        <f t="shared" si="29"/>
        <v>1</v>
      </c>
      <c r="J183" s="13">
        <f t="shared" si="30"/>
        <v>0</v>
      </c>
      <c r="K183" s="46" t="str">
        <f>IF($K$7=0,"",VLOOKUP(A183,Opdracht!$A$11:$J$1010,8,FALSE))</f>
        <v/>
      </c>
      <c r="L183" s="13">
        <f t="shared" si="31"/>
        <v>0</v>
      </c>
      <c r="M183" s="12">
        <f t="shared" si="32"/>
        <v>0</v>
      </c>
      <c r="N183" s="12">
        <f t="shared" si="33"/>
        <v>0</v>
      </c>
      <c r="O183" s="46" t="str">
        <f t="shared" si="34"/>
        <v/>
      </c>
      <c r="P183" s="20" t="str">
        <f>IF(ISERROR(O183),(G183),IF(OR(ISERROR(G183),ISERROR(K183)),"",IF(AND(G183="",K183=""),IF(A183="","",""),IF(ISNUMBER(O183),IF(OR($O$7="T",$O$7="A"),IF(AND(O183&gt;5,O183&lt;$P$4),5,IF(AND(O183&gt;=$P$4,O183&lt;=6),6,MROUND(O183,P$7))),IF(AND(MIN(G183,K183)&lt;#REF!,R183="!",O183&gt;=$P$4),"ONV",IF(AND(O183&gt;5,O183&lt;$P$4),5,IF(AND(O183&gt;=$P$4,O183&lt;=6),6,MROUND(O183,P$7))))),""))))</f>
        <v/>
      </c>
      <c r="Q183" s="187" t="e">
        <f>IF(AND($O$7="B",ISNUMBER(O183),MIN(G183,K183)&lt;#REF!),"!","")</f>
        <v>#REF!</v>
      </c>
      <c r="R183" s="190" t="str">
        <f t="shared" si="25"/>
        <v/>
      </c>
      <c r="S183" s="193" t="str">
        <f t="shared" si="35"/>
        <v/>
      </c>
      <c r="T183" s="1"/>
    </row>
    <row r="184" spans="1:20" x14ac:dyDescent="0.2">
      <c r="A184" s="21" t="str">
        <f>OutputOsiris!A184</f>
        <v/>
      </c>
      <c r="B184" s="26" t="str">
        <f>VLOOKUP(A184,InputToets!$A$9:$A$1008,1,FALSE)</f>
        <v/>
      </c>
      <c r="C184" s="44" t="str">
        <f t="shared" si="26"/>
        <v/>
      </c>
      <c r="D184" s="45" t="str">
        <f>VLOOKUP(A184,Opdracht!$A$11:$A$1010,1,FALSE)</f>
        <v/>
      </c>
      <c r="E184" s="44" t="str">
        <f t="shared" si="27"/>
        <v/>
      </c>
      <c r="F184" s="19" t="str">
        <f>VLOOKUP(A184,OutputOsiris!$A$9:$B$1008,2,FALSE)</f>
        <v/>
      </c>
      <c r="G184" s="46" t="str">
        <f>IF(C184="NEE","",VLOOKUP(A184,InputToets!$A$9:$J$1008,8,FALSE))</f>
        <v/>
      </c>
      <c r="H184" s="13">
        <f t="shared" si="28"/>
        <v>0</v>
      </c>
      <c r="I184" s="12">
        <f t="shared" si="29"/>
        <v>1</v>
      </c>
      <c r="J184" s="13">
        <f t="shared" si="30"/>
        <v>0</v>
      </c>
      <c r="K184" s="46" t="str">
        <f>IF($K$7=0,"",VLOOKUP(A184,Opdracht!$A$11:$J$1010,8,FALSE))</f>
        <v/>
      </c>
      <c r="L184" s="13">
        <f t="shared" si="31"/>
        <v>0</v>
      </c>
      <c r="M184" s="12">
        <f t="shared" si="32"/>
        <v>0</v>
      </c>
      <c r="N184" s="12">
        <f t="shared" si="33"/>
        <v>0</v>
      </c>
      <c r="O184" s="46" t="str">
        <f t="shared" si="34"/>
        <v/>
      </c>
      <c r="P184" s="20" t="str">
        <f>IF(ISERROR(O184),(G184),IF(OR(ISERROR(G184),ISERROR(K184)),"",IF(AND(G184="",K184=""),IF(A184="","",""),IF(ISNUMBER(O184),IF(OR($O$7="T",$O$7="A"),IF(AND(O184&gt;5,O184&lt;$P$4),5,IF(AND(O184&gt;=$P$4,O184&lt;=6),6,MROUND(O184,P$7))),IF(AND(MIN(G184,K184)&lt;#REF!,R184="!",O184&gt;=$P$4),"ONV",IF(AND(O184&gt;5,O184&lt;$P$4),5,IF(AND(O184&gt;=$P$4,O184&lt;=6),6,MROUND(O184,P$7))))),""))))</f>
        <v/>
      </c>
      <c r="Q184" s="187" t="e">
        <f>IF(AND($O$7="B",ISNUMBER(O184),MIN(G184,K184)&lt;#REF!),"!","")</f>
        <v>#REF!</v>
      </c>
      <c r="R184" s="190" t="str">
        <f t="shared" si="25"/>
        <v/>
      </c>
      <c r="S184" s="193" t="str">
        <f t="shared" si="35"/>
        <v/>
      </c>
      <c r="T184" s="1"/>
    </row>
    <row r="185" spans="1:20" x14ac:dyDescent="0.2">
      <c r="A185" s="21" t="str">
        <f>OutputOsiris!A185</f>
        <v/>
      </c>
      <c r="B185" s="26" t="str">
        <f>VLOOKUP(A185,InputToets!$A$9:$A$1008,1,FALSE)</f>
        <v/>
      </c>
      <c r="C185" s="44" t="str">
        <f t="shared" si="26"/>
        <v/>
      </c>
      <c r="D185" s="45" t="str">
        <f>VLOOKUP(A185,Opdracht!$A$11:$A$1010,1,FALSE)</f>
        <v/>
      </c>
      <c r="E185" s="44" t="str">
        <f t="shared" si="27"/>
        <v/>
      </c>
      <c r="F185" s="19" t="str">
        <f>VLOOKUP(A185,OutputOsiris!$A$9:$B$1008,2,FALSE)</f>
        <v/>
      </c>
      <c r="G185" s="46" t="str">
        <f>IF(C185="NEE","",VLOOKUP(A185,InputToets!$A$9:$J$1008,8,FALSE))</f>
        <v/>
      </c>
      <c r="H185" s="13">
        <f t="shared" si="28"/>
        <v>0</v>
      </c>
      <c r="I185" s="12">
        <f t="shared" si="29"/>
        <v>1</v>
      </c>
      <c r="J185" s="13">
        <f t="shared" si="30"/>
        <v>0</v>
      </c>
      <c r="K185" s="46" t="str">
        <f>IF($K$7=0,"",VLOOKUP(A185,Opdracht!$A$11:$J$1010,8,FALSE))</f>
        <v/>
      </c>
      <c r="L185" s="13">
        <f t="shared" si="31"/>
        <v>0</v>
      </c>
      <c r="M185" s="12">
        <f t="shared" si="32"/>
        <v>0</v>
      </c>
      <c r="N185" s="12">
        <f t="shared" si="33"/>
        <v>0</v>
      </c>
      <c r="O185" s="46" t="str">
        <f t="shared" si="34"/>
        <v/>
      </c>
      <c r="P185" s="20" t="str">
        <f>IF(ISERROR(O185),(G185),IF(OR(ISERROR(G185),ISERROR(K185)),"",IF(AND(G185="",K185=""),IF(A185="","",""),IF(ISNUMBER(O185),IF(OR($O$7="T",$O$7="A"),IF(AND(O185&gt;5,O185&lt;$P$4),5,IF(AND(O185&gt;=$P$4,O185&lt;=6),6,MROUND(O185,P$7))),IF(AND(MIN(G185,K185)&lt;#REF!,R185="!",O185&gt;=$P$4),"ONV",IF(AND(O185&gt;5,O185&lt;$P$4),5,IF(AND(O185&gt;=$P$4,O185&lt;=6),6,MROUND(O185,P$7))))),""))))</f>
        <v/>
      </c>
      <c r="Q185" s="187" t="e">
        <f>IF(AND($O$7="B",ISNUMBER(O185),MIN(G185,K185)&lt;#REF!),"!","")</f>
        <v>#REF!</v>
      </c>
      <c r="R185" s="190" t="str">
        <f t="shared" si="25"/>
        <v/>
      </c>
      <c r="S185" s="193" t="str">
        <f t="shared" si="35"/>
        <v/>
      </c>
      <c r="T185" s="1"/>
    </row>
    <row r="186" spans="1:20" x14ac:dyDescent="0.2">
      <c r="A186" s="21" t="str">
        <f>OutputOsiris!A186</f>
        <v/>
      </c>
      <c r="B186" s="26" t="str">
        <f>VLOOKUP(A186,InputToets!$A$9:$A$1008,1,FALSE)</f>
        <v/>
      </c>
      <c r="C186" s="44" t="str">
        <f t="shared" si="26"/>
        <v/>
      </c>
      <c r="D186" s="45" t="str">
        <f>VLOOKUP(A186,Opdracht!$A$11:$A$1010,1,FALSE)</f>
        <v/>
      </c>
      <c r="E186" s="44" t="str">
        <f t="shared" si="27"/>
        <v/>
      </c>
      <c r="F186" s="19" t="str">
        <f>VLOOKUP(A186,OutputOsiris!$A$9:$B$1008,2,FALSE)</f>
        <v/>
      </c>
      <c r="G186" s="46" t="str">
        <f>IF(C186="NEE","",VLOOKUP(A186,InputToets!$A$9:$J$1008,8,FALSE))</f>
        <v/>
      </c>
      <c r="H186" s="13">
        <f t="shared" si="28"/>
        <v>0</v>
      </c>
      <c r="I186" s="12">
        <f t="shared" si="29"/>
        <v>1</v>
      </c>
      <c r="J186" s="13">
        <f t="shared" si="30"/>
        <v>0</v>
      </c>
      <c r="K186" s="46" t="str">
        <f>IF($K$7=0,"",VLOOKUP(A186,Opdracht!$A$11:$J$1010,8,FALSE))</f>
        <v/>
      </c>
      <c r="L186" s="13">
        <f t="shared" si="31"/>
        <v>0</v>
      </c>
      <c r="M186" s="12">
        <f t="shared" si="32"/>
        <v>0</v>
      </c>
      <c r="N186" s="12">
        <f t="shared" si="33"/>
        <v>0</v>
      </c>
      <c r="O186" s="46" t="str">
        <f t="shared" si="34"/>
        <v/>
      </c>
      <c r="P186" s="20" t="str">
        <f>IF(ISERROR(O186),(G186),IF(OR(ISERROR(G186),ISERROR(K186)),"",IF(AND(G186="",K186=""),IF(A186="","",""),IF(ISNUMBER(O186),IF(OR($O$7="T",$O$7="A"),IF(AND(O186&gt;5,O186&lt;$P$4),5,IF(AND(O186&gt;=$P$4,O186&lt;=6),6,MROUND(O186,P$7))),IF(AND(MIN(G186,K186)&lt;#REF!,R186="!",O186&gt;=$P$4),"ONV",IF(AND(O186&gt;5,O186&lt;$P$4),5,IF(AND(O186&gt;=$P$4,O186&lt;=6),6,MROUND(O186,P$7))))),""))))</f>
        <v/>
      </c>
      <c r="Q186" s="187" t="e">
        <f>IF(AND($O$7="B",ISNUMBER(O186),MIN(G186,K186)&lt;#REF!),"!","")</f>
        <v>#REF!</v>
      </c>
      <c r="R186" s="190" t="str">
        <f t="shared" si="25"/>
        <v/>
      </c>
      <c r="S186" s="193" t="str">
        <f t="shared" si="35"/>
        <v/>
      </c>
      <c r="T186" s="1"/>
    </row>
    <row r="187" spans="1:20" x14ac:dyDescent="0.2">
      <c r="A187" s="21" t="str">
        <f>OutputOsiris!A187</f>
        <v/>
      </c>
      <c r="B187" s="26" t="str">
        <f>VLOOKUP(A187,InputToets!$A$9:$A$1008,1,FALSE)</f>
        <v/>
      </c>
      <c r="C187" s="44" t="str">
        <f t="shared" si="26"/>
        <v/>
      </c>
      <c r="D187" s="45" t="str">
        <f>VLOOKUP(A187,Opdracht!$A$11:$A$1010,1,FALSE)</f>
        <v/>
      </c>
      <c r="E187" s="44" t="str">
        <f t="shared" si="27"/>
        <v/>
      </c>
      <c r="F187" s="19" t="str">
        <f>VLOOKUP(A187,OutputOsiris!$A$9:$B$1008,2,FALSE)</f>
        <v/>
      </c>
      <c r="G187" s="46" t="str">
        <f>IF(C187="NEE","",VLOOKUP(A187,InputToets!$A$9:$J$1008,8,FALSE))</f>
        <v/>
      </c>
      <c r="H187" s="13">
        <f t="shared" si="28"/>
        <v>0</v>
      </c>
      <c r="I187" s="12">
        <f t="shared" si="29"/>
        <v>1</v>
      </c>
      <c r="J187" s="13">
        <f t="shared" si="30"/>
        <v>0</v>
      </c>
      <c r="K187" s="46" t="str">
        <f>IF($K$7=0,"",VLOOKUP(A187,Opdracht!$A$11:$J$1010,8,FALSE))</f>
        <v/>
      </c>
      <c r="L187" s="13">
        <f t="shared" si="31"/>
        <v>0</v>
      </c>
      <c r="M187" s="12">
        <f t="shared" si="32"/>
        <v>0</v>
      </c>
      <c r="N187" s="12">
        <f t="shared" si="33"/>
        <v>0</v>
      </c>
      <c r="O187" s="46" t="str">
        <f t="shared" si="34"/>
        <v/>
      </c>
      <c r="P187" s="20" t="str">
        <f>IF(ISERROR(O187),(G187),IF(OR(ISERROR(G187),ISERROR(K187)),"",IF(AND(G187="",K187=""),IF(A187="","",""),IF(ISNUMBER(O187),IF(OR($O$7="T",$O$7="A"),IF(AND(O187&gt;5,O187&lt;$P$4),5,IF(AND(O187&gt;=$P$4,O187&lt;=6),6,MROUND(O187,P$7))),IF(AND(MIN(G187,K187)&lt;#REF!,R187="!",O187&gt;=$P$4),"ONV",IF(AND(O187&gt;5,O187&lt;$P$4),5,IF(AND(O187&gt;=$P$4,O187&lt;=6),6,MROUND(O187,P$7))))),""))))</f>
        <v/>
      </c>
      <c r="Q187" s="187" t="e">
        <f>IF(AND($O$7="B",ISNUMBER(O187),MIN(G187,K187)&lt;#REF!),"!","")</f>
        <v>#REF!</v>
      </c>
      <c r="R187" s="190" t="str">
        <f t="shared" si="25"/>
        <v/>
      </c>
      <c r="S187" s="193" t="str">
        <f t="shared" si="35"/>
        <v/>
      </c>
      <c r="T187" s="1"/>
    </row>
    <row r="188" spans="1:20" x14ac:dyDescent="0.2">
      <c r="A188" s="21" t="str">
        <f>OutputOsiris!A188</f>
        <v/>
      </c>
      <c r="B188" s="26" t="str">
        <f>VLOOKUP(A188,InputToets!$A$9:$A$1008,1,FALSE)</f>
        <v/>
      </c>
      <c r="C188" s="44" t="str">
        <f t="shared" si="26"/>
        <v/>
      </c>
      <c r="D188" s="45" t="str">
        <f>VLOOKUP(A188,Opdracht!$A$11:$A$1010,1,FALSE)</f>
        <v/>
      </c>
      <c r="E188" s="44" t="str">
        <f t="shared" si="27"/>
        <v/>
      </c>
      <c r="F188" s="19" t="str">
        <f>VLOOKUP(A188,OutputOsiris!$A$9:$B$1008,2,FALSE)</f>
        <v/>
      </c>
      <c r="G188" s="46" t="str">
        <f>IF(C188="NEE","",VLOOKUP(A188,InputToets!$A$9:$J$1008,8,FALSE))</f>
        <v/>
      </c>
      <c r="H188" s="13">
        <f t="shared" si="28"/>
        <v>0</v>
      </c>
      <c r="I188" s="12">
        <f t="shared" si="29"/>
        <v>1</v>
      </c>
      <c r="J188" s="13">
        <f t="shared" si="30"/>
        <v>0</v>
      </c>
      <c r="K188" s="46" t="str">
        <f>IF($K$7=0,"",VLOOKUP(A188,Opdracht!$A$11:$J$1010,8,FALSE))</f>
        <v/>
      </c>
      <c r="L188" s="13">
        <f t="shared" si="31"/>
        <v>0</v>
      </c>
      <c r="M188" s="12">
        <f t="shared" si="32"/>
        <v>0</v>
      </c>
      <c r="N188" s="12">
        <f t="shared" si="33"/>
        <v>0</v>
      </c>
      <c r="O188" s="46" t="str">
        <f t="shared" si="34"/>
        <v/>
      </c>
      <c r="P188" s="20" t="str">
        <f>IF(ISERROR(O188),(G188),IF(OR(ISERROR(G188),ISERROR(K188)),"",IF(AND(G188="",K188=""),IF(A188="","",""),IF(ISNUMBER(O188),IF(OR($O$7="T",$O$7="A"),IF(AND(O188&gt;5,O188&lt;$P$4),5,IF(AND(O188&gt;=$P$4,O188&lt;=6),6,MROUND(O188,P$7))),IF(AND(MIN(G188,K188)&lt;#REF!,R188="!",O188&gt;=$P$4),"ONV",IF(AND(O188&gt;5,O188&lt;$P$4),5,IF(AND(O188&gt;=$P$4,O188&lt;=6),6,MROUND(O188,P$7))))),""))))</f>
        <v/>
      </c>
      <c r="Q188" s="187" t="e">
        <f>IF(AND($O$7="B",ISNUMBER(O188),MIN(G188,K188)&lt;#REF!),"!","")</f>
        <v>#REF!</v>
      </c>
      <c r="R188" s="190" t="str">
        <f t="shared" si="25"/>
        <v/>
      </c>
      <c r="S188" s="193" t="str">
        <f t="shared" si="35"/>
        <v/>
      </c>
      <c r="T188" s="1"/>
    </row>
    <row r="189" spans="1:20" x14ac:dyDescent="0.2">
      <c r="A189" s="21" t="str">
        <f>OutputOsiris!A189</f>
        <v/>
      </c>
      <c r="B189" s="26" t="str">
        <f>VLOOKUP(A189,InputToets!$A$9:$A$1008,1,FALSE)</f>
        <v/>
      </c>
      <c r="C189" s="44" t="str">
        <f t="shared" si="26"/>
        <v/>
      </c>
      <c r="D189" s="45" t="str">
        <f>VLOOKUP(A189,Opdracht!$A$11:$A$1010,1,FALSE)</f>
        <v/>
      </c>
      <c r="E189" s="44" t="str">
        <f t="shared" si="27"/>
        <v/>
      </c>
      <c r="F189" s="19" t="str">
        <f>VLOOKUP(A189,OutputOsiris!$A$9:$B$1008,2,FALSE)</f>
        <v/>
      </c>
      <c r="G189" s="46" t="str">
        <f>IF(C189="NEE","",VLOOKUP(A189,InputToets!$A$9:$J$1008,8,FALSE))</f>
        <v/>
      </c>
      <c r="H189" s="13">
        <f t="shared" si="28"/>
        <v>0</v>
      </c>
      <c r="I189" s="12">
        <f t="shared" si="29"/>
        <v>1</v>
      </c>
      <c r="J189" s="13">
        <f t="shared" si="30"/>
        <v>0</v>
      </c>
      <c r="K189" s="46" t="str">
        <f>IF($K$7=0,"",VLOOKUP(A189,Opdracht!$A$11:$J$1010,8,FALSE))</f>
        <v/>
      </c>
      <c r="L189" s="13">
        <f t="shared" si="31"/>
        <v>0</v>
      </c>
      <c r="M189" s="12">
        <f t="shared" si="32"/>
        <v>0</v>
      </c>
      <c r="N189" s="12">
        <f t="shared" si="33"/>
        <v>0</v>
      </c>
      <c r="O189" s="46" t="str">
        <f t="shared" si="34"/>
        <v/>
      </c>
      <c r="P189" s="20" t="str">
        <f>IF(ISERROR(O189),(G189),IF(OR(ISERROR(G189),ISERROR(K189)),"",IF(AND(G189="",K189=""),IF(A189="","",""),IF(ISNUMBER(O189),IF(OR($O$7="T",$O$7="A"),IF(AND(O189&gt;5,O189&lt;$P$4),5,IF(AND(O189&gt;=$P$4,O189&lt;=6),6,MROUND(O189,P$7))),IF(AND(MIN(G189,K189)&lt;#REF!,R189="!",O189&gt;=$P$4),"ONV",IF(AND(O189&gt;5,O189&lt;$P$4),5,IF(AND(O189&gt;=$P$4,O189&lt;=6),6,MROUND(O189,P$7))))),""))))</f>
        <v/>
      </c>
      <c r="Q189" s="187" t="e">
        <f>IF(AND($O$7="B",ISNUMBER(O189),MIN(G189,K189)&lt;#REF!),"!","")</f>
        <v>#REF!</v>
      </c>
      <c r="R189" s="190" t="str">
        <f t="shared" si="25"/>
        <v/>
      </c>
      <c r="S189" s="193" t="str">
        <f t="shared" si="35"/>
        <v/>
      </c>
      <c r="T189" s="1"/>
    </row>
    <row r="190" spans="1:20" x14ac:dyDescent="0.2">
      <c r="A190" s="21" t="str">
        <f>OutputOsiris!A190</f>
        <v/>
      </c>
      <c r="B190" s="26" t="str">
        <f>VLOOKUP(A190,InputToets!$A$9:$A$1008,1,FALSE)</f>
        <v/>
      </c>
      <c r="C190" s="44" t="str">
        <f t="shared" si="26"/>
        <v/>
      </c>
      <c r="D190" s="45" t="str">
        <f>VLOOKUP(A190,Opdracht!$A$11:$A$1010,1,FALSE)</f>
        <v/>
      </c>
      <c r="E190" s="44" t="str">
        <f t="shared" si="27"/>
        <v/>
      </c>
      <c r="F190" s="19" t="str">
        <f>VLOOKUP(A190,OutputOsiris!$A$9:$B$1008,2,FALSE)</f>
        <v/>
      </c>
      <c r="G190" s="46" t="str">
        <f>IF(C190="NEE","",VLOOKUP(A190,InputToets!$A$9:$J$1008,8,FALSE))</f>
        <v/>
      </c>
      <c r="H190" s="13">
        <f t="shared" si="28"/>
        <v>0</v>
      </c>
      <c r="I190" s="12">
        <f t="shared" si="29"/>
        <v>1</v>
      </c>
      <c r="J190" s="13">
        <f t="shared" si="30"/>
        <v>0</v>
      </c>
      <c r="K190" s="46" t="str">
        <f>IF($K$7=0,"",VLOOKUP(A190,Opdracht!$A$11:$J$1010,8,FALSE))</f>
        <v/>
      </c>
      <c r="L190" s="13">
        <f t="shared" si="31"/>
        <v>0</v>
      </c>
      <c r="M190" s="12">
        <f t="shared" si="32"/>
        <v>0</v>
      </c>
      <c r="N190" s="12">
        <f t="shared" si="33"/>
        <v>0</v>
      </c>
      <c r="O190" s="46" t="str">
        <f t="shared" si="34"/>
        <v/>
      </c>
      <c r="P190" s="20" t="str">
        <f>IF(ISERROR(O190),(G190),IF(OR(ISERROR(G190),ISERROR(K190)),"",IF(AND(G190="",K190=""),IF(A190="","",""),IF(ISNUMBER(O190),IF(OR($O$7="T",$O$7="A"),IF(AND(O190&gt;5,O190&lt;$P$4),5,IF(AND(O190&gt;=$P$4,O190&lt;=6),6,MROUND(O190,P$7))),IF(AND(MIN(G190,K190)&lt;#REF!,R190="!",O190&gt;=$P$4),"ONV",IF(AND(O190&gt;5,O190&lt;$P$4),5,IF(AND(O190&gt;=$P$4,O190&lt;=6),6,MROUND(O190,P$7))))),""))))</f>
        <v/>
      </c>
      <c r="Q190" s="187" t="e">
        <f>IF(AND($O$7="B",ISNUMBER(O190),MIN(G190,K190)&lt;#REF!),"!","")</f>
        <v>#REF!</v>
      </c>
      <c r="R190" s="190" t="str">
        <f t="shared" si="25"/>
        <v/>
      </c>
      <c r="S190" s="193" t="str">
        <f t="shared" si="35"/>
        <v/>
      </c>
      <c r="T190" s="1"/>
    </row>
    <row r="191" spans="1:20" x14ac:dyDescent="0.2">
      <c r="A191" s="21" t="str">
        <f>OutputOsiris!A191</f>
        <v/>
      </c>
      <c r="B191" s="26" t="str">
        <f>VLOOKUP(A191,InputToets!$A$9:$A$1008,1,FALSE)</f>
        <v/>
      </c>
      <c r="C191" s="44" t="str">
        <f t="shared" si="26"/>
        <v/>
      </c>
      <c r="D191" s="45" t="str">
        <f>VLOOKUP(A191,Opdracht!$A$11:$A$1010,1,FALSE)</f>
        <v/>
      </c>
      <c r="E191" s="44" t="str">
        <f t="shared" si="27"/>
        <v/>
      </c>
      <c r="F191" s="19" t="str">
        <f>VLOOKUP(A191,OutputOsiris!$A$9:$B$1008,2,FALSE)</f>
        <v/>
      </c>
      <c r="G191" s="46" t="str">
        <f>IF(C191="NEE","",VLOOKUP(A191,InputToets!$A$9:$J$1008,8,FALSE))</f>
        <v/>
      </c>
      <c r="H191" s="13">
        <f t="shared" si="28"/>
        <v>0</v>
      </c>
      <c r="I191" s="12">
        <f t="shared" si="29"/>
        <v>1</v>
      </c>
      <c r="J191" s="13">
        <f t="shared" si="30"/>
        <v>0</v>
      </c>
      <c r="K191" s="46" t="str">
        <f>IF($K$7=0,"",VLOOKUP(A191,Opdracht!$A$11:$J$1010,8,FALSE))</f>
        <v/>
      </c>
      <c r="L191" s="13">
        <f t="shared" si="31"/>
        <v>0</v>
      </c>
      <c r="M191" s="12">
        <f t="shared" si="32"/>
        <v>0</v>
      </c>
      <c r="N191" s="12">
        <f t="shared" si="33"/>
        <v>0</v>
      </c>
      <c r="O191" s="46" t="str">
        <f t="shared" si="34"/>
        <v/>
      </c>
      <c r="P191" s="20" t="str">
        <f>IF(ISERROR(O191),(G191),IF(OR(ISERROR(G191),ISERROR(K191)),"",IF(AND(G191="",K191=""),IF(A191="","",""),IF(ISNUMBER(O191),IF(OR($O$7="T",$O$7="A"),IF(AND(O191&gt;5,O191&lt;$P$4),5,IF(AND(O191&gt;=$P$4,O191&lt;=6),6,MROUND(O191,P$7))),IF(AND(MIN(G191,K191)&lt;#REF!,R191="!",O191&gt;=$P$4),"ONV",IF(AND(O191&gt;5,O191&lt;$P$4),5,IF(AND(O191&gt;=$P$4,O191&lt;=6),6,MROUND(O191,P$7))))),""))))</f>
        <v/>
      </c>
      <c r="Q191" s="187" t="e">
        <f>IF(AND($O$7="B",ISNUMBER(O191),MIN(G191,K191)&lt;#REF!),"!","")</f>
        <v>#REF!</v>
      </c>
      <c r="R191" s="190" t="str">
        <f t="shared" si="25"/>
        <v/>
      </c>
      <c r="S191" s="193" t="str">
        <f t="shared" si="35"/>
        <v/>
      </c>
      <c r="T191" s="1"/>
    </row>
    <row r="192" spans="1:20" x14ac:dyDescent="0.2">
      <c r="A192" s="21" t="str">
        <f>OutputOsiris!A192</f>
        <v/>
      </c>
      <c r="B192" s="26" t="str">
        <f>VLOOKUP(A192,InputToets!$A$9:$A$1008,1,FALSE)</f>
        <v/>
      </c>
      <c r="C192" s="44" t="str">
        <f t="shared" si="26"/>
        <v/>
      </c>
      <c r="D192" s="45" t="str">
        <f>VLOOKUP(A192,Opdracht!$A$11:$A$1010,1,FALSE)</f>
        <v/>
      </c>
      <c r="E192" s="44" t="str">
        <f t="shared" si="27"/>
        <v/>
      </c>
      <c r="F192" s="19" t="str">
        <f>VLOOKUP(A192,OutputOsiris!$A$9:$B$1008,2,FALSE)</f>
        <v/>
      </c>
      <c r="G192" s="46" t="str">
        <f>IF(C192="NEE","",VLOOKUP(A192,InputToets!$A$9:$J$1008,8,FALSE))</f>
        <v/>
      </c>
      <c r="H192" s="13">
        <f t="shared" si="28"/>
        <v>0</v>
      </c>
      <c r="I192" s="12">
        <f t="shared" si="29"/>
        <v>1</v>
      </c>
      <c r="J192" s="13">
        <f t="shared" si="30"/>
        <v>0</v>
      </c>
      <c r="K192" s="46" t="str">
        <f>IF($K$7=0,"",VLOOKUP(A192,Opdracht!$A$11:$J$1010,8,FALSE))</f>
        <v/>
      </c>
      <c r="L192" s="13">
        <f t="shared" si="31"/>
        <v>0</v>
      </c>
      <c r="M192" s="12">
        <f t="shared" si="32"/>
        <v>0</v>
      </c>
      <c r="N192" s="12">
        <f t="shared" si="33"/>
        <v>0</v>
      </c>
      <c r="O192" s="46" t="str">
        <f t="shared" si="34"/>
        <v/>
      </c>
      <c r="P192" s="20" t="str">
        <f>IF(ISERROR(O192),(G192),IF(OR(ISERROR(G192),ISERROR(K192)),"",IF(AND(G192="",K192=""),IF(A192="","",""),IF(ISNUMBER(O192),IF(OR($O$7="T",$O$7="A"),IF(AND(O192&gt;5,O192&lt;$P$4),5,IF(AND(O192&gt;=$P$4,O192&lt;=6),6,MROUND(O192,P$7))),IF(AND(MIN(G192,K192)&lt;#REF!,R192="!",O192&gt;=$P$4),"ONV",IF(AND(O192&gt;5,O192&lt;$P$4),5,IF(AND(O192&gt;=$P$4,O192&lt;=6),6,MROUND(O192,P$7))))),""))))</f>
        <v/>
      </c>
      <c r="Q192" s="187" t="e">
        <f>IF(AND($O$7="B",ISNUMBER(O192),MIN(G192,K192)&lt;#REF!),"!","")</f>
        <v>#REF!</v>
      </c>
      <c r="R192" s="190" t="str">
        <f t="shared" si="25"/>
        <v/>
      </c>
      <c r="S192" s="193" t="str">
        <f t="shared" si="35"/>
        <v/>
      </c>
      <c r="T192" s="1"/>
    </row>
    <row r="193" spans="1:20" x14ac:dyDescent="0.2">
      <c r="A193" s="21" t="str">
        <f>OutputOsiris!A193</f>
        <v/>
      </c>
      <c r="B193" s="26" t="str">
        <f>VLOOKUP(A193,InputToets!$A$9:$A$1008,1,FALSE)</f>
        <v/>
      </c>
      <c r="C193" s="44" t="str">
        <f t="shared" si="26"/>
        <v/>
      </c>
      <c r="D193" s="45" t="str">
        <f>VLOOKUP(A193,Opdracht!$A$11:$A$1010,1,FALSE)</f>
        <v/>
      </c>
      <c r="E193" s="44" t="str">
        <f t="shared" si="27"/>
        <v/>
      </c>
      <c r="F193" s="19" t="str">
        <f>VLOOKUP(A193,OutputOsiris!$A$9:$B$1008,2,FALSE)</f>
        <v/>
      </c>
      <c r="G193" s="46" t="str">
        <f>IF(C193="NEE","",VLOOKUP(A193,InputToets!$A$9:$J$1008,8,FALSE))</f>
        <v/>
      </c>
      <c r="H193" s="13">
        <f t="shared" si="28"/>
        <v>0</v>
      </c>
      <c r="I193" s="12">
        <f t="shared" si="29"/>
        <v>1</v>
      </c>
      <c r="J193" s="13">
        <f t="shared" si="30"/>
        <v>0</v>
      </c>
      <c r="K193" s="46" t="str">
        <f>IF($K$7=0,"",VLOOKUP(A193,Opdracht!$A$11:$J$1010,8,FALSE))</f>
        <v/>
      </c>
      <c r="L193" s="13">
        <f t="shared" si="31"/>
        <v>0</v>
      </c>
      <c r="M193" s="12">
        <f t="shared" si="32"/>
        <v>0</v>
      </c>
      <c r="N193" s="12">
        <f t="shared" si="33"/>
        <v>0</v>
      </c>
      <c r="O193" s="46" t="str">
        <f t="shared" si="34"/>
        <v/>
      </c>
      <c r="P193" s="20" t="str">
        <f>IF(ISERROR(O193),(G193),IF(OR(ISERROR(G193),ISERROR(K193)),"",IF(AND(G193="",K193=""),IF(A193="","",""),IF(ISNUMBER(O193),IF(OR($O$7="T",$O$7="A"),IF(AND(O193&gt;5,O193&lt;$P$4),5,IF(AND(O193&gt;=$P$4,O193&lt;=6),6,MROUND(O193,P$7))),IF(AND(MIN(G193,K193)&lt;#REF!,R193="!",O193&gt;=$P$4),"ONV",IF(AND(O193&gt;5,O193&lt;$P$4),5,IF(AND(O193&gt;=$P$4,O193&lt;=6),6,MROUND(O193,P$7))))),""))))</f>
        <v/>
      </c>
      <c r="Q193" s="187" t="e">
        <f>IF(AND($O$7="B",ISNUMBER(O193),MIN(G193,K193)&lt;#REF!),"!","")</f>
        <v>#REF!</v>
      </c>
      <c r="R193" s="190" t="str">
        <f t="shared" si="25"/>
        <v/>
      </c>
      <c r="S193" s="193" t="str">
        <f t="shared" si="35"/>
        <v/>
      </c>
      <c r="T193" s="1"/>
    </row>
    <row r="194" spans="1:20" x14ac:dyDescent="0.2">
      <c r="A194" s="21" t="str">
        <f>OutputOsiris!A194</f>
        <v/>
      </c>
      <c r="B194" s="26" t="str">
        <f>VLOOKUP(A194,InputToets!$A$9:$A$1008,1,FALSE)</f>
        <v/>
      </c>
      <c r="C194" s="44" t="str">
        <f t="shared" si="26"/>
        <v/>
      </c>
      <c r="D194" s="45" t="str">
        <f>VLOOKUP(A194,Opdracht!$A$11:$A$1010,1,FALSE)</f>
        <v/>
      </c>
      <c r="E194" s="44" t="str">
        <f t="shared" si="27"/>
        <v/>
      </c>
      <c r="F194" s="19" t="str">
        <f>VLOOKUP(A194,OutputOsiris!$A$9:$B$1008,2,FALSE)</f>
        <v/>
      </c>
      <c r="G194" s="46" t="str">
        <f>IF(C194="NEE","",VLOOKUP(A194,InputToets!$A$9:$J$1008,8,FALSE))</f>
        <v/>
      </c>
      <c r="H194" s="13">
        <f t="shared" si="28"/>
        <v>0</v>
      </c>
      <c r="I194" s="12">
        <f t="shared" si="29"/>
        <v>1</v>
      </c>
      <c r="J194" s="13">
        <f t="shared" si="30"/>
        <v>0</v>
      </c>
      <c r="K194" s="46" t="str">
        <f>IF($K$7=0,"",VLOOKUP(A194,Opdracht!$A$11:$J$1010,8,FALSE))</f>
        <v/>
      </c>
      <c r="L194" s="13">
        <f t="shared" si="31"/>
        <v>0</v>
      </c>
      <c r="M194" s="12">
        <f t="shared" si="32"/>
        <v>0</v>
      </c>
      <c r="N194" s="12">
        <f t="shared" si="33"/>
        <v>0</v>
      </c>
      <c r="O194" s="46" t="str">
        <f t="shared" si="34"/>
        <v/>
      </c>
      <c r="P194" s="20" t="str">
        <f>IF(ISERROR(O194),(G194),IF(OR(ISERROR(G194),ISERROR(K194)),"",IF(AND(G194="",K194=""),IF(A194="","",""),IF(ISNUMBER(O194),IF(OR($O$7="T",$O$7="A"),IF(AND(O194&gt;5,O194&lt;$P$4),5,IF(AND(O194&gt;=$P$4,O194&lt;=6),6,MROUND(O194,P$7))),IF(AND(MIN(G194,K194)&lt;#REF!,R194="!",O194&gt;=$P$4),"ONV",IF(AND(O194&gt;5,O194&lt;$P$4),5,IF(AND(O194&gt;=$P$4,O194&lt;=6),6,MROUND(O194,P$7))))),""))))</f>
        <v/>
      </c>
      <c r="Q194" s="187" t="e">
        <f>IF(AND($O$7="B",ISNUMBER(O194),MIN(G194,K194)&lt;#REF!),"!","")</f>
        <v>#REF!</v>
      </c>
      <c r="R194" s="190" t="str">
        <f t="shared" si="25"/>
        <v/>
      </c>
      <c r="S194" s="193" t="str">
        <f t="shared" si="35"/>
        <v/>
      </c>
      <c r="T194" s="1"/>
    </row>
    <row r="195" spans="1:20" x14ac:dyDescent="0.2">
      <c r="A195" s="21" t="str">
        <f>OutputOsiris!A195</f>
        <v/>
      </c>
      <c r="B195" s="26" t="str">
        <f>VLOOKUP(A195,InputToets!$A$9:$A$1008,1,FALSE)</f>
        <v/>
      </c>
      <c r="C195" s="44" t="str">
        <f t="shared" si="26"/>
        <v/>
      </c>
      <c r="D195" s="45" t="str">
        <f>VLOOKUP(A195,Opdracht!$A$11:$A$1010,1,FALSE)</f>
        <v/>
      </c>
      <c r="E195" s="44" t="str">
        <f t="shared" si="27"/>
        <v/>
      </c>
      <c r="F195" s="19" t="str">
        <f>VLOOKUP(A195,OutputOsiris!$A$9:$B$1008,2,FALSE)</f>
        <v/>
      </c>
      <c r="G195" s="46" t="str">
        <f>IF(C195="NEE","",VLOOKUP(A195,InputToets!$A$9:$J$1008,8,FALSE))</f>
        <v/>
      </c>
      <c r="H195" s="13">
        <f t="shared" si="28"/>
        <v>0</v>
      </c>
      <c r="I195" s="12">
        <f t="shared" si="29"/>
        <v>1</v>
      </c>
      <c r="J195" s="13">
        <f t="shared" si="30"/>
        <v>0</v>
      </c>
      <c r="K195" s="46" t="str">
        <f>IF($K$7=0,"",VLOOKUP(A195,Opdracht!$A$11:$J$1010,8,FALSE))</f>
        <v/>
      </c>
      <c r="L195" s="13">
        <f t="shared" si="31"/>
        <v>0</v>
      </c>
      <c r="M195" s="12">
        <f t="shared" si="32"/>
        <v>0</v>
      </c>
      <c r="N195" s="12">
        <f t="shared" si="33"/>
        <v>0</v>
      </c>
      <c r="O195" s="46" t="str">
        <f t="shared" si="34"/>
        <v/>
      </c>
      <c r="P195" s="20" t="str">
        <f>IF(ISERROR(O195),(G195),IF(OR(ISERROR(G195),ISERROR(K195)),"",IF(AND(G195="",K195=""),IF(A195="","",""),IF(ISNUMBER(O195),IF(OR($O$7="T",$O$7="A"),IF(AND(O195&gt;5,O195&lt;$P$4),5,IF(AND(O195&gt;=$P$4,O195&lt;=6),6,MROUND(O195,P$7))),IF(AND(MIN(G195,K195)&lt;#REF!,R195="!",O195&gt;=$P$4),"ONV",IF(AND(O195&gt;5,O195&lt;$P$4),5,IF(AND(O195&gt;=$P$4,O195&lt;=6),6,MROUND(O195,P$7))))),""))))</f>
        <v/>
      </c>
      <c r="Q195" s="187" t="e">
        <f>IF(AND($O$7="B",ISNUMBER(O195),MIN(G195,K195)&lt;#REF!),"!","")</f>
        <v>#REF!</v>
      </c>
      <c r="R195" s="190" t="str">
        <f t="shared" si="25"/>
        <v/>
      </c>
      <c r="S195" s="193" t="str">
        <f t="shared" si="35"/>
        <v/>
      </c>
      <c r="T195" s="1"/>
    </row>
    <row r="196" spans="1:20" x14ac:dyDescent="0.2">
      <c r="A196" s="21" t="str">
        <f>OutputOsiris!A196</f>
        <v/>
      </c>
      <c r="B196" s="26" t="str">
        <f>VLOOKUP(A196,InputToets!$A$9:$A$1008,1,FALSE)</f>
        <v/>
      </c>
      <c r="C196" s="44" t="str">
        <f t="shared" si="26"/>
        <v/>
      </c>
      <c r="D196" s="45" t="str">
        <f>VLOOKUP(A196,Opdracht!$A$11:$A$1010,1,FALSE)</f>
        <v/>
      </c>
      <c r="E196" s="44" t="str">
        <f t="shared" si="27"/>
        <v/>
      </c>
      <c r="F196" s="19" t="str">
        <f>VLOOKUP(A196,OutputOsiris!$A$9:$B$1008,2,FALSE)</f>
        <v/>
      </c>
      <c r="G196" s="46" t="str">
        <f>IF(C196="NEE","",VLOOKUP(A196,InputToets!$A$9:$J$1008,8,FALSE))</f>
        <v/>
      </c>
      <c r="H196" s="13">
        <f t="shared" si="28"/>
        <v>0</v>
      </c>
      <c r="I196" s="12">
        <f t="shared" si="29"/>
        <v>1</v>
      </c>
      <c r="J196" s="13">
        <f t="shared" si="30"/>
        <v>0</v>
      </c>
      <c r="K196" s="46" t="str">
        <f>IF($K$7=0,"",VLOOKUP(A196,Opdracht!$A$11:$J$1010,8,FALSE))</f>
        <v/>
      </c>
      <c r="L196" s="13">
        <f t="shared" si="31"/>
        <v>0</v>
      </c>
      <c r="M196" s="12">
        <f t="shared" si="32"/>
        <v>0</v>
      </c>
      <c r="N196" s="12">
        <f t="shared" si="33"/>
        <v>0</v>
      </c>
      <c r="O196" s="46" t="str">
        <f t="shared" si="34"/>
        <v/>
      </c>
      <c r="P196" s="20" t="str">
        <f>IF(ISERROR(O196),(G196),IF(OR(ISERROR(G196),ISERROR(K196)),"",IF(AND(G196="",K196=""),IF(A196="","",""),IF(ISNUMBER(O196),IF(OR($O$7="T",$O$7="A"),IF(AND(O196&gt;5,O196&lt;$P$4),5,IF(AND(O196&gt;=$P$4,O196&lt;=6),6,MROUND(O196,P$7))),IF(AND(MIN(G196,K196)&lt;#REF!,R196="!",O196&gt;=$P$4),"ONV",IF(AND(O196&gt;5,O196&lt;$P$4),5,IF(AND(O196&gt;=$P$4,O196&lt;=6),6,MROUND(O196,P$7))))),""))))</f>
        <v/>
      </c>
      <c r="Q196" s="187" t="e">
        <f>IF(AND($O$7="B",ISNUMBER(O196),MIN(G196,K196)&lt;#REF!),"!","")</f>
        <v>#REF!</v>
      </c>
      <c r="R196" s="190" t="str">
        <f t="shared" si="25"/>
        <v/>
      </c>
      <c r="S196" s="193" t="str">
        <f t="shared" si="35"/>
        <v/>
      </c>
      <c r="T196" s="1"/>
    </row>
    <row r="197" spans="1:20" x14ac:dyDescent="0.2">
      <c r="A197" s="21" t="str">
        <f>OutputOsiris!A197</f>
        <v/>
      </c>
      <c r="B197" s="26" t="str">
        <f>VLOOKUP(A197,InputToets!$A$9:$A$1008,1,FALSE)</f>
        <v/>
      </c>
      <c r="C197" s="44" t="str">
        <f t="shared" si="26"/>
        <v/>
      </c>
      <c r="D197" s="45" t="str">
        <f>VLOOKUP(A197,Opdracht!$A$11:$A$1010,1,FALSE)</f>
        <v/>
      </c>
      <c r="E197" s="44" t="str">
        <f t="shared" si="27"/>
        <v/>
      </c>
      <c r="F197" s="19" t="str">
        <f>VLOOKUP(A197,OutputOsiris!$A$9:$B$1008,2,FALSE)</f>
        <v/>
      </c>
      <c r="G197" s="46" t="str">
        <f>IF(C197="NEE","",VLOOKUP(A197,InputToets!$A$9:$J$1008,8,FALSE))</f>
        <v/>
      </c>
      <c r="H197" s="13">
        <f t="shared" si="28"/>
        <v>0</v>
      </c>
      <c r="I197" s="12">
        <f t="shared" si="29"/>
        <v>1</v>
      </c>
      <c r="J197" s="13">
        <f t="shared" si="30"/>
        <v>0</v>
      </c>
      <c r="K197" s="46" t="str">
        <f>IF($K$7=0,"",VLOOKUP(A197,Opdracht!$A$11:$J$1010,8,FALSE))</f>
        <v/>
      </c>
      <c r="L197" s="13">
        <f t="shared" si="31"/>
        <v>0</v>
      </c>
      <c r="M197" s="12">
        <f t="shared" si="32"/>
        <v>0</v>
      </c>
      <c r="N197" s="12">
        <f t="shared" si="33"/>
        <v>0</v>
      </c>
      <c r="O197" s="46" t="str">
        <f t="shared" si="34"/>
        <v/>
      </c>
      <c r="P197" s="20" t="str">
        <f>IF(ISERROR(O197),(G197),IF(OR(ISERROR(G197),ISERROR(K197)),"",IF(AND(G197="",K197=""),IF(A197="","",""),IF(ISNUMBER(O197),IF(OR($O$7="T",$O$7="A"),IF(AND(O197&gt;5,O197&lt;$P$4),5,IF(AND(O197&gt;=$P$4,O197&lt;=6),6,MROUND(O197,P$7))),IF(AND(MIN(G197,K197)&lt;#REF!,R197="!",O197&gt;=$P$4),"ONV",IF(AND(O197&gt;5,O197&lt;$P$4),5,IF(AND(O197&gt;=$P$4,O197&lt;=6),6,MROUND(O197,P$7))))),""))))</f>
        <v/>
      </c>
      <c r="Q197" s="187" t="e">
        <f>IF(AND($O$7="B",ISNUMBER(O197),MIN(G197,K197)&lt;#REF!),"!","")</f>
        <v>#REF!</v>
      </c>
      <c r="R197" s="190" t="str">
        <f t="shared" si="25"/>
        <v/>
      </c>
      <c r="S197" s="193" t="str">
        <f t="shared" si="35"/>
        <v/>
      </c>
      <c r="T197" s="1"/>
    </row>
    <row r="198" spans="1:20" x14ac:dyDescent="0.2">
      <c r="A198" s="21" t="str">
        <f>OutputOsiris!A198</f>
        <v/>
      </c>
      <c r="B198" s="26" t="str">
        <f>VLOOKUP(A198,InputToets!$A$9:$A$1008,1,FALSE)</f>
        <v/>
      </c>
      <c r="C198" s="44" t="str">
        <f t="shared" si="26"/>
        <v/>
      </c>
      <c r="D198" s="45" t="str">
        <f>VLOOKUP(A198,Opdracht!$A$11:$A$1010,1,FALSE)</f>
        <v/>
      </c>
      <c r="E198" s="44" t="str">
        <f t="shared" si="27"/>
        <v/>
      </c>
      <c r="F198" s="19" t="str">
        <f>VLOOKUP(A198,OutputOsiris!$A$9:$B$1008,2,FALSE)</f>
        <v/>
      </c>
      <c r="G198" s="46" t="str">
        <f>IF(C198="NEE","",VLOOKUP(A198,InputToets!$A$9:$J$1008,8,FALSE))</f>
        <v/>
      </c>
      <c r="H198" s="13">
        <f t="shared" si="28"/>
        <v>0</v>
      </c>
      <c r="I198" s="12">
        <f t="shared" si="29"/>
        <v>1</v>
      </c>
      <c r="J198" s="13">
        <f t="shared" si="30"/>
        <v>0</v>
      </c>
      <c r="K198" s="46" t="str">
        <f>IF($K$7=0,"",VLOOKUP(A198,Opdracht!$A$11:$J$1010,8,FALSE))</f>
        <v/>
      </c>
      <c r="L198" s="13">
        <f t="shared" si="31"/>
        <v>0</v>
      </c>
      <c r="M198" s="12">
        <f t="shared" si="32"/>
        <v>0</v>
      </c>
      <c r="N198" s="12">
        <f t="shared" si="33"/>
        <v>0</v>
      </c>
      <c r="O198" s="46" t="str">
        <f t="shared" si="34"/>
        <v/>
      </c>
      <c r="P198" s="20" t="str">
        <f>IF(ISERROR(O198),(G198),IF(OR(ISERROR(G198),ISERROR(K198)),"",IF(AND(G198="",K198=""),IF(A198="","",""),IF(ISNUMBER(O198),IF(OR($O$7="T",$O$7="A"),IF(AND(O198&gt;5,O198&lt;$P$4),5,IF(AND(O198&gt;=$P$4,O198&lt;=6),6,MROUND(O198,P$7))),IF(AND(MIN(G198,K198)&lt;#REF!,R198="!",O198&gt;=$P$4),"ONV",IF(AND(O198&gt;5,O198&lt;$P$4),5,IF(AND(O198&gt;=$P$4,O198&lt;=6),6,MROUND(O198,P$7))))),""))))</f>
        <v/>
      </c>
      <c r="Q198" s="187" t="e">
        <f>IF(AND($O$7="B",ISNUMBER(O198),MIN(G198,K198)&lt;#REF!),"!","")</f>
        <v>#REF!</v>
      </c>
      <c r="R198" s="190" t="str">
        <f t="shared" si="25"/>
        <v/>
      </c>
      <c r="S198" s="193" t="str">
        <f t="shared" si="35"/>
        <v/>
      </c>
      <c r="T198" s="1"/>
    </row>
    <row r="199" spans="1:20" x14ac:dyDescent="0.2">
      <c r="A199" s="21" t="str">
        <f>OutputOsiris!A199</f>
        <v/>
      </c>
      <c r="B199" s="26" t="str">
        <f>VLOOKUP(A199,InputToets!$A$9:$A$1008,1,FALSE)</f>
        <v/>
      </c>
      <c r="C199" s="44" t="str">
        <f t="shared" si="26"/>
        <v/>
      </c>
      <c r="D199" s="45" t="str">
        <f>VLOOKUP(A199,Opdracht!$A$11:$A$1010,1,FALSE)</f>
        <v/>
      </c>
      <c r="E199" s="44" t="str">
        <f t="shared" si="27"/>
        <v/>
      </c>
      <c r="F199" s="19" t="str">
        <f>VLOOKUP(A199,OutputOsiris!$A$9:$B$1008,2,FALSE)</f>
        <v/>
      </c>
      <c r="G199" s="46" t="str">
        <f>IF(C199="NEE","",VLOOKUP(A199,InputToets!$A$9:$J$1008,8,FALSE))</f>
        <v/>
      </c>
      <c r="H199" s="13">
        <f t="shared" si="28"/>
        <v>0</v>
      </c>
      <c r="I199" s="12">
        <f t="shared" si="29"/>
        <v>1</v>
      </c>
      <c r="J199" s="13">
        <f t="shared" si="30"/>
        <v>0</v>
      </c>
      <c r="K199" s="46" t="str">
        <f>IF($K$7=0,"",VLOOKUP(A199,Opdracht!$A$11:$J$1010,8,FALSE))</f>
        <v/>
      </c>
      <c r="L199" s="13">
        <f t="shared" si="31"/>
        <v>0</v>
      </c>
      <c r="M199" s="12">
        <f t="shared" si="32"/>
        <v>0</v>
      </c>
      <c r="N199" s="12">
        <f t="shared" si="33"/>
        <v>0</v>
      </c>
      <c r="O199" s="46" t="str">
        <f t="shared" si="34"/>
        <v/>
      </c>
      <c r="P199" s="20" t="str">
        <f>IF(ISERROR(O199),(G199),IF(OR(ISERROR(G199),ISERROR(K199)),"",IF(AND(G199="",K199=""),IF(A199="","",""),IF(ISNUMBER(O199),IF(OR($O$7="T",$O$7="A"),IF(AND(O199&gt;5,O199&lt;$P$4),5,IF(AND(O199&gt;=$P$4,O199&lt;=6),6,MROUND(O199,P$7))),IF(AND(MIN(G199,K199)&lt;#REF!,R199="!",O199&gt;=$P$4),"ONV",IF(AND(O199&gt;5,O199&lt;$P$4),5,IF(AND(O199&gt;=$P$4,O199&lt;=6),6,MROUND(O199,P$7))))),""))))</f>
        <v/>
      </c>
      <c r="Q199" s="187" t="e">
        <f>IF(AND($O$7="B",ISNUMBER(O199),MIN(G199,K199)&lt;#REF!),"!","")</f>
        <v>#REF!</v>
      </c>
      <c r="R199" s="190" t="str">
        <f t="shared" si="25"/>
        <v/>
      </c>
      <c r="S199" s="193" t="str">
        <f t="shared" si="35"/>
        <v/>
      </c>
      <c r="T199" s="1"/>
    </row>
    <row r="200" spans="1:20" x14ac:dyDescent="0.2">
      <c r="A200" s="21" t="str">
        <f>OutputOsiris!A200</f>
        <v/>
      </c>
      <c r="B200" s="26" t="str">
        <f>VLOOKUP(A200,InputToets!$A$9:$A$1008,1,FALSE)</f>
        <v/>
      </c>
      <c r="C200" s="44" t="str">
        <f t="shared" si="26"/>
        <v/>
      </c>
      <c r="D200" s="45" t="str">
        <f>VLOOKUP(A200,Opdracht!$A$11:$A$1010,1,FALSE)</f>
        <v/>
      </c>
      <c r="E200" s="44" t="str">
        <f t="shared" si="27"/>
        <v/>
      </c>
      <c r="F200" s="19" t="str">
        <f>VLOOKUP(A200,OutputOsiris!$A$9:$B$1008,2,FALSE)</f>
        <v/>
      </c>
      <c r="G200" s="46" t="str">
        <f>IF(C200="NEE","",VLOOKUP(A200,InputToets!$A$9:$J$1008,8,FALSE))</f>
        <v/>
      </c>
      <c r="H200" s="13">
        <f t="shared" si="28"/>
        <v>0</v>
      </c>
      <c r="I200" s="12">
        <f t="shared" si="29"/>
        <v>1</v>
      </c>
      <c r="J200" s="13">
        <f t="shared" si="30"/>
        <v>0</v>
      </c>
      <c r="K200" s="46" t="str">
        <f>IF($K$7=0,"",VLOOKUP(A200,Opdracht!$A$11:$J$1010,8,FALSE))</f>
        <v/>
      </c>
      <c r="L200" s="13">
        <f t="shared" si="31"/>
        <v>0</v>
      </c>
      <c r="M200" s="12">
        <f t="shared" si="32"/>
        <v>0</v>
      </c>
      <c r="N200" s="12">
        <f t="shared" si="33"/>
        <v>0</v>
      </c>
      <c r="O200" s="46" t="str">
        <f t="shared" si="34"/>
        <v/>
      </c>
      <c r="P200" s="20" t="str">
        <f>IF(ISERROR(O200),(G200),IF(OR(ISERROR(G200),ISERROR(K200)),"",IF(AND(G200="",K200=""),IF(A200="","",""),IF(ISNUMBER(O200),IF(OR($O$7="T",$O$7="A"),IF(AND(O200&gt;5,O200&lt;$P$4),5,IF(AND(O200&gt;=$P$4,O200&lt;=6),6,MROUND(O200,P$7))),IF(AND(MIN(G200,K200)&lt;#REF!,R200="!",O200&gt;=$P$4),"ONV",IF(AND(O200&gt;5,O200&lt;$P$4),5,IF(AND(O200&gt;=$P$4,O200&lt;=6),6,MROUND(O200,P$7))))),""))))</f>
        <v/>
      </c>
      <c r="Q200" s="187" t="e">
        <f>IF(AND($O$7="B",ISNUMBER(O200),MIN(G200,K200)&lt;#REF!),"!","")</f>
        <v>#REF!</v>
      </c>
      <c r="R200" s="190" t="str">
        <f t="shared" si="25"/>
        <v/>
      </c>
      <c r="S200" s="193" t="str">
        <f t="shared" si="35"/>
        <v/>
      </c>
      <c r="T200" s="1"/>
    </row>
    <row r="201" spans="1:20" x14ac:dyDescent="0.2">
      <c r="A201" s="21" t="str">
        <f>OutputOsiris!A201</f>
        <v/>
      </c>
      <c r="B201" s="26" t="str">
        <f>VLOOKUP(A201,InputToets!$A$9:$A$1008,1,FALSE)</f>
        <v/>
      </c>
      <c r="C201" s="44" t="str">
        <f t="shared" si="26"/>
        <v/>
      </c>
      <c r="D201" s="45" t="str">
        <f>VLOOKUP(A201,Opdracht!$A$11:$A$1010,1,FALSE)</f>
        <v/>
      </c>
      <c r="E201" s="44" t="str">
        <f t="shared" si="27"/>
        <v/>
      </c>
      <c r="F201" s="19" t="str">
        <f>VLOOKUP(A201,OutputOsiris!$A$9:$B$1008,2,FALSE)</f>
        <v/>
      </c>
      <c r="G201" s="46" t="str">
        <f>IF(C201="NEE","",VLOOKUP(A201,InputToets!$A$9:$J$1008,8,FALSE))</f>
        <v/>
      </c>
      <c r="H201" s="13">
        <f t="shared" si="28"/>
        <v>0</v>
      </c>
      <c r="I201" s="12">
        <f t="shared" si="29"/>
        <v>1</v>
      </c>
      <c r="J201" s="13">
        <f t="shared" si="30"/>
        <v>0</v>
      </c>
      <c r="K201" s="46" t="str">
        <f>IF($K$7=0,"",VLOOKUP(A201,Opdracht!$A$11:$J$1010,8,FALSE))</f>
        <v/>
      </c>
      <c r="L201" s="13">
        <f t="shared" si="31"/>
        <v>0</v>
      </c>
      <c r="M201" s="12">
        <f t="shared" si="32"/>
        <v>0</v>
      </c>
      <c r="N201" s="12">
        <f t="shared" si="33"/>
        <v>0</v>
      </c>
      <c r="O201" s="46" t="str">
        <f t="shared" si="34"/>
        <v/>
      </c>
      <c r="P201" s="20" t="str">
        <f>IF(ISERROR(O201),(G201),IF(OR(ISERROR(G201),ISERROR(K201)),"",IF(AND(G201="",K201=""),IF(A201="","",""),IF(ISNUMBER(O201),IF(OR($O$7="T",$O$7="A"),IF(AND(O201&gt;5,O201&lt;$P$4),5,IF(AND(O201&gt;=$P$4,O201&lt;=6),6,MROUND(O201,P$7))),IF(AND(MIN(G201,K201)&lt;#REF!,R201="!",O201&gt;=$P$4),"ONV",IF(AND(O201&gt;5,O201&lt;$P$4),5,IF(AND(O201&gt;=$P$4,O201&lt;=6),6,MROUND(O201,P$7))))),""))))</f>
        <v/>
      </c>
      <c r="Q201" s="187" t="e">
        <f>IF(AND($O$7="B",ISNUMBER(O201),MIN(G201,K201)&lt;#REF!),"!","")</f>
        <v>#REF!</v>
      </c>
      <c r="R201" s="190" t="str">
        <f t="shared" ref="R201:R264" si="36">IF(ISERROR(Q201),"",Q201)</f>
        <v/>
      </c>
      <c r="S201" s="193" t="str">
        <f t="shared" si="35"/>
        <v/>
      </c>
      <c r="T201" s="1"/>
    </row>
    <row r="202" spans="1:20" x14ac:dyDescent="0.2">
      <c r="A202" s="21" t="str">
        <f>OutputOsiris!A202</f>
        <v/>
      </c>
      <c r="B202" s="26" t="str">
        <f>VLOOKUP(A202,InputToets!$A$9:$A$1008,1,FALSE)</f>
        <v/>
      </c>
      <c r="C202" s="44" t="str">
        <f t="shared" ref="C202:C265" si="37">IF(LEN(A202)=0,"",(IF(ISERROR(B202),"NEE","x")))</f>
        <v/>
      </c>
      <c r="D202" s="45" t="str">
        <f>VLOOKUP(A202,Opdracht!$A$11:$A$1010,1,FALSE)</f>
        <v/>
      </c>
      <c r="E202" s="44" t="str">
        <f t="shared" ref="E202:E265" si="38">IF(LEN(A202)=0,"",(IF(ISERROR(D202),"NEE","x")))</f>
        <v/>
      </c>
      <c r="F202" s="19" t="str">
        <f>VLOOKUP(A202,OutputOsiris!$A$9:$B$1008,2,FALSE)</f>
        <v/>
      </c>
      <c r="G202" s="46" t="str">
        <f>IF(C202="NEE","",VLOOKUP(A202,InputToets!$A$9:$J$1008,8,FALSE))</f>
        <v/>
      </c>
      <c r="H202" s="13">
        <f t="shared" ref="H202:H265" si="39">IF(ISNA(G202),0,IF(G202="",0,G202))</f>
        <v>0</v>
      </c>
      <c r="I202" s="12">
        <f t="shared" ref="I202:I265" si="40">$G$7</f>
        <v>1</v>
      </c>
      <c r="J202" s="13">
        <f t="shared" ref="J202:J265" si="41">I202*H202</f>
        <v>0</v>
      </c>
      <c r="K202" s="46" t="str">
        <f>IF($K$7=0,"",VLOOKUP(A202,Opdracht!$A$11:$J$1010,8,FALSE))</f>
        <v/>
      </c>
      <c r="L202" s="13">
        <f t="shared" ref="L202:L265" si="42">IF(ISNA(K202),0,IF(K202="",0,K202))</f>
        <v>0</v>
      </c>
      <c r="M202" s="12">
        <f t="shared" ref="M202:M265" si="43">$K$7</f>
        <v>0</v>
      </c>
      <c r="N202" s="12">
        <f t="shared" ref="N202:N265" si="44">M202*L202</f>
        <v>0</v>
      </c>
      <c r="O202" s="46" t="str">
        <f t="shared" ref="O202:O265" si="45">IF(AND(J202=0,N202=0),"",IF($O$7="A",(J202+N202)/(I202+M202),IF(AND(J202&lt;&gt;0,N202&lt;&gt;0,$O$7="B"),($G$7*H202+$K$7*L202)/($G$7+$K$7),IF(AND(J202&lt;&gt;0,$O$7="T"),($G$7*H202+$K$7*L202)/($G$7+$K$7),""))))</f>
        <v/>
      </c>
      <c r="P202" s="20" t="str">
        <f>IF(ISERROR(O202),(G202),IF(OR(ISERROR(G202),ISERROR(K202)),"",IF(AND(G202="",K202=""),IF(A202="","",""),IF(ISNUMBER(O202),IF(OR($O$7="T",$O$7="A"),IF(AND(O202&gt;5,O202&lt;$P$4),5,IF(AND(O202&gt;=$P$4,O202&lt;=6),6,MROUND(O202,P$7))),IF(AND(MIN(G202,K202)&lt;#REF!,R202="!",O202&gt;=$P$4),"ONV",IF(AND(O202&gt;5,O202&lt;$P$4),5,IF(AND(O202&gt;=$P$4,O202&lt;=6),6,MROUND(O202,P$7))))),""))))</f>
        <v/>
      </c>
      <c r="Q202" s="187" t="e">
        <f>IF(AND($O$7="B",ISNUMBER(O202),MIN(G202,K202)&lt;#REF!),"!","")</f>
        <v>#REF!</v>
      </c>
      <c r="R202" s="190" t="str">
        <f t="shared" si="36"/>
        <v/>
      </c>
      <c r="S202" s="193" t="str">
        <f t="shared" ref="S202:S265" si="46">IF(AND(NOT(ISNUMBER(P202)),R202="!"),"!","")</f>
        <v/>
      </c>
      <c r="T202" s="1"/>
    </row>
    <row r="203" spans="1:20" x14ac:dyDescent="0.2">
      <c r="A203" s="21" t="str">
        <f>OutputOsiris!A203</f>
        <v/>
      </c>
      <c r="B203" s="26" t="str">
        <f>VLOOKUP(A203,InputToets!$A$9:$A$1008,1,FALSE)</f>
        <v/>
      </c>
      <c r="C203" s="44" t="str">
        <f t="shared" si="37"/>
        <v/>
      </c>
      <c r="D203" s="45" t="str">
        <f>VLOOKUP(A203,Opdracht!$A$11:$A$1010,1,FALSE)</f>
        <v/>
      </c>
      <c r="E203" s="44" t="str">
        <f t="shared" si="38"/>
        <v/>
      </c>
      <c r="F203" s="19" t="str">
        <f>VLOOKUP(A203,OutputOsiris!$A$9:$B$1008,2,FALSE)</f>
        <v/>
      </c>
      <c r="G203" s="46" t="str">
        <f>IF(C203="NEE","",VLOOKUP(A203,InputToets!$A$9:$J$1008,8,FALSE))</f>
        <v/>
      </c>
      <c r="H203" s="13">
        <f t="shared" si="39"/>
        <v>0</v>
      </c>
      <c r="I203" s="12">
        <f t="shared" si="40"/>
        <v>1</v>
      </c>
      <c r="J203" s="13">
        <f t="shared" si="41"/>
        <v>0</v>
      </c>
      <c r="K203" s="46" t="str">
        <f>IF($K$7=0,"",VLOOKUP(A203,Opdracht!$A$11:$J$1010,8,FALSE))</f>
        <v/>
      </c>
      <c r="L203" s="13">
        <f t="shared" si="42"/>
        <v>0</v>
      </c>
      <c r="M203" s="12">
        <f t="shared" si="43"/>
        <v>0</v>
      </c>
      <c r="N203" s="12">
        <f t="shared" si="44"/>
        <v>0</v>
      </c>
      <c r="O203" s="46" t="str">
        <f t="shared" si="45"/>
        <v/>
      </c>
      <c r="P203" s="20" t="str">
        <f>IF(ISERROR(O203),(G203),IF(OR(ISERROR(G203),ISERROR(K203)),"",IF(AND(G203="",K203=""),IF(A203="","",""),IF(ISNUMBER(O203),IF(OR($O$7="T",$O$7="A"),IF(AND(O203&gt;5,O203&lt;$P$4),5,IF(AND(O203&gt;=$P$4,O203&lt;=6),6,MROUND(O203,P$7))),IF(AND(MIN(G203,K203)&lt;#REF!,R203="!",O203&gt;=$P$4),"ONV",IF(AND(O203&gt;5,O203&lt;$P$4),5,IF(AND(O203&gt;=$P$4,O203&lt;=6),6,MROUND(O203,P$7))))),""))))</f>
        <v/>
      </c>
      <c r="Q203" s="187" t="e">
        <f>IF(AND($O$7="B",ISNUMBER(O203),MIN(G203,K203)&lt;#REF!),"!","")</f>
        <v>#REF!</v>
      </c>
      <c r="R203" s="190" t="str">
        <f t="shared" si="36"/>
        <v/>
      </c>
      <c r="S203" s="193" t="str">
        <f t="shared" si="46"/>
        <v/>
      </c>
      <c r="T203" s="1"/>
    </row>
    <row r="204" spans="1:20" x14ac:dyDescent="0.2">
      <c r="A204" s="21" t="str">
        <f>OutputOsiris!A204</f>
        <v/>
      </c>
      <c r="B204" s="26" t="str">
        <f>VLOOKUP(A204,InputToets!$A$9:$A$1008,1,FALSE)</f>
        <v/>
      </c>
      <c r="C204" s="44" t="str">
        <f t="shared" si="37"/>
        <v/>
      </c>
      <c r="D204" s="45" t="str">
        <f>VLOOKUP(A204,Opdracht!$A$11:$A$1010,1,FALSE)</f>
        <v/>
      </c>
      <c r="E204" s="44" t="str">
        <f t="shared" si="38"/>
        <v/>
      </c>
      <c r="F204" s="19" t="str">
        <f>VLOOKUP(A204,OutputOsiris!$A$9:$B$1008,2,FALSE)</f>
        <v/>
      </c>
      <c r="G204" s="46" t="str">
        <f>IF(C204="NEE","",VLOOKUP(A204,InputToets!$A$9:$J$1008,8,FALSE))</f>
        <v/>
      </c>
      <c r="H204" s="13">
        <f t="shared" si="39"/>
        <v>0</v>
      </c>
      <c r="I204" s="12">
        <f t="shared" si="40"/>
        <v>1</v>
      </c>
      <c r="J204" s="13">
        <f t="shared" si="41"/>
        <v>0</v>
      </c>
      <c r="K204" s="46" t="str">
        <f>IF($K$7=0,"",VLOOKUP(A204,Opdracht!$A$11:$J$1010,8,FALSE))</f>
        <v/>
      </c>
      <c r="L204" s="13">
        <f t="shared" si="42"/>
        <v>0</v>
      </c>
      <c r="M204" s="12">
        <f t="shared" si="43"/>
        <v>0</v>
      </c>
      <c r="N204" s="12">
        <f t="shared" si="44"/>
        <v>0</v>
      </c>
      <c r="O204" s="46" t="str">
        <f t="shared" si="45"/>
        <v/>
      </c>
      <c r="P204" s="20" t="str">
        <f>IF(ISERROR(O204),(G204),IF(OR(ISERROR(G204),ISERROR(K204)),"",IF(AND(G204="",K204=""),IF(A204="","",""),IF(ISNUMBER(O204),IF(OR($O$7="T",$O$7="A"),IF(AND(O204&gt;5,O204&lt;$P$4),5,IF(AND(O204&gt;=$P$4,O204&lt;=6),6,MROUND(O204,P$7))),IF(AND(MIN(G204,K204)&lt;#REF!,R204="!",O204&gt;=$P$4),"ONV",IF(AND(O204&gt;5,O204&lt;$P$4),5,IF(AND(O204&gt;=$P$4,O204&lt;=6),6,MROUND(O204,P$7))))),""))))</f>
        <v/>
      </c>
      <c r="Q204" s="187" t="e">
        <f>IF(AND($O$7="B",ISNUMBER(O204),MIN(G204,K204)&lt;#REF!),"!","")</f>
        <v>#REF!</v>
      </c>
      <c r="R204" s="190" t="str">
        <f t="shared" si="36"/>
        <v/>
      </c>
      <c r="S204" s="193" t="str">
        <f t="shared" si="46"/>
        <v/>
      </c>
      <c r="T204" s="1"/>
    </row>
    <row r="205" spans="1:20" x14ac:dyDescent="0.2">
      <c r="A205" s="21" t="str">
        <f>OutputOsiris!A205</f>
        <v/>
      </c>
      <c r="B205" s="26" t="str">
        <f>VLOOKUP(A205,InputToets!$A$9:$A$1008,1,FALSE)</f>
        <v/>
      </c>
      <c r="C205" s="44" t="str">
        <f t="shared" si="37"/>
        <v/>
      </c>
      <c r="D205" s="45" t="str">
        <f>VLOOKUP(A205,Opdracht!$A$11:$A$1010,1,FALSE)</f>
        <v/>
      </c>
      <c r="E205" s="44" t="str">
        <f t="shared" si="38"/>
        <v/>
      </c>
      <c r="F205" s="19" t="str">
        <f>VLOOKUP(A205,OutputOsiris!$A$9:$B$1008,2,FALSE)</f>
        <v/>
      </c>
      <c r="G205" s="46" t="str">
        <f>IF(C205="NEE","",VLOOKUP(A205,InputToets!$A$9:$J$1008,8,FALSE))</f>
        <v/>
      </c>
      <c r="H205" s="13">
        <f t="shared" si="39"/>
        <v>0</v>
      </c>
      <c r="I205" s="12">
        <f t="shared" si="40"/>
        <v>1</v>
      </c>
      <c r="J205" s="13">
        <f t="shared" si="41"/>
        <v>0</v>
      </c>
      <c r="K205" s="46" t="str">
        <f>IF($K$7=0,"",VLOOKUP(A205,Opdracht!$A$11:$J$1010,8,FALSE))</f>
        <v/>
      </c>
      <c r="L205" s="13">
        <f t="shared" si="42"/>
        <v>0</v>
      </c>
      <c r="M205" s="12">
        <f t="shared" si="43"/>
        <v>0</v>
      </c>
      <c r="N205" s="12">
        <f t="shared" si="44"/>
        <v>0</v>
      </c>
      <c r="O205" s="46" t="str">
        <f t="shared" si="45"/>
        <v/>
      </c>
      <c r="P205" s="20" t="str">
        <f>IF(ISERROR(O205),(G205),IF(OR(ISERROR(G205),ISERROR(K205)),"",IF(AND(G205="",K205=""),IF(A205="","",""),IF(ISNUMBER(O205),IF(OR($O$7="T",$O$7="A"),IF(AND(O205&gt;5,O205&lt;$P$4),5,IF(AND(O205&gt;=$P$4,O205&lt;=6),6,MROUND(O205,P$7))),IF(AND(MIN(G205,K205)&lt;#REF!,R205="!",O205&gt;=$P$4),"ONV",IF(AND(O205&gt;5,O205&lt;$P$4),5,IF(AND(O205&gt;=$P$4,O205&lt;=6),6,MROUND(O205,P$7))))),""))))</f>
        <v/>
      </c>
      <c r="Q205" s="187" t="e">
        <f>IF(AND($O$7="B",ISNUMBER(O205),MIN(G205,K205)&lt;#REF!),"!","")</f>
        <v>#REF!</v>
      </c>
      <c r="R205" s="190" t="str">
        <f t="shared" si="36"/>
        <v/>
      </c>
      <c r="S205" s="193" t="str">
        <f t="shared" si="46"/>
        <v/>
      </c>
      <c r="T205" s="1"/>
    </row>
    <row r="206" spans="1:20" x14ac:dyDescent="0.2">
      <c r="A206" s="21" t="str">
        <f>OutputOsiris!A206</f>
        <v/>
      </c>
      <c r="B206" s="26" t="str">
        <f>VLOOKUP(A206,InputToets!$A$9:$A$1008,1,FALSE)</f>
        <v/>
      </c>
      <c r="C206" s="44" t="str">
        <f t="shared" si="37"/>
        <v/>
      </c>
      <c r="D206" s="45" t="str">
        <f>VLOOKUP(A206,Opdracht!$A$11:$A$1010,1,FALSE)</f>
        <v/>
      </c>
      <c r="E206" s="44" t="str">
        <f t="shared" si="38"/>
        <v/>
      </c>
      <c r="F206" s="19" t="str">
        <f>VLOOKUP(A206,OutputOsiris!$A$9:$B$1008,2,FALSE)</f>
        <v/>
      </c>
      <c r="G206" s="46" t="str">
        <f>IF(C206="NEE","",VLOOKUP(A206,InputToets!$A$9:$J$1008,8,FALSE))</f>
        <v/>
      </c>
      <c r="H206" s="13">
        <f t="shared" si="39"/>
        <v>0</v>
      </c>
      <c r="I206" s="12">
        <f t="shared" si="40"/>
        <v>1</v>
      </c>
      <c r="J206" s="13">
        <f t="shared" si="41"/>
        <v>0</v>
      </c>
      <c r="K206" s="46" t="str">
        <f>IF($K$7=0,"",VLOOKUP(A206,Opdracht!$A$11:$J$1010,8,FALSE))</f>
        <v/>
      </c>
      <c r="L206" s="13">
        <f t="shared" si="42"/>
        <v>0</v>
      </c>
      <c r="M206" s="12">
        <f t="shared" si="43"/>
        <v>0</v>
      </c>
      <c r="N206" s="12">
        <f t="shared" si="44"/>
        <v>0</v>
      </c>
      <c r="O206" s="46" t="str">
        <f t="shared" si="45"/>
        <v/>
      </c>
      <c r="P206" s="20" t="str">
        <f>IF(ISERROR(O206),(G206),IF(OR(ISERROR(G206),ISERROR(K206)),"",IF(AND(G206="",K206=""),IF(A206="","",""),IF(ISNUMBER(O206),IF(OR($O$7="T",$O$7="A"),IF(AND(O206&gt;5,O206&lt;$P$4),5,IF(AND(O206&gt;=$P$4,O206&lt;=6),6,MROUND(O206,P$7))),IF(AND(MIN(G206,K206)&lt;#REF!,R206="!",O206&gt;=$P$4),"ONV",IF(AND(O206&gt;5,O206&lt;$P$4),5,IF(AND(O206&gt;=$P$4,O206&lt;=6),6,MROUND(O206,P$7))))),""))))</f>
        <v/>
      </c>
      <c r="Q206" s="187" t="e">
        <f>IF(AND($O$7="B",ISNUMBER(O206),MIN(G206,K206)&lt;#REF!),"!","")</f>
        <v>#REF!</v>
      </c>
      <c r="R206" s="190" t="str">
        <f t="shared" si="36"/>
        <v/>
      </c>
      <c r="S206" s="193" t="str">
        <f t="shared" si="46"/>
        <v/>
      </c>
      <c r="T206" s="1"/>
    </row>
    <row r="207" spans="1:20" x14ac:dyDescent="0.2">
      <c r="A207" s="21" t="str">
        <f>OutputOsiris!A207</f>
        <v/>
      </c>
      <c r="B207" s="26" t="str">
        <f>VLOOKUP(A207,InputToets!$A$9:$A$1008,1,FALSE)</f>
        <v/>
      </c>
      <c r="C207" s="44" t="str">
        <f t="shared" si="37"/>
        <v/>
      </c>
      <c r="D207" s="45" t="str">
        <f>VLOOKUP(A207,Opdracht!$A$11:$A$1010,1,FALSE)</f>
        <v/>
      </c>
      <c r="E207" s="44" t="str">
        <f t="shared" si="38"/>
        <v/>
      </c>
      <c r="F207" s="19" t="str">
        <f>VLOOKUP(A207,OutputOsiris!$A$9:$B$1008,2,FALSE)</f>
        <v/>
      </c>
      <c r="G207" s="46" t="str">
        <f>IF(C207="NEE","",VLOOKUP(A207,InputToets!$A$9:$J$1008,8,FALSE))</f>
        <v/>
      </c>
      <c r="H207" s="13">
        <f t="shared" si="39"/>
        <v>0</v>
      </c>
      <c r="I207" s="12">
        <f t="shared" si="40"/>
        <v>1</v>
      </c>
      <c r="J207" s="13">
        <f t="shared" si="41"/>
        <v>0</v>
      </c>
      <c r="K207" s="46" t="str">
        <f>IF($K$7=0,"",VLOOKUP(A207,Opdracht!$A$11:$J$1010,8,FALSE))</f>
        <v/>
      </c>
      <c r="L207" s="13">
        <f t="shared" si="42"/>
        <v>0</v>
      </c>
      <c r="M207" s="12">
        <f t="shared" si="43"/>
        <v>0</v>
      </c>
      <c r="N207" s="12">
        <f t="shared" si="44"/>
        <v>0</v>
      </c>
      <c r="O207" s="46" t="str">
        <f t="shared" si="45"/>
        <v/>
      </c>
      <c r="P207" s="20" t="str">
        <f>IF(ISERROR(O207),(G207),IF(OR(ISERROR(G207),ISERROR(K207)),"",IF(AND(G207="",K207=""),IF(A207="","",""),IF(ISNUMBER(O207),IF(OR($O$7="T",$O$7="A"),IF(AND(O207&gt;5,O207&lt;$P$4),5,IF(AND(O207&gt;=$P$4,O207&lt;=6),6,MROUND(O207,P$7))),IF(AND(MIN(G207,K207)&lt;#REF!,R207="!",O207&gt;=$P$4),"ONV",IF(AND(O207&gt;5,O207&lt;$P$4),5,IF(AND(O207&gt;=$P$4,O207&lt;=6),6,MROUND(O207,P$7))))),""))))</f>
        <v/>
      </c>
      <c r="Q207" s="187" t="e">
        <f>IF(AND($O$7="B",ISNUMBER(O207),MIN(G207,K207)&lt;#REF!),"!","")</f>
        <v>#REF!</v>
      </c>
      <c r="R207" s="190" t="str">
        <f t="shared" si="36"/>
        <v/>
      </c>
      <c r="S207" s="193" t="str">
        <f t="shared" si="46"/>
        <v/>
      </c>
      <c r="T207" s="1"/>
    </row>
    <row r="208" spans="1:20" x14ac:dyDescent="0.2">
      <c r="A208" s="21" t="str">
        <f>OutputOsiris!A208</f>
        <v/>
      </c>
      <c r="B208" s="26" t="str">
        <f>VLOOKUP(A208,InputToets!$A$9:$A$1008,1,FALSE)</f>
        <v/>
      </c>
      <c r="C208" s="44" t="str">
        <f t="shared" si="37"/>
        <v/>
      </c>
      <c r="D208" s="45" t="str">
        <f>VLOOKUP(A208,Opdracht!$A$11:$A$1010,1,FALSE)</f>
        <v/>
      </c>
      <c r="E208" s="44" t="str">
        <f t="shared" si="38"/>
        <v/>
      </c>
      <c r="F208" s="19" t="str">
        <f>VLOOKUP(A208,OutputOsiris!$A$9:$B$1008,2,FALSE)</f>
        <v/>
      </c>
      <c r="G208" s="46" t="str">
        <f>IF(C208="NEE","",VLOOKUP(A208,InputToets!$A$9:$J$1008,8,FALSE))</f>
        <v/>
      </c>
      <c r="H208" s="13">
        <f t="shared" si="39"/>
        <v>0</v>
      </c>
      <c r="I208" s="12">
        <f t="shared" si="40"/>
        <v>1</v>
      </c>
      <c r="J208" s="13">
        <f t="shared" si="41"/>
        <v>0</v>
      </c>
      <c r="K208" s="46" t="str">
        <f>IF($K$7=0,"",VLOOKUP(A208,Opdracht!$A$11:$J$1010,8,FALSE))</f>
        <v/>
      </c>
      <c r="L208" s="13">
        <f t="shared" si="42"/>
        <v>0</v>
      </c>
      <c r="M208" s="12">
        <f t="shared" si="43"/>
        <v>0</v>
      </c>
      <c r="N208" s="12">
        <f t="shared" si="44"/>
        <v>0</v>
      </c>
      <c r="O208" s="46" t="str">
        <f t="shared" si="45"/>
        <v/>
      </c>
      <c r="P208" s="20" t="str">
        <f>IF(ISERROR(O208),(G208),IF(OR(ISERROR(G208),ISERROR(K208)),"",IF(AND(G208="",K208=""),IF(A208="","",""),IF(ISNUMBER(O208),IF(OR($O$7="T",$O$7="A"),IF(AND(O208&gt;5,O208&lt;$P$4),5,IF(AND(O208&gt;=$P$4,O208&lt;=6),6,MROUND(O208,P$7))),IF(AND(MIN(G208,K208)&lt;#REF!,R208="!",O208&gt;=$P$4),"ONV",IF(AND(O208&gt;5,O208&lt;$P$4),5,IF(AND(O208&gt;=$P$4,O208&lt;=6),6,MROUND(O208,P$7))))),""))))</f>
        <v/>
      </c>
      <c r="Q208" s="187" t="e">
        <f>IF(AND($O$7="B",ISNUMBER(O208),MIN(G208,K208)&lt;#REF!),"!","")</f>
        <v>#REF!</v>
      </c>
      <c r="R208" s="190" t="str">
        <f t="shared" si="36"/>
        <v/>
      </c>
      <c r="S208" s="193" t="str">
        <f t="shared" si="46"/>
        <v/>
      </c>
      <c r="T208" s="1"/>
    </row>
    <row r="209" spans="1:20" x14ac:dyDescent="0.2">
      <c r="A209" s="21" t="str">
        <f>OutputOsiris!A209</f>
        <v/>
      </c>
      <c r="B209" s="26" t="str">
        <f>VLOOKUP(A209,InputToets!$A$9:$A$1008,1,FALSE)</f>
        <v/>
      </c>
      <c r="C209" s="44" t="str">
        <f t="shared" si="37"/>
        <v/>
      </c>
      <c r="D209" s="45" t="str">
        <f>VLOOKUP(A209,Opdracht!$A$11:$A$1010,1,FALSE)</f>
        <v/>
      </c>
      <c r="E209" s="44" t="str">
        <f t="shared" si="38"/>
        <v/>
      </c>
      <c r="F209" s="19" t="str">
        <f>VLOOKUP(A209,OutputOsiris!$A$9:$B$1008,2,FALSE)</f>
        <v/>
      </c>
      <c r="G209" s="46" t="str">
        <f>IF(C209="NEE","",VLOOKUP(A209,InputToets!$A$9:$J$1008,8,FALSE))</f>
        <v/>
      </c>
      <c r="H209" s="13">
        <f t="shared" si="39"/>
        <v>0</v>
      </c>
      <c r="I209" s="12">
        <f t="shared" si="40"/>
        <v>1</v>
      </c>
      <c r="J209" s="13">
        <f t="shared" si="41"/>
        <v>0</v>
      </c>
      <c r="K209" s="46" t="str">
        <f>IF($K$7=0,"",VLOOKUP(A209,Opdracht!$A$11:$J$1010,8,FALSE))</f>
        <v/>
      </c>
      <c r="L209" s="13">
        <f t="shared" si="42"/>
        <v>0</v>
      </c>
      <c r="M209" s="12">
        <f t="shared" si="43"/>
        <v>0</v>
      </c>
      <c r="N209" s="12">
        <f t="shared" si="44"/>
        <v>0</v>
      </c>
      <c r="O209" s="46" t="str">
        <f t="shared" si="45"/>
        <v/>
      </c>
      <c r="P209" s="20" t="str">
        <f>IF(ISERROR(O209),(G209),IF(OR(ISERROR(G209),ISERROR(K209)),"",IF(AND(G209="",K209=""),IF(A209="","",""),IF(ISNUMBER(O209),IF(OR($O$7="T",$O$7="A"),IF(AND(O209&gt;5,O209&lt;$P$4),5,IF(AND(O209&gt;=$P$4,O209&lt;=6),6,MROUND(O209,P$7))),IF(AND(MIN(G209,K209)&lt;#REF!,R209="!",O209&gt;=$P$4),"ONV",IF(AND(O209&gt;5,O209&lt;$P$4),5,IF(AND(O209&gt;=$P$4,O209&lt;=6),6,MROUND(O209,P$7))))),""))))</f>
        <v/>
      </c>
      <c r="Q209" s="187" t="e">
        <f>IF(AND($O$7="B",ISNUMBER(O209),MIN(G209,K209)&lt;#REF!),"!","")</f>
        <v>#REF!</v>
      </c>
      <c r="R209" s="190" t="str">
        <f t="shared" si="36"/>
        <v/>
      </c>
      <c r="S209" s="193" t="str">
        <f t="shared" si="46"/>
        <v/>
      </c>
      <c r="T209" s="1"/>
    </row>
    <row r="210" spans="1:20" x14ac:dyDescent="0.2">
      <c r="A210" s="21" t="str">
        <f>OutputOsiris!A210</f>
        <v/>
      </c>
      <c r="B210" s="26" t="str">
        <f>VLOOKUP(A210,InputToets!$A$9:$A$1008,1,FALSE)</f>
        <v/>
      </c>
      <c r="C210" s="44" t="str">
        <f t="shared" si="37"/>
        <v/>
      </c>
      <c r="D210" s="45" t="str">
        <f>VLOOKUP(A210,Opdracht!$A$11:$A$1010,1,FALSE)</f>
        <v/>
      </c>
      <c r="E210" s="44" t="str">
        <f t="shared" si="38"/>
        <v/>
      </c>
      <c r="F210" s="19" t="str">
        <f>VLOOKUP(A210,OutputOsiris!$A$9:$B$1008,2,FALSE)</f>
        <v/>
      </c>
      <c r="G210" s="46" t="str">
        <f>IF(C210="NEE","",VLOOKUP(A210,InputToets!$A$9:$J$1008,8,FALSE))</f>
        <v/>
      </c>
      <c r="H210" s="13">
        <f t="shared" si="39"/>
        <v>0</v>
      </c>
      <c r="I210" s="12">
        <f t="shared" si="40"/>
        <v>1</v>
      </c>
      <c r="J210" s="13">
        <f t="shared" si="41"/>
        <v>0</v>
      </c>
      <c r="K210" s="46" t="str">
        <f>IF($K$7=0,"",VLOOKUP(A210,Opdracht!$A$11:$J$1010,8,FALSE))</f>
        <v/>
      </c>
      <c r="L210" s="13">
        <f t="shared" si="42"/>
        <v>0</v>
      </c>
      <c r="M210" s="12">
        <f t="shared" si="43"/>
        <v>0</v>
      </c>
      <c r="N210" s="12">
        <f t="shared" si="44"/>
        <v>0</v>
      </c>
      <c r="O210" s="46" t="str">
        <f t="shared" si="45"/>
        <v/>
      </c>
      <c r="P210" s="20" t="str">
        <f>IF(ISERROR(O210),(G210),IF(OR(ISERROR(G210),ISERROR(K210)),"",IF(AND(G210="",K210=""),IF(A210="","",""),IF(ISNUMBER(O210),IF(OR($O$7="T",$O$7="A"),IF(AND(O210&gt;5,O210&lt;$P$4),5,IF(AND(O210&gt;=$P$4,O210&lt;=6),6,MROUND(O210,P$7))),IF(AND(MIN(G210,K210)&lt;#REF!,R210="!",O210&gt;=$P$4),"ONV",IF(AND(O210&gt;5,O210&lt;$P$4),5,IF(AND(O210&gt;=$P$4,O210&lt;=6),6,MROUND(O210,P$7))))),""))))</f>
        <v/>
      </c>
      <c r="Q210" s="187" t="e">
        <f>IF(AND($O$7="B",ISNUMBER(O210),MIN(G210,K210)&lt;#REF!),"!","")</f>
        <v>#REF!</v>
      </c>
      <c r="R210" s="190" t="str">
        <f t="shared" si="36"/>
        <v/>
      </c>
      <c r="S210" s="193" t="str">
        <f t="shared" si="46"/>
        <v/>
      </c>
      <c r="T210" s="1"/>
    </row>
    <row r="211" spans="1:20" x14ac:dyDescent="0.2">
      <c r="A211" s="21" t="str">
        <f>OutputOsiris!A211</f>
        <v/>
      </c>
      <c r="B211" s="26" t="str">
        <f>VLOOKUP(A211,InputToets!$A$9:$A$1008,1,FALSE)</f>
        <v/>
      </c>
      <c r="C211" s="44" t="str">
        <f t="shared" si="37"/>
        <v/>
      </c>
      <c r="D211" s="45" t="str">
        <f>VLOOKUP(A211,Opdracht!$A$11:$A$1010,1,FALSE)</f>
        <v/>
      </c>
      <c r="E211" s="44" t="str">
        <f t="shared" si="38"/>
        <v/>
      </c>
      <c r="F211" s="19" t="str">
        <f>VLOOKUP(A211,OutputOsiris!$A$9:$B$1008,2,FALSE)</f>
        <v/>
      </c>
      <c r="G211" s="46" t="str">
        <f>IF(C211="NEE","",VLOOKUP(A211,InputToets!$A$9:$J$1008,8,FALSE))</f>
        <v/>
      </c>
      <c r="H211" s="13">
        <f t="shared" si="39"/>
        <v>0</v>
      </c>
      <c r="I211" s="12">
        <f t="shared" si="40"/>
        <v>1</v>
      </c>
      <c r="J211" s="13">
        <f t="shared" si="41"/>
        <v>0</v>
      </c>
      <c r="K211" s="46" t="str">
        <f>IF($K$7=0,"",VLOOKUP(A211,Opdracht!$A$11:$J$1010,8,FALSE))</f>
        <v/>
      </c>
      <c r="L211" s="13">
        <f t="shared" si="42"/>
        <v>0</v>
      </c>
      <c r="M211" s="12">
        <f t="shared" si="43"/>
        <v>0</v>
      </c>
      <c r="N211" s="12">
        <f t="shared" si="44"/>
        <v>0</v>
      </c>
      <c r="O211" s="46" t="str">
        <f t="shared" si="45"/>
        <v/>
      </c>
      <c r="P211" s="20" t="str">
        <f>IF(ISERROR(O211),(G211),IF(OR(ISERROR(G211),ISERROR(K211)),"",IF(AND(G211="",K211=""),IF(A211="","",""),IF(ISNUMBER(O211),IF(OR($O$7="T",$O$7="A"),IF(AND(O211&gt;5,O211&lt;$P$4),5,IF(AND(O211&gt;=$P$4,O211&lt;=6),6,MROUND(O211,P$7))),IF(AND(MIN(G211,K211)&lt;#REF!,R211="!",O211&gt;=$P$4),"ONV",IF(AND(O211&gt;5,O211&lt;$P$4),5,IF(AND(O211&gt;=$P$4,O211&lt;=6),6,MROUND(O211,P$7))))),""))))</f>
        <v/>
      </c>
      <c r="Q211" s="187" t="e">
        <f>IF(AND($O$7="B",ISNUMBER(O211),MIN(G211,K211)&lt;#REF!),"!","")</f>
        <v>#REF!</v>
      </c>
      <c r="R211" s="190" t="str">
        <f t="shared" si="36"/>
        <v/>
      </c>
      <c r="S211" s="193" t="str">
        <f t="shared" si="46"/>
        <v/>
      </c>
      <c r="T211" s="1"/>
    </row>
    <row r="212" spans="1:20" x14ac:dyDescent="0.2">
      <c r="A212" s="21" t="str">
        <f>OutputOsiris!A212</f>
        <v/>
      </c>
      <c r="B212" s="26" t="str">
        <f>VLOOKUP(A212,InputToets!$A$9:$A$1008,1,FALSE)</f>
        <v/>
      </c>
      <c r="C212" s="44" t="str">
        <f t="shared" si="37"/>
        <v/>
      </c>
      <c r="D212" s="45" t="str">
        <f>VLOOKUP(A212,Opdracht!$A$11:$A$1010,1,FALSE)</f>
        <v/>
      </c>
      <c r="E212" s="44" t="str">
        <f t="shared" si="38"/>
        <v/>
      </c>
      <c r="F212" s="19" t="str">
        <f>VLOOKUP(A212,OutputOsiris!$A$9:$B$1008,2,FALSE)</f>
        <v/>
      </c>
      <c r="G212" s="46" t="str">
        <f>IF(C212="NEE","",VLOOKUP(A212,InputToets!$A$9:$J$1008,8,FALSE))</f>
        <v/>
      </c>
      <c r="H212" s="13">
        <f t="shared" si="39"/>
        <v>0</v>
      </c>
      <c r="I212" s="12">
        <f t="shared" si="40"/>
        <v>1</v>
      </c>
      <c r="J212" s="13">
        <f t="shared" si="41"/>
        <v>0</v>
      </c>
      <c r="K212" s="46" t="str">
        <f>IF($K$7=0,"",VLOOKUP(A212,Opdracht!$A$11:$J$1010,8,FALSE))</f>
        <v/>
      </c>
      <c r="L212" s="13">
        <f t="shared" si="42"/>
        <v>0</v>
      </c>
      <c r="M212" s="12">
        <f t="shared" si="43"/>
        <v>0</v>
      </c>
      <c r="N212" s="12">
        <f t="shared" si="44"/>
        <v>0</v>
      </c>
      <c r="O212" s="46" t="str">
        <f t="shared" si="45"/>
        <v/>
      </c>
      <c r="P212" s="20" t="str">
        <f>IF(ISERROR(O212),(G212),IF(OR(ISERROR(G212),ISERROR(K212)),"",IF(AND(G212="",K212=""),IF(A212="","",""),IF(ISNUMBER(O212),IF(OR($O$7="T",$O$7="A"),IF(AND(O212&gt;5,O212&lt;$P$4),5,IF(AND(O212&gt;=$P$4,O212&lt;=6),6,MROUND(O212,P$7))),IF(AND(MIN(G212,K212)&lt;#REF!,R212="!",O212&gt;=$P$4),"ONV",IF(AND(O212&gt;5,O212&lt;$P$4),5,IF(AND(O212&gt;=$P$4,O212&lt;=6),6,MROUND(O212,P$7))))),""))))</f>
        <v/>
      </c>
      <c r="Q212" s="187" t="e">
        <f>IF(AND($O$7="B",ISNUMBER(O212),MIN(G212,K212)&lt;#REF!),"!","")</f>
        <v>#REF!</v>
      </c>
      <c r="R212" s="190" t="str">
        <f t="shared" si="36"/>
        <v/>
      </c>
      <c r="S212" s="193" t="str">
        <f t="shared" si="46"/>
        <v/>
      </c>
      <c r="T212" s="1"/>
    </row>
    <row r="213" spans="1:20" x14ac:dyDescent="0.2">
      <c r="A213" s="21" t="str">
        <f>OutputOsiris!A213</f>
        <v/>
      </c>
      <c r="B213" s="26" t="str">
        <f>VLOOKUP(A213,InputToets!$A$9:$A$1008,1,FALSE)</f>
        <v/>
      </c>
      <c r="C213" s="44" t="str">
        <f t="shared" si="37"/>
        <v/>
      </c>
      <c r="D213" s="45" t="str">
        <f>VLOOKUP(A213,Opdracht!$A$11:$A$1010,1,FALSE)</f>
        <v/>
      </c>
      <c r="E213" s="44" t="str">
        <f t="shared" si="38"/>
        <v/>
      </c>
      <c r="F213" s="19" t="str">
        <f>VLOOKUP(A213,OutputOsiris!$A$9:$B$1008,2,FALSE)</f>
        <v/>
      </c>
      <c r="G213" s="46" t="str">
        <f>IF(C213="NEE","",VLOOKUP(A213,InputToets!$A$9:$J$1008,8,FALSE))</f>
        <v/>
      </c>
      <c r="H213" s="13">
        <f t="shared" si="39"/>
        <v>0</v>
      </c>
      <c r="I213" s="12">
        <f t="shared" si="40"/>
        <v>1</v>
      </c>
      <c r="J213" s="13">
        <f t="shared" si="41"/>
        <v>0</v>
      </c>
      <c r="K213" s="46" t="str">
        <f>IF($K$7=0,"",VLOOKUP(A213,Opdracht!$A$11:$J$1010,8,FALSE))</f>
        <v/>
      </c>
      <c r="L213" s="13">
        <f t="shared" si="42"/>
        <v>0</v>
      </c>
      <c r="M213" s="12">
        <f t="shared" si="43"/>
        <v>0</v>
      </c>
      <c r="N213" s="12">
        <f t="shared" si="44"/>
        <v>0</v>
      </c>
      <c r="O213" s="46" t="str">
        <f t="shared" si="45"/>
        <v/>
      </c>
      <c r="P213" s="20" t="str">
        <f>IF(ISERROR(O213),(G213),IF(OR(ISERROR(G213),ISERROR(K213)),"",IF(AND(G213="",K213=""),IF(A213="","",""),IF(ISNUMBER(O213),IF(OR($O$7="T",$O$7="A"),IF(AND(O213&gt;5,O213&lt;$P$4),5,IF(AND(O213&gt;=$P$4,O213&lt;=6),6,MROUND(O213,P$7))),IF(AND(MIN(G213,K213)&lt;#REF!,R213="!",O213&gt;=$P$4),"ONV",IF(AND(O213&gt;5,O213&lt;$P$4),5,IF(AND(O213&gt;=$P$4,O213&lt;=6),6,MROUND(O213,P$7))))),""))))</f>
        <v/>
      </c>
      <c r="Q213" s="187" t="e">
        <f>IF(AND($O$7="B",ISNUMBER(O213),MIN(G213,K213)&lt;#REF!),"!","")</f>
        <v>#REF!</v>
      </c>
      <c r="R213" s="190" t="str">
        <f t="shared" si="36"/>
        <v/>
      </c>
      <c r="S213" s="193" t="str">
        <f t="shared" si="46"/>
        <v/>
      </c>
      <c r="T213" s="1"/>
    </row>
    <row r="214" spans="1:20" x14ac:dyDescent="0.2">
      <c r="A214" s="21" t="str">
        <f>OutputOsiris!A214</f>
        <v/>
      </c>
      <c r="B214" s="26" t="str">
        <f>VLOOKUP(A214,InputToets!$A$9:$A$1008,1,FALSE)</f>
        <v/>
      </c>
      <c r="C214" s="44" t="str">
        <f t="shared" si="37"/>
        <v/>
      </c>
      <c r="D214" s="45" t="str">
        <f>VLOOKUP(A214,Opdracht!$A$11:$A$1010,1,FALSE)</f>
        <v/>
      </c>
      <c r="E214" s="44" t="str">
        <f t="shared" si="38"/>
        <v/>
      </c>
      <c r="F214" s="19" t="str">
        <f>VLOOKUP(A214,OutputOsiris!$A$9:$B$1008,2,FALSE)</f>
        <v/>
      </c>
      <c r="G214" s="46" t="str">
        <f>IF(C214="NEE","",VLOOKUP(A214,InputToets!$A$9:$J$1008,8,FALSE))</f>
        <v/>
      </c>
      <c r="H214" s="13">
        <f t="shared" si="39"/>
        <v>0</v>
      </c>
      <c r="I214" s="12">
        <f t="shared" si="40"/>
        <v>1</v>
      </c>
      <c r="J214" s="13">
        <f t="shared" si="41"/>
        <v>0</v>
      </c>
      <c r="K214" s="46" t="str">
        <f>IF($K$7=0,"",VLOOKUP(A214,Opdracht!$A$11:$J$1010,8,FALSE))</f>
        <v/>
      </c>
      <c r="L214" s="13">
        <f t="shared" si="42"/>
        <v>0</v>
      </c>
      <c r="M214" s="12">
        <f t="shared" si="43"/>
        <v>0</v>
      </c>
      <c r="N214" s="12">
        <f t="shared" si="44"/>
        <v>0</v>
      </c>
      <c r="O214" s="46" t="str">
        <f t="shared" si="45"/>
        <v/>
      </c>
      <c r="P214" s="20" t="str">
        <f>IF(ISERROR(O214),(G214),IF(OR(ISERROR(G214),ISERROR(K214)),"",IF(AND(G214="",K214=""),IF(A214="","",""),IF(ISNUMBER(O214),IF(OR($O$7="T",$O$7="A"),IF(AND(O214&gt;5,O214&lt;$P$4),5,IF(AND(O214&gt;=$P$4,O214&lt;=6),6,MROUND(O214,P$7))),IF(AND(MIN(G214,K214)&lt;#REF!,R214="!",O214&gt;=$P$4),"ONV",IF(AND(O214&gt;5,O214&lt;$P$4),5,IF(AND(O214&gt;=$P$4,O214&lt;=6),6,MROUND(O214,P$7))))),""))))</f>
        <v/>
      </c>
      <c r="Q214" s="187" t="e">
        <f>IF(AND($O$7="B",ISNUMBER(O214),MIN(G214,K214)&lt;#REF!),"!","")</f>
        <v>#REF!</v>
      </c>
      <c r="R214" s="190" t="str">
        <f t="shared" si="36"/>
        <v/>
      </c>
      <c r="S214" s="193" t="str">
        <f t="shared" si="46"/>
        <v/>
      </c>
      <c r="T214" s="1"/>
    </row>
    <row r="215" spans="1:20" x14ac:dyDescent="0.2">
      <c r="A215" s="21" t="str">
        <f>OutputOsiris!A215</f>
        <v/>
      </c>
      <c r="B215" s="26" t="str">
        <f>VLOOKUP(A215,InputToets!$A$9:$A$1008,1,FALSE)</f>
        <v/>
      </c>
      <c r="C215" s="44" t="str">
        <f t="shared" si="37"/>
        <v/>
      </c>
      <c r="D215" s="45" t="str">
        <f>VLOOKUP(A215,Opdracht!$A$11:$A$1010,1,FALSE)</f>
        <v/>
      </c>
      <c r="E215" s="44" t="str">
        <f t="shared" si="38"/>
        <v/>
      </c>
      <c r="F215" s="19" t="str">
        <f>VLOOKUP(A215,OutputOsiris!$A$9:$B$1008,2,FALSE)</f>
        <v/>
      </c>
      <c r="G215" s="46" t="str">
        <f>IF(C215="NEE","",VLOOKUP(A215,InputToets!$A$9:$J$1008,8,FALSE))</f>
        <v/>
      </c>
      <c r="H215" s="13">
        <f t="shared" si="39"/>
        <v>0</v>
      </c>
      <c r="I215" s="12">
        <f t="shared" si="40"/>
        <v>1</v>
      </c>
      <c r="J215" s="13">
        <f t="shared" si="41"/>
        <v>0</v>
      </c>
      <c r="K215" s="46" t="str">
        <f>IF($K$7=0,"",VLOOKUP(A215,Opdracht!$A$11:$J$1010,8,FALSE))</f>
        <v/>
      </c>
      <c r="L215" s="13">
        <f t="shared" si="42"/>
        <v>0</v>
      </c>
      <c r="M215" s="12">
        <f t="shared" si="43"/>
        <v>0</v>
      </c>
      <c r="N215" s="12">
        <f t="shared" si="44"/>
        <v>0</v>
      </c>
      <c r="O215" s="46" t="str">
        <f t="shared" si="45"/>
        <v/>
      </c>
      <c r="P215" s="20" t="str">
        <f>IF(ISERROR(O215),(G215),IF(OR(ISERROR(G215),ISERROR(K215)),"",IF(AND(G215="",K215=""),IF(A215="","",""),IF(ISNUMBER(O215),IF(OR($O$7="T",$O$7="A"),IF(AND(O215&gt;5,O215&lt;$P$4),5,IF(AND(O215&gt;=$P$4,O215&lt;=6),6,MROUND(O215,P$7))),IF(AND(MIN(G215,K215)&lt;#REF!,R215="!",O215&gt;=$P$4),"ONV",IF(AND(O215&gt;5,O215&lt;$P$4),5,IF(AND(O215&gt;=$P$4,O215&lt;=6),6,MROUND(O215,P$7))))),""))))</f>
        <v/>
      </c>
      <c r="Q215" s="187" t="e">
        <f>IF(AND($O$7="B",ISNUMBER(O215),MIN(G215,K215)&lt;#REF!),"!","")</f>
        <v>#REF!</v>
      </c>
      <c r="R215" s="190" t="str">
        <f t="shared" si="36"/>
        <v/>
      </c>
      <c r="S215" s="193" t="str">
        <f t="shared" si="46"/>
        <v/>
      </c>
      <c r="T215" s="1"/>
    </row>
    <row r="216" spans="1:20" x14ac:dyDescent="0.2">
      <c r="A216" s="21" t="str">
        <f>OutputOsiris!A216</f>
        <v/>
      </c>
      <c r="B216" s="26" t="str">
        <f>VLOOKUP(A216,InputToets!$A$9:$A$1008,1,FALSE)</f>
        <v/>
      </c>
      <c r="C216" s="44" t="str">
        <f t="shared" si="37"/>
        <v/>
      </c>
      <c r="D216" s="45" t="str">
        <f>VLOOKUP(A216,Opdracht!$A$11:$A$1010,1,FALSE)</f>
        <v/>
      </c>
      <c r="E216" s="44" t="str">
        <f t="shared" si="38"/>
        <v/>
      </c>
      <c r="F216" s="19" t="str">
        <f>VLOOKUP(A216,OutputOsiris!$A$9:$B$1008,2,FALSE)</f>
        <v/>
      </c>
      <c r="G216" s="46" t="str">
        <f>IF(C216="NEE","",VLOOKUP(A216,InputToets!$A$9:$J$1008,8,FALSE))</f>
        <v/>
      </c>
      <c r="H216" s="13">
        <f t="shared" si="39"/>
        <v>0</v>
      </c>
      <c r="I216" s="12">
        <f t="shared" si="40"/>
        <v>1</v>
      </c>
      <c r="J216" s="13">
        <f t="shared" si="41"/>
        <v>0</v>
      </c>
      <c r="K216" s="46" t="str">
        <f>IF($K$7=0,"",VLOOKUP(A216,Opdracht!$A$11:$J$1010,8,FALSE))</f>
        <v/>
      </c>
      <c r="L216" s="13">
        <f t="shared" si="42"/>
        <v>0</v>
      </c>
      <c r="M216" s="12">
        <f t="shared" si="43"/>
        <v>0</v>
      </c>
      <c r="N216" s="12">
        <f t="shared" si="44"/>
        <v>0</v>
      </c>
      <c r="O216" s="46" t="str">
        <f t="shared" si="45"/>
        <v/>
      </c>
      <c r="P216" s="20" t="str">
        <f>IF(ISERROR(O216),(G216),IF(OR(ISERROR(G216),ISERROR(K216)),"",IF(AND(G216="",K216=""),IF(A216="","",""),IF(ISNUMBER(O216),IF(OR($O$7="T",$O$7="A"),IF(AND(O216&gt;5,O216&lt;$P$4),5,IF(AND(O216&gt;=$P$4,O216&lt;=6),6,MROUND(O216,P$7))),IF(AND(MIN(G216,K216)&lt;#REF!,R216="!",O216&gt;=$P$4),"ONV",IF(AND(O216&gt;5,O216&lt;$P$4),5,IF(AND(O216&gt;=$P$4,O216&lt;=6),6,MROUND(O216,P$7))))),""))))</f>
        <v/>
      </c>
      <c r="Q216" s="187" t="e">
        <f>IF(AND($O$7="B",ISNUMBER(O216),MIN(G216,K216)&lt;#REF!),"!","")</f>
        <v>#REF!</v>
      </c>
      <c r="R216" s="190" t="str">
        <f t="shared" si="36"/>
        <v/>
      </c>
      <c r="S216" s="193" t="str">
        <f t="shared" si="46"/>
        <v/>
      </c>
      <c r="T216" s="1"/>
    </row>
    <row r="217" spans="1:20" x14ac:dyDescent="0.2">
      <c r="A217" s="21" t="str">
        <f>OutputOsiris!A217</f>
        <v/>
      </c>
      <c r="B217" s="26" t="str">
        <f>VLOOKUP(A217,InputToets!$A$9:$A$1008,1,FALSE)</f>
        <v/>
      </c>
      <c r="C217" s="44" t="str">
        <f t="shared" si="37"/>
        <v/>
      </c>
      <c r="D217" s="45" t="str">
        <f>VLOOKUP(A217,Opdracht!$A$11:$A$1010,1,FALSE)</f>
        <v/>
      </c>
      <c r="E217" s="44" t="str">
        <f t="shared" si="38"/>
        <v/>
      </c>
      <c r="F217" s="19" t="str">
        <f>VLOOKUP(A217,OutputOsiris!$A$9:$B$1008,2,FALSE)</f>
        <v/>
      </c>
      <c r="G217" s="46" t="str">
        <f>IF(C217="NEE","",VLOOKUP(A217,InputToets!$A$9:$J$1008,8,FALSE))</f>
        <v/>
      </c>
      <c r="H217" s="13">
        <f t="shared" si="39"/>
        <v>0</v>
      </c>
      <c r="I217" s="12">
        <f t="shared" si="40"/>
        <v>1</v>
      </c>
      <c r="J217" s="13">
        <f t="shared" si="41"/>
        <v>0</v>
      </c>
      <c r="K217" s="46" t="str">
        <f>IF($K$7=0,"",VLOOKUP(A217,Opdracht!$A$11:$J$1010,8,FALSE))</f>
        <v/>
      </c>
      <c r="L217" s="13">
        <f t="shared" si="42"/>
        <v>0</v>
      </c>
      <c r="M217" s="12">
        <f t="shared" si="43"/>
        <v>0</v>
      </c>
      <c r="N217" s="12">
        <f t="shared" si="44"/>
        <v>0</v>
      </c>
      <c r="O217" s="46" t="str">
        <f t="shared" si="45"/>
        <v/>
      </c>
      <c r="P217" s="20" t="str">
        <f>IF(ISERROR(O217),(G217),IF(OR(ISERROR(G217),ISERROR(K217)),"",IF(AND(G217="",K217=""),IF(A217="","",""),IF(ISNUMBER(O217),IF(OR($O$7="T",$O$7="A"),IF(AND(O217&gt;5,O217&lt;$P$4),5,IF(AND(O217&gt;=$P$4,O217&lt;=6),6,MROUND(O217,P$7))),IF(AND(MIN(G217,K217)&lt;#REF!,R217="!",O217&gt;=$P$4),"ONV",IF(AND(O217&gt;5,O217&lt;$P$4),5,IF(AND(O217&gt;=$P$4,O217&lt;=6),6,MROUND(O217,P$7))))),""))))</f>
        <v/>
      </c>
      <c r="Q217" s="187" t="e">
        <f>IF(AND($O$7="B",ISNUMBER(O217),MIN(G217,K217)&lt;#REF!),"!","")</f>
        <v>#REF!</v>
      </c>
      <c r="R217" s="190" t="str">
        <f t="shared" si="36"/>
        <v/>
      </c>
      <c r="S217" s="193" t="str">
        <f t="shared" si="46"/>
        <v/>
      </c>
      <c r="T217" s="1"/>
    </row>
    <row r="218" spans="1:20" x14ac:dyDescent="0.2">
      <c r="A218" s="21" t="str">
        <f>OutputOsiris!A218</f>
        <v/>
      </c>
      <c r="B218" s="26" t="str">
        <f>VLOOKUP(A218,InputToets!$A$9:$A$1008,1,FALSE)</f>
        <v/>
      </c>
      <c r="C218" s="44" t="str">
        <f t="shared" si="37"/>
        <v/>
      </c>
      <c r="D218" s="45" t="str">
        <f>VLOOKUP(A218,Opdracht!$A$11:$A$1010,1,FALSE)</f>
        <v/>
      </c>
      <c r="E218" s="44" t="str">
        <f t="shared" si="38"/>
        <v/>
      </c>
      <c r="F218" s="19" t="str">
        <f>VLOOKUP(A218,OutputOsiris!$A$9:$B$1008,2,FALSE)</f>
        <v/>
      </c>
      <c r="G218" s="46" t="str">
        <f>IF(C218="NEE","",VLOOKUP(A218,InputToets!$A$9:$J$1008,8,FALSE))</f>
        <v/>
      </c>
      <c r="H218" s="13">
        <f t="shared" si="39"/>
        <v>0</v>
      </c>
      <c r="I218" s="12">
        <f t="shared" si="40"/>
        <v>1</v>
      </c>
      <c r="J218" s="13">
        <f t="shared" si="41"/>
        <v>0</v>
      </c>
      <c r="K218" s="46" t="str">
        <f>IF($K$7=0,"",VLOOKUP(A218,Opdracht!$A$11:$J$1010,8,FALSE))</f>
        <v/>
      </c>
      <c r="L218" s="13">
        <f t="shared" si="42"/>
        <v>0</v>
      </c>
      <c r="M218" s="12">
        <f t="shared" si="43"/>
        <v>0</v>
      </c>
      <c r="N218" s="12">
        <f t="shared" si="44"/>
        <v>0</v>
      </c>
      <c r="O218" s="46" t="str">
        <f t="shared" si="45"/>
        <v/>
      </c>
      <c r="P218" s="20" t="str">
        <f>IF(ISERROR(O218),(G218),IF(OR(ISERROR(G218),ISERROR(K218)),"",IF(AND(G218="",K218=""),IF(A218="","",""),IF(ISNUMBER(O218),IF(OR($O$7="T",$O$7="A"),IF(AND(O218&gt;5,O218&lt;$P$4),5,IF(AND(O218&gt;=$P$4,O218&lt;=6),6,MROUND(O218,P$7))),IF(AND(MIN(G218,K218)&lt;#REF!,R218="!",O218&gt;=$P$4),"ONV",IF(AND(O218&gt;5,O218&lt;$P$4),5,IF(AND(O218&gt;=$P$4,O218&lt;=6),6,MROUND(O218,P$7))))),""))))</f>
        <v/>
      </c>
      <c r="Q218" s="187" t="e">
        <f>IF(AND($O$7="B",ISNUMBER(O218),MIN(G218,K218)&lt;#REF!),"!","")</f>
        <v>#REF!</v>
      </c>
      <c r="R218" s="190" t="str">
        <f t="shared" si="36"/>
        <v/>
      </c>
      <c r="S218" s="193" t="str">
        <f t="shared" si="46"/>
        <v/>
      </c>
      <c r="T218" s="1"/>
    </row>
    <row r="219" spans="1:20" x14ac:dyDescent="0.2">
      <c r="A219" s="21" t="str">
        <f>OutputOsiris!A219</f>
        <v/>
      </c>
      <c r="B219" s="26" t="str">
        <f>VLOOKUP(A219,InputToets!$A$9:$A$1008,1,FALSE)</f>
        <v/>
      </c>
      <c r="C219" s="44" t="str">
        <f t="shared" si="37"/>
        <v/>
      </c>
      <c r="D219" s="45" t="str">
        <f>VLOOKUP(A219,Opdracht!$A$11:$A$1010,1,FALSE)</f>
        <v/>
      </c>
      <c r="E219" s="44" t="str">
        <f t="shared" si="38"/>
        <v/>
      </c>
      <c r="F219" s="19" t="str">
        <f>VLOOKUP(A219,OutputOsiris!$A$9:$B$1008,2,FALSE)</f>
        <v/>
      </c>
      <c r="G219" s="46" t="str">
        <f>IF(C219="NEE","",VLOOKUP(A219,InputToets!$A$9:$J$1008,8,FALSE))</f>
        <v/>
      </c>
      <c r="H219" s="13">
        <f t="shared" si="39"/>
        <v>0</v>
      </c>
      <c r="I219" s="12">
        <f t="shared" si="40"/>
        <v>1</v>
      </c>
      <c r="J219" s="13">
        <f t="shared" si="41"/>
        <v>0</v>
      </c>
      <c r="K219" s="46" t="str">
        <f>IF($K$7=0,"",VLOOKUP(A219,Opdracht!$A$11:$J$1010,8,FALSE))</f>
        <v/>
      </c>
      <c r="L219" s="13">
        <f t="shared" si="42"/>
        <v>0</v>
      </c>
      <c r="M219" s="12">
        <f t="shared" si="43"/>
        <v>0</v>
      </c>
      <c r="N219" s="12">
        <f t="shared" si="44"/>
        <v>0</v>
      </c>
      <c r="O219" s="46" t="str">
        <f t="shared" si="45"/>
        <v/>
      </c>
      <c r="P219" s="20" t="str">
        <f>IF(ISERROR(O219),(G219),IF(OR(ISERROR(G219),ISERROR(K219)),"",IF(AND(G219="",K219=""),IF(A219="","",""),IF(ISNUMBER(O219),IF(OR($O$7="T",$O$7="A"),IF(AND(O219&gt;5,O219&lt;$P$4),5,IF(AND(O219&gt;=$P$4,O219&lt;=6),6,MROUND(O219,P$7))),IF(AND(MIN(G219,K219)&lt;#REF!,R219="!",O219&gt;=$P$4),"ONV",IF(AND(O219&gt;5,O219&lt;$P$4),5,IF(AND(O219&gt;=$P$4,O219&lt;=6),6,MROUND(O219,P$7))))),""))))</f>
        <v/>
      </c>
      <c r="Q219" s="187" t="e">
        <f>IF(AND($O$7="B",ISNUMBER(O219),MIN(G219,K219)&lt;#REF!),"!","")</f>
        <v>#REF!</v>
      </c>
      <c r="R219" s="190" t="str">
        <f t="shared" si="36"/>
        <v/>
      </c>
      <c r="S219" s="193" t="str">
        <f t="shared" si="46"/>
        <v/>
      </c>
      <c r="T219" s="1"/>
    </row>
    <row r="220" spans="1:20" x14ac:dyDescent="0.2">
      <c r="A220" s="21" t="str">
        <f>OutputOsiris!A220</f>
        <v/>
      </c>
      <c r="B220" s="26" t="str">
        <f>VLOOKUP(A220,InputToets!$A$9:$A$1008,1,FALSE)</f>
        <v/>
      </c>
      <c r="C220" s="44" t="str">
        <f t="shared" si="37"/>
        <v/>
      </c>
      <c r="D220" s="45" t="str">
        <f>VLOOKUP(A220,Opdracht!$A$11:$A$1010,1,FALSE)</f>
        <v/>
      </c>
      <c r="E220" s="44" t="str">
        <f t="shared" si="38"/>
        <v/>
      </c>
      <c r="F220" s="19" t="str">
        <f>VLOOKUP(A220,OutputOsiris!$A$9:$B$1008,2,FALSE)</f>
        <v/>
      </c>
      <c r="G220" s="46" t="str">
        <f>IF(C220="NEE","",VLOOKUP(A220,InputToets!$A$9:$J$1008,8,FALSE))</f>
        <v/>
      </c>
      <c r="H220" s="13">
        <f t="shared" si="39"/>
        <v>0</v>
      </c>
      <c r="I220" s="12">
        <f t="shared" si="40"/>
        <v>1</v>
      </c>
      <c r="J220" s="13">
        <f t="shared" si="41"/>
        <v>0</v>
      </c>
      <c r="K220" s="46" t="str">
        <f>IF($K$7=0,"",VLOOKUP(A220,Opdracht!$A$11:$J$1010,8,FALSE))</f>
        <v/>
      </c>
      <c r="L220" s="13">
        <f t="shared" si="42"/>
        <v>0</v>
      </c>
      <c r="M220" s="12">
        <f t="shared" si="43"/>
        <v>0</v>
      </c>
      <c r="N220" s="12">
        <f t="shared" si="44"/>
        <v>0</v>
      </c>
      <c r="O220" s="46" t="str">
        <f t="shared" si="45"/>
        <v/>
      </c>
      <c r="P220" s="20" t="str">
        <f>IF(ISERROR(O220),(G220),IF(OR(ISERROR(G220),ISERROR(K220)),"",IF(AND(G220="",K220=""),IF(A220="","",""),IF(ISNUMBER(O220),IF(OR($O$7="T",$O$7="A"),IF(AND(O220&gt;5,O220&lt;$P$4),5,IF(AND(O220&gt;=$P$4,O220&lt;=6),6,MROUND(O220,P$7))),IF(AND(MIN(G220,K220)&lt;#REF!,R220="!",O220&gt;=$P$4),"ONV",IF(AND(O220&gt;5,O220&lt;$P$4),5,IF(AND(O220&gt;=$P$4,O220&lt;=6),6,MROUND(O220,P$7))))),""))))</f>
        <v/>
      </c>
      <c r="Q220" s="187" t="e">
        <f>IF(AND($O$7="B",ISNUMBER(O220),MIN(G220,K220)&lt;#REF!),"!","")</f>
        <v>#REF!</v>
      </c>
      <c r="R220" s="190" t="str">
        <f t="shared" si="36"/>
        <v/>
      </c>
      <c r="S220" s="193" t="str">
        <f t="shared" si="46"/>
        <v/>
      </c>
      <c r="T220" s="1"/>
    </row>
    <row r="221" spans="1:20" x14ac:dyDescent="0.2">
      <c r="A221" s="21" t="str">
        <f>OutputOsiris!A221</f>
        <v/>
      </c>
      <c r="B221" s="26" t="str">
        <f>VLOOKUP(A221,InputToets!$A$9:$A$1008,1,FALSE)</f>
        <v/>
      </c>
      <c r="C221" s="44" t="str">
        <f t="shared" si="37"/>
        <v/>
      </c>
      <c r="D221" s="45" t="str">
        <f>VLOOKUP(A221,Opdracht!$A$11:$A$1010,1,FALSE)</f>
        <v/>
      </c>
      <c r="E221" s="44" t="str">
        <f t="shared" si="38"/>
        <v/>
      </c>
      <c r="F221" s="19" t="str">
        <f>VLOOKUP(A221,OutputOsiris!$A$9:$B$1008,2,FALSE)</f>
        <v/>
      </c>
      <c r="G221" s="46" t="str">
        <f>IF(C221="NEE","",VLOOKUP(A221,InputToets!$A$9:$J$1008,8,FALSE))</f>
        <v/>
      </c>
      <c r="H221" s="13">
        <f t="shared" si="39"/>
        <v>0</v>
      </c>
      <c r="I221" s="12">
        <f t="shared" si="40"/>
        <v>1</v>
      </c>
      <c r="J221" s="13">
        <f t="shared" si="41"/>
        <v>0</v>
      </c>
      <c r="K221" s="46" t="str">
        <f>IF($K$7=0,"",VLOOKUP(A221,Opdracht!$A$11:$J$1010,8,FALSE))</f>
        <v/>
      </c>
      <c r="L221" s="13">
        <f t="shared" si="42"/>
        <v>0</v>
      </c>
      <c r="M221" s="12">
        <f t="shared" si="43"/>
        <v>0</v>
      </c>
      <c r="N221" s="12">
        <f t="shared" si="44"/>
        <v>0</v>
      </c>
      <c r="O221" s="46" t="str">
        <f t="shared" si="45"/>
        <v/>
      </c>
      <c r="P221" s="20" t="str">
        <f>IF(ISERROR(O221),(G221),IF(OR(ISERROR(G221),ISERROR(K221)),"",IF(AND(G221="",K221=""),IF(A221="","",""),IF(ISNUMBER(O221),IF(OR($O$7="T",$O$7="A"),IF(AND(O221&gt;5,O221&lt;$P$4),5,IF(AND(O221&gt;=$P$4,O221&lt;=6),6,MROUND(O221,P$7))),IF(AND(MIN(G221,K221)&lt;#REF!,R221="!",O221&gt;=$P$4),"ONV",IF(AND(O221&gt;5,O221&lt;$P$4),5,IF(AND(O221&gt;=$P$4,O221&lt;=6),6,MROUND(O221,P$7))))),""))))</f>
        <v/>
      </c>
      <c r="Q221" s="187" t="e">
        <f>IF(AND($O$7="B",ISNUMBER(O221),MIN(G221,K221)&lt;#REF!),"!","")</f>
        <v>#REF!</v>
      </c>
      <c r="R221" s="190" t="str">
        <f t="shared" si="36"/>
        <v/>
      </c>
      <c r="S221" s="193" t="str">
        <f t="shared" si="46"/>
        <v/>
      </c>
      <c r="T221" s="1"/>
    </row>
    <row r="222" spans="1:20" x14ac:dyDescent="0.2">
      <c r="A222" s="21" t="str">
        <f>OutputOsiris!A222</f>
        <v/>
      </c>
      <c r="B222" s="26" t="str">
        <f>VLOOKUP(A222,InputToets!$A$9:$A$1008,1,FALSE)</f>
        <v/>
      </c>
      <c r="C222" s="44" t="str">
        <f t="shared" si="37"/>
        <v/>
      </c>
      <c r="D222" s="45" t="str">
        <f>VLOOKUP(A222,Opdracht!$A$11:$A$1010,1,FALSE)</f>
        <v/>
      </c>
      <c r="E222" s="44" t="str">
        <f t="shared" si="38"/>
        <v/>
      </c>
      <c r="F222" s="19" t="str">
        <f>VLOOKUP(A222,OutputOsiris!$A$9:$B$1008,2,FALSE)</f>
        <v/>
      </c>
      <c r="G222" s="46" t="str">
        <f>IF(C222="NEE","",VLOOKUP(A222,InputToets!$A$9:$J$1008,8,FALSE))</f>
        <v/>
      </c>
      <c r="H222" s="13">
        <f t="shared" si="39"/>
        <v>0</v>
      </c>
      <c r="I222" s="12">
        <f t="shared" si="40"/>
        <v>1</v>
      </c>
      <c r="J222" s="13">
        <f t="shared" si="41"/>
        <v>0</v>
      </c>
      <c r="K222" s="46" t="str">
        <f>IF($K$7=0,"",VLOOKUP(A222,Opdracht!$A$11:$J$1010,8,FALSE))</f>
        <v/>
      </c>
      <c r="L222" s="13">
        <f t="shared" si="42"/>
        <v>0</v>
      </c>
      <c r="M222" s="12">
        <f t="shared" si="43"/>
        <v>0</v>
      </c>
      <c r="N222" s="12">
        <f t="shared" si="44"/>
        <v>0</v>
      </c>
      <c r="O222" s="46" t="str">
        <f t="shared" si="45"/>
        <v/>
      </c>
      <c r="P222" s="20" t="str">
        <f>IF(ISERROR(O222),(G222),IF(OR(ISERROR(G222),ISERROR(K222)),"",IF(AND(G222="",K222=""),IF(A222="","",""),IF(ISNUMBER(O222),IF(OR($O$7="T",$O$7="A"),IF(AND(O222&gt;5,O222&lt;$P$4),5,IF(AND(O222&gt;=$P$4,O222&lt;=6),6,MROUND(O222,P$7))),IF(AND(MIN(G222,K222)&lt;#REF!,R222="!",O222&gt;=$P$4),"ONV",IF(AND(O222&gt;5,O222&lt;$P$4),5,IF(AND(O222&gt;=$P$4,O222&lt;=6),6,MROUND(O222,P$7))))),""))))</f>
        <v/>
      </c>
      <c r="Q222" s="187" t="e">
        <f>IF(AND($O$7="B",ISNUMBER(O222),MIN(G222,K222)&lt;#REF!),"!","")</f>
        <v>#REF!</v>
      </c>
      <c r="R222" s="190" t="str">
        <f t="shared" si="36"/>
        <v/>
      </c>
      <c r="S222" s="193" t="str">
        <f t="shared" si="46"/>
        <v/>
      </c>
      <c r="T222" s="1"/>
    </row>
    <row r="223" spans="1:20" x14ac:dyDescent="0.2">
      <c r="A223" s="21" t="str">
        <f>OutputOsiris!A223</f>
        <v/>
      </c>
      <c r="B223" s="26" t="str">
        <f>VLOOKUP(A223,InputToets!$A$9:$A$1008,1,FALSE)</f>
        <v/>
      </c>
      <c r="C223" s="44" t="str">
        <f t="shared" si="37"/>
        <v/>
      </c>
      <c r="D223" s="45" t="str">
        <f>VLOOKUP(A223,Opdracht!$A$11:$A$1010,1,FALSE)</f>
        <v/>
      </c>
      <c r="E223" s="44" t="str">
        <f t="shared" si="38"/>
        <v/>
      </c>
      <c r="F223" s="19" t="str">
        <f>VLOOKUP(A223,OutputOsiris!$A$9:$B$1008,2,FALSE)</f>
        <v/>
      </c>
      <c r="G223" s="46" t="str">
        <f>IF(C223="NEE","",VLOOKUP(A223,InputToets!$A$9:$J$1008,8,FALSE))</f>
        <v/>
      </c>
      <c r="H223" s="13">
        <f t="shared" si="39"/>
        <v>0</v>
      </c>
      <c r="I223" s="12">
        <f t="shared" si="40"/>
        <v>1</v>
      </c>
      <c r="J223" s="13">
        <f t="shared" si="41"/>
        <v>0</v>
      </c>
      <c r="K223" s="46" t="str">
        <f>IF($K$7=0,"",VLOOKUP(A223,Opdracht!$A$11:$J$1010,8,FALSE))</f>
        <v/>
      </c>
      <c r="L223" s="13">
        <f t="shared" si="42"/>
        <v>0</v>
      </c>
      <c r="M223" s="12">
        <f t="shared" si="43"/>
        <v>0</v>
      </c>
      <c r="N223" s="12">
        <f t="shared" si="44"/>
        <v>0</v>
      </c>
      <c r="O223" s="46" t="str">
        <f t="shared" si="45"/>
        <v/>
      </c>
      <c r="P223" s="20" t="str">
        <f>IF(ISERROR(O223),(G223),IF(OR(ISERROR(G223),ISERROR(K223)),"",IF(AND(G223="",K223=""),IF(A223="","",""),IF(ISNUMBER(O223),IF(OR($O$7="T",$O$7="A"),IF(AND(O223&gt;5,O223&lt;$P$4),5,IF(AND(O223&gt;=$P$4,O223&lt;=6),6,MROUND(O223,P$7))),IF(AND(MIN(G223,K223)&lt;#REF!,R223="!",O223&gt;=$P$4),"ONV",IF(AND(O223&gt;5,O223&lt;$P$4),5,IF(AND(O223&gt;=$P$4,O223&lt;=6),6,MROUND(O223,P$7))))),""))))</f>
        <v/>
      </c>
      <c r="Q223" s="187" t="e">
        <f>IF(AND($O$7="B",ISNUMBER(O223),MIN(G223,K223)&lt;#REF!),"!","")</f>
        <v>#REF!</v>
      </c>
      <c r="R223" s="190" t="str">
        <f t="shared" si="36"/>
        <v/>
      </c>
      <c r="S223" s="193" t="str">
        <f t="shared" si="46"/>
        <v/>
      </c>
      <c r="T223" s="1"/>
    </row>
    <row r="224" spans="1:20" x14ac:dyDescent="0.2">
      <c r="A224" s="21" t="str">
        <f>OutputOsiris!A224</f>
        <v/>
      </c>
      <c r="B224" s="26" t="str">
        <f>VLOOKUP(A224,InputToets!$A$9:$A$1008,1,FALSE)</f>
        <v/>
      </c>
      <c r="C224" s="44" t="str">
        <f t="shared" si="37"/>
        <v/>
      </c>
      <c r="D224" s="45" t="str">
        <f>VLOOKUP(A224,Opdracht!$A$11:$A$1010,1,FALSE)</f>
        <v/>
      </c>
      <c r="E224" s="44" t="str">
        <f t="shared" si="38"/>
        <v/>
      </c>
      <c r="F224" s="19" t="str">
        <f>VLOOKUP(A224,OutputOsiris!$A$9:$B$1008,2,FALSE)</f>
        <v/>
      </c>
      <c r="G224" s="46" t="str">
        <f>IF(C224="NEE","",VLOOKUP(A224,InputToets!$A$9:$J$1008,8,FALSE))</f>
        <v/>
      </c>
      <c r="H224" s="13">
        <f t="shared" si="39"/>
        <v>0</v>
      </c>
      <c r="I224" s="12">
        <f t="shared" si="40"/>
        <v>1</v>
      </c>
      <c r="J224" s="13">
        <f t="shared" si="41"/>
        <v>0</v>
      </c>
      <c r="K224" s="46" t="str">
        <f>IF($K$7=0,"",VLOOKUP(A224,Opdracht!$A$11:$J$1010,8,FALSE))</f>
        <v/>
      </c>
      <c r="L224" s="13">
        <f t="shared" si="42"/>
        <v>0</v>
      </c>
      <c r="M224" s="12">
        <f t="shared" si="43"/>
        <v>0</v>
      </c>
      <c r="N224" s="12">
        <f t="shared" si="44"/>
        <v>0</v>
      </c>
      <c r="O224" s="46" t="str">
        <f t="shared" si="45"/>
        <v/>
      </c>
      <c r="P224" s="20" t="str">
        <f>IF(ISERROR(O224),(G224),IF(OR(ISERROR(G224),ISERROR(K224)),"",IF(AND(G224="",K224=""),IF(A224="","",""),IF(ISNUMBER(O224),IF(OR($O$7="T",$O$7="A"),IF(AND(O224&gt;5,O224&lt;$P$4),5,IF(AND(O224&gt;=$P$4,O224&lt;=6),6,MROUND(O224,P$7))),IF(AND(MIN(G224,K224)&lt;#REF!,R224="!",O224&gt;=$P$4),"ONV",IF(AND(O224&gt;5,O224&lt;$P$4),5,IF(AND(O224&gt;=$P$4,O224&lt;=6),6,MROUND(O224,P$7))))),""))))</f>
        <v/>
      </c>
      <c r="Q224" s="187" t="e">
        <f>IF(AND($O$7="B",ISNUMBER(O224),MIN(G224,K224)&lt;#REF!),"!","")</f>
        <v>#REF!</v>
      </c>
      <c r="R224" s="190" t="str">
        <f t="shared" si="36"/>
        <v/>
      </c>
      <c r="S224" s="193" t="str">
        <f t="shared" si="46"/>
        <v/>
      </c>
      <c r="T224" s="1"/>
    </row>
    <row r="225" spans="1:20" x14ac:dyDescent="0.2">
      <c r="A225" s="21" t="str">
        <f>OutputOsiris!A225</f>
        <v/>
      </c>
      <c r="B225" s="26" t="str">
        <f>VLOOKUP(A225,InputToets!$A$9:$A$1008,1,FALSE)</f>
        <v/>
      </c>
      <c r="C225" s="44" t="str">
        <f t="shared" si="37"/>
        <v/>
      </c>
      <c r="D225" s="45" t="str">
        <f>VLOOKUP(A225,Opdracht!$A$11:$A$1010,1,FALSE)</f>
        <v/>
      </c>
      <c r="E225" s="44" t="str">
        <f t="shared" si="38"/>
        <v/>
      </c>
      <c r="F225" s="19" t="str">
        <f>VLOOKUP(A225,OutputOsiris!$A$9:$B$1008,2,FALSE)</f>
        <v/>
      </c>
      <c r="G225" s="46" t="str">
        <f>IF(C225="NEE","",VLOOKUP(A225,InputToets!$A$9:$J$1008,8,FALSE))</f>
        <v/>
      </c>
      <c r="H225" s="13">
        <f t="shared" si="39"/>
        <v>0</v>
      </c>
      <c r="I225" s="12">
        <f t="shared" si="40"/>
        <v>1</v>
      </c>
      <c r="J225" s="13">
        <f t="shared" si="41"/>
        <v>0</v>
      </c>
      <c r="K225" s="46" t="str">
        <f>IF($K$7=0,"",VLOOKUP(A225,Opdracht!$A$11:$J$1010,8,FALSE))</f>
        <v/>
      </c>
      <c r="L225" s="13">
        <f t="shared" si="42"/>
        <v>0</v>
      </c>
      <c r="M225" s="12">
        <f t="shared" si="43"/>
        <v>0</v>
      </c>
      <c r="N225" s="12">
        <f t="shared" si="44"/>
        <v>0</v>
      </c>
      <c r="O225" s="46" t="str">
        <f t="shared" si="45"/>
        <v/>
      </c>
      <c r="P225" s="20" t="str">
        <f>IF(ISERROR(O225),(G225),IF(OR(ISERROR(G225),ISERROR(K225)),"",IF(AND(G225="",K225=""),IF(A225="","",""),IF(ISNUMBER(O225),IF(OR($O$7="T",$O$7="A"),IF(AND(O225&gt;5,O225&lt;$P$4),5,IF(AND(O225&gt;=$P$4,O225&lt;=6),6,MROUND(O225,P$7))),IF(AND(MIN(G225,K225)&lt;#REF!,R225="!",O225&gt;=$P$4),"ONV",IF(AND(O225&gt;5,O225&lt;$P$4),5,IF(AND(O225&gt;=$P$4,O225&lt;=6),6,MROUND(O225,P$7))))),""))))</f>
        <v/>
      </c>
      <c r="Q225" s="187" t="e">
        <f>IF(AND($O$7="B",ISNUMBER(O225),MIN(G225,K225)&lt;#REF!),"!","")</f>
        <v>#REF!</v>
      </c>
      <c r="R225" s="190" t="str">
        <f t="shared" si="36"/>
        <v/>
      </c>
      <c r="S225" s="193" t="str">
        <f t="shared" si="46"/>
        <v/>
      </c>
      <c r="T225" s="1"/>
    </row>
    <row r="226" spans="1:20" x14ac:dyDescent="0.2">
      <c r="A226" s="21" t="str">
        <f>OutputOsiris!A226</f>
        <v/>
      </c>
      <c r="B226" s="26" t="str">
        <f>VLOOKUP(A226,InputToets!$A$9:$A$1008,1,FALSE)</f>
        <v/>
      </c>
      <c r="C226" s="44" t="str">
        <f t="shared" si="37"/>
        <v/>
      </c>
      <c r="D226" s="45" t="str">
        <f>VLOOKUP(A226,Opdracht!$A$11:$A$1010,1,FALSE)</f>
        <v/>
      </c>
      <c r="E226" s="44" t="str">
        <f t="shared" si="38"/>
        <v/>
      </c>
      <c r="F226" s="19" t="str">
        <f>VLOOKUP(A226,OutputOsiris!$A$9:$B$1008,2,FALSE)</f>
        <v/>
      </c>
      <c r="G226" s="46" t="str">
        <f>IF(C226="NEE","",VLOOKUP(A226,InputToets!$A$9:$J$1008,8,FALSE))</f>
        <v/>
      </c>
      <c r="H226" s="13">
        <f t="shared" si="39"/>
        <v>0</v>
      </c>
      <c r="I226" s="12">
        <f t="shared" si="40"/>
        <v>1</v>
      </c>
      <c r="J226" s="13">
        <f t="shared" si="41"/>
        <v>0</v>
      </c>
      <c r="K226" s="46" t="str">
        <f>IF($K$7=0,"",VLOOKUP(A226,Opdracht!$A$11:$J$1010,8,FALSE))</f>
        <v/>
      </c>
      <c r="L226" s="13">
        <f t="shared" si="42"/>
        <v>0</v>
      </c>
      <c r="M226" s="12">
        <f t="shared" si="43"/>
        <v>0</v>
      </c>
      <c r="N226" s="12">
        <f t="shared" si="44"/>
        <v>0</v>
      </c>
      <c r="O226" s="46" t="str">
        <f t="shared" si="45"/>
        <v/>
      </c>
      <c r="P226" s="20" t="str">
        <f>IF(ISERROR(O226),(G226),IF(OR(ISERROR(G226),ISERROR(K226)),"",IF(AND(G226="",K226=""),IF(A226="","",""),IF(ISNUMBER(O226),IF(OR($O$7="T",$O$7="A"),IF(AND(O226&gt;5,O226&lt;$P$4),5,IF(AND(O226&gt;=$P$4,O226&lt;=6),6,MROUND(O226,P$7))),IF(AND(MIN(G226,K226)&lt;#REF!,R226="!",O226&gt;=$P$4),"ONV",IF(AND(O226&gt;5,O226&lt;$P$4),5,IF(AND(O226&gt;=$P$4,O226&lt;=6),6,MROUND(O226,P$7))))),""))))</f>
        <v/>
      </c>
      <c r="Q226" s="187" t="e">
        <f>IF(AND($O$7="B",ISNUMBER(O226),MIN(G226,K226)&lt;#REF!),"!","")</f>
        <v>#REF!</v>
      </c>
      <c r="R226" s="190" t="str">
        <f t="shared" si="36"/>
        <v/>
      </c>
      <c r="S226" s="193" t="str">
        <f t="shared" si="46"/>
        <v/>
      </c>
      <c r="T226" s="1"/>
    </row>
    <row r="227" spans="1:20" x14ac:dyDescent="0.2">
      <c r="A227" s="21" t="str">
        <f>OutputOsiris!A227</f>
        <v/>
      </c>
      <c r="B227" s="26" t="str">
        <f>VLOOKUP(A227,InputToets!$A$9:$A$1008,1,FALSE)</f>
        <v/>
      </c>
      <c r="C227" s="44" t="str">
        <f t="shared" si="37"/>
        <v/>
      </c>
      <c r="D227" s="45" t="str">
        <f>VLOOKUP(A227,Opdracht!$A$11:$A$1010,1,FALSE)</f>
        <v/>
      </c>
      <c r="E227" s="44" t="str">
        <f t="shared" si="38"/>
        <v/>
      </c>
      <c r="F227" s="19" t="str">
        <f>VLOOKUP(A227,OutputOsiris!$A$9:$B$1008,2,FALSE)</f>
        <v/>
      </c>
      <c r="G227" s="46" t="str">
        <f>IF(C227="NEE","",VLOOKUP(A227,InputToets!$A$9:$J$1008,8,FALSE))</f>
        <v/>
      </c>
      <c r="H227" s="13">
        <f t="shared" si="39"/>
        <v>0</v>
      </c>
      <c r="I227" s="12">
        <f t="shared" si="40"/>
        <v>1</v>
      </c>
      <c r="J227" s="13">
        <f t="shared" si="41"/>
        <v>0</v>
      </c>
      <c r="K227" s="46" t="str">
        <f>IF($K$7=0,"",VLOOKUP(A227,Opdracht!$A$11:$J$1010,8,FALSE))</f>
        <v/>
      </c>
      <c r="L227" s="13">
        <f t="shared" si="42"/>
        <v>0</v>
      </c>
      <c r="M227" s="12">
        <f t="shared" si="43"/>
        <v>0</v>
      </c>
      <c r="N227" s="12">
        <f t="shared" si="44"/>
        <v>0</v>
      </c>
      <c r="O227" s="46" t="str">
        <f t="shared" si="45"/>
        <v/>
      </c>
      <c r="P227" s="20" t="str">
        <f>IF(ISERROR(O227),(G227),IF(OR(ISERROR(G227),ISERROR(K227)),"",IF(AND(G227="",K227=""),IF(A227="","",""),IF(ISNUMBER(O227),IF(OR($O$7="T",$O$7="A"),IF(AND(O227&gt;5,O227&lt;$P$4),5,IF(AND(O227&gt;=$P$4,O227&lt;=6),6,MROUND(O227,P$7))),IF(AND(MIN(G227,K227)&lt;#REF!,R227="!",O227&gt;=$P$4),"ONV",IF(AND(O227&gt;5,O227&lt;$P$4),5,IF(AND(O227&gt;=$P$4,O227&lt;=6),6,MROUND(O227,P$7))))),""))))</f>
        <v/>
      </c>
      <c r="Q227" s="187" t="e">
        <f>IF(AND($O$7="B",ISNUMBER(O227),MIN(G227,K227)&lt;#REF!),"!","")</f>
        <v>#REF!</v>
      </c>
      <c r="R227" s="190" t="str">
        <f t="shared" si="36"/>
        <v/>
      </c>
      <c r="S227" s="193" t="str">
        <f t="shared" si="46"/>
        <v/>
      </c>
      <c r="T227" s="1"/>
    </row>
    <row r="228" spans="1:20" x14ac:dyDescent="0.2">
      <c r="A228" s="21" t="str">
        <f>OutputOsiris!A228</f>
        <v/>
      </c>
      <c r="B228" s="26" t="str">
        <f>VLOOKUP(A228,InputToets!$A$9:$A$1008,1,FALSE)</f>
        <v/>
      </c>
      <c r="C228" s="44" t="str">
        <f t="shared" si="37"/>
        <v/>
      </c>
      <c r="D228" s="45" t="str">
        <f>VLOOKUP(A228,Opdracht!$A$11:$A$1010,1,FALSE)</f>
        <v/>
      </c>
      <c r="E228" s="44" t="str">
        <f t="shared" si="38"/>
        <v/>
      </c>
      <c r="F228" s="19" t="str">
        <f>VLOOKUP(A228,OutputOsiris!$A$9:$B$1008,2,FALSE)</f>
        <v/>
      </c>
      <c r="G228" s="46" t="str">
        <f>IF(C228="NEE","",VLOOKUP(A228,InputToets!$A$9:$J$1008,8,FALSE))</f>
        <v/>
      </c>
      <c r="H228" s="13">
        <f t="shared" si="39"/>
        <v>0</v>
      </c>
      <c r="I228" s="12">
        <f t="shared" si="40"/>
        <v>1</v>
      </c>
      <c r="J228" s="13">
        <f t="shared" si="41"/>
        <v>0</v>
      </c>
      <c r="K228" s="46" t="str">
        <f>IF($K$7=0,"",VLOOKUP(A228,Opdracht!$A$11:$J$1010,8,FALSE))</f>
        <v/>
      </c>
      <c r="L228" s="13">
        <f t="shared" si="42"/>
        <v>0</v>
      </c>
      <c r="M228" s="12">
        <f t="shared" si="43"/>
        <v>0</v>
      </c>
      <c r="N228" s="12">
        <f t="shared" si="44"/>
        <v>0</v>
      </c>
      <c r="O228" s="46" t="str">
        <f t="shared" si="45"/>
        <v/>
      </c>
      <c r="P228" s="20" t="str">
        <f>IF(ISERROR(O228),(G228),IF(OR(ISERROR(G228),ISERROR(K228)),"",IF(AND(G228="",K228=""),IF(A228="","",""),IF(ISNUMBER(O228),IF(OR($O$7="T",$O$7="A"),IF(AND(O228&gt;5,O228&lt;$P$4),5,IF(AND(O228&gt;=$P$4,O228&lt;=6),6,MROUND(O228,P$7))),IF(AND(MIN(G228,K228)&lt;#REF!,R228="!",O228&gt;=$P$4),"ONV",IF(AND(O228&gt;5,O228&lt;$P$4),5,IF(AND(O228&gt;=$P$4,O228&lt;=6),6,MROUND(O228,P$7))))),""))))</f>
        <v/>
      </c>
      <c r="Q228" s="187" t="e">
        <f>IF(AND($O$7="B",ISNUMBER(O228),MIN(G228,K228)&lt;#REF!),"!","")</f>
        <v>#REF!</v>
      </c>
      <c r="R228" s="190" t="str">
        <f t="shared" si="36"/>
        <v/>
      </c>
      <c r="S228" s="193" t="str">
        <f t="shared" si="46"/>
        <v/>
      </c>
      <c r="T228" s="1"/>
    </row>
    <row r="229" spans="1:20" x14ac:dyDescent="0.2">
      <c r="A229" s="21" t="str">
        <f>OutputOsiris!A229</f>
        <v/>
      </c>
      <c r="B229" s="26" t="str">
        <f>VLOOKUP(A229,InputToets!$A$9:$A$1008,1,FALSE)</f>
        <v/>
      </c>
      <c r="C229" s="44" t="str">
        <f t="shared" si="37"/>
        <v/>
      </c>
      <c r="D229" s="45" t="str">
        <f>VLOOKUP(A229,Opdracht!$A$11:$A$1010,1,FALSE)</f>
        <v/>
      </c>
      <c r="E229" s="44" t="str">
        <f t="shared" si="38"/>
        <v/>
      </c>
      <c r="F229" s="19" t="str">
        <f>VLOOKUP(A229,OutputOsiris!$A$9:$B$1008,2,FALSE)</f>
        <v/>
      </c>
      <c r="G229" s="46" t="str">
        <f>IF(C229="NEE","",VLOOKUP(A229,InputToets!$A$9:$J$1008,8,FALSE))</f>
        <v/>
      </c>
      <c r="H229" s="13">
        <f t="shared" si="39"/>
        <v>0</v>
      </c>
      <c r="I229" s="12">
        <f t="shared" si="40"/>
        <v>1</v>
      </c>
      <c r="J229" s="13">
        <f t="shared" si="41"/>
        <v>0</v>
      </c>
      <c r="K229" s="46" t="str">
        <f>IF($K$7=0,"",VLOOKUP(A229,Opdracht!$A$11:$J$1010,8,FALSE))</f>
        <v/>
      </c>
      <c r="L229" s="13">
        <f t="shared" si="42"/>
        <v>0</v>
      </c>
      <c r="M229" s="12">
        <f t="shared" si="43"/>
        <v>0</v>
      </c>
      <c r="N229" s="12">
        <f t="shared" si="44"/>
        <v>0</v>
      </c>
      <c r="O229" s="46" t="str">
        <f t="shared" si="45"/>
        <v/>
      </c>
      <c r="P229" s="20" t="str">
        <f>IF(ISERROR(O229),(G229),IF(OR(ISERROR(G229),ISERROR(K229)),"",IF(AND(G229="",K229=""),IF(A229="","",""),IF(ISNUMBER(O229),IF(OR($O$7="T",$O$7="A"),IF(AND(O229&gt;5,O229&lt;$P$4),5,IF(AND(O229&gt;=$P$4,O229&lt;=6),6,MROUND(O229,P$7))),IF(AND(MIN(G229,K229)&lt;#REF!,R229="!",O229&gt;=$P$4),"ONV",IF(AND(O229&gt;5,O229&lt;$P$4),5,IF(AND(O229&gt;=$P$4,O229&lt;=6),6,MROUND(O229,P$7))))),""))))</f>
        <v/>
      </c>
      <c r="Q229" s="187" t="e">
        <f>IF(AND($O$7="B",ISNUMBER(O229),MIN(G229,K229)&lt;#REF!),"!","")</f>
        <v>#REF!</v>
      </c>
      <c r="R229" s="190" t="str">
        <f t="shared" si="36"/>
        <v/>
      </c>
      <c r="S229" s="193" t="str">
        <f t="shared" si="46"/>
        <v/>
      </c>
      <c r="T229" s="1"/>
    </row>
    <row r="230" spans="1:20" x14ac:dyDescent="0.2">
      <c r="A230" s="21" t="str">
        <f>OutputOsiris!A230</f>
        <v/>
      </c>
      <c r="B230" s="26" t="str">
        <f>VLOOKUP(A230,InputToets!$A$9:$A$1008,1,FALSE)</f>
        <v/>
      </c>
      <c r="C230" s="44" t="str">
        <f t="shared" si="37"/>
        <v/>
      </c>
      <c r="D230" s="45" t="str">
        <f>VLOOKUP(A230,Opdracht!$A$11:$A$1010,1,FALSE)</f>
        <v/>
      </c>
      <c r="E230" s="44" t="str">
        <f t="shared" si="38"/>
        <v/>
      </c>
      <c r="F230" s="19" t="str">
        <f>VLOOKUP(A230,OutputOsiris!$A$9:$B$1008,2,FALSE)</f>
        <v/>
      </c>
      <c r="G230" s="46" t="str">
        <f>IF(C230="NEE","",VLOOKUP(A230,InputToets!$A$9:$J$1008,8,FALSE))</f>
        <v/>
      </c>
      <c r="H230" s="13">
        <f t="shared" si="39"/>
        <v>0</v>
      </c>
      <c r="I230" s="12">
        <f t="shared" si="40"/>
        <v>1</v>
      </c>
      <c r="J230" s="13">
        <f t="shared" si="41"/>
        <v>0</v>
      </c>
      <c r="K230" s="46" t="str">
        <f>IF($K$7=0,"",VLOOKUP(A230,Opdracht!$A$11:$J$1010,8,FALSE))</f>
        <v/>
      </c>
      <c r="L230" s="13">
        <f t="shared" si="42"/>
        <v>0</v>
      </c>
      <c r="M230" s="12">
        <f t="shared" si="43"/>
        <v>0</v>
      </c>
      <c r="N230" s="12">
        <f t="shared" si="44"/>
        <v>0</v>
      </c>
      <c r="O230" s="46" t="str">
        <f t="shared" si="45"/>
        <v/>
      </c>
      <c r="P230" s="20" t="str">
        <f>IF(ISERROR(O230),(G230),IF(OR(ISERROR(G230),ISERROR(K230)),"",IF(AND(G230="",K230=""),IF(A230="","",""),IF(ISNUMBER(O230),IF(OR($O$7="T",$O$7="A"),IF(AND(O230&gt;5,O230&lt;$P$4),5,IF(AND(O230&gt;=$P$4,O230&lt;=6),6,MROUND(O230,P$7))),IF(AND(MIN(G230,K230)&lt;#REF!,R230="!",O230&gt;=$P$4),"ONV",IF(AND(O230&gt;5,O230&lt;$P$4),5,IF(AND(O230&gt;=$P$4,O230&lt;=6),6,MROUND(O230,P$7))))),""))))</f>
        <v/>
      </c>
      <c r="Q230" s="187" t="e">
        <f>IF(AND($O$7="B",ISNUMBER(O230),MIN(G230,K230)&lt;#REF!),"!","")</f>
        <v>#REF!</v>
      </c>
      <c r="R230" s="190" t="str">
        <f t="shared" si="36"/>
        <v/>
      </c>
      <c r="S230" s="193" t="str">
        <f t="shared" si="46"/>
        <v/>
      </c>
      <c r="T230" s="1"/>
    </row>
    <row r="231" spans="1:20" x14ac:dyDescent="0.2">
      <c r="A231" s="21" t="str">
        <f>OutputOsiris!A231</f>
        <v/>
      </c>
      <c r="B231" s="26" t="str">
        <f>VLOOKUP(A231,InputToets!$A$9:$A$1008,1,FALSE)</f>
        <v/>
      </c>
      <c r="C231" s="44" t="str">
        <f t="shared" si="37"/>
        <v/>
      </c>
      <c r="D231" s="45" t="str">
        <f>VLOOKUP(A231,Opdracht!$A$11:$A$1010,1,FALSE)</f>
        <v/>
      </c>
      <c r="E231" s="44" t="str">
        <f t="shared" si="38"/>
        <v/>
      </c>
      <c r="F231" s="19" t="str">
        <f>VLOOKUP(A231,OutputOsiris!$A$9:$B$1008,2,FALSE)</f>
        <v/>
      </c>
      <c r="G231" s="46" t="str">
        <f>IF(C231="NEE","",VLOOKUP(A231,InputToets!$A$9:$J$1008,8,FALSE))</f>
        <v/>
      </c>
      <c r="H231" s="13">
        <f t="shared" si="39"/>
        <v>0</v>
      </c>
      <c r="I231" s="12">
        <f t="shared" si="40"/>
        <v>1</v>
      </c>
      <c r="J231" s="13">
        <f t="shared" si="41"/>
        <v>0</v>
      </c>
      <c r="K231" s="46" t="str">
        <f>IF($K$7=0,"",VLOOKUP(A231,Opdracht!$A$11:$J$1010,8,FALSE))</f>
        <v/>
      </c>
      <c r="L231" s="13">
        <f t="shared" si="42"/>
        <v>0</v>
      </c>
      <c r="M231" s="12">
        <f t="shared" si="43"/>
        <v>0</v>
      </c>
      <c r="N231" s="12">
        <f t="shared" si="44"/>
        <v>0</v>
      </c>
      <c r="O231" s="46" t="str">
        <f t="shared" si="45"/>
        <v/>
      </c>
      <c r="P231" s="20" t="str">
        <f>IF(ISERROR(O231),(G231),IF(OR(ISERROR(G231),ISERROR(K231)),"",IF(AND(G231="",K231=""),IF(A231="","",""),IF(ISNUMBER(O231),IF(OR($O$7="T",$O$7="A"),IF(AND(O231&gt;5,O231&lt;$P$4),5,IF(AND(O231&gt;=$P$4,O231&lt;=6),6,MROUND(O231,P$7))),IF(AND(MIN(G231,K231)&lt;#REF!,R231="!",O231&gt;=$P$4),"ONV",IF(AND(O231&gt;5,O231&lt;$P$4),5,IF(AND(O231&gt;=$P$4,O231&lt;=6),6,MROUND(O231,P$7))))),""))))</f>
        <v/>
      </c>
      <c r="Q231" s="187" t="e">
        <f>IF(AND($O$7="B",ISNUMBER(O231),MIN(G231,K231)&lt;#REF!),"!","")</f>
        <v>#REF!</v>
      </c>
      <c r="R231" s="190" t="str">
        <f t="shared" si="36"/>
        <v/>
      </c>
      <c r="S231" s="193" t="str">
        <f t="shared" si="46"/>
        <v/>
      </c>
      <c r="T231" s="1"/>
    </row>
    <row r="232" spans="1:20" x14ac:dyDescent="0.2">
      <c r="A232" s="21" t="str">
        <f>OutputOsiris!A232</f>
        <v/>
      </c>
      <c r="B232" s="26" t="str">
        <f>VLOOKUP(A232,InputToets!$A$9:$A$1008,1,FALSE)</f>
        <v/>
      </c>
      <c r="C232" s="44" t="str">
        <f t="shared" si="37"/>
        <v/>
      </c>
      <c r="D232" s="45" t="str">
        <f>VLOOKUP(A232,Opdracht!$A$11:$A$1010,1,FALSE)</f>
        <v/>
      </c>
      <c r="E232" s="44" t="str">
        <f t="shared" si="38"/>
        <v/>
      </c>
      <c r="F232" s="19" t="str">
        <f>VLOOKUP(A232,OutputOsiris!$A$9:$B$1008,2,FALSE)</f>
        <v/>
      </c>
      <c r="G232" s="46" t="str">
        <f>IF(C232="NEE","",VLOOKUP(A232,InputToets!$A$9:$J$1008,8,FALSE))</f>
        <v/>
      </c>
      <c r="H232" s="13">
        <f t="shared" si="39"/>
        <v>0</v>
      </c>
      <c r="I232" s="12">
        <f t="shared" si="40"/>
        <v>1</v>
      </c>
      <c r="J232" s="13">
        <f t="shared" si="41"/>
        <v>0</v>
      </c>
      <c r="K232" s="46" t="str">
        <f>IF($K$7=0,"",VLOOKUP(A232,Opdracht!$A$11:$J$1010,8,FALSE))</f>
        <v/>
      </c>
      <c r="L232" s="13">
        <f t="shared" si="42"/>
        <v>0</v>
      </c>
      <c r="M232" s="12">
        <f t="shared" si="43"/>
        <v>0</v>
      </c>
      <c r="N232" s="12">
        <f t="shared" si="44"/>
        <v>0</v>
      </c>
      <c r="O232" s="46" t="str">
        <f t="shared" si="45"/>
        <v/>
      </c>
      <c r="P232" s="20" t="str">
        <f>IF(ISERROR(O232),(G232),IF(OR(ISERROR(G232),ISERROR(K232)),"",IF(AND(G232="",K232=""),IF(A232="","",""),IF(ISNUMBER(O232),IF(OR($O$7="T",$O$7="A"),IF(AND(O232&gt;5,O232&lt;$P$4),5,IF(AND(O232&gt;=$P$4,O232&lt;=6),6,MROUND(O232,P$7))),IF(AND(MIN(G232,K232)&lt;#REF!,R232="!",O232&gt;=$P$4),"ONV",IF(AND(O232&gt;5,O232&lt;$P$4),5,IF(AND(O232&gt;=$P$4,O232&lt;=6),6,MROUND(O232,P$7))))),""))))</f>
        <v/>
      </c>
      <c r="Q232" s="187" t="e">
        <f>IF(AND($O$7="B",ISNUMBER(O232),MIN(G232,K232)&lt;#REF!),"!","")</f>
        <v>#REF!</v>
      </c>
      <c r="R232" s="190" t="str">
        <f t="shared" si="36"/>
        <v/>
      </c>
      <c r="S232" s="193" t="str">
        <f t="shared" si="46"/>
        <v/>
      </c>
      <c r="T232" s="1"/>
    </row>
    <row r="233" spans="1:20" x14ac:dyDescent="0.2">
      <c r="A233" s="21" t="str">
        <f>OutputOsiris!A233</f>
        <v/>
      </c>
      <c r="B233" s="26" t="str">
        <f>VLOOKUP(A233,InputToets!$A$9:$A$1008,1,FALSE)</f>
        <v/>
      </c>
      <c r="C233" s="44" t="str">
        <f t="shared" si="37"/>
        <v/>
      </c>
      <c r="D233" s="45" t="str">
        <f>VLOOKUP(A233,Opdracht!$A$11:$A$1010,1,FALSE)</f>
        <v/>
      </c>
      <c r="E233" s="44" t="str">
        <f t="shared" si="38"/>
        <v/>
      </c>
      <c r="F233" s="19" t="str">
        <f>VLOOKUP(A233,OutputOsiris!$A$9:$B$1008,2,FALSE)</f>
        <v/>
      </c>
      <c r="G233" s="46" t="str">
        <f>IF(C233="NEE","",VLOOKUP(A233,InputToets!$A$9:$J$1008,8,FALSE))</f>
        <v/>
      </c>
      <c r="H233" s="13">
        <f t="shared" si="39"/>
        <v>0</v>
      </c>
      <c r="I233" s="12">
        <f t="shared" si="40"/>
        <v>1</v>
      </c>
      <c r="J233" s="13">
        <f t="shared" si="41"/>
        <v>0</v>
      </c>
      <c r="K233" s="46" t="str">
        <f>IF($K$7=0,"",VLOOKUP(A233,Opdracht!$A$11:$J$1010,8,FALSE))</f>
        <v/>
      </c>
      <c r="L233" s="13">
        <f t="shared" si="42"/>
        <v>0</v>
      </c>
      <c r="M233" s="12">
        <f t="shared" si="43"/>
        <v>0</v>
      </c>
      <c r="N233" s="12">
        <f t="shared" si="44"/>
        <v>0</v>
      </c>
      <c r="O233" s="46" t="str">
        <f t="shared" si="45"/>
        <v/>
      </c>
      <c r="P233" s="20" t="str">
        <f>IF(ISERROR(O233),(G233),IF(OR(ISERROR(G233),ISERROR(K233)),"",IF(AND(G233="",K233=""),IF(A233="","",""),IF(ISNUMBER(O233),IF(OR($O$7="T",$O$7="A"),IF(AND(O233&gt;5,O233&lt;$P$4),5,IF(AND(O233&gt;=$P$4,O233&lt;=6),6,MROUND(O233,P$7))),IF(AND(MIN(G233,K233)&lt;#REF!,R233="!",O233&gt;=$P$4),"ONV",IF(AND(O233&gt;5,O233&lt;$P$4),5,IF(AND(O233&gt;=$P$4,O233&lt;=6),6,MROUND(O233,P$7))))),""))))</f>
        <v/>
      </c>
      <c r="Q233" s="187" t="e">
        <f>IF(AND($O$7="B",ISNUMBER(O233),MIN(G233,K233)&lt;#REF!),"!","")</f>
        <v>#REF!</v>
      </c>
      <c r="R233" s="190" t="str">
        <f t="shared" si="36"/>
        <v/>
      </c>
      <c r="S233" s="193" t="str">
        <f t="shared" si="46"/>
        <v/>
      </c>
      <c r="T233" s="1"/>
    </row>
    <row r="234" spans="1:20" x14ac:dyDescent="0.2">
      <c r="A234" s="21" t="str">
        <f>OutputOsiris!A234</f>
        <v/>
      </c>
      <c r="B234" s="26" t="str">
        <f>VLOOKUP(A234,InputToets!$A$9:$A$1008,1,FALSE)</f>
        <v/>
      </c>
      <c r="C234" s="44" t="str">
        <f t="shared" si="37"/>
        <v/>
      </c>
      <c r="D234" s="45" t="str">
        <f>VLOOKUP(A234,Opdracht!$A$11:$A$1010,1,FALSE)</f>
        <v/>
      </c>
      <c r="E234" s="44" t="str">
        <f t="shared" si="38"/>
        <v/>
      </c>
      <c r="F234" s="19" t="str">
        <f>VLOOKUP(A234,OutputOsiris!$A$9:$B$1008,2,FALSE)</f>
        <v/>
      </c>
      <c r="G234" s="46" t="str">
        <f>IF(C234="NEE","",VLOOKUP(A234,InputToets!$A$9:$J$1008,8,FALSE))</f>
        <v/>
      </c>
      <c r="H234" s="13">
        <f t="shared" si="39"/>
        <v>0</v>
      </c>
      <c r="I234" s="12">
        <f t="shared" si="40"/>
        <v>1</v>
      </c>
      <c r="J234" s="13">
        <f t="shared" si="41"/>
        <v>0</v>
      </c>
      <c r="K234" s="46" t="str">
        <f>IF($K$7=0,"",VLOOKUP(A234,Opdracht!$A$11:$J$1010,8,FALSE))</f>
        <v/>
      </c>
      <c r="L234" s="13">
        <f t="shared" si="42"/>
        <v>0</v>
      </c>
      <c r="M234" s="12">
        <f t="shared" si="43"/>
        <v>0</v>
      </c>
      <c r="N234" s="12">
        <f t="shared" si="44"/>
        <v>0</v>
      </c>
      <c r="O234" s="46" t="str">
        <f t="shared" si="45"/>
        <v/>
      </c>
      <c r="P234" s="20" t="str">
        <f>IF(ISERROR(O234),(G234),IF(OR(ISERROR(G234),ISERROR(K234)),"",IF(AND(G234="",K234=""),IF(A234="","",""),IF(ISNUMBER(O234),IF(OR($O$7="T",$O$7="A"),IF(AND(O234&gt;5,O234&lt;$P$4),5,IF(AND(O234&gt;=$P$4,O234&lt;=6),6,MROUND(O234,P$7))),IF(AND(MIN(G234,K234)&lt;#REF!,R234="!",O234&gt;=$P$4),"ONV",IF(AND(O234&gt;5,O234&lt;$P$4),5,IF(AND(O234&gt;=$P$4,O234&lt;=6),6,MROUND(O234,P$7))))),""))))</f>
        <v/>
      </c>
      <c r="Q234" s="187" t="e">
        <f>IF(AND($O$7="B",ISNUMBER(O234),MIN(G234,K234)&lt;#REF!),"!","")</f>
        <v>#REF!</v>
      </c>
      <c r="R234" s="190" t="str">
        <f t="shared" si="36"/>
        <v/>
      </c>
      <c r="S234" s="193" t="str">
        <f t="shared" si="46"/>
        <v/>
      </c>
      <c r="T234" s="1"/>
    </row>
    <row r="235" spans="1:20" x14ac:dyDescent="0.2">
      <c r="A235" s="21" t="str">
        <f>OutputOsiris!A235</f>
        <v/>
      </c>
      <c r="B235" s="26" t="str">
        <f>VLOOKUP(A235,InputToets!$A$9:$A$1008,1,FALSE)</f>
        <v/>
      </c>
      <c r="C235" s="44" t="str">
        <f t="shared" si="37"/>
        <v/>
      </c>
      <c r="D235" s="45" t="str">
        <f>VLOOKUP(A235,Opdracht!$A$11:$A$1010,1,FALSE)</f>
        <v/>
      </c>
      <c r="E235" s="44" t="str">
        <f t="shared" si="38"/>
        <v/>
      </c>
      <c r="F235" s="19" t="str">
        <f>VLOOKUP(A235,OutputOsiris!$A$9:$B$1008,2,FALSE)</f>
        <v/>
      </c>
      <c r="G235" s="46" t="str">
        <f>IF(C235="NEE","",VLOOKUP(A235,InputToets!$A$9:$J$1008,8,FALSE))</f>
        <v/>
      </c>
      <c r="H235" s="13">
        <f t="shared" si="39"/>
        <v>0</v>
      </c>
      <c r="I235" s="12">
        <f t="shared" si="40"/>
        <v>1</v>
      </c>
      <c r="J235" s="13">
        <f t="shared" si="41"/>
        <v>0</v>
      </c>
      <c r="K235" s="46" t="str">
        <f>IF($K$7=0,"",VLOOKUP(A235,Opdracht!$A$11:$J$1010,8,FALSE))</f>
        <v/>
      </c>
      <c r="L235" s="13">
        <f t="shared" si="42"/>
        <v>0</v>
      </c>
      <c r="M235" s="12">
        <f t="shared" si="43"/>
        <v>0</v>
      </c>
      <c r="N235" s="12">
        <f t="shared" si="44"/>
        <v>0</v>
      </c>
      <c r="O235" s="46" t="str">
        <f t="shared" si="45"/>
        <v/>
      </c>
      <c r="P235" s="20" t="str">
        <f>IF(ISERROR(O235),(G235),IF(OR(ISERROR(G235),ISERROR(K235)),"",IF(AND(G235="",K235=""),IF(A235="","",""),IF(ISNUMBER(O235),IF(OR($O$7="T",$O$7="A"),IF(AND(O235&gt;5,O235&lt;$P$4),5,IF(AND(O235&gt;=$P$4,O235&lt;=6),6,MROUND(O235,P$7))),IF(AND(MIN(G235,K235)&lt;#REF!,R235="!",O235&gt;=$P$4),"ONV",IF(AND(O235&gt;5,O235&lt;$P$4),5,IF(AND(O235&gt;=$P$4,O235&lt;=6),6,MROUND(O235,P$7))))),""))))</f>
        <v/>
      </c>
      <c r="Q235" s="187" t="e">
        <f>IF(AND($O$7="B",ISNUMBER(O235),MIN(G235,K235)&lt;#REF!),"!","")</f>
        <v>#REF!</v>
      </c>
      <c r="R235" s="190" t="str">
        <f t="shared" si="36"/>
        <v/>
      </c>
      <c r="S235" s="193" t="str">
        <f t="shared" si="46"/>
        <v/>
      </c>
      <c r="T235" s="1"/>
    </row>
    <row r="236" spans="1:20" x14ac:dyDescent="0.2">
      <c r="A236" s="21" t="str">
        <f>OutputOsiris!A236</f>
        <v/>
      </c>
      <c r="B236" s="26" t="str">
        <f>VLOOKUP(A236,InputToets!$A$9:$A$1008,1,FALSE)</f>
        <v/>
      </c>
      <c r="C236" s="44" t="str">
        <f t="shared" si="37"/>
        <v/>
      </c>
      <c r="D236" s="45" t="str">
        <f>VLOOKUP(A236,Opdracht!$A$11:$A$1010,1,FALSE)</f>
        <v/>
      </c>
      <c r="E236" s="44" t="str">
        <f t="shared" si="38"/>
        <v/>
      </c>
      <c r="F236" s="19" t="str">
        <f>VLOOKUP(A236,OutputOsiris!$A$9:$B$1008,2,FALSE)</f>
        <v/>
      </c>
      <c r="G236" s="46" t="str">
        <f>IF(C236="NEE","",VLOOKUP(A236,InputToets!$A$9:$J$1008,8,FALSE))</f>
        <v/>
      </c>
      <c r="H236" s="13">
        <f t="shared" si="39"/>
        <v>0</v>
      </c>
      <c r="I236" s="12">
        <f t="shared" si="40"/>
        <v>1</v>
      </c>
      <c r="J236" s="13">
        <f t="shared" si="41"/>
        <v>0</v>
      </c>
      <c r="K236" s="46" t="str">
        <f>IF($K$7=0,"",VLOOKUP(A236,Opdracht!$A$11:$J$1010,8,FALSE))</f>
        <v/>
      </c>
      <c r="L236" s="13">
        <f t="shared" si="42"/>
        <v>0</v>
      </c>
      <c r="M236" s="12">
        <f t="shared" si="43"/>
        <v>0</v>
      </c>
      <c r="N236" s="12">
        <f t="shared" si="44"/>
        <v>0</v>
      </c>
      <c r="O236" s="46" t="str">
        <f t="shared" si="45"/>
        <v/>
      </c>
      <c r="P236" s="20" t="str">
        <f>IF(ISERROR(O236),(G236),IF(OR(ISERROR(G236),ISERROR(K236)),"",IF(AND(G236="",K236=""),IF(A236="","",""),IF(ISNUMBER(O236),IF(OR($O$7="T",$O$7="A"),IF(AND(O236&gt;5,O236&lt;$P$4),5,IF(AND(O236&gt;=$P$4,O236&lt;=6),6,MROUND(O236,P$7))),IF(AND(MIN(G236,K236)&lt;#REF!,R236="!",O236&gt;=$P$4),"ONV",IF(AND(O236&gt;5,O236&lt;$P$4),5,IF(AND(O236&gt;=$P$4,O236&lt;=6),6,MROUND(O236,P$7))))),""))))</f>
        <v/>
      </c>
      <c r="Q236" s="187" t="e">
        <f>IF(AND($O$7="B",ISNUMBER(O236),MIN(G236,K236)&lt;#REF!),"!","")</f>
        <v>#REF!</v>
      </c>
      <c r="R236" s="190" t="str">
        <f t="shared" si="36"/>
        <v/>
      </c>
      <c r="S236" s="193" t="str">
        <f t="shared" si="46"/>
        <v/>
      </c>
      <c r="T236" s="1"/>
    </row>
    <row r="237" spans="1:20" x14ac:dyDescent="0.2">
      <c r="A237" s="21" t="str">
        <f>OutputOsiris!A237</f>
        <v/>
      </c>
      <c r="B237" s="26" t="str">
        <f>VLOOKUP(A237,InputToets!$A$9:$A$1008,1,FALSE)</f>
        <v/>
      </c>
      <c r="C237" s="44" t="str">
        <f t="shared" si="37"/>
        <v/>
      </c>
      <c r="D237" s="45" t="str">
        <f>VLOOKUP(A237,Opdracht!$A$11:$A$1010,1,FALSE)</f>
        <v/>
      </c>
      <c r="E237" s="44" t="str">
        <f t="shared" si="38"/>
        <v/>
      </c>
      <c r="F237" s="19" t="str">
        <f>VLOOKUP(A237,OutputOsiris!$A$9:$B$1008,2,FALSE)</f>
        <v/>
      </c>
      <c r="G237" s="46" t="str">
        <f>IF(C237="NEE","",VLOOKUP(A237,InputToets!$A$9:$J$1008,8,FALSE))</f>
        <v/>
      </c>
      <c r="H237" s="13">
        <f t="shared" si="39"/>
        <v>0</v>
      </c>
      <c r="I237" s="12">
        <f t="shared" si="40"/>
        <v>1</v>
      </c>
      <c r="J237" s="13">
        <f t="shared" si="41"/>
        <v>0</v>
      </c>
      <c r="K237" s="46" t="str">
        <f>IF($K$7=0,"",VLOOKUP(A237,Opdracht!$A$11:$J$1010,8,FALSE))</f>
        <v/>
      </c>
      <c r="L237" s="13">
        <f t="shared" si="42"/>
        <v>0</v>
      </c>
      <c r="M237" s="12">
        <f t="shared" si="43"/>
        <v>0</v>
      </c>
      <c r="N237" s="12">
        <f t="shared" si="44"/>
        <v>0</v>
      </c>
      <c r="O237" s="46" t="str">
        <f t="shared" si="45"/>
        <v/>
      </c>
      <c r="P237" s="20" t="str">
        <f>IF(ISERROR(O237),(G237),IF(OR(ISERROR(G237),ISERROR(K237)),"",IF(AND(G237="",K237=""),IF(A237="","",""),IF(ISNUMBER(O237),IF(OR($O$7="T",$O$7="A"),IF(AND(O237&gt;5,O237&lt;$P$4),5,IF(AND(O237&gt;=$P$4,O237&lt;=6),6,MROUND(O237,P$7))),IF(AND(MIN(G237,K237)&lt;#REF!,R237="!",O237&gt;=$P$4),"ONV",IF(AND(O237&gt;5,O237&lt;$P$4),5,IF(AND(O237&gt;=$P$4,O237&lt;=6),6,MROUND(O237,P$7))))),""))))</f>
        <v/>
      </c>
      <c r="Q237" s="187" t="e">
        <f>IF(AND($O$7="B",ISNUMBER(O237),MIN(G237,K237)&lt;#REF!),"!","")</f>
        <v>#REF!</v>
      </c>
      <c r="R237" s="190" t="str">
        <f t="shared" si="36"/>
        <v/>
      </c>
      <c r="S237" s="193" t="str">
        <f t="shared" si="46"/>
        <v/>
      </c>
      <c r="T237" s="1"/>
    </row>
    <row r="238" spans="1:20" x14ac:dyDescent="0.2">
      <c r="A238" s="21" t="str">
        <f>OutputOsiris!A238</f>
        <v/>
      </c>
      <c r="B238" s="26" t="str">
        <f>VLOOKUP(A238,InputToets!$A$9:$A$1008,1,FALSE)</f>
        <v/>
      </c>
      <c r="C238" s="44" t="str">
        <f t="shared" si="37"/>
        <v/>
      </c>
      <c r="D238" s="45" t="str">
        <f>VLOOKUP(A238,Opdracht!$A$11:$A$1010,1,FALSE)</f>
        <v/>
      </c>
      <c r="E238" s="44" t="str">
        <f t="shared" si="38"/>
        <v/>
      </c>
      <c r="F238" s="19" t="str">
        <f>VLOOKUP(A238,OutputOsiris!$A$9:$B$1008,2,FALSE)</f>
        <v/>
      </c>
      <c r="G238" s="46" t="str">
        <f>IF(C238="NEE","",VLOOKUP(A238,InputToets!$A$9:$J$1008,8,FALSE))</f>
        <v/>
      </c>
      <c r="H238" s="13">
        <f t="shared" si="39"/>
        <v>0</v>
      </c>
      <c r="I238" s="12">
        <f t="shared" si="40"/>
        <v>1</v>
      </c>
      <c r="J238" s="13">
        <f t="shared" si="41"/>
        <v>0</v>
      </c>
      <c r="K238" s="46" t="str">
        <f>IF($K$7=0,"",VLOOKUP(A238,Opdracht!$A$11:$J$1010,8,FALSE))</f>
        <v/>
      </c>
      <c r="L238" s="13">
        <f t="shared" si="42"/>
        <v>0</v>
      </c>
      <c r="M238" s="12">
        <f t="shared" si="43"/>
        <v>0</v>
      </c>
      <c r="N238" s="12">
        <f t="shared" si="44"/>
        <v>0</v>
      </c>
      <c r="O238" s="46" t="str">
        <f t="shared" si="45"/>
        <v/>
      </c>
      <c r="P238" s="20" t="str">
        <f>IF(ISERROR(O238),(G238),IF(OR(ISERROR(G238),ISERROR(K238)),"",IF(AND(G238="",K238=""),IF(A238="","",""),IF(ISNUMBER(O238),IF(OR($O$7="T",$O$7="A"),IF(AND(O238&gt;5,O238&lt;$P$4),5,IF(AND(O238&gt;=$P$4,O238&lt;=6),6,MROUND(O238,P$7))),IF(AND(MIN(G238,K238)&lt;#REF!,R238="!",O238&gt;=$P$4),"ONV",IF(AND(O238&gt;5,O238&lt;$P$4),5,IF(AND(O238&gt;=$P$4,O238&lt;=6),6,MROUND(O238,P$7))))),""))))</f>
        <v/>
      </c>
      <c r="Q238" s="187" t="e">
        <f>IF(AND($O$7="B",ISNUMBER(O238),MIN(G238,K238)&lt;#REF!),"!","")</f>
        <v>#REF!</v>
      </c>
      <c r="R238" s="190" t="str">
        <f t="shared" si="36"/>
        <v/>
      </c>
      <c r="S238" s="193" t="str">
        <f t="shared" si="46"/>
        <v/>
      </c>
      <c r="T238" s="1"/>
    </row>
    <row r="239" spans="1:20" x14ac:dyDescent="0.2">
      <c r="A239" s="21" t="str">
        <f>OutputOsiris!A239</f>
        <v/>
      </c>
      <c r="B239" s="26" t="str">
        <f>VLOOKUP(A239,InputToets!$A$9:$A$1008,1,FALSE)</f>
        <v/>
      </c>
      <c r="C239" s="44" t="str">
        <f t="shared" si="37"/>
        <v/>
      </c>
      <c r="D239" s="45" t="str">
        <f>VLOOKUP(A239,Opdracht!$A$11:$A$1010,1,FALSE)</f>
        <v/>
      </c>
      <c r="E239" s="44" t="str">
        <f t="shared" si="38"/>
        <v/>
      </c>
      <c r="F239" s="19" t="str">
        <f>VLOOKUP(A239,OutputOsiris!$A$9:$B$1008,2,FALSE)</f>
        <v/>
      </c>
      <c r="G239" s="46" t="str">
        <f>IF(C239="NEE","",VLOOKUP(A239,InputToets!$A$9:$J$1008,8,FALSE))</f>
        <v/>
      </c>
      <c r="H239" s="13">
        <f t="shared" si="39"/>
        <v>0</v>
      </c>
      <c r="I239" s="12">
        <f t="shared" si="40"/>
        <v>1</v>
      </c>
      <c r="J239" s="13">
        <f t="shared" si="41"/>
        <v>0</v>
      </c>
      <c r="K239" s="46" t="str">
        <f>IF($K$7=0,"",VLOOKUP(A239,Opdracht!$A$11:$J$1010,8,FALSE))</f>
        <v/>
      </c>
      <c r="L239" s="13">
        <f t="shared" si="42"/>
        <v>0</v>
      </c>
      <c r="M239" s="12">
        <f t="shared" si="43"/>
        <v>0</v>
      </c>
      <c r="N239" s="12">
        <f t="shared" si="44"/>
        <v>0</v>
      </c>
      <c r="O239" s="46" t="str">
        <f t="shared" si="45"/>
        <v/>
      </c>
      <c r="P239" s="20" t="str">
        <f>IF(ISERROR(O239),(G239),IF(OR(ISERROR(G239),ISERROR(K239)),"",IF(AND(G239="",K239=""),IF(A239="","",""),IF(ISNUMBER(O239),IF(OR($O$7="T",$O$7="A"),IF(AND(O239&gt;5,O239&lt;$P$4),5,IF(AND(O239&gt;=$P$4,O239&lt;=6),6,MROUND(O239,P$7))),IF(AND(MIN(G239,K239)&lt;#REF!,R239="!",O239&gt;=$P$4),"ONV",IF(AND(O239&gt;5,O239&lt;$P$4),5,IF(AND(O239&gt;=$P$4,O239&lt;=6),6,MROUND(O239,P$7))))),""))))</f>
        <v/>
      </c>
      <c r="Q239" s="187" t="e">
        <f>IF(AND($O$7="B",ISNUMBER(O239),MIN(G239,K239)&lt;#REF!),"!","")</f>
        <v>#REF!</v>
      </c>
      <c r="R239" s="190" t="str">
        <f t="shared" si="36"/>
        <v/>
      </c>
      <c r="S239" s="193" t="str">
        <f t="shared" si="46"/>
        <v/>
      </c>
      <c r="T239" s="1"/>
    </row>
    <row r="240" spans="1:20" x14ac:dyDescent="0.2">
      <c r="A240" s="21" t="str">
        <f>OutputOsiris!A240</f>
        <v/>
      </c>
      <c r="B240" s="26" t="str">
        <f>VLOOKUP(A240,InputToets!$A$9:$A$1008,1,FALSE)</f>
        <v/>
      </c>
      <c r="C240" s="44" t="str">
        <f t="shared" si="37"/>
        <v/>
      </c>
      <c r="D240" s="45" t="str">
        <f>VLOOKUP(A240,Opdracht!$A$11:$A$1010,1,FALSE)</f>
        <v/>
      </c>
      <c r="E240" s="44" t="str">
        <f t="shared" si="38"/>
        <v/>
      </c>
      <c r="F240" s="19" t="str">
        <f>VLOOKUP(A240,OutputOsiris!$A$9:$B$1008,2,FALSE)</f>
        <v/>
      </c>
      <c r="G240" s="46" t="str">
        <f>IF(C240="NEE","",VLOOKUP(A240,InputToets!$A$9:$J$1008,8,FALSE))</f>
        <v/>
      </c>
      <c r="H240" s="13">
        <f t="shared" si="39"/>
        <v>0</v>
      </c>
      <c r="I240" s="12">
        <f t="shared" si="40"/>
        <v>1</v>
      </c>
      <c r="J240" s="13">
        <f t="shared" si="41"/>
        <v>0</v>
      </c>
      <c r="K240" s="46" t="str">
        <f>IF($K$7=0,"",VLOOKUP(A240,Opdracht!$A$11:$J$1010,8,FALSE))</f>
        <v/>
      </c>
      <c r="L240" s="13">
        <f t="shared" si="42"/>
        <v>0</v>
      </c>
      <c r="M240" s="12">
        <f t="shared" si="43"/>
        <v>0</v>
      </c>
      <c r="N240" s="12">
        <f t="shared" si="44"/>
        <v>0</v>
      </c>
      <c r="O240" s="46" t="str">
        <f t="shared" si="45"/>
        <v/>
      </c>
      <c r="P240" s="20" t="str">
        <f>IF(ISERROR(O240),(G240),IF(OR(ISERROR(G240),ISERROR(K240)),"",IF(AND(G240="",K240=""),IF(A240="","",""),IF(ISNUMBER(O240),IF(OR($O$7="T",$O$7="A"),IF(AND(O240&gt;5,O240&lt;$P$4),5,IF(AND(O240&gt;=$P$4,O240&lt;=6),6,MROUND(O240,P$7))),IF(AND(MIN(G240,K240)&lt;#REF!,R240="!",O240&gt;=$P$4),"ONV",IF(AND(O240&gt;5,O240&lt;$P$4),5,IF(AND(O240&gt;=$P$4,O240&lt;=6),6,MROUND(O240,P$7))))),""))))</f>
        <v/>
      </c>
      <c r="Q240" s="187" t="e">
        <f>IF(AND($O$7="B",ISNUMBER(O240),MIN(G240,K240)&lt;#REF!),"!","")</f>
        <v>#REF!</v>
      </c>
      <c r="R240" s="190" t="str">
        <f t="shared" si="36"/>
        <v/>
      </c>
      <c r="S240" s="193" t="str">
        <f t="shared" si="46"/>
        <v/>
      </c>
      <c r="T240" s="1"/>
    </row>
    <row r="241" spans="1:20" x14ac:dyDescent="0.2">
      <c r="A241" s="21" t="str">
        <f>OutputOsiris!A241</f>
        <v/>
      </c>
      <c r="B241" s="26" t="str">
        <f>VLOOKUP(A241,InputToets!$A$9:$A$1008,1,FALSE)</f>
        <v/>
      </c>
      <c r="C241" s="44" t="str">
        <f t="shared" si="37"/>
        <v/>
      </c>
      <c r="D241" s="45" t="str">
        <f>VLOOKUP(A241,Opdracht!$A$11:$A$1010,1,FALSE)</f>
        <v/>
      </c>
      <c r="E241" s="44" t="str">
        <f t="shared" si="38"/>
        <v/>
      </c>
      <c r="F241" s="19" t="str">
        <f>VLOOKUP(A241,OutputOsiris!$A$9:$B$1008,2,FALSE)</f>
        <v/>
      </c>
      <c r="G241" s="46" t="str">
        <f>IF(C241="NEE","",VLOOKUP(A241,InputToets!$A$9:$J$1008,8,FALSE))</f>
        <v/>
      </c>
      <c r="H241" s="13">
        <f t="shared" si="39"/>
        <v>0</v>
      </c>
      <c r="I241" s="12">
        <f t="shared" si="40"/>
        <v>1</v>
      </c>
      <c r="J241" s="13">
        <f t="shared" si="41"/>
        <v>0</v>
      </c>
      <c r="K241" s="46" t="str">
        <f>IF($K$7=0,"",VLOOKUP(A241,Opdracht!$A$11:$J$1010,8,FALSE))</f>
        <v/>
      </c>
      <c r="L241" s="13">
        <f t="shared" si="42"/>
        <v>0</v>
      </c>
      <c r="M241" s="12">
        <f t="shared" si="43"/>
        <v>0</v>
      </c>
      <c r="N241" s="12">
        <f t="shared" si="44"/>
        <v>0</v>
      </c>
      <c r="O241" s="46" t="str">
        <f t="shared" si="45"/>
        <v/>
      </c>
      <c r="P241" s="20" t="str">
        <f>IF(ISERROR(O241),(G241),IF(OR(ISERROR(G241),ISERROR(K241)),"",IF(AND(G241="",K241=""),IF(A241="","",""),IF(ISNUMBER(O241),IF(OR($O$7="T",$O$7="A"),IF(AND(O241&gt;5,O241&lt;$P$4),5,IF(AND(O241&gt;=$P$4,O241&lt;=6),6,MROUND(O241,P$7))),IF(AND(MIN(G241,K241)&lt;#REF!,R241="!",O241&gt;=$P$4),"ONV",IF(AND(O241&gt;5,O241&lt;$P$4),5,IF(AND(O241&gt;=$P$4,O241&lt;=6),6,MROUND(O241,P$7))))),""))))</f>
        <v/>
      </c>
      <c r="Q241" s="187" t="e">
        <f>IF(AND($O$7="B",ISNUMBER(O241),MIN(G241,K241)&lt;#REF!),"!","")</f>
        <v>#REF!</v>
      </c>
      <c r="R241" s="190" t="str">
        <f t="shared" si="36"/>
        <v/>
      </c>
      <c r="S241" s="193" t="str">
        <f t="shared" si="46"/>
        <v/>
      </c>
      <c r="T241" s="1"/>
    </row>
    <row r="242" spans="1:20" x14ac:dyDescent="0.2">
      <c r="A242" s="21" t="str">
        <f>OutputOsiris!A242</f>
        <v/>
      </c>
      <c r="B242" s="26" t="str">
        <f>VLOOKUP(A242,InputToets!$A$9:$A$1008,1,FALSE)</f>
        <v/>
      </c>
      <c r="C242" s="44" t="str">
        <f t="shared" si="37"/>
        <v/>
      </c>
      <c r="D242" s="45" t="str">
        <f>VLOOKUP(A242,Opdracht!$A$11:$A$1010,1,FALSE)</f>
        <v/>
      </c>
      <c r="E242" s="44" t="str">
        <f t="shared" si="38"/>
        <v/>
      </c>
      <c r="F242" s="19" t="str">
        <f>VLOOKUP(A242,OutputOsiris!$A$9:$B$1008,2,FALSE)</f>
        <v/>
      </c>
      <c r="G242" s="46" t="str">
        <f>IF(C242="NEE","",VLOOKUP(A242,InputToets!$A$9:$J$1008,8,FALSE))</f>
        <v/>
      </c>
      <c r="H242" s="13">
        <f t="shared" si="39"/>
        <v>0</v>
      </c>
      <c r="I242" s="12">
        <f t="shared" si="40"/>
        <v>1</v>
      </c>
      <c r="J242" s="13">
        <f t="shared" si="41"/>
        <v>0</v>
      </c>
      <c r="K242" s="46" t="str">
        <f>IF($K$7=0,"",VLOOKUP(A242,Opdracht!$A$11:$J$1010,8,FALSE))</f>
        <v/>
      </c>
      <c r="L242" s="13">
        <f t="shared" si="42"/>
        <v>0</v>
      </c>
      <c r="M242" s="12">
        <f t="shared" si="43"/>
        <v>0</v>
      </c>
      <c r="N242" s="12">
        <f t="shared" si="44"/>
        <v>0</v>
      </c>
      <c r="O242" s="46" t="str">
        <f t="shared" si="45"/>
        <v/>
      </c>
      <c r="P242" s="20" t="str">
        <f>IF(ISERROR(O242),(G242),IF(OR(ISERROR(G242),ISERROR(K242)),"",IF(AND(G242="",K242=""),IF(A242="","",""),IF(ISNUMBER(O242),IF(OR($O$7="T",$O$7="A"),IF(AND(O242&gt;5,O242&lt;$P$4),5,IF(AND(O242&gt;=$P$4,O242&lt;=6),6,MROUND(O242,P$7))),IF(AND(MIN(G242,K242)&lt;#REF!,R242="!",O242&gt;=$P$4),"ONV",IF(AND(O242&gt;5,O242&lt;$P$4),5,IF(AND(O242&gt;=$P$4,O242&lt;=6),6,MROUND(O242,P$7))))),""))))</f>
        <v/>
      </c>
      <c r="Q242" s="187" t="e">
        <f>IF(AND($O$7="B",ISNUMBER(O242),MIN(G242,K242)&lt;#REF!),"!","")</f>
        <v>#REF!</v>
      </c>
      <c r="R242" s="190" t="str">
        <f t="shared" si="36"/>
        <v/>
      </c>
      <c r="S242" s="193" t="str">
        <f t="shared" si="46"/>
        <v/>
      </c>
      <c r="T242" s="1"/>
    </row>
    <row r="243" spans="1:20" x14ac:dyDescent="0.2">
      <c r="A243" s="21" t="str">
        <f>OutputOsiris!A243</f>
        <v/>
      </c>
      <c r="B243" s="26" t="str">
        <f>VLOOKUP(A243,InputToets!$A$9:$A$1008,1,FALSE)</f>
        <v/>
      </c>
      <c r="C243" s="44" t="str">
        <f t="shared" si="37"/>
        <v/>
      </c>
      <c r="D243" s="45" t="str">
        <f>VLOOKUP(A243,Opdracht!$A$11:$A$1010,1,FALSE)</f>
        <v/>
      </c>
      <c r="E243" s="44" t="str">
        <f t="shared" si="38"/>
        <v/>
      </c>
      <c r="F243" s="19" t="str">
        <f>VLOOKUP(A243,OutputOsiris!$A$9:$B$1008,2,FALSE)</f>
        <v/>
      </c>
      <c r="G243" s="46" t="str">
        <f>IF(C243="NEE","",VLOOKUP(A243,InputToets!$A$9:$J$1008,8,FALSE))</f>
        <v/>
      </c>
      <c r="H243" s="13">
        <f t="shared" si="39"/>
        <v>0</v>
      </c>
      <c r="I243" s="12">
        <f t="shared" si="40"/>
        <v>1</v>
      </c>
      <c r="J243" s="13">
        <f t="shared" si="41"/>
        <v>0</v>
      </c>
      <c r="K243" s="46" t="str">
        <f>IF($K$7=0,"",VLOOKUP(A243,Opdracht!$A$11:$J$1010,8,FALSE))</f>
        <v/>
      </c>
      <c r="L243" s="13">
        <f t="shared" si="42"/>
        <v>0</v>
      </c>
      <c r="M243" s="12">
        <f t="shared" si="43"/>
        <v>0</v>
      </c>
      <c r="N243" s="12">
        <f t="shared" si="44"/>
        <v>0</v>
      </c>
      <c r="O243" s="46" t="str">
        <f t="shared" si="45"/>
        <v/>
      </c>
      <c r="P243" s="20" t="str">
        <f>IF(ISERROR(O243),(G243),IF(OR(ISERROR(G243),ISERROR(K243)),"",IF(AND(G243="",K243=""),IF(A243="","",""),IF(ISNUMBER(O243),IF(OR($O$7="T",$O$7="A"),IF(AND(O243&gt;5,O243&lt;$P$4),5,IF(AND(O243&gt;=$P$4,O243&lt;=6),6,MROUND(O243,P$7))),IF(AND(MIN(G243,K243)&lt;#REF!,R243="!",O243&gt;=$P$4),"ONV",IF(AND(O243&gt;5,O243&lt;$P$4),5,IF(AND(O243&gt;=$P$4,O243&lt;=6),6,MROUND(O243,P$7))))),""))))</f>
        <v/>
      </c>
      <c r="Q243" s="187" t="e">
        <f>IF(AND($O$7="B",ISNUMBER(O243),MIN(G243,K243)&lt;#REF!),"!","")</f>
        <v>#REF!</v>
      </c>
      <c r="R243" s="190" t="str">
        <f t="shared" si="36"/>
        <v/>
      </c>
      <c r="S243" s="193" t="str">
        <f t="shared" si="46"/>
        <v/>
      </c>
      <c r="T243" s="1"/>
    </row>
    <row r="244" spans="1:20" x14ac:dyDescent="0.2">
      <c r="A244" s="21" t="str">
        <f>OutputOsiris!A244</f>
        <v/>
      </c>
      <c r="B244" s="26" t="str">
        <f>VLOOKUP(A244,InputToets!$A$9:$A$1008,1,FALSE)</f>
        <v/>
      </c>
      <c r="C244" s="44" t="str">
        <f t="shared" si="37"/>
        <v/>
      </c>
      <c r="D244" s="45" t="str">
        <f>VLOOKUP(A244,Opdracht!$A$11:$A$1010,1,FALSE)</f>
        <v/>
      </c>
      <c r="E244" s="44" t="str">
        <f t="shared" si="38"/>
        <v/>
      </c>
      <c r="F244" s="19" t="str">
        <f>VLOOKUP(A244,OutputOsiris!$A$9:$B$1008,2,FALSE)</f>
        <v/>
      </c>
      <c r="G244" s="46" t="str">
        <f>IF(C244="NEE","",VLOOKUP(A244,InputToets!$A$9:$J$1008,8,FALSE))</f>
        <v/>
      </c>
      <c r="H244" s="13">
        <f t="shared" si="39"/>
        <v>0</v>
      </c>
      <c r="I244" s="12">
        <f t="shared" si="40"/>
        <v>1</v>
      </c>
      <c r="J244" s="13">
        <f t="shared" si="41"/>
        <v>0</v>
      </c>
      <c r="K244" s="46" t="str">
        <f>IF($K$7=0,"",VLOOKUP(A244,Opdracht!$A$11:$J$1010,8,FALSE))</f>
        <v/>
      </c>
      <c r="L244" s="13">
        <f t="shared" si="42"/>
        <v>0</v>
      </c>
      <c r="M244" s="12">
        <f t="shared" si="43"/>
        <v>0</v>
      </c>
      <c r="N244" s="12">
        <f t="shared" si="44"/>
        <v>0</v>
      </c>
      <c r="O244" s="46" t="str">
        <f t="shared" si="45"/>
        <v/>
      </c>
      <c r="P244" s="20" t="str">
        <f>IF(ISERROR(O244),(G244),IF(OR(ISERROR(G244),ISERROR(K244)),"",IF(AND(G244="",K244=""),IF(A244="","",""),IF(ISNUMBER(O244),IF(OR($O$7="T",$O$7="A"),IF(AND(O244&gt;5,O244&lt;$P$4),5,IF(AND(O244&gt;=$P$4,O244&lt;=6),6,MROUND(O244,P$7))),IF(AND(MIN(G244,K244)&lt;#REF!,R244="!",O244&gt;=$P$4),"ONV",IF(AND(O244&gt;5,O244&lt;$P$4),5,IF(AND(O244&gt;=$P$4,O244&lt;=6),6,MROUND(O244,P$7))))),""))))</f>
        <v/>
      </c>
      <c r="Q244" s="187" t="e">
        <f>IF(AND($O$7="B",ISNUMBER(O244),MIN(G244,K244)&lt;#REF!),"!","")</f>
        <v>#REF!</v>
      </c>
      <c r="R244" s="190" t="str">
        <f t="shared" si="36"/>
        <v/>
      </c>
      <c r="S244" s="193" t="str">
        <f t="shared" si="46"/>
        <v/>
      </c>
      <c r="T244" s="1"/>
    </row>
    <row r="245" spans="1:20" x14ac:dyDescent="0.2">
      <c r="A245" s="21" t="str">
        <f>OutputOsiris!A245</f>
        <v/>
      </c>
      <c r="B245" s="26" t="str">
        <f>VLOOKUP(A245,InputToets!$A$9:$A$1008,1,FALSE)</f>
        <v/>
      </c>
      <c r="C245" s="44" t="str">
        <f t="shared" si="37"/>
        <v/>
      </c>
      <c r="D245" s="45" t="str">
        <f>VLOOKUP(A245,Opdracht!$A$11:$A$1010,1,FALSE)</f>
        <v/>
      </c>
      <c r="E245" s="44" t="str">
        <f t="shared" si="38"/>
        <v/>
      </c>
      <c r="F245" s="19" t="str">
        <f>VLOOKUP(A245,OutputOsiris!$A$9:$B$1008,2,FALSE)</f>
        <v/>
      </c>
      <c r="G245" s="46" t="str">
        <f>IF(C245="NEE","",VLOOKUP(A245,InputToets!$A$9:$J$1008,8,FALSE))</f>
        <v/>
      </c>
      <c r="H245" s="13">
        <f t="shared" si="39"/>
        <v>0</v>
      </c>
      <c r="I245" s="12">
        <f t="shared" si="40"/>
        <v>1</v>
      </c>
      <c r="J245" s="13">
        <f t="shared" si="41"/>
        <v>0</v>
      </c>
      <c r="K245" s="46" t="str">
        <f>IF($K$7=0,"",VLOOKUP(A245,Opdracht!$A$11:$J$1010,8,FALSE))</f>
        <v/>
      </c>
      <c r="L245" s="13">
        <f t="shared" si="42"/>
        <v>0</v>
      </c>
      <c r="M245" s="12">
        <f t="shared" si="43"/>
        <v>0</v>
      </c>
      <c r="N245" s="12">
        <f t="shared" si="44"/>
        <v>0</v>
      </c>
      <c r="O245" s="46" t="str">
        <f t="shared" si="45"/>
        <v/>
      </c>
      <c r="P245" s="20" t="str">
        <f>IF(ISERROR(O245),(G245),IF(OR(ISERROR(G245),ISERROR(K245)),"",IF(AND(G245="",K245=""),IF(A245="","",""),IF(ISNUMBER(O245),IF(OR($O$7="T",$O$7="A"),IF(AND(O245&gt;5,O245&lt;$P$4),5,IF(AND(O245&gt;=$P$4,O245&lt;=6),6,MROUND(O245,P$7))),IF(AND(MIN(G245,K245)&lt;#REF!,R245="!",O245&gt;=$P$4),"ONV",IF(AND(O245&gt;5,O245&lt;$P$4),5,IF(AND(O245&gt;=$P$4,O245&lt;=6),6,MROUND(O245,P$7))))),""))))</f>
        <v/>
      </c>
      <c r="Q245" s="187" t="e">
        <f>IF(AND($O$7="B",ISNUMBER(O245),MIN(G245,K245)&lt;#REF!),"!","")</f>
        <v>#REF!</v>
      </c>
      <c r="R245" s="190" t="str">
        <f t="shared" si="36"/>
        <v/>
      </c>
      <c r="S245" s="193" t="str">
        <f t="shared" si="46"/>
        <v/>
      </c>
      <c r="T245" s="1"/>
    </row>
    <row r="246" spans="1:20" x14ac:dyDescent="0.2">
      <c r="A246" s="21" t="str">
        <f>OutputOsiris!A246</f>
        <v/>
      </c>
      <c r="B246" s="26" t="str">
        <f>VLOOKUP(A246,InputToets!$A$9:$A$1008,1,FALSE)</f>
        <v/>
      </c>
      <c r="C246" s="44" t="str">
        <f t="shared" si="37"/>
        <v/>
      </c>
      <c r="D246" s="45" t="str">
        <f>VLOOKUP(A246,Opdracht!$A$11:$A$1010,1,FALSE)</f>
        <v/>
      </c>
      <c r="E246" s="44" t="str">
        <f t="shared" si="38"/>
        <v/>
      </c>
      <c r="F246" s="19" t="str">
        <f>VLOOKUP(A246,OutputOsiris!$A$9:$B$1008,2,FALSE)</f>
        <v/>
      </c>
      <c r="G246" s="46" t="str">
        <f>IF(C246="NEE","",VLOOKUP(A246,InputToets!$A$9:$J$1008,8,FALSE))</f>
        <v/>
      </c>
      <c r="H246" s="13">
        <f t="shared" si="39"/>
        <v>0</v>
      </c>
      <c r="I246" s="12">
        <f t="shared" si="40"/>
        <v>1</v>
      </c>
      <c r="J246" s="13">
        <f t="shared" si="41"/>
        <v>0</v>
      </c>
      <c r="K246" s="46" t="str">
        <f>IF($K$7=0,"",VLOOKUP(A246,Opdracht!$A$11:$J$1010,8,FALSE))</f>
        <v/>
      </c>
      <c r="L246" s="13">
        <f t="shared" si="42"/>
        <v>0</v>
      </c>
      <c r="M246" s="12">
        <f t="shared" si="43"/>
        <v>0</v>
      </c>
      <c r="N246" s="12">
        <f t="shared" si="44"/>
        <v>0</v>
      </c>
      <c r="O246" s="46" t="str">
        <f t="shared" si="45"/>
        <v/>
      </c>
      <c r="P246" s="20" t="str">
        <f>IF(ISERROR(O246),(G246),IF(OR(ISERROR(G246),ISERROR(K246)),"",IF(AND(G246="",K246=""),IF(A246="","",""),IF(ISNUMBER(O246),IF(OR($O$7="T",$O$7="A"),IF(AND(O246&gt;5,O246&lt;$P$4),5,IF(AND(O246&gt;=$P$4,O246&lt;=6),6,MROUND(O246,P$7))),IF(AND(MIN(G246,K246)&lt;#REF!,R246="!",O246&gt;=$P$4),"ONV",IF(AND(O246&gt;5,O246&lt;$P$4),5,IF(AND(O246&gt;=$P$4,O246&lt;=6),6,MROUND(O246,P$7))))),""))))</f>
        <v/>
      </c>
      <c r="Q246" s="187" t="e">
        <f>IF(AND($O$7="B",ISNUMBER(O246),MIN(G246,K246)&lt;#REF!),"!","")</f>
        <v>#REF!</v>
      </c>
      <c r="R246" s="190" t="str">
        <f t="shared" si="36"/>
        <v/>
      </c>
      <c r="S246" s="193" t="str">
        <f t="shared" si="46"/>
        <v/>
      </c>
      <c r="T246" s="1"/>
    </row>
    <row r="247" spans="1:20" x14ac:dyDescent="0.2">
      <c r="A247" s="21" t="str">
        <f>OutputOsiris!A247</f>
        <v/>
      </c>
      <c r="B247" s="26" t="str">
        <f>VLOOKUP(A247,InputToets!$A$9:$A$1008,1,FALSE)</f>
        <v/>
      </c>
      <c r="C247" s="44" t="str">
        <f t="shared" si="37"/>
        <v/>
      </c>
      <c r="D247" s="45" t="str">
        <f>VLOOKUP(A247,Opdracht!$A$11:$A$1010,1,FALSE)</f>
        <v/>
      </c>
      <c r="E247" s="44" t="str">
        <f t="shared" si="38"/>
        <v/>
      </c>
      <c r="F247" s="19" t="str">
        <f>VLOOKUP(A247,OutputOsiris!$A$9:$B$1008,2,FALSE)</f>
        <v/>
      </c>
      <c r="G247" s="46" t="str">
        <f>IF(C247="NEE","",VLOOKUP(A247,InputToets!$A$9:$J$1008,8,FALSE))</f>
        <v/>
      </c>
      <c r="H247" s="13">
        <f t="shared" si="39"/>
        <v>0</v>
      </c>
      <c r="I247" s="12">
        <f t="shared" si="40"/>
        <v>1</v>
      </c>
      <c r="J247" s="13">
        <f t="shared" si="41"/>
        <v>0</v>
      </c>
      <c r="K247" s="46" t="str">
        <f>IF($K$7=0,"",VLOOKUP(A247,Opdracht!$A$11:$J$1010,8,FALSE))</f>
        <v/>
      </c>
      <c r="L247" s="13">
        <f t="shared" si="42"/>
        <v>0</v>
      </c>
      <c r="M247" s="12">
        <f t="shared" si="43"/>
        <v>0</v>
      </c>
      <c r="N247" s="12">
        <f t="shared" si="44"/>
        <v>0</v>
      </c>
      <c r="O247" s="46" t="str">
        <f t="shared" si="45"/>
        <v/>
      </c>
      <c r="P247" s="20" t="str">
        <f>IF(ISERROR(O247),(G247),IF(OR(ISERROR(G247),ISERROR(K247)),"",IF(AND(G247="",K247=""),IF(A247="","",""),IF(ISNUMBER(O247),IF(OR($O$7="T",$O$7="A"),IF(AND(O247&gt;5,O247&lt;$P$4),5,IF(AND(O247&gt;=$P$4,O247&lt;=6),6,MROUND(O247,P$7))),IF(AND(MIN(G247,K247)&lt;#REF!,R247="!",O247&gt;=$P$4),"ONV",IF(AND(O247&gt;5,O247&lt;$P$4),5,IF(AND(O247&gt;=$P$4,O247&lt;=6),6,MROUND(O247,P$7))))),""))))</f>
        <v/>
      </c>
      <c r="Q247" s="187" t="e">
        <f>IF(AND($O$7="B",ISNUMBER(O247),MIN(G247,K247)&lt;#REF!),"!","")</f>
        <v>#REF!</v>
      </c>
      <c r="R247" s="190" t="str">
        <f t="shared" si="36"/>
        <v/>
      </c>
      <c r="S247" s="193" t="str">
        <f t="shared" si="46"/>
        <v/>
      </c>
      <c r="T247" s="1"/>
    </row>
    <row r="248" spans="1:20" x14ac:dyDescent="0.2">
      <c r="A248" s="21" t="str">
        <f>OutputOsiris!A248</f>
        <v/>
      </c>
      <c r="B248" s="26" t="str">
        <f>VLOOKUP(A248,InputToets!$A$9:$A$1008,1,FALSE)</f>
        <v/>
      </c>
      <c r="C248" s="44" t="str">
        <f t="shared" si="37"/>
        <v/>
      </c>
      <c r="D248" s="45" t="str">
        <f>VLOOKUP(A248,Opdracht!$A$11:$A$1010,1,FALSE)</f>
        <v/>
      </c>
      <c r="E248" s="44" t="str">
        <f t="shared" si="38"/>
        <v/>
      </c>
      <c r="F248" s="19" t="str">
        <f>VLOOKUP(A248,OutputOsiris!$A$9:$B$1008,2,FALSE)</f>
        <v/>
      </c>
      <c r="G248" s="46" t="str">
        <f>IF(C248="NEE","",VLOOKUP(A248,InputToets!$A$9:$J$1008,8,FALSE))</f>
        <v/>
      </c>
      <c r="H248" s="13">
        <f t="shared" si="39"/>
        <v>0</v>
      </c>
      <c r="I248" s="12">
        <f t="shared" si="40"/>
        <v>1</v>
      </c>
      <c r="J248" s="13">
        <f t="shared" si="41"/>
        <v>0</v>
      </c>
      <c r="K248" s="46" t="str">
        <f>IF($K$7=0,"",VLOOKUP(A248,Opdracht!$A$11:$J$1010,8,FALSE))</f>
        <v/>
      </c>
      <c r="L248" s="13">
        <f t="shared" si="42"/>
        <v>0</v>
      </c>
      <c r="M248" s="12">
        <f t="shared" si="43"/>
        <v>0</v>
      </c>
      <c r="N248" s="12">
        <f t="shared" si="44"/>
        <v>0</v>
      </c>
      <c r="O248" s="46" t="str">
        <f t="shared" si="45"/>
        <v/>
      </c>
      <c r="P248" s="20" t="str">
        <f>IF(ISERROR(O248),(G248),IF(OR(ISERROR(G248),ISERROR(K248)),"",IF(AND(G248="",K248=""),IF(A248="","",""),IF(ISNUMBER(O248),IF(OR($O$7="T",$O$7="A"),IF(AND(O248&gt;5,O248&lt;$P$4),5,IF(AND(O248&gt;=$P$4,O248&lt;=6),6,MROUND(O248,P$7))),IF(AND(MIN(G248,K248)&lt;#REF!,R248="!",O248&gt;=$P$4),"ONV",IF(AND(O248&gt;5,O248&lt;$P$4),5,IF(AND(O248&gt;=$P$4,O248&lt;=6),6,MROUND(O248,P$7))))),""))))</f>
        <v/>
      </c>
      <c r="Q248" s="187" t="e">
        <f>IF(AND($O$7="B",ISNUMBER(O248),MIN(G248,K248)&lt;#REF!),"!","")</f>
        <v>#REF!</v>
      </c>
      <c r="R248" s="190" t="str">
        <f t="shared" si="36"/>
        <v/>
      </c>
      <c r="S248" s="193" t="str">
        <f t="shared" si="46"/>
        <v/>
      </c>
      <c r="T248" s="1"/>
    </row>
    <row r="249" spans="1:20" x14ac:dyDescent="0.2">
      <c r="A249" s="21" t="str">
        <f>OutputOsiris!A249</f>
        <v/>
      </c>
      <c r="B249" s="26" t="str">
        <f>VLOOKUP(A249,InputToets!$A$9:$A$1008,1,FALSE)</f>
        <v/>
      </c>
      <c r="C249" s="44" t="str">
        <f t="shared" si="37"/>
        <v/>
      </c>
      <c r="D249" s="45" t="str">
        <f>VLOOKUP(A249,Opdracht!$A$11:$A$1010,1,FALSE)</f>
        <v/>
      </c>
      <c r="E249" s="44" t="str">
        <f t="shared" si="38"/>
        <v/>
      </c>
      <c r="F249" s="19" t="str">
        <f>VLOOKUP(A249,OutputOsiris!$A$9:$B$1008,2,FALSE)</f>
        <v/>
      </c>
      <c r="G249" s="46" t="str">
        <f>IF(C249="NEE","",VLOOKUP(A249,InputToets!$A$9:$J$1008,8,FALSE))</f>
        <v/>
      </c>
      <c r="H249" s="13">
        <f t="shared" si="39"/>
        <v>0</v>
      </c>
      <c r="I249" s="12">
        <f t="shared" si="40"/>
        <v>1</v>
      </c>
      <c r="J249" s="13">
        <f t="shared" si="41"/>
        <v>0</v>
      </c>
      <c r="K249" s="46" t="str">
        <f>IF($K$7=0,"",VLOOKUP(A249,Opdracht!$A$11:$J$1010,8,FALSE))</f>
        <v/>
      </c>
      <c r="L249" s="13">
        <f t="shared" si="42"/>
        <v>0</v>
      </c>
      <c r="M249" s="12">
        <f t="shared" si="43"/>
        <v>0</v>
      </c>
      <c r="N249" s="12">
        <f t="shared" si="44"/>
        <v>0</v>
      </c>
      <c r="O249" s="46" t="str">
        <f t="shared" si="45"/>
        <v/>
      </c>
      <c r="P249" s="20" t="str">
        <f>IF(ISERROR(O249),(G249),IF(OR(ISERROR(G249),ISERROR(K249)),"",IF(AND(G249="",K249=""),IF(A249="","",""),IF(ISNUMBER(O249),IF(OR($O$7="T",$O$7="A"),IF(AND(O249&gt;5,O249&lt;$P$4),5,IF(AND(O249&gt;=$P$4,O249&lt;=6),6,MROUND(O249,P$7))),IF(AND(MIN(G249,K249)&lt;#REF!,R249="!",O249&gt;=$P$4),"ONV",IF(AND(O249&gt;5,O249&lt;$P$4),5,IF(AND(O249&gt;=$P$4,O249&lt;=6),6,MROUND(O249,P$7))))),""))))</f>
        <v/>
      </c>
      <c r="Q249" s="187" t="e">
        <f>IF(AND($O$7="B",ISNUMBER(O249),MIN(G249,K249)&lt;#REF!),"!","")</f>
        <v>#REF!</v>
      </c>
      <c r="R249" s="190" t="str">
        <f t="shared" si="36"/>
        <v/>
      </c>
      <c r="S249" s="193" t="str">
        <f t="shared" si="46"/>
        <v/>
      </c>
      <c r="T249" s="1"/>
    </row>
    <row r="250" spans="1:20" x14ac:dyDescent="0.2">
      <c r="A250" s="21" t="str">
        <f>OutputOsiris!A250</f>
        <v/>
      </c>
      <c r="B250" s="26" t="str">
        <f>VLOOKUP(A250,InputToets!$A$9:$A$1008,1,FALSE)</f>
        <v/>
      </c>
      <c r="C250" s="44" t="str">
        <f t="shared" si="37"/>
        <v/>
      </c>
      <c r="D250" s="45" t="str">
        <f>VLOOKUP(A250,Opdracht!$A$11:$A$1010,1,FALSE)</f>
        <v/>
      </c>
      <c r="E250" s="44" t="str">
        <f t="shared" si="38"/>
        <v/>
      </c>
      <c r="F250" s="19" t="str">
        <f>VLOOKUP(A250,OutputOsiris!$A$9:$B$1008,2,FALSE)</f>
        <v/>
      </c>
      <c r="G250" s="46" t="str">
        <f>IF(C250="NEE","",VLOOKUP(A250,InputToets!$A$9:$J$1008,8,FALSE))</f>
        <v/>
      </c>
      <c r="H250" s="13">
        <f t="shared" si="39"/>
        <v>0</v>
      </c>
      <c r="I250" s="12">
        <f t="shared" si="40"/>
        <v>1</v>
      </c>
      <c r="J250" s="13">
        <f t="shared" si="41"/>
        <v>0</v>
      </c>
      <c r="K250" s="46" t="str">
        <f>IF($K$7=0,"",VLOOKUP(A250,Opdracht!$A$11:$J$1010,8,FALSE))</f>
        <v/>
      </c>
      <c r="L250" s="13">
        <f t="shared" si="42"/>
        <v>0</v>
      </c>
      <c r="M250" s="12">
        <f t="shared" si="43"/>
        <v>0</v>
      </c>
      <c r="N250" s="12">
        <f t="shared" si="44"/>
        <v>0</v>
      </c>
      <c r="O250" s="46" t="str">
        <f t="shared" si="45"/>
        <v/>
      </c>
      <c r="P250" s="20" t="str">
        <f>IF(ISERROR(O250),(G250),IF(OR(ISERROR(G250),ISERROR(K250)),"",IF(AND(G250="",K250=""),IF(A250="","",""),IF(ISNUMBER(O250),IF(OR($O$7="T",$O$7="A"),IF(AND(O250&gt;5,O250&lt;$P$4),5,IF(AND(O250&gt;=$P$4,O250&lt;=6),6,MROUND(O250,P$7))),IF(AND(MIN(G250,K250)&lt;#REF!,R250="!",O250&gt;=$P$4),"ONV",IF(AND(O250&gt;5,O250&lt;$P$4),5,IF(AND(O250&gt;=$P$4,O250&lt;=6),6,MROUND(O250,P$7))))),""))))</f>
        <v/>
      </c>
      <c r="Q250" s="187" t="e">
        <f>IF(AND($O$7="B",ISNUMBER(O250),MIN(G250,K250)&lt;#REF!),"!","")</f>
        <v>#REF!</v>
      </c>
      <c r="R250" s="190" t="str">
        <f t="shared" si="36"/>
        <v/>
      </c>
      <c r="S250" s="193" t="str">
        <f t="shared" si="46"/>
        <v/>
      </c>
      <c r="T250" s="1"/>
    </row>
    <row r="251" spans="1:20" x14ac:dyDescent="0.2">
      <c r="A251" s="21" t="str">
        <f>OutputOsiris!A251</f>
        <v/>
      </c>
      <c r="B251" s="26" t="str">
        <f>VLOOKUP(A251,InputToets!$A$9:$A$1008,1,FALSE)</f>
        <v/>
      </c>
      <c r="C251" s="44" t="str">
        <f t="shared" si="37"/>
        <v/>
      </c>
      <c r="D251" s="45" t="str">
        <f>VLOOKUP(A251,Opdracht!$A$11:$A$1010,1,FALSE)</f>
        <v/>
      </c>
      <c r="E251" s="44" t="str">
        <f t="shared" si="38"/>
        <v/>
      </c>
      <c r="F251" s="19" t="str">
        <f>VLOOKUP(A251,OutputOsiris!$A$9:$B$1008,2,FALSE)</f>
        <v/>
      </c>
      <c r="G251" s="46" t="str">
        <f>IF(C251="NEE","",VLOOKUP(A251,InputToets!$A$9:$J$1008,8,FALSE))</f>
        <v/>
      </c>
      <c r="H251" s="13">
        <f t="shared" si="39"/>
        <v>0</v>
      </c>
      <c r="I251" s="12">
        <f t="shared" si="40"/>
        <v>1</v>
      </c>
      <c r="J251" s="13">
        <f t="shared" si="41"/>
        <v>0</v>
      </c>
      <c r="K251" s="46" t="str">
        <f>IF($K$7=0,"",VLOOKUP(A251,Opdracht!$A$11:$J$1010,8,FALSE))</f>
        <v/>
      </c>
      <c r="L251" s="13">
        <f t="shared" si="42"/>
        <v>0</v>
      </c>
      <c r="M251" s="12">
        <f t="shared" si="43"/>
        <v>0</v>
      </c>
      <c r="N251" s="12">
        <f t="shared" si="44"/>
        <v>0</v>
      </c>
      <c r="O251" s="46" t="str">
        <f t="shared" si="45"/>
        <v/>
      </c>
      <c r="P251" s="20" t="str">
        <f>IF(ISERROR(O251),(G251),IF(OR(ISERROR(G251),ISERROR(K251)),"",IF(AND(G251="",K251=""),IF(A251="","",""),IF(ISNUMBER(O251),IF(OR($O$7="T",$O$7="A"),IF(AND(O251&gt;5,O251&lt;$P$4),5,IF(AND(O251&gt;=$P$4,O251&lt;=6),6,MROUND(O251,P$7))),IF(AND(MIN(G251,K251)&lt;#REF!,R251="!",O251&gt;=$P$4),"ONV",IF(AND(O251&gt;5,O251&lt;$P$4),5,IF(AND(O251&gt;=$P$4,O251&lt;=6),6,MROUND(O251,P$7))))),""))))</f>
        <v/>
      </c>
      <c r="Q251" s="187" t="e">
        <f>IF(AND($O$7="B",ISNUMBER(O251),MIN(G251,K251)&lt;#REF!),"!","")</f>
        <v>#REF!</v>
      </c>
      <c r="R251" s="190" t="str">
        <f t="shared" si="36"/>
        <v/>
      </c>
      <c r="S251" s="193" t="str">
        <f t="shared" si="46"/>
        <v/>
      </c>
      <c r="T251" s="1"/>
    </row>
    <row r="252" spans="1:20" x14ac:dyDescent="0.2">
      <c r="A252" s="21" t="str">
        <f>OutputOsiris!A252</f>
        <v/>
      </c>
      <c r="B252" s="26" t="str">
        <f>VLOOKUP(A252,InputToets!$A$9:$A$1008,1,FALSE)</f>
        <v/>
      </c>
      <c r="C252" s="44" t="str">
        <f t="shared" si="37"/>
        <v/>
      </c>
      <c r="D252" s="45" t="str">
        <f>VLOOKUP(A252,Opdracht!$A$11:$A$1010,1,FALSE)</f>
        <v/>
      </c>
      <c r="E252" s="44" t="str">
        <f t="shared" si="38"/>
        <v/>
      </c>
      <c r="F252" s="19" t="str">
        <f>VLOOKUP(A252,OutputOsiris!$A$9:$B$1008,2,FALSE)</f>
        <v/>
      </c>
      <c r="G252" s="46" t="str">
        <f>IF(C252="NEE","",VLOOKUP(A252,InputToets!$A$9:$J$1008,8,FALSE))</f>
        <v/>
      </c>
      <c r="H252" s="13">
        <f t="shared" si="39"/>
        <v>0</v>
      </c>
      <c r="I252" s="12">
        <f t="shared" si="40"/>
        <v>1</v>
      </c>
      <c r="J252" s="13">
        <f t="shared" si="41"/>
        <v>0</v>
      </c>
      <c r="K252" s="46" t="str">
        <f>IF($K$7=0,"",VLOOKUP(A252,Opdracht!$A$11:$J$1010,8,FALSE))</f>
        <v/>
      </c>
      <c r="L252" s="13">
        <f t="shared" si="42"/>
        <v>0</v>
      </c>
      <c r="M252" s="12">
        <f t="shared" si="43"/>
        <v>0</v>
      </c>
      <c r="N252" s="12">
        <f t="shared" si="44"/>
        <v>0</v>
      </c>
      <c r="O252" s="46" t="str">
        <f t="shared" si="45"/>
        <v/>
      </c>
      <c r="P252" s="20" t="str">
        <f>IF(ISERROR(O252),(G252),IF(OR(ISERROR(G252),ISERROR(K252)),"",IF(AND(G252="",K252=""),IF(A252="","",""),IF(ISNUMBER(O252),IF(OR($O$7="T",$O$7="A"),IF(AND(O252&gt;5,O252&lt;$P$4),5,IF(AND(O252&gt;=$P$4,O252&lt;=6),6,MROUND(O252,P$7))),IF(AND(MIN(G252,K252)&lt;#REF!,R252="!",O252&gt;=$P$4),"ONV",IF(AND(O252&gt;5,O252&lt;$P$4),5,IF(AND(O252&gt;=$P$4,O252&lt;=6),6,MROUND(O252,P$7))))),""))))</f>
        <v/>
      </c>
      <c r="Q252" s="187" t="e">
        <f>IF(AND($O$7="B",ISNUMBER(O252),MIN(G252,K252)&lt;#REF!),"!","")</f>
        <v>#REF!</v>
      </c>
      <c r="R252" s="190" t="str">
        <f t="shared" si="36"/>
        <v/>
      </c>
      <c r="S252" s="193" t="str">
        <f t="shared" si="46"/>
        <v/>
      </c>
      <c r="T252" s="1"/>
    </row>
    <row r="253" spans="1:20" x14ac:dyDescent="0.2">
      <c r="A253" s="21" t="str">
        <f>OutputOsiris!A253</f>
        <v/>
      </c>
      <c r="B253" s="26" t="str">
        <f>VLOOKUP(A253,InputToets!$A$9:$A$1008,1,FALSE)</f>
        <v/>
      </c>
      <c r="C253" s="44" t="str">
        <f t="shared" si="37"/>
        <v/>
      </c>
      <c r="D253" s="45" t="str">
        <f>VLOOKUP(A253,Opdracht!$A$11:$A$1010,1,FALSE)</f>
        <v/>
      </c>
      <c r="E253" s="44" t="str">
        <f t="shared" si="38"/>
        <v/>
      </c>
      <c r="F253" s="19" t="str">
        <f>VLOOKUP(A253,OutputOsiris!$A$9:$B$1008,2,FALSE)</f>
        <v/>
      </c>
      <c r="G253" s="46" t="str">
        <f>IF(C253="NEE","",VLOOKUP(A253,InputToets!$A$9:$J$1008,8,FALSE))</f>
        <v/>
      </c>
      <c r="H253" s="13">
        <f t="shared" si="39"/>
        <v>0</v>
      </c>
      <c r="I253" s="12">
        <f t="shared" si="40"/>
        <v>1</v>
      </c>
      <c r="J253" s="13">
        <f t="shared" si="41"/>
        <v>0</v>
      </c>
      <c r="K253" s="46" t="str">
        <f>IF($K$7=0,"",VLOOKUP(A253,Opdracht!$A$11:$J$1010,8,FALSE))</f>
        <v/>
      </c>
      <c r="L253" s="13">
        <f t="shared" si="42"/>
        <v>0</v>
      </c>
      <c r="M253" s="12">
        <f t="shared" si="43"/>
        <v>0</v>
      </c>
      <c r="N253" s="12">
        <f t="shared" si="44"/>
        <v>0</v>
      </c>
      <c r="O253" s="46" t="str">
        <f t="shared" si="45"/>
        <v/>
      </c>
      <c r="P253" s="20" t="str">
        <f>IF(ISERROR(O253),(G253),IF(OR(ISERROR(G253),ISERROR(K253)),"",IF(AND(G253="",K253=""),IF(A253="","",""),IF(ISNUMBER(O253),IF(OR($O$7="T",$O$7="A"),IF(AND(O253&gt;5,O253&lt;$P$4),5,IF(AND(O253&gt;=$P$4,O253&lt;=6),6,MROUND(O253,P$7))),IF(AND(MIN(G253,K253)&lt;#REF!,R253="!",O253&gt;=$P$4),"ONV",IF(AND(O253&gt;5,O253&lt;$P$4),5,IF(AND(O253&gt;=$P$4,O253&lt;=6),6,MROUND(O253,P$7))))),""))))</f>
        <v/>
      </c>
      <c r="Q253" s="187" t="e">
        <f>IF(AND($O$7="B",ISNUMBER(O253),MIN(G253,K253)&lt;#REF!),"!","")</f>
        <v>#REF!</v>
      </c>
      <c r="R253" s="190" t="str">
        <f t="shared" si="36"/>
        <v/>
      </c>
      <c r="S253" s="193" t="str">
        <f t="shared" si="46"/>
        <v/>
      </c>
      <c r="T253" s="1"/>
    </row>
    <row r="254" spans="1:20" x14ac:dyDescent="0.2">
      <c r="A254" s="21" t="str">
        <f>OutputOsiris!A254</f>
        <v/>
      </c>
      <c r="B254" s="26" t="str">
        <f>VLOOKUP(A254,InputToets!$A$9:$A$1008,1,FALSE)</f>
        <v/>
      </c>
      <c r="C254" s="44" t="str">
        <f t="shared" si="37"/>
        <v/>
      </c>
      <c r="D254" s="45" t="str">
        <f>VLOOKUP(A254,Opdracht!$A$11:$A$1010,1,FALSE)</f>
        <v/>
      </c>
      <c r="E254" s="44" t="str">
        <f t="shared" si="38"/>
        <v/>
      </c>
      <c r="F254" s="19" t="str">
        <f>VLOOKUP(A254,OutputOsiris!$A$9:$B$1008,2,FALSE)</f>
        <v/>
      </c>
      <c r="G254" s="46" t="str">
        <f>IF(C254="NEE","",VLOOKUP(A254,InputToets!$A$9:$J$1008,8,FALSE))</f>
        <v/>
      </c>
      <c r="H254" s="13">
        <f t="shared" si="39"/>
        <v>0</v>
      </c>
      <c r="I254" s="12">
        <f t="shared" si="40"/>
        <v>1</v>
      </c>
      <c r="J254" s="13">
        <f t="shared" si="41"/>
        <v>0</v>
      </c>
      <c r="K254" s="46" t="str">
        <f>IF($K$7=0,"",VLOOKUP(A254,Opdracht!$A$11:$J$1010,8,FALSE))</f>
        <v/>
      </c>
      <c r="L254" s="13">
        <f t="shared" si="42"/>
        <v>0</v>
      </c>
      <c r="M254" s="12">
        <f t="shared" si="43"/>
        <v>0</v>
      </c>
      <c r="N254" s="12">
        <f t="shared" si="44"/>
        <v>0</v>
      </c>
      <c r="O254" s="46" t="str">
        <f t="shared" si="45"/>
        <v/>
      </c>
      <c r="P254" s="20" t="str">
        <f>IF(ISERROR(O254),(G254),IF(OR(ISERROR(G254),ISERROR(K254)),"",IF(AND(G254="",K254=""),IF(A254="","",""),IF(ISNUMBER(O254),IF(OR($O$7="T",$O$7="A"),IF(AND(O254&gt;5,O254&lt;$P$4),5,IF(AND(O254&gt;=$P$4,O254&lt;=6),6,MROUND(O254,P$7))),IF(AND(MIN(G254,K254)&lt;#REF!,R254="!",O254&gt;=$P$4),"ONV",IF(AND(O254&gt;5,O254&lt;$P$4),5,IF(AND(O254&gt;=$P$4,O254&lt;=6),6,MROUND(O254,P$7))))),""))))</f>
        <v/>
      </c>
      <c r="Q254" s="187" t="e">
        <f>IF(AND($O$7="B",ISNUMBER(O254),MIN(G254,K254)&lt;#REF!),"!","")</f>
        <v>#REF!</v>
      </c>
      <c r="R254" s="190" t="str">
        <f t="shared" si="36"/>
        <v/>
      </c>
      <c r="S254" s="193" t="str">
        <f t="shared" si="46"/>
        <v/>
      </c>
      <c r="T254" s="1"/>
    </row>
    <row r="255" spans="1:20" x14ac:dyDescent="0.2">
      <c r="A255" s="21" t="str">
        <f>OutputOsiris!A255</f>
        <v/>
      </c>
      <c r="B255" s="26" t="str">
        <f>VLOOKUP(A255,InputToets!$A$9:$A$1008,1,FALSE)</f>
        <v/>
      </c>
      <c r="C255" s="44" t="str">
        <f t="shared" si="37"/>
        <v/>
      </c>
      <c r="D255" s="45" t="str">
        <f>VLOOKUP(A255,Opdracht!$A$11:$A$1010,1,FALSE)</f>
        <v/>
      </c>
      <c r="E255" s="44" t="str">
        <f t="shared" si="38"/>
        <v/>
      </c>
      <c r="F255" s="19" t="str">
        <f>VLOOKUP(A255,OutputOsiris!$A$9:$B$1008,2,FALSE)</f>
        <v/>
      </c>
      <c r="G255" s="46" t="str">
        <f>IF(C255="NEE","",VLOOKUP(A255,InputToets!$A$9:$J$1008,8,FALSE))</f>
        <v/>
      </c>
      <c r="H255" s="13">
        <f t="shared" si="39"/>
        <v>0</v>
      </c>
      <c r="I255" s="12">
        <f t="shared" si="40"/>
        <v>1</v>
      </c>
      <c r="J255" s="13">
        <f t="shared" si="41"/>
        <v>0</v>
      </c>
      <c r="K255" s="46" t="str">
        <f>IF($K$7=0,"",VLOOKUP(A255,Opdracht!$A$11:$J$1010,8,FALSE))</f>
        <v/>
      </c>
      <c r="L255" s="13">
        <f t="shared" si="42"/>
        <v>0</v>
      </c>
      <c r="M255" s="12">
        <f t="shared" si="43"/>
        <v>0</v>
      </c>
      <c r="N255" s="12">
        <f t="shared" si="44"/>
        <v>0</v>
      </c>
      <c r="O255" s="46" t="str">
        <f t="shared" si="45"/>
        <v/>
      </c>
      <c r="P255" s="20" t="str">
        <f>IF(ISERROR(O255),(G255),IF(OR(ISERROR(G255),ISERROR(K255)),"",IF(AND(G255="",K255=""),IF(A255="","",""),IF(ISNUMBER(O255),IF(OR($O$7="T",$O$7="A"),IF(AND(O255&gt;5,O255&lt;$P$4),5,IF(AND(O255&gt;=$P$4,O255&lt;=6),6,MROUND(O255,P$7))),IF(AND(MIN(G255,K255)&lt;#REF!,R255="!",O255&gt;=$P$4),"ONV",IF(AND(O255&gt;5,O255&lt;$P$4),5,IF(AND(O255&gt;=$P$4,O255&lt;=6),6,MROUND(O255,P$7))))),""))))</f>
        <v/>
      </c>
      <c r="Q255" s="187" t="e">
        <f>IF(AND($O$7="B",ISNUMBER(O255),MIN(G255,K255)&lt;#REF!),"!","")</f>
        <v>#REF!</v>
      </c>
      <c r="R255" s="190" t="str">
        <f t="shared" si="36"/>
        <v/>
      </c>
      <c r="S255" s="193" t="str">
        <f t="shared" si="46"/>
        <v/>
      </c>
      <c r="T255" s="1"/>
    </row>
    <row r="256" spans="1:20" x14ac:dyDescent="0.2">
      <c r="A256" s="21" t="str">
        <f>OutputOsiris!A256</f>
        <v/>
      </c>
      <c r="B256" s="26" t="str">
        <f>VLOOKUP(A256,InputToets!$A$9:$A$1008,1,FALSE)</f>
        <v/>
      </c>
      <c r="C256" s="44" t="str">
        <f t="shared" si="37"/>
        <v/>
      </c>
      <c r="D256" s="45" t="str">
        <f>VLOOKUP(A256,Opdracht!$A$11:$A$1010,1,FALSE)</f>
        <v/>
      </c>
      <c r="E256" s="44" t="str">
        <f t="shared" si="38"/>
        <v/>
      </c>
      <c r="F256" s="19" t="str">
        <f>VLOOKUP(A256,OutputOsiris!$A$9:$B$1008,2,FALSE)</f>
        <v/>
      </c>
      <c r="G256" s="46" t="str">
        <f>IF(C256="NEE","",VLOOKUP(A256,InputToets!$A$9:$J$1008,8,FALSE))</f>
        <v/>
      </c>
      <c r="H256" s="13">
        <f t="shared" si="39"/>
        <v>0</v>
      </c>
      <c r="I256" s="12">
        <f t="shared" si="40"/>
        <v>1</v>
      </c>
      <c r="J256" s="13">
        <f t="shared" si="41"/>
        <v>0</v>
      </c>
      <c r="K256" s="46" t="str">
        <f>IF($K$7=0,"",VLOOKUP(A256,Opdracht!$A$11:$J$1010,8,FALSE))</f>
        <v/>
      </c>
      <c r="L256" s="13">
        <f t="shared" si="42"/>
        <v>0</v>
      </c>
      <c r="M256" s="12">
        <f t="shared" si="43"/>
        <v>0</v>
      </c>
      <c r="N256" s="12">
        <f t="shared" si="44"/>
        <v>0</v>
      </c>
      <c r="O256" s="46" t="str">
        <f t="shared" si="45"/>
        <v/>
      </c>
      <c r="P256" s="20" t="str">
        <f>IF(ISERROR(O256),(G256),IF(OR(ISERROR(G256),ISERROR(K256)),"",IF(AND(G256="",K256=""),IF(A256="","",""),IF(ISNUMBER(O256),IF(OR($O$7="T",$O$7="A"),IF(AND(O256&gt;5,O256&lt;$P$4),5,IF(AND(O256&gt;=$P$4,O256&lt;=6),6,MROUND(O256,P$7))),IF(AND(MIN(G256,K256)&lt;#REF!,R256="!",O256&gt;=$P$4),"ONV",IF(AND(O256&gt;5,O256&lt;$P$4),5,IF(AND(O256&gt;=$P$4,O256&lt;=6),6,MROUND(O256,P$7))))),""))))</f>
        <v/>
      </c>
      <c r="Q256" s="187" t="e">
        <f>IF(AND($O$7="B",ISNUMBER(O256),MIN(G256,K256)&lt;#REF!),"!","")</f>
        <v>#REF!</v>
      </c>
      <c r="R256" s="190" t="str">
        <f t="shared" si="36"/>
        <v/>
      </c>
      <c r="S256" s="193" t="str">
        <f t="shared" si="46"/>
        <v/>
      </c>
      <c r="T256" s="1"/>
    </row>
    <row r="257" spans="1:20" x14ac:dyDescent="0.2">
      <c r="A257" s="21" t="str">
        <f>OutputOsiris!A257</f>
        <v/>
      </c>
      <c r="B257" s="26" t="str">
        <f>VLOOKUP(A257,InputToets!$A$9:$A$1008,1,FALSE)</f>
        <v/>
      </c>
      <c r="C257" s="44" t="str">
        <f t="shared" si="37"/>
        <v/>
      </c>
      <c r="D257" s="45" t="str">
        <f>VLOOKUP(A257,Opdracht!$A$11:$A$1010,1,FALSE)</f>
        <v/>
      </c>
      <c r="E257" s="44" t="str">
        <f t="shared" si="38"/>
        <v/>
      </c>
      <c r="F257" s="19" t="str">
        <f>VLOOKUP(A257,OutputOsiris!$A$9:$B$1008,2,FALSE)</f>
        <v/>
      </c>
      <c r="G257" s="46" t="str">
        <f>IF(C257="NEE","",VLOOKUP(A257,InputToets!$A$9:$J$1008,8,FALSE))</f>
        <v/>
      </c>
      <c r="H257" s="13">
        <f t="shared" si="39"/>
        <v>0</v>
      </c>
      <c r="I257" s="12">
        <f t="shared" si="40"/>
        <v>1</v>
      </c>
      <c r="J257" s="13">
        <f t="shared" si="41"/>
        <v>0</v>
      </c>
      <c r="K257" s="46" t="str">
        <f>IF($K$7=0,"",VLOOKUP(A257,Opdracht!$A$11:$J$1010,8,FALSE))</f>
        <v/>
      </c>
      <c r="L257" s="13">
        <f t="shared" si="42"/>
        <v>0</v>
      </c>
      <c r="M257" s="12">
        <f t="shared" si="43"/>
        <v>0</v>
      </c>
      <c r="N257" s="12">
        <f t="shared" si="44"/>
        <v>0</v>
      </c>
      <c r="O257" s="46" t="str">
        <f t="shared" si="45"/>
        <v/>
      </c>
      <c r="P257" s="20" t="str">
        <f>IF(ISERROR(O257),(G257),IF(OR(ISERROR(G257),ISERROR(K257)),"",IF(AND(G257="",K257=""),IF(A257="","",""),IF(ISNUMBER(O257),IF(OR($O$7="T",$O$7="A"),IF(AND(O257&gt;5,O257&lt;$P$4),5,IF(AND(O257&gt;=$P$4,O257&lt;=6),6,MROUND(O257,P$7))),IF(AND(MIN(G257,K257)&lt;#REF!,R257="!",O257&gt;=$P$4),"ONV",IF(AND(O257&gt;5,O257&lt;$P$4),5,IF(AND(O257&gt;=$P$4,O257&lt;=6),6,MROUND(O257,P$7))))),""))))</f>
        <v/>
      </c>
      <c r="Q257" s="187" t="e">
        <f>IF(AND($O$7="B",ISNUMBER(O257),MIN(G257,K257)&lt;#REF!),"!","")</f>
        <v>#REF!</v>
      </c>
      <c r="R257" s="190" t="str">
        <f t="shared" si="36"/>
        <v/>
      </c>
      <c r="S257" s="193" t="str">
        <f t="shared" si="46"/>
        <v/>
      </c>
      <c r="T257" s="1"/>
    </row>
    <row r="258" spans="1:20" x14ac:dyDescent="0.2">
      <c r="A258" s="21" t="str">
        <f>OutputOsiris!A258</f>
        <v/>
      </c>
      <c r="B258" s="26" t="str">
        <f>VLOOKUP(A258,InputToets!$A$9:$A$1008,1,FALSE)</f>
        <v/>
      </c>
      <c r="C258" s="44" t="str">
        <f t="shared" si="37"/>
        <v/>
      </c>
      <c r="D258" s="45" t="str">
        <f>VLOOKUP(A258,Opdracht!$A$11:$A$1010,1,FALSE)</f>
        <v/>
      </c>
      <c r="E258" s="44" t="str">
        <f t="shared" si="38"/>
        <v/>
      </c>
      <c r="F258" s="19" t="str">
        <f>VLOOKUP(A258,OutputOsiris!$A$9:$B$1008,2,FALSE)</f>
        <v/>
      </c>
      <c r="G258" s="46" t="str">
        <f>IF(C258="NEE","",VLOOKUP(A258,InputToets!$A$9:$J$1008,8,FALSE))</f>
        <v/>
      </c>
      <c r="H258" s="13">
        <f t="shared" si="39"/>
        <v>0</v>
      </c>
      <c r="I258" s="12">
        <f t="shared" si="40"/>
        <v>1</v>
      </c>
      <c r="J258" s="13">
        <f t="shared" si="41"/>
        <v>0</v>
      </c>
      <c r="K258" s="46" t="str">
        <f>IF($K$7=0,"",VLOOKUP(A258,Opdracht!$A$11:$J$1010,8,FALSE))</f>
        <v/>
      </c>
      <c r="L258" s="13">
        <f t="shared" si="42"/>
        <v>0</v>
      </c>
      <c r="M258" s="12">
        <f t="shared" si="43"/>
        <v>0</v>
      </c>
      <c r="N258" s="12">
        <f t="shared" si="44"/>
        <v>0</v>
      </c>
      <c r="O258" s="46" t="str">
        <f t="shared" si="45"/>
        <v/>
      </c>
      <c r="P258" s="20" t="str">
        <f>IF(ISERROR(O258),(G258),IF(OR(ISERROR(G258),ISERROR(K258)),"",IF(AND(G258="",K258=""),IF(A258="","",""),IF(ISNUMBER(O258),IF(OR($O$7="T",$O$7="A"),IF(AND(O258&gt;5,O258&lt;$P$4),5,IF(AND(O258&gt;=$P$4,O258&lt;=6),6,MROUND(O258,P$7))),IF(AND(MIN(G258,K258)&lt;#REF!,R258="!",O258&gt;=$P$4),"ONV",IF(AND(O258&gt;5,O258&lt;$P$4),5,IF(AND(O258&gt;=$P$4,O258&lt;=6),6,MROUND(O258,P$7))))),""))))</f>
        <v/>
      </c>
      <c r="Q258" s="187" t="e">
        <f>IF(AND($O$7="B",ISNUMBER(O258),MIN(G258,K258)&lt;#REF!),"!","")</f>
        <v>#REF!</v>
      </c>
      <c r="R258" s="190" t="str">
        <f t="shared" si="36"/>
        <v/>
      </c>
      <c r="S258" s="193" t="str">
        <f t="shared" si="46"/>
        <v/>
      </c>
      <c r="T258" s="1"/>
    </row>
    <row r="259" spans="1:20" x14ac:dyDescent="0.2">
      <c r="A259" s="21" t="str">
        <f>OutputOsiris!A259</f>
        <v/>
      </c>
      <c r="B259" s="26" t="str">
        <f>VLOOKUP(A259,InputToets!$A$9:$A$1008,1,FALSE)</f>
        <v/>
      </c>
      <c r="C259" s="44" t="str">
        <f t="shared" si="37"/>
        <v/>
      </c>
      <c r="D259" s="45" t="str">
        <f>VLOOKUP(A259,Opdracht!$A$11:$A$1010,1,FALSE)</f>
        <v/>
      </c>
      <c r="E259" s="44" t="str">
        <f t="shared" si="38"/>
        <v/>
      </c>
      <c r="F259" s="19" t="str">
        <f>VLOOKUP(A259,OutputOsiris!$A$9:$B$1008,2,FALSE)</f>
        <v/>
      </c>
      <c r="G259" s="46" t="str">
        <f>IF(C259="NEE","",VLOOKUP(A259,InputToets!$A$9:$J$1008,8,FALSE))</f>
        <v/>
      </c>
      <c r="H259" s="13">
        <f t="shared" si="39"/>
        <v>0</v>
      </c>
      <c r="I259" s="12">
        <f t="shared" si="40"/>
        <v>1</v>
      </c>
      <c r="J259" s="13">
        <f t="shared" si="41"/>
        <v>0</v>
      </c>
      <c r="K259" s="46" t="str">
        <f>IF($K$7=0,"",VLOOKUP(A259,Opdracht!$A$11:$J$1010,8,FALSE))</f>
        <v/>
      </c>
      <c r="L259" s="13">
        <f t="shared" si="42"/>
        <v>0</v>
      </c>
      <c r="M259" s="12">
        <f t="shared" si="43"/>
        <v>0</v>
      </c>
      <c r="N259" s="12">
        <f t="shared" si="44"/>
        <v>0</v>
      </c>
      <c r="O259" s="46" t="str">
        <f t="shared" si="45"/>
        <v/>
      </c>
      <c r="P259" s="20" t="str">
        <f>IF(ISERROR(O259),(G259),IF(OR(ISERROR(G259),ISERROR(K259)),"",IF(AND(G259="",K259=""),IF(A259="","",""),IF(ISNUMBER(O259),IF(OR($O$7="T",$O$7="A"),IF(AND(O259&gt;5,O259&lt;$P$4),5,IF(AND(O259&gt;=$P$4,O259&lt;=6),6,MROUND(O259,P$7))),IF(AND(MIN(G259,K259)&lt;#REF!,R259="!",O259&gt;=$P$4),"ONV",IF(AND(O259&gt;5,O259&lt;$P$4),5,IF(AND(O259&gt;=$P$4,O259&lt;=6),6,MROUND(O259,P$7))))),""))))</f>
        <v/>
      </c>
      <c r="Q259" s="187" t="e">
        <f>IF(AND($O$7="B",ISNUMBER(O259),MIN(G259,K259)&lt;#REF!),"!","")</f>
        <v>#REF!</v>
      </c>
      <c r="R259" s="190" t="str">
        <f t="shared" si="36"/>
        <v/>
      </c>
      <c r="S259" s="193" t="str">
        <f t="shared" si="46"/>
        <v/>
      </c>
      <c r="T259" s="1"/>
    </row>
    <row r="260" spans="1:20" x14ac:dyDescent="0.2">
      <c r="A260" s="21" t="str">
        <f>OutputOsiris!A260</f>
        <v/>
      </c>
      <c r="B260" s="26" t="str">
        <f>VLOOKUP(A260,InputToets!$A$9:$A$1008,1,FALSE)</f>
        <v/>
      </c>
      <c r="C260" s="44" t="str">
        <f t="shared" si="37"/>
        <v/>
      </c>
      <c r="D260" s="45" t="str">
        <f>VLOOKUP(A260,Opdracht!$A$11:$A$1010,1,FALSE)</f>
        <v/>
      </c>
      <c r="E260" s="44" t="str">
        <f t="shared" si="38"/>
        <v/>
      </c>
      <c r="F260" s="19" t="str">
        <f>VLOOKUP(A260,OutputOsiris!$A$9:$B$1008,2,FALSE)</f>
        <v/>
      </c>
      <c r="G260" s="46" t="str">
        <f>IF(C260="NEE","",VLOOKUP(A260,InputToets!$A$9:$J$1008,8,FALSE))</f>
        <v/>
      </c>
      <c r="H260" s="13">
        <f t="shared" si="39"/>
        <v>0</v>
      </c>
      <c r="I260" s="12">
        <f t="shared" si="40"/>
        <v>1</v>
      </c>
      <c r="J260" s="13">
        <f t="shared" si="41"/>
        <v>0</v>
      </c>
      <c r="K260" s="46" t="str">
        <f>IF($K$7=0,"",VLOOKUP(A260,Opdracht!$A$11:$J$1010,8,FALSE))</f>
        <v/>
      </c>
      <c r="L260" s="13">
        <f t="shared" si="42"/>
        <v>0</v>
      </c>
      <c r="M260" s="12">
        <f t="shared" si="43"/>
        <v>0</v>
      </c>
      <c r="N260" s="12">
        <f t="shared" si="44"/>
        <v>0</v>
      </c>
      <c r="O260" s="46" t="str">
        <f t="shared" si="45"/>
        <v/>
      </c>
      <c r="P260" s="20" t="str">
        <f>IF(ISERROR(O260),(G260),IF(OR(ISERROR(G260),ISERROR(K260)),"",IF(AND(G260="",K260=""),IF(A260="","",""),IF(ISNUMBER(O260),IF(OR($O$7="T",$O$7="A"),IF(AND(O260&gt;5,O260&lt;$P$4),5,IF(AND(O260&gt;=$P$4,O260&lt;=6),6,MROUND(O260,P$7))),IF(AND(MIN(G260,K260)&lt;#REF!,R260="!",O260&gt;=$P$4),"ONV",IF(AND(O260&gt;5,O260&lt;$P$4),5,IF(AND(O260&gt;=$P$4,O260&lt;=6),6,MROUND(O260,P$7))))),""))))</f>
        <v/>
      </c>
      <c r="Q260" s="187" t="e">
        <f>IF(AND($O$7="B",ISNUMBER(O260),MIN(G260,K260)&lt;#REF!),"!","")</f>
        <v>#REF!</v>
      </c>
      <c r="R260" s="190" t="str">
        <f t="shared" si="36"/>
        <v/>
      </c>
      <c r="S260" s="193" t="str">
        <f t="shared" si="46"/>
        <v/>
      </c>
      <c r="T260" s="1"/>
    </row>
    <row r="261" spans="1:20" x14ac:dyDescent="0.2">
      <c r="A261" s="21" t="str">
        <f>OutputOsiris!A261</f>
        <v/>
      </c>
      <c r="B261" s="26" t="str">
        <f>VLOOKUP(A261,InputToets!$A$9:$A$1008,1,FALSE)</f>
        <v/>
      </c>
      <c r="C261" s="44" t="str">
        <f t="shared" si="37"/>
        <v/>
      </c>
      <c r="D261" s="45" t="str">
        <f>VLOOKUP(A261,Opdracht!$A$11:$A$1010,1,FALSE)</f>
        <v/>
      </c>
      <c r="E261" s="44" t="str">
        <f t="shared" si="38"/>
        <v/>
      </c>
      <c r="F261" s="19" t="str">
        <f>VLOOKUP(A261,OutputOsiris!$A$9:$B$1008,2,FALSE)</f>
        <v/>
      </c>
      <c r="G261" s="46" t="str">
        <f>IF(C261="NEE","",VLOOKUP(A261,InputToets!$A$9:$J$1008,8,FALSE))</f>
        <v/>
      </c>
      <c r="H261" s="13">
        <f t="shared" si="39"/>
        <v>0</v>
      </c>
      <c r="I261" s="12">
        <f t="shared" si="40"/>
        <v>1</v>
      </c>
      <c r="J261" s="13">
        <f t="shared" si="41"/>
        <v>0</v>
      </c>
      <c r="K261" s="46" t="str">
        <f>IF($K$7=0,"",VLOOKUP(A261,Opdracht!$A$11:$J$1010,8,FALSE))</f>
        <v/>
      </c>
      <c r="L261" s="13">
        <f t="shared" si="42"/>
        <v>0</v>
      </c>
      <c r="M261" s="12">
        <f t="shared" si="43"/>
        <v>0</v>
      </c>
      <c r="N261" s="12">
        <f t="shared" si="44"/>
        <v>0</v>
      </c>
      <c r="O261" s="46" t="str">
        <f t="shared" si="45"/>
        <v/>
      </c>
      <c r="P261" s="20" t="str">
        <f>IF(ISERROR(O261),(G261),IF(OR(ISERROR(G261),ISERROR(K261)),"",IF(AND(G261="",K261=""),IF(A261="","",""),IF(ISNUMBER(O261),IF(OR($O$7="T",$O$7="A"),IF(AND(O261&gt;5,O261&lt;$P$4),5,IF(AND(O261&gt;=$P$4,O261&lt;=6),6,MROUND(O261,P$7))),IF(AND(MIN(G261,K261)&lt;#REF!,R261="!",O261&gt;=$P$4),"ONV",IF(AND(O261&gt;5,O261&lt;$P$4),5,IF(AND(O261&gt;=$P$4,O261&lt;=6),6,MROUND(O261,P$7))))),""))))</f>
        <v/>
      </c>
      <c r="Q261" s="187" t="e">
        <f>IF(AND($O$7="B",ISNUMBER(O261),MIN(G261,K261)&lt;#REF!),"!","")</f>
        <v>#REF!</v>
      </c>
      <c r="R261" s="190" t="str">
        <f t="shared" si="36"/>
        <v/>
      </c>
      <c r="S261" s="193" t="str">
        <f t="shared" si="46"/>
        <v/>
      </c>
      <c r="T261" s="1"/>
    </row>
    <row r="262" spans="1:20" x14ac:dyDescent="0.2">
      <c r="A262" s="21" t="str">
        <f>OutputOsiris!A262</f>
        <v/>
      </c>
      <c r="B262" s="26" t="str">
        <f>VLOOKUP(A262,InputToets!$A$9:$A$1008,1,FALSE)</f>
        <v/>
      </c>
      <c r="C262" s="44" t="str">
        <f t="shared" si="37"/>
        <v/>
      </c>
      <c r="D262" s="45" t="str">
        <f>VLOOKUP(A262,Opdracht!$A$11:$A$1010,1,FALSE)</f>
        <v/>
      </c>
      <c r="E262" s="44" t="str">
        <f t="shared" si="38"/>
        <v/>
      </c>
      <c r="F262" s="19" t="str">
        <f>VLOOKUP(A262,OutputOsiris!$A$9:$B$1008,2,FALSE)</f>
        <v/>
      </c>
      <c r="G262" s="46" t="str">
        <f>IF(C262="NEE","",VLOOKUP(A262,InputToets!$A$9:$J$1008,8,FALSE))</f>
        <v/>
      </c>
      <c r="H262" s="13">
        <f t="shared" si="39"/>
        <v>0</v>
      </c>
      <c r="I262" s="12">
        <f t="shared" si="40"/>
        <v>1</v>
      </c>
      <c r="J262" s="13">
        <f t="shared" si="41"/>
        <v>0</v>
      </c>
      <c r="K262" s="46" t="str">
        <f>IF($K$7=0,"",VLOOKUP(A262,Opdracht!$A$11:$J$1010,8,FALSE))</f>
        <v/>
      </c>
      <c r="L262" s="13">
        <f t="shared" si="42"/>
        <v>0</v>
      </c>
      <c r="M262" s="12">
        <f t="shared" si="43"/>
        <v>0</v>
      </c>
      <c r="N262" s="12">
        <f t="shared" si="44"/>
        <v>0</v>
      </c>
      <c r="O262" s="46" t="str">
        <f t="shared" si="45"/>
        <v/>
      </c>
      <c r="P262" s="20" t="str">
        <f>IF(ISERROR(O262),(G262),IF(OR(ISERROR(G262),ISERROR(K262)),"",IF(AND(G262="",K262=""),IF(A262="","",""),IF(ISNUMBER(O262),IF(OR($O$7="T",$O$7="A"),IF(AND(O262&gt;5,O262&lt;$P$4),5,IF(AND(O262&gt;=$P$4,O262&lt;=6),6,MROUND(O262,P$7))),IF(AND(MIN(G262,K262)&lt;#REF!,R262="!",O262&gt;=$P$4),"ONV",IF(AND(O262&gt;5,O262&lt;$P$4),5,IF(AND(O262&gt;=$P$4,O262&lt;=6),6,MROUND(O262,P$7))))),""))))</f>
        <v/>
      </c>
      <c r="Q262" s="187" t="e">
        <f>IF(AND($O$7="B",ISNUMBER(O262),MIN(G262,K262)&lt;#REF!),"!","")</f>
        <v>#REF!</v>
      </c>
      <c r="R262" s="190" t="str">
        <f t="shared" si="36"/>
        <v/>
      </c>
      <c r="S262" s="193" t="str">
        <f t="shared" si="46"/>
        <v/>
      </c>
      <c r="T262" s="1"/>
    </row>
    <row r="263" spans="1:20" x14ac:dyDescent="0.2">
      <c r="A263" s="21" t="str">
        <f>OutputOsiris!A263</f>
        <v/>
      </c>
      <c r="B263" s="26" t="str">
        <f>VLOOKUP(A263,InputToets!$A$9:$A$1008,1,FALSE)</f>
        <v/>
      </c>
      <c r="C263" s="44" t="str">
        <f t="shared" si="37"/>
        <v/>
      </c>
      <c r="D263" s="45" t="str">
        <f>VLOOKUP(A263,Opdracht!$A$11:$A$1010,1,FALSE)</f>
        <v/>
      </c>
      <c r="E263" s="44" t="str">
        <f t="shared" si="38"/>
        <v/>
      </c>
      <c r="F263" s="19" t="str">
        <f>VLOOKUP(A263,OutputOsiris!$A$9:$B$1008,2,FALSE)</f>
        <v/>
      </c>
      <c r="G263" s="46" t="str">
        <f>IF(C263="NEE","",VLOOKUP(A263,InputToets!$A$9:$J$1008,8,FALSE))</f>
        <v/>
      </c>
      <c r="H263" s="13">
        <f t="shared" si="39"/>
        <v>0</v>
      </c>
      <c r="I263" s="12">
        <f t="shared" si="40"/>
        <v>1</v>
      </c>
      <c r="J263" s="13">
        <f t="shared" si="41"/>
        <v>0</v>
      </c>
      <c r="K263" s="46" t="str">
        <f>IF($K$7=0,"",VLOOKUP(A263,Opdracht!$A$11:$J$1010,8,FALSE))</f>
        <v/>
      </c>
      <c r="L263" s="13">
        <f t="shared" si="42"/>
        <v>0</v>
      </c>
      <c r="M263" s="12">
        <f t="shared" si="43"/>
        <v>0</v>
      </c>
      <c r="N263" s="12">
        <f t="shared" si="44"/>
        <v>0</v>
      </c>
      <c r="O263" s="46" t="str">
        <f t="shared" si="45"/>
        <v/>
      </c>
      <c r="P263" s="20" t="str">
        <f>IF(ISERROR(O263),(G263),IF(OR(ISERROR(G263),ISERROR(K263)),"",IF(AND(G263="",K263=""),IF(A263="","",""),IF(ISNUMBER(O263),IF(OR($O$7="T",$O$7="A"),IF(AND(O263&gt;5,O263&lt;$P$4),5,IF(AND(O263&gt;=$P$4,O263&lt;=6),6,MROUND(O263,P$7))),IF(AND(MIN(G263,K263)&lt;#REF!,R263="!",O263&gt;=$P$4),"ONV",IF(AND(O263&gt;5,O263&lt;$P$4),5,IF(AND(O263&gt;=$P$4,O263&lt;=6),6,MROUND(O263,P$7))))),""))))</f>
        <v/>
      </c>
      <c r="Q263" s="187" t="e">
        <f>IF(AND($O$7="B",ISNUMBER(O263),MIN(G263,K263)&lt;#REF!),"!","")</f>
        <v>#REF!</v>
      </c>
      <c r="R263" s="190" t="str">
        <f t="shared" si="36"/>
        <v/>
      </c>
      <c r="S263" s="193" t="str">
        <f t="shared" si="46"/>
        <v/>
      </c>
      <c r="T263" s="1"/>
    </row>
    <row r="264" spans="1:20" x14ac:dyDescent="0.2">
      <c r="A264" s="21" t="str">
        <f>OutputOsiris!A264</f>
        <v/>
      </c>
      <c r="B264" s="26" t="str">
        <f>VLOOKUP(A264,InputToets!$A$9:$A$1008,1,FALSE)</f>
        <v/>
      </c>
      <c r="C264" s="44" t="str">
        <f t="shared" si="37"/>
        <v/>
      </c>
      <c r="D264" s="45" t="str">
        <f>VLOOKUP(A264,Opdracht!$A$11:$A$1010,1,FALSE)</f>
        <v/>
      </c>
      <c r="E264" s="44" t="str">
        <f t="shared" si="38"/>
        <v/>
      </c>
      <c r="F264" s="19" t="str">
        <f>VLOOKUP(A264,OutputOsiris!$A$9:$B$1008,2,FALSE)</f>
        <v/>
      </c>
      <c r="G264" s="46" t="str">
        <f>IF(C264="NEE","",VLOOKUP(A264,InputToets!$A$9:$J$1008,8,FALSE))</f>
        <v/>
      </c>
      <c r="H264" s="13">
        <f t="shared" si="39"/>
        <v>0</v>
      </c>
      <c r="I264" s="12">
        <f t="shared" si="40"/>
        <v>1</v>
      </c>
      <c r="J264" s="13">
        <f t="shared" si="41"/>
        <v>0</v>
      </c>
      <c r="K264" s="46" t="str">
        <f>IF($K$7=0,"",VLOOKUP(A264,Opdracht!$A$11:$J$1010,8,FALSE))</f>
        <v/>
      </c>
      <c r="L264" s="13">
        <f t="shared" si="42"/>
        <v>0</v>
      </c>
      <c r="M264" s="12">
        <f t="shared" si="43"/>
        <v>0</v>
      </c>
      <c r="N264" s="12">
        <f t="shared" si="44"/>
        <v>0</v>
      </c>
      <c r="O264" s="46" t="str">
        <f t="shared" si="45"/>
        <v/>
      </c>
      <c r="P264" s="20" t="str">
        <f>IF(ISERROR(O264),(G264),IF(OR(ISERROR(G264),ISERROR(K264)),"",IF(AND(G264="",K264=""),IF(A264="","",""),IF(ISNUMBER(O264),IF(OR($O$7="T",$O$7="A"),IF(AND(O264&gt;5,O264&lt;$P$4),5,IF(AND(O264&gt;=$P$4,O264&lt;=6),6,MROUND(O264,P$7))),IF(AND(MIN(G264,K264)&lt;#REF!,R264="!",O264&gt;=$P$4),"ONV",IF(AND(O264&gt;5,O264&lt;$P$4),5,IF(AND(O264&gt;=$P$4,O264&lt;=6),6,MROUND(O264,P$7))))),""))))</f>
        <v/>
      </c>
      <c r="Q264" s="187" t="e">
        <f>IF(AND($O$7="B",ISNUMBER(O264),MIN(G264,K264)&lt;#REF!),"!","")</f>
        <v>#REF!</v>
      </c>
      <c r="R264" s="190" t="str">
        <f t="shared" si="36"/>
        <v/>
      </c>
      <c r="S264" s="193" t="str">
        <f t="shared" si="46"/>
        <v/>
      </c>
      <c r="T264" s="1"/>
    </row>
    <row r="265" spans="1:20" x14ac:dyDescent="0.2">
      <c r="A265" s="21" t="str">
        <f>OutputOsiris!A265</f>
        <v/>
      </c>
      <c r="B265" s="26" t="str">
        <f>VLOOKUP(A265,InputToets!$A$9:$A$1008,1,FALSE)</f>
        <v/>
      </c>
      <c r="C265" s="44" t="str">
        <f t="shared" si="37"/>
        <v/>
      </c>
      <c r="D265" s="45" t="str">
        <f>VLOOKUP(A265,Opdracht!$A$11:$A$1010,1,FALSE)</f>
        <v/>
      </c>
      <c r="E265" s="44" t="str">
        <f t="shared" si="38"/>
        <v/>
      </c>
      <c r="F265" s="19" t="str">
        <f>VLOOKUP(A265,OutputOsiris!$A$9:$B$1008,2,FALSE)</f>
        <v/>
      </c>
      <c r="G265" s="46" t="str">
        <f>IF(C265="NEE","",VLOOKUP(A265,InputToets!$A$9:$J$1008,8,FALSE))</f>
        <v/>
      </c>
      <c r="H265" s="13">
        <f t="shared" si="39"/>
        <v>0</v>
      </c>
      <c r="I265" s="12">
        <f t="shared" si="40"/>
        <v>1</v>
      </c>
      <c r="J265" s="13">
        <f t="shared" si="41"/>
        <v>0</v>
      </c>
      <c r="K265" s="46" t="str">
        <f>IF($K$7=0,"",VLOOKUP(A265,Opdracht!$A$11:$J$1010,8,FALSE))</f>
        <v/>
      </c>
      <c r="L265" s="13">
        <f t="shared" si="42"/>
        <v>0</v>
      </c>
      <c r="M265" s="12">
        <f t="shared" si="43"/>
        <v>0</v>
      </c>
      <c r="N265" s="12">
        <f t="shared" si="44"/>
        <v>0</v>
      </c>
      <c r="O265" s="46" t="str">
        <f t="shared" si="45"/>
        <v/>
      </c>
      <c r="P265" s="20" t="str">
        <f>IF(ISERROR(O265),(G265),IF(OR(ISERROR(G265),ISERROR(K265)),"",IF(AND(G265="",K265=""),IF(A265="","",""),IF(ISNUMBER(O265),IF(OR($O$7="T",$O$7="A"),IF(AND(O265&gt;5,O265&lt;$P$4),5,IF(AND(O265&gt;=$P$4,O265&lt;=6),6,MROUND(O265,P$7))),IF(AND(MIN(G265,K265)&lt;#REF!,R265="!",O265&gt;=$P$4),"ONV",IF(AND(O265&gt;5,O265&lt;$P$4),5,IF(AND(O265&gt;=$P$4,O265&lt;=6),6,MROUND(O265,P$7))))),""))))</f>
        <v/>
      </c>
      <c r="Q265" s="187" t="e">
        <f>IF(AND($O$7="B",ISNUMBER(O265),MIN(G265,K265)&lt;#REF!),"!","")</f>
        <v>#REF!</v>
      </c>
      <c r="R265" s="190" t="str">
        <f t="shared" ref="R265:R328" si="47">IF(ISERROR(Q265),"",Q265)</f>
        <v/>
      </c>
      <c r="S265" s="193" t="str">
        <f t="shared" si="46"/>
        <v/>
      </c>
      <c r="T265" s="1"/>
    </row>
    <row r="266" spans="1:20" x14ac:dyDescent="0.2">
      <c r="A266" s="21" t="str">
        <f>OutputOsiris!A266</f>
        <v/>
      </c>
      <c r="B266" s="26" t="str">
        <f>VLOOKUP(A266,InputToets!$A$9:$A$1008,1,FALSE)</f>
        <v/>
      </c>
      <c r="C266" s="44" t="str">
        <f t="shared" ref="C266:C329" si="48">IF(LEN(A266)=0,"",(IF(ISERROR(B266),"NEE","x")))</f>
        <v/>
      </c>
      <c r="D266" s="45" t="str">
        <f>VLOOKUP(A266,Opdracht!$A$11:$A$1010,1,FALSE)</f>
        <v/>
      </c>
      <c r="E266" s="44" t="str">
        <f t="shared" ref="E266:E329" si="49">IF(LEN(A266)=0,"",(IF(ISERROR(D266),"NEE","x")))</f>
        <v/>
      </c>
      <c r="F266" s="19" t="str">
        <f>VLOOKUP(A266,OutputOsiris!$A$9:$B$1008,2,FALSE)</f>
        <v/>
      </c>
      <c r="G266" s="46" t="str">
        <f>IF(C266="NEE","",VLOOKUP(A266,InputToets!$A$9:$J$1008,8,FALSE))</f>
        <v/>
      </c>
      <c r="H266" s="13">
        <f t="shared" ref="H266:H329" si="50">IF(ISNA(G266),0,IF(G266="",0,G266))</f>
        <v>0</v>
      </c>
      <c r="I266" s="12">
        <f t="shared" ref="I266:I329" si="51">$G$7</f>
        <v>1</v>
      </c>
      <c r="J266" s="13">
        <f t="shared" ref="J266:J329" si="52">I266*H266</f>
        <v>0</v>
      </c>
      <c r="K266" s="46" t="str">
        <f>IF($K$7=0,"",VLOOKUP(A266,Opdracht!$A$11:$J$1010,8,FALSE))</f>
        <v/>
      </c>
      <c r="L266" s="13">
        <f t="shared" ref="L266:L329" si="53">IF(ISNA(K266),0,IF(K266="",0,K266))</f>
        <v>0</v>
      </c>
      <c r="M266" s="12">
        <f t="shared" ref="M266:M329" si="54">$K$7</f>
        <v>0</v>
      </c>
      <c r="N266" s="12">
        <f t="shared" ref="N266:N329" si="55">M266*L266</f>
        <v>0</v>
      </c>
      <c r="O266" s="46" t="str">
        <f t="shared" ref="O266:O329" si="56">IF(AND(J266=0,N266=0),"",IF($O$7="A",(J266+N266)/(I266+M266),IF(AND(J266&lt;&gt;0,N266&lt;&gt;0,$O$7="B"),($G$7*H266+$K$7*L266)/($G$7+$K$7),IF(AND(J266&lt;&gt;0,$O$7="T"),($G$7*H266+$K$7*L266)/($G$7+$K$7),""))))</f>
        <v/>
      </c>
      <c r="P266" s="20" t="str">
        <f>IF(ISERROR(O266),(G266),IF(OR(ISERROR(G266),ISERROR(K266)),"",IF(AND(G266="",K266=""),IF(A266="","",""),IF(ISNUMBER(O266),IF(OR($O$7="T",$O$7="A"),IF(AND(O266&gt;5,O266&lt;$P$4),5,IF(AND(O266&gt;=$P$4,O266&lt;=6),6,MROUND(O266,P$7))),IF(AND(MIN(G266,K266)&lt;#REF!,R266="!",O266&gt;=$P$4),"ONV",IF(AND(O266&gt;5,O266&lt;$P$4),5,IF(AND(O266&gt;=$P$4,O266&lt;=6),6,MROUND(O266,P$7))))),""))))</f>
        <v/>
      </c>
      <c r="Q266" s="187" t="e">
        <f>IF(AND($O$7="B",ISNUMBER(O266),MIN(G266,K266)&lt;#REF!),"!","")</f>
        <v>#REF!</v>
      </c>
      <c r="R266" s="190" t="str">
        <f t="shared" si="47"/>
        <v/>
      </c>
      <c r="S266" s="193" t="str">
        <f t="shared" ref="S266:S329" si="57">IF(AND(NOT(ISNUMBER(P266)),R266="!"),"!","")</f>
        <v/>
      </c>
      <c r="T266" s="1"/>
    </row>
    <row r="267" spans="1:20" x14ac:dyDescent="0.2">
      <c r="A267" s="21" t="str">
        <f>OutputOsiris!A267</f>
        <v/>
      </c>
      <c r="B267" s="26" t="str">
        <f>VLOOKUP(A267,InputToets!$A$9:$A$1008,1,FALSE)</f>
        <v/>
      </c>
      <c r="C267" s="44" t="str">
        <f t="shared" si="48"/>
        <v/>
      </c>
      <c r="D267" s="45" t="str">
        <f>VLOOKUP(A267,Opdracht!$A$11:$A$1010,1,FALSE)</f>
        <v/>
      </c>
      <c r="E267" s="44" t="str">
        <f t="shared" si="49"/>
        <v/>
      </c>
      <c r="F267" s="19" t="str">
        <f>VLOOKUP(A267,OutputOsiris!$A$9:$B$1008,2,FALSE)</f>
        <v/>
      </c>
      <c r="G267" s="46" t="str">
        <f>IF(C267="NEE","",VLOOKUP(A267,InputToets!$A$9:$J$1008,8,FALSE))</f>
        <v/>
      </c>
      <c r="H267" s="13">
        <f t="shared" si="50"/>
        <v>0</v>
      </c>
      <c r="I267" s="12">
        <f t="shared" si="51"/>
        <v>1</v>
      </c>
      <c r="J267" s="13">
        <f t="shared" si="52"/>
        <v>0</v>
      </c>
      <c r="K267" s="46" t="str">
        <f>IF($K$7=0,"",VLOOKUP(A267,Opdracht!$A$11:$J$1010,8,FALSE))</f>
        <v/>
      </c>
      <c r="L267" s="13">
        <f t="shared" si="53"/>
        <v>0</v>
      </c>
      <c r="M267" s="12">
        <f t="shared" si="54"/>
        <v>0</v>
      </c>
      <c r="N267" s="12">
        <f t="shared" si="55"/>
        <v>0</v>
      </c>
      <c r="O267" s="46" t="str">
        <f t="shared" si="56"/>
        <v/>
      </c>
      <c r="P267" s="20" t="str">
        <f>IF(ISERROR(O267),(G267),IF(OR(ISERROR(G267),ISERROR(K267)),"",IF(AND(G267="",K267=""),IF(A267="","",""),IF(ISNUMBER(O267),IF(OR($O$7="T",$O$7="A"),IF(AND(O267&gt;5,O267&lt;$P$4),5,IF(AND(O267&gt;=$P$4,O267&lt;=6),6,MROUND(O267,P$7))),IF(AND(MIN(G267,K267)&lt;#REF!,R267="!",O267&gt;=$P$4),"ONV",IF(AND(O267&gt;5,O267&lt;$P$4),5,IF(AND(O267&gt;=$P$4,O267&lt;=6),6,MROUND(O267,P$7))))),""))))</f>
        <v/>
      </c>
      <c r="Q267" s="187" t="e">
        <f>IF(AND($O$7="B",ISNUMBER(O267),MIN(G267,K267)&lt;#REF!),"!","")</f>
        <v>#REF!</v>
      </c>
      <c r="R267" s="190" t="str">
        <f t="shared" si="47"/>
        <v/>
      </c>
      <c r="S267" s="193" t="str">
        <f t="shared" si="57"/>
        <v/>
      </c>
      <c r="T267" s="1"/>
    </row>
    <row r="268" spans="1:20" x14ac:dyDescent="0.2">
      <c r="A268" s="21" t="str">
        <f>OutputOsiris!A268</f>
        <v/>
      </c>
      <c r="B268" s="26" t="str">
        <f>VLOOKUP(A268,InputToets!$A$9:$A$1008,1,FALSE)</f>
        <v/>
      </c>
      <c r="C268" s="44" t="str">
        <f t="shared" si="48"/>
        <v/>
      </c>
      <c r="D268" s="45" t="str">
        <f>VLOOKUP(A268,Opdracht!$A$11:$A$1010,1,FALSE)</f>
        <v/>
      </c>
      <c r="E268" s="44" t="str">
        <f t="shared" si="49"/>
        <v/>
      </c>
      <c r="F268" s="19" t="str">
        <f>VLOOKUP(A268,OutputOsiris!$A$9:$B$1008,2,FALSE)</f>
        <v/>
      </c>
      <c r="G268" s="46" t="str">
        <f>IF(C268="NEE","",VLOOKUP(A268,InputToets!$A$9:$J$1008,8,FALSE))</f>
        <v/>
      </c>
      <c r="H268" s="13">
        <f t="shared" si="50"/>
        <v>0</v>
      </c>
      <c r="I268" s="12">
        <f t="shared" si="51"/>
        <v>1</v>
      </c>
      <c r="J268" s="13">
        <f t="shared" si="52"/>
        <v>0</v>
      </c>
      <c r="K268" s="46" t="str">
        <f>IF($K$7=0,"",VLOOKUP(A268,Opdracht!$A$11:$J$1010,8,FALSE))</f>
        <v/>
      </c>
      <c r="L268" s="13">
        <f t="shared" si="53"/>
        <v>0</v>
      </c>
      <c r="M268" s="12">
        <f t="shared" si="54"/>
        <v>0</v>
      </c>
      <c r="N268" s="12">
        <f t="shared" si="55"/>
        <v>0</v>
      </c>
      <c r="O268" s="46" t="str">
        <f t="shared" si="56"/>
        <v/>
      </c>
      <c r="P268" s="20" t="str">
        <f>IF(ISERROR(O268),(G268),IF(OR(ISERROR(G268),ISERROR(K268)),"",IF(AND(G268="",K268=""),IF(A268="","",""),IF(ISNUMBER(O268),IF(OR($O$7="T",$O$7="A"),IF(AND(O268&gt;5,O268&lt;$P$4),5,IF(AND(O268&gt;=$P$4,O268&lt;=6),6,MROUND(O268,P$7))),IF(AND(MIN(G268,K268)&lt;#REF!,R268="!",O268&gt;=$P$4),"ONV",IF(AND(O268&gt;5,O268&lt;$P$4),5,IF(AND(O268&gt;=$P$4,O268&lt;=6),6,MROUND(O268,P$7))))),""))))</f>
        <v/>
      </c>
      <c r="Q268" s="187" t="e">
        <f>IF(AND($O$7="B",ISNUMBER(O268),MIN(G268,K268)&lt;#REF!),"!","")</f>
        <v>#REF!</v>
      </c>
      <c r="R268" s="190" t="str">
        <f t="shared" si="47"/>
        <v/>
      </c>
      <c r="S268" s="193" t="str">
        <f t="shared" si="57"/>
        <v/>
      </c>
      <c r="T268" s="1"/>
    </row>
    <row r="269" spans="1:20" x14ac:dyDescent="0.2">
      <c r="A269" s="21" t="str">
        <f>OutputOsiris!A269</f>
        <v/>
      </c>
      <c r="B269" s="26" t="str">
        <f>VLOOKUP(A269,InputToets!$A$9:$A$1008,1,FALSE)</f>
        <v/>
      </c>
      <c r="C269" s="44" t="str">
        <f t="shared" si="48"/>
        <v/>
      </c>
      <c r="D269" s="45" t="str">
        <f>VLOOKUP(A269,Opdracht!$A$11:$A$1010,1,FALSE)</f>
        <v/>
      </c>
      <c r="E269" s="44" t="str">
        <f t="shared" si="49"/>
        <v/>
      </c>
      <c r="F269" s="19" t="str">
        <f>VLOOKUP(A269,OutputOsiris!$A$9:$B$1008,2,FALSE)</f>
        <v/>
      </c>
      <c r="G269" s="46" t="str">
        <f>IF(C269="NEE","",VLOOKUP(A269,InputToets!$A$9:$J$1008,8,FALSE))</f>
        <v/>
      </c>
      <c r="H269" s="13">
        <f t="shared" si="50"/>
        <v>0</v>
      </c>
      <c r="I269" s="12">
        <f t="shared" si="51"/>
        <v>1</v>
      </c>
      <c r="J269" s="13">
        <f t="shared" si="52"/>
        <v>0</v>
      </c>
      <c r="K269" s="46" t="str">
        <f>IF($K$7=0,"",VLOOKUP(A269,Opdracht!$A$11:$J$1010,8,FALSE))</f>
        <v/>
      </c>
      <c r="L269" s="13">
        <f t="shared" si="53"/>
        <v>0</v>
      </c>
      <c r="M269" s="12">
        <f t="shared" si="54"/>
        <v>0</v>
      </c>
      <c r="N269" s="12">
        <f t="shared" si="55"/>
        <v>0</v>
      </c>
      <c r="O269" s="46" t="str">
        <f t="shared" si="56"/>
        <v/>
      </c>
      <c r="P269" s="20" t="str">
        <f>IF(ISERROR(O269),(G269),IF(OR(ISERROR(G269),ISERROR(K269)),"",IF(AND(G269="",K269=""),IF(A269="","",""),IF(ISNUMBER(O269),IF(OR($O$7="T",$O$7="A"),IF(AND(O269&gt;5,O269&lt;$P$4),5,IF(AND(O269&gt;=$P$4,O269&lt;=6),6,MROUND(O269,P$7))),IF(AND(MIN(G269,K269)&lt;#REF!,R269="!",O269&gt;=$P$4),"ONV",IF(AND(O269&gt;5,O269&lt;$P$4),5,IF(AND(O269&gt;=$P$4,O269&lt;=6),6,MROUND(O269,P$7))))),""))))</f>
        <v/>
      </c>
      <c r="Q269" s="187" t="e">
        <f>IF(AND($O$7="B",ISNUMBER(O269),MIN(G269,K269)&lt;#REF!),"!","")</f>
        <v>#REF!</v>
      </c>
      <c r="R269" s="190" t="str">
        <f t="shared" si="47"/>
        <v/>
      </c>
      <c r="S269" s="193" t="str">
        <f t="shared" si="57"/>
        <v/>
      </c>
      <c r="T269" s="1"/>
    </row>
    <row r="270" spans="1:20" x14ac:dyDescent="0.2">
      <c r="A270" s="21" t="str">
        <f>OutputOsiris!A270</f>
        <v/>
      </c>
      <c r="B270" s="26" t="str">
        <f>VLOOKUP(A270,InputToets!$A$9:$A$1008,1,FALSE)</f>
        <v/>
      </c>
      <c r="C270" s="44" t="str">
        <f t="shared" si="48"/>
        <v/>
      </c>
      <c r="D270" s="45" t="str">
        <f>VLOOKUP(A270,Opdracht!$A$11:$A$1010,1,FALSE)</f>
        <v/>
      </c>
      <c r="E270" s="44" t="str">
        <f t="shared" si="49"/>
        <v/>
      </c>
      <c r="F270" s="19" t="str">
        <f>VLOOKUP(A270,OutputOsiris!$A$9:$B$1008,2,FALSE)</f>
        <v/>
      </c>
      <c r="G270" s="46" t="str">
        <f>IF(C270="NEE","",VLOOKUP(A270,InputToets!$A$9:$J$1008,8,FALSE))</f>
        <v/>
      </c>
      <c r="H270" s="13">
        <f t="shared" si="50"/>
        <v>0</v>
      </c>
      <c r="I270" s="12">
        <f t="shared" si="51"/>
        <v>1</v>
      </c>
      <c r="J270" s="13">
        <f t="shared" si="52"/>
        <v>0</v>
      </c>
      <c r="K270" s="46" t="str">
        <f>IF($K$7=0,"",VLOOKUP(A270,Opdracht!$A$11:$J$1010,8,FALSE))</f>
        <v/>
      </c>
      <c r="L270" s="13">
        <f t="shared" si="53"/>
        <v>0</v>
      </c>
      <c r="M270" s="12">
        <f t="shared" si="54"/>
        <v>0</v>
      </c>
      <c r="N270" s="12">
        <f t="shared" si="55"/>
        <v>0</v>
      </c>
      <c r="O270" s="46" t="str">
        <f t="shared" si="56"/>
        <v/>
      </c>
      <c r="P270" s="20" t="str">
        <f>IF(ISERROR(O270),(G270),IF(OR(ISERROR(G270),ISERROR(K270)),"",IF(AND(G270="",K270=""),IF(A270="","",""),IF(ISNUMBER(O270),IF(OR($O$7="T",$O$7="A"),IF(AND(O270&gt;5,O270&lt;$P$4),5,IF(AND(O270&gt;=$P$4,O270&lt;=6),6,MROUND(O270,P$7))),IF(AND(MIN(G270,K270)&lt;#REF!,R270="!",O270&gt;=$P$4),"ONV",IF(AND(O270&gt;5,O270&lt;$P$4),5,IF(AND(O270&gt;=$P$4,O270&lt;=6),6,MROUND(O270,P$7))))),""))))</f>
        <v/>
      </c>
      <c r="Q270" s="187" t="e">
        <f>IF(AND($O$7="B",ISNUMBER(O270),MIN(G270,K270)&lt;#REF!),"!","")</f>
        <v>#REF!</v>
      </c>
      <c r="R270" s="190" t="str">
        <f t="shared" si="47"/>
        <v/>
      </c>
      <c r="S270" s="193" t="str">
        <f t="shared" si="57"/>
        <v/>
      </c>
      <c r="T270" s="1"/>
    </row>
    <row r="271" spans="1:20" x14ac:dyDescent="0.2">
      <c r="A271" s="21" t="str">
        <f>OutputOsiris!A271</f>
        <v/>
      </c>
      <c r="B271" s="26" t="str">
        <f>VLOOKUP(A271,InputToets!$A$9:$A$1008,1,FALSE)</f>
        <v/>
      </c>
      <c r="C271" s="44" t="str">
        <f t="shared" si="48"/>
        <v/>
      </c>
      <c r="D271" s="45" t="str">
        <f>VLOOKUP(A271,Opdracht!$A$11:$A$1010,1,FALSE)</f>
        <v/>
      </c>
      <c r="E271" s="44" t="str">
        <f t="shared" si="49"/>
        <v/>
      </c>
      <c r="F271" s="19" t="str">
        <f>VLOOKUP(A271,OutputOsiris!$A$9:$B$1008,2,FALSE)</f>
        <v/>
      </c>
      <c r="G271" s="46" t="str">
        <f>IF(C271="NEE","",VLOOKUP(A271,InputToets!$A$9:$J$1008,8,FALSE))</f>
        <v/>
      </c>
      <c r="H271" s="13">
        <f t="shared" si="50"/>
        <v>0</v>
      </c>
      <c r="I271" s="12">
        <f t="shared" si="51"/>
        <v>1</v>
      </c>
      <c r="J271" s="13">
        <f t="shared" si="52"/>
        <v>0</v>
      </c>
      <c r="K271" s="46" t="str">
        <f>IF($K$7=0,"",VLOOKUP(A271,Opdracht!$A$11:$J$1010,8,FALSE))</f>
        <v/>
      </c>
      <c r="L271" s="13">
        <f t="shared" si="53"/>
        <v>0</v>
      </c>
      <c r="M271" s="12">
        <f t="shared" si="54"/>
        <v>0</v>
      </c>
      <c r="N271" s="12">
        <f t="shared" si="55"/>
        <v>0</v>
      </c>
      <c r="O271" s="46" t="str">
        <f t="shared" si="56"/>
        <v/>
      </c>
      <c r="P271" s="20" t="str">
        <f>IF(ISERROR(O271),(G271),IF(OR(ISERROR(G271),ISERROR(K271)),"",IF(AND(G271="",K271=""),IF(A271="","",""),IF(ISNUMBER(O271),IF(OR($O$7="T",$O$7="A"),IF(AND(O271&gt;5,O271&lt;$P$4),5,IF(AND(O271&gt;=$P$4,O271&lt;=6),6,MROUND(O271,P$7))),IF(AND(MIN(G271,K271)&lt;#REF!,R271="!",O271&gt;=$P$4),"ONV",IF(AND(O271&gt;5,O271&lt;$P$4),5,IF(AND(O271&gt;=$P$4,O271&lt;=6),6,MROUND(O271,P$7))))),""))))</f>
        <v/>
      </c>
      <c r="Q271" s="187" t="e">
        <f>IF(AND($O$7="B",ISNUMBER(O271),MIN(G271,K271)&lt;#REF!),"!","")</f>
        <v>#REF!</v>
      </c>
      <c r="R271" s="190" t="str">
        <f t="shared" si="47"/>
        <v/>
      </c>
      <c r="S271" s="193" t="str">
        <f t="shared" si="57"/>
        <v/>
      </c>
      <c r="T271" s="1"/>
    </row>
    <row r="272" spans="1:20" x14ac:dyDescent="0.2">
      <c r="A272" s="21" t="str">
        <f>OutputOsiris!A272</f>
        <v/>
      </c>
      <c r="B272" s="26" t="str">
        <f>VLOOKUP(A272,InputToets!$A$9:$A$1008,1,FALSE)</f>
        <v/>
      </c>
      <c r="C272" s="44" t="str">
        <f t="shared" si="48"/>
        <v/>
      </c>
      <c r="D272" s="45" t="str">
        <f>VLOOKUP(A272,Opdracht!$A$11:$A$1010,1,FALSE)</f>
        <v/>
      </c>
      <c r="E272" s="44" t="str">
        <f t="shared" si="49"/>
        <v/>
      </c>
      <c r="F272" s="19" t="str">
        <f>VLOOKUP(A272,OutputOsiris!$A$9:$B$1008,2,FALSE)</f>
        <v/>
      </c>
      <c r="G272" s="46" t="str">
        <f>IF(C272="NEE","",VLOOKUP(A272,InputToets!$A$9:$J$1008,8,FALSE))</f>
        <v/>
      </c>
      <c r="H272" s="13">
        <f t="shared" si="50"/>
        <v>0</v>
      </c>
      <c r="I272" s="12">
        <f t="shared" si="51"/>
        <v>1</v>
      </c>
      <c r="J272" s="13">
        <f t="shared" si="52"/>
        <v>0</v>
      </c>
      <c r="K272" s="46" t="str">
        <f>IF($K$7=0,"",VLOOKUP(A272,Opdracht!$A$11:$J$1010,8,FALSE))</f>
        <v/>
      </c>
      <c r="L272" s="13">
        <f t="shared" si="53"/>
        <v>0</v>
      </c>
      <c r="M272" s="12">
        <f t="shared" si="54"/>
        <v>0</v>
      </c>
      <c r="N272" s="12">
        <f t="shared" si="55"/>
        <v>0</v>
      </c>
      <c r="O272" s="46" t="str">
        <f t="shared" si="56"/>
        <v/>
      </c>
      <c r="P272" s="20" t="str">
        <f>IF(ISERROR(O272),(G272),IF(OR(ISERROR(G272),ISERROR(K272)),"",IF(AND(G272="",K272=""),IF(A272="","",""),IF(ISNUMBER(O272),IF(OR($O$7="T",$O$7="A"),IF(AND(O272&gt;5,O272&lt;$P$4),5,IF(AND(O272&gt;=$P$4,O272&lt;=6),6,MROUND(O272,P$7))),IF(AND(MIN(G272,K272)&lt;#REF!,R272="!",O272&gt;=$P$4),"ONV",IF(AND(O272&gt;5,O272&lt;$P$4),5,IF(AND(O272&gt;=$P$4,O272&lt;=6),6,MROUND(O272,P$7))))),""))))</f>
        <v/>
      </c>
      <c r="Q272" s="187" t="e">
        <f>IF(AND($O$7="B",ISNUMBER(O272),MIN(G272,K272)&lt;#REF!),"!","")</f>
        <v>#REF!</v>
      </c>
      <c r="R272" s="190" t="str">
        <f t="shared" si="47"/>
        <v/>
      </c>
      <c r="S272" s="193" t="str">
        <f t="shared" si="57"/>
        <v/>
      </c>
      <c r="T272" s="1"/>
    </row>
    <row r="273" spans="1:20" x14ac:dyDescent="0.2">
      <c r="A273" s="21" t="str">
        <f>OutputOsiris!A273</f>
        <v/>
      </c>
      <c r="B273" s="26" t="str">
        <f>VLOOKUP(A273,InputToets!$A$9:$A$1008,1,FALSE)</f>
        <v/>
      </c>
      <c r="C273" s="44" t="str">
        <f t="shared" si="48"/>
        <v/>
      </c>
      <c r="D273" s="45" t="str">
        <f>VLOOKUP(A273,Opdracht!$A$11:$A$1010,1,FALSE)</f>
        <v/>
      </c>
      <c r="E273" s="44" t="str">
        <f t="shared" si="49"/>
        <v/>
      </c>
      <c r="F273" s="19" t="str">
        <f>VLOOKUP(A273,OutputOsiris!$A$9:$B$1008,2,FALSE)</f>
        <v/>
      </c>
      <c r="G273" s="46" t="str">
        <f>IF(C273="NEE","",VLOOKUP(A273,InputToets!$A$9:$J$1008,8,FALSE))</f>
        <v/>
      </c>
      <c r="H273" s="13">
        <f t="shared" si="50"/>
        <v>0</v>
      </c>
      <c r="I273" s="12">
        <f t="shared" si="51"/>
        <v>1</v>
      </c>
      <c r="J273" s="13">
        <f t="shared" si="52"/>
        <v>0</v>
      </c>
      <c r="K273" s="46" t="str">
        <f>IF($K$7=0,"",VLOOKUP(A273,Opdracht!$A$11:$J$1010,8,FALSE))</f>
        <v/>
      </c>
      <c r="L273" s="13">
        <f t="shared" si="53"/>
        <v>0</v>
      </c>
      <c r="M273" s="12">
        <f t="shared" si="54"/>
        <v>0</v>
      </c>
      <c r="N273" s="12">
        <f t="shared" si="55"/>
        <v>0</v>
      </c>
      <c r="O273" s="46" t="str">
        <f t="shared" si="56"/>
        <v/>
      </c>
      <c r="P273" s="20" t="str">
        <f>IF(ISERROR(O273),(G273),IF(OR(ISERROR(G273),ISERROR(K273)),"",IF(AND(G273="",K273=""),IF(A273="","",""),IF(ISNUMBER(O273),IF(OR($O$7="T",$O$7="A"),IF(AND(O273&gt;5,O273&lt;$P$4),5,IF(AND(O273&gt;=$P$4,O273&lt;=6),6,MROUND(O273,P$7))),IF(AND(MIN(G273,K273)&lt;#REF!,R273="!",O273&gt;=$P$4),"ONV",IF(AND(O273&gt;5,O273&lt;$P$4),5,IF(AND(O273&gt;=$P$4,O273&lt;=6),6,MROUND(O273,P$7))))),""))))</f>
        <v/>
      </c>
      <c r="Q273" s="187" t="e">
        <f>IF(AND($O$7="B",ISNUMBER(O273),MIN(G273,K273)&lt;#REF!),"!","")</f>
        <v>#REF!</v>
      </c>
      <c r="R273" s="190" t="str">
        <f t="shared" si="47"/>
        <v/>
      </c>
      <c r="S273" s="193" t="str">
        <f t="shared" si="57"/>
        <v/>
      </c>
      <c r="T273" s="1"/>
    </row>
    <row r="274" spans="1:20" x14ac:dyDescent="0.2">
      <c r="A274" s="21" t="str">
        <f>OutputOsiris!A274</f>
        <v/>
      </c>
      <c r="B274" s="26" t="str">
        <f>VLOOKUP(A274,InputToets!$A$9:$A$1008,1,FALSE)</f>
        <v/>
      </c>
      <c r="C274" s="44" t="str">
        <f t="shared" si="48"/>
        <v/>
      </c>
      <c r="D274" s="45" t="str">
        <f>VLOOKUP(A274,Opdracht!$A$11:$A$1010,1,FALSE)</f>
        <v/>
      </c>
      <c r="E274" s="44" t="str">
        <f t="shared" si="49"/>
        <v/>
      </c>
      <c r="F274" s="19" t="str">
        <f>VLOOKUP(A274,OutputOsiris!$A$9:$B$1008,2,FALSE)</f>
        <v/>
      </c>
      <c r="G274" s="46" t="str">
        <f>IF(C274="NEE","",VLOOKUP(A274,InputToets!$A$9:$J$1008,8,FALSE))</f>
        <v/>
      </c>
      <c r="H274" s="13">
        <f t="shared" si="50"/>
        <v>0</v>
      </c>
      <c r="I274" s="12">
        <f t="shared" si="51"/>
        <v>1</v>
      </c>
      <c r="J274" s="13">
        <f t="shared" si="52"/>
        <v>0</v>
      </c>
      <c r="K274" s="46" t="str">
        <f>IF($K$7=0,"",VLOOKUP(A274,Opdracht!$A$11:$J$1010,8,FALSE))</f>
        <v/>
      </c>
      <c r="L274" s="13">
        <f t="shared" si="53"/>
        <v>0</v>
      </c>
      <c r="M274" s="12">
        <f t="shared" si="54"/>
        <v>0</v>
      </c>
      <c r="N274" s="12">
        <f t="shared" si="55"/>
        <v>0</v>
      </c>
      <c r="O274" s="46" t="str">
        <f t="shared" si="56"/>
        <v/>
      </c>
      <c r="P274" s="20" t="str">
        <f>IF(ISERROR(O274),(G274),IF(OR(ISERROR(G274),ISERROR(K274)),"",IF(AND(G274="",K274=""),IF(A274="","",""),IF(ISNUMBER(O274),IF(OR($O$7="T",$O$7="A"),IF(AND(O274&gt;5,O274&lt;$P$4),5,IF(AND(O274&gt;=$P$4,O274&lt;=6),6,MROUND(O274,P$7))),IF(AND(MIN(G274,K274)&lt;#REF!,R274="!",O274&gt;=$P$4),"ONV",IF(AND(O274&gt;5,O274&lt;$P$4),5,IF(AND(O274&gt;=$P$4,O274&lt;=6),6,MROUND(O274,P$7))))),""))))</f>
        <v/>
      </c>
      <c r="Q274" s="187" t="e">
        <f>IF(AND($O$7="B",ISNUMBER(O274),MIN(G274,K274)&lt;#REF!),"!","")</f>
        <v>#REF!</v>
      </c>
      <c r="R274" s="190" t="str">
        <f t="shared" si="47"/>
        <v/>
      </c>
      <c r="S274" s="193" t="str">
        <f t="shared" si="57"/>
        <v/>
      </c>
      <c r="T274" s="1"/>
    </row>
    <row r="275" spans="1:20" x14ac:dyDescent="0.2">
      <c r="A275" s="21" t="str">
        <f>OutputOsiris!A275</f>
        <v/>
      </c>
      <c r="B275" s="26" t="str">
        <f>VLOOKUP(A275,InputToets!$A$9:$A$1008,1,FALSE)</f>
        <v/>
      </c>
      <c r="C275" s="44" t="str">
        <f t="shared" si="48"/>
        <v/>
      </c>
      <c r="D275" s="45" t="str">
        <f>VLOOKUP(A275,Opdracht!$A$11:$A$1010,1,FALSE)</f>
        <v/>
      </c>
      <c r="E275" s="44" t="str">
        <f t="shared" si="49"/>
        <v/>
      </c>
      <c r="F275" s="19" t="str">
        <f>VLOOKUP(A275,OutputOsiris!$A$9:$B$1008,2,FALSE)</f>
        <v/>
      </c>
      <c r="G275" s="46" t="str">
        <f>IF(C275="NEE","",VLOOKUP(A275,InputToets!$A$9:$J$1008,8,FALSE))</f>
        <v/>
      </c>
      <c r="H275" s="13">
        <f t="shared" si="50"/>
        <v>0</v>
      </c>
      <c r="I275" s="12">
        <f t="shared" si="51"/>
        <v>1</v>
      </c>
      <c r="J275" s="13">
        <f t="shared" si="52"/>
        <v>0</v>
      </c>
      <c r="K275" s="46" t="str">
        <f>IF($K$7=0,"",VLOOKUP(A275,Opdracht!$A$11:$J$1010,8,FALSE))</f>
        <v/>
      </c>
      <c r="L275" s="13">
        <f t="shared" si="53"/>
        <v>0</v>
      </c>
      <c r="M275" s="12">
        <f t="shared" si="54"/>
        <v>0</v>
      </c>
      <c r="N275" s="12">
        <f t="shared" si="55"/>
        <v>0</v>
      </c>
      <c r="O275" s="46" t="str">
        <f t="shared" si="56"/>
        <v/>
      </c>
      <c r="P275" s="20" t="str">
        <f>IF(ISERROR(O275),(G275),IF(OR(ISERROR(G275),ISERROR(K275)),"",IF(AND(G275="",K275=""),IF(A275="","",""),IF(ISNUMBER(O275),IF(OR($O$7="T",$O$7="A"),IF(AND(O275&gt;5,O275&lt;$P$4),5,IF(AND(O275&gt;=$P$4,O275&lt;=6),6,MROUND(O275,P$7))),IF(AND(MIN(G275,K275)&lt;#REF!,R275="!",O275&gt;=$P$4),"ONV",IF(AND(O275&gt;5,O275&lt;$P$4),5,IF(AND(O275&gt;=$P$4,O275&lt;=6),6,MROUND(O275,P$7))))),""))))</f>
        <v/>
      </c>
      <c r="Q275" s="187" t="e">
        <f>IF(AND($O$7="B",ISNUMBER(O275),MIN(G275,K275)&lt;#REF!),"!","")</f>
        <v>#REF!</v>
      </c>
      <c r="R275" s="190" t="str">
        <f t="shared" si="47"/>
        <v/>
      </c>
      <c r="S275" s="193" t="str">
        <f t="shared" si="57"/>
        <v/>
      </c>
      <c r="T275" s="1"/>
    </row>
    <row r="276" spans="1:20" x14ac:dyDescent="0.2">
      <c r="A276" s="21" t="str">
        <f>OutputOsiris!A276</f>
        <v/>
      </c>
      <c r="B276" s="26" t="str">
        <f>VLOOKUP(A276,InputToets!$A$9:$A$1008,1,FALSE)</f>
        <v/>
      </c>
      <c r="C276" s="44" t="str">
        <f t="shared" si="48"/>
        <v/>
      </c>
      <c r="D276" s="45" t="str">
        <f>VLOOKUP(A276,Opdracht!$A$11:$A$1010,1,FALSE)</f>
        <v/>
      </c>
      <c r="E276" s="44" t="str">
        <f t="shared" si="49"/>
        <v/>
      </c>
      <c r="F276" s="19" t="str">
        <f>VLOOKUP(A276,OutputOsiris!$A$9:$B$1008,2,FALSE)</f>
        <v/>
      </c>
      <c r="G276" s="46" t="str">
        <f>IF(C276="NEE","",VLOOKUP(A276,InputToets!$A$9:$J$1008,8,FALSE))</f>
        <v/>
      </c>
      <c r="H276" s="13">
        <f t="shared" si="50"/>
        <v>0</v>
      </c>
      <c r="I276" s="12">
        <f t="shared" si="51"/>
        <v>1</v>
      </c>
      <c r="J276" s="13">
        <f t="shared" si="52"/>
        <v>0</v>
      </c>
      <c r="K276" s="46" t="str">
        <f>IF($K$7=0,"",VLOOKUP(A276,Opdracht!$A$11:$J$1010,8,FALSE))</f>
        <v/>
      </c>
      <c r="L276" s="13">
        <f t="shared" si="53"/>
        <v>0</v>
      </c>
      <c r="M276" s="12">
        <f t="shared" si="54"/>
        <v>0</v>
      </c>
      <c r="N276" s="12">
        <f t="shared" si="55"/>
        <v>0</v>
      </c>
      <c r="O276" s="46" t="str">
        <f t="shared" si="56"/>
        <v/>
      </c>
      <c r="P276" s="20" t="str">
        <f>IF(ISERROR(O276),(G276),IF(OR(ISERROR(G276),ISERROR(K276)),"",IF(AND(G276="",K276=""),IF(A276="","",""),IF(ISNUMBER(O276),IF(OR($O$7="T",$O$7="A"),IF(AND(O276&gt;5,O276&lt;$P$4),5,IF(AND(O276&gt;=$P$4,O276&lt;=6),6,MROUND(O276,P$7))),IF(AND(MIN(G276,K276)&lt;#REF!,R276="!",O276&gt;=$P$4),"ONV",IF(AND(O276&gt;5,O276&lt;$P$4),5,IF(AND(O276&gt;=$P$4,O276&lt;=6),6,MROUND(O276,P$7))))),""))))</f>
        <v/>
      </c>
      <c r="Q276" s="187" t="e">
        <f>IF(AND($O$7="B",ISNUMBER(O276),MIN(G276,K276)&lt;#REF!),"!","")</f>
        <v>#REF!</v>
      </c>
      <c r="R276" s="190" t="str">
        <f t="shared" si="47"/>
        <v/>
      </c>
      <c r="S276" s="193" t="str">
        <f t="shared" si="57"/>
        <v/>
      </c>
      <c r="T276" s="1"/>
    </row>
    <row r="277" spans="1:20" x14ac:dyDescent="0.2">
      <c r="A277" s="21" t="str">
        <f>OutputOsiris!A277</f>
        <v/>
      </c>
      <c r="B277" s="26" t="str">
        <f>VLOOKUP(A277,InputToets!$A$9:$A$1008,1,FALSE)</f>
        <v/>
      </c>
      <c r="C277" s="44" t="str">
        <f t="shared" si="48"/>
        <v/>
      </c>
      <c r="D277" s="45" t="str">
        <f>VLOOKUP(A277,Opdracht!$A$11:$A$1010,1,FALSE)</f>
        <v/>
      </c>
      <c r="E277" s="44" t="str">
        <f t="shared" si="49"/>
        <v/>
      </c>
      <c r="F277" s="19" t="str">
        <f>VLOOKUP(A277,OutputOsiris!$A$9:$B$1008,2,FALSE)</f>
        <v/>
      </c>
      <c r="G277" s="46" t="str">
        <f>IF(C277="NEE","",VLOOKUP(A277,InputToets!$A$9:$J$1008,8,FALSE))</f>
        <v/>
      </c>
      <c r="H277" s="13">
        <f t="shared" si="50"/>
        <v>0</v>
      </c>
      <c r="I277" s="12">
        <f t="shared" si="51"/>
        <v>1</v>
      </c>
      <c r="J277" s="13">
        <f t="shared" si="52"/>
        <v>0</v>
      </c>
      <c r="K277" s="46" t="str">
        <f>IF($K$7=0,"",VLOOKUP(A277,Opdracht!$A$11:$J$1010,8,FALSE))</f>
        <v/>
      </c>
      <c r="L277" s="13">
        <f t="shared" si="53"/>
        <v>0</v>
      </c>
      <c r="M277" s="12">
        <f t="shared" si="54"/>
        <v>0</v>
      </c>
      <c r="N277" s="12">
        <f t="shared" si="55"/>
        <v>0</v>
      </c>
      <c r="O277" s="46" t="str">
        <f t="shared" si="56"/>
        <v/>
      </c>
      <c r="P277" s="20" t="str">
        <f>IF(ISERROR(O277),(G277),IF(OR(ISERROR(G277),ISERROR(K277)),"",IF(AND(G277="",K277=""),IF(A277="","",""),IF(ISNUMBER(O277),IF(OR($O$7="T",$O$7="A"),IF(AND(O277&gt;5,O277&lt;$P$4),5,IF(AND(O277&gt;=$P$4,O277&lt;=6),6,MROUND(O277,P$7))),IF(AND(MIN(G277,K277)&lt;#REF!,R277="!",O277&gt;=$P$4),"ONV",IF(AND(O277&gt;5,O277&lt;$P$4),5,IF(AND(O277&gt;=$P$4,O277&lt;=6),6,MROUND(O277,P$7))))),""))))</f>
        <v/>
      </c>
      <c r="Q277" s="187" t="e">
        <f>IF(AND($O$7="B",ISNUMBER(O277),MIN(G277,K277)&lt;#REF!),"!","")</f>
        <v>#REF!</v>
      </c>
      <c r="R277" s="190" t="str">
        <f t="shared" si="47"/>
        <v/>
      </c>
      <c r="S277" s="193" t="str">
        <f t="shared" si="57"/>
        <v/>
      </c>
      <c r="T277" s="1"/>
    </row>
    <row r="278" spans="1:20" x14ac:dyDescent="0.2">
      <c r="A278" s="21" t="str">
        <f>OutputOsiris!A278</f>
        <v/>
      </c>
      <c r="B278" s="26" t="str">
        <f>VLOOKUP(A278,InputToets!$A$9:$A$1008,1,FALSE)</f>
        <v/>
      </c>
      <c r="C278" s="44" t="str">
        <f t="shared" si="48"/>
        <v/>
      </c>
      <c r="D278" s="45" t="str">
        <f>VLOOKUP(A278,Opdracht!$A$11:$A$1010,1,FALSE)</f>
        <v/>
      </c>
      <c r="E278" s="44" t="str">
        <f t="shared" si="49"/>
        <v/>
      </c>
      <c r="F278" s="19" t="str">
        <f>VLOOKUP(A278,OutputOsiris!$A$9:$B$1008,2,FALSE)</f>
        <v/>
      </c>
      <c r="G278" s="46" t="str">
        <f>IF(C278="NEE","",VLOOKUP(A278,InputToets!$A$9:$J$1008,8,FALSE))</f>
        <v/>
      </c>
      <c r="H278" s="13">
        <f t="shared" si="50"/>
        <v>0</v>
      </c>
      <c r="I278" s="12">
        <f t="shared" si="51"/>
        <v>1</v>
      </c>
      <c r="J278" s="13">
        <f t="shared" si="52"/>
        <v>0</v>
      </c>
      <c r="K278" s="46" t="str">
        <f>IF($K$7=0,"",VLOOKUP(A278,Opdracht!$A$11:$J$1010,8,FALSE))</f>
        <v/>
      </c>
      <c r="L278" s="13">
        <f t="shared" si="53"/>
        <v>0</v>
      </c>
      <c r="M278" s="12">
        <f t="shared" si="54"/>
        <v>0</v>
      </c>
      <c r="N278" s="12">
        <f t="shared" si="55"/>
        <v>0</v>
      </c>
      <c r="O278" s="46" t="str">
        <f t="shared" si="56"/>
        <v/>
      </c>
      <c r="P278" s="20" t="str">
        <f>IF(ISERROR(O278),(G278),IF(OR(ISERROR(G278),ISERROR(K278)),"",IF(AND(G278="",K278=""),IF(A278="","",""),IF(ISNUMBER(O278),IF(OR($O$7="T",$O$7="A"),IF(AND(O278&gt;5,O278&lt;$P$4),5,IF(AND(O278&gt;=$P$4,O278&lt;=6),6,MROUND(O278,P$7))),IF(AND(MIN(G278,K278)&lt;#REF!,R278="!",O278&gt;=$P$4),"ONV",IF(AND(O278&gt;5,O278&lt;$P$4),5,IF(AND(O278&gt;=$P$4,O278&lt;=6),6,MROUND(O278,P$7))))),""))))</f>
        <v/>
      </c>
      <c r="Q278" s="187" t="e">
        <f>IF(AND($O$7="B",ISNUMBER(O278),MIN(G278,K278)&lt;#REF!),"!","")</f>
        <v>#REF!</v>
      </c>
      <c r="R278" s="190" t="str">
        <f t="shared" si="47"/>
        <v/>
      </c>
      <c r="S278" s="193" t="str">
        <f t="shared" si="57"/>
        <v/>
      </c>
      <c r="T278" s="1"/>
    </row>
    <row r="279" spans="1:20" x14ac:dyDescent="0.2">
      <c r="A279" s="21" t="str">
        <f>OutputOsiris!A279</f>
        <v/>
      </c>
      <c r="B279" s="26" t="str">
        <f>VLOOKUP(A279,InputToets!$A$9:$A$1008,1,FALSE)</f>
        <v/>
      </c>
      <c r="C279" s="44" t="str">
        <f t="shared" si="48"/>
        <v/>
      </c>
      <c r="D279" s="45" t="str">
        <f>VLOOKUP(A279,Opdracht!$A$11:$A$1010,1,FALSE)</f>
        <v/>
      </c>
      <c r="E279" s="44" t="str">
        <f t="shared" si="49"/>
        <v/>
      </c>
      <c r="F279" s="19" t="str">
        <f>VLOOKUP(A279,OutputOsiris!$A$9:$B$1008,2,FALSE)</f>
        <v/>
      </c>
      <c r="G279" s="46" t="str">
        <f>IF(C279="NEE","",VLOOKUP(A279,InputToets!$A$9:$J$1008,8,FALSE))</f>
        <v/>
      </c>
      <c r="H279" s="13">
        <f t="shared" si="50"/>
        <v>0</v>
      </c>
      <c r="I279" s="12">
        <f t="shared" si="51"/>
        <v>1</v>
      </c>
      <c r="J279" s="13">
        <f t="shared" si="52"/>
        <v>0</v>
      </c>
      <c r="K279" s="46" t="str">
        <f>IF($K$7=0,"",VLOOKUP(A279,Opdracht!$A$11:$J$1010,8,FALSE))</f>
        <v/>
      </c>
      <c r="L279" s="13">
        <f t="shared" si="53"/>
        <v>0</v>
      </c>
      <c r="M279" s="12">
        <f t="shared" si="54"/>
        <v>0</v>
      </c>
      <c r="N279" s="12">
        <f t="shared" si="55"/>
        <v>0</v>
      </c>
      <c r="O279" s="46" t="str">
        <f t="shared" si="56"/>
        <v/>
      </c>
      <c r="P279" s="20" t="str">
        <f>IF(ISERROR(O279),(G279),IF(OR(ISERROR(G279),ISERROR(K279)),"",IF(AND(G279="",K279=""),IF(A279="","",""),IF(ISNUMBER(O279),IF(OR($O$7="T",$O$7="A"),IF(AND(O279&gt;5,O279&lt;$P$4),5,IF(AND(O279&gt;=$P$4,O279&lt;=6),6,MROUND(O279,P$7))),IF(AND(MIN(G279,K279)&lt;#REF!,R279="!",O279&gt;=$P$4),"ONV",IF(AND(O279&gt;5,O279&lt;$P$4),5,IF(AND(O279&gt;=$P$4,O279&lt;=6),6,MROUND(O279,P$7))))),""))))</f>
        <v/>
      </c>
      <c r="Q279" s="187" t="e">
        <f>IF(AND($O$7="B",ISNUMBER(O279),MIN(G279,K279)&lt;#REF!),"!","")</f>
        <v>#REF!</v>
      </c>
      <c r="R279" s="190" t="str">
        <f t="shared" si="47"/>
        <v/>
      </c>
      <c r="S279" s="193" t="str">
        <f t="shared" si="57"/>
        <v/>
      </c>
      <c r="T279" s="1"/>
    </row>
    <row r="280" spans="1:20" x14ac:dyDescent="0.2">
      <c r="A280" s="21" t="str">
        <f>OutputOsiris!A280</f>
        <v/>
      </c>
      <c r="B280" s="26" t="str">
        <f>VLOOKUP(A280,InputToets!$A$9:$A$1008,1,FALSE)</f>
        <v/>
      </c>
      <c r="C280" s="44" t="str">
        <f t="shared" si="48"/>
        <v/>
      </c>
      <c r="D280" s="45" t="str">
        <f>VLOOKUP(A280,Opdracht!$A$11:$A$1010,1,FALSE)</f>
        <v/>
      </c>
      <c r="E280" s="44" t="str">
        <f t="shared" si="49"/>
        <v/>
      </c>
      <c r="F280" s="19" t="str">
        <f>VLOOKUP(A280,OutputOsiris!$A$9:$B$1008,2,FALSE)</f>
        <v/>
      </c>
      <c r="G280" s="46" t="str">
        <f>IF(C280="NEE","",VLOOKUP(A280,InputToets!$A$9:$J$1008,8,FALSE))</f>
        <v/>
      </c>
      <c r="H280" s="13">
        <f t="shared" si="50"/>
        <v>0</v>
      </c>
      <c r="I280" s="12">
        <f t="shared" si="51"/>
        <v>1</v>
      </c>
      <c r="J280" s="13">
        <f t="shared" si="52"/>
        <v>0</v>
      </c>
      <c r="K280" s="46" t="str">
        <f>IF($K$7=0,"",VLOOKUP(A280,Opdracht!$A$11:$J$1010,8,FALSE))</f>
        <v/>
      </c>
      <c r="L280" s="13">
        <f t="shared" si="53"/>
        <v>0</v>
      </c>
      <c r="M280" s="12">
        <f t="shared" si="54"/>
        <v>0</v>
      </c>
      <c r="N280" s="12">
        <f t="shared" si="55"/>
        <v>0</v>
      </c>
      <c r="O280" s="46" t="str">
        <f t="shared" si="56"/>
        <v/>
      </c>
      <c r="P280" s="20" t="str">
        <f>IF(ISERROR(O280),(G280),IF(OR(ISERROR(G280),ISERROR(K280)),"",IF(AND(G280="",K280=""),IF(A280="","",""),IF(ISNUMBER(O280),IF(OR($O$7="T",$O$7="A"),IF(AND(O280&gt;5,O280&lt;$P$4),5,IF(AND(O280&gt;=$P$4,O280&lt;=6),6,MROUND(O280,P$7))),IF(AND(MIN(G280,K280)&lt;#REF!,R280="!",O280&gt;=$P$4),"ONV",IF(AND(O280&gt;5,O280&lt;$P$4),5,IF(AND(O280&gt;=$P$4,O280&lt;=6),6,MROUND(O280,P$7))))),""))))</f>
        <v/>
      </c>
      <c r="Q280" s="187" t="e">
        <f>IF(AND($O$7="B",ISNUMBER(O280),MIN(G280,K280)&lt;#REF!),"!","")</f>
        <v>#REF!</v>
      </c>
      <c r="R280" s="190" t="str">
        <f t="shared" si="47"/>
        <v/>
      </c>
      <c r="S280" s="193" t="str">
        <f t="shared" si="57"/>
        <v/>
      </c>
      <c r="T280" s="1"/>
    </row>
    <row r="281" spans="1:20" x14ac:dyDescent="0.2">
      <c r="A281" s="21" t="str">
        <f>OutputOsiris!A281</f>
        <v/>
      </c>
      <c r="B281" s="26" t="str">
        <f>VLOOKUP(A281,InputToets!$A$9:$A$1008,1,FALSE)</f>
        <v/>
      </c>
      <c r="C281" s="44" t="str">
        <f t="shared" si="48"/>
        <v/>
      </c>
      <c r="D281" s="45" t="str">
        <f>VLOOKUP(A281,Opdracht!$A$11:$A$1010,1,FALSE)</f>
        <v/>
      </c>
      <c r="E281" s="44" t="str">
        <f t="shared" si="49"/>
        <v/>
      </c>
      <c r="F281" s="19" t="str">
        <f>VLOOKUP(A281,OutputOsiris!$A$9:$B$1008,2,FALSE)</f>
        <v/>
      </c>
      <c r="G281" s="46" t="str">
        <f>IF(C281="NEE","",VLOOKUP(A281,InputToets!$A$9:$J$1008,8,FALSE))</f>
        <v/>
      </c>
      <c r="H281" s="13">
        <f t="shared" si="50"/>
        <v>0</v>
      </c>
      <c r="I281" s="12">
        <f t="shared" si="51"/>
        <v>1</v>
      </c>
      <c r="J281" s="13">
        <f t="shared" si="52"/>
        <v>0</v>
      </c>
      <c r="K281" s="46" t="str">
        <f>IF($K$7=0,"",VLOOKUP(A281,Opdracht!$A$11:$J$1010,8,FALSE))</f>
        <v/>
      </c>
      <c r="L281" s="13">
        <f t="shared" si="53"/>
        <v>0</v>
      </c>
      <c r="M281" s="12">
        <f t="shared" si="54"/>
        <v>0</v>
      </c>
      <c r="N281" s="12">
        <f t="shared" si="55"/>
        <v>0</v>
      </c>
      <c r="O281" s="46" t="str">
        <f t="shared" si="56"/>
        <v/>
      </c>
      <c r="P281" s="20" t="str">
        <f>IF(ISERROR(O281),(G281),IF(OR(ISERROR(G281),ISERROR(K281)),"",IF(AND(G281="",K281=""),IF(A281="","",""),IF(ISNUMBER(O281),IF(OR($O$7="T",$O$7="A"),IF(AND(O281&gt;5,O281&lt;$P$4),5,IF(AND(O281&gt;=$P$4,O281&lt;=6),6,MROUND(O281,P$7))),IF(AND(MIN(G281,K281)&lt;#REF!,R281="!",O281&gt;=$P$4),"ONV",IF(AND(O281&gt;5,O281&lt;$P$4),5,IF(AND(O281&gt;=$P$4,O281&lt;=6),6,MROUND(O281,P$7))))),""))))</f>
        <v/>
      </c>
      <c r="Q281" s="187" t="e">
        <f>IF(AND($O$7="B",ISNUMBER(O281),MIN(G281,K281)&lt;#REF!),"!","")</f>
        <v>#REF!</v>
      </c>
      <c r="R281" s="190" t="str">
        <f t="shared" si="47"/>
        <v/>
      </c>
      <c r="S281" s="193" t="str">
        <f t="shared" si="57"/>
        <v/>
      </c>
      <c r="T281" s="1"/>
    </row>
    <row r="282" spans="1:20" x14ac:dyDescent="0.2">
      <c r="A282" s="21" t="str">
        <f>OutputOsiris!A282</f>
        <v/>
      </c>
      <c r="B282" s="26" t="str">
        <f>VLOOKUP(A282,InputToets!$A$9:$A$1008,1,FALSE)</f>
        <v/>
      </c>
      <c r="C282" s="44" t="str">
        <f t="shared" si="48"/>
        <v/>
      </c>
      <c r="D282" s="45" t="str">
        <f>VLOOKUP(A282,Opdracht!$A$11:$A$1010,1,FALSE)</f>
        <v/>
      </c>
      <c r="E282" s="44" t="str">
        <f t="shared" si="49"/>
        <v/>
      </c>
      <c r="F282" s="19" t="str">
        <f>VLOOKUP(A282,OutputOsiris!$A$9:$B$1008,2,FALSE)</f>
        <v/>
      </c>
      <c r="G282" s="46" t="str">
        <f>IF(C282="NEE","",VLOOKUP(A282,InputToets!$A$9:$J$1008,8,FALSE))</f>
        <v/>
      </c>
      <c r="H282" s="13">
        <f t="shared" si="50"/>
        <v>0</v>
      </c>
      <c r="I282" s="12">
        <f t="shared" si="51"/>
        <v>1</v>
      </c>
      <c r="J282" s="13">
        <f t="shared" si="52"/>
        <v>0</v>
      </c>
      <c r="K282" s="46" t="str">
        <f>IF($K$7=0,"",VLOOKUP(A282,Opdracht!$A$11:$J$1010,8,FALSE))</f>
        <v/>
      </c>
      <c r="L282" s="13">
        <f t="shared" si="53"/>
        <v>0</v>
      </c>
      <c r="M282" s="12">
        <f t="shared" si="54"/>
        <v>0</v>
      </c>
      <c r="N282" s="12">
        <f t="shared" si="55"/>
        <v>0</v>
      </c>
      <c r="O282" s="46" t="str">
        <f t="shared" si="56"/>
        <v/>
      </c>
      <c r="P282" s="20" t="str">
        <f>IF(ISERROR(O282),(G282),IF(OR(ISERROR(G282),ISERROR(K282)),"",IF(AND(G282="",K282=""),IF(A282="","",""),IF(ISNUMBER(O282),IF(OR($O$7="T",$O$7="A"),IF(AND(O282&gt;5,O282&lt;$P$4),5,IF(AND(O282&gt;=$P$4,O282&lt;=6),6,MROUND(O282,P$7))),IF(AND(MIN(G282,K282)&lt;#REF!,R282="!",O282&gt;=$P$4),"ONV",IF(AND(O282&gt;5,O282&lt;$P$4),5,IF(AND(O282&gt;=$P$4,O282&lt;=6),6,MROUND(O282,P$7))))),""))))</f>
        <v/>
      </c>
      <c r="Q282" s="187" t="e">
        <f>IF(AND($O$7="B",ISNUMBER(O282),MIN(G282,K282)&lt;#REF!),"!","")</f>
        <v>#REF!</v>
      </c>
      <c r="R282" s="190" t="str">
        <f t="shared" si="47"/>
        <v/>
      </c>
      <c r="S282" s="193" t="str">
        <f t="shared" si="57"/>
        <v/>
      </c>
      <c r="T282" s="1"/>
    </row>
    <row r="283" spans="1:20" x14ac:dyDescent="0.2">
      <c r="A283" s="21" t="str">
        <f>OutputOsiris!A283</f>
        <v/>
      </c>
      <c r="B283" s="26" t="str">
        <f>VLOOKUP(A283,InputToets!$A$9:$A$1008,1,FALSE)</f>
        <v/>
      </c>
      <c r="C283" s="44" t="str">
        <f t="shared" si="48"/>
        <v/>
      </c>
      <c r="D283" s="45" t="str">
        <f>VLOOKUP(A283,Opdracht!$A$11:$A$1010,1,FALSE)</f>
        <v/>
      </c>
      <c r="E283" s="44" t="str">
        <f t="shared" si="49"/>
        <v/>
      </c>
      <c r="F283" s="19" t="str">
        <f>VLOOKUP(A283,OutputOsiris!$A$9:$B$1008,2,FALSE)</f>
        <v/>
      </c>
      <c r="G283" s="46" t="str">
        <f>IF(C283="NEE","",VLOOKUP(A283,InputToets!$A$9:$J$1008,8,FALSE))</f>
        <v/>
      </c>
      <c r="H283" s="13">
        <f t="shared" si="50"/>
        <v>0</v>
      </c>
      <c r="I283" s="12">
        <f t="shared" si="51"/>
        <v>1</v>
      </c>
      <c r="J283" s="13">
        <f t="shared" si="52"/>
        <v>0</v>
      </c>
      <c r="K283" s="46" t="str">
        <f>IF($K$7=0,"",VLOOKUP(A283,Opdracht!$A$11:$J$1010,8,FALSE))</f>
        <v/>
      </c>
      <c r="L283" s="13">
        <f t="shared" si="53"/>
        <v>0</v>
      </c>
      <c r="M283" s="12">
        <f t="shared" si="54"/>
        <v>0</v>
      </c>
      <c r="N283" s="12">
        <f t="shared" si="55"/>
        <v>0</v>
      </c>
      <c r="O283" s="46" t="str">
        <f t="shared" si="56"/>
        <v/>
      </c>
      <c r="P283" s="20" t="str">
        <f>IF(ISERROR(O283),(G283),IF(OR(ISERROR(G283),ISERROR(K283)),"",IF(AND(G283="",K283=""),IF(A283="","",""),IF(ISNUMBER(O283),IF(OR($O$7="T",$O$7="A"),IF(AND(O283&gt;5,O283&lt;$P$4),5,IF(AND(O283&gt;=$P$4,O283&lt;=6),6,MROUND(O283,P$7))),IF(AND(MIN(G283,K283)&lt;#REF!,R283="!",O283&gt;=$P$4),"ONV",IF(AND(O283&gt;5,O283&lt;$P$4),5,IF(AND(O283&gt;=$P$4,O283&lt;=6),6,MROUND(O283,P$7))))),""))))</f>
        <v/>
      </c>
      <c r="Q283" s="187" t="e">
        <f>IF(AND($O$7="B",ISNUMBER(O283),MIN(G283,K283)&lt;#REF!),"!","")</f>
        <v>#REF!</v>
      </c>
      <c r="R283" s="190" t="str">
        <f t="shared" si="47"/>
        <v/>
      </c>
      <c r="S283" s="193" t="str">
        <f t="shared" si="57"/>
        <v/>
      </c>
      <c r="T283" s="1"/>
    </row>
    <row r="284" spans="1:20" x14ac:dyDescent="0.2">
      <c r="A284" s="21" t="str">
        <f>OutputOsiris!A284</f>
        <v/>
      </c>
      <c r="B284" s="26" t="str">
        <f>VLOOKUP(A284,InputToets!$A$9:$A$1008,1,FALSE)</f>
        <v/>
      </c>
      <c r="C284" s="44" t="str">
        <f t="shared" si="48"/>
        <v/>
      </c>
      <c r="D284" s="45" t="str">
        <f>VLOOKUP(A284,Opdracht!$A$11:$A$1010,1,FALSE)</f>
        <v/>
      </c>
      <c r="E284" s="44" t="str">
        <f t="shared" si="49"/>
        <v/>
      </c>
      <c r="F284" s="19" t="str">
        <f>VLOOKUP(A284,OutputOsiris!$A$9:$B$1008,2,FALSE)</f>
        <v/>
      </c>
      <c r="G284" s="46" t="str">
        <f>IF(C284="NEE","",VLOOKUP(A284,InputToets!$A$9:$J$1008,8,FALSE))</f>
        <v/>
      </c>
      <c r="H284" s="13">
        <f t="shared" si="50"/>
        <v>0</v>
      </c>
      <c r="I284" s="12">
        <f t="shared" si="51"/>
        <v>1</v>
      </c>
      <c r="J284" s="13">
        <f t="shared" si="52"/>
        <v>0</v>
      </c>
      <c r="K284" s="46" t="str">
        <f>IF($K$7=0,"",VLOOKUP(A284,Opdracht!$A$11:$J$1010,8,FALSE))</f>
        <v/>
      </c>
      <c r="L284" s="13">
        <f t="shared" si="53"/>
        <v>0</v>
      </c>
      <c r="M284" s="12">
        <f t="shared" si="54"/>
        <v>0</v>
      </c>
      <c r="N284" s="12">
        <f t="shared" si="55"/>
        <v>0</v>
      </c>
      <c r="O284" s="46" t="str">
        <f t="shared" si="56"/>
        <v/>
      </c>
      <c r="P284" s="20" t="str">
        <f>IF(ISERROR(O284),(G284),IF(OR(ISERROR(G284),ISERROR(K284)),"",IF(AND(G284="",K284=""),IF(A284="","",""),IF(ISNUMBER(O284),IF(OR($O$7="T",$O$7="A"),IF(AND(O284&gt;5,O284&lt;$P$4),5,IF(AND(O284&gt;=$P$4,O284&lt;=6),6,MROUND(O284,P$7))),IF(AND(MIN(G284,K284)&lt;#REF!,R284="!",O284&gt;=$P$4),"ONV",IF(AND(O284&gt;5,O284&lt;$P$4),5,IF(AND(O284&gt;=$P$4,O284&lt;=6),6,MROUND(O284,P$7))))),""))))</f>
        <v/>
      </c>
      <c r="Q284" s="187" t="e">
        <f>IF(AND($O$7="B",ISNUMBER(O284),MIN(G284,K284)&lt;#REF!),"!","")</f>
        <v>#REF!</v>
      </c>
      <c r="R284" s="190" t="str">
        <f t="shared" si="47"/>
        <v/>
      </c>
      <c r="S284" s="193" t="str">
        <f t="shared" si="57"/>
        <v/>
      </c>
      <c r="T284" s="1"/>
    </row>
    <row r="285" spans="1:20" x14ac:dyDescent="0.2">
      <c r="A285" s="21" t="str">
        <f>OutputOsiris!A285</f>
        <v/>
      </c>
      <c r="B285" s="26" t="str">
        <f>VLOOKUP(A285,InputToets!$A$9:$A$1008,1,FALSE)</f>
        <v/>
      </c>
      <c r="C285" s="44" t="str">
        <f t="shared" si="48"/>
        <v/>
      </c>
      <c r="D285" s="45" t="str">
        <f>VLOOKUP(A285,Opdracht!$A$11:$A$1010,1,FALSE)</f>
        <v/>
      </c>
      <c r="E285" s="44" t="str">
        <f t="shared" si="49"/>
        <v/>
      </c>
      <c r="F285" s="19" t="str">
        <f>VLOOKUP(A285,OutputOsiris!$A$9:$B$1008,2,FALSE)</f>
        <v/>
      </c>
      <c r="G285" s="46" t="str">
        <f>IF(C285="NEE","",VLOOKUP(A285,InputToets!$A$9:$J$1008,8,FALSE))</f>
        <v/>
      </c>
      <c r="H285" s="13">
        <f t="shared" si="50"/>
        <v>0</v>
      </c>
      <c r="I285" s="12">
        <f t="shared" si="51"/>
        <v>1</v>
      </c>
      <c r="J285" s="13">
        <f t="shared" si="52"/>
        <v>0</v>
      </c>
      <c r="K285" s="46" t="str">
        <f>IF($K$7=0,"",VLOOKUP(A285,Opdracht!$A$11:$J$1010,8,FALSE))</f>
        <v/>
      </c>
      <c r="L285" s="13">
        <f t="shared" si="53"/>
        <v>0</v>
      </c>
      <c r="M285" s="12">
        <f t="shared" si="54"/>
        <v>0</v>
      </c>
      <c r="N285" s="12">
        <f t="shared" si="55"/>
        <v>0</v>
      </c>
      <c r="O285" s="46" t="str">
        <f t="shared" si="56"/>
        <v/>
      </c>
      <c r="P285" s="20" t="str">
        <f>IF(ISERROR(O285),(G285),IF(OR(ISERROR(G285),ISERROR(K285)),"",IF(AND(G285="",K285=""),IF(A285="","",""),IF(ISNUMBER(O285),IF(OR($O$7="T",$O$7="A"),IF(AND(O285&gt;5,O285&lt;$P$4),5,IF(AND(O285&gt;=$P$4,O285&lt;=6),6,MROUND(O285,P$7))),IF(AND(MIN(G285,K285)&lt;#REF!,R285="!",O285&gt;=$P$4),"ONV",IF(AND(O285&gt;5,O285&lt;$P$4),5,IF(AND(O285&gt;=$P$4,O285&lt;=6),6,MROUND(O285,P$7))))),""))))</f>
        <v/>
      </c>
      <c r="Q285" s="187" t="e">
        <f>IF(AND($O$7="B",ISNUMBER(O285),MIN(G285,K285)&lt;#REF!),"!","")</f>
        <v>#REF!</v>
      </c>
      <c r="R285" s="190" t="str">
        <f t="shared" si="47"/>
        <v/>
      </c>
      <c r="S285" s="193" t="str">
        <f t="shared" si="57"/>
        <v/>
      </c>
      <c r="T285" s="1"/>
    </row>
    <row r="286" spans="1:20" x14ac:dyDescent="0.2">
      <c r="A286" s="21" t="str">
        <f>OutputOsiris!A286</f>
        <v/>
      </c>
      <c r="B286" s="26" t="str">
        <f>VLOOKUP(A286,InputToets!$A$9:$A$1008,1,FALSE)</f>
        <v/>
      </c>
      <c r="C286" s="44" t="str">
        <f t="shared" si="48"/>
        <v/>
      </c>
      <c r="D286" s="45" t="str">
        <f>VLOOKUP(A286,Opdracht!$A$11:$A$1010,1,FALSE)</f>
        <v/>
      </c>
      <c r="E286" s="44" t="str">
        <f t="shared" si="49"/>
        <v/>
      </c>
      <c r="F286" s="19" t="str">
        <f>VLOOKUP(A286,OutputOsiris!$A$9:$B$1008,2,FALSE)</f>
        <v/>
      </c>
      <c r="G286" s="46" t="str">
        <f>IF(C286="NEE","",VLOOKUP(A286,InputToets!$A$9:$J$1008,8,FALSE))</f>
        <v/>
      </c>
      <c r="H286" s="13">
        <f t="shared" si="50"/>
        <v>0</v>
      </c>
      <c r="I286" s="12">
        <f t="shared" si="51"/>
        <v>1</v>
      </c>
      <c r="J286" s="13">
        <f t="shared" si="52"/>
        <v>0</v>
      </c>
      <c r="K286" s="46" t="str">
        <f>IF($K$7=0,"",VLOOKUP(A286,Opdracht!$A$11:$J$1010,8,FALSE))</f>
        <v/>
      </c>
      <c r="L286" s="13">
        <f t="shared" si="53"/>
        <v>0</v>
      </c>
      <c r="M286" s="12">
        <f t="shared" si="54"/>
        <v>0</v>
      </c>
      <c r="N286" s="12">
        <f t="shared" si="55"/>
        <v>0</v>
      </c>
      <c r="O286" s="46" t="str">
        <f t="shared" si="56"/>
        <v/>
      </c>
      <c r="P286" s="20" t="str">
        <f>IF(ISERROR(O286),(G286),IF(OR(ISERROR(G286),ISERROR(K286)),"",IF(AND(G286="",K286=""),IF(A286="","",""),IF(ISNUMBER(O286),IF(OR($O$7="T",$O$7="A"),IF(AND(O286&gt;5,O286&lt;$P$4),5,IF(AND(O286&gt;=$P$4,O286&lt;=6),6,MROUND(O286,P$7))),IF(AND(MIN(G286,K286)&lt;#REF!,R286="!",O286&gt;=$P$4),"ONV",IF(AND(O286&gt;5,O286&lt;$P$4),5,IF(AND(O286&gt;=$P$4,O286&lt;=6),6,MROUND(O286,P$7))))),""))))</f>
        <v/>
      </c>
      <c r="Q286" s="187" t="e">
        <f>IF(AND($O$7="B",ISNUMBER(O286),MIN(G286,K286)&lt;#REF!),"!","")</f>
        <v>#REF!</v>
      </c>
      <c r="R286" s="190" t="str">
        <f t="shared" si="47"/>
        <v/>
      </c>
      <c r="S286" s="193" t="str">
        <f t="shared" si="57"/>
        <v/>
      </c>
      <c r="T286" s="1"/>
    </row>
    <row r="287" spans="1:20" x14ac:dyDescent="0.2">
      <c r="A287" s="21" t="str">
        <f>OutputOsiris!A287</f>
        <v/>
      </c>
      <c r="B287" s="26" t="str">
        <f>VLOOKUP(A287,InputToets!$A$9:$A$1008,1,FALSE)</f>
        <v/>
      </c>
      <c r="C287" s="44" t="str">
        <f t="shared" si="48"/>
        <v/>
      </c>
      <c r="D287" s="45" t="str">
        <f>VLOOKUP(A287,Opdracht!$A$11:$A$1010,1,FALSE)</f>
        <v/>
      </c>
      <c r="E287" s="44" t="str">
        <f t="shared" si="49"/>
        <v/>
      </c>
      <c r="F287" s="19" t="str">
        <f>VLOOKUP(A287,OutputOsiris!$A$9:$B$1008,2,FALSE)</f>
        <v/>
      </c>
      <c r="G287" s="46" t="str">
        <f>IF(C287="NEE","",VLOOKUP(A287,InputToets!$A$9:$J$1008,8,FALSE))</f>
        <v/>
      </c>
      <c r="H287" s="13">
        <f t="shared" si="50"/>
        <v>0</v>
      </c>
      <c r="I287" s="12">
        <f t="shared" si="51"/>
        <v>1</v>
      </c>
      <c r="J287" s="13">
        <f t="shared" si="52"/>
        <v>0</v>
      </c>
      <c r="K287" s="46" t="str">
        <f>IF($K$7=0,"",VLOOKUP(A287,Opdracht!$A$11:$J$1010,8,FALSE))</f>
        <v/>
      </c>
      <c r="L287" s="13">
        <f t="shared" si="53"/>
        <v>0</v>
      </c>
      <c r="M287" s="12">
        <f t="shared" si="54"/>
        <v>0</v>
      </c>
      <c r="N287" s="12">
        <f t="shared" si="55"/>
        <v>0</v>
      </c>
      <c r="O287" s="46" t="str">
        <f t="shared" si="56"/>
        <v/>
      </c>
      <c r="P287" s="20" t="str">
        <f>IF(ISERROR(O287),(G287),IF(OR(ISERROR(G287),ISERROR(K287)),"",IF(AND(G287="",K287=""),IF(A287="","",""),IF(ISNUMBER(O287),IF(OR($O$7="T",$O$7="A"),IF(AND(O287&gt;5,O287&lt;$P$4),5,IF(AND(O287&gt;=$P$4,O287&lt;=6),6,MROUND(O287,P$7))),IF(AND(MIN(G287,K287)&lt;#REF!,R287="!",O287&gt;=$P$4),"ONV",IF(AND(O287&gt;5,O287&lt;$P$4),5,IF(AND(O287&gt;=$P$4,O287&lt;=6),6,MROUND(O287,P$7))))),""))))</f>
        <v/>
      </c>
      <c r="Q287" s="187" t="e">
        <f>IF(AND($O$7="B",ISNUMBER(O287),MIN(G287,K287)&lt;#REF!),"!","")</f>
        <v>#REF!</v>
      </c>
      <c r="R287" s="190" t="str">
        <f t="shared" si="47"/>
        <v/>
      </c>
      <c r="S287" s="193" t="str">
        <f t="shared" si="57"/>
        <v/>
      </c>
      <c r="T287" s="1"/>
    </row>
    <row r="288" spans="1:20" x14ac:dyDescent="0.2">
      <c r="A288" s="21" t="str">
        <f>OutputOsiris!A288</f>
        <v/>
      </c>
      <c r="B288" s="26" t="str">
        <f>VLOOKUP(A288,InputToets!$A$9:$A$1008,1,FALSE)</f>
        <v/>
      </c>
      <c r="C288" s="44" t="str">
        <f t="shared" si="48"/>
        <v/>
      </c>
      <c r="D288" s="45" t="str">
        <f>VLOOKUP(A288,Opdracht!$A$11:$A$1010,1,FALSE)</f>
        <v/>
      </c>
      <c r="E288" s="44" t="str">
        <f t="shared" si="49"/>
        <v/>
      </c>
      <c r="F288" s="19" t="str">
        <f>VLOOKUP(A288,OutputOsiris!$A$9:$B$1008,2,FALSE)</f>
        <v/>
      </c>
      <c r="G288" s="46" t="str">
        <f>IF(C288="NEE","",VLOOKUP(A288,InputToets!$A$9:$J$1008,8,FALSE))</f>
        <v/>
      </c>
      <c r="H288" s="13">
        <f t="shared" si="50"/>
        <v>0</v>
      </c>
      <c r="I288" s="12">
        <f t="shared" si="51"/>
        <v>1</v>
      </c>
      <c r="J288" s="13">
        <f t="shared" si="52"/>
        <v>0</v>
      </c>
      <c r="K288" s="46" t="str">
        <f>IF($K$7=0,"",VLOOKUP(A288,Opdracht!$A$11:$J$1010,8,FALSE))</f>
        <v/>
      </c>
      <c r="L288" s="13">
        <f t="shared" si="53"/>
        <v>0</v>
      </c>
      <c r="M288" s="12">
        <f t="shared" si="54"/>
        <v>0</v>
      </c>
      <c r="N288" s="12">
        <f t="shared" si="55"/>
        <v>0</v>
      </c>
      <c r="O288" s="46" t="str">
        <f t="shared" si="56"/>
        <v/>
      </c>
      <c r="P288" s="20" t="str">
        <f>IF(ISERROR(O288),(G288),IF(OR(ISERROR(G288),ISERROR(K288)),"",IF(AND(G288="",K288=""),IF(A288="","",""),IF(ISNUMBER(O288),IF(OR($O$7="T",$O$7="A"),IF(AND(O288&gt;5,O288&lt;$P$4),5,IF(AND(O288&gt;=$P$4,O288&lt;=6),6,MROUND(O288,P$7))),IF(AND(MIN(G288,K288)&lt;#REF!,R288="!",O288&gt;=$P$4),"ONV",IF(AND(O288&gt;5,O288&lt;$P$4),5,IF(AND(O288&gt;=$P$4,O288&lt;=6),6,MROUND(O288,P$7))))),""))))</f>
        <v/>
      </c>
      <c r="Q288" s="187" t="e">
        <f>IF(AND($O$7="B",ISNUMBER(O288),MIN(G288,K288)&lt;#REF!),"!","")</f>
        <v>#REF!</v>
      </c>
      <c r="R288" s="190" t="str">
        <f t="shared" si="47"/>
        <v/>
      </c>
      <c r="S288" s="193" t="str">
        <f t="shared" si="57"/>
        <v/>
      </c>
      <c r="T288" s="1"/>
    </row>
    <row r="289" spans="1:20" x14ac:dyDescent="0.2">
      <c r="A289" s="21" t="str">
        <f>OutputOsiris!A289</f>
        <v/>
      </c>
      <c r="B289" s="26" t="str">
        <f>VLOOKUP(A289,InputToets!$A$9:$A$1008,1,FALSE)</f>
        <v/>
      </c>
      <c r="C289" s="44" t="str">
        <f t="shared" si="48"/>
        <v/>
      </c>
      <c r="D289" s="45" t="str">
        <f>VLOOKUP(A289,Opdracht!$A$11:$A$1010,1,FALSE)</f>
        <v/>
      </c>
      <c r="E289" s="44" t="str">
        <f t="shared" si="49"/>
        <v/>
      </c>
      <c r="F289" s="19" t="str">
        <f>VLOOKUP(A289,OutputOsiris!$A$9:$B$1008,2,FALSE)</f>
        <v/>
      </c>
      <c r="G289" s="46" t="str">
        <f>IF(C289="NEE","",VLOOKUP(A289,InputToets!$A$9:$J$1008,8,FALSE))</f>
        <v/>
      </c>
      <c r="H289" s="13">
        <f t="shared" si="50"/>
        <v>0</v>
      </c>
      <c r="I289" s="12">
        <f t="shared" si="51"/>
        <v>1</v>
      </c>
      <c r="J289" s="13">
        <f t="shared" si="52"/>
        <v>0</v>
      </c>
      <c r="K289" s="46" t="str">
        <f>IF($K$7=0,"",VLOOKUP(A289,Opdracht!$A$11:$J$1010,8,FALSE))</f>
        <v/>
      </c>
      <c r="L289" s="13">
        <f t="shared" si="53"/>
        <v>0</v>
      </c>
      <c r="M289" s="12">
        <f t="shared" si="54"/>
        <v>0</v>
      </c>
      <c r="N289" s="12">
        <f t="shared" si="55"/>
        <v>0</v>
      </c>
      <c r="O289" s="46" t="str">
        <f t="shared" si="56"/>
        <v/>
      </c>
      <c r="P289" s="20" t="str">
        <f>IF(ISERROR(O289),(G289),IF(OR(ISERROR(G289),ISERROR(K289)),"",IF(AND(G289="",K289=""),IF(A289="","",""),IF(ISNUMBER(O289),IF(OR($O$7="T",$O$7="A"),IF(AND(O289&gt;5,O289&lt;$P$4),5,IF(AND(O289&gt;=$P$4,O289&lt;=6),6,MROUND(O289,P$7))),IF(AND(MIN(G289,K289)&lt;#REF!,R289="!",O289&gt;=$P$4),"ONV",IF(AND(O289&gt;5,O289&lt;$P$4),5,IF(AND(O289&gt;=$P$4,O289&lt;=6),6,MROUND(O289,P$7))))),""))))</f>
        <v/>
      </c>
      <c r="Q289" s="187" t="e">
        <f>IF(AND($O$7="B",ISNUMBER(O289),MIN(G289,K289)&lt;#REF!),"!","")</f>
        <v>#REF!</v>
      </c>
      <c r="R289" s="190" t="str">
        <f t="shared" si="47"/>
        <v/>
      </c>
      <c r="S289" s="193" t="str">
        <f t="shared" si="57"/>
        <v/>
      </c>
      <c r="T289" s="1"/>
    </row>
    <row r="290" spans="1:20" x14ac:dyDescent="0.2">
      <c r="A290" s="21" t="str">
        <f>OutputOsiris!A290</f>
        <v/>
      </c>
      <c r="B290" s="26" t="str">
        <f>VLOOKUP(A290,InputToets!$A$9:$A$1008,1,FALSE)</f>
        <v/>
      </c>
      <c r="C290" s="44" t="str">
        <f t="shared" si="48"/>
        <v/>
      </c>
      <c r="D290" s="45" t="str">
        <f>VLOOKUP(A290,Opdracht!$A$11:$A$1010,1,FALSE)</f>
        <v/>
      </c>
      <c r="E290" s="44" t="str">
        <f t="shared" si="49"/>
        <v/>
      </c>
      <c r="F290" s="19" t="str">
        <f>VLOOKUP(A290,OutputOsiris!$A$9:$B$1008,2,FALSE)</f>
        <v/>
      </c>
      <c r="G290" s="46" t="str">
        <f>IF(C290="NEE","",VLOOKUP(A290,InputToets!$A$9:$J$1008,8,FALSE))</f>
        <v/>
      </c>
      <c r="H290" s="13">
        <f t="shared" si="50"/>
        <v>0</v>
      </c>
      <c r="I290" s="12">
        <f t="shared" si="51"/>
        <v>1</v>
      </c>
      <c r="J290" s="13">
        <f t="shared" si="52"/>
        <v>0</v>
      </c>
      <c r="K290" s="46" t="str">
        <f>IF($K$7=0,"",VLOOKUP(A290,Opdracht!$A$11:$J$1010,8,FALSE))</f>
        <v/>
      </c>
      <c r="L290" s="13">
        <f t="shared" si="53"/>
        <v>0</v>
      </c>
      <c r="M290" s="12">
        <f t="shared" si="54"/>
        <v>0</v>
      </c>
      <c r="N290" s="12">
        <f t="shared" si="55"/>
        <v>0</v>
      </c>
      <c r="O290" s="46" t="str">
        <f t="shared" si="56"/>
        <v/>
      </c>
      <c r="P290" s="20" t="str">
        <f>IF(ISERROR(O290),(G290),IF(OR(ISERROR(G290),ISERROR(K290)),"",IF(AND(G290="",K290=""),IF(A290="","",""),IF(ISNUMBER(O290),IF(OR($O$7="T",$O$7="A"),IF(AND(O290&gt;5,O290&lt;$P$4),5,IF(AND(O290&gt;=$P$4,O290&lt;=6),6,MROUND(O290,P$7))),IF(AND(MIN(G290,K290)&lt;#REF!,R290="!",O290&gt;=$P$4),"ONV",IF(AND(O290&gt;5,O290&lt;$P$4),5,IF(AND(O290&gt;=$P$4,O290&lt;=6),6,MROUND(O290,P$7))))),""))))</f>
        <v/>
      </c>
      <c r="Q290" s="187" t="e">
        <f>IF(AND($O$7="B",ISNUMBER(O290),MIN(G290,K290)&lt;#REF!),"!","")</f>
        <v>#REF!</v>
      </c>
      <c r="R290" s="190" t="str">
        <f t="shared" si="47"/>
        <v/>
      </c>
      <c r="S290" s="193" t="str">
        <f t="shared" si="57"/>
        <v/>
      </c>
      <c r="T290" s="1"/>
    </row>
    <row r="291" spans="1:20" x14ac:dyDescent="0.2">
      <c r="A291" s="21" t="str">
        <f>OutputOsiris!A291</f>
        <v/>
      </c>
      <c r="B291" s="26" t="str">
        <f>VLOOKUP(A291,InputToets!$A$9:$A$1008,1,FALSE)</f>
        <v/>
      </c>
      <c r="C291" s="44" t="str">
        <f t="shared" si="48"/>
        <v/>
      </c>
      <c r="D291" s="45" t="str">
        <f>VLOOKUP(A291,Opdracht!$A$11:$A$1010,1,FALSE)</f>
        <v/>
      </c>
      <c r="E291" s="44" t="str">
        <f t="shared" si="49"/>
        <v/>
      </c>
      <c r="F291" s="19" t="str">
        <f>VLOOKUP(A291,OutputOsiris!$A$9:$B$1008,2,FALSE)</f>
        <v/>
      </c>
      <c r="G291" s="46" t="str">
        <f>IF(C291="NEE","",VLOOKUP(A291,InputToets!$A$9:$J$1008,8,FALSE))</f>
        <v/>
      </c>
      <c r="H291" s="13">
        <f t="shared" si="50"/>
        <v>0</v>
      </c>
      <c r="I291" s="12">
        <f t="shared" si="51"/>
        <v>1</v>
      </c>
      <c r="J291" s="13">
        <f t="shared" si="52"/>
        <v>0</v>
      </c>
      <c r="K291" s="46" t="str">
        <f>IF($K$7=0,"",VLOOKUP(A291,Opdracht!$A$11:$J$1010,8,FALSE))</f>
        <v/>
      </c>
      <c r="L291" s="13">
        <f t="shared" si="53"/>
        <v>0</v>
      </c>
      <c r="M291" s="12">
        <f t="shared" si="54"/>
        <v>0</v>
      </c>
      <c r="N291" s="12">
        <f t="shared" si="55"/>
        <v>0</v>
      </c>
      <c r="O291" s="46" t="str">
        <f t="shared" si="56"/>
        <v/>
      </c>
      <c r="P291" s="20" t="str">
        <f>IF(ISERROR(O291),(G291),IF(OR(ISERROR(G291),ISERROR(K291)),"",IF(AND(G291="",K291=""),IF(A291="","",""),IF(ISNUMBER(O291),IF(OR($O$7="T",$O$7="A"),IF(AND(O291&gt;5,O291&lt;$P$4),5,IF(AND(O291&gt;=$P$4,O291&lt;=6),6,MROUND(O291,P$7))),IF(AND(MIN(G291,K291)&lt;#REF!,R291="!",O291&gt;=$P$4),"ONV",IF(AND(O291&gt;5,O291&lt;$P$4),5,IF(AND(O291&gt;=$P$4,O291&lt;=6),6,MROUND(O291,P$7))))),""))))</f>
        <v/>
      </c>
      <c r="Q291" s="187" t="e">
        <f>IF(AND($O$7="B",ISNUMBER(O291),MIN(G291,K291)&lt;#REF!),"!","")</f>
        <v>#REF!</v>
      </c>
      <c r="R291" s="190" t="str">
        <f t="shared" si="47"/>
        <v/>
      </c>
      <c r="S291" s="193" t="str">
        <f t="shared" si="57"/>
        <v/>
      </c>
      <c r="T291" s="1"/>
    </row>
    <row r="292" spans="1:20" x14ac:dyDescent="0.2">
      <c r="A292" s="21" t="str">
        <f>OutputOsiris!A292</f>
        <v/>
      </c>
      <c r="B292" s="26" t="str">
        <f>VLOOKUP(A292,InputToets!$A$9:$A$1008,1,FALSE)</f>
        <v/>
      </c>
      <c r="C292" s="44" t="str">
        <f t="shared" si="48"/>
        <v/>
      </c>
      <c r="D292" s="45" t="str">
        <f>VLOOKUP(A292,Opdracht!$A$11:$A$1010,1,FALSE)</f>
        <v/>
      </c>
      <c r="E292" s="44" t="str">
        <f t="shared" si="49"/>
        <v/>
      </c>
      <c r="F292" s="19" t="str">
        <f>VLOOKUP(A292,OutputOsiris!$A$9:$B$1008,2,FALSE)</f>
        <v/>
      </c>
      <c r="G292" s="46" t="str">
        <f>IF(C292="NEE","",VLOOKUP(A292,InputToets!$A$9:$J$1008,8,FALSE))</f>
        <v/>
      </c>
      <c r="H292" s="13">
        <f t="shared" si="50"/>
        <v>0</v>
      </c>
      <c r="I292" s="12">
        <f t="shared" si="51"/>
        <v>1</v>
      </c>
      <c r="J292" s="13">
        <f t="shared" si="52"/>
        <v>0</v>
      </c>
      <c r="K292" s="46" t="str">
        <f>IF($K$7=0,"",VLOOKUP(A292,Opdracht!$A$11:$J$1010,8,FALSE))</f>
        <v/>
      </c>
      <c r="L292" s="13">
        <f t="shared" si="53"/>
        <v>0</v>
      </c>
      <c r="M292" s="12">
        <f t="shared" si="54"/>
        <v>0</v>
      </c>
      <c r="N292" s="12">
        <f t="shared" si="55"/>
        <v>0</v>
      </c>
      <c r="O292" s="46" t="str">
        <f t="shared" si="56"/>
        <v/>
      </c>
      <c r="P292" s="20" t="str">
        <f>IF(ISERROR(O292),(G292),IF(OR(ISERROR(G292),ISERROR(K292)),"",IF(AND(G292="",K292=""),IF(A292="","",""),IF(ISNUMBER(O292),IF(OR($O$7="T",$O$7="A"),IF(AND(O292&gt;5,O292&lt;$P$4),5,IF(AND(O292&gt;=$P$4,O292&lt;=6),6,MROUND(O292,P$7))),IF(AND(MIN(G292,K292)&lt;#REF!,R292="!",O292&gt;=$P$4),"ONV",IF(AND(O292&gt;5,O292&lt;$P$4),5,IF(AND(O292&gt;=$P$4,O292&lt;=6),6,MROUND(O292,P$7))))),""))))</f>
        <v/>
      </c>
      <c r="Q292" s="187" t="e">
        <f>IF(AND($O$7="B",ISNUMBER(O292),MIN(G292,K292)&lt;#REF!),"!","")</f>
        <v>#REF!</v>
      </c>
      <c r="R292" s="190" t="str">
        <f t="shared" si="47"/>
        <v/>
      </c>
      <c r="S292" s="193" t="str">
        <f t="shared" si="57"/>
        <v/>
      </c>
      <c r="T292" s="1"/>
    </row>
    <row r="293" spans="1:20" x14ac:dyDescent="0.2">
      <c r="A293" s="21" t="str">
        <f>OutputOsiris!A293</f>
        <v/>
      </c>
      <c r="B293" s="26" t="str">
        <f>VLOOKUP(A293,InputToets!$A$9:$A$1008,1,FALSE)</f>
        <v/>
      </c>
      <c r="C293" s="44" t="str">
        <f t="shared" si="48"/>
        <v/>
      </c>
      <c r="D293" s="45" t="str">
        <f>VLOOKUP(A293,Opdracht!$A$11:$A$1010,1,FALSE)</f>
        <v/>
      </c>
      <c r="E293" s="44" t="str">
        <f t="shared" si="49"/>
        <v/>
      </c>
      <c r="F293" s="19" t="str">
        <f>VLOOKUP(A293,OutputOsiris!$A$9:$B$1008,2,FALSE)</f>
        <v/>
      </c>
      <c r="G293" s="46" t="str">
        <f>IF(C293="NEE","",VLOOKUP(A293,InputToets!$A$9:$J$1008,8,FALSE))</f>
        <v/>
      </c>
      <c r="H293" s="13">
        <f t="shared" si="50"/>
        <v>0</v>
      </c>
      <c r="I293" s="12">
        <f t="shared" si="51"/>
        <v>1</v>
      </c>
      <c r="J293" s="13">
        <f t="shared" si="52"/>
        <v>0</v>
      </c>
      <c r="K293" s="46" t="str">
        <f>IF($K$7=0,"",VLOOKUP(A293,Opdracht!$A$11:$J$1010,8,FALSE))</f>
        <v/>
      </c>
      <c r="L293" s="13">
        <f t="shared" si="53"/>
        <v>0</v>
      </c>
      <c r="M293" s="12">
        <f t="shared" si="54"/>
        <v>0</v>
      </c>
      <c r="N293" s="12">
        <f t="shared" si="55"/>
        <v>0</v>
      </c>
      <c r="O293" s="46" t="str">
        <f t="shared" si="56"/>
        <v/>
      </c>
      <c r="P293" s="20" t="str">
        <f>IF(ISERROR(O293),(G293),IF(OR(ISERROR(G293),ISERROR(K293)),"",IF(AND(G293="",K293=""),IF(A293="","",""),IF(ISNUMBER(O293),IF(OR($O$7="T",$O$7="A"),IF(AND(O293&gt;5,O293&lt;$P$4),5,IF(AND(O293&gt;=$P$4,O293&lt;=6),6,MROUND(O293,P$7))),IF(AND(MIN(G293,K293)&lt;#REF!,R293="!",O293&gt;=$P$4),"ONV",IF(AND(O293&gt;5,O293&lt;$P$4),5,IF(AND(O293&gt;=$P$4,O293&lt;=6),6,MROUND(O293,P$7))))),""))))</f>
        <v/>
      </c>
      <c r="Q293" s="187" t="e">
        <f>IF(AND($O$7="B",ISNUMBER(O293),MIN(G293,K293)&lt;#REF!),"!","")</f>
        <v>#REF!</v>
      </c>
      <c r="R293" s="190" t="str">
        <f t="shared" si="47"/>
        <v/>
      </c>
      <c r="S293" s="193" t="str">
        <f t="shared" si="57"/>
        <v/>
      </c>
      <c r="T293" s="1"/>
    </row>
    <row r="294" spans="1:20" x14ac:dyDescent="0.2">
      <c r="A294" s="21" t="str">
        <f>OutputOsiris!A294</f>
        <v/>
      </c>
      <c r="B294" s="26" t="str">
        <f>VLOOKUP(A294,InputToets!$A$9:$A$1008,1,FALSE)</f>
        <v/>
      </c>
      <c r="C294" s="44" t="str">
        <f t="shared" si="48"/>
        <v/>
      </c>
      <c r="D294" s="45" t="str">
        <f>VLOOKUP(A294,Opdracht!$A$11:$A$1010,1,FALSE)</f>
        <v/>
      </c>
      <c r="E294" s="44" t="str">
        <f t="shared" si="49"/>
        <v/>
      </c>
      <c r="F294" s="19" t="str">
        <f>VLOOKUP(A294,OutputOsiris!$A$9:$B$1008,2,FALSE)</f>
        <v/>
      </c>
      <c r="G294" s="46" t="str">
        <f>IF(C294="NEE","",VLOOKUP(A294,InputToets!$A$9:$J$1008,8,FALSE))</f>
        <v/>
      </c>
      <c r="H294" s="13">
        <f t="shared" si="50"/>
        <v>0</v>
      </c>
      <c r="I294" s="12">
        <f t="shared" si="51"/>
        <v>1</v>
      </c>
      <c r="J294" s="13">
        <f t="shared" si="52"/>
        <v>0</v>
      </c>
      <c r="K294" s="46" t="str">
        <f>IF($K$7=0,"",VLOOKUP(A294,Opdracht!$A$11:$J$1010,8,FALSE))</f>
        <v/>
      </c>
      <c r="L294" s="13">
        <f t="shared" si="53"/>
        <v>0</v>
      </c>
      <c r="M294" s="12">
        <f t="shared" si="54"/>
        <v>0</v>
      </c>
      <c r="N294" s="12">
        <f t="shared" si="55"/>
        <v>0</v>
      </c>
      <c r="O294" s="46" t="str">
        <f t="shared" si="56"/>
        <v/>
      </c>
      <c r="P294" s="20" t="str">
        <f>IF(ISERROR(O294),(G294),IF(OR(ISERROR(G294),ISERROR(K294)),"",IF(AND(G294="",K294=""),IF(A294="","",""),IF(ISNUMBER(O294),IF(OR($O$7="T",$O$7="A"),IF(AND(O294&gt;5,O294&lt;$P$4),5,IF(AND(O294&gt;=$P$4,O294&lt;=6),6,MROUND(O294,P$7))),IF(AND(MIN(G294,K294)&lt;#REF!,R294="!",O294&gt;=$P$4),"ONV",IF(AND(O294&gt;5,O294&lt;$P$4),5,IF(AND(O294&gt;=$P$4,O294&lt;=6),6,MROUND(O294,P$7))))),""))))</f>
        <v/>
      </c>
      <c r="Q294" s="187" t="e">
        <f>IF(AND($O$7="B",ISNUMBER(O294),MIN(G294,K294)&lt;#REF!),"!","")</f>
        <v>#REF!</v>
      </c>
      <c r="R294" s="190" t="str">
        <f t="shared" si="47"/>
        <v/>
      </c>
      <c r="S294" s="193" t="str">
        <f t="shared" si="57"/>
        <v/>
      </c>
      <c r="T294" s="1"/>
    </row>
    <row r="295" spans="1:20" x14ac:dyDescent="0.2">
      <c r="A295" s="21" t="str">
        <f>OutputOsiris!A295</f>
        <v/>
      </c>
      <c r="B295" s="26" t="str">
        <f>VLOOKUP(A295,InputToets!$A$9:$A$1008,1,FALSE)</f>
        <v/>
      </c>
      <c r="C295" s="44" t="str">
        <f t="shared" si="48"/>
        <v/>
      </c>
      <c r="D295" s="45" t="str">
        <f>VLOOKUP(A295,Opdracht!$A$11:$A$1010,1,FALSE)</f>
        <v/>
      </c>
      <c r="E295" s="44" t="str">
        <f t="shared" si="49"/>
        <v/>
      </c>
      <c r="F295" s="19" t="str">
        <f>VLOOKUP(A295,OutputOsiris!$A$9:$B$1008,2,FALSE)</f>
        <v/>
      </c>
      <c r="G295" s="46" t="str">
        <f>IF(C295="NEE","",VLOOKUP(A295,InputToets!$A$9:$J$1008,8,FALSE))</f>
        <v/>
      </c>
      <c r="H295" s="13">
        <f t="shared" si="50"/>
        <v>0</v>
      </c>
      <c r="I295" s="12">
        <f t="shared" si="51"/>
        <v>1</v>
      </c>
      <c r="J295" s="13">
        <f t="shared" si="52"/>
        <v>0</v>
      </c>
      <c r="K295" s="46" t="str">
        <f>IF($K$7=0,"",VLOOKUP(A295,Opdracht!$A$11:$J$1010,8,FALSE))</f>
        <v/>
      </c>
      <c r="L295" s="13">
        <f t="shared" si="53"/>
        <v>0</v>
      </c>
      <c r="M295" s="12">
        <f t="shared" si="54"/>
        <v>0</v>
      </c>
      <c r="N295" s="12">
        <f t="shared" si="55"/>
        <v>0</v>
      </c>
      <c r="O295" s="46" t="str">
        <f t="shared" si="56"/>
        <v/>
      </c>
      <c r="P295" s="20" t="str">
        <f>IF(ISERROR(O295),(G295),IF(OR(ISERROR(G295),ISERROR(K295)),"",IF(AND(G295="",K295=""),IF(A295="","",""),IF(ISNUMBER(O295),IF(OR($O$7="T",$O$7="A"),IF(AND(O295&gt;5,O295&lt;$P$4),5,IF(AND(O295&gt;=$P$4,O295&lt;=6),6,MROUND(O295,P$7))),IF(AND(MIN(G295,K295)&lt;#REF!,R295="!",O295&gt;=$P$4),"ONV",IF(AND(O295&gt;5,O295&lt;$P$4),5,IF(AND(O295&gt;=$P$4,O295&lt;=6),6,MROUND(O295,P$7))))),""))))</f>
        <v/>
      </c>
      <c r="Q295" s="187" t="e">
        <f>IF(AND($O$7="B",ISNUMBER(O295),MIN(G295,K295)&lt;#REF!),"!","")</f>
        <v>#REF!</v>
      </c>
      <c r="R295" s="190" t="str">
        <f t="shared" si="47"/>
        <v/>
      </c>
      <c r="S295" s="193" t="str">
        <f t="shared" si="57"/>
        <v/>
      </c>
      <c r="T295" s="1"/>
    </row>
    <row r="296" spans="1:20" x14ac:dyDescent="0.2">
      <c r="A296" s="21" t="str">
        <f>OutputOsiris!A296</f>
        <v/>
      </c>
      <c r="B296" s="26" t="str">
        <f>VLOOKUP(A296,InputToets!$A$9:$A$1008,1,FALSE)</f>
        <v/>
      </c>
      <c r="C296" s="44" t="str">
        <f t="shared" si="48"/>
        <v/>
      </c>
      <c r="D296" s="45" t="str">
        <f>VLOOKUP(A296,Opdracht!$A$11:$A$1010,1,FALSE)</f>
        <v/>
      </c>
      <c r="E296" s="44" t="str">
        <f t="shared" si="49"/>
        <v/>
      </c>
      <c r="F296" s="19" t="str">
        <f>VLOOKUP(A296,OutputOsiris!$A$9:$B$1008,2,FALSE)</f>
        <v/>
      </c>
      <c r="G296" s="46" t="str">
        <f>IF(C296="NEE","",VLOOKUP(A296,InputToets!$A$9:$J$1008,8,FALSE))</f>
        <v/>
      </c>
      <c r="H296" s="13">
        <f t="shared" si="50"/>
        <v>0</v>
      </c>
      <c r="I296" s="12">
        <f t="shared" si="51"/>
        <v>1</v>
      </c>
      <c r="J296" s="13">
        <f t="shared" si="52"/>
        <v>0</v>
      </c>
      <c r="K296" s="46" t="str">
        <f>IF($K$7=0,"",VLOOKUP(A296,Opdracht!$A$11:$J$1010,8,FALSE))</f>
        <v/>
      </c>
      <c r="L296" s="13">
        <f t="shared" si="53"/>
        <v>0</v>
      </c>
      <c r="M296" s="12">
        <f t="shared" si="54"/>
        <v>0</v>
      </c>
      <c r="N296" s="12">
        <f t="shared" si="55"/>
        <v>0</v>
      </c>
      <c r="O296" s="46" t="str">
        <f t="shared" si="56"/>
        <v/>
      </c>
      <c r="P296" s="20" t="str">
        <f>IF(ISERROR(O296),(G296),IF(OR(ISERROR(G296),ISERROR(K296)),"",IF(AND(G296="",K296=""),IF(A296="","",""),IF(ISNUMBER(O296),IF(OR($O$7="T",$O$7="A"),IF(AND(O296&gt;5,O296&lt;$P$4),5,IF(AND(O296&gt;=$P$4,O296&lt;=6),6,MROUND(O296,P$7))),IF(AND(MIN(G296,K296)&lt;#REF!,R296="!",O296&gt;=$P$4),"ONV",IF(AND(O296&gt;5,O296&lt;$P$4),5,IF(AND(O296&gt;=$P$4,O296&lt;=6),6,MROUND(O296,P$7))))),""))))</f>
        <v/>
      </c>
      <c r="Q296" s="187" t="e">
        <f>IF(AND($O$7="B",ISNUMBER(O296),MIN(G296,K296)&lt;#REF!),"!","")</f>
        <v>#REF!</v>
      </c>
      <c r="R296" s="190" t="str">
        <f t="shared" si="47"/>
        <v/>
      </c>
      <c r="S296" s="193" t="str">
        <f t="shared" si="57"/>
        <v/>
      </c>
      <c r="T296" s="1"/>
    </row>
    <row r="297" spans="1:20" x14ac:dyDescent="0.2">
      <c r="A297" s="21" t="str">
        <f>OutputOsiris!A297</f>
        <v/>
      </c>
      <c r="B297" s="26" t="str">
        <f>VLOOKUP(A297,InputToets!$A$9:$A$1008,1,FALSE)</f>
        <v/>
      </c>
      <c r="C297" s="44" t="str">
        <f t="shared" si="48"/>
        <v/>
      </c>
      <c r="D297" s="45" t="str">
        <f>VLOOKUP(A297,Opdracht!$A$11:$A$1010,1,FALSE)</f>
        <v/>
      </c>
      <c r="E297" s="44" t="str">
        <f t="shared" si="49"/>
        <v/>
      </c>
      <c r="F297" s="19" t="str">
        <f>VLOOKUP(A297,OutputOsiris!$A$9:$B$1008,2,FALSE)</f>
        <v/>
      </c>
      <c r="G297" s="46" t="str">
        <f>IF(C297="NEE","",VLOOKUP(A297,InputToets!$A$9:$J$1008,8,FALSE))</f>
        <v/>
      </c>
      <c r="H297" s="13">
        <f t="shared" si="50"/>
        <v>0</v>
      </c>
      <c r="I297" s="12">
        <f t="shared" si="51"/>
        <v>1</v>
      </c>
      <c r="J297" s="13">
        <f t="shared" si="52"/>
        <v>0</v>
      </c>
      <c r="K297" s="46" t="str">
        <f>IF($K$7=0,"",VLOOKUP(A297,Opdracht!$A$11:$J$1010,8,FALSE))</f>
        <v/>
      </c>
      <c r="L297" s="13">
        <f t="shared" si="53"/>
        <v>0</v>
      </c>
      <c r="M297" s="12">
        <f t="shared" si="54"/>
        <v>0</v>
      </c>
      <c r="N297" s="12">
        <f t="shared" si="55"/>
        <v>0</v>
      </c>
      <c r="O297" s="46" t="str">
        <f t="shared" si="56"/>
        <v/>
      </c>
      <c r="P297" s="20" t="str">
        <f>IF(ISERROR(O297),(G297),IF(OR(ISERROR(G297),ISERROR(K297)),"",IF(AND(G297="",K297=""),IF(A297="","",""),IF(ISNUMBER(O297),IF(OR($O$7="T",$O$7="A"),IF(AND(O297&gt;5,O297&lt;$P$4),5,IF(AND(O297&gt;=$P$4,O297&lt;=6),6,MROUND(O297,P$7))),IF(AND(MIN(G297,K297)&lt;#REF!,R297="!",O297&gt;=$P$4),"ONV",IF(AND(O297&gt;5,O297&lt;$P$4),5,IF(AND(O297&gt;=$P$4,O297&lt;=6),6,MROUND(O297,P$7))))),""))))</f>
        <v/>
      </c>
      <c r="Q297" s="187" t="e">
        <f>IF(AND($O$7="B",ISNUMBER(O297),MIN(G297,K297)&lt;#REF!),"!","")</f>
        <v>#REF!</v>
      </c>
      <c r="R297" s="190" t="str">
        <f t="shared" si="47"/>
        <v/>
      </c>
      <c r="S297" s="193" t="str">
        <f t="shared" si="57"/>
        <v/>
      </c>
      <c r="T297" s="1"/>
    </row>
    <row r="298" spans="1:20" x14ac:dyDescent="0.2">
      <c r="A298" s="21" t="str">
        <f>OutputOsiris!A298</f>
        <v/>
      </c>
      <c r="B298" s="26" t="str">
        <f>VLOOKUP(A298,InputToets!$A$9:$A$1008,1,FALSE)</f>
        <v/>
      </c>
      <c r="C298" s="44" t="str">
        <f t="shared" si="48"/>
        <v/>
      </c>
      <c r="D298" s="45" t="str">
        <f>VLOOKUP(A298,Opdracht!$A$11:$A$1010,1,FALSE)</f>
        <v/>
      </c>
      <c r="E298" s="44" t="str">
        <f t="shared" si="49"/>
        <v/>
      </c>
      <c r="F298" s="19" t="str">
        <f>VLOOKUP(A298,OutputOsiris!$A$9:$B$1008,2,FALSE)</f>
        <v/>
      </c>
      <c r="G298" s="46" t="str">
        <f>IF(C298="NEE","",VLOOKUP(A298,InputToets!$A$9:$J$1008,8,FALSE))</f>
        <v/>
      </c>
      <c r="H298" s="13">
        <f t="shared" si="50"/>
        <v>0</v>
      </c>
      <c r="I298" s="12">
        <f t="shared" si="51"/>
        <v>1</v>
      </c>
      <c r="J298" s="13">
        <f t="shared" si="52"/>
        <v>0</v>
      </c>
      <c r="K298" s="46" t="str">
        <f>IF($K$7=0,"",VLOOKUP(A298,Opdracht!$A$11:$J$1010,8,FALSE))</f>
        <v/>
      </c>
      <c r="L298" s="13">
        <f t="shared" si="53"/>
        <v>0</v>
      </c>
      <c r="M298" s="12">
        <f t="shared" si="54"/>
        <v>0</v>
      </c>
      <c r="N298" s="12">
        <f t="shared" si="55"/>
        <v>0</v>
      </c>
      <c r="O298" s="46" t="str">
        <f t="shared" si="56"/>
        <v/>
      </c>
      <c r="P298" s="20" t="str">
        <f>IF(ISERROR(O298),(G298),IF(OR(ISERROR(G298),ISERROR(K298)),"",IF(AND(G298="",K298=""),IF(A298="","",""),IF(ISNUMBER(O298),IF(OR($O$7="T",$O$7="A"),IF(AND(O298&gt;5,O298&lt;$P$4),5,IF(AND(O298&gt;=$P$4,O298&lt;=6),6,MROUND(O298,P$7))),IF(AND(MIN(G298,K298)&lt;#REF!,R298="!",O298&gt;=$P$4),"ONV",IF(AND(O298&gt;5,O298&lt;$P$4),5,IF(AND(O298&gt;=$P$4,O298&lt;=6),6,MROUND(O298,P$7))))),""))))</f>
        <v/>
      </c>
      <c r="Q298" s="187" t="e">
        <f>IF(AND($O$7="B",ISNUMBER(O298),MIN(G298,K298)&lt;#REF!),"!","")</f>
        <v>#REF!</v>
      </c>
      <c r="R298" s="190" t="str">
        <f t="shared" si="47"/>
        <v/>
      </c>
      <c r="S298" s="193" t="str">
        <f t="shared" si="57"/>
        <v/>
      </c>
      <c r="T298" s="1"/>
    </row>
    <row r="299" spans="1:20" x14ac:dyDescent="0.2">
      <c r="A299" s="21" t="str">
        <f>OutputOsiris!A299</f>
        <v/>
      </c>
      <c r="B299" s="26" t="str">
        <f>VLOOKUP(A299,InputToets!$A$9:$A$1008,1,FALSE)</f>
        <v/>
      </c>
      <c r="C299" s="44" t="str">
        <f t="shared" si="48"/>
        <v/>
      </c>
      <c r="D299" s="45" t="str">
        <f>VLOOKUP(A299,Opdracht!$A$11:$A$1010,1,FALSE)</f>
        <v/>
      </c>
      <c r="E299" s="44" t="str">
        <f t="shared" si="49"/>
        <v/>
      </c>
      <c r="F299" s="19" t="str">
        <f>VLOOKUP(A299,OutputOsiris!$A$9:$B$1008,2,FALSE)</f>
        <v/>
      </c>
      <c r="G299" s="46" t="str">
        <f>IF(C299="NEE","",VLOOKUP(A299,InputToets!$A$9:$J$1008,8,FALSE))</f>
        <v/>
      </c>
      <c r="H299" s="13">
        <f t="shared" si="50"/>
        <v>0</v>
      </c>
      <c r="I299" s="12">
        <f t="shared" si="51"/>
        <v>1</v>
      </c>
      <c r="J299" s="13">
        <f t="shared" si="52"/>
        <v>0</v>
      </c>
      <c r="K299" s="46" t="str">
        <f>IF($K$7=0,"",VLOOKUP(A299,Opdracht!$A$11:$J$1010,8,FALSE))</f>
        <v/>
      </c>
      <c r="L299" s="13">
        <f t="shared" si="53"/>
        <v>0</v>
      </c>
      <c r="M299" s="12">
        <f t="shared" si="54"/>
        <v>0</v>
      </c>
      <c r="N299" s="12">
        <f t="shared" si="55"/>
        <v>0</v>
      </c>
      <c r="O299" s="46" t="str">
        <f t="shared" si="56"/>
        <v/>
      </c>
      <c r="P299" s="20" t="str">
        <f>IF(ISERROR(O299),(G299),IF(OR(ISERROR(G299),ISERROR(K299)),"",IF(AND(G299="",K299=""),IF(A299="","",""),IF(ISNUMBER(O299),IF(OR($O$7="T",$O$7="A"),IF(AND(O299&gt;5,O299&lt;$P$4),5,IF(AND(O299&gt;=$P$4,O299&lt;=6),6,MROUND(O299,P$7))),IF(AND(MIN(G299,K299)&lt;#REF!,R299="!",O299&gt;=$P$4),"ONV",IF(AND(O299&gt;5,O299&lt;$P$4),5,IF(AND(O299&gt;=$P$4,O299&lt;=6),6,MROUND(O299,P$7))))),""))))</f>
        <v/>
      </c>
      <c r="Q299" s="187" t="e">
        <f>IF(AND($O$7="B",ISNUMBER(O299),MIN(G299,K299)&lt;#REF!),"!","")</f>
        <v>#REF!</v>
      </c>
      <c r="R299" s="190" t="str">
        <f t="shared" si="47"/>
        <v/>
      </c>
      <c r="S299" s="193" t="str">
        <f t="shared" si="57"/>
        <v/>
      </c>
      <c r="T299" s="1"/>
    </row>
    <row r="300" spans="1:20" x14ac:dyDescent="0.2">
      <c r="A300" s="21" t="str">
        <f>OutputOsiris!A300</f>
        <v/>
      </c>
      <c r="B300" s="26" t="str">
        <f>VLOOKUP(A300,InputToets!$A$9:$A$1008,1,FALSE)</f>
        <v/>
      </c>
      <c r="C300" s="44" t="str">
        <f t="shared" si="48"/>
        <v/>
      </c>
      <c r="D300" s="45" t="str">
        <f>VLOOKUP(A300,Opdracht!$A$11:$A$1010,1,FALSE)</f>
        <v/>
      </c>
      <c r="E300" s="44" t="str">
        <f t="shared" si="49"/>
        <v/>
      </c>
      <c r="F300" s="19" t="str">
        <f>VLOOKUP(A300,OutputOsiris!$A$9:$B$1008,2,FALSE)</f>
        <v/>
      </c>
      <c r="G300" s="46" t="str">
        <f>IF(C300="NEE","",VLOOKUP(A300,InputToets!$A$9:$J$1008,8,FALSE))</f>
        <v/>
      </c>
      <c r="H300" s="13">
        <f t="shared" si="50"/>
        <v>0</v>
      </c>
      <c r="I300" s="12">
        <f t="shared" si="51"/>
        <v>1</v>
      </c>
      <c r="J300" s="13">
        <f t="shared" si="52"/>
        <v>0</v>
      </c>
      <c r="K300" s="46" t="str">
        <f>IF($K$7=0,"",VLOOKUP(A300,Opdracht!$A$11:$J$1010,8,FALSE))</f>
        <v/>
      </c>
      <c r="L300" s="13">
        <f t="shared" si="53"/>
        <v>0</v>
      </c>
      <c r="M300" s="12">
        <f t="shared" si="54"/>
        <v>0</v>
      </c>
      <c r="N300" s="12">
        <f t="shared" si="55"/>
        <v>0</v>
      </c>
      <c r="O300" s="46" t="str">
        <f t="shared" si="56"/>
        <v/>
      </c>
      <c r="P300" s="20" t="str">
        <f>IF(ISERROR(O300),(G300),IF(OR(ISERROR(G300),ISERROR(K300)),"",IF(AND(G300="",K300=""),IF(A300="","",""),IF(ISNUMBER(O300),IF(OR($O$7="T",$O$7="A"),IF(AND(O300&gt;5,O300&lt;$P$4),5,IF(AND(O300&gt;=$P$4,O300&lt;=6),6,MROUND(O300,P$7))),IF(AND(MIN(G300,K300)&lt;#REF!,R300="!",O300&gt;=$P$4),"ONV",IF(AND(O300&gt;5,O300&lt;$P$4),5,IF(AND(O300&gt;=$P$4,O300&lt;=6),6,MROUND(O300,P$7))))),""))))</f>
        <v/>
      </c>
      <c r="Q300" s="187" t="e">
        <f>IF(AND($O$7="B",ISNUMBER(O300),MIN(G300,K300)&lt;#REF!),"!","")</f>
        <v>#REF!</v>
      </c>
      <c r="R300" s="190" t="str">
        <f t="shared" si="47"/>
        <v/>
      </c>
      <c r="S300" s="193" t="str">
        <f t="shared" si="57"/>
        <v/>
      </c>
      <c r="T300" s="1"/>
    </row>
    <row r="301" spans="1:20" x14ac:dyDescent="0.2">
      <c r="A301" s="21" t="str">
        <f>OutputOsiris!A301</f>
        <v/>
      </c>
      <c r="B301" s="26" t="str">
        <f>VLOOKUP(A301,InputToets!$A$9:$A$1008,1,FALSE)</f>
        <v/>
      </c>
      <c r="C301" s="44" t="str">
        <f t="shared" si="48"/>
        <v/>
      </c>
      <c r="D301" s="45" t="str">
        <f>VLOOKUP(A301,Opdracht!$A$11:$A$1010,1,FALSE)</f>
        <v/>
      </c>
      <c r="E301" s="44" t="str">
        <f t="shared" si="49"/>
        <v/>
      </c>
      <c r="F301" s="19" t="str">
        <f>VLOOKUP(A301,OutputOsiris!$A$9:$B$1008,2,FALSE)</f>
        <v/>
      </c>
      <c r="G301" s="46" t="str">
        <f>IF(C301="NEE","",VLOOKUP(A301,InputToets!$A$9:$J$1008,8,FALSE))</f>
        <v/>
      </c>
      <c r="H301" s="13">
        <f t="shared" si="50"/>
        <v>0</v>
      </c>
      <c r="I301" s="12">
        <f t="shared" si="51"/>
        <v>1</v>
      </c>
      <c r="J301" s="13">
        <f t="shared" si="52"/>
        <v>0</v>
      </c>
      <c r="K301" s="46" t="str">
        <f>IF($K$7=0,"",VLOOKUP(A301,Opdracht!$A$11:$J$1010,8,FALSE))</f>
        <v/>
      </c>
      <c r="L301" s="13">
        <f t="shared" si="53"/>
        <v>0</v>
      </c>
      <c r="M301" s="12">
        <f t="shared" si="54"/>
        <v>0</v>
      </c>
      <c r="N301" s="12">
        <f t="shared" si="55"/>
        <v>0</v>
      </c>
      <c r="O301" s="46" t="str">
        <f t="shared" si="56"/>
        <v/>
      </c>
      <c r="P301" s="20" t="str">
        <f>IF(ISERROR(O301),(G301),IF(OR(ISERROR(G301),ISERROR(K301)),"",IF(AND(G301="",K301=""),IF(A301="","",""),IF(ISNUMBER(O301),IF(OR($O$7="T",$O$7="A"),IF(AND(O301&gt;5,O301&lt;$P$4),5,IF(AND(O301&gt;=$P$4,O301&lt;=6),6,MROUND(O301,P$7))),IF(AND(MIN(G301,K301)&lt;#REF!,R301="!",O301&gt;=$P$4),"ONV",IF(AND(O301&gt;5,O301&lt;$P$4),5,IF(AND(O301&gt;=$P$4,O301&lt;=6),6,MROUND(O301,P$7))))),""))))</f>
        <v/>
      </c>
      <c r="Q301" s="187" t="e">
        <f>IF(AND($O$7="B",ISNUMBER(O301),MIN(G301,K301)&lt;#REF!),"!","")</f>
        <v>#REF!</v>
      </c>
      <c r="R301" s="190" t="str">
        <f t="shared" si="47"/>
        <v/>
      </c>
      <c r="S301" s="193" t="str">
        <f t="shared" si="57"/>
        <v/>
      </c>
      <c r="T301" s="1"/>
    </row>
    <row r="302" spans="1:20" x14ac:dyDescent="0.2">
      <c r="A302" s="21" t="str">
        <f>OutputOsiris!A302</f>
        <v/>
      </c>
      <c r="B302" s="26" t="str">
        <f>VLOOKUP(A302,InputToets!$A$9:$A$1008,1,FALSE)</f>
        <v/>
      </c>
      <c r="C302" s="44" t="str">
        <f t="shared" si="48"/>
        <v/>
      </c>
      <c r="D302" s="45" t="str">
        <f>VLOOKUP(A302,Opdracht!$A$11:$A$1010,1,FALSE)</f>
        <v/>
      </c>
      <c r="E302" s="44" t="str">
        <f t="shared" si="49"/>
        <v/>
      </c>
      <c r="F302" s="19" t="str">
        <f>VLOOKUP(A302,OutputOsiris!$A$9:$B$1008,2,FALSE)</f>
        <v/>
      </c>
      <c r="G302" s="46" t="str">
        <f>IF(C302="NEE","",VLOOKUP(A302,InputToets!$A$9:$J$1008,8,FALSE))</f>
        <v/>
      </c>
      <c r="H302" s="13">
        <f t="shared" si="50"/>
        <v>0</v>
      </c>
      <c r="I302" s="12">
        <f t="shared" si="51"/>
        <v>1</v>
      </c>
      <c r="J302" s="13">
        <f t="shared" si="52"/>
        <v>0</v>
      </c>
      <c r="K302" s="46" t="str">
        <f>IF($K$7=0,"",VLOOKUP(A302,Opdracht!$A$11:$J$1010,8,FALSE))</f>
        <v/>
      </c>
      <c r="L302" s="13">
        <f t="shared" si="53"/>
        <v>0</v>
      </c>
      <c r="M302" s="12">
        <f t="shared" si="54"/>
        <v>0</v>
      </c>
      <c r="N302" s="12">
        <f t="shared" si="55"/>
        <v>0</v>
      </c>
      <c r="O302" s="46" t="str">
        <f t="shared" si="56"/>
        <v/>
      </c>
      <c r="P302" s="20" t="str">
        <f>IF(ISERROR(O302),(G302),IF(OR(ISERROR(G302),ISERROR(K302)),"",IF(AND(G302="",K302=""),IF(A302="","",""),IF(ISNUMBER(O302),IF(OR($O$7="T",$O$7="A"),IF(AND(O302&gt;5,O302&lt;$P$4),5,IF(AND(O302&gt;=$P$4,O302&lt;=6),6,MROUND(O302,P$7))),IF(AND(MIN(G302,K302)&lt;#REF!,R302="!",O302&gt;=$P$4),"ONV",IF(AND(O302&gt;5,O302&lt;$P$4),5,IF(AND(O302&gt;=$P$4,O302&lt;=6),6,MROUND(O302,P$7))))),""))))</f>
        <v/>
      </c>
      <c r="Q302" s="187" t="e">
        <f>IF(AND($O$7="B",ISNUMBER(O302),MIN(G302,K302)&lt;#REF!),"!","")</f>
        <v>#REF!</v>
      </c>
      <c r="R302" s="190" t="str">
        <f t="shared" si="47"/>
        <v/>
      </c>
      <c r="S302" s="193" t="str">
        <f t="shared" si="57"/>
        <v/>
      </c>
      <c r="T302" s="1"/>
    </row>
    <row r="303" spans="1:20" x14ac:dyDescent="0.2">
      <c r="A303" s="21" t="str">
        <f>OutputOsiris!A303</f>
        <v/>
      </c>
      <c r="B303" s="26" t="str">
        <f>VLOOKUP(A303,InputToets!$A$9:$A$1008,1,FALSE)</f>
        <v/>
      </c>
      <c r="C303" s="44" t="str">
        <f t="shared" si="48"/>
        <v/>
      </c>
      <c r="D303" s="45" t="str">
        <f>VLOOKUP(A303,Opdracht!$A$11:$A$1010,1,FALSE)</f>
        <v/>
      </c>
      <c r="E303" s="44" t="str">
        <f t="shared" si="49"/>
        <v/>
      </c>
      <c r="F303" s="19" t="str">
        <f>VLOOKUP(A303,OutputOsiris!$A$9:$B$1008,2,FALSE)</f>
        <v/>
      </c>
      <c r="G303" s="46" t="str">
        <f>IF(C303="NEE","",VLOOKUP(A303,InputToets!$A$9:$J$1008,8,FALSE))</f>
        <v/>
      </c>
      <c r="H303" s="13">
        <f t="shared" si="50"/>
        <v>0</v>
      </c>
      <c r="I303" s="12">
        <f t="shared" si="51"/>
        <v>1</v>
      </c>
      <c r="J303" s="13">
        <f t="shared" si="52"/>
        <v>0</v>
      </c>
      <c r="K303" s="46" t="str">
        <f>IF($K$7=0,"",VLOOKUP(A303,Opdracht!$A$11:$J$1010,8,FALSE))</f>
        <v/>
      </c>
      <c r="L303" s="13">
        <f t="shared" si="53"/>
        <v>0</v>
      </c>
      <c r="M303" s="12">
        <f t="shared" si="54"/>
        <v>0</v>
      </c>
      <c r="N303" s="12">
        <f t="shared" si="55"/>
        <v>0</v>
      </c>
      <c r="O303" s="46" t="str">
        <f t="shared" si="56"/>
        <v/>
      </c>
      <c r="P303" s="20" t="str">
        <f>IF(ISERROR(O303),(G303),IF(OR(ISERROR(G303),ISERROR(K303)),"",IF(AND(G303="",K303=""),IF(A303="","",""),IF(ISNUMBER(O303),IF(OR($O$7="T",$O$7="A"),IF(AND(O303&gt;5,O303&lt;$P$4),5,IF(AND(O303&gt;=$P$4,O303&lt;=6),6,MROUND(O303,P$7))),IF(AND(MIN(G303,K303)&lt;#REF!,R303="!",O303&gt;=$P$4),"ONV",IF(AND(O303&gt;5,O303&lt;$P$4),5,IF(AND(O303&gt;=$P$4,O303&lt;=6),6,MROUND(O303,P$7))))),""))))</f>
        <v/>
      </c>
      <c r="Q303" s="187" t="e">
        <f>IF(AND($O$7="B",ISNUMBER(O303),MIN(G303,K303)&lt;#REF!),"!","")</f>
        <v>#REF!</v>
      </c>
      <c r="R303" s="190" t="str">
        <f t="shared" si="47"/>
        <v/>
      </c>
      <c r="S303" s="193" t="str">
        <f t="shared" si="57"/>
        <v/>
      </c>
      <c r="T303" s="1"/>
    </row>
    <row r="304" spans="1:20" x14ac:dyDescent="0.2">
      <c r="A304" s="21" t="str">
        <f>OutputOsiris!A304</f>
        <v/>
      </c>
      <c r="B304" s="26" t="str">
        <f>VLOOKUP(A304,InputToets!$A$9:$A$1008,1,FALSE)</f>
        <v/>
      </c>
      <c r="C304" s="44" t="str">
        <f t="shared" si="48"/>
        <v/>
      </c>
      <c r="D304" s="45" t="str">
        <f>VLOOKUP(A304,Opdracht!$A$11:$A$1010,1,FALSE)</f>
        <v/>
      </c>
      <c r="E304" s="44" t="str">
        <f t="shared" si="49"/>
        <v/>
      </c>
      <c r="F304" s="19" t="str">
        <f>VLOOKUP(A304,OutputOsiris!$A$9:$B$1008,2,FALSE)</f>
        <v/>
      </c>
      <c r="G304" s="46" t="str">
        <f>IF(C304="NEE","",VLOOKUP(A304,InputToets!$A$9:$J$1008,8,FALSE))</f>
        <v/>
      </c>
      <c r="H304" s="13">
        <f t="shared" si="50"/>
        <v>0</v>
      </c>
      <c r="I304" s="12">
        <f t="shared" si="51"/>
        <v>1</v>
      </c>
      <c r="J304" s="13">
        <f t="shared" si="52"/>
        <v>0</v>
      </c>
      <c r="K304" s="46" t="str">
        <f>IF($K$7=0,"",VLOOKUP(A304,Opdracht!$A$11:$J$1010,8,FALSE))</f>
        <v/>
      </c>
      <c r="L304" s="13">
        <f t="shared" si="53"/>
        <v>0</v>
      </c>
      <c r="M304" s="12">
        <f t="shared" si="54"/>
        <v>0</v>
      </c>
      <c r="N304" s="12">
        <f t="shared" si="55"/>
        <v>0</v>
      </c>
      <c r="O304" s="46" t="str">
        <f t="shared" si="56"/>
        <v/>
      </c>
      <c r="P304" s="20" t="str">
        <f>IF(ISERROR(O304),(G304),IF(OR(ISERROR(G304),ISERROR(K304)),"",IF(AND(G304="",K304=""),IF(A304="","",""),IF(ISNUMBER(O304),IF(OR($O$7="T",$O$7="A"),IF(AND(O304&gt;5,O304&lt;$P$4),5,IF(AND(O304&gt;=$P$4,O304&lt;=6),6,MROUND(O304,P$7))),IF(AND(MIN(G304,K304)&lt;#REF!,R304="!",O304&gt;=$P$4),"ONV",IF(AND(O304&gt;5,O304&lt;$P$4),5,IF(AND(O304&gt;=$P$4,O304&lt;=6),6,MROUND(O304,P$7))))),""))))</f>
        <v/>
      </c>
      <c r="Q304" s="187" t="e">
        <f>IF(AND($O$7="B",ISNUMBER(O304),MIN(G304,K304)&lt;#REF!),"!","")</f>
        <v>#REF!</v>
      </c>
      <c r="R304" s="190" t="str">
        <f t="shared" si="47"/>
        <v/>
      </c>
      <c r="S304" s="193" t="str">
        <f t="shared" si="57"/>
        <v/>
      </c>
      <c r="T304" s="1"/>
    </row>
    <row r="305" spans="1:20" x14ac:dyDescent="0.2">
      <c r="A305" s="21" t="str">
        <f>OutputOsiris!A305</f>
        <v/>
      </c>
      <c r="B305" s="26" t="str">
        <f>VLOOKUP(A305,InputToets!$A$9:$A$1008,1,FALSE)</f>
        <v/>
      </c>
      <c r="C305" s="44" t="str">
        <f t="shared" si="48"/>
        <v/>
      </c>
      <c r="D305" s="45" t="str">
        <f>VLOOKUP(A305,Opdracht!$A$11:$A$1010,1,FALSE)</f>
        <v/>
      </c>
      <c r="E305" s="44" t="str">
        <f t="shared" si="49"/>
        <v/>
      </c>
      <c r="F305" s="19" t="str">
        <f>VLOOKUP(A305,OutputOsiris!$A$9:$B$1008,2,FALSE)</f>
        <v/>
      </c>
      <c r="G305" s="46" t="str">
        <f>IF(C305="NEE","",VLOOKUP(A305,InputToets!$A$9:$J$1008,8,FALSE))</f>
        <v/>
      </c>
      <c r="H305" s="13">
        <f t="shared" si="50"/>
        <v>0</v>
      </c>
      <c r="I305" s="12">
        <f t="shared" si="51"/>
        <v>1</v>
      </c>
      <c r="J305" s="13">
        <f t="shared" si="52"/>
        <v>0</v>
      </c>
      <c r="K305" s="46" t="str">
        <f>IF($K$7=0,"",VLOOKUP(A305,Opdracht!$A$11:$J$1010,8,FALSE))</f>
        <v/>
      </c>
      <c r="L305" s="13">
        <f t="shared" si="53"/>
        <v>0</v>
      </c>
      <c r="M305" s="12">
        <f t="shared" si="54"/>
        <v>0</v>
      </c>
      <c r="N305" s="12">
        <f t="shared" si="55"/>
        <v>0</v>
      </c>
      <c r="O305" s="46" t="str">
        <f t="shared" si="56"/>
        <v/>
      </c>
      <c r="P305" s="20" t="str">
        <f>IF(ISERROR(O305),(G305),IF(OR(ISERROR(G305),ISERROR(K305)),"",IF(AND(G305="",K305=""),IF(A305="","",""),IF(ISNUMBER(O305),IF(OR($O$7="T",$O$7="A"),IF(AND(O305&gt;5,O305&lt;$P$4),5,IF(AND(O305&gt;=$P$4,O305&lt;=6),6,MROUND(O305,P$7))),IF(AND(MIN(G305,K305)&lt;#REF!,R305="!",O305&gt;=$P$4),"ONV",IF(AND(O305&gt;5,O305&lt;$P$4),5,IF(AND(O305&gt;=$P$4,O305&lt;=6),6,MROUND(O305,P$7))))),""))))</f>
        <v/>
      </c>
      <c r="Q305" s="187" t="e">
        <f>IF(AND($O$7="B",ISNUMBER(O305),MIN(G305,K305)&lt;#REF!),"!","")</f>
        <v>#REF!</v>
      </c>
      <c r="R305" s="190" t="str">
        <f t="shared" si="47"/>
        <v/>
      </c>
      <c r="S305" s="193" t="str">
        <f t="shared" si="57"/>
        <v/>
      </c>
      <c r="T305" s="1"/>
    </row>
    <row r="306" spans="1:20" x14ac:dyDescent="0.2">
      <c r="A306" s="21" t="str">
        <f>OutputOsiris!A306</f>
        <v/>
      </c>
      <c r="B306" s="26" t="str">
        <f>VLOOKUP(A306,InputToets!$A$9:$A$1008,1,FALSE)</f>
        <v/>
      </c>
      <c r="C306" s="44" t="str">
        <f t="shared" si="48"/>
        <v/>
      </c>
      <c r="D306" s="45" t="str">
        <f>VLOOKUP(A306,Opdracht!$A$11:$A$1010,1,FALSE)</f>
        <v/>
      </c>
      <c r="E306" s="44" t="str">
        <f t="shared" si="49"/>
        <v/>
      </c>
      <c r="F306" s="19" t="str">
        <f>VLOOKUP(A306,OutputOsiris!$A$9:$B$1008,2,FALSE)</f>
        <v/>
      </c>
      <c r="G306" s="46" t="str">
        <f>IF(C306="NEE","",VLOOKUP(A306,InputToets!$A$9:$J$1008,8,FALSE))</f>
        <v/>
      </c>
      <c r="H306" s="13">
        <f t="shared" si="50"/>
        <v>0</v>
      </c>
      <c r="I306" s="12">
        <f t="shared" si="51"/>
        <v>1</v>
      </c>
      <c r="J306" s="13">
        <f t="shared" si="52"/>
        <v>0</v>
      </c>
      <c r="K306" s="46" t="str">
        <f>IF($K$7=0,"",VLOOKUP(A306,Opdracht!$A$11:$J$1010,8,FALSE))</f>
        <v/>
      </c>
      <c r="L306" s="13">
        <f t="shared" si="53"/>
        <v>0</v>
      </c>
      <c r="M306" s="12">
        <f t="shared" si="54"/>
        <v>0</v>
      </c>
      <c r="N306" s="12">
        <f t="shared" si="55"/>
        <v>0</v>
      </c>
      <c r="O306" s="46" t="str">
        <f t="shared" si="56"/>
        <v/>
      </c>
      <c r="P306" s="20" t="str">
        <f>IF(ISERROR(O306),(G306),IF(OR(ISERROR(G306),ISERROR(K306)),"",IF(AND(G306="",K306=""),IF(A306="","",""),IF(ISNUMBER(O306),IF(OR($O$7="T",$O$7="A"),IF(AND(O306&gt;5,O306&lt;$P$4),5,IF(AND(O306&gt;=$P$4,O306&lt;=6),6,MROUND(O306,P$7))),IF(AND(MIN(G306,K306)&lt;#REF!,R306="!",O306&gt;=$P$4),"ONV",IF(AND(O306&gt;5,O306&lt;$P$4),5,IF(AND(O306&gt;=$P$4,O306&lt;=6),6,MROUND(O306,P$7))))),""))))</f>
        <v/>
      </c>
      <c r="Q306" s="187" t="e">
        <f>IF(AND($O$7="B",ISNUMBER(O306),MIN(G306,K306)&lt;#REF!),"!","")</f>
        <v>#REF!</v>
      </c>
      <c r="R306" s="190" t="str">
        <f t="shared" si="47"/>
        <v/>
      </c>
      <c r="S306" s="193" t="str">
        <f t="shared" si="57"/>
        <v/>
      </c>
      <c r="T306" s="1"/>
    </row>
    <row r="307" spans="1:20" x14ac:dyDescent="0.2">
      <c r="A307" s="21" t="str">
        <f>OutputOsiris!A307</f>
        <v/>
      </c>
      <c r="B307" s="26" t="str">
        <f>VLOOKUP(A307,InputToets!$A$9:$A$1008,1,FALSE)</f>
        <v/>
      </c>
      <c r="C307" s="44" t="str">
        <f t="shared" si="48"/>
        <v/>
      </c>
      <c r="D307" s="45" t="str">
        <f>VLOOKUP(A307,Opdracht!$A$11:$A$1010,1,FALSE)</f>
        <v/>
      </c>
      <c r="E307" s="44" t="str">
        <f t="shared" si="49"/>
        <v/>
      </c>
      <c r="F307" s="19" t="str">
        <f>VLOOKUP(A307,OutputOsiris!$A$9:$B$1008,2,FALSE)</f>
        <v/>
      </c>
      <c r="G307" s="46" t="str">
        <f>IF(C307="NEE","",VLOOKUP(A307,InputToets!$A$9:$J$1008,8,FALSE))</f>
        <v/>
      </c>
      <c r="H307" s="13">
        <f t="shared" si="50"/>
        <v>0</v>
      </c>
      <c r="I307" s="12">
        <f t="shared" si="51"/>
        <v>1</v>
      </c>
      <c r="J307" s="13">
        <f t="shared" si="52"/>
        <v>0</v>
      </c>
      <c r="K307" s="46" t="str">
        <f>IF($K$7=0,"",VLOOKUP(A307,Opdracht!$A$11:$J$1010,8,FALSE))</f>
        <v/>
      </c>
      <c r="L307" s="13">
        <f t="shared" si="53"/>
        <v>0</v>
      </c>
      <c r="M307" s="12">
        <f t="shared" si="54"/>
        <v>0</v>
      </c>
      <c r="N307" s="12">
        <f t="shared" si="55"/>
        <v>0</v>
      </c>
      <c r="O307" s="46" t="str">
        <f t="shared" si="56"/>
        <v/>
      </c>
      <c r="P307" s="20" t="str">
        <f>IF(ISERROR(O307),(G307),IF(OR(ISERROR(G307),ISERROR(K307)),"",IF(AND(G307="",K307=""),IF(A307="","",""),IF(ISNUMBER(O307),IF(OR($O$7="T",$O$7="A"),IF(AND(O307&gt;5,O307&lt;$P$4),5,IF(AND(O307&gt;=$P$4,O307&lt;=6),6,MROUND(O307,P$7))),IF(AND(MIN(G307,K307)&lt;#REF!,R307="!",O307&gt;=$P$4),"ONV",IF(AND(O307&gt;5,O307&lt;$P$4),5,IF(AND(O307&gt;=$P$4,O307&lt;=6),6,MROUND(O307,P$7))))),""))))</f>
        <v/>
      </c>
      <c r="Q307" s="187" t="e">
        <f>IF(AND($O$7="B",ISNUMBER(O307),MIN(G307,K307)&lt;#REF!),"!","")</f>
        <v>#REF!</v>
      </c>
      <c r="R307" s="190" t="str">
        <f t="shared" si="47"/>
        <v/>
      </c>
      <c r="S307" s="193" t="str">
        <f t="shared" si="57"/>
        <v/>
      </c>
      <c r="T307" s="1"/>
    </row>
    <row r="308" spans="1:20" x14ac:dyDescent="0.2">
      <c r="A308" s="21" t="str">
        <f>OutputOsiris!A308</f>
        <v/>
      </c>
      <c r="B308" s="26" t="str">
        <f>VLOOKUP(A308,InputToets!$A$9:$A$1008,1,FALSE)</f>
        <v/>
      </c>
      <c r="C308" s="44" t="str">
        <f t="shared" si="48"/>
        <v/>
      </c>
      <c r="D308" s="45" t="str">
        <f>VLOOKUP(A308,Opdracht!$A$11:$A$1010,1,FALSE)</f>
        <v/>
      </c>
      <c r="E308" s="44" t="str">
        <f t="shared" si="49"/>
        <v/>
      </c>
      <c r="F308" s="19" t="str">
        <f>VLOOKUP(A308,OutputOsiris!$A$9:$B$1008,2,FALSE)</f>
        <v/>
      </c>
      <c r="G308" s="46" t="str">
        <f>IF(C308="NEE","",VLOOKUP(A308,InputToets!$A$9:$J$1008,8,FALSE))</f>
        <v/>
      </c>
      <c r="H308" s="13">
        <f t="shared" si="50"/>
        <v>0</v>
      </c>
      <c r="I308" s="12">
        <f t="shared" si="51"/>
        <v>1</v>
      </c>
      <c r="J308" s="13">
        <f t="shared" si="52"/>
        <v>0</v>
      </c>
      <c r="K308" s="46" t="str">
        <f>IF($K$7=0,"",VLOOKUP(A308,Opdracht!$A$11:$J$1010,8,FALSE))</f>
        <v/>
      </c>
      <c r="L308" s="13">
        <f t="shared" si="53"/>
        <v>0</v>
      </c>
      <c r="M308" s="12">
        <f t="shared" si="54"/>
        <v>0</v>
      </c>
      <c r="N308" s="12">
        <f t="shared" si="55"/>
        <v>0</v>
      </c>
      <c r="O308" s="46" t="str">
        <f t="shared" si="56"/>
        <v/>
      </c>
      <c r="P308" s="20" t="str">
        <f>IF(ISERROR(O308),(G308),IF(OR(ISERROR(G308),ISERROR(K308)),"",IF(AND(G308="",K308=""),IF(A308="","",""),IF(ISNUMBER(O308),IF(OR($O$7="T",$O$7="A"),IF(AND(O308&gt;5,O308&lt;$P$4),5,IF(AND(O308&gt;=$P$4,O308&lt;=6),6,MROUND(O308,P$7))),IF(AND(MIN(G308,K308)&lt;#REF!,R308="!",O308&gt;=$P$4),"ONV",IF(AND(O308&gt;5,O308&lt;$P$4),5,IF(AND(O308&gt;=$P$4,O308&lt;=6),6,MROUND(O308,P$7))))),""))))</f>
        <v/>
      </c>
      <c r="Q308" s="187" t="e">
        <f>IF(AND($O$7="B",ISNUMBER(O308),MIN(G308,K308)&lt;#REF!),"!","")</f>
        <v>#REF!</v>
      </c>
      <c r="R308" s="190" t="str">
        <f t="shared" si="47"/>
        <v/>
      </c>
      <c r="S308" s="193" t="str">
        <f t="shared" si="57"/>
        <v/>
      </c>
      <c r="T308" s="1"/>
    </row>
    <row r="309" spans="1:20" x14ac:dyDescent="0.2">
      <c r="A309" s="21" t="str">
        <f>OutputOsiris!A309</f>
        <v/>
      </c>
      <c r="B309" s="26" t="str">
        <f>VLOOKUP(A309,InputToets!$A$9:$A$1008,1,FALSE)</f>
        <v/>
      </c>
      <c r="C309" s="44" t="str">
        <f t="shared" si="48"/>
        <v/>
      </c>
      <c r="D309" s="45" t="str">
        <f>VLOOKUP(A309,Opdracht!$A$11:$A$1010,1,FALSE)</f>
        <v/>
      </c>
      <c r="E309" s="44" t="str">
        <f t="shared" si="49"/>
        <v/>
      </c>
      <c r="F309" s="19" t="str">
        <f>VLOOKUP(A309,OutputOsiris!$A$9:$B$1008,2,FALSE)</f>
        <v/>
      </c>
      <c r="G309" s="46" t="str">
        <f>IF(C309="NEE","",VLOOKUP(A309,InputToets!$A$9:$J$1008,8,FALSE))</f>
        <v/>
      </c>
      <c r="H309" s="13">
        <f t="shared" si="50"/>
        <v>0</v>
      </c>
      <c r="I309" s="12">
        <f t="shared" si="51"/>
        <v>1</v>
      </c>
      <c r="J309" s="13">
        <f t="shared" si="52"/>
        <v>0</v>
      </c>
      <c r="K309" s="46" t="str">
        <f>IF($K$7=0,"",VLOOKUP(A309,Opdracht!$A$11:$J$1010,8,FALSE))</f>
        <v/>
      </c>
      <c r="L309" s="13">
        <f t="shared" si="53"/>
        <v>0</v>
      </c>
      <c r="M309" s="12">
        <f t="shared" si="54"/>
        <v>0</v>
      </c>
      <c r="N309" s="12">
        <f t="shared" si="55"/>
        <v>0</v>
      </c>
      <c r="O309" s="46" t="str">
        <f t="shared" si="56"/>
        <v/>
      </c>
      <c r="P309" s="20" t="str">
        <f>IF(ISERROR(O309),(G309),IF(OR(ISERROR(G309),ISERROR(K309)),"",IF(AND(G309="",K309=""),IF(A309="","",""),IF(ISNUMBER(O309),IF(OR($O$7="T",$O$7="A"),IF(AND(O309&gt;5,O309&lt;$P$4),5,IF(AND(O309&gt;=$P$4,O309&lt;=6),6,MROUND(O309,P$7))),IF(AND(MIN(G309,K309)&lt;#REF!,R309="!",O309&gt;=$P$4),"ONV",IF(AND(O309&gt;5,O309&lt;$P$4),5,IF(AND(O309&gt;=$P$4,O309&lt;=6),6,MROUND(O309,P$7))))),""))))</f>
        <v/>
      </c>
      <c r="Q309" s="187" t="e">
        <f>IF(AND($O$7="B",ISNUMBER(O309),MIN(G309,K309)&lt;#REF!),"!","")</f>
        <v>#REF!</v>
      </c>
      <c r="R309" s="190" t="str">
        <f t="shared" si="47"/>
        <v/>
      </c>
      <c r="S309" s="193" t="str">
        <f t="shared" si="57"/>
        <v/>
      </c>
      <c r="T309" s="1"/>
    </row>
    <row r="310" spans="1:20" x14ac:dyDescent="0.2">
      <c r="A310" s="21" t="str">
        <f>OutputOsiris!A310</f>
        <v/>
      </c>
      <c r="B310" s="26" t="str">
        <f>VLOOKUP(A310,InputToets!$A$9:$A$1008,1,FALSE)</f>
        <v/>
      </c>
      <c r="C310" s="44" t="str">
        <f t="shared" si="48"/>
        <v/>
      </c>
      <c r="D310" s="45" t="str">
        <f>VLOOKUP(A310,Opdracht!$A$11:$A$1010,1,FALSE)</f>
        <v/>
      </c>
      <c r="E310" s="44" t="str">
        <f t="shared" si="49"/>
        <v/>
      </c>
      <c r="F310" s="19" t="str">
        <f>VLOOKUP(A310,OutputOsiris!$A$9:$B$1008,2,FALSE)</f>
        <v/>
      </c>
      <c r="G310" s="46" t="str">
        <f>IF(C310="NEE","",VLOOKUP(A310,InputToets!$A$9:$J$1008,8,FALSE))</f>
        <v/>
      </c>
      <c r="H310" s="13">
        <f t="shared" si="50"/>
        <v>0</v>
      </c>
      <c r="I310" s="12">
        <f t="shared" si="51"/>
        <v>1</v>
      </c>
      <c r="J310" s="13">
        <f t="shared" si="52"/>
        <v>0</v>
      </c>
      <c r="K310" s="46" t="str">
        <f>IF($K$7=0,"",VLOOKUP(A310,Opdracht!$A$11:$J$1010,8,FALSE))</f>
        <v/>
      </c>
      <c r="L310" s="13">
        <f t="shared" si="53"/>
        <v>0</v>
      </c>
      <c r="M310" s="12">
        <f t="shared" si="54"/>
        <v>0</v>
      </c>
      <c r="N310" s="12">
        <f t="shared" si="55"/>
        <v>0</v>
      </c>
      <c r="O310" s="46" t="str">
        <f t="shared" si="56"/>
        <v/>
      </c>
      <c r="P310" s="20" t="str">
        <f>IF(ISERROR(O310),(G310),IF(OR(ISERROR(G310),ISERROR(K310)),"",IF(AND(G310="",K310=""),IF(A310="","",""),IF(ISNUMBER(O310),IF(OR($O$7="T",$O$7="A"),IF(AND(O310&gt;5,O310&lt;$P$4),5,IF(AND(O310&gt;=$P$4,O310&lt;=6),6,MROUND(O310,P$7))),IF(AND(MIN(G310,K310)&lt;#REF!,R310="!",O310&gt;=$P$4),"ONV",IF(AND(O310&gt;5,O310&lt;$P$4),5,IF(AND(O310&gt;=$P$4,O310&lt;=6),6,MROUND(O310,P$7))))),""))))</f>
        <v/>
      </c>
      <c r="Q310" s="187" t="e">
        <f>IF(AND($O$7="B",ISNUMBER(O310),MIN(G310,K310)&lt;#REF!),"!","")</f>
        <v>#REF!</v>
      </c>
      <c r="R310" s="190" t="str">
        <f t="shared" si="47"/>
        <v/>
      </c>
      <c r="S310" s="193" t="str">
        <f t="shared" si="57"/>
        <v/>
      </c>
      <c r="T310" s="1"/>
    </row>
    <row r="311" spans="1:20" x14ac:dyDescent="0.2">
      <c r="A311" s="21" t="str">
        <f>OutputOsiris!A311</f>
        <v/>
      </c>
      <c r="B311" s="26" t="str">
        <f>VLOOKUP(A311,InputToets!$A$9:$A$1008,1,FALSE)</f>
        <v/>
      </c>
      <c r="C311" s="44" t="str">
        <f t="shared" si="48"/>
        <v/>
      </c>
      <c r="D311" s="45" t="str">
        <f>VLOOKUP(A311,Opdracht!$A$11:$A$1010,1,FALSE)</f>
        <v/>
      </c>
      <c r="E311" s="44" t="str">
        <f t="shared" si="49"/>
        <v/>
      </c>
      <c r="F311" s="19" t="str">
        <f>VLOOKUP(A311,OutputOsiris!$A$9:$B$1008,2,FALSE)</f>
        <v/>
      </c>
      <c r="G311" s="46" t="str">
        <f>IF(C311="NEE","",VLOOKUP(A311,InputToets!$A$9:$J$1008,8,FALSE))</f>
        <v/>
      </c>
      <c r="H311" s="13">
        <f t="shared" si="50"/>
        <v>0</v>
      </c>
      <c r="I311" s="12">
        <f t="shared" si="51"/>
        <v>1</v>
      </c>
      <c r="J311" s="13">
        <f t="shared" si="52"/>
        <v>0</v>
      </c>
      <c r="K311" s="46" t="str">
        <f>IF($K$7=0,"",VLOOKUP(A311,Opdracht!$A$11:$J$1010,8,FALSE))</f>
        <v/>
      </c>
      <c r="L311" s="13">
        <f t="shared" si="53"/>
        <v>0</v>
      </c>
      <c r="M311" s="12">
        <f t="shared" si="54"/>
        <v>0</v>
      </c>
      <c r="N311" s="12">
        <f t="shared" si="55"/>
        <v>0</v>
      </c>
      <c r="O311" s="46" t="str">
        <f t="shared" si="56"/>
        <v/>
      </c>
      <c r="P311" s="20" t="str">
        <f>IF(ISERROR(O311),(G311),IF(OR(ISERROR(G311),ISERROR(K311)),"",IF(AND(G311="",K311=""),IF(A311="","",""),IF(ISNUMBER(O311),IF(OR($O$7="T",$O$7="A"),IF(AND(O311&gt;5,O311&lt;$P$4),5,IF(AND(O311&gt;=$P$4,O311&lt;=6),6,MROUND(O311,P$7))),IF(AND(MIN(G311,K311)&lt;#REF!,R311="!",O311&gt;=$P$4),"ONV",IF(AND(O311&gt;5,O311&lt;$P$4),5,IF(AND(O311&gt;=$P$4,O311&lt;=6),6,MROUND(O311,P$7))))),""))))</f>
        <v/>
      </c>
      <c r="Q311" s="187" t="e">
        <f>IF(AND($O$7="B",ISNUMBER(O311),MIN(G311,K311)&lt;#REF!),"!","")</f>
        <v>#REF!</v>
      </c>
      <c r="R311" s="190" t="str">
        <f t="shared" si="47"/>
        <v/>
      </c>
      <c r="S311" s="193" t="str">
        <f t="shared" si="57"/>
        <v/>
      </c>
      <c r="T311" s="1"/>
    </row>
    <row r="312" spans="1:20" x14ac:dyDescent="0.2">
      <c r="A312" s="21" t="str">
        <f>OutputOsiris!A312</f>
        <v/>
      </c>
      <c r="B312" s="26" t="str">
        <f>VLOOKUP(A312,InputToets!$A$9:$A$1008,1,FALSE)</f>
        <v/>
      </c>
      <c r="C312" s="44" t="str">
        <f t="shared" si="48"/>
        <v/>
      </c>
      <c r="D312" s="45" t="str">
        <f>VLOOKUP(A312,Opdracht!$A$11:$A$1010,1,FALSE)</f>
        <v/>
      </c>
      <c r="E312" s="44" t="str">
        <f t="shared" si="49"/>
        <v/>
      </c>
      <c r="F312" s="19" t="str">
        <f>VLOOKUP(A312,OutputOsiris!$A$9:$B$1008,2,FALSE)</f>
        <v/>
      </c>
      <c r="G312" s="46" t="str">
        <f>IF(C312="NEE","",VLOOKUP(A312,InputToets!$A$9:$J$1008,8,FALSE))</f>
        <v/>
      </c>
      <c r="H312" s="13">
        <f t="shared" si="50"/>
        <v>0</v>
      </c>
      <c r="I312" s="12">
        <f t="shared" si="51"/>
        <v>1</v>
      </c>
      <c r="J312" s="13">
        <f t="shared" si="52"/>
        <v>0</v>
      </c>
      <c r="K312" s="46" t="str">
        <f>IF($K$7=0,"",VLOOKUP(A312,Opdracht!$A$11:$J$1010,8,FALSE))</f>
        <v/>
      </c>
      <c r="L312" s="13">
        <f t="shared" si="53"/>
        <v>0</v>
      </c>
      <c r="M312" s="12">
        <f t="shared" si="54"/>
        <v>0</v>
      </c>
      <c r="N312" s="12">
        <f t="shared" si="55"/>
        <v>0</v>
      </c>
      <c r="O312" s="46" t="str">
        <f t="shared" si="56"/>
        <v/>
      </c>
      <c r="P312" s="20" t="str">
        <f>IF(ISERROR(O312),(G312),IF(OR(ISERROR(G312),ISERROR(K312)),"",IF(AND(G312="",K312=""),IF(A312="","",""),IF(ISNUMBER(O312),IF(OR($O$7="T",$O$7="A"),IF(AND(O312&gt;5,O312&lt;$P$4),5,IF(AND(O312&gt;=$P$4,O312&lt;=6),6,MROUND(O312,P$7))),IF(AND(MIN(G312,K312)&lt;#REF!,R312="!",O312&gt;=$P$4),"ONV",IF(AND(O312&gt;5,O312&lt;$P$4),5,IF(AND(O312&gt;=$P$4,O312&lt;=6),6,MROUND(O312,P$7))))),""))))</f>
        <v/>
      </c>
      <c r="Q312" s="187" t="e">
        <f>IF(AND($O$7="B",ISNUMBER(O312),MIN(G312,K312)&lt;#REF!),"!","")</f>
        <v>#REF!</v>
      </c>
      <c r="R312" s="190" t="str">
        <f t="shared" si="47"/>
        <v/>
      </c>
      <c r="S312" s="193" t="str">
        <f t="shared" si="57"/>
        <v/>
      </c>
      <c r="T312" s="1"/>
    </row>
    <row r="313" spans="1:20" x14ac:dyDescent="0.2">
      <c r="A313" s="21" t="str">
        <f>OutputOsiris!A313</f>
        <v/>
      </c>
      <c r="B313" s="26" t="str">
        <f>VLOOKUP(A313,InputToets!$A$9:$A$1008,1,FALSE)</f>
        <v/>
      </c>
      <c r="C313" s="44" t="str">
        <f t="shared" si="48"/>
        <v/>
      </c>
      <c r="D313" s="45" t="str">
        <f>VLOOKUP(A313,Opdracht!$A$11:$A$1010,1,FALSE)</f>
        <v/>
      </c>
      <c r="E313" s="44" t="str">
        <f t="shared" si="49"/>
        <v/>
      </c>
      <c r="F313" s="19" t="str">
        <f>VLOOKUP(A313,OutputOsiris!$A$9:$B$1008,2,FALSE)</f>
        <v/>
      </c>
      <c r="G313" s="46" t="str">
        <f>IF(C313="NEE","",VLOOKUP(A313,InputToets!$A$9:$J$1008,8,FALSE))</f>
        <v/>
      </c>
      <c r="H313" s="13">
        <f t="shared" si="50"/>
        <v>0</v>
      </c>
      <c r="I313" s="12">
        <f t="shared" si="51"/>
        <v>1</v>
      </c>
      <c r="J313" s="13">
        <f t="shared" si="52"/>
        <v>0</v>
      </c>
      <c r="K313" s="46" t="str">
        <f>IF($K$7=0,"",VLOOKUP(A313,Opdracht!$A$11:$J$1010,8,FALSE))</f>
        <v/>
      </c>
      <c r="L313" s="13">
        <f t="shared" si="53"/>
        <v>0</v>
      </c>
      <c r="M313" s="12">
        <f t="shared" si="54"/>
        <v>0</v>
      </c>
      <c r="N313" s="12">
        <f t="shared" si="55"/>
        <v>0</v>
      </c>
      <c r="O313" s="46" t="str">
        <f t="shared" si="56"/>
        <v/>
      </c>
      <c r="P313" s="20" t="str">
        <f>IF(ISERROR(O313),(G313),IF(OR(ISERROR(G313),ISERROR(K313)),"",IF(AND(G313="",K313=""),IF(A313="","",""),IF(ISNUMBER(O313),IF(OR($O$7="T",$O$7="A"),IF(AND(O313&gt;5,O313&lt;$P$4),5,IF(AND(O313&gt;=$P$4,O313&lt;=6),6,MROUND(O313,P$7))),IF(AND(MIN(G313,K313)&lt;#REF!,R313="!",O313&gt;=$P$4),"ONV",IF(AND(O313&gt;5,O313&lt;$P$4),5,IF(AND(O313&gt;=$P$4,O313&lt;=6),6,MROUND(O313,P$7))))),""))))</f>
        <v/>
      </c>
      <c r="Q313" s="187" t="e">
        <f>IF(AND($O$7="B",ISNUMBER(O313),MIN(G313,K313)&lt;#REF!),"!","")</f>
        <v>#REF!</v>
      </c>
      <c r="R313" s="190" t="str">
        <f t="shared" si="47"/>
        <v/>
      </c>
      <c r="S313" s="193" t="str">
        <f t="shared" si="57"/>
        <v/>
      </c>
      <c r="T313" s="1"/>
    </row>
    <row r="314" spans="1:20" x14ac:dyDescent="0.2">
      <c r="A314" s="21" t="str">
        <f>OutputOsiris!A314</f>
        <v/>
      </c>
      <c r="B314" s="26" t="str">
        <f>VLOOKUP(A314,InputToets!$A$9:$A$1008,1,FALSE)</f>
        <v/>
      </c>
      <c r="C314" s="44" t="str">
        <f t="shared" si="48"/>
        <v/>
      </c>
      <c r="D314" s="45" t="str">
        <f>VLOOKUP(A314,Opdracht!$A$11:$A$1010,1,FALSE)</f>
        <v/>
      </c>
      <c r="E314" s="44" t="str">
        <f t="shared" si="49"/>
        <v/>
      </c>
      <c r="F314" s="19" t="str">
        <f>VLOOKUP(A314,OutputOsiris!$A$9:$B$1008,2,FALSE)</f>
        <v/>
      </c>
      <c r="G314" s="46" t="str">
        <f>IF(C314="NEE","",VLOOKUP(A314,InputToets!$A$9:$J$1008,8,FALSE))</f>
        <v/>
      </c>
      <c r="H314" s="13">
        <f t="shared" si="50"/>
        <v>0</v>
      </c>
      <c r="I314" s="12">
        <f t="shared" si="51"/>
        <v>1</v>
      </c>
      <c r="J314" s="13">
        <f t="shared" si="52"/>
        <v>0</v>
      </c>
      <c r="K314" s="46" t="str">
        <f>IF($K$7=0,"",VLOOKUP(A314,Opdracht!$A$11:$J$1010,8,FALSE))</f>
        <v/>
      </c>
      <c r="L314" s="13">
        <f t="shared" si="53"/>
        <v>0</v>
      </c>
      <c r="M314" s="12">
        <f t="shared" si="54"/>
        <v>0</v>
      </c>
      <c r="N314" s="12">
        <f t="shared" si="55"/>
        <v>0</v>
      </c>
      <c r="O314" s="46" t="str">
        <f t="shared" si="56"/>
        <v/>
      </c>
      <c r="P314" s="20" t="str">
        <f>IF(ISERROR(O314),(G314),IF(OR(ISERROR(G314),ISERROR(K314)),"",IF(AND(G314="",K314=""),IF(A314="","",""),IF(ISNUMBER(O314),IF(OR($O$7="T",$O$7="A"),IF(AND(O314&gt;5,O314&lt;$P$4),5,IF(AND(O314&gt;=$P$4,O314&lt;=6),6,MROUND(O314,P$7))),IF(AND(MIN(G314,K314)&lt;#REF!,R314="!",O314&gt;=$P$4),"ONV",IF(AND(O314&gt;5,O314&lt;$P$4),5,IF(AND(O314&gt;=$P$4,O314&lt;=6),6,MROUND(O314,P$7))))),""))))</f>
        <v/>
      </c>
      <c r="Q314" s="187" t="e">
        <f>IF(AND($O$7="B",ISNUMBER(O314),MIN(G314,K314)&lt;#REF!),"!","")</f>
        <v>#REF!</v>
      </c>
      <c r="R314" s="190" t="str">
        <f t="shared" si="47"/>
        <v/>
      </c>
      <c r="S314" s="193" t="str">
        <f t="shared" si="57"/>
        <v/>
      </c>
      <c r="T314" s="1"/>
    </row>
    <row r="315" spans="1:20" x14ac:dyDescent="0.2">
      <c r="A315" s="21" t="str">
        <f>OutputOsiris!A315</f>
        <v/>
      </c>
      <c r="B315" s="26" t="str">
        <f>VLOOKUP(A315,InputToets!$A$9:$A$1008,1,FALSE)</f>
        <v/>
      </c>
      <c r="C315" s="44" t="str">
        <f t="shared" si="48"/>
        <v/>
      </c>
      <c r="D315" s="45" t="str">
        <f>VLOOKUP(A315,Opdracht!$A$11:$A$1010,1,FALSE)</f>
        <v/>
      </c>
      <c r="E315" s="44" t="str">
        <f t="shared" si="49"/>
        <v/>
      </c>
      <c r="F315" s="19" t="str">
        <f>VLOOKUP(A315,OutputOsiris!$A$9:$B$1008,2,FALSE)</f>
        <v/>
      </c>
      <c r="G315" s="46" t="str">
        <f>IF(C315="NEE","",VLOOKUP(A315,InputToets!$A$9:$J$1008,8,FALSE))</f>
        <v/>
      </c>
      <c r="H315" s="13">
        <f t="shared" si="50"/>
        <v>0</v>
      </c>
      <c r="I315" s="12">
        <f t="shared" si="51"/>
        <v>1</v>
      </c>
      <c r="J315" s="13">
        <f t="shared" si="52"/>
        <v>0</v>
      </c>
      <c r="K315" s="46" t="str">
        <f>IF($K$7=0,"",VLOOKUP(A315,Opdracht!$A$11:$J$1010,8,FALSE))</f>
        <v/>
      </c>
      <c r="L315" s="13">
        <f t="shared" si="53"/>
        <v>0</v>
      </c>
      <c r="M315" s="12">
        <f t="shared" si="54"/>
        <v>0</v>
      </c>
      <c r="N315" s="12">
        <f t="shared" si="55"/>
        <v>0</v>
      </c>
      <c r="O315" s="46" t="str">
        <f t="shared" si="56"/>
        <v/>
      </c>
      <c r="P315" s="20" t="str">
        <f>IF(ISERROR(O315),(G315),IF(OR(ISERROR(G315),ISERROR(K315)),"",IF(AND(G315="",K315=""),IF(A315="","",""),IF(ISNUMBER(O315),IF(OR($O$7="T",$O$7="A"),IF(AND(O315&gt;5,O315&lt;$P$4),5,IF(AND(O315&gt;=$P$4,O315&lt;=6),6,MROUND(O315,P$7))),IF(AND(MIN(G315,K315)&lt;#REF!,R315="!",O315&gt;=$P$4),"ONV",IF(AND(O315&gt;5,O315&lt;$P$4),5,IF(AND(O315&gt;=$P$4,O315&lt;=6),6,MROUND(O315,P$7))))),""))))</f>
        <v/>
      </c>
      <c r="Q315" s="187" t="e">
        <f>IF(AND($O$7="B",ISNUMBER(O315),MIN(G315,K315)&lt;#REF!),"!","")</f>
        <v>#REF!</v>
      </c>
      <c r="R315" s="190" t="str">
        <f t="shared" si="47"/>
        <v/>
      </c>
      <c r="S315" s="193" t="str">
        <f t="shared" si="57"/>
        <v/>
      </c>
      <c r="T315" s="1"/>
    </row>
    <row r="316" spans="1:20" x14ac:dyDescent="0.2">
      <c r="A316" s="21" t="str">
        <f>OutputOsiris!A316</f>
        <v/>
      </c>
      <c r="B316" s="26" t="str">
        <f>VLOOKUP(A316,InputToets!$A$9:$A$1008,1,FALSE)</f>
        <v/>
      </c>
      <c r="C316" s="44" t="str">
        <f t="shared" si="48"/>
        <v/>
      </c>
      <c r="D316" s="45" t="str">
        <f>VLOOKUP(A316,Opdracht!$A$11:$A$1010,1,FALSE)</f>
        <v/>
      </c>
      <c r="E316" s="44" t="str">
        <f t="shared" si="49"/>
        <v/>
      </c>
      <c r="F316" s="19" t="str">
        <f>VLOOKUP(A316,OutputOsiris!$A$9:$B$1008,2,FALSE)</f>
        <v/>
      </c>
      <c r="G316" s="46" t="str">
        <f>IF(C316="NEE","",VLOOKUP(A316,InputToets!$A$9:$J$1008,8,FALSE))</f>
        <v/>
      </c>
      <c r="H316" s="13">
        <f t="shared" si="50"/>
        <v>0</v>
      </c>
      <c r="I316" s="12">
        <f t="shared" si="51"/>
        <v>1</v>
      </c>
      <c r="J316" s="13">
        <f t="shared" si="52"/>
        <v>0</v>
      </c>
      <c r="K316" s="46" t="str">
        <f>IF($K$7=0,"",VLOOKUP(A316,Opdracht!$A$11:$J$1010,8,FALSE))</f>
        <v/>
      </c>
      <c r="L316" s="13">
        <f t="shared" si="53"/>
        <v>0</v>
      </c>
      <c r="M316" s="12">
        <f t="shared" si="54"/>
        <v>0</v>
      </c>
      <c r="N316" s="12">
        <f t="shared" si="55"/>
        <v>0</v>
      </c>
      <c r="O316" s="46" t="str">
        <f t="shared" si="56"/>
        <v/>
      </c>
      <c r="P316" s="20" t="str">
        <f>IF(ISERROR(O316),(G316),IF(OR(ISERROR(G316),ISERROR(K316)),"",IF(AND(G316="",K316=""),IF(A316="","",""),IF(ISNUMBER(O316),IF(OR($O$7="T",$O$7="A"),IF(AND(O316&gt;5,O316&lt;$P$4),5,IF(AND(O316&gt;=$P$4,O316&lt;=6),6,MROUND(O316,P$7))),IF(AND(MIN(G316,K316)&lt;#REF!,R316="!",O316&gt;=$P$4),"ONV",IF(AND(O316&gt;5,O316&lt;$P$4),5,IF(AND(O316&gt;=$P$4,O316&lt;=6),6,MROUND(O316,P$7))))),""))))</f>
        <v/>
      </c>
      <c r="Q316" s="187" t="e">
        <f>IF(AND($O$7="B",ISNUMBER(O316),MIN(G316,K316)&lt;#REF!),"!","")</f>
        <v>#REF!</v>
      </c>
      <c r="R316" s="190" t="str">
        <f t="shared" si="47"/>
        <v/>
      </c>
      <c r="S316" s="193" t="str">
        <f t="shared" si="57"/>
        <v/>
      </c>
      <c r="T316" s="1"/>
    </row>
    <row r="317" spans="1:20" x14ac:dyDescent="0.2">
      <c r="A317" s="21" t="str">
        <f>OutputOsiris!A317</f>
        <v/>
      </c>
      <c r="B317" s="26" t="str">
        <f>VLOOKUP(A317,InputToets!$A$9:$A$1008,1,FALSE)</f>
        <v/>
      </c>
      <c r="C317" s="44" t="str">
        <f t="shared" si="48"/>
        <v/>
      </c>
      <c r="D317" s="45" t="str">
        <f>VLOOKUP(A317,Opdracht!$A$11:$A$1010,1,FALSE)</f>
        <v/>
      </c>
      <c r="E317" s="44" t="str">
        <f t="shared" si="49"/>
        <v/>
      </c>
      <c r="F317" s="19" t="str">
        <f>VLOOKUP(A317,OutputOsiris!$A$9:$B$1008,2,FALSE)</f>
        <v/>
      </c>
      <c r="G317" s="46" t="str">
        <f>IF(C317="NEE","",VLOOKUP(A317,InputToets!$A$9:$J$1008,8,FALSE))</f>
        <v/>
      </c>
      <c r="H317" s="13">
        <f t="shared" si="50"/>
        <v>0</v>
      </c>
      <c r="I317" s="12">
        <f t="shared" si="51"/>
        <v>1</v>
      </c>
      <c r="J317" s="13">
        <f t="shared" si="52"/>
        <v>0</v>
      </c>
      <c r="K317" s="46" t="str">
        <f>IF($K$7=0,"",VLOOKUP(A317,Opdracht!$A$11:$J$1010,8,FALSE))</f>
        <v/>
      </c>
      <c r="L317" s="13">
        <f t="shared" si="53"/>
        <v>0</v>
      </c>
      <c r="M317" s="12">
        <f t="shared" si="54"/>
        <v>0</v>
      </c>
      <c r="N317" s="12">
        <f t="shared" si="55"/>
        <v>0</v>
      </c>
      <c r="O317" s="46" t="str">
        <f t="shared" si="56"/>
        <v/>
      </c>
      <c r="P317" s="20" t="str">
        <f>IF(ISERROR(O317),(G317),IF(OR(ISERROR(G317),ISERROR(K317)),"",IF(AND(G317="",K317=""),IF(A317="","",""),IF(ISNUMBER(O317),IF(OR($O$7="T",$O$7="A"),IF(AND(O317&gt;5,O317&lt;$P$4),5,IF(AND(O317&gt;=$P$4,O317&lt;=6),6,MROUND(O317,P$7))),IF(AND(MIN(G317,K317)&lt;#REF!,R317="!",O317&gt;=$P$4),"ONV",IF(AND(O317&gt;5,O317&lt;$P$4),5,IF(AND(O317&gt;=$P$4,O317&lt;=6),6,MROUND(O317,P$7))))),""))))</f>
        <v/>
      </c>
      <c r="Q317" s="187" t="e">
        <f>IF(AND($O$7="B",ISNUMBER(O317),MIN(G317,K317)&lt;#REF!),"!","")</f>
        <v>#REF!</v>
      </c>
      <c r="R317" s="190" t="str">
        <f t="shared" si="47"/>
        <v/>
      </c>
      <c r="S317" s="193" t="str">
        <f t="shared" si="57"/>
        <v/>
      </c>
      <c r="T317" s="1"/>
    </row>
    <row r="318" spans="1:20" x14ac:dyDescent="0.2">
      <c r="A318" s="21" t="str">
        <f>OutputOsiris!A318</f>
        <v/>
      </c>
      <c r="B318" s="26" t="str">
        <f>VLOOKUP(A318,InputToets!$A$9:$A$1008,1,FALSE)</f>
        <v/>
      </c>
      <c r="C318" s="44" t="str">
        <f t="shared" si="48"/>
        <v/>
      </c>
      <c r="D318" s="45" t="str">
        <f>VLOOKUP(A318,Opdracht!$A$11:$A$1010,1,FALSE)</f>
        <v/>
      </c>
      <c r="E318" s="44" t="str">
        <f t="shared" si="49"/>
        <v/>
      </c>
      <c r="F318" s="19" t="str">
        <f>VLOOKUP(A318,OutputOsiris!$A$9:$B$1008,2,FALSE)</f>
        <v/>
      </c>
      <c r="G318" s="46" t="str">
        <f>IF(C318="NEE","",VLOOKUP(A318,InputToets!$A$9:$J$1008,8,FALSE))</f>
        <v/>
      </c>
      <c r="H318" s="13">
        <f t="shared" si="50"/>
        <v>0</v>
      </c>
      <c r="I318" s="12">
        <f t="shared" si="51"/>
        <v>1</v>
      </c>
      <c r="J318" s="13">
        <f t="shared" si="52"/>
        <v>0</v>
      </c>
      <c r="K318" s="46" t="str">
        <f>IF($K$7=0,"",VLOOKUP(A318,Opdracht!$A$11:$J$1010,8,FALSE))</f>
        <v/>
      </c>
      <c r="L318" s="13">
        <f t="shared" si="53"/>
        <v>0</v>
      </c>
      <c r="M318" s="12">
        <f t="shared" si="54"/>
        <v>0</v>
      </c>
      <c r="N318" s="12">
        <f t="shared" si="55"/>
        <v>0</v>
      </c>
      <c r="O318" s="46" t="str">
        <f t="shared" si="56"/>
        <v/>
      </c>
      <c r="P318" s="20" t="str">
        <f>IF(ISERROR(O318),(G318),IF(OR(ISERROR(G318),ISERROR(K318)),"",IF(AND(G318="",K318=""),IF(A318="","",""),IF(ISNUMBER(O318),IF(OR($O$7="T",$O$7="A"),IF(AND(O318&gt;5,O318&lt;$P$4),5,IF(AND(O318&gt;=$P$4,O318&lt;=6),6,MROUND(O318,P$7))),IF(AND(MIN(G318,K318)&lt;#REF!,R318="!",O318&gt;=$P$4),"ONV",IF(AND(O318&gt;5,O318&lt;$P$4),5,IF(AND(O318&gt;=$P$4,O318&lt;=6),6,MROUND(O318,P$7))))),""))))</f>
        <v/>
      </c>
      <c r="Q318" s="187" t="e">
        <f>IF(AND($O$7="B",ISNUMBER(O318),MIN(G318,K318)&lt;#REF!),"!","")</f>
        <v>#REF!</v>
      </c>
      <c r="R318" s="190" t="str">
        <f t="shared" si="47"/>
        <v/>
      </c>
      <c r="S318" s="193" t="str">
        <f t="shared" si="57"/>
        <v/>
      </c>
      <c r="T318" s="1"/>
    </row>
    <row r="319" spans="1:20" x14ac:dyDescent="0.2">
      <c r="A319" s="21" t="str">
        <f>OutputOsiris!A319</f>
        <v/>
      </c>
      <c r="B319" s="26" t="str">
        <f>VLOOKUP(A319,InputToets!$A$9:$A$1008,1,FALSE)</f>
        <v/>
      </c>
      <c r="C319" s="44" t="str">
        <f t="shared" si="48"/>
        <v/>
      </c>
      <c r="D319" s="45" t="str">
        <f>VLOOKUP(A319,Opdracht!$A$11:$A$1010,1,FALSE)</f>
        <v/>
      </c>
      <c r="E319" s="44" t="str">
        <f t="shared" si="49"/>
        <v/>
      </c>
      <c r="F319" s="19" t="str">
        <f>VLOOKUP(A319,OutputOsiris!$A$9:$B$1008,2,FALSE)</f>
        <v/>
      </c>
      <c r="G319" s="46" t="str">
        <f>IF(C319="NEE","",VLOOKUP(A319,InputToets!$A$9:$J$1008,8,FALSE))</f>
        <v/>
      </c>
      <c r="H319" s="13">
        <f t="shared" si="50"/>
        <v>0</v>
      </c>
      <c r="I319" s="12">
        <f t="shared" si="51"/>
        <v>1</v>
      </c>
      <c r="J319" s="13">
        <f t="shared" si="52"/>
        <v>0</v>
      </c>
      <c r="K319" s="46" t="str">
        <f>IF($K$7=0,"",VLOOKUP(A319,Opdracht!$A$11:$J$1010,8,FALSE))</f>
        <v/>
      </c>
      <c r="L319" s="13">
        <f t="shared" si="53"/>
        <v>0</v>
      </c>
      <c r="M319" s="12">
        <f t="shared" si="54"/>
        <v>0</v>
      </c>
      <c r="N319" s="12">
        <f t="shared" si="55"/>
        <v>0</v>
      </c>
      <c r="O319" s="46" t="str">
        <f t="shared" si="56"/>
        <v/>
      </c>
      <c r="P319" s="20" t="str">
        <f>IF(ISERROR(O319),(G319),IF(OR(ISERROR(G319),ISERROR(K319)),"",IF(AND(G319="",K319=""),IF(A319="","",""),IF(ISNUMBER(O319),IF(OR($O$7="T",$O$7="A"),IF(AND(O319&gt;5,O319&lt;$P$4),5,IF(AND(O319&gt;=$P$4,O319&lt;=6),6,MROUND(O319,P$7))),IF(AND(MIN(G319,K319)&lt;#REF!,R319="!",O319&gt;=$P$4),"ONV",IF(AND(O319&gt;5,O319&lt;$P$4),5,IF(AND(O319&gt;=$P$4,O319&lt;=6),6,MROUND(O319,P$7))))),""))))</f>
        <v/>
      </c>
      <c r="Q319" s="187" t="e">
        <f>IF(AND($O$7="B",ISNUMBER(O319),MIN(G319,K319)&lt;#REF!),"!","")</f>
        <v>#REF!</v>
      </c>
      <c r="R319" s="190" t="str">
        <f t="shared" si="47"/>
        <v/>
      </c>
      <c r="S319" s="193" t="str">
        <f t="shared" si="57"/>
        <v/>
      </c>
      <c r="T319" s="1"/>
    </row>
    <row r="320" spans="1:20" x14ac:dyDescent="0.2">
      <c r="A320" s="21" t="str">
        <f>OutputOsiris!A320</f>
        <v/>
      </c>
      <c r="B320" s="26" t="str">
        <f>VLOOKUP(A320,InputToets!$A$9:$A$1008,1,FALSE)</f>
        <v/>
      </c>
      <c r="C320" s="44" t="str">
        <f t="shared" si="48"/>
        <v/>
      </c>
      <c r="D320" s="45" t="str">
        <f>VLOOKUP(A320,Opdracht!$A$11:$A$1010,1,FALSE)</f>
        <v/>
      </c>
      <c r="E320" s="44" t="str">
        <f t="shared" si="49"/>
        <v/>
      </c>
      <c r="F320" s="19" t="str">
        <f>VLOOKUP(A320,OutputOsiris!$A$9:$B$1008,2,FALSE)</f>
        <v/>
      </c>
      <c r="G320" s="46" t="str">
        <f>IF(C320="NEE","",VLOOKUP(A320,InputToets!$A$9:$J$1008,8,FALSE))</f>
        <v/>
      </c>
      <c r="H320" s="13">
        <f t="shared" si="50"/>
        <v>0</v>
      </c>
      <c r="I320" s="12">
        <f t="shared" si="51"/>
        <v>1</v>
      </c>
      <c r="J320" s="13">
        <f t="shared" si="52"/>
        <v>0</v>
      </c>
      <c r="K320" s="46" t="str">
        <f>IF($K$7=0,"",VLOOKUP(A320,Opdracht!$A$11:$J$1010,8,FALSE))</f>
        <v/>
      </c>
      <c r="L320" s="13">
        <f t="shared" si="53"/>
        <v>0</v>
      </c>
      <c r="M320" s="12">
        <f t="shared" si="54"/>
        <v>0</v>
      </c>
      <c r="N320" s="12">
        <f t="shared" si="55"/>
        <v>0</v>
      </c>
      <c r="O320" s="46" t="str">
        <f t="shared" si="56"/>
        <v/>
      </c>
      <c r="P320" s="20" t="str">
        <f>IF(ISERROR(O320),(G320),IF(OR(ISERROR(G320),ISERROR(K320)),"",IF(AND(G320="",K320=""),IF(A320="","",""),IF(ISNUMBER(O320),IF(OR($O$7="T",$O$7="A"),IF(AND(O320&gt;5,O320&lt;$P$4),5,IF(AND(O320&gt;=$P$4,O320&lt;=6),6,MROUND(O320,P$7))),IF(AND(MIN(G320,K320)&lt;#REF!,R320="!",O320&gt;=$P$4),"ONV",IF(AND(O320&gt;5,O320&lt;$P$4),5,IF(AND(O320&gt;=$P$4,O320&lt;=6),6,MROUND(O320,P$7))))),""))))</f>
        <v/>
      </c>
      <c r="Q320" s="187" t="e">
        <f>IF(AND($O$7="B",ISNUMBER(O320),MIN(G320,K320)&lt;#REF!),"!","")</f>
        <v>#REF!</v>
      </c>
      <c r="R320" s="190" t="str">
        <f t="shared" si="47"/>
        <v/>
      </c>
      <c r="S320" s="193" t="str">
        <f t="shared" si="57"/>
        <v/>
      </c>
      <c r="T320" s="1"/>
    </row>
    <row r="321" spans="1:20" x14ac:dyDescent="0.2">
      <c r="A321" s="21" t="str">
        <f>OutputOsiris!A321</f>
        <v/>
      </c>
      <c r="B321" s="26" t="str">
        <f>VLOOKUP(A321,InputToets!$A$9:$A$1008,1,FALSE)</f>
        <v/>
      </c>
      <c r="C321" s="44" t="str">
        <f t="shared" si="48"/>
        <v/>
      </c>
      <c r="D321" s="45" t="str">
        <f>VLOOKUP(A321,Opdracht!$A$11:$A$1010,1,FALSE)</f>
        <v/>
      </c>
      <c r="E321" s="44" t="str">
        <f t="shared" si="49"/>
        <v/>
      </c>
      <c r="F321" s="19" t="str">
        <f>VLOOKUP(A321,OutputOsiris!$A$9:$B$1008,2,FALSE)</f>
        <v/>
      </c>
      <c r="G321" s="46" t="str">
        <f>IF(C321="NEE","",VLOOKUP(A321,InputToets!$A$9:$J$1008,8,FALSE))</f>
        <v/>
      </c>
      <c r="H321" s="13">
        <f t="shared" si="50"/>
        <v>0</v>
      </c>
      <c r="I321" s="12">
        <f t="shared" si="51"/>
        <v>1</v>
      </c>
      <c r="J321" s="13">
        <f t="shared" si="52"/>
        <v>0</v>
      </c>
      <c r="K321" s="46" t="str">
        <f>IF($K$7=0,"",VLOOKUP(A321,Opdracht!$A$11:$J$1010,8,FALSE))</f>
        <v/>
      </c>
      <c r="L321" s="13">
        <f t="shared" si="53"/>
        <v>0</v>
      </c>
      <c r="M321" s="12">
        <f t="shared" si="54"/>
        <v>0</v>
      </c>
      <c r="N321" s="12">
        <f t="shared" si="55"/>
        <v>0</v>
      </c>
      <c r="O321" s="46" t="str">
        <f t="shared" si="56"/>
        <v/>
      </c>
      <c r="P321" s="20" t="str">
        <f>IF(ISERROR(O321),(G321),IF(OR(ISERROR(G321),ISERROR(K321)),"",IF(AND(G321="",K321=""),IF(A321="","",""),IF(ISNUMBER(O321),IF(OR($O$7="T",$O$7="A"),IF(AND(O321&gt;5,O321&lt;$P$4),5,IF(AND(O321&gt;=$P$4,O321&lt;=6),6,MROUND(O321,P$7))),IF(AND(MIN(G321,K321)&lt;#REF!,R321="!",O321&gt;=$P$4),"ONV",IF(AND(O321&gt;5,O321&lt;$P$4),5,IF(AND(O321&gt;=$P$4,O321&lt;=6),6,MROUND(O321,P$7))))),""))))</f>
        <v/>
      </c>
      <c r="Q321" s="187" t="e">
        <f>IF(AND($O$7="B",ISNUMBER(O321),MIN(G321,K321)&lt;#REF!),"!","")</f>
        <v>#REF!</v>
      </c>
      <c r="R321" s="190" t="str">
        <f t="shared" si="47"/>
        <v/>
      </c>
      <c r="S321" s="193" t="str">
        <f t="shared" si="57"/>
        <v/>
      </c>
      <c r="T321" s="1"/>
    </row>
    <row r="322" spans="1:20" x14ac:dyDescent="0.2">
      <c r="A322" s="21" t="str">
        <f>OutputOsiris!A322</f>
        <v/>
      </c>
      <c r="B322" s="26" t="str">
        <f>VLOOKUP(A322,InputToets!$A$9:$A$1008,1,FALSE)</f>
        <v/>
      </c>
      <c r="C322" s="44" t="str">
        <f t="shared" si="48"/>
        <v/>
      </c>
      <c r="D322" s="45" t="str">
        <f>VLOOKUP(A322,Opdracht!$A$11:$A$1010,1,FALSE)</f>
        <v/>
      </c>
      <c r="E322" s="44" t="str">
        <f t="shared" si="49"/>
        <v/>
      </c>
      <c r="F322" s="19" t="str">
        <f>VLOOKUP(A322,OutputOsiris!$A$9:$B$1008,2,FALSE)</f>
        <v/>
      </c>
      <c r="G322" s="46" t="str">
        <f>IF(C322="NEE","",VLOOKUP(A322,InputToets!$A$9:$J$1008,8,FALSE))</f>
        <v/>
      </c>
      <c r="H322" s="13">
        <f t="shared" si="50"/>
        <v>0</v>
      </c>
      <c r="I322" s="12">
        <f t="shared" si="51"/>
        <v>1</v>
      </c>
      <c r="J322" s="13">
        <f t="shared" si="52"/>
        <v>0</v>
      </c>
      <c r="K322" s="46" t="str">
        <f>IF($K$7=0,"",VLOOKUP(A322,Opdracht!$A$11:$J$1010,8,FALSE))</f>
        <v/>
      </c>
      <c r="L322" s="13">
        <f t="shared" si="53"/>
        <v>0</v>
      </c>
      <c r="M322" s="12">
        <f t="shared" si="54"/>
        <v>0</v>
      </c>
      <c r="N322" s="12">
        <f t="shared" si="55"/>
        <v>0</v>
      </c>
      <c r="O322" s="46" t="str">
        <f t="shared" si="56"/>
        <v/>
      </c>
      <c r="P322" s="20" t="str">
        <f>IF(ISERROR(O322),(G322),IF(OR(ISERROR(G322),ISERROR(K322)),"",IF(AND(G322="",K322=""),IF(A322="","",""),IF(ISNUMBER(O322),IF(OR($O$7="T",$O$7="A"),IF(AND(O322&gt;5,O322&lt;$P$4),5,IF(AND(O322&gt;=$P$4,O322&lt;=6),6,MROUND(O322,P$7))),IF(AND(MIN(G322,K322)&lt;#REF!,R322="!",O322&gt;=$P$4),"ONV",IF(AND(O322&gt;5,O322&lt;$P$4),5,IF(AND(O322&gt;=$P$4,O322&lt;=6),6,MROUND(O322,P$7))))),""))))</f>
        <v/>
      </c>
      <c r="Q322" s="187" t="e">
        <f>IF(AND($O$7="B",ISNUMBER(O322),MIN(G322,K322)&lt;#REF!),"!","")</f>
        <v>#REF!</v>
      </c>
      <c r="R322" s="190" t="str">
        <f t="shared" si="47"/>
        <v/>
      </c>
      <c r="S322" s="193" t="str">
        <f t="shared" si="57"/>
        <v/>
      </c>
      <c r="T322" s="1"/>
    </row>
    <row r="323" spans="1:20" x14ac:dyDescent="0.2">
      <c r="A323" s="21" t="str">
        <f>OutputOsiris!A323</f>
        <v/>
      </c>
      <c r="B323" s="26" t="str">
        <f>VLOOKUP(A323,InputToets!$A$9:$A$1008,1,FALSE)</f>
        <v/>
      </c>
      <c r="C323" s="44" t="str">
        <f t="shared" si="48"/>
        <v/>
      </c>
      <c r="D323" s="45" t="str">
        <f>VLOOKUP(A323,Opdracht!$A$11:$A$1010,1,FALSE)</f>
        <v/>
      </c>
      <c r="E323" s="44" t="str">
        <f t="shared" si="49"/>
        <v/>
      </c>
      <c r="F323" s="19" t="str">
        <f>VLOOKUP(A323,OutputOsiris!$A$9:$B$1008,2,FALSE)</f>
        <v/>
      </c>
      <c r="G323" s="46" t="str">
        <f>IF(C323="NEE","",VLOOKUP(A323,InputToets!$A$9:$J$1008,8,FALSE))</f>
        <v/>
      </c>
      <c r="H323" s="13">
        <f t="shared" si="50"/>
        <v>0</v>
      </c>
      <c r="I323" s="12">
        <f t="shared" si="51"/>
        <v>1</v>
      </c>
      <c r="J323" s="13">
        <f t="shared" si="52"/>
        <v>0</v>
      </c>
      <c r="K323" s="46" t="str">
        <f>IF($K$7=0,"",VLOOKUP(A323,Opdracht!$A$11:$J$1010,8,FALSE))</f>
        <v/>
      </c>
      <c r="L323" s="13">
        <f t="shared" si="53"/>
        <v>0</v>
      </c>
      <c r="M323" s="12">
        <f t="shared" si="54"/>
        <v>0</v>
      </c>
      <c r="N323" s="12">
        <f t="shared" si="55"/>
        <v>0</v>
      </c>
      <c r="O323" s="46" t="str">
        <f t="shared" si="56"/>
        <v/>
      </c>
      <c r="P323" s="20" t="str">
        <f>IF(ISERROR(O323),(G323),IF(OR(ISERROR(G323),ISERROR(K323)),"",IF(AND(G323="",K323=""),IF(A323="","",""),IF(ISNUMBER(O323),IF(OR($O$7="T",$O$7="A"),IF(AND(O323&gt;5,O323&lt;$P$4),5,IF(AND(O323&gt;=$P$4,O323&lt;=6),6,MROUND(O323,P$7))),IF(AND(MIN(G323,K323)&lt;#REF!,R323="!",O323&gt;=$P$4),"ONV",IF(AND(O323&gt;5,O323&lt;$P$4),5,IF(AND(O323&gt;=$P$4,O323&lt;=6),6,MROUND(O323,P$7))))),""))))</f>
        <v/>
      </c>
      <c r="Q323" s="187" t="e">
        <f>IF(AND($O$7="B",ISNUMBER(O323),MIN(G323,K323)&lt;#REF!),"!","")</f>
        <v>#REF!</v>
      </c>
      <c r="R323" s="190" t="str">
        <f t="shared" si="47"/>
        <v/>
      </c>
      <c r="S323" s="193" t="str">
        <f t="shared" si="57"/>
        <v/>
      </c>
      <c r="T323" s="1"/>
    </row>
    <row r="324" spans="1:20" x14ac:dyDescent="0.2">
      <c r="A324" s="21" t="str">
        <f>OutputOsiris!A324</f>
        <v/>
      </c>
      <c r="B324" s="26" t="str">
        <f>VLOOKUP(A324,InputToets!$A$9:$A$1008,1,FALSE)</f>
        <v/>
      </c>
      <c r="C324" s="44" t="str">
        <f t="shared" si="48"/>
        <v/>
      </c>
      <c r="D324" s="45" t="str">
        <f>VLOOKUP(A324,Opdracht!$A$11:$A$1010,1,FALSE)</f>
        <v/>
      </c>
      <c r="E324" s="44" t="str">
        <f t="shared" si="49"/>
        <v/>
      </c>
      <c r="F324" s="19" t="str">
        <f>VLOOKUP(A324,OutputOsiris!$A$9:$B$1008,2,FALSE)</f>
        <v/>
      </c>
      <c r="G324" s="46" t="str">
        <f>IF(C324="NEE","",VLOOKUP(A324,InputToets!$A$9:$J$1008,8,FALSE))</f>
        <v/>
      </c>
      <c r="H324" s="13">
        <f t="shared" si="50"/>
        <v>0</v>
      </c>
      <c r="I324" s="12">
        <f t="shared" si="51"/>
        <v>1</v>
      </c>
      <c r="J324" s="13">
        <f t="shared" si="52"/>
        <v>0</v>
      </c>
      <c r="K324" s="46" t="str">
        <f>IF($K$7=0,"",VLOOKUP(A324,Opdracht!$A$11:$J$1010,8,FALSE))</f>
        <v/>
      </c>
      <c r="L324" s="13">
        <f t="shared" si="53"/>
        <v>0</v>
      </c>
      <c r="M324" s="12">
        <f t="shared" si="54"/>
        <v>0</v>
      </c>
      <c r="N324" s="12">
        <f t="shared" si="55"/>
        <v>0</v>
      </c>
      <c r="O324" s="46" t="str">
        <f t="shared" si="56"/>
        <v/>
      </c>
      <c r="P324" s="20" t="str">
        <f>IF(ISERROR(O324),(G324),IF(OR(ISERROR(G324),ISERROR(K324)),"",IF(AND(G324="",K324=""),IF(A324="","",""),IF(ISNUMBER(O324),IF(OR($O$7="T",$O$7="A"),IF(AND(O324&gt;5,O324&lt;$P$4),5,IF(AND(O324&gt;=$P$4,O324&lt;=6),6,MROUND(O324,P$7))),IF(AND(MIN(G324,K324)&lt;#REF!,R324="!",O324&gt;=$P$4),"ONV",IF(AND(O324&gt;5,O324&lt;$P$4),5,IF(AND(O324&gt;=$P$4,O324&lt;=6),6,MROUND(O324,P$7))))),""))))</f>
        <v/>
      </c>
      <c r="Q324" s="187" t="e">
        <f>IF(AND($O$7="B",ISNUMBER(O324),MIN(G324,K324)&lt;#REF!),"!","")</f>
        <v>#REF!</v>
      </c>
      <c r="R324" s="190" t="str">
        <f t="shared" si="47"/>
        <v/>
      </c>
      <c r="S324" s="193" t="str">
        <f t="shared" si="57"/>
        <v/>
      </c>
      <c r="T324" s="1"/>
    </row>
    <row r="325" spans="1:20" x14ac:dyDescent="0.2">
      <c r="A325" s="21" t="str">
        <f>OutputOsiris!A325</f>
        <v/>
      </c>
      <c r="B325" s="26" t="str">
        <f>VLOOKUP(A325,InputToets!$A$9:$A$1008,1,FALSE)</f>
        <v/>
      </c>
      <c r="C325" s="44" t="str">
        <f t="shared" si="48"/>
        <v/>
      </c>
      <c r="D325" s="45" t="str">
        <f>VLOOKUP(A325,Opdracht!$A$11:$A$1010,1,FALSE)</f>
        <v/>
      </c>
      <c r="E325" s="44" t="str">
        <f t="shared" si="49"/>
        <v/>
      </c>
      <c r="F325" s="19" t="str">
        <f>VLOOKUP(A325,OutputOsiris!$A$9:$B$1008,2,FALSE)</f>
        <v/>
      </c>
      <c r="G325" s="46" t="str">
        <f>IF(C325="NEE","",VLOOKUP(A325,InputToets!$A$9:$J$1008,8,FALSE))</f>
        <v/>
      </c>
      <c r="H325" s="13">
        <f t="shared" si="50"/>
        <v>0</v>
      </c>
      <c r="I325" s="12">
        <f t="shared" si="51"/>
        <v>1</v>
      </c>
      <c r="J325" s="13">
        <f t="shared" si="52"/>
        <v>0</v>
      </c>
      <c r="K325" s="46" t="str">
        <f>IF($K$7=0,"",VLOOKUP(A325,Opdracht!$A$11:$J$1010,8,FALSE))</f>
        <v/>
      </c>
      <c r="L325" s="13">
        <f t="shared" si="53"/>
        <v>0</v>
      </c>
      <c r="M325" s="12">
        <f t="shared" si="54"/>
        <v>0</v>
      </c>
      <c r="N325" s="12">
        <f t="shared" si="55"/>
        <v>0</v>
      </c>
      <c r="O325" s="46" t="str">
        <f t="shared" si="56"/>
        <v/>
      </c>
      <c r="P325" s="20" t="str">
        <f>IF(ISERROR(O325),(G325),IF(OR(ISERROR(G325),ISERROR(K325)),"",IF(AND(G325="",K325=""),IF(A325="","",""),IF(ISNUMBER(O325),IF(OR($O$7="T",$O$7="A"),IF(AND(O325&gt;5,O325&lt;$P$4),5,IF(AND(O325&gt;=$P$4,O325&lt;=6),6,MROUND(O325,P$7))),IF(AND(MIN(G325,K325)&lt;#REF!,R325="!",O325&gt;=$P$4),"ONV",IF(AND(O325&gt;5,O325&lt;$P$4),5,IF(AND(O325&gt;=$P$4,O325&lt;=6),6,MROUND(O325,P$7))))),""))))</f>
        <v/>
      </c>
      <c r="Q325" s="187" t="e">
        <f>IF(AND($O$7="B",ISNUMBER(O325),MIN(G325,K325)&lt;#REF!),"!","")</f>
        <v>#REF!</v>
      </c>
      <c r="R325" s="190" t="str">
        <f t="shared" si="47"/>
        <v/>
      </c>
      <c r="S325" s="193" t="str">
        <f t="shared" si="57"/>
        <v/>
      </c>
      <c r="T325" s="1"/>
    </row>
    <row r="326" spans="1:20" x14ac:dyDescent="0.2">
      <c r="A326" s="21" t="str">
        <f>OutputOsiris!A326</f>
        <v/>
      </c>
      <c r="B326" s="26" t="str">
        <f>VLOOKUP(A326,InputToets!$A$9:$A$1008,1,FALSE)</f>
        <v/>
      </c>
      <c r="C326" s="44" t="str">
        <f t="shared" si="48"/>
        <v/>
      </c>
      <c r="D326" s="45" t="str">
        <f>VLOOKUP(A326,Opdracht!$A$11:$A$1010,1,FALSE)</f>
        <v/>
      </c>
      <c r="E326" s="44" t="str">
        <f t="shared" si="49"/>
        <v/>
      </c>
      <c r="F326" s="19" t="str">
        <f>VLOOKUP(A326,OutputOsiris!$A$9:$B$1008,2,FALSE)</f>
        <v/>
      </c>
      <c r="G326" s="46" t="str">
        <f>IF(C326="NEE","",VLOOKUP(A326,InputToets!$A$9:$J$1008,8,FALSE))</f>
        <v/>
      </c>
      <c r="H326" s="13">
        <f t="shared" si="50"/>
        <v>0</v>
      </c>
      <c r="I326" s="12">
        <f t="shared" si="51"/>
        <v>1</v>
      </c>
      <c r="J326" s="13">
        <f t="shared" si="52"/>
        <v>0</v>
      </c>
      <c r="K326" s="46" t="str">
        <f>IF($K$7=0,"",VLOOKUP(A326,Opdracht!$A$11:$J$1010,8,FALSE))</f>
        <v/>
      </c>
      <c r="L326" s="13">
        <f t="shared" si="53"/>
        <v>0</v>
      </c>
      <c r="M326" s="12">
        <f t="shared" si="54"/>
        <v>0</v>
      </c>
      <c r="N326" s="12">
        <f t="shared" si="55"/>
        <v>0</v>
      </c>
      <c r="O326" s="46" t="str">
        <f t="shared" si="56"/>
        <v/>
      </c>
      <c r="P326" s="20" t="str">
        <f>IF(ISERROR(O326),(G326),IF(OR(ISERROR(G326),ISERROR(K326)),"",IF(AND(G326="",K326=""),IF(A326="","",""),IF(ISNUMBER(O326),IF(OR($O$7="T",$O$7="A"),IF(AND(O326&gt;5,O326&lt;$P$4),5,IF(AND(O326&gt;=$P$4,O326&lt;=6),6,MROUND(O326,P$7))),IF(AND(MIN(G326,K326)&lt;#REF!,R326="!",O326&gt;=$P$4),"ONV",IF(AND(O326&gt;5,O326&lt;$P$4),5,IF(AND(O326&gt;=$P$4,O326&lt;=6),6,MROUND(O326,P$7))))),""))))</f>
        <v/>
      </c>
      <c r="Q326" s="187" t="e">
        <f>IF(AND($O$7="B",ISNUMBER(O326),MIN(G326,K326)&lt;#REF!),"!","")</f>
        <v>#REF!</v>
      </c>
      <c r="R326" s="190" t="str">
        <f t="shared" si="47"/>
        <v/>
      </c>
      <c r="S326" s="193" t="str">
        <f t="shared" si="57"/>
        <v/>
      </c>
      <c r="T326" s="1"/>
    </row>
    <row r="327" spans="1:20" x14ac:dyDescent="0.2">
      <c r="A327" s="21" t="str">
        <f>OutputOsiris!A327</f>
        <v/>
      </c>
      <c r="B327" s="26" t="str">
        <f>VLOOKUP(A327,InputToets!$A$9:$A$1008,1,FALSE)</f>
        <v/>
      </c>
      <c r="C327" s="44" t="str">
        <f t="shared" si="48"/>
        <v/>
      </c>
      <c r="D327" s="45" t="str">
        <f>VLOOKUP(A327,Opdracht!$A$11:$A$1010,1,FALSE)</f>
        <v/>
      </c>
      <c r="E327" s="44" t="str">
        <f t="shared" si="49"/>
        <v/>
      </c>
      <c r="F327" s="19" t="str">
        <f>VLOOKUP(A327,OutputOsiris!$A$9:$B$1008,2,FALSE)</f>
        <v/>
      </c>
      <c r="G327" s="46" t="str">
        <f>IF(C327="NEE","",VLOOKUP(A327,InputToets!$A$9:$J$1008,8,FALSE))</f>
        <v/>
      </c>
      <c r="H327" s="13">
        <f t="shared" si="50"/>
        <v>0</v>
      </c>
      <c r="I327" s="12">
        <f t="shared" si="51"/>
        <v>1</v>
      </c>
      <c r="J327" s="13">
        <f t="shared" si="52"/>
        <v>0</v>
      </c>
      <c r="K327" s="46" t="str">
        <f>IF($K$7=0,"",VLOOKUP(A327,Opdracht!$A$11:$J$1010,8,FALSE))</f>
        <v/>
      </c>
      <c r="L327" s="13">
        <f t="shared" si="53"/>
        <v>0</v>
      </c>
      <c r="M327" s="12">
        <f t="shared" si="54"/>
        <v>0</v>
      </c>
      <c r="N327" s="12">
        <f t="shared" si="55"/>
        <v>0</v>
      </c>
      <c r="O327" s="46" t="str">
        <f t="shared" si="56"/>
        <v/>
      </c>
      <c r="P327" s="20" t="str">
        <f>IF(ISERROR(O327),(G327),IF(OR(ISERROR(G327),ISERROR(K327)),"",IF(AND(G327="",K327=""),IF(A327="","",""),IF(ISNUMBER(O327),IF(OR($O$7="T",$O$7="A"),IF(AND(O327&gt;5,O327&lt;$P$4),5,IF(AND(O327&gt;=$P$4,O327&lt;=6),6,MROUND(O327,P$7))),IF(AND(MIN(G327,K327)&lt;#REF!,R327="!",O327&gt;=$P$4),"ONV",IF(AND(O327&gt;5,O327&lt;$P$4),5,IF(AND(O327&gt;=$P$4,O327&lt;=6),6,MROUND(O327,P$7))))),""))))</f>
        <v/>
      </c>
      <c r="Q327" s="187" t="e">
        <f>IF(AND($O$7="B",ISNUMBER(O327),MIN(G327,K327)&lt;#REF!),"!","")</f>
        <v>#REF!</v>
      </c>
      <c r="R327" s="190" t="str">
        <f t="shared" si="47"/>
        <v/>
      </c>
      <c r="S327" s="193" t="str">
        <f t="shared" si="57"/>
        <v/>
      </c>
      <c r="T327" s="1"/>
    </row>
    <row r="328" spans="1:20" x14ac:dyDescent="0.2">
      <c r="A328" s="21" t="str">
        <f>OutputOsiris!A328</f>
        <v/>
      </c>
      <c r="B328" s="26" t="str">
        <f>VLOOKUP(A328,InputToets!$A$9:$A$1008,1,FALSE)</f>
        <v/>
      </c>
      <c r="C328" s="44" t="str">
        <f t="shared" si="48"/>
        <v/>
      </c>
      <c r="D328" s="45" t="str">
        <f>VLOOKUP(A328,Opdracht!$A$11:$A$1010,1,FALSE)</f>
        <v/>
      </c>
      <c r="E328" s="44" t="str">
        <f t="shared" si="49"/>
        <v/>
      </c>
      <c r="F328" s="19" t="str">
        <f>VLOOKUP(A328,OutputOsiris!$A$9:$B$1008,2,FALSE)</f>
        <v/>
      </c>
      <c r="G328" s="46" t="str">
        <f>IF(C328="NEE","",VLOOKUP(A328,InputToets!$A$9:$J$1008,8,FALSE))</f>
        <v/>
      </c>
      <c r="H328" s="13">
        <f t="shared" si="50"/>
        <v>0</v>
      </c>
      <c r="I328" s="12">
        <f t="shared" si="51"/>
        <v>1</v>
      </c>
      <c r="J328" s="13">
        <f t="shared" si="52"/>
        <v>0</v>
      </c>
      <c r="K328" s="46" t="str">
        <f>IF($K$7=0,"",VLOOKUP(A328,Opdracht!$A$11:$J$1010,8,FALSE))</f>
        <v/>
      </c>
      <c r="L328" s="13">
        <f t="shared" si="53"/>
        <v>0</v>
      </c>
      <c r="M328" s="12">
        <f t="shared" si="54"/>
        <v>0</v>
      </c>
      <c r="N328" s="12">
        <f t="shared" si="55"/>
        <v>0</v>
      </c>
      <c r="O328" s="46" t="str">
        <f t="shared" si="56"/>
        <v/>
      </c>
      <c r="P328" s="20" t="str">
        <f>IF(ISERROR(O328),(G328),IF(OR(ISERROR(G328),ISERROR(K328)),"",IF(AND(G328="",K328=""),IF(A328="","",""),IF(ISNUMBER(O328),IF(OR($O$7="T",$O$7="A"),IF(AND(O328&gt;5,O328&lt;$P$4),5,IF(AND(O328&gt;=$P$4,O328&lt;=6),6,MROUND(O328,P$7))),IF(AND(MIN(G328,K328)&lt;#REF!,R328="!",O328&gt;=$P$4),"ONV",IF(AND(O328&gt;5,O328&lt;$P$4),5,IF(AND(O328&gt;=$P$4,O328&lt;=6),6,MROUND(O328,P$7))))),""))))</f>
        <v/>
      </c>
      <c r="Q328" s="187" t="e">
        <f>IF(AND($O$7="B",ISNUMBER(O328),MIN(G328,K328)&lt;#REF!),"!","")</f>
        <v>#REF!</v>
      </c>
      <c r="R328" s="190" t="str">
        <f t="shared" si="47"/>
        <v/>
      </c>
      <c r="S328" s="193" t="str">
        <f t="shared" si="57"/>
        <v/>
      </c>
      <c r="T328" s="1"/>
    </row>
    <row r="329" spans="1:20" x14ac:dyDescent="0.2">
      <c r="A329" s="21" t="str">
        <f>OutputOsiris!A329</f>
        <v/>
      </c>
      <c r="B329" s="26" t="str">
        <f>VLOOKUP(A329,InputToets!$A$9:$A$1008,1,FALSE)</f>
        <v/>
      </c>
      <c r="C329" s="44" t="str">
        <f t="shared" si="48"/>
        <v/>
      </c>
      <c r="D329" s="45" t="str">
        <f>VLOOKUP(A329,Opdracht!$A$11:$A$1010,1,FALSE)</f>
        <v/>
      </c>
      <c r="E329" s="44" t="str">
        <f t="shared" si="49"/>
        <v/>
      </c>
      <c r="F329" s="19" t="str">
        <f>VLOOKUP(A329,OutputOsiris!$A$9:$B$1008,2,FALSE)</f>
        <v/>
      </c>
      <c r="G329" s="46" t="str">
        <f>IF(C329="NEE","",VLOOKUP(A329,InputToets!$A$9:$J$1008,8,FALSE))</f>
        <v/>
      </c>
      <c r="H329" s="13">
        <f t="shared" si="50"/>
        <v>0</v>
      </c>
      <c r="I329" s="12">
        <f t="shared" si="51"/>
        <v>1</v>
      </c>
      <c r="J329" s="13">
        <f t="shared" si="52"/>
        <v>0</v>
      </c>
      <c r="K329" s="46" t="str">
        <f>IF($K$7=0,"",VLOOKUP(A329,Opdracht!$A$11:$J$1010,8,FALSE))</f>
        <v/>
      </c>
      <c r="L329" s="13">
        <f t="shared" si="53"/>
        <v>0</v>
      </c>
      <c r="M329" s="12">
        <f t="shared" si="54"/>
        <v>0</v>
      </c>
      <c r="N329" s="12">
        <f t="shared" si="55"/>
        <v>0</v>
      </c>
      <c r="O329" s="46" t="str">
        <f t="shared" si="56"/>
        <v/>
      </c>
      <c r="P329" s="20" t="str">
        <f>IF(ISERROR(O329),(G329),IF(OR(ISERROR(G329),ISERROR(K329)),"",IF(AND(G329="",K329=""),IF(A329="","",""),IF(ISNUMBER(O329),IF(OR($O$7="T",$O$7="A"),IF(AND(O329&gt;5,O329&lt;$P$4),5,IF(AND(O329&gt;=$P$4,O329&lt;=6),6,MROUND(O329,P$7))),IF(AND(MIN(G329,K329)&lt;#REF!,R329="!",O329&gt;=$P$4),"ONV",IF(AND(O329&gt;5,O329&lt;$P$4),5,IF(AND(O329&gt;=$P$4,O329&lt;=6),6,MROUND(O329,P$7))))),""))))</f>
        <v/>
      </c>
      <c r="Q329" s="187" t="e">
        <f>IF(AND($O$7="B",ISNUMBER(O329),MIN(G329,K329)&lt;#REF!),"!","")</f>
        <v>#REF!</v>
      </c>
      <c r="R329" s="190" t="str">
        <f t="shared" ref="R329:R392" si="58">IF(ISERROR(Q329),"",Q329)</f>
        <v/>
      </c>
      <c r="S329" s="193" t="str">
        <f t="shared" si="57"/>
        <v/>
      </c>
      <c r="T329" s="1"/>
    </row>
    <row r="330" spans="1:20" x14ac:dyDescent="0.2">
      <c r="A330" s="21" t="str">
        <f>OutputOsiris!A330</f>
        <v/>
      </c>
      <c r="B330" s="26" t="str">
        <f>VLOOKUP(A330,InputToets!$A$9:$A$1008,1,FALSE)</f>
        <v/>
      </c>
      <c r="C330" s="44" t="str">
        <f t="shared" ref="C330:C393" si="59">IF(LEN(A330)=0,"",(IF(ISERROR(B330),"NEE","x")))</f>
        <v/>
      </c>
      <c r="D330" s="45" t="str">
        <f>VLOOKUP(A330,Opdracht!$A$11:$A$1010,1,FALSE)</f>
        <v/>
      </c>
      <c r="E330" s="44" t="str">
        <f t="shared" ref="E330:E393" si="60">IF(LEN(A330)=0,"",(IF(ISERROR(D330),"NEE","x")))</f>
        <v/>
      </c>
      <c r="F330" s="19" t="str">
        <f>VLOOKUP(A330,OutputOsiris!$A$9:$B$1008,2,FALSE)</f>
        <v/>
      </c>
      <c r="G330" s="46" t="str">
        <f>IF(C330="NEE","",VLOOKUP(A330,InputToets!$A$9:$J$1008,8,FALSE))</f>
        <v/>
      </c>
      <c r="H330" s="13">
        <f t="shared" ref="H330:H393" si="61">IF(ISNA(G330),0,IF(G330="",0,G330))</f>
        <v>0</v>
      </c>
      <c r="I330" s="12">
        <f t="shared" ref="I330:I393" si="62">$G$7</f>
        <v>1</v>
      </c>
      <c r="J330" s="13">
        <f t="shared" ref="J330:J393" si="63">I330*H330</f>
        <v>0</v>
      </c>
      <c r="K330" s="46" t="str">
        <f>IF($K$7=0,"",VLOOKUP(A330,Opdracht!$A$11:$J$1010,8,FALSE))</f>
        <v/>
      </c>
      <c r="L330" s="13">
        <f t="shared" ref="L330:L393" si="64">IF(ISNA(K330),0,IF(K330="",0,K330))</f>
        <v>0</v>
      </c>
      <c r="M330" s="12">
        <f t="shared" ref="M330:M393" si="65">$K$7</f>
        <v>0</v>
      </c>
      <c r="N330" s="12">
        <f t="shared" ref="N330:N393" si="66">M330*L330</f>
        <v>0</v>
      </c>
      <c r="O330" s="46" t="str">
        <f t="shared" ref="O330:O393" si="67">IF(AND(J330=0,N330=0),"",IF($O$7="A",(J330+N330)/(I330+M330),IF(AND(J330&lt;&gt;0,N330&lt;&gt;0,$O$7="B"),($G$7*H330+$K$7*L330)/($G$7+$K$7),IF(AND(J330&lt;&gt;0,$O$7="T"),($G$7*H330+$K$7*L330)/($G$7+$K$7),""))))</f>
        <v/>
      </c>
      <c r="P330" s="20" t="str">
        <f>IF(ISERROR(O330),(G330),IF(OR(ISERROR(G330),ISERROR(K330)),"",IF(AND(G330="",K330=""),IF(A330="","",""),IF(ISNUMBER(O330),IF(OR($O$7="T",$O$7="A"),IF(AND(O330&gt;5,O330&lt;$P$4),5,IF(AND(O330&gt;=$P$4,O330&lt;=6),6,MROUND(O330,P$7))),IF(AND(MIN(G330,K330)&lt;#REF!,R330="!",O330&gt;=$P$4),"ONV",IF(AND(O330&gt;5,O330&lt;$P$4),5,IF(AND(O330&gt;=$P$4,O330&lt;=6),6,MROUND(O330,P$7))))),""))))</f>
        <v/>
      </c>
      <c r="Q330" s="187" t="e">
        <f>IF(AND($O$7="B",ISNUMBER(O330),MIN(G330,K330)&lt;#REF!),"!","")</f>
        <v>#REF!</v>
      </c>
      <c r="R330" s="190" t="str">
        <f t="shared" si="58"/>
        <v/>
      </c>
      <c r="S330" s="193" t="str">
        <f t="shared" ref="S330:S393" si="68">IF(AND(NOT(ISNUMBER(P330)),R330="!"),"!","")</f>
        <v/>
      </c>
      <c r="T330" s="1"/>
    </row>
    <row r="331" spans="1:20" x14ac:dyDescent="0.2">
      <c r="A331" s="21" t="str">
        <f>OutputOsiris!A331</f>
        <v/>
      </c>
      <c r="B331" s="26" t="str">
        <f>VLOOKUP(A331,InputToets!$A$9:$A$1008,1,FALSE)</f>
        <v/>
      </c>
      <c r="C331" s="44" t="str">
        <f t="shared" si="59"/>
        <v/>
      </c>
      <c r="D331" s="45" t="str">
        <f>VLOOKUP(A331,Opdracht!$A$11:$A$1010,1,FALSE)</f>
        <v/>
      </c>
      <c r="E331" s="44" t="str">
        <f t="shared" si="60"/>
        <v/>
      </c>
      <c r="F331" s="19" t="str">
        <f>VLOOKUP(A331,OutputOsiris!$A$9:$B$1008,2,FALSE)</f>
        <v/>
      </c>
      <c r="G331" s="46" t="str">
        <f>IF(C331="NEE","",VLOOKUP(A331,InputToets!$A$9:$J$1008,8,FALSE))</f>
        <v/>
      </c>
      <c r="H331" s="13">
        <f t="shared" si="61"/>
        <v>0</v>
      </c>
      <c r="I331" s="12">
        <f t="shared" si="62"/>
        <v>1</v>
      </c>
      <c r="J331" s="13">
        <f t="shared" si="63"/>
        <v>0</v>
      </c>
      <c r="K331" s="46" t="str">
        <f>IF($K$7=0,"",VLOOKUP(A331,Opdracht!$A$11:$J$1010,8,FALSE))</f>
        <v/>
      </c>
      <c r="L331" s="13">
        <f t="shared" si="64"/>
        <v>0</v>
      </c>
      <c r="M331" s="12">
        <f t="shared" si="65"/>
        <v>0</v>
      </c>
      <c r="N331" s="12">
        <f t="shared" si="66"/>
        <v>0</v>
      </c>
      <c r="O331" s="46" t="str">
        <f t="shared" si="67"/>
        <v/>
      </c>
      <c r="P331" s="20" t="str">
        <f>IF(ISERROR(O331),(G331),IF(OR(ISERROR(G331),ISERROR(K331)),"",IF(AND(G331="",K331=""),IF(A331="","",""),IF(ISNUMBER(O331),IF(OR($O$7="T",$O$7="A"),IF(AND(O331&gt;5,O331&lt;$P$4),5,IF(AND(O331&gt;=$P$4,O331&lt;=6),6,MROUND(O331,P$7))),IF(AND(MIN(G331,K331)&lt;#REF!,R331="!",O331&gt;=$P$4),"ONV",IF(AND(O331&gt;5,O331&lt;$P$4),5,IF(AND(O331&gt;=$P$4,O331&lt;=6),6,MROUND(O331,P$7))))),""))))</f>
        <v/>
      </c>
      <c r="Q331" s="187" t="e">
        <f>IF(AND($O$7="B",ISNUMBER(O331),MIN(G331,K331)&lt;#REF!),"!","")</f>
        <v>#REF!</v>
      </c>
      <c r="R331" s="190" t="str">
        <f t="shared" si="58"/>
        <v/>
      </c>
      <c r="S331" s="193" t="str">
        <f t="shared" si="68"/>
        <v/>
      </c>
      <c r="T331" s="1"/>
    </row>
    <row r="332" spans="1:20" x14ac:dyDescent="0.2">
      <c r="A332" s="21" t="str">
        <f>OutputOsiris!A332</f>
        <v/>
      </c>
      <c r="B332" s="26" t="str">
        <f>VLOOKUP(A332,InputToets!$A$9:$A$1008,1,FALSE)</f>
        <v/>
      </c>
      <c r="C332" s="44" t="str">
        <f t="shared" si="59"/>
        <v/>
      </c>
      <c r="D332" s="45" t="str">
        <f>VLOOKUP(A332,Opdracht!$A$11:$A$1010,1,FALSE)</f>
        <v/>
      </c>
      <c r="E332" s="44" t="str">
        <f t="shared" si="60"/>
        <v/>
      </c>
      <c r="F332" s="19" t="str">
        <f>VLOOKUP(A332,OutputOsiris!$A$9:$B$1008,2,FALSE)</f>
        <v/>
      </c>
      <c r="G332" s="46" t="str">
        <f>IF(C332="NEE","",VLOOKUP(A332,InputToets!$A$9:$J$1008,8,FALSE))</f>
        <v/>
      </c>
      <c r="H332" s="13">
        <f t="shared" si="61"/>
        <v>0</v>
      </c>
      <c r="I332" s="12">
        <f t="shared" si="62"/>
        <v>1</v>
      </c>
      <c r="J332" s="13">
        <f t="shared" si="63"/>
        <v>0</v>
      </c>
      <c r="K332" s="46" t="str">
        <f>IF($K$7=0,"",VLOOKUP(A332,Opdracht!$A$11:$J$1010,8,FALSE))</f>
        <v/>
      </c>
      <c r="L332" s="13">
        <f t="shared" si="64"/>
        <v>0</v>
      </c>
      <c r="M332" s="12">
        <f t="shared" si="65"/>
        <v>0</v>
      </c>
      <c r="N332" s="12">
        <f t="shared" si="66"/>
        <v>0</v>
      </c>
      <c r="O332" s="46" t="str">
        <f t="shared" si="67"/>
        <v/>
      </c>
      <c r="P332" s="20" t="str">
        <f>IF(ISERROR(O332),(G332),IF(OR(ISERROR(G332),ISERROR(K332)),"",IF(AND(G332="",K332=""),IF(A332="","",""),IF(ISNUMBER(O332),IF(OR($O$7="T",$O$7="A"),IF(AND(O332&gt;5,O332&lt;$P$4),5,IF(AND(O332&gt;=$P$4,O332&lt;=6),6,MROUND(O332,P$7))),IF(AND(MIN(G332,K332)&lt;#REF!,R332="!",O332&gt;=$P$4),"ONV",IF(AND(O332&gt;5,O332&lt;$P$4),5,IF(AND(O332&gt;=$P$4,O332&lt;=6),6,MROUND(O332,P$7))))),""))))</f>
        <v/>
      </c>
      <c r="Q332" s="187" t="e">
        <f>IF(AND($O$7="B",ISNUMBER(O332),MIN(G332,K332)&lt;#REF!),"!","")</f>
        <v>#REF!</v>
      </c>
      <c r="R332" s="190" t="str">
        <f t="shared" si="58"/>
        <v/>
      </c>
      <c r="S332" s="193" t="str">
        <f t="shared" si="68"/>
        <v/>
      </c>
      <c r="T332" s="1"/>
    </row>
    <row r="333" spans="1:20" x14ac:dyDescent="0.2">
      <c r="A333" s="21" t="str">
        <f>OutputOsiris!A333</f>
        <v/>
      </c>
      <c r="B333" s="26" t="str">
        <f>VLOOKUP(A333,InputToets!$A$9:$A$1008,1,FALSE)</f>
        <v/>
      </c>
      <c r="C333" s="44" t="str">
        <f t="shared" si="59"/>
        <v/>
      </c>
      <c r="D333" s="45" t="str">
        <f>VLOOKUP(A333,Opdracht!$A$11:$A$1010,1,FALSE)</f>
        <v/>
      </c>
      <c r="E333" s="44" t="str">
        <f t="shared" si="60"/>
        <v/>
      </c>
      <c r="F333" s="19" t="str">
        <f>VLOOKUP(A333,OutputOsiris!$A$9:$B$1008,2,FALSE)</f>
        <v/>
      </c>
      <c r="G333" s="46" t="str">
        <f>IF(C333="NEE","",VLOOKUP(A333,InputToets!$A$9:$J$1008,8,FALSE))</f>
        <v/>
      </c>
      <c r="H333" s="13">
        <f t="shared" si="61"/>
        <v>0</v>
      </c>
      <c r="I333" s="12">
        <f t="shared" si="62"/>
        <v>1</v>
      </c>
      <c r="J333" s="13">
        <f t="shared" si="63"/>
        <v>0</v>
      </c>
      <c r="K333" s="46" t="str">
        <f>IF($K$7=0,"",VLOOKUP(A333,Opdracht!$A$11:$J$1010,8,FALSE))</f>
        <v/>
      </c>
      <c r="L333" s="13">
        <f t="shared" si="64"/>
        <v>0</v>
      </c>
      <c r="M333" s="12">
        <f t="shared" si="65"/>
        <v>0</v>
      </c>
      <c r="N333" s="12">
        <f t="shared" si="66"/>
        <v>0</v>
      </c>
      <c r="O333" s="46" t="str">
        <f t="shared" si="67"/>
        <v/>
      </c>
      <c r="P333" s="20" t="str">
        <f>IF(ISERROR(O333),(G333),IF(OR(ISERROR(G333),ISERROR(K333)),"",IF(AND(G333="",K333=""),IF(A333="","",""),IF(ISNUMBER(O333),IF(OR($O$7="T",$O$7="A"),IF(AND(O333&gt;5,O333&lt;$P$4),5,IF(AND(O333&gt;=$P$4,O333&lt;=6),6,MROUND(O333,P$7))),IF(AND(MIN(G333,K333)&lt;#REF!,R333="!",O333&gt;=$P$4),"ONV",IF(AND(O333&gt;5,O333&lt;$P$4),5,IF(AND(O333&gt;=$P$4,O333&lt;=6),6,MROUND(O333,P$7))))),""))))</f>
        <v/>
      </c>
      <c r="Q333" s="187" t="e">
        <f>IF(AND($O$7="B",ISNUMBER(O333),MIN(G333,K333)&lt;#REF!),"!","")</f>
        <v>#REF!</v>
      </c>
      <c r="R333" s="190" t="str">
        <f t="shared" si="58"/>
        <v/>
      </c>
      <c r="S333" s="193" t="str">
        <f t="shared" si="68"/>
        <v/>
      </c>
      <c r="T333" s="1"/>
    </row>
    <row r="334" spans="1:20" x14ac:dyDescent="0.2">
      <c r="A334" s="21" t="str">
        <f>OutputOsiris!A334</f>
        <v/>
      </c>
      <c r="B334" s="26" t="str">
        <f>VLOOKUP(A334,InputToets!$A$9:$A$1008,1,FALSE)</f>
        <v/>
      </c>
      <c r="C334" s="44" t="str">
        <f t="shared" si="59"/>
        <v/>
      </c>
      <c r="D334" s="45" t="str">
        <f>VLOOKUP(A334,Opdracht!$A$11:$A$1010,1,FALSE)</f>
        <v/>
      </c>
      <c r="E334" s="44" t="str">
        <f t="shared" si="60"/>
        <v/>
      </c>
      <c r="F334" s="19" t="str">
        <f>VLOOKUP(A334,OutputOsiris!$A$9:$B$1008,2,FALSE)</f>
        <v/>
      </c>
      <c r="G334" s="46" t="str">
        <f>IF(C334="NEE","",VLOOKUP(A334,InputToets!$A$9:$J$1008,8,FALSE))</f>
        <v/>
      </c>
      <c r="H334" s="13">
        <f t="shared" si="61"/>
        <v>0</v>
      </c>
      <c r="I334" s="12">
        <f t="shared" si="62"/>
        <v>1</v>
      </c>
      <c r="J334" s="13">
        <f t="shared" si="63"/>
        <v>0</v>
      </c>
      <c r="K334" s="46" t="str">
        <f>IF($K$7=0,"",VLOOKUP(A334,Opdracht!$A$11:$J$1010,8,FALSE))</f>
        <v/>
      </c>
      <c r="L334" s="13">
        <f t="shared" si="64"/>
        <v>0</v>
      </c>
      <c r="M334" s="12">
        <f t="shared" si="65"/>
        <v>0</v>
      </c>
      <c r="N334" s="12">
        <f t="shared" si="66"/>
        <v>0</v>
      </c>
      <c r="O334" s="46" t="str">
        <f t="shared" si="67"/>
        <v/>
      </c>
      <c r="P334" s="20" t="str">
        <f>IF(ISERROR(O334),(G334),IF(OR(ISERROR(G334),ISERROR(K334)),"",IF(AND(G334="",K334=""),IF(A334="","",""),IF(ISNUMBER(O334),IF(OR($O$7="T",$O$7="A"),IF(AND(O334&gt;5,O334&lt;$P$4),5,IF(AND(O334&gt;=$P$4,O334&lt;=6),6,MROUND(O334,P$7))),IF(AND(MIN(G334,K334)&lt;#REF!,R334="!",O334&gt;=$P$4),"ONV",IF(AND(O334&gt;5,O334&lt;$P$4),5,IF(AND(O334&gt;=$P$4,O334&lt;=6),6,MROUND(O334,P$7))))),""))))</f>
        <v/>
      </c>
      <c r="Q334" s="187" t="e">
        <f>IF(AND($O$7="B",ISNUMBER(O334),MIN(G334,K334)&lt;#REF!),"!","")</f>
        <v>#REF!</v>
      </c>
      <c r="R334" s="190" t="str">
        <f t="shared" si="58"/>
        <v/>
      </c>
      <c r="S334" s="193" t="str">
        <f t="shared" si="68"/>
        <v/>
      </c>
      <c r="T334" s="1"/>
    </row>
    <row r="335" spans="1:20" x14ac:dyDescent="0.2">
      <c r="A335" s="21" t="str">
        <f>OutputOsiris!A335</f>
        <v/>
      </c>
      <c r="B335" s="26" t="str">
        <f>VLOOKUP(A335,InputToets!$A$9:$A$1008,1,FALSE)</f>
        <v/>
      </c>
      <c r="C335" s="44" t="str">
        <f t="shared" si="59"/>
        <v/>
      </c>
      <c r="D335" s="45" t="str">
        <f>VLOOKUP(A335,Opdracht!$A$11:$A$1010,1,FALSE)</f>
        <v/>
      </c>
      <c r="E335" s="44" t="str">
        <f t="shared" si="60"/>
        <v/>
      </c>
      <c r="F335" s="19" t="str">
        <f>VLOOKUP(A335,OutputOsiris!$A$9:$B$1008,2,FALSE)</f>
        <v/>
      </c>
      <c r="G335" s="46" t="str">
        <f>IF(C335="NEE","",VLOOKUP(A335,InputToets!$A$9:$J$1008,8,FALSE))</f>
        <v/>
      </c>
      <c r="H335" s="13">
        <f t="shared" si="61"/>
        <v>0</v>
      </c>
      <c r="I335" s="12">
        <f t="shared" si="62"/>
        <v>1</v>
      </c>
      <c r="J335" s="13">
        <f t="shared" si="63"/>
        <v>0</v>
      </c>
      <c r="K335" s="46" t="str">
        <f>IF($K$7=0,"",VLOOKUP(A335,Opdracht!$A$11:$J$1010,8,FALSE))</f>
        <v/>
      </c>
      <c r="L335" s="13">
        <f t="shared" si="64"/>
        <v>0</v>
      </c>
      <c r="M335" s="12">
        <f t="shared" si="65"/>
        <v>0</v>
      </c>
      <c r="N335" s="12">
        <f t="shared" si="66"/>
        <v>0</v>
      </c>
      <c r="O335" s="46" t="str">
        <f t="shared" si="67"/>
        <v/>
      </c>
      <c r="P335" s="20" t="str">
        <f>IF(ISERROR(O335),(G335),IF(OR(ISERROR(G335),ISERROR(K335)),"",IF(AND(G335="",K335=""),IF(A335="","",""),IF(ISNUMBER(O335),IF(OR($O$7="T",$O$7="A"),IF(AND(O335&gt;5,O335&lt;$P$4),5,IF(AND(O335&gt;=$P$4,O335&lt;=6),6,MROUND(O335,P$7))),IF(AND(MIN(G335,K335)&lt;#REF!,R335="!",O335&gt;=$P$4),"ONV",IF(AND(O335&gt;5,O335&lt;$P$4),5,IF(AND(O335&gt;=$P$4,O335&lt;=6),6,MROUND(O335,P$7))))),""))))</f>
        <v/>
      </c>
      <c r="Q335" s="187" t="e">
        <f>IF(AND($O$7="B",ISNUMBER(O335),MIN(G335,K335)&lt;#REF!),"!","")</f>
        <v>#REF!</v>
      </c>
      <c r="R335" s="190" t="str">
        <f t="shared" si="58"/>
        <v/>
      </c>
      <c r="S335" s="193" t="str">
        <f t="shared" si="68"/>
        <v/>
      </c>
      <c r="T335" s="1"/>
    </row>
    <row r="336" spans="1:20" x14ac:dyDescent="0.2">
      <c r="A336" s="21" t="str">
        <f>OutputOsiris!A336</f>
        <v/>
      </c>
      <c r="B336" s="26" t="str">
        <f>VLOOKUP(A336,InputToets!$A$9:$A$1008,1,FALSE)</f>
        <v/>
      </c>
      <c r="C336" s="44" t="str">
        <f t="shared" si="59"/>
        <v/>
      </c>
      <c r="D336" s="45" t="str">
        <f>VLOOKUP(A336,Opdracht!$A$11:$A$1010,1,FALSE)</f>
        <v/>
      </c>
      <c r="E336" s="44" t="str">
        <f t="shared" si="60"/>
        <v/>
      </c>
      <c r="F336" s="19" t="str">
        <f>VLOOKUP(A336,OutputOsiris!$A$9:$B$1008,2,FALSE)</f>
        <v/>
      </c>
      <c r="G336" s="46" t="str">
        <f>IF(C336="NEE","",VLOOKUP(A336,InputToets!$A$9:$J$1008,8,FALSE))</f>
        <v/>
      </c>
      <c r="H336" s="13">
        <f t="shared" si="61"/>
        <v>0</v>
      </c>
      <c r="I336" s="12">
        <f t="shared" si="62"/>
        <v>1</v>
      </c>
      <c r="J336" s="13">
        <f t="shared" si="63"/>
        <v>0</v>
      </c>
      <c r="K336" s="46" t="str">
        <f>IF($K$7=0,"",VLOOKUP(A336,Opdracht!$A$11:$J$1010,8,FALSE))</f>
        <v/>
      </c>
      <c r="L336" s="13">
        <f t="shared" si="64"/>
        <v>0</v>
      </c>
      <c r="M336" s="12">
        <f t="shared" si="65"/>
        <v>0</v>
      </c>
      <c r="N336" s="12">
        <f t="shared" si="66"/>
        <v>0</v>
      </c>
      <c r="O336" s="46" t="str">
        <f t="shared" si="67"/>
        <v/>
      </c>
      <c r="P336" s="20" t="str">
        <f>IF(ISERROR(O336),(G336),IF(OR(ISERROR(G336),ISERROR(K336)),"",IF(AND(G336="",K336=""),IF(A336="","",""),IF(ISNUMBER(O336),IF(OR($O$7="T",$O$7="A"),IF(AND(O336&gt;5,O336&lt;$P$4),5,IF(AND(O336&gt;=$P$4,O336&lt;=6),6,MROUND(O336,P$7))),IF(AND(MIN(G336,K336)&lt;#REF!,R336="!",O336&gt;=$P$4),"ONV",IF(AND(O336&gt;5,O336&lt;$P$4),5,IF(AND(O336&gt;=$P$4,O336&lt;=6),6,MROUND(O336,P$7))))),""))))</f>
        <v/>
      </c>
      <c r="Q336" s="187" t="e">
        <f>IF(AND($O$7="B",ISNUMBER(O336),MIN(G336,K336)&lt;#REF!),"!","")</f>
        <v>#REF!</v>
      </c>
      <c r="R336" s="190" t="str">
        <f t="shared" si="58"/>
        <v/>
      </c>
      <c r="S336" s="193" t="str">
        <f t="shared" si="68"/>
        <v/>
      </c>
      <c r="T336" s="1"/>
    </row>
    <row r="337" spans="1:20" x14ac:dyDescent="0.2">
      <c r="A337" s="21" t="str">
        <f>OutputOsiris!A337</f>
        <v/>
      </c>
      <c r="B337" s="26" t="str">
        <f>VLOOKUP(A337,InputToets!$A$9:$A$1008,1,FALSE)</f>
        <v/>
      </c>
      <c r="C337" s="44" t="str">
        <f t="shared" si="59"/>
        <v/>
      </c>
      <c r="D337" s="45" t="str">
        <f>VLOOKUP(A337,Opdracht!$A$11:$A$1010,1,FALSE)</f>
        <v/>
      </c>
      <c r="E337" s="44" t="str">
        <f t="shared" si="60"/>
        <v/>
      </c>
      <c r="F337" s="19" t="str">
        <f>VLOOKUP(A337,OutputOsiris!$A$9:$B$1008,2,FALSE)</f>
        <v/>
      </c>
      <c r="G337" s="46" t="str">
        <f>IF(C337="NEE","",VLOOKUP(A337,InputToets!$A$9:$J$1008,8,FALSE))</f>
        <v/>
      </c>
      <c r="H337" s="13">
        <f t="shared" si="61"/>
        <v>0</v>
      </c>
      <c r="I337" s="12">
        <f t="shared" si="62"/>
        <v>1</v>
      </c>
      <c r="J337" s="13">
        <f t="shared" si="63"/>
        <v>0</v>
      </c>
      <c r="K337" s="46" t="str">
        <f>IF($K$7=0,"",VLOOKUP(A337,Opdracht!$A$11:$J$1010,8,FALSE))</f>
        <v/>
      </c>
      <c r="L337" s="13">
        <f t="shared" si="64"/>
        <v>0</v>
      </c>
      <c r="M337" s="12">
        <f t="shared" si="65"/>
        <v>0</v>
      </c>
      <c r="N337" s="12">
        <f t="shared" si="66"/>
        <v>0</v>
      </c>
      <c r="O337" s="46" t="str">
        <f t="shared" si="67"/>
        <v/>
      </c>
      <c r="P337" s="20" t="str">
        <f>IF(ISERROR(O337),(G337),IF(OR(ISERROR(G337),ISERROR(K337)),"",IF(AND(G337="",K337=""),IF(A337="","",""),IF(ISNUMBER(O337),IF(OR($O$7="T",$O$7="A"),IF(AND(O337&gt;5,O337&lt;$P$4),5,IF(AND(O337&gt;=$P$4,O337&lt;=6),6,MROUND(O337,P$7))),IF(AND(MIN(G337,K337)&lt;#REF!,R337="!",O337&gt;=$P$4),"ONV",IF(AND(O337&gt;5,O337&lt;$P$4),5,IF(AND(O337&gt;=$P$4,O337&lt;=6),6,MROUND(O337,P$7))))),""))))</f>
        <v/>
      </c>
      <c r="Q337" s="187" t="e">
        <f>IF(AND($O$7="B",ISNUMBER(O337),MIN(G337,K337)&lt;#REF!),"!","")</f>
        <v>#REF!</v>
      </c>
      <c r="R337" s="190" t="str">
        <f t="shared" si="58"/>
        <v/>
      </c>
      <c r="S337" s="193" t="str">
        <f t="shared" si="68"/>
        <v/>
      </c>
      <c r="T337" s="1"/>
    </row>
    <row r="338" spans="1:20" x14ac:dyDescent="0.2">
      <c r="A338" s="21" t="str">
        <f>OutputOsiris!A338</f>
        <v/>
      </c>
      <c r="B338" s="26" t="str">
        <f>VLOOKUP(A338,InputToets!$A$9:$A$1008,1,FALSE)</f>
        <v/>
      </c>
      <c r="C338" s="44" t="str">
        <f t="shared" si="59"/>
        <v/>
      </c>
      <c r="D338" s="45" t="str">
        <f>VLOOKUP(A338,Opdracht!$A$11:$A$1010,1,FALSE)</f>
        <v/>
      </c>
      <c r="E338" s="44" t="str">
        <f t="shared" si="60"/>
        <v/>
      </c>
      <c r="F338" s="19" t="str">
        <f>VLOOKUP(A338,OutputOsiris!$A$9:$B$1008,2,FALSE)</f>
        <v/>
      </c>
      <c r="G338" s="46" t="str">
        <f>IF(C338="NEE","",VLOOKUP(A338,InputToets!$A$9:$J$1008,8,FALSE))</f>
        <v/>
      </c>
      <c r="H338" s="13">
        <f t="shared" si="61"/>
        <v>0</v>
      </c>
      <c r="I338" s="12">
        <f t="shared" si="62"/>
        <v>1</v>
      </c>
      <c r="J338" s="13">
        <f t="shared" si="63"/>
        <v>0</v>
      </c>
      <c r="K338" s="46" t="str">
        <f>IF($K$7=0,"",VLOOKUP(A338,Opdracht!$A$11:$J$1010,8,FALSE))</f>
        <v/>
      </c>
      <c r="L338" s="13">
        <f t="shared" si="64"/>
        <v>0</v>
      </c>
      <c r="M338" s="12">
        <f t="shared" si="65"/>
        <v>0</v>
      </c>
      <c r="N338" s="12">
        <f t="shared" si="66"/>
        <v>0</v>
      </c>
      <c r="O338" s="46" t="str">
        <f t="shared" si="67"/>
        <v/>
      </c>
      <c r="P338" s="20" t="str">
        <f>IF(ISERROR(O338),(G338),IF(OR(ISERROR(G338),ISERROR(K338)),"",IF(AND(G338="",K338=""),IF(A338="","",""),IF(ISNUMBER(O338),IF(OR($O$7="T",$O$7="A"),IF(AND(O338&gt;5,O338&lt;$P$4),5,IF(AND(O338&gt;=$P$4,O338&lt;=6),6,MROUND(O338,P$7))),IF(AND(MIN(G338,K338)&lt;#REF!,R338="!",O338&gt;=$P$4),"ONV",IF(AND(O338&gt;5,O338&lt;$P$4),5,IF(AND(O338&gt;=$P$4,O338&lt;=6),6,MROUND(O338,P$7))))),""))))</f>
        <v/>
      </c>
      <c r="Q338" s="187" t="e">
        <f>IF(AND($O$7="B",ISNUMBER(O338),MIN(G338,K338)&lt;#REF!),"!","")</f>
        <v>#REF!</v>
      </c>
      <c r="R338" s="190" t="str">
        <f t="shared" si="58"/>
        <v/>
      </c>
      <c r="S338" s="193" t="str">
        <f t="shared" si="68"/>
        <v/>
      </c>
      <c r="T338" s="1"/>
    </row>
    <row r="339" spans="1:20" x14ac:dyDescent="0.2">
      <c r="A339" s="21" t="str">
        <f>OutputOsiris!A339</f>
        <v/>
      </c>
      <c r="B339" s="26" t="str">
        <f>VLOOKUP(A339,InputToets!$A$9:$A$1008,1,FALSE)</f>
        <v/>
      </c>
      <c r="C339" s="44" t="str">
        <f t="shared" si="59"/>
        <v/>
      </c>
      <c r="D339" s="45" t="str">
        <f>VLOOKUP(A339,Opdracht!$A$11:$A$1010,1,FALSE)</f>
        <v/>
      </c>
      <c r="E339" s="44" t="str">
        <f t="shared" si="60"/>
        <v/>
      </c>
      <c r="F339" s="19" t="str">
        <f>VLOOKUP(A339,OutputOsiris!$A$9:$B$1008,2,FALSE)</f>
        <v/>
      </c>
      <c r="G339" s="46" t="str">
        <f>IF(C339="NEE","",VLOOKUP(A339,InputToets!$A$9:$J$1008,8,FALSE))</f>
        <v/>
      </c>
      <c r="H339" s="13">
        <f t="shared" si="61"/>
        <v>0</v>
      </c>
      <c r="I339" s="12">
        <f t="shared" si="62"/>
        <v>1</v>
      </c>
      <c r="J339" s="13">
        <f t="shared" si="63"/>
        <v>0</v>
      </c>
      <c r="K339" s="46" t="str">
        <f>IF($K$7=0,"",VLOOKUP(A339,Opdracht!$A$11:$J$1010,8,FALSE))</f>
        <v/>
      </c>
      <c r="L339" s="13">
        <f t="shared" si="64"/>
        <v>0</v>
      </c>
      <c r="M339" s="12">
        <f t="shared" si="65"/>
        <v>0</v>
      </c>
      <c r="N339" s="12">
        <f t="shared" si="66"/>
        <v>0</v>
      </c>
      <c r="O339" s="46" t="str">
        <f t="shared" si="67"/>
        <v/>
      </c>
      <c r="P339" s="20" t="str">
        <f>IF(ISERROR(O339),(G339),IF(OR(ISERROR(G339),ISERROR(K339)),"",IF(AND(G339="",K339=""),IF(A339="","",""),IF(ISNUMBER(O339),IF(OR($O$7="T",$O$7="A"),IF(AND(O339&gt;5,O339&lt;$P$4),5,IF(AND(O339&gt;=$P$4,O339&lt;=6),6,MROUND(O339,P$7))),IF(AND(MIN(G339,K339)&lt;#REF!,R339="!",O339&gt;=$P$4),"ONV",IF(AND(O339&gt;5,O339&lt;$P$4),5,IF(AND(O339&gt;=$P$4,O339&lt;=6),6,MROUND(O339,P$7))))),""))))</f>
        <v/>
      </c>
      <c r="Q339" s="187" t="e">
        <f>IF(AND($O$7="B",ISNUMBER(O339),MIN(G339,K339)&lt;#REF!),"!","")</f>
        <v>#REF!</v>
      </c>
      <c r="R339" s="190" t="str">
        <f t="shared" si="58"/>
        <v/>
      </c>
      <c r="S339" s="193" t="str">
        <f t="shared" si="68"/>
        <v/>
      </c>
      <c r="T339" s="1"/>
    </row>
    <row r="340" spans="1:20" x14ac:dyDescent="0.2">
      <c r="A340" s="21" t="str">
        <f>OutputOsiris!A340</f>
        <v/>
      </c>
      <c r="B340" s="26" t="str">
        <f>VLOOKUP(A340,InputToets!$A$9:$A$1008,1,FALSE)</f>
        <v/>
      </c>
      <c r="C340" s="44" t="str">
        <f t="shared" si="59"/>
        <v/>
      </c>
      <c r="D340" s="45" t="str">
        <f>VLOOKUP(A340,Opdracht!$A$11:$A$1010,1,FALSE)</f>
        <v/>
      </c>
      <c r="E340" s="44" t="str">
        <f t="shared" si="60"/>
        <v/>
      </c>
      <c r="F340" s="19" t="str">
        <f>VLOOKUP(A340,OutputOsiris!$A$9:$B$1008,2,FALSE)</f>
        <v/>
      </c>
      <c r="G340" s="46" t="str">
        <f>IF(C340="NEE","",VLOOKUP(A340,InputToets!$A$9:$J$1008,8,FALSE))</f>
        <v/>
      </c>
      <c r="H340" s="13">
        <f t="shared" si="61"/>
        <v>0</v>
      </c>
      <c r="I340" s="12">
        <f t="shared" si="62"/>
        <v>1</v>
      </c>
      <c r="J340" s="13">
        <f t="shared" si="63"/>
        <v>0</v>
      </c>
      <c r="K340" s="46" t="str">
        <f>IF($K$7=0,"",VLOOKUP(A340,Opdracht!$A$11:$J$1010,8,FALSE))</f>
        <v/>
      </c>
      <c r="L340" s="13">
        <f t="shared" si="64"/>
        <v>0</v>
      </c>
      <c r="M340" s="12">
        <f t="shared" si="65"/>
        <v>0</v>
      </c>
      <c r="N340" s="12">
        <f t="shared" si="66"/>
        <v>0</v>
      </c>
      <c r="O340" s="46" t="str">
        <f t="shared" si="67"/>
        <v/>
      </c>
      <c r="P340" s="20" t="str">
        <f>IF(ISERROR(O340),(G340),IF(OR(ISERROR(G340),ISERROR(K340)),"",IF(AND(G340="",K340=""),IF(A340="","",""),IF(ISNUMBER(O340),IF(OR($O$7="T",$O$7="A"),IF(AND(O340&gt;5,O340&lt;$P$4),5,IF(AND(O340&gt;=$P$4,O340&lt;=6),6,MROUND(O340,P$7))),IF(AND(MIN(G340,K340)&lt;#REF!,R340="!",O340&gt;=$P$4),"ONV",IF(AND(O340&gt;5,O340&lt;$P$4),5,IF(AND(O340&gt;=$P$4,O340&lt;=6),6,MROUND(O340,P$7))))),""))))</f>
        <v/>
      </c>
      <c r="Q340" s="187" t="e">
        <f>IF(AND($O$7="B",ISNUMBER(O340),MIN(G340,K340)&lt;#REF!),"!","")</f>
        <v>#REF!</v>
      </c>
      <c r="R340" s="190" t="str">
        <f t="shared" si="58"/>
        <v/>
      </c>
      <c r="S340" s="193" t="str">
        <f t="shared" si="68"/>
        <v/>
      </c>
      <c r="T340" s="1"/>
    </row>
    <row r="341" spans="1:20" x14ac:dyDescent="0.2">
      <c r="A341" s="21" t="str">
        <f>OutputOsiris!A341</f>
        <v/>
      </c>
      <c r="B341" s="26" t="str">
        <f>VLOOKUP(A341,InputToets!$A$9:$A$1008,1,FALSE)</f>
        <v/>
      </c>
      <c r="C341" s="44" t="str">
        <f t="shared" si="59"/>
        <v/>
      </c>
      <c r="D341" s="45" t="str">
        <f>VLOOKUP(A341,Opdracht!$A$11:$A$1010,1,FALSE)</f>
        <v/>
      </c>
      <c r="E341" s="44" t="str">
        <f t="shared" si="60"/>
        <v/>
      </c>
      <c r="F341" s="19" t="str">
        <f>VLOOKUP(A341,OutputOsiris!$A$9:$B$1008,2,FALSE)</f>
        <v/>
      </c>
      <c r="G341" s="46" t="str">
        <f>IF(C341="NEE","",VLOOKUP(A341,InputToets!$A$9:$J$1008,8,FALSE))</f>
        <v/>
      </c>
      <c r="H341" s="13">
        <f t="shared" si="61"/>
        <v>0</v>
      </c>
      <c r="I341" s="12">
        <f t="shared" si="62"/>
        <v>1</v>
      </c>
      <c r="J341" s="13">
        <f t="shared" si="63"/>
        <v>0</v>
      </c>
      <c r="K341" s="46" t="str">
        <f>IF($K$7=0,"",VLOOKUP(A341,Opdracht!$A$11:$J$1010,8,FALSE))</f>
        <v/>
      </c>
      <c r="L341" s="13">
        <f t="shared" si="64"/>
        <v>0</v>
      </c>
      <c r="M341" s="12">
        <f t="shared" si="65"/>
        <v>0</v>
      </c>
      <c r="N341" s="12">
        <f t="shared" si="66"/>
        <v>0</v>
      </c>
      <c r="O341" s="46" t="str">
        <f t="shared" si="67"/>
        <v/>
      </c>
      <c r="P341" s="20" t="str">
        <f>IF(ISERROR(O341),(G341),IF(OR(ISERROR(G341),ISERROR(K341)),"",IF(AND(G341="",K341=""),IF(A341="","",""),IF(ISNUMBER(O341),IF(OR($O$7="T",$O$7="A"),IF(AND(O341&gt;5,O341&lt;$P$4),5,IF(AND(O341&gt;=$P$4,O341&lt;=6),6,MROUND(O341,P$7))),IF(AND(MIN(G341,K341)&lt;#REF!,R341="!",O341&gt;=$P$4),"ONV",IF(AND(O341&gt;5,O341&lt;$P$4),5,IF(AND(O341&gt;=$P$4,O341&lt;=6),6,MROUND(O341,P$7))))),""))))</f>
        <v/>
      </c>
      <c r="Q341" s="187" t="e">
        <f>IF(AND($O$7="B",ISNUMBER(O341),MIN(G341,K341)&lt;#REF!),"!","")</f>
        <v>#REF!</v>
      </c>
      <c r="R341" s="190" t="str">
        <f t="shared" si="58"/>
        <v/>
      </c>
      <c r="S341" s="193" t="str">
        <f t="shared" si="68"/>
        <v/>
      </c>
      <c r="T341" s="1"/>
    </row>
    <row r="342" spans="1:20" x14ac:dyDescent="0.2">
      <c r="A342" s="21" t="str">
        <f>OutputOsiris!A342</f>
        <v/>
      </c>
      <c r="B342" s="26" t="str">
        <f>VLOOKUP(A342,InputToets!$A$9:$A$1008,1,FALSE)</f>
        <v/>
      </c>
      <c r="C342" s="44" t="str">
        <f t="shared" si="59"/>
        <v/>
      </c>
      <c r="D342" s="45" t="str">
        <f>VLOOKUP(A342,Opdracht!$A$11:$A$1010,1,FALSE)</f>
        <v/>
      </c>
      <c r="E342" s="44" t="str">
        <f t="shared" si="60"/>
        <v/>
      </c>
      <c r="F342" s="19" t="str">
        <f>VLOOKUP(A342,OutputOsiris!$A$9:$B$1008,2,FALSE)</f>
        <v/>
      </c>
      <c r="G342" s="46" t="str">
        <f>IF(C342="NEE","",VLOOKUP(A342,InputToets!$A$9:$J$1008,8,FALSE))</f>
        <v/>
      </c>
      <c r="H342" s="13">
        <f t="shared" si="61"/>
        <v>0</v>
      </c>
      <c r="I342" s="12">
        <f t="shared" si="62"/>
        <v>1</v>
      </c>
      <c r="J342" s="13">
        <f t="shared" si="63"/>
        <v>0</v>
      </c>
      <c r="K342" s="46" t="str">
        <f>IF($K$7=0,"",VLOOKUP(A342,Opdracht!$A$11:$J$1010,8,FALSE))</f>
        <v/>
      </c>
      <c r="L342" s="13">
        <f t="shared" si="64"/>
        <v>0</v>
      </c>
      <c r="M342" s="12">
        <f t="shared" si="65"/>
        <v>0</v>
      </c>
      <c r="N342" s="12">
        <f t="shared" si="66"/>
        <v>0</v>
      </c>
      <c r="O342" s="46" t="str">
        <f t="shared" si="67"/>
        <v/>
      </c>
      <c r="P342" s="20" t="str">
        <f>IF(ISERROR(O342),(G342),IF(OR(ISERROR(G342),ISERROR(K342)),"",IF(AND(G342="",K342=""),IF(A342="","",""),IF(ISNUMBER(O342),IF(OR($O$7="T",$O$7="A"),IF(AND(O342&gt;5,O342&lt;$P$4),5,IF(AND(O342&gt;=$P$4,O342&lt;=6),6,MROUND(O342,P$7))),IF(AND(MIN(G342,K342)&lt;#REF!,R342="!",O342&gt;=$P$4),"ONV",IF(AND(O342&gt;5,O342&lt;$P$4),5,IF(AND(O342&gt;=$P$4,O342&lt;=6),6,MROUND(O342,P$7))))),""))))</f>
        <v/>
      </c>
      <c r="Q342" s="187" t="e">
        <f>IF(AND($O$7="B",ISNUMBER(O342),MIN(G342,K342)&lt;#REF!),"!","")</f>
        <v>#REF!</v>
      </c>
      <c r="R342" s="190" t="str">
        <f t="shared" si="58"/>
        <v/>
      </c>
      <c r="S342" s="193" t="str">
        <f t="shared" si="68"/>
        <v/>
      </c>
      <c r="T342" s="1"/>
    </row>
    <row r="343" spans="1:20" x14ac:dyDescent="0.2">
      <c r="A343" s="21" t="str">
        <f>OutputOsiris!A343</f>
        <v/>
      </c>
      <c r="B343" s="26" t="str">
        <f>VLOOKUP(A343,InputToets!$A$9:$A$1008,1,FALSE)</f>
        <v/>
      </c>
      <c r="C343" s="44" t="str">
        <f t="shared" si="59"/>
        <v/>
      </c>
      <c r="D343" s="45" t="str">
        <f>VLOOKUP(A343,Opdracht!$A$11:$A$1010,1,FALSE)</f>
        <v/>
      </c>
      <c r="E343" s="44" t="str">
        <f t="shared" si="60"/>
        <v/>
      </c>
      <c r="F343" s="19" t="str">
        <f>VLOOKUP(A343,OutputOsiris!$A$9:$B$1008,2,FALSE)</f>
        <v/>
      </c>
      <c r="G343" s="46" t="str">
        <f>IF(C343="NEE","",VLOOKUP(A343,InputToets!$A$9:$J$1008,8,FALSE))</f>
        <v/>
      </c>
      <c r="H343" s="13">
        <f t="shared" si="61"/>
        <v>0</v>
      </c>
      <c r="I343" s="12">
        <f t="shared" si="62"/>
        <v>1</v>
      </c>
      <c r="J343" s="13">
        <f t="shared" si="63"/>
        <v>0</v>
      </c>
      <c r="K343" s="46" t="str">
        <f>IF($K$7=0,"",VLOOKUP(A343,Opdracht!$A$11:$J$1010,8,FALSE))</f>
        <v/>
      </c>
      <c r="L343" s="13">
        <f t="shared" si="64"/>
        <v>0</v>
      </c>
      <c r="M343" s="12">
        <f t="shared" si="65"/>
        <v>0</v>
      </c>
      <c r="N343" s="12">
        <f t="shared" si="66"/>
        <v>0</v>
      </c>
      <c r="O343" s="46" t="str">
        <f t="shared" si="67"/>
        <v/>
      </c>
      <c r="P343" s="20" t="str">
        <f>IF(ISERROR(O343),(G343),IF(OR(ISERROR(G343),ISERROR(K343)),"",IF(AND(G343="",K343=""),IF(A343="","",""),IF(ISNUMBER(O343),IF(OR($O$7="T",$O$7="A"),IF(AND(O343&gt;5,O343&lt;$P$4),5,IF(AND(O343&gt;=$P$4,O343&lt;=6),6,MROUND(O343,P$7))),IF(AND(MIN(G343,K343)&lt;#REF!,R343="!",O343&gt;=$P$4),"ONV",IF(AND(O343&gt;5,O343&lt;$P$4),5,IF(AND(O343&gt;=$P$4,O343&lt;=6),6,MROUND(O343,P$7))))),""))))</f>
        <v/>
      </c>
      <c r="Q343" s="187" t="e">
        <f>IF(AND($O$7="B",ISNUMBER(O343),MIN(G343,K343)&lt;#REF!),"!","")</f>
        <v>#REF!</v>
      </c>
      <c r="R343" s="190" t="str">
        <f t="shared" si="58"/>
        <v/>
      </c>
      <c r="S343" s="193" t="str">
        <f t="shared" si="68"/>
        <v/>
      </c>
      <c r="T343" s="1"/>
    </row>
    <row r="344" spans="1:20" x14ac:dyDescent="0.2">
      <c r="A344" s="21" t="str">
        <f>OutputOsiris!A344</f>
        <v/>
      </c>
      <c r="B344" s="26" t="str">
        <f>VLOOKUP(A344,InputToets!$A$9:$A$1008,1,FALSE)</f>
        <v/>
      </c>
      <c r="C344" s="44" t="str">
        <f t="shared" si="59"/>
        <v/>
      </c>
      <c r="D344" s="45" t="str">
        <f>VLOOKUP(A344,Opdracht!$A$11:$A$1010,1,FALSE)</f>
        <v/>
      </c>
      <c r="E344" s="44" t="str">
        <f t="shared" si="60"/>
        <v/>
      </c>
      <c r="F344" s="19" t="str">
        <f>VLOOKUP(A344,OutputOsiris!$A$9:$B$1008,2,FALSE)</f>
        <v/>
      </c>
      <c r="G344" s="46" t="str">
        <f>IF(C344="NEE","",VLOOKUP(A344,InputToets!$A$9:$J$1008,8,FALSE))</f>
        <v/>
      </c>
      <c r="H344" s="13">
        <f t="shared" si="61"/>
        <v>0</v>
      </c>
      <c r="I344" s="12">
        <f t="shared" si="62"/>
        <v>1</v>
      </c>
      <c r="J344" s="13">
        <f t="shared" si="63"/>
        <v>0</v>
      </c>
      <c r="K344" s="46" t="str">
        <f>IF($K$7=0,"",VLOOKUP(A344,Opdracht!$A$11:$J$1010,8,FALSE))</f>
        <v/>
      </c>
      <c r="L344" s="13">
        <f t="shared" si="64"/>
        <v>0</v>
      </c>
      <c r="M344" s="12">
        <f t="shared" si="65"/>
        <v>0</v>
      </c>
      <c r="N344" s="12">
        <f t="shared" si="66"/>
        <v>0</v>
      </c>
      <c r="O344" s="46" t="str">
        <f t="shared" si="67"/>
        <v/>
      </c>
      <c r="P344" s="20" t="str">
        <f>IF(ISERROR(O344),(G344),IF(OR(ISERROR(G344),ISERROR(K344)),"",IF(AND(G344="",K344=""),IF(A344="","",""),IF(ISNUMBER(O344),IF(OR($O$7="T",$O$7="A"),IF(AND(O344&gt;5,O344&lt;$P$4),5,IF(AND(O344&gt;=$P$4,O344&lt;=6),6,MROUND(O344,P$7))),IF(AND(MIN(G344,K344)&lt;#REF!,R344="!",O344&gt;=$P$4),"ONV",IF(AND(O344&gt;5,O344&lt;$P$4),5,IF(AND(O344&gt;=$P$4,O344&lt;=6),6,MROUND(O344,P$7))))),""))))</f>
        <v/>
      </c>
      <c r="Q344" s="187" t="e">
        <f>IF(AND($O$7="B",ISNUMBER(O344),MIN(G344,K344)&lt;#REF!),"!","")</f>
        <v>#REF!</v>
      </c>
      <c r="R344" s="190" t="str">
        <f t="shared" si="58"/>
        <v/>
      </c>
      <c r="S344" s="193" t="str">
        <f t="shared" si="68"/>
        <v/>
      </c>
      <c r="T344" s="1"/>
    </row>
    <row r="345" spans="1:20" x14ac:dyDescent="0.2">
      <c r="A345" s="21" t="str">
        <f>OutputOsiris!A345</f>
        <v/>
      </c>
      <c r="B345" s="26" t="str">
        <f>VLOOKUP(A345,InputToets!$A$9:$A$1008,1,FALSE)</f>
        <v/>
      </c>
      <c r="C345" s="44" t="str">
        <f t="shared" si="59"/>
        <v/>
      </c>
      <c r="D345" s="45" t="str">
        <f>VLOOKUP(A345,Opdracht!$A$11:$A$1010,1,FALSE)</f>
        <v/>
      </c>
      <c r="E345" s="44" t="str">
        <f t="shared" si="60"/>
        <v/>
      </c>
      <c r="F345" s="19" t="str">
        <f>VLOOKUP(A345,OutputOsiris!$A$9:$B$1008,2,FALSE)</f>
        <v/>
      </c>
      <c r="G345" s="46" t="str">
        <f>IF(C345="NEE","",VLOOKUP(A345,InputToets!$A$9:$J$1008,8,FALSE))</f>
        <v/>
      </c>
      <c r="H345" s="13">
        <f t="shared" si="61"/>
        <v>0</v>
      </c>
      <c r="I345" s="12">
        <f t="shared" si="62"/>
        <v>1</v>
      </c>
      <c r="J345" s="13">
        <f t="shared" si="63"/>
        <v>0</v>
      </c>
      <c r="K345" s="46" t="str">
        <f>IF($K$7=0,"",VLOOKUP(A345,Opdracht!$A$11:$J$1010,8,FALSE))</f>
        <v/>
      </c>
      <c r="L345" s="13">
        <f t="shared" si="64"/>
        <v>0</v>
      </c>
      <c r="M345" s="12">
        <f t="shared" si="65"/>
        <v>0</v>
      </c>
      <c r="N345" s="12">
        <f t="shared" si="66"/>
        <v>0</v>
      </c>
      <c r="O345" s="46" t="str">
        <f t="shared" si="67"/>
        <v/>
      </c>
      <c r="P345" s="20" t="str">
        <f>IF(ISERROR(O345),(G345),IF(OR(ISERROR(G345),ISERROR(K345)),"",IF(AND(G345="",K345=""),IF(A345="","",""),IF(ISNUMBER(O345),IF(OR($O$7="T",$O$7="A"),IF(AND(O345&gt;5,O345&lt;$P$4),5,IF(AND(O345&gt;=$P$4,O345&lt;=6),6,MROUND(O345,P$7))),IF(AND(MIN(G345,K345)&lt;#REF!,R345="!",O345&gt;=$P$4),"ONV",IF(AND(O345&gt;5,O345&lt;$P$4),5,IF(AND(O345&gt;=$P$4,O345&lt;=6),6,MROUND(O345,P$7))))),""))))</f>
        <v/>
      </c>
      <c r="Q345" s="187" t="e">
        <f>IF(AND($O$7="B",ISNUMBER(O345),MIN(G345,K345)&lt;#REF!),"!","")</f>
        <v>#REF!</v>
      </c>
      <c r="R345" s="190" t="str">
        <f t="shared" si="58"/>
        <v/>
      </c>
      <c r="S345" s="193" t="str">
        <f t="shared" si="68"/>
        <v/>
      </c>
      <c r="T345" s="1"/>
    </row>
    <row r="346" spans="1:20" x14ac:dyDescent="0.2">
      <c r="A346" s="21" t="str">
        <f>OutputOsiris!A346</f>
        <v/>
      </c>
      <c r="B346" s="26" t="str">
        <f>VLOOKUP(A346,InputToets!$A$9:$A$1008,1,FALSE)</f>
        <v/>
      </c>
      <c r="C346" s="44" t="str">
        <f t="shared" si="59"/>
        <v/>
      </c>
      <c r="D346" s="45" t="str">
        <f>VLOOKUP(A346,Opdracht!$A$11:$A$1010,1,FALSE)</f>
        <v/>
      </c>
      <c r="E346" s="44" t="str">
        <f t="shared" si="60"/>
        <v/>
      </c>
      <c r="F346" s="19" t="str">
        <f>VLOOKUP(A346,OutputOsiris!$A$9:$B$1008,2,FALSE)</f>
        <v/>
      </c>
      <c r="G346" s="46" t="str">
        <f>IF(C346="NEE","",VLOOKUP(A346,InputToets!$A$9:$J$1008,8,FALSE))</f>
        <v/>
      </c>
      <c r="H346" s="13">
        <f t="shared" si="61"/>
        <v>0</v>
      </c>
      <c r="I346" s="12">
        <f t="shared" si="62"/>
        <v>1</v>
      </c>
      <c r="J346" s="13">
        <f t="shared" si="63"/>
        <v>0</v>
      </c>
      <c r="K346" s="46" t="str">
        <f>IF($K$7=0,"",VLOOKUP(A346,Opdracht!$A$11:$J$1010,8,FALSE))</f>
        <v/>
      </c>
      <c r="L346" s="13">
        <f t="shared" si="64"/>
        <v>0</v>
      </c>
      <c r="M346" s="12">
        <f t="shared" si="65"/>
        <v>0</v>
      </c>
      <c r="N346" s="12">
        <f t="shared" si="66"/>
        <v>0</v>
      </c>
      <c r="O346" s="46" t="str">
        <f t="shared" si="67"/>
        <v/>
      </c>
      <c r="P346" s="20" t="str">
        <f>IF(ISERROR(O346),(G346),IF(OR(ISERROR(G346),ISERROR(K346)),"",IF(AND(G346="",K346=""),IF(A346="","",""),IF(ISNUMBER(O346),IF(OR($O$7="T",$O$7="A"),IF(AND(O346&gt;5,O346&lt;$P$4),5,IF(AND(O346&gt;=$P$4,O346&lt;=6),6,MROUND(O346,P$7))),IF(AND(MIN(G346,K346)&lt;#REF!,R346="!",O346&gt;=$P$4),"ONV",IF(AND(O346&gt;5,O346&lt;$P$4),5,IF(AND(O346&gt;=$P$4,O346&lt;=6),6,MROUND(O346,P$7))))),""))))</f>
        <v/>
      </c>
      <c r="Q346" s="187" t="e">
        <f>IF(AND($O$7="B",ISNUMBER(O346),MIN(G346,K346)&lt;#REF!),"!","")</f>
        <v>#REF!</v>
      </c>
      <c r="R346" s="190" t="str">
        <f t="shared" si="58"/>
        <v/>
      </c>
      <c r="S346" s="193" t="str">
        <f t="shared" si="68"/>
        <v/>
      </c>
      <c r="T346" s="1"/>
    </row>
    <row r="347" spans="1:20" x14ac:dyDescent="0.2">
      <c r="A347" s="21" t="str">
        <f>OutputOsiris!A347</f>
        <v/>
      </c>
      <c r="B347" s="26" t="str">
        <f>VLOOKUP(A347,InputToets!$A$9:$A$1008,1,FALSE)</f>
        <v/>
      </c>
      <c r="C347" s="44" t="str">
        <f t="shared" si="59"/>
        <v/>
      </c>
      <c r="D347" s="45" t="str">
        <f>VLOOKUP(A347,Opdracht!$A$11:$A$1010,1,FALSE)</f>
        <v/>
      </c>
      <c r="E347" s="44" t="str">
        <f t="shared" si="60"/>
        <v/>
      </c>
      <c r="F347" s="19" t="str">
        <f>VLOOKUP(A347,OutputOsiris!$A$9:$B$1008,2,FALSE)</f>
        <v/>
      </c>
      <c r="G347" s="46" t="str">
        <f>IF(C347="NEE","",VLOOKUP(A347,InputToets!$A$9:$J$1008,8,FALSE))</f>
        <v/>
      </c>
      <c r="H347" s="13">
        <f t="shared" si="61"/>
        <v>0</v>
      </c>
      <c r="I347" s="12">
        <f t="shared" si="62"/>
        <v>1</v>
      </c>
      <c r="J347" s="13">
        <f t="shared" si="63"/>
        <v>0</v>
      </c>
      <c r="K347" s="46" t="str">
        <f>IF($K$7=0,"",VLOOKUP(A347,Opdracht!$A$11:$J$1010,8,FALSE))</f>
        <v/>
      </c>
      <c r="L347" s="13">
        <f t="shared" si="64"/>
        <v>0</v>
      </c>
      <c r="M347" s="12">
        <f t="shared" si="65"/>
        <v>0</v>
      </c>
      <c r="N347" s="12">
        <f t="shared" si="66"/>
        <v>0</v>
      </c>
      <c r="O347" s="46" t="str">
        <f t="shared" si="67"/>
        <v/>
      </c>
      <c r="P347" s="20" t="str">
        <f>IF(ISERROR(O347),(G347),IF(OR(ISERROR(G347),ISERROR(K347)),"",IF(AND(G347="",K347=""),IF(A347="","",""),IF(ISNUMBER(O347),IF(OR($O$7="T",$O$7="A"),IF(AND(O347&gt;5,O347&lt;$P$4),5,IF(AND(O347&gt;=$P$4,O347&lt;=6),6,MROUND(O347,P$7))),IF(AND(MIN(G347,K347)&lt;#REF!,R347="!",O347&gt;=$P$4),"ONV",IF(AND(O347&gt;5,O347&lt;$P$4),5,IF(AND(O347&gt;=$P$4,O347&lt;=6),6,MROUND(O347,P$7))))),""))))</f>
        <v/>
      </c>
      <c r="Q347" s="187" t="e">
        <f>IF(AND($O$7="B",ISNUMBER(O347),MIN(G347,K347)&lt;#REF!),"!","")</f>
        <v>#REF!</v>
      </c>
      <c r="R347" s="190" t="str">
        <f t="shared" si="58"/>
        <v/>
      </c>
      <c r="S347" s="193" t="str">
        <f t="shared" si="68"/>
        <v/>
      </c>
      <c r="T347" s="1"/>
    </row>
    <row r="348" spans="1:20" x14ac:dyDescent="0.2">
      <c r="A348" s="21" t="str">
        <f>OutputOsiris!A348</f>
        <v/>
      </c>
      <c r="B348" s="26" t="str">
        <f>VLOOKUP(A348,InputToets!$A$9:$A$1008,1,FALSE)</f>
        <v/>
      </c>
      <c r="C348" s="44" t="str">
        <f t="shared" si="59"/>
        <v/>
      </c>
      <c r="D348" s="45" t="str">
        <f>VLOOKUP(A348,Opdracht!$A$11:$A$1010,1,FALSE)</f>
        <v/>
      </c>
      <c r="E348" s="44" t="str">
        <f t="shared" si="60"/>
        <v/>
      </c>
      <c r="F348" s="19" t="str">
        <f>VLOOKUP(A348,OutputOsiris!$A$9:$B$1008,2,FALSE)</f>
        <v/>
      </c>
      <c r="G348" s="46" t="str">
        <f>IF(C348="NEE","",VLOOKUP(A348,InputToets!$A$9:$J$1008,8,FALSE))</f>
        <v/>
      </c>
      <c r="H348" s="13">
        <f t="shared" si="61"/>
        <v>0</v>
      </c>
      <c r="I348" s="12">
        <f t="shared" si="62"/>
        <v>1</v>
      </c>
      <c r="J348" s="13">
        <f t="shared" si="63"/>
        <v>0</v>
      </c>
      <c r="K348" s="46" t="str">
        <f>IF($K$7=0,"",VLOOKUP(A348,Opdracht!$A$11:$J$1010,8,FALSE))</f>
        <v/>
      </c>
      <c r="L348" s="13">
        <f t="shared" si="64"/>
        <v>0</v>
      </c>
      <c r="M348" s="12">
        <f t="shared" si="65"/>
        <v>0</v>
      </c>
      <c r="N348" s="12">
        <f t="shared" si="66"/>
        <v>0</v>
      </c>
      <c r="O348" s="46" t="str">
        <f t="shared" si="67"/>
        <v/>
      </c>
      <c r="P348" s="20" t="str">
        <f>IF(ISERROR(O348),(G348),IF(OR(ISERROR(G348),ISERROR(K348)),"",IF(AND(G348="",K348=""),IF(A348="","",""),IF(ISNUMBER(O348),IF(OR($O$7="T",$O$7="A"),IF(AND(O348&gt;5,O348&lt;$P$4),5,IF(AND(O348&gt;=$P$4,O348&lt;=6),6,MROUND(O348,P$7))),IF(AND(MIN(G348,K348)&lt;#REF!,R348="!",O348&gt;=$P$4),"ONV",IF(AND(O348&gt;5,O348&lt;$P$4),5,IF(AND(O348&gt;=$P$4,O348&lt;=6),6,MROUND(O348,P$7))))),""))))</f>
        <v/>
      </c>
      <c r="Q348" s="187" t="e">
        <f>IF(AND($O$7="B",ISNUMBER(O348),MIN(G348,K348)&lt;#REF!),"!","")</f>
        <v>#REF!</v>
      </c>
      <c r="R348" s="190" t="str">
        <f t="shared" si="58"/>
        <v/>
      </c>
      <c r="S348" s="193" t="str">
        <f t="shared" si="68"/>
        <v/>
      </c>
      <c r="T348" s="1"/>
    </row>
    <row r="349" spans="1:20" x14ac:dyDescent="0.2">
      <c r="A349" s="21" t="str">
        <f>OutputOsiris!A349</f>
        <v/>
      </c>
      <c r="B349" s="26" t="str">
        <f>VLOOKUP(A349,InputToets!$A$9:$A$1008,1,FALSE)</f>
        <v/>
      </c>
      <c r="C349" s="44" t="str">
        <f t="shared" si="59"/>
        <v/>
      </c>
      <c r="D349" s="45" t="str">
        <f>VLOOKUP(A349,Opdracht!$A$11:$A$1010,1,FALSE)</f>
        <v/>
      </c>
      <c r="E349" s="44" t="str">
        <f t="shared" si="60"/>
        <v/>
      </c>
      <c r="F349" s="19" t="str">
        <f>VLOOKUP(A349,OutputOsiris!$A$9:$B$1008,2,FALSE)</f>
        <v/>
      </c>
      <c r="G349" s="46" t="str">
        <f>IF(C349="NEE","",VLOOKUP(A349,InputToets!$A$9:$J$1008,8,FALSE))</f>
        <v/>
      </c>
      <c r="H349" s="13">
        <f t="shared" si="61"/>
        <v>0</v>
      </c>
      <c r="I349" s="12">
        <f t="shared" si="62"/>
        <v>1</v>
      </c>
      <c r="J349" s="13">
        <f t="shared" si="63"/>
        <v>0</v>
      </c>
      <c r="K349" s="46" t="str">
        <f>IF($K$7=0,"",VLOOKUP(A349,Opdracht!$A$11:$J$1010,8,FALSE))</f>
        <v/>
      </c>
      <c r="L349" s="13">
        <f t="shared" si="64"/>
        <v>0</v>
      </c>
      <c r="M349" s="12">
        <f t="shared" si="65"/>
        <v>0</v>
      </c>
      <c r="N349" s="12">
        <f t="shared" si="66"/>
        <v>0</v>
      </c>
      <c r="O349" s="46" t="str">
        <f t="shared" si="67"/>
        <v/>
      </c>
      <c r="P349" s="20" t="str">
        <f>IF(ISERROR(O349),(G349),IF(OR(ISERROR(G349),ISERROR(K349)),"",IF(AND(G349="",K349=""),IF(A349="","",""),IF(ISNUMBER(O349),IF(OR($O$7="T",$O$7="A"),IF(AND(O349&gt;5,O349&lt;$P$4),5,IF(AND(O349&gt;=$P$4,O349&lt;=6),6,MROUND(O349,P$7))),IF(AND(MIN(G349,K349)&lt;#REF!,R349="!",O349&gt;=$P$4),"ONV",IF(AND(O349&gt;5,O349&lt;$P$4),5,IF(AND(O349&gt;=$P$4,O349&lt;=6),6,MROUND(O349,P$7))))),""))))</f>
        <v/>
      </c>
      <c r="Q349" s="187" t="e">
        <f>IF(AND($O$7="B",ISNUMBER(O349),MIN(G349,K349)&lt;#REF!),"!","")</f>
        <v>#REF!</v>
      </c>
      <c r="R349" s="190" t="str">
        <f t="shared" si="58"/>
        <v/>
      </c>
      <c r="S349" s="193" t="str">
        <f t="shared" si="68"/>
        <v/>
      </c>
      <c r="T349" s="1"/>
    </row>
    <row r="350" spans="1:20" x14ac:dyDescent="0.2">
      <c r="A350" s="21" t="str">
        <f>OutputOsiris!A350</f>
        <v/>
      </c>
      <c r="B350" s="26" t="str">
        <f>VLOOKUP(A350,InputToets!$A$9:$A$1008,1,FALSE)</f>
        <v/>
      </c>
      <c r="C350" s="44" t="str">
        <f t="shared" si="59"/>
        <v/>
      </c>
      <c r="D350" s="45" t="str">
        <f>VLOOKUP(A350,Opdracht!$A$11:$A$1010,1,FALSE)</f>
        <v/>
      </c>
      <c r="E350" s="44" t="str">
        <f t="shared" si="60"/>
        <v/>
      </c>
      <c r="F350" s="19" t="str">
        <f>VLOOKUP(A350,OutputOsiris!$A$9:$B$1008,2,FALSE)</f>
        <v/>
      </c>
      <c r="G350" s="46" t="str">
        <f>IF(C350="NEE","",VLOOKUP(A350,InputToets!$A$9:$J$1008,8,FALSE))</f>
        <v/>
      </c>
      <c r="H350" s="13">
        <f t="shared" si="61"/>
        <v>0</v>
      </c>
      <c r="I350" s="12">
        <f t="shared" si="62"/>
        <v>1</v>
      </c>
      <c r="J350" s="13">
        <f t="shared" si="63"/>
        <v>0</v>
      </c>
      <c r="K350" s="46" t="str">
        <f>IF($K$7=0,"",VLOOKUP(A350,Opdracht!$A$11:$J$1010,8,FALSE))</f>
        <v/>
      </c>
      <c r="L350" s="13">
        <f t="shared" si="64"/>
        <v>0</v>
      </c>
      <c r="M350" s="12">
        <f t="shared" si="65"/>
        <v>0</v>
      </c>
      <c r="N350" s="12">
        <f t="shared" si="66"/>
        <v>0</v>
      </c>
      <c r="O350" s="46" t="str">
        <f t="shared" si="67"/>
        <v/>
      </c>
      <c r="P350" s="20" t="str">
        <f>IF(ISERROR(O350),(G350),IF(OR(ISERROR(G350),ISERROR(K350)),"",IF(AND(G350="",K350=""),IF(A350="","",""),IF(ISNUMBER(O350),IF(OR($O$7="T",$O$7="A"),IF(AND(O350&gt;5,O350&lt;$P$4),5,IF(AND(O350&gt;=$P$4,O350&lt;=6),6,MROUND(O350,P$7))),IF(AND(MIN(G350,K350)&lt;#REF!,R350="!",O350&gt;=$P$4),"ONV",IF(AND(O350&gt;5,O350&lt;$P$4),5,IF(AND(O350&gt;=$P$4,O350&lt;=6),6,MROUND(O350,P$7))))),""))))</f>
        <v/>
      </c>
      <c r="Q350" s="187" t="e">
        <f>IF(AND($O$7="B",ISNUMBER(O350),MIN(G350,K350)&lt;#REF!),"!","")</f>
        <v>#REF!</v>
      </c>
      <c r="R350" s="190" t="str">
        <f t="shared" si="58"/>
        <v/>
      </c>
      <c r="S350" s="193" t="str">
        <f t="shared" si="68"/>
        <v/>
      </c>
      <c r="T350" s="1"/>
    </row>
    <row r="351" spans="1:20" x14ac:dyDescent="0.2">
      <c r="A351" s="21" t="str">
        <f>OutputOsiris!A351</f>
        <v/>
      </c>
      <c r="B351" s="26" t="str">
        <f>VLOOKUP(A351,InputToets!$A$9:$A$1008,1,FALSE)</f>
        <v/>
      </c>
      <c r="C351" s="44" t="str">
        <f t="shared" si="59"/>
        <v/>
      </c>
      <c r="D351" s="45" t="str">
        <f>VLOOKUP(A351,Opdracht!$A$11:$A$1010,1,FALSE)</f>
        <v/>
      </c>
      <c r="E351" s="44" t="str">
        <f t="shared" si="60"/>
        <v/>
      </c>
      <c r="F351" s="19" t="str">
        <f>VLOOKUP(A351,OutputOsiris!$A$9:$B$1008,2,FALSE)</f>
        <v/>
      </c>
      <c r="G351" s="46" t="str">
        <f>IF(C351="NEE","",VLOOKUP(A351,InputToets!$A$9:$J$1008,8,FALSE))</f>
        <v/>
      </c>
      <c r="H351" s="13">
        <f t="shared" si="61"/>
        <v>0</v>
      </c>
      <c r="I351" s="12">
        <f t="shared" si="62"/>
        <v>1</v>
      </c>
      <c r="J351" s="13">
        <f t="shared" si="63"/>
        <v>0</v>
      </c>
      <c r="K351" s="46" t="str">
        <f>IF($K$7=0,"",VLOOKUP(A351,Opdracht!$A$11:$J$1010,8,FALSE))</f>
        <v/>
      </c>
      <c r="L351" s="13">
        <f t="shared" si="64"/>
        <v>0</v>
      </c>
      <c r="M351" s="12">
        <f t="shared" si="65"/>
        <v>0</v>
      </c>
      <c r="N351" s="12">
        <f t="shared" si="66"/>
        <v>0</v>
      </c>
      <c r="O351" s="46" t="str">
        <f t="shared" si="67"/>
        <v/>
      </c>
      <c r="P351" s="20" t="str">
        <f>IF(ISERROR(O351),(G351),IF(OR(ISERROR(G351),ISERROR(K351)),"",IF(AND(G351="",K351=""),IF(A351="","",""),IF(ISNUMBER(O351),IF(OR($O$7="T",$O$7="A"),IF(AND(O351&gt;5,O351&lt;$P$4),5,IF(AND(O351&gt;=$P$4,O351&lt;=6),6,MROUND(O351,P$7))),IF(AND(MIN(G351,K351)&lt;#REF!,R351="!",O351&gt;=$P$4),"ONV",IF(AND(O351&gt;5,O351&lt;$P$4),5,IF(AND(O351&gt;=$P$4,O351&lt;=6),6,MROUND(O351,P$7))))),""))))</f>
        <v/>
      </c>
      <c r="Q351" s="187" t="e">
        <f>IF(AND($O$7="B",ISNUMBER(O351),MIN(G351,K351)&lt;#REF!),"!","")</f>
        <v>#REF!</v>
      </c>
      <c r="R351" s="190" t="str">
        <f t="shared" si="58"/>
        <v/>
      </c>
      <c r="S351" s="193" t="str">
        <f t="shared" si="68"/>
        <v/>
      </c>
      <c r="T351" s="1"/>
    </row>
    <row r="352" spans="1:20" x14ac:dyDescent="0.2">
      <c r="A352" s="21" t="str">
        <f>OutputOsiris!A352</f>
        <v/>
      </c>
      <c r="B352" s="26" t="str">
        <f>VLOOKUP(A352,InputToets!$A$9:$A$1008,1,FALSE)</f>
        <v/>
      </c>
      <c r="C352" s="44" t="str">
        <f t="shared" si="59"/>
        <v/>
      </c>
      <c r="D352" s="45" t="str">
        <f>VLOOKUP(A352,Opdracht!$A$11:$A$1010,1,FALSE)</f>
        <v/>
      </c>
      <c r="E352" s="44" t="str">
        <f t="shared" si="60"/>
        <v/>
      </c>
      <c r="F352" s="19" t="str">
        <f>VLOOKUP(A352,OutputOsiris!$A$9:$B$1008,2,FALSE)</f>
        <v/>
      </c>
      <c r="G352" s="46" t="str">
        <f>IF(C352="NEE","",VLOOKUP(A352,InputToets!$A$9:$J$1008,8,FALSE))</f>
        <v/>
      </c>
      <c r="H352" s="13">
        <f t="shared" si="61"/>
        <v>0</v>
      </c>
      <c r="I352" s="12">
        <f t="shared" si="62"/>
        <v>1</v>
      </c>
      <c r="J352" s="13">
        <f t="shared" si="63"/>
        <v>0</v>
      </c>
      <c r="K352" s="46" t="str">
        <f>IF($K$7=0,"",VLOOKUP(A352,Opdracht!$A$11:$J$1010,8,FALSE))</f>
        <v/>
      </c>
      <c r="L352" s="13">
        <f t="shared" si="64"/>
        <v>0</v>
      </c>
      <c r="M352" s="12">
        <f t="shared" si="65"/>
        <v>0</v>
      </c>
      <c r="N352" s="12">
        <f t="shared" si="66"/>
        <v>0</v>
      </c>
      <c r="O352" s="46" t="str">
        <f t="shared" si="67"/>
        <v/>
      </c>
      <c r="P352" s="20" t="str">
        <f>IF(ISERROR(O352),(G352),IF(OR(ISERROR(G352),ISERROR(K352)),"",IF(AND(G352="",K352=""),IF(A352="","",""),IF(ISNUMBER(O352),IF(OR($O$7="T",$O$7="A"),IF(AND(O352&gt;5,O352&lt;$P$4),5,IF(AND(O352&gt;=$P$4,O352&lt;=6),6,MROUND(O352,P$7))),IF(AND(MIN(G352,K352)&lt;#REF!,R352="!",O352&gt;=$P$4),"ONV",IF(AND(O352&gt;5,O352&lt;$P$4),5,IF(AND(O352&gt;=$P$4,O352&lt;=6),6,MROUND(O352,P$7))))),""))))</f>
        <v/>
      </c>
      <c r="Q352" s="187" t="e">
        <f>IF(AND($O$7="B",ISNUMBER(O352),MIN(G352,K352)&lt;#REF!),"!","")</f>
        <v>#REF!</v>
      </c>
      <c r="R352" s="190" t="str">
        <f t="shared" si="58"/>
        <v/>
      </c>
      <c r="S352" s="193" t="str">
        <f t="shared" si="68"/>
        <v/>
      </c>
      <c r="T352" s="1"/>
    </row>
    <row r="353" spans="1:20" x14ac:dyDescent="0.2">
      <c r="A353" s="21" t="str">
        <f>OutputOsiris!A353</f>
        <v/>
      </c>
      <c r="B353" s="26" t="str">
        <f>VLOOKUP(A353,InputToets!$A$9:$A$1008,1,FALSE)</f>
        <v/>
      </c>
      <c r="C353" s="44" t="str">
        <f t="shared" si="59"/>
        <v/>
      </c>
      <c r="D353" s="45" t="str">
        <f>VLOOKUP(A353,Opdracht!$A$11:$A$1010,1,FALSE)</f>
        <v/>
      </c>
      <c r="E353" s="44" t="str">
        <f t="shared" si="60"/>
        <v/>
      </c>
      <c r="F353" s="19" t="str">
        <f>VLOOKUP(A353,OutputOsiris!$A$9:$B$1008,2,FALSE)</f>
        <v/>
      </c>
      <c r="G353" s="46" t="str">
        <f>IF(C353="NEE","",VLOOKUP(A353,InputToets!$A$9:$J$1008,8,FALSE))</f>
        <v/>
      </c>
      <c r="H353" s="13">
        <f t="shared" si="61"/>
        <v>0</v>
      </c>
      <c r="I353" s="12">
        <f t="shared" si="62"/>
        <v>1</v>
      </c>
      <c r="J353" s="13">
        <f t="shared" si="63"/>
        <v>0</v>
      </c>
      <c r="K353" s="46" t="str">
        <f>IF($K$7=0,"",VLOOKUP(A353,Opdracht!$A$11:$J$1010,8,FALSE))</f>
        <v/>
      </c>
      <c r="L353" s="13">
        <f t="shared" si="64"/>
        <v>0</v>
      </c>
      <c r="M353" s="12">
        <f t="shared" si="65"/>
        <v>0</v>
      </c>
      <c r="N353" s="12">
        <f t="shared" si="66"/>
        <v>0</v>
      </c>
      <c r="O353" s="46" t="str">
        <f t="shared" si="67"/>
        <v/>
      </c>
      <c r="P353" s="20" t="str">
        <f>IF(ISERROR(O353),(G353),IF(OR(ISERROR(G353),ISERROR(K353)),"",IF(AND(G353="",K353=""),IF(A353="","",""),IF(ISNUMBER(O353),IF(OR($O$7="T",$O$7="A"),IF(AND(O353&gt;5,O353&lt;$P$4),5,IF(AND(O353&gt;=$P$4,O353&lt;=6),6,MROUND(O353,P$7))),IF(AND(MIN(G353,K353)&lt;#REF!,R353="!",O353&gt;=$P$4),"ONV",IF(AND(O353&gt;5,O353&lt;$P$4),5,IF(AND(O353&gt;=$P$4,O353&lt;=6),6,MROUND(O353,P$7))))),""))))</f>
        <v/>
      </c>
      <c r="Q353" s="187" t="e">
        <f>IF(AND($O$7="B",ISNUMBER(O353),MIN(G353,K353)&lt;#REF!),"!","")</f>
        <v>#REF!</v>
      </c>
      <c r="R353" s="190" t="str">
        <f t="shared" si="58"/>
        <v/>
      </c>
      <c r="S353" s="193" t="str">
        <f t="shared" si="68"/>
        <v/>
      </c>
      <c r="T353" s="1"/>
    </row>
    <row r="354" spans="1:20" x14ac:dyDescent="0.2">
      <c r="A354" s="21" t="str">
        <f>OutputOsiris!A354</f>
        <v/>
      </c>
      <c r="B354" s="26" t="str">
        <f>VLOOKUP(A354,InputToets!$A$9:$A$1008,1,FALSE)</f>
        <v/>
      </c>
      <c r="C354" s="44" t="str">
        <f t="shared" si="59"/>
        <v/>
      </c>
      <c r="D354" s="45" t="str">
        <f>VLOOKUP(A354,Opdracht!$A$11:$A$1010,1,FALSE)</f>
        <v/>
      </c>
      <c r="E354" s="44" t="str">
        <f t="shared" si="60"/>
        <v/>
      </c>
      <c r="F354" s="19" t="str">
        <f>VLOOKUP(A354,OutputOsiris!$A$9:$B$1008,2,FALSE)</f>
        <v/>
      </c>
      <c r="G354" s="46" t="str">
        <f>IF(C354="NEE","",VLOOKUP(A354,InputToets!$A$9:$J$1008,8,FALSE))</f>
        <v/>
      </c>
      <c r="H354" s="13">
        <f t="shared" si="61"/>
        <v>0</v>
      </c>
      <c r="I354" s="12">
        <f t="shared" si="62"/>
        <v>1</v>
      </c>
      <c r="J354" s="13">
        <f t="shared" si="63"/>
        <v>0</v>
      </c>
      <c r="K354" s="46" t="str">
        <f>IF($K$7=0,"",VLOOKUP(A354,Opdracht!$A$11:$J$1010,8,FALSE))</f>
        <v/>
      </c>
      <c r="L354" s="13">
        <f t="shared" si="64"/>
        <v>0</v>
      </c>
      <c r="M354" s="12">
        <f t="shared" si="65"/>
        <v>0</v>
      </c>
      <c r="N354" s="12">
        <f t="shared" si="66"/>
        <v>0</v>
      </c>
      <c r="O354" s="46" t="str">
        <f t="shared" si="67"/>
        <v/>
      </c>
      <c r="P354" s="20" t="str">
        <f>IF(ISERROR(O354),(G354),IF(OR(ISERROR(G354),ISERROR(K354)),"",IF(AND(G354="",K354=""),IF(A354="","",""),IF(ISNUMBER(O354),IF(OR($O$7="T",$O$7="A"),IF(AND(O354&gt;5,O354&lt;$P$4),5,IF(AND(O354&gt;=$P$4,O354&lt;=6),6,MROUND(O354,P$7))),IF(AND(MIN(G354,K354)&lt;#REF!,R354="!",O354&gt;=$P$4),"ONV",IF(AND(O354&gt;5,O354&lt;$P$4),5,IF(AND(O354&gt;=$P$4,O354&lt;=6),6,MROUND(O354,P$7))))),""))))</f>
        <v/>
      </c>
      <c r="Q354" s="187" t="e">
        <f>IF(AND($O$7="B",ISNUMBER(O354),MIN(G354,K354)&lt;#REF!),"!","")</f>
        <v>#REF!</v>
      </c>
      <c r="R354" s="190" t="str">
        <f t="shared" si="58"/>
        <v/>
      </c>
      <c r="S354" s="193" t="str">
        <f t="shared" si="68"/>
        <v/>
      </c>
      <c r="T354" s="1"/>
    </row>
    <row r="355" spans="1:20" x14ac:dyDescent="0.2">
      <c r="A355" s="21" t="str">
        <f>OutputOsiris!A355</f>
        <v/>
      </c>
      <c r="B355" s="26" t="str">
        <f>VLOOKUP(A355,InputToets!$A$9:$A$1008,1,FALSE)</f>
        <v/>
      </c>
      <c r="C355" s="44" t="str">
        <f t="shared" si="59"/>
        <v/>
      </c>
      <c r="D355" s="45" t="str">
        <f>VLOOKUP(A355,Opdracht!$A$11:$A$1010,1,FALSE)</f>
        <v/>
      </c>
      <c r="E355" s="44" t="str">
        <f t="shared" si="60"/>
        <v/>
      </c>
      <c r="F355" s="19" t="str">
        <f>VLOOKUP(A355,OutputOsiris!$A$9:$B$1008,2,FALSE)</f>
        <v/>
      </c>
      <c r="G355" s="46" t="str">
        <f>IF(C355="NEE","",VLOOKUP(A355,InputToets!$A$9:$J$1008,8,FALSE))</f>
        <v/>
      </c>
      <c r="H355" s="13">
        <f t="shared" si="61"/>
        <v>0</v>
      </c>
      <c r="I355" s="12">
        <f t="shared" si="62"/>
        <v>1</v>
      </c>
      <c r="J355" s="13">
        <f t="shared" si="63"/>
        <v>0</v>
      </c>
      <c r="K355" s="46" t="str">
        <f>IF($K$7=0,"",VLOOKUP(A355,Opdracht!$A$11:$J$1010,8,FALSE))</f>
        <v/>
      </c>
      <c r="L355" s="13">
        <f t="shared" si="64"/>
        <v>0</v>
      </c>
      <c r="M355" s="12">
        <f t="shared" si="65"/>
        <v>0</v>
      </c>
      <c r="N355" s="12">
        <f t="shared" si="66"/>
        <v>0</v>
      </c>
      <c r="O355" s="46" t="str">
        <f t="shared" si="67"/>
        <v/>
      </c>
      <c r="P355" s="20" t="str">
        <f>IF(ISERROR(O355),(G355),IF(OR(ISERROR(G355),ISERROR(K355)),"",IF(AND(G355="",K355=""),IF(A355="","",""),IF(ISNUMBER(O355),IF(OR($O$7="T",$O$7="A"),IF(AND(O355&gt;5,O355&lt;$P$4),5,IF(AND(O355&gt;=$P$4,O355&lt;=6),6,MROUND(O355,P$7))),IF(AND(MIN(G355,K355)&lt;#REF!,R355="!",O355&gt;=$P$4),"ONV",IF(AND(O355&gt;5,O355&lt;$P$4),5,IF(AND(O355&gt;=$P$4,O355&lt;=6),6,MROUND(O355,P$7))))),""))))</f>
        <v/>
      </c>
      <c r="Q355" s="187" t="e">
        <f>IF(AND($O$7="B",ISNUMBER(O355),MIN(G355,K355)&lt;#REF!),"!","")</f>
        <v>#REF!</v>
      </c>
      <c r="R355" s="190" t="str">
        <f t="shared" si="58"/>
        <v/>
      </c>
      <c r="S355" s="193" t="str">
        <f t="shared" si="68"/>
        <v/>
      </c>
      <c r="T355" s="1"/>
    </row>
    <row r="356" spans="1:20" x14ac:dyDescent="0.2">
      <c r="A356" s="21" t="str">
        <f>OutputOsiris!A356</f>
        <v/>
      </c>
      <c r="B356" s="26" t="str">
        <f>VLOOKUP(A356,InputToets!$A$9:$A$1008,1,FALSE)</f>
        <v/>
      </c>
      <c r="C356" s="44" t="str">
        <f t="shared" si="59"/>
        <v/>
      </c>
      <c r="D356" s="45" t="str">
        <f>VLOOKUP(A356,Opdracht!$A$11:$A$1010,1,FALSE)</f>
        <v/>
      </c>
      <c r="E356" s="44" t="str">
        <f t="shared" si="60"/>
        <v/>
      </c>
      <c r="F356" s="19" t="str">
        <f>VLOOKUP(A356,OutputOsiris!$A$9:$B$1008,2,FALSE)</f>
        <v/>
      </c>
      <c r="G356" s="46" t="str">
        <f>IF(C356="NEE","",VLOOKUP(A356,InputToets!$A$9:$J$1008,8,FALSE))</f>
        <v/>
      </c>
      <c r="H356" s="13">
        <f t="shared" si="61"/>
        <v>0</v>
      </c>
      <c r="I356" s="12">
        <f t="shared" si="62"/>
        <v>1</v>
      </c>
      <c r="J356" s="13">
        <f t="shared" si="63"/>
        <v>0</v>
      </c>
      <c r="K356" s="46" t="str">
        <f>IF($K$7=0,"",VLOOKUP(A356,Opdracht!$A$11:$J$1010,8,FALSE))</f>
        <v/>
      </c>
      <c r="L356" s="13">
        <f t="shared" si="64"/>
        <v>0</v>
      </c>
      <c r="M356" s="12">
        <f t="shared" si="65"/>
        <v>0</v>
      </c>
      <c r="N356" s="12">
        <f t="shared" si="66"/>
        <v>0</v>
      </c>
      <c r="O356" s="46" t="str">
        <f t="shared" si="67"/>
        <v/>
      </c>
      <c r="P356" s="20" t="str">
        <f>IF(ISERROR(O356),(G356),IF(OR(ISERROR(G356),ISERROR(K356)),"",IF(AND(G356="",K356=""),IF(A356="","",""),IF(ISNUMBER(O356),IF(OR($O$7="T",$O$7="A"),IF(AND(O356&gt;5,O356&lt;$P$4),5,IF(AND(O356&gt;=$P$4,O356&lt;=6),6,MROUND(O356,P$7))),IF(AND(MIN(G356,K356)&lt;#REF!,R356="!",O356&gt;=$P$4),"ONV",IF(AND(O356&gt;5,O356&lt;$P$4),5,IF(AND(O356&gt;=$P$4,O356&lt;=6),6,MROUND(O356,P$7))))),""))))</f>
        <v/>
      </c>
      <c r="Q356" s="187" t="e">
        <f>IF(AND($O$7="B",ISNUMBER(O356),MIN(G356,K356)&lt;#REF!),"!","")</f>
        <v>#REF!</v>
      </c>
      <c r="R356" s="190" t="str">
        <f t="shared" si="58"/>
        <v/>
      </c>
      <c r="S356" s="193" t="str">
        <f t="shared" si="68"/>
        <v/>
      </c>
      <c r="T356" s="1"/>
    </row>
    <row r="357" spans="1:20" x14ac:dyDescent="0.2">
      <c r="A357" s="21" t="str">
        <f>OutputOsiris!A357</f>
        <v/>
      </c>
      <c r="B357" s="26" t="str">
        <f>VLOOKUP(A357,InputToets!$A$9:$A$1008,1,FALSE)</f>
        <v/>
      </c>
      <c r="C357" s="44" t="str">
        <f t="shared" si="59"/>
        <v/>
      </c>
      <c r="D357" s="45" t="str">
        <f>VLOOKUP(A357,Opdracht!$A$11:$A$1010,1,FALSE)</f>
        <v/>
      </c>
      <c r="E357" s="44" t="str">
        <f t="shared" si="60"/>
        <v/>
      </c>
      <c r="F357" s="19" t="str">
        <f>VLOOKUP(A357,OutputOsiris!$A$9:$B$1008,2,FALSE)</f>
        <v/>
      </c>
      <c r="G357" s="46" t="str">
        <f>IF(C357="NEE","",VLOOKUP(A357,InputToets!$A$9:$J$1008,8,FALSE))</f>
        <v/>
      </c>
      <c r="H357" s="13">
        <f t="shared" si="61"/>
        <v>0</v>
      </c>
      <c r="I357" s="12">
        <f t="shared" si="62"/>
        <v>1</v>
      </c>
      <c r="J357" s="13">
        <f t="shared" si="63"/>
        <v>0</v>
      </c>
      <c r="K357" s="46" t="str">
        <f>IF($K$7=0,"",VLOOKUP(A357,Opdracht!$A$11:$J$1010,8,FALSE))</f>
        <v/>
      </c>
      <c r="L357" s="13">
        <f t="shared" si="64"/>
        <v>0</v>
      </c>
      <c r="M357" s="12">
        <f t="shared" si="65"/>
        <v>0</v>
      </c>
      <c r="N357" s="12">
        <f t="shared" si="66"/>
        <v>0</v>
      </c>
      <c r="O357" s="46" t="str">
        <f t="shared" si="67"/>
        <v/>
      </c>
      <c r="P357" s="20" t="str">
        <f>IF(ISERROR(O357),(G357),IF(OR(ISERROR(G357),ISERROR(K357)),"",IF(AND(G357="",K357=""),IF(A357="","",""),IF(ISNUMBER(O357),IF(OR($O$7="T",$O$7="A"),IF(AND(O357&gt;5,O357&lt;$P$4),5,IF(AND(O357&gt;=$P$4,O357&lt;=6),6,MROUND(O357,P$7))),IF(AND(MIN(G357,K357)&lt;#REF!,R357="!",O357&gt;=$P$4),"ONV",IF(AND(O357&gt;5,O357&lt;$P$4),5,IF(AND(O357&gt;=$P$4,O357&lt;=6),6,MROUND(O357,P$7))))),""))))</f>
        <v/>
      </c>
      <c r="Q357" s="187" t="e">
        <f>IF(AND($O$7="B",ISNUMBER(O357),MIN(G357,K357)&lt;#REF!),"!","")</f>
        <v>#REF!</v>
      </c>
      <c r="R357" s="190" t="str">
        <f t="shared" si="58"/>
        <v/>
      </c>
      <c r="S357" s="193" t="str">
        <f t="shared" si="68"/>
        <v/>
      </c>
      <c r="T357" s="1"/>
    </row>
    <row r="358" spans="1:20" x14ac:dyDescent="0.2">
      <c r="A358" s="21" t="str">
        <f>OutputOsiris!A358</f>
        <v/>
      </c>
      <c r="B358" s="26" t="str">
        <f>VLOOKUP(A358,InputToets!$A$9:$A$1008,1,FALSE)</f>
        <v/>
      </c>
      <c r="C358" s="44" t="str">
        <f t="shared" si="59"/>
        <v/>
      </c>
      <c r="D358" s="45" t="str">
        <f>VLOOKUP(A358,Opdracht!$A$11:$A$1010,1,FALSE)</f>
        <v/>
      </c>
      <c r="E358" s="44" t="str">
        <f t="shared" si="60"/>
        <v/>
      </c>
      <c r="F358" s="19" t="str">
        <f>VLOOKUP(A358,OutputOsiris!$A$9:$B$1008,2,FALSE)</f>
        <v/>
      </c>
      <c r="G358" s="46" t="str">
        <f>IF(C358="NEE","",VLOOKUP(A358,InputToets!$A$9:$J$1008,8,FALSE))</f>
        <v/>
      </c>
      <c r="H358" s="13">
        <f t="shared" si="61"/>
        <v>0</v>
      </c>
      <c r="I358" s="12">
        <f t="shared" si="62"/>
        <v>1</v>
      </c>
      <c r="J358" s="13">
        <f t="shared" si="63"/>
        <v>0</v>
      </c>
      <c r="K358" s="46" t="str">
        <f>IF($K$7=0,"",VLOOKUP(A358,Opdracht!$A$11:$J$1010,8,FALSE))</f>
        <v/>
      </c>
      <c r="L358" s="13">
        <f t="shared" si="64"/>
        <v>0</v>
      </c>
      <c r="M358" s="12">
        <f t="shared" si="65"/>
        <v>0</v>
      </c>
      <c r="N358" s="12">
        <f t="shared" si="66"/>
        <v>0</v>
      </c>
      <c r="O358" s="46" t="str">
        <f t="shared" si="67"/>
        <v/>
      </c>
      <c r="P358" s="20" t="str">
        <f>IF(ISERROR(O358),(G358),IF(OR(ISERROR(G358),ISERROR(K358)),"",IF(AND(G358="",K358=""),IF(A358="","",""),IF(ISNUMBER(O358),IF(OR($O$7="T",$O$7="A"),IF(AND(O358&gt;5,O358&lt;$P$4),5,IF(AND(O358&gt;=$P$4,O358&lt;=6),6,MROUND(O358,P$7))),IF(AND(MIN(G358,K358)&lt;#REF!,R358="!",O358&gt;=$P$4),"ONV",IF(AND(O358&gt;5,O358&lt;$P$4),5,IF(AND(O358&gt;=$P$4,O358&lt;=6),6,MROUND(O358,P$7))))),""))))</f>
        <v/>
      </c>
      <c r="Q358" s="187" t="e">
        <f>IF(AND($O$7="B",ISNUMBER(O358),MIN(G358,K358)&lt;#REF!),"!","")</f>
        <v>#REF!</v>
      </c>
      <c r="R358" s="190" t="str">
        <f t="shared" si="58"/>
        <v/>
      </c>
      <c r="S358" s="193" t="str">
        <f t="shared" si="68"/>
        <v/>
      </c>
      <c r="T358" s="1"/>
    </row>
    <row r="359" spans="1:20" x14ac:dyDescent="0.2">
      <c r="A359" s="21" t="str">
        <f>OutputOsiris!A359</f>
        <v/>
      </c>
      <c r="B359" s="26" t="str">
        <f>VLOOKUP(A359,InputToets!$A$9:$A$1008,1,FALSE)</f>
        <v/>
      </c>
      <c r="C359" s="44" t="str">
        <f t="shared" si="59"/>
        <v/>
      </c>
      <c r="D359" s="45" t="str">
        <f>VLOOKUP(A359,Opdracht!$A$11:$A$1010,1,FALSE)</f>
        <v/>
      </c>
      <c r="E359" s="44" t="str">
        <f t="shared" si="60"/>
        <v/>
      </c>
      <c r="F359" s="19" t="str">
        <f>VLOOKUP(A359,OutputOsiris!$A$9:$B$1008,2,FALSE)</f>
        <v/>
      </c>
      <c r="G359" s="46" t="str">
        <f>IF(C359="NEE","",VLOOKUP(A359,InputToets!$A$9:$J$1008,8,FALSE))</f>
        <v/>
      </c>
      <c r="H359" s="13">
        <f t="shared" si="61"/>
        <v>0</v>
      </c>
      <c r="I359" s="12">
        <f t="shared" si="62"/>
        <v>1</v>
      </c>
      <c r="J359" s="13">
        <f t="shared" si="63"/>
        <v>0</v>
      </c>
      <c r="K359" s="46" t="str">
        <f>IF($K$7=0,"",VLOOKUP(A359,Opdracht!$A$11:$J$1010,8,FALSE))</f>
        <v/>
      </c>
      <c r="L359" s="13">
        <f t="shared" si="64"/>
        <v>0</v>
      </c>
      <c r="M359" s="12">
        <f t="shared" si="65"/>
        <v>0</v>
      </c>
      <c r="N359" s="12">
        <f t="shared" si="66"/>
        <v>0</v>
      </c>
      <c r="O359" s="46" t="str">
        <f t="shared" si="67"/>
        <v/>
      </c>
      <c r="P359" s="20" t="str">
        <f>IF(ISERROR(O359),(G359),IF(OR(ISERROR(G359),ISERROR(K359)),"",IF(AND(G359="",K359=""),IF(A359="","",""),IF(ISNUMBER(O359),IF(OR($O$7="T",$O$7="A"),IF(AND(O359&gt;5,O359&lt;$P$4),5,IF(AND(O359&gt;=$P$4,O359&lt;=6),6,MROUND(O359,P$7))),IF(AND(MIN(G359,K359)&lt;#REF!,R359="!",O359&gt;=$P$4),"ONV",IF(AND(O359&gt;5,O359&lt;$P$4),5,IF(AND(O359&gt;=$P$4,O359&lt;=6),6,MROUND(O359,P$7))))),""))))</f>
        <v/>
      </c>
      <c r="Q359" s="187" t="e">
        <f>IF(AND($O$7="B",ISNUMBER(O359),MIN(G359,K359)&lt;#REF!),"!","")</f>
        <v>#REF!</v>
      </c>
      <c r="R359" s="190" t="str">
        <f t="shared" si="58"/>
        <v/>
      </c>
      <c r="S359" s="193" t="str">
        <f t="shared" si="68"/>
        <v/>
      </c>
      <c r="T359" s="1"/>
    </row>
    <row r="360" spans="1:20" x14ac:dyDescent="0.2">
      <c r="A360" s="21" t="str">
        <f>OutputOsiris!A360</f>
        <v/>
      </c>
      <c r="B360" s="26" t="str">
        <f>VLOOKUP(A360,InputToets!$A$9:$A$1008,1,FALSE)</f>
        <v/>
      </c>
      <c r="C360" s="44" t="str">
        <f t="shared" si="59"/>
        <v/>
      </c>
      <c r="D360" s="45" t="str">
        <f>VLOOKUP(A360,Opdracht!$A$11:$A$1010,1,FALSE)</f>
        <v/>
      </c>
      <c r="E360" s="44" t="str">
        <f t="shared" si="60"/>
        <v/>
      </c>
      <c r="F360" s="19" t="str">
        <f>VLOOKUP(A360,OutputOsiris!$A$9:$B$1008,2,FALSE)</f>
        <v/>
      </c>
      <c r="G360" s="46" t="str">
        <f>IF(C360="NEE","",VLOOKUP(A360,InputToets!$A$9:$J$1008,8,FALSE))</f>
        <v/>
      </c>
      <c r="H360" s="13">
        <f t="shared" si="61"/>
        <v>0</v>
      </c>
      <c r="I360" s="12">
        <f t="shared" si="62"/>
        <v>1</v>
      </c>
      <c r="J360" s="13">
        <f t="shared" si="63"/>
        <v>0</v>
      </c>
      <c r="K360" s="46" t="str">
        <f>IF($K$7=0,"",VLOOKUP(A360,Opdracht!$A$11:$J$1010,8,FALSE))</f>
        <v/>
      </c>
      <c r="L360" s="13">
        <f t="shared" si="64"/>
        <v>0</v>
      </c>
      <c r="M360" s="12">
        <f t="shared" si="65"/>
        <v>0</v>
      </c>
      <c r="N360" s="12">
        <f t="shared" si="66"/>
        <v>0</v>
      </c>
      <c r="O360" s="46" t="str">
        <f t="shared" si="67"/>
        <v/>
      </c>
      <c r="P360" s="20" t="str">
        <f>IF(ISERROR(O360),(G360),IF(OR(ISERROR(G360),ISERROR(K360)),"",IF(AND(G360="",K360=""),IF(A360="","",""),IF(ISNUMBER(O360),IF(OR($O$7="T",$O$7="A"),IF(AND(O360&gt;5,O360&lt;$P$4),5,IF(AND(O360&gt;=$P$4,O360&lt;=6),6,MROUND(O360,P$7))),IF(AND(MIN(G360,K360)&lt;#REF!,R360="!",O360&gt;=$P$4),"ONV",IF(AND(O360&gt;5,O360&lt;$P$4),5,IF(AND(O360&gt;=$P$4,O360&lt;=6),6,MROUND(O360,P$7))))),""))))</f>
        <v/>
      </c>
      <c r="Q360" s="187" t="e">
        <f>IF(AND($O$7="B",ISNUMBER(O360),MIN(G360,K360)&lt;#REF!),"!","")</f>
        <v>#REF!</v>
      </c>
      <c r="R360" s="190" t="str">
        <f t="shared" si="58"/>
        <v/>
      </c>
      <c r="S360" s="193" t="str">
        <f t="shared" si="68"/>
        <v/>
      </c>
      <c r="T360" s="1"/>
    </row>
    <row r="361" spans="1:20" x14ac:dyDescent="0.2">
      <c r="A361" s="21" t="str">
        <f>OutputOsiris!A361</f>
        <v/>
      </c>
      <c r="B361" s="26" t="str">
        <f>VLOOKUP(A361,InputToets!$A$9:$A$1008,1,FALSE)</f>
        <v/>
      </c>
      <c r="C361" s="44" t="str">
        <f t="shared" si="59"/>
        <v/>
      </c>
      <c r="D361" s="45" t="str">
        <f>VLOOKUP(A361,Opdracht!$A$11:$A$1010,1,FALSE)</f>
        <v/>
      </c>
      <c r="E361" s="44" t="str">
        <f t="shared" si="60"/>
        <v/>
      </c>
      <c r="F361" s="19" t="str">
        <f>VLOOKUP(A361,OutputOsiris!$A$9:$B$1008,2,FALSE)</f>
        <v/>
      </c>
      <c r="G361" s="46" t="str">
        <f>IF(C361="NEE","",VLOOKUP(A361,InputToets!$A$9:$J$1008,8,FALSE))</f>
        <v/>
      </c>
      <c r="H361" s="13">
        <f t="shared" si="61"/>
        <v>0</v>
      </c>
      <c r="I361" s="12">
        <f t="shared" si="62"/>
        <v>1</v>
      </c>
      <c r="J361" s="13">
        <f t="shared" si="63"/>
        <v>0</v>
      </c>
      <c r="K361" s="46" t="str">
        <f>IF($K$7=0,"",VLOOKUP(A361,Opdracht!$A$11:$J$1010,8,FALSE))</f>
        <v/>
      </c>
      <c r="L361" s="13">
        <f t="shared" si="64"/>
        <v>0</v>
      </c>
      <c r="M361" s="12">
        <f t="shared" si="65"/>
        <v>0</v>
      </c>
      <c r="N361" s="12">
        <f t="shared" si="66"/>
        <v>0</v>
      </c>
      <c r="O361" s="46" t="str">
        <f t="shared" si="67"/>
        <v/>
      </c>
      <c r="P361" s="20" t="str">
        <f>IF(ISERROR(O361),(G361),IF(OR(ISERROR(G361),ISERROR(K361)),"",IF(AND(G361="",K361=""),IF(A361="","",""),IF(ISNUMBER(O361),IF(OR($O$7="T",$O$7="A"),IF(AND(O361&gt;5,O361&lt;$P$4),5,IF(AND(O361&gt;=$P$4,O361&lt;=6),6,MROUND(O361,P$7))),IF(AND(MIN(G361,K361)&lt;#REF!,R361="!",O361&gt;=$P$4),"ONV",IF(AND(O361&gt;5,O361&lt;$P$4),5,IF(AND(O361&gt;=$P$4,O361&lt;=6),6,MROUND(O361,P$7))))),""))))</f>
        <v/>
      </c>
      <c r="Q361" s="187" t="e">
        <f>IF(AND($O$7="B",ISNUMBER(O361),MIN(G361,K361)&lt;#REF!),"!","")</f>
        <v>#REF!</v>
      </c>
      <c r="R361" s="190" t="str">
        <f t="shared" si="58"/>
        <v/>
      </c>
      <c r="S361" s="193" t="str">
        <f t="shared" si="68"/>
        <v/>
      </c>
      <c r="T361" s="1"/>
    </row>
    <row r="362" spans="1:20" x14ac:dyDescent="0.2">
      <c r="A362" s="21" t="str">
        <f>OutputOsiris!A362</f>
        <v/>
      </c>
      <c r="B362" s="26" t="str">
        <f>VLOOKUP(A362,InputToets!$A$9:$A$1008,1,FALSE)</f>
        <v/>
      </c>
      <c r="C362" s="44" t="str">
        <f t="shared" si="59"/>
        <v/>
      </c>
      <c r="D362" s="45" t="str">
        <f>VLOOKUP(A362,Opdracht!$A$11:$A$1010,1,FALSE)</f>
        <v/>
      </c>
      <c r="E362" s="44" t="str">
        <f t="shared" si="60"/>
        <v/>
      </c>
      <c r="F362" s="19" t="str">
        <f>VLOOKUP(A362,OutputOsiris!$A$9:$B$1008,2,FALSE)</f>
        <v/>
      </c>
      <c r="G362" s="46" t="str">
        <f>IF(C362="NEE","",VLOOKUP(A362,InputToets!$A$9:$J$1008,8,FALSE))</f>
        <v/>
      </c>
      <c r="H362" s="13">
        <f t="shared" si="61"/>
        <v>0</v>
      </c>
      <c r="I362" s="12">
        <f t="shared" si="62"/>
        <v>1</v>
      </c>
      <c r="J362" s="13">
        <f t="shared" si="63"/>
        <v>0</v>
      </c>
      <c r="K362" s="46" t="str">
        <f>IF($K$7=0,"",VLOOKUP(A362,Opdracht!$A$11:$J$1010,8,FALSE))</f>
        <v/>
      </c>
      <c r="L362" s="13">
        <f t="shared" si="64"/>
        <v>0</v>
      </c>
      <c r="M362" s="12">
        <f t="shared" si="65"/>
        <v>0</v>
      </c>
      <c r="N362" s="12">
        <f t="shared" si="66"/>
        <v>0</v>
      </c>
      <c r="O362" s="46" t="str">
        <f t="shared" si="67"/>
        <v/>
      </c>
      <c r="P362" s="20" t="str">
        <f>IF(ISERROR(O362),(G362),IF(OR(ISERROR(G362),ISERROR(K362)),"",IF(AND(G362="",K362=""),IF(A362="","",""),IF(ISNUMBER(O362),IF(OR($O$7="T",$O$7="A"),IF(AND(O362&gt;5,O362&lt;$P$4),5,IF(AND(O362&gt;=$P$4,O362&lt;=6),6,MROUND(O362,P$7))),IF(AND(MIN(G362,K362)&lt;#REF!,R362="!",O362&gt;=$P$4),"ONV",IF(AND(O362&gt;5,O362&lt;$P$4),5,IF(AND(O362&gt;=$P$4,O362&lt;=6),6,MROUND(O362,P$7))))),""))))</f>
        <v/>
      </c>
      <c r="Q362" s="187" t="e">
        <f>IF(AND($O$7="B",ISNUMBER(O362),MIN(G362,K362)&lt;#REF!),"!","")</f>
        <v>#REF!</v>
      </c>
      <c r="R362" s="190" t="str">
        <f t="shared" si="58"/>
        <v/>
      </c>
      <c r="S362" s="193" t="str">
        <f t="shared" si="68"/>
        <v/>
      </c>
      <c r="T362" s="1"/>
    </row>
    <row r="363" spans="1:20" x14ac:dyDescent="0.2">
      <c r="A363" s="21" t="str">
        <f>OutputOsiris!A363</f>
        <v/>
      </c>
      <c r="B363" s="26" t="str">
        <f>VLOOKUP(A363,InputToets!$A$9:$A$1008,1,FALSE)</f>
        <v/>
      </c>
      <c r="C363" s="44" t="str">
        <f t="shared" si="59"/>
        <v/>
      </c>
      <c r="D363" s="45" t="str">
        <f>VLOOKUP(A363,Opdracht!$A$11:$A$1010,1,FALSE)</f>
        <v/>
      </c>
      <c r="E363" s="44" t="str">
        <f t="shared" si="60"/>
        <v/>
      </c>
      <c r="F363" s="19" t="str">
        <f>VLOOKUP(A363,OutputOsiris!$A$9:$B$1008,2,FALSE)</f>
        <v/>
      </c>
      <c r="G363" s="46" t="str">
        <f>IF(C363="NEE","",VLOOKUP(A363,InputToets!$A$9:$J$1008,8,FALSE))</f>
        <v/>
      </c>
      <c r="H363" s="13">
        <f t="shared" si="61"/>
        <v>0</v>
      </c>
      <c r="I363" s="12">
        <f t="shared" si="62"/>
        <v>1</v>
      </c>
      <c r="J363" s="13">
        <f t="shared" si="63"/>
        <v>0</v>
      </c>
      <c r="K363" s="46" t="str">
        <f>IF($K$7=0,"",VLOOKUP(A363,Opdracht!$A$11:$J$1010,8,FALSE))</f>
        <v/>
      </c>
      <c r="L363" s="13">
        <f t="shared" si="64"/>
        <v>0</v>
      </c>
      <c r="M363" s="12">
        <f t="shared" si="65"/>
        <v>0</v>
      </c>
      <c r="N363" s="12">
        <f t="shared" si="66"/>
        <v>0</v>
      </c>
      <c r="O363" s="46" t="str">
        <f t="shared" si="67"/>
        <v/>
      </c>
      <c r="P363" s="20" t="str">
        <f>IF(ISERROR(O363),(G363),IF(OR(ISERROR(G363),ISERROR(K363)),"",IF(AND(G363="",K363=""),IF(A363="","",""),IF(ISNUMBER(O363),IF(OR($O$7="T",$O$7="A"),IF(AND(O363&gt;5,O363&lt;$P$4),5,IF(AND(O363&gt;=$P$4,O363&lt;=6),6,MROUND(O363,P$7))),IF(AND(MIN(G363,K363)&lt;#REF!,R363="!",O363&gt;=$P$4),"ONV",IF(AND(O363&gt;5,O363&lt;$P$4),5,IF(AND(O363&gt;=$P$4,O363&lt;=6),6,MROUND(O363,P$7))))),""))))</f>
        <v/>
      </c>
      <c r="Q363" s="187" t="e">
        <f>IF(AND($O$7="B",ISNUMBER(O363),MIN(G363,K363)&lt;#REF!),"!","")</f>
        <v>#REF!</v>
      </c>
      <c r="R363" s="190" t="str">
        <f t="shared" si="58"/>
        <v/>
      </c>
      <c r="S363" s="193" t="str">
        <f t="shared" si="68"/>
        <v/>
      </c>
      <c r="T363" s="1"/>
    </row>
    <row r="364" spans="1:20" x14ac:dyDescent="0.2">
      <c r="A364" s="21" t="str">
        <f>OutputOsiris!A364</f>
        <v/>
      </c>
      <c r="B364" s="26" t="str">
        <f>VLOOKUP(A364,InputToets!$A$9:$A$1008,1,FALSE)</f>
        <v/>
      </c>
      <c r="C364" s="44" t="str">
        <f t="shared" si="59"/>
        <v/>
      </c>
      <c r="D364" s="45" t="str">
        <f>VLOOKUP(A364,Opdracht!$A$11:$A$1010,1,FALSE)</f>
        <v/>
      </c>
      <c r="E364" s="44" t="str">
        <f t="shared" si="60"/>
        <v/>
      </c>
      <c r="F364" s="19" t="str">
        <f>VLOOKUP(A364,OutputOsiris!$A$9:$B$1008,2,FALSE)</f>
        <v/>
      </c>
      <c r="G364" s="46" t="str">
        <f>IF(C364="NEE","",VLOOKUP(A364,InputToets!$A$9:$J$1008,8,FALSE))</f>
        <v/>
      </c>
      <c r="H364" s="13">
        <f t="shared" si="61"/>
        <v>0</v>
      </c>
      <c r="I364" s="12">
        <f t="shared" si="62"/>
        <v>1</v>
      </c>
      <c r="J364" s="13">
        <f t="shared" si="63"/>
        <v>0</v>
      </c>
      <c r="K364" s="46" t="str">
        <f>IF($K$7=0,"",VLOOKUP(A364,Opdracht!$A$11:$J$1010,8,FALSE))</f>
        <v/>
      </c>
      <c r="L364" s="13">
        <f t="shared" si="64"/>
        <v>0</v>
      </c>
      <c r="M364" s="12">
        <f t="shared" si="65"/>
        <v>0</v>
      </c>
      <c r="N364" s="12">
        <f t="shared" si="66"/>
        <v>0</v>
      </c>
      <c r="O364" s="46" t="str">
        <f t="shared" si="67"/>
        <v/>
      </c>
      <c r="P364" s="20" t="str">
        <f>IF(ISERROR(O364),(G364),IF(OR(ISERROR(G364),ISERROR(K364)),"",IF(AND(G364="",K364=""),IF(A364="","",""),IF(ISNUMBER(O364),IF(OR($O$7="T",$O$7="A"),IF(AND(O364&gt;5,O364&lt;$P$4),5,IF(AND(O364&gt;=$P$4,O364&lt;=6),6,MROUND(O364,P$7))),IF(AND(MIN(G364,K364)&lt;#REF!,R364="!",O364&gt;=$P$4),"ONV",IF(AND(O364&gt;5,O364&lt;$P$4),5,IF(AND(O364&gt;=$P$4,O364&lt;=6),6,MROUND(O364,P$7))))),""))))</f>
        <v/>
      </c>
      <c r="Q364" s="187" t="e">
        <f>IF(AND($O$7="B",ISNUMBER(O364),MIN(G364,K364)&lt;#REF!),"!","")</f>
        <v>#REF!</v>
      </c>
      <c r="R364" s="190" t="str">
        <f t="shared" si="58"/>
        <v/>
      </c>
      <c r="S364" s="193" t="str">
        <f t="shared" si="68"/>
        <v/>
      </c>
      <c r="T364" s="1"/>
    </row>
    <row r="365" spans="1:20" x14ac:dyDescent="0.2">
      <c r="A365" s="21" t="str">
        <f>OutputOsiris!A365</f>
        <v/>
      </c>
      <c r="B365" s="26" t="str">
        <f>VLOOKUP(A365,InputToets!$A$9:$A$1008,1,FALSE)</f>
        <v/>
      </c>
      <c r="C365" s="44" t="str">
        <f t="shared" si="59"/>
        <v/>
      </c>
      <c r="D365" s="45" t="str">
        <f>VLOOKUP(A365,Opdracht!$A$11:$A$1010,1,FALSE)</f>
        <v/>
      </c>
      <c r="E365" s="44" t="str">
        <f t="shared" si="60"/>
        <v/>
      </c>
      <c r="F365" s="19" t="str">
        <f>VLOOKUP(A365,OutputOsiris!$A$9:$B$1008,2,FALSE)</f>
        <v/>
      </c>
      <c r="G365" s="46" t="str">
        <f>IF(C365="NEE","",VLOOKUP(A365,InputToets!$A$9:$J$1008,8,FALSE))</f>
        <v/>
      </c>
      <c r="H365" s="13">
        <f t="shared" si="61"/>
        <v>0</v>
      </c>
      <c r="I365" s="12">
        <f t="shared" si="62"/>
        <v>1</v>
      </c>
      <c r="J365" s="13">
        <f t="shared" si="63"/>
        <v>0</v>
      </c>
      <c r="K365" s="46" t="str">
        <f>IF($K$7=0,"",VLOOKUP(A365,Opdracht!$A$11:$J$1010,8,FALSE))</f>
        <v/>
      </c>
      <c r="L365" s="13">
        <f t="shared" si="64"/>
        <v>0</v>
      </c>
      <c r="M365" s="12">
        <f t="shared" si="65"/>
        <v>0</v>
      </c>
      <c r="N365" s="12">
        <f t="shared" si="66"/>
        <v>0</v>
      </c>
      <c r="O365" s="46" t="str">
        <f t="shared" si="67"/>
        <v/>
      </c>
      <c r="P365" s="20" t="str">
        <f>IF(ISERROR(O365),(G365),IF(OR(ISERROR(G365),ISERROR(K365)),"",IF(AND(G365="",K365=""),IF(A365="","",""),IF(ISNUMBER(O365),IF(OR($O$7="T",$O$7="A"),IF(AND(O365&gt;5,O365&lt;$P$4),5,IF(AND(O365&gt;=$P$4,O365&lt;=6),6,MROUND(O365,P$7))),IF(AND(MIN(G365,K365)&lt;#REF!,R365="!",O365&gt;=$P$4),"ONV",IF(AND(O365&gt;5,O365&lt;$P$4),5,IF(AND(O365&gt;=$P$4,O365&lt;=6),6,MROUND(O365,P$7))))),""))))</f>
        <v/>
      </c>
      <c r="Q365" s="187" t="e">
        <f>IF(AND($O$7="B",ISNUMBER(O365),MIN(G365,K365)&lt;#REF!),"!","")</f>
        <v>#REF!</v>
      </c>
      <c r="R365" s="190" t="str">
        <f t="shared" si="58"/>
        <v/>
      </c>
      <c r="S365" s="193" t="str">
        <f t="shared" si="68"/>
        <v/>
      </c>
      <c r="T365" s="1"/>
    </row>
    <row r="366" spans="1:20" x14ac:dyDescent="0.2">
      <c r="A366" s="21" t="str">
        <f>OutputOsiris!A366</f>
        <v/>
      </c>
      <c r="B366" s="26" t="str">
        <f>VLOOKUP(A366,InputToets!$A$9:$A$1008,1,FALSE)</f>
        <v/>
      </c>
      <c r="C366" s="44" t="str">
        <f t="shared" si="59"/>
        <v/>
      </c>
      <c r="D366" s="45" t="str">
        <f>VLOOKUP(A366,Opdracht!$A$11:$A$1010,1,FALSE)</f>
        <v/>
      </c>
      <c r="E366" s="44" t="str">
        <f t="shared" si="60"/>
        <v/>
      </c>
      <c r="F366" s="19" t="str">
        <f>VLOOKUP(A366,OutputOsiris!$A$9:$B$1008,2,FALSE)</f>
        <v/>
      </c>
      <c r="G366" s="46" t="str">
        <f>IF(C366="NEE","",VLOOKUP(A366,InputToets!$A$9:$J$1008,8,FALSE))</f>
        <v/>
      </c>
      <c r="H366" s="13">
        <f t="shared" si="61"/>
        <v>0</v>
      </c>
      <c r="I366" s="12">
        <f t="shared" si="62"/>
        <v>1</v>
      </c>
      <c r="J366" s="13">
        <f t="shared" si="63"/>
        <v>0</v>
      </c>
      <c r="K366" s="46" t="str">
        <f>IF($K$7=0,"",VLOOKUP(A366,Opdracht!$A$11:$J$1010,8,FALSE))</f>
        <v/>
      </c>
      <c r="L366" s="13">
        <f t="shared" si="64"/>
        <v>0</v>
      </c>
      <c r="M366" s="12">
        <f t="shared" si="65"/>
        <v>0</v>
      </c>
      <c r="N366" s="12">
        <f t="shared" si="66"/>
        <v>0</v>
      </c>
      <c r="O366" s="46" t="str">
        <f t="shared" si="67"/>
        <v/>
      </c>
      <c r="P366" s="20" t="str">
        <f>IF(ISERROR(O366),(G366),IF(OR(ISERROR(G366),ISERROR(K366)),"",IF(AND(G366="",K366=""),IF(A366="","",""),IF(ISNUMBER(O366),IF(OR($O$7="T",$O$7="A"),IF(AND(O366&gt;5,O366&lt;$P$4),5,IF(AND(O366&gt;=$P$4,O366&lt;=6),6,MROUND(O366,P$7))),IF(AND(MIN(G366,K366)&lt;#REF!,R366="!",O366&gt;=$P$4),"ONV",IF(AND(O366&gt;5,O366&lt;$P$4),5,IF(AND(O366&gt;=$P$4,O366&lt;=6),6,MROUND(O366,P$7))))),""))))</f>
        <v/>
      </c>
      <c r="Q366" s="187" t="e">
        <f>IF(AND($O$7="B",ISNUMBER(O366),MIN(G366,K366)&lt;#REF!),"!","")</f>
        <v>#REF!</v>
      </c>
      <c r="R366" s="190" t="str">
        <f t="shared" si="58"/>
        <v/>
      </c>
      <c r="S366" s="193" t="str">
        <f t="shared" si="68"/>
        <v/>
      </c>
      <c r="T366" s="1"/>
    </row>
    <row r="367" spans="1:20" x14ac:dyDescent="0.2">
      <c r="A367" s="21" t="str">
        <f>OutputOsiris!A367</f>
        <v/>
      </c>
      <c r="B367" s="26" t="str">
        <f>VLOOKUP(A367,InputToets!$A$9:$A$1008,1,FALSE)</f>
        <v/>
      </c>
      <c r="C367" s="44" t="str">
        <f t="shared" si="59"/>
        <v/>
      </c>
      <c r="D367" s="45" t="str">
        <f>VLOOKUP(A367,Opdracht!$A$11:$A$1010,1,FALSE)</f>
        <v/>
      </c>
      <c r="E367" s="44" t="str">
        <f t="shared" si="60"/>
        <v/>
      </c>
      <c r="F367" s="19" t="str">
        <f>VLOOKUP(A367,OutputOsiris!$A$9:$B$1008,2,FALSE)</f>
        <v/>
      </c>
      <c r="G367" s="46" t="str">
        <f>IF(C367="NEE","",VLOOKUP(A367,InputToets!$A$9:$J$1008,8,FALSE))</f>
        <v/>
      </c>
      <c r="H367" s="13">
        <f t="shared" si="61"/>
        <v>0</v>
      </c>
      <c r="I367" s="12">
        <f t="shared" si="62"/>
        <v>1</v>
      </c>
      <c r="J367" s="13">
        <f t="shared" si="63"/>
        <v>0</v>
      </c>
      <c r="K367" s="46" t="str">
        <f>IF($K$7=0,"",VLOOKUP(A367,Opdracht!$A$11:$J$1010,8,FALSE))</f>
        <v/>
      </c>
      <c r="L367" s="13">
        <f t="shared" si="64"/>
        <v>0</v>
      </c>
      <c r="M367" s="12">
        <f t="shared" si="65"/>
        <v>0</v>
      </c>
      <c r="N367" s="12">
        <f t="shared" si="66"/>
        <v>0</v>
      </c>
      <c r="O367" s="46" t="str">
        <f t="shared" si="67"/>
        <v/>
      </c>
      <c r="P367" s="20" t="str">
        <f>IF(ISERROR(O367),(G367),IF(OR(ISERROR(G367),ISERROR(K367)),"",IF(AND(G367="",K367=""),IF(A367="","",""),IF(ISNUMBER(O367),IF(OR($O$7="T",$O$7="A"),IF(AND(O367&gt;5,O367&lt;$P$4),5,IF(AND(O367&gt;=$P$4,O367&lt;=6),6,MROUND(O367,P$7))),IF(AND(MIN(G367,K367)&lt;#REF!,R367="!",O367&gt;=$P$4),"ONV",IF(AND(O367&gt;5,O367&lt;$P$4),5,IF(AND(O367&gt;=$P$4,O367&lt;=6),6,MROUND(O367,P$7))))),""))))</f>
        <v/>
      </c>
      <c r="Q367" s="187" t="e">
        <f>IF(AND($O$7="B",ISNUMBER(O367),MIN(G367,K367)&lt;#REF!),"!","")</f>
        <v>#REF!</v>
      </c>
      <c r="R367" s="190" t="str">
        <f t="shared" si="58"/>
        <v/>
      </c>
      <c r="S367" s="193" t="str">
        <f t="shared" si="68"/>
        <v/>
      </c>
      <c r="T367" s="1"/>
    </row>
    <row r="368" spans="1:20" x14ac:dyDescent="0.2">
      <c r="A368" s="21" t="str">
        <f>OutputOsiris!A368</f>
        <v/>
      </c>
      <c r="B368" s="26" t="str">
        <f>VLOOKUP(A368,InputToets!$A$9:$A$1008,1,FALSE)</f>
        <v/>
      </c>
      <c r="C368" s="44" t="str">
        <f t="shared" si="59"/>
        <v/>
      </c>
      <c r="D368" s="45" t="str">
        <f>VLOOKUP(A368,Opdracht!$A$11:$A$1010,1,FALSE)</f>
        <v/>
      </c>
      <c r="E368" s="44" t="str">
        <f t="shared" si="60"/>
        <v/>
      </c>
      <c r="F368" s="19" t="str">
        <f>VLOOKUP(A368,OutputOsiris!$A$9:$B$1008,2,FALSE)</f>
        <v/>
      </c>
      <c r="G368" s="46" t="str">
        <f>IF(C368="NEE","",VLOOKUP(A368,InputToets!$A$9:$J$1008,8,FALSE))</f>
        <v/>
      </c>
      <c r="H368" s="13">
        <f t="shared" si="61"/>
        <v>0</v>
      </c>
      <c r="I368" s="12">
        <f t="shared" si="62"/>
        <v>1</v>
      </c>
      <c r="J368" s="13">
        <f t="shared" si="63"/>
        <v>0</v>
      </c>
      <c r="K368" s="46" t="str">
        <f>IF($K$7=0,"",VLOOKUP(A368,Opdracht!$A$11:$J$1010,8,FALSE))</f>
        <v/>
      </c>
      <c r="L368" s="13">
        <f t="shared" si="64"/>
        <v>0</v>
      </c>
      <c r="M368" s="12">
        <f t="shared" si="65"/>
        <v>0</v>
      </c>
      <c r="N368" s="12">
        <f t="shared" si="66"/>
        <v>0</v>
      </c>
      <c r="O368" s="46" t="str">
        <f t="shared" si="67"/>
        <v/>
      </c>
      <c r="P368" s="20" t="str">
        <f>IF(ISERROR(O368),(G368),IF(OR(ISERROR(G368),ISERROR(K368)),"",IF(AND(G368="",K368=""),IF(A368="","",""),IF(ISNUMBER(O368),IF(OR($O$7="T",$O$7="A"),IF(AND(O368&gt;5,O368&lt;$P$4),5,IF(AND(O368&gt;=$P$4,O368&lt;=6),6,MROUND(O368,P$7))),IF(AND(MIN(G368,K368)&lt;#REF!,R368="!",O368&gt;=$P$4),"ONV",IF(AND(O368&gt;5,O368&lt;$P$4),5,IF(AND(O368&gt;=$P$4,O368&lt;=6),6,MROUND(O368,P$7))))),""))))</f>
        <v/>
      </c>
      <c r="Q368" s="187" t="e">
        <f>IF(AND($O$7="B",ISNUMBER(O368),MIN(G368,K368)&lt;#REF!),"!","")</f>
        <v>#REF!</v>
      </c>
      <c r="R368" s="190" t="str">
        <f t="shared" si="58"/>
        <v/>
      </c>
      <c r="S368" s="193" t="str">
        <f t="shared" si="68"/>
        <v/>
      </c>
      <c r="T368" s="1"/>
    </row>
    <row r="369" spans="1:20" x14ac:dyDescent="0.2">
      <c r="A369" s="21" t="str">
        <f>OutputOsiris!A369</f>
        <v/>
      </c>
      <c r="B369" s="26" t="str">
        <f>VLOOKUP(A369,InputToets!$A$9:$A$1008,1,FALSE)</f>
        <v/>
      </c>
      <c r="C369" s="44" t="str">
        <f t="shared" si="59"/>
        <v/>
      </c>
      <c r="D369" s="45" t="str">
        <f>VLOOKUP(A369,Opdracht!$A$11:$A$1010,1,FALSE)</f>
        <v/>
      </c>
      <c r="E369" s="44" t="str">
        <f t="shared" si="60"/>
        <v/>
      </c>
      <c r="F369" s="19" t="str">
        <f>VLOOKUP(A369,OutputOsiris!$A$9:$B$1008,2,FALSE)</f>
        <v/>
      </c>
      <c r="G369" s="46" t="str">
        <f>IF(C369="NEE","",VLOOKUP(A369,InputToets!$A$9:$J$1008,8,FALSE))</f>
        <v/>
      </c>
      <c r="H369" s="13">
        <f t="shared" si="61"/>
        <v>0</v>
      </c>
      <c r="I369" s="12">
        <f t="shared" si="62"/>
        <v>1</v>
      </c>
      <c r="J369" s="13">
        <f t="shared" si="63"/>
        <v>0</v>
      </c>
      <c r="K369" s="46" t="str">
        <f>IF($K$7=0,"",VLOOKUP(A369,Opdracht!$A$11:$J$1010,8,FALSE))</f>
        <v/>
      </c>
      <c r="L369" s="13">
        <f t="shared" si="64"/>
        <v>0</v>
      </c>
      <c r="M369" s="12">
        <f t="shared" si="65"/>
        <v>0</v>
      </c>
      <c r="N369" s="12">
        <f t="shared" si="66"/>
        <v>0</v>
      </c>
      <c r="O369" s="46" t="str">
        <f t="shared" si="67"/>
        <v/>
      </c>
      <c r="P369" s="20" t="str">
        <f>IF(ISERROR(O369),(G369),IF(OR(ISERROR(G369),ISERROR(K369)),"",IF(AND(G369="",K369=""),IF(A369="","",""),IF(ISNUMBER(O369),IF(OR($O$7="T",$O$7="A"),IF(AND(O369&gt;5,O369&lt;$P$4),5,IF(AND(O369&gt;=$P$4,O369&lt;=6),6,MROUND(O369,P$7))),IF(AND(MIN(G369,K369)&lt;#REF!,R369="!",O369&gt;=$P$4),"ONV",IF(AND(O369&gt;5,O369&lt;$P$4),5,IF(AND(O369&gt;=$P$4,O369&lt;=6),6,MROUND(O369,P$7))))),""))))</f>
        <v/>
      </c>
      <c r="Q369" s="187" t="e">
        <f>IF(AND($O$7="B",ISNUMBER(O369),MIN(G369,K369)&lt;#REF!),"!","")</f>
        <v>#REF!</v>
      </c>
      <c r="R369" s="190" t="str">
        <f t="shared" si="58"/>
        <v/>
      </c>
      <c r="S369" s="193" t="str">
        <f t="shared" si="68"/>
        <v/>
      </c>
      <c r="T369" s="1"/>
    </row>
    <row r="370" spans="1:20" x14ac:dyDescent="0.2">
      <c r="A370" s="21" t="str">
        <f>OutputOsiris!A370</f>
        <v/>
      </c>
      <c r="B370" s="26" t="str">
        <f>VLOOKUP(A370,InputToets!$A$9:$A$1008,1,FALSE)</f>
        <v/>
      </c>
      <c r="C370" s="44" t="str">
        <f t="shared" si="59"/>
        <v/>
      </c>
      <c r="D370" s="45" t="str">
        <f>VLOOKUP(A370,Opdracht!$A$11:$A$1010,1,FALSE)</f>
        <v/>
      </c>
      <c r="E370" s="44" t="str">
        <f t="shared" si="60"/>
        <v/>
      </c>
      <c r="F370" s="19" t="str">
        <f>VLOOKUP(A370,OutputOsiris!$A$9:$B$1008,2,FALSE)</f>
        <v/>
      </c>
      <c r="G370" s="46" t="str">
        <f>IF(C370="NEE","",VLOOKUP(A370,InputToets!$A$9:$J$1008,8,FALSE))</f>
        <v/>
      </c>
      <c r="H370" s="13">
        <f t="shared" si="61"/>
        <v>0</v>
      </c>
      <c r="I370" s="12">
        <f t="shared" si="62"/>
        <v>1</v>
      </c>
      <c r="J370" s="13">
        <f t="shared" si="63"/>
        <v>0</v>
      </c>
      <c r="K370" s="46" t="str">
        <f>IF($K$7=0,"",VLOOKUP(A370,Opdracht!$A$11:$J$1010,8,FALSE))</f>
        <v/>
      </c>
      <c r="L370" s="13">
        <f t="shared" si="64"/>
        <v>0</v>
      </c>
      <c r="M370" s="12">
        <f t="shared" si="65"/>
        <v>0</v>
      </c>
      <c r="N370" s="12">
        <f t="shared" si="66"/>
        <v>0</v>
      </c>
      <c r="O370" s="46" t="str">
        <f t="shared" si="67"/>
        <v/>
      </c>
      <c r="P370" s="20" t="str">
        <f>IF(ISERROR(O370),(G370),IF(OR(ISERROR(G370),ISERROR(K370)),"",IF(AND(G370="",K370=""),IF(A370="","",""),IF(ISNUMBER(O370),IF(OR($O$7="T",$O$7="A"),IF(AND(O370&gt;5,O370&lt;$P$4),5,IF(AND(O370&gt;=$P$4,O370&lt;=6),6,MROUND(O370,P$7))),IF(AND(MIN(G370,K370)&lt;#REF!,R370="!",O370&gt;=$P$4),"ONV",IF(AND(O370&gt;5,O370&lt;$P$4),5,IF(AND(O370&gt;=$P$4,O370&lt;=6),6,MROUND(O370,P$7))))),""))))</f>
        <v/>
      </c>
      <c r="Q370" s="187" t="e">
        <f>IF(AND($O$7="B",ISNUMBER(O370),MIN(G370,K370)&lt;#REF!),"!","")</f>
        <v>#REF!</v>
      </c>
      <c r="R370" s="190" t="str">
        <f t="shared" si="58"/>
        <v/>
      </c>
      <c r="S370" s="193" t="str">
        <f t="shared" si="68"/>
        <v/>
      </c>
      <c r="T370" s="1"/>
    </row>
    <row r="371" spans="1:20" x14ac:dyDescent="0.2">
      <c r="A371" s="21" t="str">
        <f>OutputOsiris!A371</f>
        <v/>
      </c>
      <c r="B371" s="26" t="str">
        <f>VLOOKUP(A371,InputToets!$A$9:$A$1008,1,FALSE)</f>
        <v/>
      </c>
      <c r="C371" s="44" t="str">
        <f t="shared" si="59"/>
        <v/>
      </c>
      <c r="D371" s="45" t="str">
        <f>VLOOKUP(A371,Opdracht!$A$11:$A$1010,1,FALSE)</f>
        <v/>
      </c>
      <c r="E371" s="44" t="str">
        <f t="shared" si="60"/>
        <v/>
      </c>
      <c r="F371" s="19" t="str">
        <f>VLOOKUP(A371,OutputOsiris!$A$9:$B$1008,2,FALSE)</f>
        <v/>
      </c>
      <c r="G371" s="46" t="str">
        <f>IF(C371="NEE","",VLOOKUP(A371,InputToets!$A$9:$J$1008,8,FALSE))</f>
        <v/>
      </c>
      <c r="H371" s="13">
        <f t="shared" si="61"/>
        <v>0</v>
      </c>
      <c r="I371" s="12">
        <f t="shared" si="62"/>
        <v>1</v>
      </c>
      <c r="J371" s="13">
        <f t="shared" si="63"/>
        <v>0</v>
      </c>
      <c r="K371" s="46" t="str">
        <f>IF($K$7=0,"",VLOOKUP(A371,Opdracht!$A$11:$J$1010,8,FALSE))</f>
        <v/>
      </c>
      <c r="L371" s="13">
        <f t="shared" si="64"/>
        <v>0</v>
      </c>
      <c r="M371" s="12">
        <f t="shared" si="65"/>
        <v>0</v>
      </c>
      <c r="N371" s="12">
        <f t="shared" si="66"/>
        <v>0</v>
      </c>
      <c r="O371" s="46" t="str">
        <f t="shared" si="67"/>
        <v/>
      </c>
      <c r="P371" s="20" t="str">
        <f>IF(ISERROR(O371),(G371),IF(OR(ISERROR(G371),ISERROR(K371)),"",IF(AND(G371="",K371=""),IF(A371="","",""),IF(ISNUMBER(O371),IF(OR($O$7="T",$O$7="A"),IF(AND(O371&gt;5,O371&lt;$P$4),5,IF(AND(O371&gt;=$P$4,O371&lt;=6),6,MROUND(O371,P$7))),IF(AND(MIN(G371,K371)&lt;#REF!,R371="!",O371&gt;=$P$4),"ONV",IF(AND(O371&gt;5,O371&lt;$P$4),5,IF(AND(O371&gt;=$P$4,O371&lt;=6),6,MROUND(O371,P$7))))),""))))</f>
        <v/>
      </c>
      <c r="Q371" s="187" t="e">
        <f>IF(AND($O$7="B",ISNUMBER(O371),MIN(G371,K371)&lt;#REF!),"!","")</f>
        <v>#REF!</v>
      </c>
      <c r="R371" s="190" t="str">
        <f t="shared" si="58"/>
        <v/>
      </c>
      <c r="S371" s="193" t="str">
        <f t="shared" si="68"/>
        <v/>
      </c>
      <c r="T371" s="1"/>
    </row>
    <row r="372" spans="1:20" x14ac:dyDescent="0.2">
      <c r="A372" s="21" t="str">
        <f>OutputOsiris!A372</f>
        <v/>
      </c>
      <c r="B372" s="26" t="str">
        <f>VLOOKUP(A372,InputToets!$A$9:$A$1008,1,FALSE)</f>
        <v/>
      </c>
      <c r="C372" s="44" t="str">
        <f t="shared" si="59"/>
        <v/>
      </c>
      <c r="D372" s="45" t="str">
        <f>VLOOKUP(A372,Opdracht!$A$11:$A$1010,1,FALSE)</f>
        <v/>
      </c>
      <c r="E372" s="44" t="str">
        <f t="shared" si="60"/>
        <v/>
      </c>
      <c r="F372" s="19" t="str">
        <f>VLOOKUP(A372,OutputOsiris!$A$9:$B$1008,2,FALSE)</f>
        <v/>
      </c>
      <c r="G372" s="46" t="str">
        <f>IF(C372="NEE","",VLOOKUP(A372,InputToets!$A$9:$J$1008,8,FALSE))</f>
        <v/>
      </c>
      <c r="H372" s="13">
        <f t="shared" si="61"/>
        <v>0</v>
      </c>
      <c r="I372" s="12">
        <f t="shared" si="62"/>
        <v>1</v>
      </c>
      <c r="J372" s="13">
        <f t="shared" si="63"/>
        <v>0</v>
      </c>
      <c r="K372" s="46" t="str">
        <f>IF($K$7=0,"",VLOOKUP(A372,Opdracht!$A$11:$J$1010,8,FALSE))</f>
        <v/>
      </c>
      <c r="L372" s="13">
        <f t="shared" si="64"/>
        <v>0</v>
      </c>
      <c r="M372" s="12">
        <f t="shared" si="65"/>
        <v>0</v>
      </c>
      <c r="N372" s="12">
        <f t="shared" si="66"/>
        <v>0</v>
      </c>
      <c r="O372" s="46" t="str">
        <f t="shared" si="67"/>
        <v/>
      </c>
      <c r="P372" s="20" t="str">
        <f>IF(ISERROR(O372),(G372),IF(OR(ISERROR(G372),ISERROR(K372)),"",IF(AND(G372="",K372=""),IF(A372="","",""),IF(ISNUMBER(O372),IF(OR($O$7="T",$O$7="A"),IF(AND(O372&gt;5,O372&lt;$P$4),5,IF(AND(O372&gt;=$P$4,O372&lt;=6),6,MROUND(O372,P$7))),IF(AND(MIN(G372,K372)&lt;#REF!,R372="!",O372&gt;=$P$4),"ONV",IF(AND(O372&gt;5,O372&lt;$P$4),5,IF(AND(O372&gt;=$P$4,O372&lt;=6),6,MROUND(O372,P$7))))),""))))</f>
        <v/>
      </c>
      <c r="Q372" s="187" t="e">
        <f>IF(AND($O$7="B",ISNUMBER(O372),MIN(G372,K372)&lt;#REF!),"!","")</f>
        <v>#REF!</v>
      </c>
      <c r="R372" s="190" t="str">
        <f t="shared" si="58"/>
        <v/>
      </c>
      <c r="S372" s="193" t="str">
        <f t="shared" si="68"/>
        <v/>
      </c>
      <c r="T372" s="1"/>
    </row>
    <row r="373" spans="1:20" x14ac:dyDescent="0.2">
      <c r="A373" s="21" t="str">
        <f>OutputOsiris!A373</f>
        <v/>
      </c>
      <c r="B373" s="26" t="str">
        <f>VLOOKUP(A373,InputToets!$A$9:$A$1008,1,FALSE)</f>
        <v/>
      </c>
      <c r="C373" s="44" t="str">
        <f t="shared" si="59"/>
        <v/>
      </c>
      <c r="D373" s="45" t="str">
        <f>VLOOKUP(A373,Opdracht!$A$11:$A$1010,1,FALSE)</f>
        <v/>
      </c>
      <c r="E373" s="44" t="str">
        <f t="shared" si="60"/>
        <v/>
      </c>
      <c r="F373" s="19" t="str">
        <f>VLOOKUP(A373,OutputOsiris!$A$9:$B$1008,2,FALSE)</f>
        <v/>
      </c>
      <c r="G373" s="46" t="str">
        <f>IF(C373="NEE","",VLOOKUP(A373,InputToets!$A$9:$J$1008,8,FALSE))</f>
        <v/>
      </c>
      <c r="H373" s="13">
        <f t="shared" si="61"/>
        <v>0</v>
      </c>
      <c r="I373" s="12">
        <f t="shared" si="62"/>
        <v>1</v>
      </c>
      <c r="J373" s="13">
        <f t="shared" si="63"/>
        <v>0</v>
      </c>
      <c r="K373" s="46" t="str">
        <f>IF($K$7=0,"",VLOOKUP(A373,Opdracht!$A$11:$J$1010,8,FALSE))</f>
        <v/>
      </c>
      <c r="L373" s="13">
        <f t="shared" si="64"/>
        <v>0</v>
      </c>
      <c r="M373" s="12">
        <f t="shared" si="65"/>
        <v>0</v>
      </c>
      <c r="N373" s="12">
        <f t="shared" si="66"/>
        <v>0</v>
      </c>
      <c r="O373" s="46" t="str">
        <f t="shared" si="67"/>
        <v/>
      </c>
      <c r="P373" s="20" t="str">
        <f>IF(ISERROR(O373),(G373),IF(OR(ISERROR(G373),ISERROR(K373)),"",IF(AND(G373="",K373=""),IF(A373="","",""),IF(ISNUMBER(O373),IF(OR($O$7="T",$O$7="A"),IF(AND(O373&gt;5,O373&lt;$P$4),5,IF(AND(O373&gt;=$P$4,O373&lt;=6),6,MROUND(O373,P$7))),IF(AND(MIN(G373,K373)&lt;#REF!,R373="!",O373&gt;=$P$4),"ONV",IF(AND(O373&gt;5,O373&lt;$P$4),5,IF(AND(O373&gt;=$P$4,O373&lt;=6),6,MROUND(O373,P$7))))),""))))</f>
        <v/>
      </c>
      <c r="Q373" s="187" t="e">
        <f>IF(AND($O$7="B",ISNUMBER(O373),MIN(G373,K373)&lt;#REF!),"!","")</f>
        <v>#REF!</v>
      </c>
      <c r="R373" s="190" t="str">
        <f t="shared" si="58"/>
        <v/>
      </c>
      <c r="S373" s="193" t="str">
        <f t="shared" si="68"/>
        <v/>
      </c>
      <c r="T373" s="1"/>
    </row>
    <row r="374" spans="1:20" x14ac:dyDescent="0.2">
      <c r="A374" s="21" t="str">
        <f>OutputOsiris!A374</f>
        <v/>
      </c>
      <c r="B374" s="26" t="str">
        <f>VLOOKUP(A374,InputToets!$A$9:$A$1008,1,FALSE)</f>
        <v/>
      </c>
      <c r="C374" s="44" t="str">
        <f t="shared" si="59"/>
        <v/>
      </c>
      <c r="D374" s="45" t="str">
        <f>VLOOKUP(A374,Opdracht!$A$11:$A$1010,1,FALSE)</f>
        <v/>
      </c>
      <c r="E374" s="44" t="str">
        <f t="shared" si="60"/>
        <v/>
      </c>
      <c r="F374" s="19" t="str">
        <f>VLOOKUP(A374,OutputOsiris!$A$9:$B$1008,2,FALSE)</f>
        <v/>
      </c>
      <c r="G374" s="46" t="str">
        <f>IF(C374="NEE","",VLOOKUP(A374,InputToets!$A$9:$J$1008,8,FALSE))</f>
        <v/>
      </c>
      <c r="H374" s="13">
        <f t="shared" si="61"/>
        <v>0</v>
      </c>
      <c r="I374" s="12">
        <f t="shared" si="62"/>
        <v>1</v>
      </c>
      <c r="J374" s="13">
        <f t="shared" si="63"/>
        <v>0</v>
      </c>
      <c r="K374" s="46" t="str">
        <f>IF($K$7=0,"",VLOOKUP(A374,Opdracht!$A$11:$J$1010,8,FALSE))</f>
        <v/>
      </c>
      <c r="L374" s="13">
        <f t="shared" si="64"/>
        <v>0</v>
      </c>
      <c r="M374" s="12">
        <f t="shared" si="65"/>
        <v>0</v>
      </c>
      <c r="N374" s="12">
        <f t="shared" si="66"/>
        <v>0</v>
      </c>
      <c r="O374" s="46" t="str">
        <f t="shared" si="67"/>
        <v/>
      </c>
      <c r="P374" s="20" t="str">
        <f>IF(ISERROR(O374),(G374),IF(OR(ISERROR(G374),ISERROR(K374)),"",IF(AND(G374="",K374=""),IF(A374="","",""),IF(ISNUMBER(O374),IF(OR($O$7="T",$O$7="A"),IF(AND(O374&gt;5,O374&lt;$P$4),5,IF(AND(O374&gt;=$P$4,O374&lt;=6),6,MROUND(O374,P$7))),IF(AND(MIN(G374,K374)&lt;#REF!,R374="!",O374&gt;=$P$4),"ONV",IF(AND(O374&gt;5,O374&lt;$P$4),5,IF(AND(O374&gt;=$P$4,O374&lt;=6),6,MROUND(O374,P$7))))),""))))</f>
        <v/>
      </c>
      <c r="Q374" s="187" t="e">
        <f>IF(AND($O$7="B",ISNUMBER(O374),MIN(G374,K374)&lt;#REF!),"!","")</f>
        <v>#REF!</v>
      </c>
      <c r="R374" s="190" t="str">
        <f t="shared" si="58"/>
        <v/>
      </c>
      <c r="S374" s="193" t="str">
        <f t="shared" si="68"/>
        <v/>
      </c>
      <c r="T374" s="1"/>
    </row>
    <row r="375" spans="1:20" x14ac:dyDescent="0.2">
      <c r="A375" s="21" t="str">
        <f>OutputOsiris!A375</f>
        <v/>
      </c>
      <c r="B375" s="26" t="str">
        <f>VLOOKUP(A375,InputToets!$A$9:$A$1008,1,FALSE)</f>
        <v/>
      </c>
      <c r="C375" s="44" t="str">
        <f t="shared" si="59"/>
        <v/>
      </c>
      <c r="D375" s="45" t="str">
        <f>VLOOKUP(A375,Opdracht!$A$11:$A$1010,1,FALSE)</f>
        <v/>
      </c>
      <c r="E375" s="44" t="str">
        <f t="shared" si="60"/>
        <v/>
      </c>
      <c r="F375" s="19" t="str">
        <f>VLOOKUP(A375,OutputOsiris!$A$9:$B$1008,2,FALSE)</f>
        <v/>
      </c>
      <c r="G375" s="46" t="str">
        <f>IF(C375="NEE","",VLOOKUP(A375,InputToets!$A$9:$J$1008,8,FALSE))</f>
        <v/>
      </c>
      <c r="H375" s="13">
        <f t="shared" si="61"/>
        <v>0</v>
      </c>
      <c r="I375" s="12">
        <f t="shared" si="62"/>
        <v>1</v>
      </c>
      <c r="J375" s="13">
        <f t="shared" si="63"/>
        <v>0</v>
      </c>
      <c r="K375" s="46" t="str">
        <f>IF($K$7=0,"",VLOOKUP(A375,Opdracht!$A$11:$J$1010,8,FALSE))</f>
        <v/>
      </c>
      <c r="L375" s="13">
        <f t="shared" si="64"/>
        <v>0</v>
      </c>
      <c r="M375" s="12">
        <f t="shared" si="65"/>
        <v>0</v>
      </c>
      <c r="N375" s="12">
        <f t="shared" si="66"/>
        <v>0</v>
      </c>
      <c r="O375" s="46" t="str">
        <f t="shared" si="67"/>
        <v/>
      </c>
      <c r="P375" s="20" t="str">
        <f>IF(ISERROR(O375),(G375),IF(OR(ISERROR(G375),ISERROR(K375)),"",IF(AND(G375="",K375=""),IF(A375="","",""),IF(ISNUMBER(O375),IF(OR($O$7="T",$O$7="A"),IF(AND(O375&gt;5,O375&lt;$P$4),5,IF(AND(O375&gt;=$P$4,O375&lt;=6),6,MROUND(O375,P$7))),IF(AND(MIN(G375,K375)&lt;#REF!,R375="!",O375&gt;=$P$4),"ONV",IF(AND(O375&gt;5,O375&lt;$P$4),5,IF(AND(O375&gt;=$P$4,O375&lt;=6),6,MROUND(O375,P$7))))),""))))</f>
        <v/>
      </c>
      <c r="Q375" s="187" t="e">
        <f>IF(AND($O$7="B",ISNUMBER(O375),MIN(G375,K375)&lt;#REF!),"!","")</f>
        <v>#REF!</v>
      </c>
      <c r="R375" s="190" t="str">
        <f t="shared" si="58"/>
        <v/>
      </c>
      <c r="S375" s="193" t="str">
        <f t="shared" si="68"/>
        <v/>
      </c>
      <c r="T375" s="1"/>
    </row>
    <row r="376" spans="1:20" x14ac:dyDescent="0.2">
      <c r="A376" s="21" t="str">
        <f>OutputOsiris!A376</f>
        <v/>
      </c>
      <c r="B376" s="26" t="str">
        <f>VLOOKUP(A376,InputToets!$A$9:$A$1008,1,FALSE)</f>
        <v/>
      </c>
      <c r="C376" s="44" t="str">
        <f t="shared" si="59"/>
        <v/>
      </c>
      <c r="D376" s="45" t="str">
        <f>VLOOKUP(A376,Opdracht!$A$11:$A$1010,1,FALSE)</f>
        <v/>
      </c>
      <c r="E376" s="44" t="str">
        <f t="shared" si="60"/>
        <v/>
      </c>
      <c r="F376" s="19" t="str">
        <f>VLOOKUP(A376,OutputOsiris!$A$9:$B$1008,2,FALSE)</f>
        <v/>
      </c>
      <c r="G376" s="46" t="str">
        <f>IF(C376="NEE","",VLOOKUP(A376,InputToets!$A$9:$J$1008,8,FALSE))</f>
        <v/>
      </c>
      <c r="H376" s="13">
        <f t="shared" si="61"/>
        <v>0</v>
      </c>
      <c r="I376" s="12">
        <f t="shared" si="62"/>
        <v>1</v>
      </c>
      <c r="J376" s="13">
        <f t="shared" si="63"/>
        <v>0</v>
      </c>
      <c r="K376" s="46" t="str">
        <f>IF($K$7=0,"",VLOOKUP(A376,Opdracht!$A$11:$J$1010,8,FALSE))</f>
        <v/>
      </c>
      <c r="L376" s="13">
        <f t="shared" si="64"/>
        <v>0</v>
      </c>
      <c r="M376" s="12">
        <f t="shared" si="65"/>
        <v>0</v>
      </c>
      <c r="N376" s="12">
        <f t="shared" si="66"/>
        <v>0</v>
      </c>
      <c r="O376" s="46" t="str">
        <f t="shared" si="67"/>
        <v/>
      </c>
      <c r="P376" s="20" t="str">
        <f>IF(ISERROR(O376),(G376),IF(OR(ISERROR(G376),ISERROR(K376)),"",IF(AND(G376="",K376=""),IF(A376="","",""),IF(ISNUMBER(O376),IF(OR($O$7="T",$O$7="A"),IF(AND(O376&gt;5,O376&lt;$P$4),5,IF(AND(O376&gt;=$P$4,O376&lt;=6),6,MROUND(O376,P$7))),IF(AND(MIN(G376,K376)&lt;#REF!,R376="!",O376&gt;=$P$4),"ONV",IF(AND(O376&gt;5,O376&lt;$P$4),5,IF(AND(O376&gt;=$P$4,O376&lt;=6),6,MROUND(O376,P$7))))),""))))</f>
        <v/>
      </c>
      <c r="Q376" s="187" t="e">
        <f>IF(AND($O$7="B",ISNUMBER(O376),MIN(G376,K376)&lt;#REF!),"!","")</f>
        <v>#REF!</v>
      </c>
      <c r="R376" s="190" t="str">
        <f t="shared" si="58"/>
        <v/>
      </c>
      <c r="S376" s="193" t="str">
        <f t="shared" si="68"/>
        <v/>
      </c>
      <c r="T376" s="1"/>
    </row>
    <row r="377" spans="1:20" x14ac:dyDescent="0.2">
      <c r="A377" s="21" t="str">
        <f>OutputOsiris!A377</f>
        <v/>
      </c>
      <c r="B377" s="26" t="str">
        <f>VLOOKUP(A377,InputToets!$A$9:$A$1008,1,FALSE)</f>
        <v/>
      </c>
      <c r="C377" s="44" t="str">
        <f t="shared" si="59"/>
        <v/>
      </c>
      <c r="D377" s="45" t="str">
        <f>VLOOKUP(A377,Opdracht!$A$11:$A$1010,1,FALSE)</f>
        <v/>
      </c>
      <c r="E377" s="44" t="str">
        <f t="shared" si="60"/>
        <v/>
      </c>
      <c r="F377" s="19" t="str">
        <f>VLOOKUP(A377,OutputOsiris!$A$9:$B$1008,2,FALSE)</f>
        <v/>
      </c>
      <c r="G377" s="46" t="str">
        <f>IF(C377="NEE","",VLOOKUP(A377,InputToets!$A$9:$J$1008,8,FALSE))</f>
        <v/>
      </c>
      <c r="H377" s="13">
        <f t="shared" si="61"/>
        <v>0</v>
      </c>
      <c r="I377" s="12">
        <f t="shared" si="62"/>
        <v>1</v>
      </c>
      <c r="J377" s="13">
        <f t="shared" si="63"/>
        <v>0</v>
      </c>
      <c r="K377" s="46" t="str">
        <f>IF($K$7=0,"",VLOOKUP(A377,Opdracht!$A$11:$J$1010,8,FALSE))</f>
        <v/>
      </c>
      <c r="L377" s="13">
        <f t="shared" si="64"/>
        <v>0</v>
      </c>
      <c r="M377" s="12">
        <f t="shared" si="65"/>
        <v>0</v>
      </c>
      <c r="N377" s="12">
        <f t="shared" si="66"/>
        <v>0</v>
      </c>
      <c r="O377" s="46" t="str">
        <f t="shared" si="67"/>
        <v/>
      </c>
      <c r="P377" s="20" t="str">
        <f>IF(ISERROR(O377),(G377),IF(OR(ISERROR(G377),ISERROR(K377)),"",IF(AND(G377="",K377=""),IF(A377="","",""),IF(ISNUMBER(O377),IF(OR($O$7="T",$O$7="A"),IF(AND(O377&gt;5,O377&lt;$P$4),5,IF(AND(O377&gt;=$P$4,O377&lt;=6),6,MROUND(O377,P$7))),IF(AND(MIN(G377,K377)&lt;#REF!,R377="!",O377&gt;=$P$4),"ONV",IF(AND(O377&gt;5,O377&lt;$P$4),5,IF(AND(O377&gt;=$P$4,O377&lt;=6),6,MROUND(O377,P$7))))),""))))</f>
        <v/>
      </c>
      <c r="Q377" s="187" t="e">
        <f>IF(AND($O$7="B",ISNUMBER(O377),MIN(G377,K377)&lt;#REF!),"!","")</f>
        <v>#REF!</v>
      </c>
      <c r="R377" s="190" t="str">
        <f t="shared" si="58"/>
        <v/>
      </c>
      <c r="S377" s="193" t="str">
        <f t="shared" si="68"/>
        <v/>
      </c>
      <c r="T377" s="1"/>
    </row>
    <row r="378" spans="1:20" x14ac:dyDescent="0.2">
      <c r="A378" s="21" t="str">
        <f>OutputOsiris!A378</f>
        <v/>
      </c>
      <c r="B378" s="26" t="str">
        <f>VLOOKUP(A378,InputToets!$A$9:$A$1008,1,FALSE)</f>
        <v/>
      </c>
      <c r="C378" s="44" t="str">
        <f t="shared" si="59"/>
        <v/>
      </c>
      <c r="D378" s="45" t="str">
        <f>VLOOKUP(A378,Opdracht!$A$11:$A$1010,1,FALSE)</f>
        <v/>
      </c>
      <c r="E378" s="44" t="str">
        <f t="shared" si="60"/>
        <v/>
      </c>
      <c r="F378" s="19" t="str">
        <f>VLOOKUP(A378,OutputOsiris!$A$9:$B$1008,2,FALSE)</f>
        <v/>
      </c>
      <c r="G378" s="46" t="str">
        <f>IF(C378="NEE","",VLOOKUP(A378,InputToets!$A$9:$J$1008,8,FALSE))</f>
        <v/>
      </c>
      <c r="H378" s="13">
        <f t="shared" si="61"/>
        <v>0</v>
      </c>
      <c r="I378" s="12">
        <f t="shared" si="62"/>
        <v>1</v>
      </c>
      <c r="J378" s="13">
        <f t="shared" si="63"/>
        <v>0</v>
      </c>
      <c r="K378" s="46" t="str">
        <f>IF($K$7=0,"",VLOOKUP(A378,Opdracht!$A$11:$J$1010,8,FALSE))</f>
        <v/>
      </c>
      <c r="L378" s="13">
        <f t="shared" si="64"/>
        <v>0</v>
      </c>
      <c r="M378" s="12">
        <f t="shared" si="65"/>
        <v>0</v>
      </c>
      <c r="N378" s="12">
        <f t="shared" si="66"/>
        <v>0</v>
      </c>
      <c r="O378" s="46" t="str">
        <f t="shared" si="67"/>
        <v/>
      </c>
      <c r="P378" s="20" t="str">
        <f>IF(ISERROR(O378),(G378),IF(OR(ISERROR(G378),ISERROR(K378)),"",IF(AND(G378="",K378=""),IF(A378="","",""),IF(ISNUMBER(O378),IF(OR($O$7="T",$O$7="A"),IF(AND(O378&gt;5,O378&lt;$P$4),5,IF(AND(O378&gt;=$P$4,O378&lt;=6),6,MROUND(O378,P$7))),IF(AND(MIN(G378,K378)&lt;#REF!,R378="!",O378&gt;=$P$4),"ONV",IF(AND(O378&gt;5,O378&lt;$P$4),5,IF(AND(O378&gt;=$P$4,O378&lt;=6),6,MROUND(O378,P$7))))),""))))</f>
        <v/>
      </c>
      <c r="Q378" s="187" t="e">
        <f>IF(AND($O$7="B",ISNUMBER(O378),MIN(G378,K378)&lt;#REF!),"!","")</f>
        <v>#REF!</v>
      </c>
      <c r="R378" s="190" t="str">
        <f t="shared" si="58"/>
        <v/>
      </c>
      <c r="S378" s="193" t="str">
        <f t="shared" si="68"/>
        <v/>
      </c>
      <c r="T378" s="1"/>
    </row>
    <row r="379" spans="1:20" x14ac:dyDescent="0.2">
      <c r="A379" s="21" t="str">
        <f>OutputOsiris!A379</f>
        <v/>
      </c>
      <c r="B379" s="26" t="str">
        <f>VLOOKUP(A379,InputToets!$A$9:$A$1008,1,FALSE)</f>
        <v/>
      </c>
      <c r="C379" s="44" t="str">
        <f t="shared" si="59"/>
        <v/>
      </c>
      <c r="D379" s="45" t="str">
        <f>VLOOKUP(A379,Opdracht!$A$11:$A$1010,1,FALSE)</f>
        <v/>
      </c>
      <c r="E379" s="44" t="str">
        <f t="shared" si="60"/>
        <v/>
      </c>
      <c r="F379" s="19" t="str">
        <f>VLOOKUP(A379,OutputOsiris!$A$9:$B$1008,2,FALSE)</f>
        <v/>
      </c>
      <c r="G379" s="46" t="str">
        <f>IF(C379="NEE","",VLOOKUP(A379,InputToets!$A$9:$J$1008,8,FALSE))</f>
        <v/>
      </c>
      <c r="H379" s="13">
        <f t="shared" si="61"/>
        <v>0</v>
      </c>
      <c r="I379" s="12">
        <f t="shared" si="62"/>
        <v>1</v>
      </c>
      <c r="J379" s="13">
        <f t="shared" si="63"/>
        <v>0</v>
      </c>
      <c r="K379" s="46" t="str">
        <f>IF($K$7=0,"",VLOOKUP(A379,Opdracht!$A$11:$J$1010,8,FALSE))</f>
        <v/>
      </c>
      <c r="L379" s="13">
        <f t="shared" si="64"/>
        <v>0</v>
      </c>
      <c r="M379" s="12">
        <f t="shared" si="65"/>
        <v>0</v>
      </c>
      <c r="N379" s="12">
        <f t="shared" si="66"/>
        <v>0</v>
      </c>
      <c r="O379" s="46" t="str">
        <f t="shared" si="67"/>
        <v/>
      </c>
      <c r="P379" s="20" t="str">
        <f>IF(ISERROR(O379),(G379),IF(OR(ISERROR(G379),ISERROR(K379)),"",IF(AND(G379="",K379=""),IF(A379="","",""),IF(ISNUMBER(O379),IF(OR($O$7="T",$O$7="A"),IF(AND(O379&gt;5,O379&lt;$P$4),5,IF(AND(O379&gt;=$P$4,O379&lt;=6),6,MROUND(O379,P$7))),IF(AND(MIN(G379,K379)&lt;#REF!,R379="!",O379&gt;=$P$4),"ONV",IF(AND(O379&gt;5,O379&lt;$P$4),5,IF(AND(O379&gt;=$P$4,O379&lt;=6),6,MROUND(O379,P$7))))),""))))</f>
        <v/>
      </c>
      <c r="Q379" s="187" t="e">
        <f>IF(AND($O$7="B",ISNUMBER(O379),MIN(G379,K379)&lt;#REF!),"!","")</f>
        <v>#REF!</v>
      </c>
      <c r="R379" s="190" t="str">
        <f t="shared" si="58"/>
        <v/>
      </c>
      <c r="S379" s="193" t="str">
        <f t="shared" si="68"/>
        <v/>
      </c>
      <c r="T379" s="1"/>
    </row>
    <row r="380" spans="1:20" x14ac:dyDescent="0.2">
      <c r="A380" s="21" t="str">
        <f>OutputOsiris!A380</f>
        <v/>
      </c>
      <c r="B380" s="26" t="str">
        <f>VLOOKUP(A380,InputToets!$A$9:$A$1008,1,FALSE)</f>
        <v/>
      </c>
      <c r="C380" s="44" t="str">
        <f t="shared" si="59"/>
        <v/>
      </c>
      <c r="D380" s="45" t="str">
        <f>VLOOKUP(A380,Opdracht!$A$11:$A$1010,1,FALSE)</f>
        <v/>
      </c>
      <c r="E380" s="44" t="str">
        <f t="shared" si="60"/>
        <v/>
      </c>
      <c r="F380" s="19" t="str">
        <f>VLOOKUP(A380,OutputOsiris!$A$9:$B$1008,2,FALSE)</f>
        <v/>
      </c>
      <c r="G380" s="46" t="str">
        <f>IF(C380="NEE","",VLOOKUP(A380,InputToets!$A$9:$J$1008,8,FALSE))</f>
        <v/>
      </c>
      <c r="H380" s="13">
        <f t="shared" si="61"/>
        <v>0</v>
      </c>
      <c r="I380" s="12">
        <f t="shared" si="62"/>
        <v>1</v>
      </c>
      <c r="J380" s="13">
        <f t="shared" si="63"/>
        <v>0</v>
      </c>
      <c r="K380" s="46" t="str">
        <f>IF($K$7=0,"",VLOOKUP(A380,Opdracht!$A$11:$J$1010,8,FALSE))</f>
        <v/>
      </c>
      <c r="L380" s="13">
        <f t="shared" si="64"/>
        <v>0</v>
      </c>
      <c r="M380" s="12">
        <f t="shared" si="65"/>
        <v>0</v>
      </c>
      <c r="N380" s="12">
        <f t="shared" si="66"/>
        <v>0</v>
      </c>
      <c r="O380" s="46" t="str">
        <f t="shared" si="67"/>
        <v/>
      </c>
      <c r="P380" s="20" t="str">
        <f>IF(ISERROR(O380),(G380),IF(OR(ISERROR(G380),ISERROR(K380)),"",IF(AND(G380="",K380=""),IF(A380="","",""),IF(ISNUMBER(O380),IF(OR($O$7="T",$O$7="A"),IF(AND(O380&gt;5,O380&lt;$P$4),5,IF(AND(O380&gt;=$P$4,O380&lt;=6),6,MROUND(O380,P$7))),IF(AND(MIN(G380,K380)&lt;#REF!,R380="!",O380&gt;=$P$4),"ONV",IF(AND(O380&gt;5,O380&lt;$P$4),5,IF(AND(O380&gt;=$P$4,O380&lt;=6),6,MROUND(O380,P$7))))),""))))</f>
        <v/>
      </c>
      <c r="Q380" s="187" t="e">
        <f>IF(AND($O$7="B",ISNUMBER(O380),MIN(G380,K380)&lt;#REF!),"!","")</f>
        <v>#REF!</v>
      </c>
      <c r="R380" s="190" t="str">
        <f t="shared" si="58"/>
        <v/>
      </c>
      <c r="S380" s="193" t="str">
        <f t="shared" si="68"/>
        <v/>
      </c>
      <c r="T380" s="1"/>
    </row>
    <row r="381" spans="1:20" x14ac:dyDescent="0.2">
      <c r="A381" s="21" t="str">
        <f>OutputOsiris!A381</f>
        <v/>
      </c>
      <c r="B381" s="26" t="str">
        <f>VLOOKUP(A381,InputToets!$A$9:$A$1008,1,FALSE)</f>
        <v/>
      </c>
      <c r="C381" s="44" t="str">
        <f t="shared" si="59"/>
        <v/>
      </c>
      <c r="D381" s="45" t="str">
        <f>VLOOKUP(A381,Opdracht!$A$11:$A$1010,1,FALSE)</f>
        <v/>
      </c>
      <c r="E381" s="44" t="str">
        <f t="shared" si="60"/>
        <v/>
      </c>
      <c r="F381" s="19" t="str">
        <f>VLOOKUP(A381,OutputOsiris!$A$9:$B$1008,2,FALSE)</f>
        <v/>
      </c>
      <c r="G381" s="46" t="str">
        <f>IF(C381="NEE","",VLOOKUP(A381,InputToets!$A$9:$J$1008,8,FALSE))</f>
        <v/>
      </c>
      <c r="H381" s="13">
        <f t="shared" si="61"/>
        <v>0</v>
      </c>
      <c r="I381" s="12">
        <f t="shared" si="62"/>
        <v>1</v>
      </c>
      <c r="J381" s="13">
        <f t="shared" si="63"/>
        <v>0</v>
      </c>
      <c r="K381" s="46" t="str">
        <f>IF($K$7=0,"",VLOOKUP(A381,Opdracht!$A$11:$J$1010,8,FALSE))</f>
        <v/>
      </c>
      <c r="L381" s="13">
        <f t="shared" si="64"/>
        <v>0</v>
      </c>
      <c r="M381" s="12">
        <f t="shared" si="65"/>
        <v>0</v>
      </c>
      <c r="N381" s="12">
        <f t="shared" si="66"/>
        <v>0</v>
      </c>
      <c r="O381" s="46" t="str">
        <f t="shared" si="67"/>
        <v/>
      </c>
      <c r="P381" s="20" t="str">
        <f>IF(ISERROR(O381),(G381),IF(OR(ISERROR(G381),ISERROR(K381)),"",IF(AND(G381="",K381=""),IF(A381="","",""),IF(ISNUMBER(O381),IF(OR($O$7="T",$O$7="A"),IF(AND(O381&gt;5,O381&lt;$P$4),5,IF(AND(O381&gt;=$P$4,O381&lt;=6),6,MROUND(O381,P$7))),IF(AND(MIN(G381,K381)&lt;#REF!,R381="!",O381&gt;=$P$4),"ONV",IF(AND(O381&gt;5,O381&lt;$P$4),5,IF(AND(O381&gt;=$P$4,O381&lt;=6),6,MROUND(O381,P$7))))),""))))</f>
        <v/>
      </c>
      <c r="Q381" s="187" t="e">
        <f>IF(AND($O$7="B",ISNUMBER(O381),MIN(G381,K381)&lt;#REF!),"!","")</f>
        <v>#REF!</v>
      </c>
      <c r="R381" s="190" t="str">
        <f t="shared" si="58"/>
        <v/>
      </c>
      <c r="S381" s="193" t="str">
        <f t="shared" si="68"/>
        <v/>
      </c>
      <c r="T381" s="1"/>
    </row>
    <row r="382" spans="1:20" x14ac:dyDescent="0.2">
      <c r="A382" s="21" t="str">
        <f>OutputOsiris!A382</f>
        <v/>
      </c>
      <c r="B382" s="26" t="str">
        <f>VLOOKUP(A382,InputToets!$A$9:$A$1008,1,FALSE)</f>
        <v/>
      </c>
      <c r="C382" s="44" t="str">
        <f t="shared" si="59"/>
        <v/>
      </c>
      <c r="D382" s="45" t="str">
        <f>VLOOKUP(A382,Opdracht!$A$11:$A$1010,1,FALSE)</f>
        <v/>
      </c>
      <c r="E382" s="44" t="str">
        <f t="shared" si="60"/>
        <v/>
      </c>
      <c r="F382" s="19" t="str">
        <f>VLOOKUP(A382,OutputOsiris!$A$9:$B$1008,2,FALSE)</f>
        <v/>
      </c>
      <c r="G382" s="46" t="str">
        <f>IF(C382="NEE","",VLOOKUP(A382,InputToets!$A$9:$J$1008,8,FALSE))</f>
        <v/>
      </c>
      <c r="H382" s="13">
        <f t="shared" si="61"/>
        <v>0</v>
      </c>
      <c r="I382" s="12">
        <f t="shared" si="62"/>
        <v>1</v>
      </c>
      <c r="J382" s="13">
        <f t="shared" si="63"/>
        <v>0</v>
      </c>
      <c r="K382" s="46" t="str">
        <f>IF($K$7=0,"",VLOOKUP(A382,Opdracht!$A$11:$J$1010,8,FALSE))</f>
        <v/>
      </c>
      <c r="L382" s="13">
        <f t="shared" si="64"/>
        <v>0</v>
      </c>
      <c r="M382" s="12">
        <f t="shared" si="65"/>
        <v>0</v>
      </c>
      <c r="N382" s="12">
        <f t="shared" si="66"/>
        <v>0</v>
      </c>
      <c r="O382" s="46" t="str">
        <f t="shared" si="67"/>
        <v/>
      </c>
      <c r="P382" s="20" t="str">
        <f>IF(ISERROR(O382),(G382),IF(OR(ISERROR(G382),ISERROR(K382)),"",IF(AND(G382="",K382=""),IF(A382="","",""),IF(ISNUMBER(O382),IF(OR($O$7="T",$O$7="A"),IF(AND(O382&gt;5,O382&lt;$P$4),5,IF(AND(O382&gt;=$P$4,O382&lt;=6),6,MROUND(O382,P$7))),IF(AND(MIN(G382,K382)&lt;#REF!,R382="!",O382&gt;=$P$4),"ONV",IF(AND(O382&gt;5,O382&lt;$P$4),5,IF(AND(O382&gt;=$P$4,O382&lt;=6),6,MROUND(O382,P$7))))),""))))</f>
        <v/>
      </c>
      <c r="Q382" s="187" t="e">
        <f>IF(AND($O$7="B",ISNUMBER(O382),MIN(G382,K382)&lt;#REF!),"!","")</f>
        <v>#REF!</v>
      </c>
      <c r="R382" s="190" t="str">
        <f t="shared" si="58"/>
        <v/>
      </c>
      <c r="S382" s="193" t="str">
        <f t="shared" si="68"/>
        <v/>
      </c>
      <c r="T382" s="1"/>
    </row>
    <row r="383" spans="1:20" x14ac:dyDescent="0.2">
      <c r="A383" s="21" t="str">
        <f>OutputOsiris!A383</f>
        <v/>
      </c>
      <c r="B383" s="26" t="str">
        <f>VLOOKUP(A383,InputToets!$A$9:$A$1008,1,FALSE)</f>
        <v/>
      </c>
      <c r="C383" s="44" t="str">
        <f t="shared" si="59"/>
        <v/>
      </c>
      <c r="D383" s="45" t="str">
        <f>VLOOKUP(A383,Opdracht!$A$11:$A$1010,1,FALSE)</f>
        <v/>
      </c>
      <c r="E383" s="44" t="str">
        <f t="shared" si="60"/>
        <v/>
      </c>
      <c r="F383" s="19" t="str">
        <f>VLOOKUP(A383,OutputOsiris!$A$9:$B$1008,2,FALSE)</f>
        <v/>
      </c>
      <c r="G383" s="46" t="str">
        <f>IF(C383="NEE","",VLOOKUP(A383,InputToets!$A$9:$J$1008,8,FALSE))</f>
        <v/>
      </c>
      <c r="H383" s="13">
        <f t="shared" si="61"/>
        <v>0</v>
      </c>
      <c r="I383" s="12">
        <f t="shared" si="62"/>
        <v>1</v>
      </c>
      <c r="J383" s="13">
        <f t="shared" si="63"/>
        <v>0</v>
      </c>
      <c r="K383" s="46" t="str">
        <f>IF($K$7=0,"",VLOOKUP(A383,Opdracht!$A$11:$J$1010,8,FALSE))</f>
        <v/>
      </c>
      <c r="L383" s="13">
        <f t="shared" si="64"/>
        <v>0</v>
      </c>
      <c r="M383" s="12">
        <f t="shared" si="65"/>
        <v>0</v>
      </c>
      <c r="N383" s="12">
        <f t="shared" si="66"/>
        <v>0</v>
      </c>
      <c r="O383" s="46" t="str">
        <f t="shared" si="67"/>
        <v/>
      </c>
      <c r="P383" s="20" t="str">
        <f>IF(ISERROR(O383),(G383),IF(OR(ISERROR(G383),ISERROR(K383)),"",IF(AND(G383="",K383=""),IF(A383="","",""),IF(ISNUMBER(O383),IF(OR($O$7="T",$O$7="A"),IF(AND(O383&gt;5,O383&lt;$P$4),5,IF(AND(O383&gt;=$P$4,O383&lt;=6),6,MROUND(O383,P$7))),IF(AND(MIN(G383,K383)&lt;#REF!,R383="!",O383&gt;=$P$4),"ONV",IF(AND(O383&gt;5,O383&lt;$P$4),5,IF(AND(O383&gt;=$P$4,O383&lt;=6),6,MROUND(O383,P$7))))),""))))</f>
        <v/>
      </c>
      <c r="Q383" s="187" t="e">
        <f>IF(AND($O$7="B",ISNUMBER(O383),MIN(G383,K383)&lt;#REF!),"!","")</f>
        <v>#REF!</v>
      </c>
      <c r="R383" s="190" t="str">
        <f t="shared" si="58"/>
        <v/>
      </c>
      <c r="S383" s="193" t="str">
        <f t="shared" si="68"/>
        <v/>
      </c>
      <c r="T383" s="1"/>
    </row>
    <row r="384" spans="1:20" x14ac:dyDescent="0.2">
      <c r="A384" s="21" t="str">
        <f>OutputOsiris!A384</f>
        <v/>
      </c>
      <c r="B384" s="26" t="str">
        <f>VLOOKUP(A384,InputToets!$A$9:$A$1008,1,FALSE)</f>
        <v/>
      </c>
      <c r="C384" s="44" t="str">
        <f t="shared" si="59"/>
        <v/>
      </c>
      <c r="D384" s="45" t="str">
        <f>VLOOKUP(A384,Opdracht!$A$11:$A$1010,1,FALSE)</f>
        <v/>
      </c>
      <c r="E384" s="44" t="str">
        <f t="shared" si="60"/>
        <v/>
      </c>
      <c r="F384" s="19" t="str">
        <f>VLOOKUP(A384,OutputOsiris!$A$9:$B$1008,2,FALSE)</f>
        <v/>
      </c>
      <c r="G384" s="46" t="str">
        <f>IF(C384="NEE","",VLOOKUP(A384,InputToets!$A$9:$J$1008,8,FALSE))</f>
        <v/>
      </c>
      <c r="H384" s="13">
        <f t="shared" si="61"/>
        <v>0</v>
      </c>
      <c r="I384" s="12">
        <f t="shared" si="62"/>
        <v>1</v>
      </c>
      <c r="J384" s="13">
        <f t="shared" si="63"/>
        <v>0</v>
      </c>
      <c r="K384" s="46" t="str">
        <f>IF($K$7=0,"",VLOOKUP(A384,Opdracht!$A$11:$J$1010,8,FALSE))</f>
        <v/>
      </c>
      <c r="L384" s="13">
        <f t="shared" si="64"/>
        <v>0</v>
      </c>
      <c r="M384" s="12">
        <f t="shared" si="65"/>
        <v>0</v>
      </c>
      <c r="N384" s="12">
        <f t="shared" si="66"/>
        <v>0</v>
      </c>
      <c r="O384" s="46" t="str">
        <f t="shared" si="67"/>
        <v/>
      </c>
      <c r="P384" s="20" t="str">
        <f>IF(ISERROR(O384),(G384),IF(OR(ISERROR(G384),ISERROR(K384)),"",IF(AND(G384="",K384=""),IF(A384="","",""),IF(ISNUMBER(O384),IF(OR($O$7="T",$O$7="A"),IF(AND(O384&gt;5,O384&lt;$P$4),5,IF(AND(O384&gt;=$P$4,O384&lt;=6),6,MROUND(O384,P$7))),IF(AND(MIN(G384,K384)&lt;#REF!,R384="!",O384&gt;=$P$4),"ONV",IF(AND(O384&gt;5,O384&lt;$P$4),5,IF(AND(O384&gt;=$P$4,O384&lt;=6),6,MROUND(O384,P$7))))),""))))</f>
        <v/>
      </c>
      <c r="Q384" s="187" t="e">
        <f>IF(AND($O$7="B",ISNUMBER(O384),MIN(G384,K384)&lt;#REF!),"!","")</f>
        <v>#REF!</v>
      </c>
      <c r="R384" s="190" t="str">
        <f t="shared" si="58"/>
        <v/>
      </c>
      <c r="S384" s="193" t="str">
        <f t="shared" si="68"/>
        <v/>
      </c>
      <c r="T384" s="1"/>
    </row>
    <row r="385" spans="1:20" x14ac:dyDescent="0.2">
      <c r="A385" s="21" t="str">
        <f>OutputOsiris!A385</f>
        <v/>
      </c>
      <c r="B385" s="26" t="str">
        <f>VLOOKUP(A385,InputToets!$A$9:$A$1008,1,FALSE)</f>
        <v/>
      </c>
      <c r="C385" s="44" t="str">
        <f t="shared" si="59"/>
        <v/>
      </c>
      <c r="D385" s="45" t="str">
        <f>VLOOKUP(A385,Opdracht!$A$11:$A$1010,1,FALSE)</f>
        <v/>
      </c>
      <c r="E385" s="44" t="str">
        <f t="shared" si="60"/>
        <v/>
      </c>
      <c r="F385" s="19" t="str">
        <f>VLOOKUP(A385,OutputOsiris!$A$9:$B$1008,2,FALSE)</f>
        <v/>
      </c>
      <c r="G385" s="46" t="str">
        <f>IF(C385="NEE","",VLOOKUP(A385,InputToets!$A$9:$J$1008,8,FALSE))</f>
        <v/>
      </c>
      <c r="H385" s="13">
        <f t="shared" si="61"/>
        <v>0</v>
      </c>
      <c r="I385" s="12">
        <f t="shared" si="62"/>
        <v>1</v>
      </c>
      <c r="J385" s="13">
        <f t="shared" si="63"/>
        <v>0</v>
      </c>
      <c r="K385" s="46" t="str">
        <f>IF($K$7=0,"",VLOOKUP(A385,Opdracht!$A$11:$J$1010,8,FALSE))</f>
        <v/>
      </c>
      <c r="L385" s="13">
        <f t="shared" si="64"/>
        <v>0</v>
      </c>
      <c r="M385" s="12">
        <f t="shared" si="65"/>
        <v>0</v>
      </c>
      <c r="N385" s="12">
        <f t="shared" si="66"/>
        <v>0</v>
      </c>
      <c r="O385" s="46" t="str">
        <f t="shared" si="67"/>
        <v/>
      </c>
      <c r="P385" s="20" t="str">
        <f>IF(ISERROR(O385),(G385),IF(OR(ISERROR(G385),ISERROR(K385)),"",IF(AND(G385="",K385=""),IF(A385="","",""),IF(ISNUMBER(O385),IF(OR($O$7="T",$O$7="A"),IF(AND(O385&gt;5,O385&lt;$P$4),5,IF(AND(O385&gt;=$P$4,O385&lt;=6),6,MROUND(O385,P$7))),IF(AND(MIN(G385,K385)&lt;#REF!,R385="!",O385&gt;=$P$4),"ONV",IF(AND(O385&gt;5,O385&lt;$P$4),5,IF(AND(O385&gt;=$P$4,O385&lt;=6),6,MROUND(O385,P$7))))),""))))</f>
        <v/>
      </c>
      <c r="Q385" s="187" t="e">
        <f>IF(AND($O$7="B",ISNUMBER(O385),MIN(G385,K385)&lt;#REF!),"!","")</f>
        <v>#REF!</v>
      </c>
      <c r="R385" s="190" t="str">
        <f t="shared" si="58"/>
        <v/>
      </c>
      <c r="S385" s="193" t="str">
        <f t="shared" si="68"/>
        <v/>
      </c>
      <c r="T385" s="1"/>
    </row>
    <row r="386" spans="1:20" x14ac:dyDescent="0.2">
      <c r="A386" s="21" t="str">
        <f>OutputOsiris!A386</f>
        <v/>
      </c>
      <c r="B386" s="26" t="str">
        <f>VLOOKUP(A386,InputToets!$A$9:$A$1008,1,FALSE)</f>
        <v/>
      </c>
      <c r="C386" s="44" t="str">
        <f t="shared" si="59"/>
        <v/>
      </c>
      <c r="D386" s="45" t="str">
        <f>VLOOKUP(A386,Opdracht!$A$11:$A$1010,1,FALSE)</f>
        <v/>
      </c>
      <c r="E386" s="44" t="str">
        <f t="shared" si="60"/>
        <v/>
      </c>
      <c r="F386" s="19" t="str">
        <f>VLOOKUP(A386,OutputOsiris!$A$9:$B$1008,2,FALSE)</f>
        <v/>
      </c>
      <c r="G386" s="46" t="str">
        <f>IF(C386="NEE","",VLOOKUP(A386,InputToets!$A$9:$J$1008,8,FALSE))</f>
        <v/>
      </c>
      <c r="H386" s="13">
        <f t="shared" si="61"/>
        <v>0</v>
      </c>
      <c r="I386" s="12">
        <f t="shared" si="62"/>
        <v>1</v>
      </c>
      <c r="J386" s="13">
        <f t="shared" si="63"/>
        <v>0</v>
      </c>
      <c r="K386" s="46" t="str">
        <f>IF($K$7=0,"",VLOOKUP(A386,Opdracht!$A$11:$J$1010,8,FALSE))</f>
        <v/>
      </c>
      <c r="L386" s="13">
        <f t="shared" si="64"/>
        <v>0</v>
      </c>
      <c r="M386" s="12">
        <f t="shared" si="65"/>
        <v>0</v>
      </c>
      <c r="N386" s="12">
        <f t="shared" si="66"/>
        <v>0</v>
      </c>
      <c r="O386" s="46" t="str">
        <f t="shared" si="67"/>
        <v/>
      </c>
      <c r="P386" s="20" t="str">
        <f>IF(ISERROR(O386),(G386),IF(OR(ISERROR(G386),ISERROR(K386)),"",IF(AND(G386="",K386=""),IF(A386="","",""),IF(ISNUMBER(O386),IF(OR($O$7="T",$O$7="A"),IF(AND(O386&gt;5,O386&lt;$P$4),5,IF(AND(O386&gt;=$P$4,O386&lt;=6),6,MROUND(O386,P$7))),IF(AND(MIN(G386,K386)&lt;#REF!,R386="!",O386&gt;=$P$4),"ONV",IF(AND(O386&gt;5,O386&lt;$P$4),5,IF(AND(O386&gt;=$P$4,O386&lt;=6),6,MROUND(O386,P$7))))),""))))</f>
        <v/>
      </c>
      <c r="Q386" s="187" t="e">
        <f>IF(AND($O$7="B",ISNUMBER(O386),MIN(G386,K386)&lt;#REF!),"!","")</f>
        <v>#REF!</v>
      </c>
      <c r="R386" s="190" t="str">
        <f t="shared" si="58"/>
        <v/>
      </c>
      <c r="S386" s="193" t="str">
        <f t="shared" si="68"/>
        <v/>
      </c>
      <c r="T386" s="1"/>
    </row>
    <row r="387" spans="1:20" x14ac:dyDescent="0.2">
      <c r="A387" s="21" t="str">
        <f>OutputOsiris!A387</f>
        <v/>
      </c>
      <c r="B387" s="26" t="str">
        <f>VLOOKUP(A387,InputToets!$A$9:$A$1008,1,FALSE)</f>
        <v/>
      </c>
      <c r="C387" s="44" t="str">
        <f t="shared" si="59"/>
        <v/>
      </c>
      <c r="D387" s="45" t="str">
        <f>VLOOKUP(A387,Opdracht!$A$11:$A$1010,1,FALSE)</f>
        <v/>
      </c>
      <c r="E387" s="44" t="str">
        <f t="shared" si="60"/>
        <v/>
      </c>
      <c r="F387" s="19" t="str">
        <f>VLOOKUP(A387,OutputOsiris!$A$9:$B$1008,2,FALSE)</f>
        <v/>
      </c>
      <c r="G387" s="46" t="str">
        <f>IF(C387="NEE","",VLOOKUP(A387,InputToets!$A$9:$J$1008,8,FALSE))</f>
        <v/>
      </c>
      <c r="H387" s="13">
        <f t="shared" si="61"/>
        <v>0</v>
      </c>
      <c r="I387" s="12">
        <f t="shared" si="62"/>
        <v>1</v>
      </c>
      <c r="J387" s="13">
        <f t="shared" si="63"/>
        <v>0</v>
      </c>
      <c r="K387" s="46" t="str">
        <f>IF($K$7=0,"",VLOOKUP(A387,Opdracht!$A$11:$J$1010,8,FALSE))</f>
        <v/>
      </c>
      <c r="L387" s="13">
        <f t="shared" si="64"/>
        <v>0</v>
      </c>
      <c r="M387" s="12">
        <f t="shared" si="65"/>
        <v>0</v>
      </c>
      <c r="N387" s="12">
        <f t="shared" si="66"/>
        <v>0</v>
      </c>
      <c r="O387" s="46" t="str">
        <f t="shared" si="67"/>
        <v/>
      </c>
      <c r="P387" s="20" t="str">
        <f>IF(ISERROR(O387),(G387),IF(OR(ISERROR(G387),ISERROR(K387)),"",IF(AND(G387="",K387=""),IF(A387="","",""),IF(ISNUMBER(O387),IF(OR($O$7="T",$O$7="A"),IF(AND(O387&gt;5,O387&lt;$P$4),5,IF(AND(O387&gt;=$P$4,O387&lt;=6),6,MROUND(O387,P$7))),IF(AND(MIN(G387,K387)&lt;#REF!,R387="!",O387&gt;=$P$4),"ONV",IF(AND(O387&gt;5,O387&lt;$P$4),5,IF(AND(O387&gt;=$P$4,O387&lt;=6),6,MROUND(O387,P$7))))),""))))</f>
        <v/>
      </c>
      <c r="Q387" s="187" t="e">
        <f>IF(AND($O$7="B",ISNUMBER(O387),MIN(G387,K387)&lt;#REF!),"!","")</f>
        <v>#REF!</v>
      </c>
      <c r="R387" s="190" t="str">
        <f t="shared" si="58"/>
        <v/>
      </c>
      <c r="S387" s="193" t="str">
        <f t="shared" si="68"/>
        <v/>
      </c>
      <c r="T387" s="1"/>
    </row>
    <row r="388" spans="1:20" x14ac:dyDescent="0.2">
      <c r="A388" s="21" t="str">
        <f>OutputOsiris!A388</f>
        <v/>
      </c>
      <c r="B388" s="26" t="str">
        <f>VLOOKUP(A388,InputToets!$A$9:$A$1008,1,FALSE)</f>
        <v/>
      </c>
      <c r="C388" s="44" t="str">
        <f t="shared" si="59"/>
        <v/>
      </c>
      <c r="D388" s="45" t="str">
        <f>VLOOKUP(A388,Opdracht!$A$11:$A$1010,1,FALSE)</f>
        <v/>
      </c>
      <c r="E388" s="44" t="str">
        <f t="shared" si="60"/>
        <v/>
      </c>
      <c r="F388" s="19" t="str">
        <f>VLOOKUP(A388,OutputOsiris!$A$9:$B$1008,2,FALSE)</f>
        <v/>
      </c>
      <c r="G388" s="46" t="str">
        <f>IF(C388="NEE","",VLOOKUP(A388,InputToets!$A$9:$J$1008,8,FALSE))</f>
        <v/>
      </c>
      <c r="H388" s="13">
        <f t="shared" si="61"/>
        <v>0</v>
      </c>
      <c r="I388" s="12">
        <f t="shared" si="62"/>
        <v>1</v>
      </c>
      <c r="J388" s="13">
        <f t="shared" si="63"/>
        <v>0</v>
      </c>
      <c r="K388" s="46" t="str">
        <f>IF($K$7=0,"",VLOOKUP(A388,Opdracht!$A$11:$J$1010,8,FALSE))</f>
        <v/>
      </c>
      <c r="L388" s="13">
        <f t="shared" si="64"/>
        <v>0</v>
      </c>
      <c r="M388" s="12">
        <f t="shared" si="65"/>
        <v>0</v>
      </c>
      <c r="N388" s="12">
        <f t="shared" si="66"/>
        <v>0</v>
      </c>
      <c r="O388" s="46" t="str">
        <f t="shared" si="67"/>
        <v/>
      </c>
      <c r="P388" s="20" t="str">
        <f>IF(ISERROR(O388),(G388),IF(OR(ISERROR(G388),ISERROR(K388)),"",IF(AND(G388="",K388=""),IF(A388="","",""),IF(ISNUMBER(O388),IF(OR($O$7="T",$O$7="A"),IF(AND(O388&gt;5,O388&lt;$P$4),5,IF(AND(O388&gt;=$P$4,O388&lt;=6),6,MROUND(O388,P$7))),IF(AND(MIN(G388,K388)&lt;#REF!,R388="!",O388&gt;=$P$4),"ONV",IF(AND(O388&gt;5,O388&lt;$P$4),5,IF(AND(O388&gt;=$P$4,O388&lt;=6),6,MROUND(O388,P$7))))),""))))</f>
        <v/>
      </c>
      <c r="Q388" s="187" t="e">
        <f>IF(AND($O$7="B",ISNUMBER(O388),MIN(G388,K388)&lt;#REF!),"!","")</f>
        <v>#REF!</v>
      </c>
      <c r="R388" s="190" t="str">
        <f t="shared" si="58"/>
        <v/>
      </c>
      <c r="S388" s="193" t="str">
        <f t="shared" si="68"/>
        <v/>
      </c>
      <c r="T388" s="1"/>
    </row>
    <row r="389" spans="1:20" x14ac:dyDescent="0.2">
      <c r="A389" s="21" t="str">
        <f>OutputOsiris!A389</f>
        <v/>
      </c>
      <c r="B389" s="26" t="str">
        <f>VLOOKUP(A389,InputToets!$A$9:$A$1008,1,FALSE)</f>
        <v/>
      </c>
      <c r="C389" s="44" t="str">
        <f t="shared" si="59"/>
        <v/>
      </c>
      <c r="D389" s="45" t="str">
        <f>VLOOKUP(A389,Opdracht!$A$11:$A$1010,1,FALSE)</f>
        <v/>
      </c>
      <c r="E389" s="44" t="str">
        <f t="shared" si="60"/>
        <v/>
      </c>
      <c r="F389" s="19" t="str">
        <f>VLOOKUP(A389,OutputOsiris!$A$9:$B$1008,2,FALSE)</f>
        <v/>
      </c>
      <c r="G389" s="46" t="str">
        <f>IF(C389="NEE","",VLOOKUP(A389,InputToets!$A$9:$J$1008,8,FALSE))</f>
        <v/>
      </c>
      <c r="H389" s="13">
        <f t="shared" si="61"/>
        <v>0</v>
      </c>
      <c r="I389" s="12">
        <f t="shared" si="62"/>
        <v>1</v>
      </c>
      <c r="J389" s="13">
        <f t="shared" si="63"/>
        <v>0</v>
      </c>
      <c r="K389" s="46" t="str">
        <f>IF($K$7=0,"",VLOOKUP(A389,Opdracht!$A$11:$J$1010,8,FALSE))</f>
        <v/>
      </c>
      <c r="L389" s="13">
        <f t="shared" si="64"/>
        <v>0</v>
      </c>
      <c r="M389" s="12">
        <f t="shared" si="65"/>
        <v>0</v>
      </c>
      <c r="N389" s="12">
        <f t="shared" si="66"/>
        <v>0</v>
      </c>
      <c r="O389" s="46" t="str">
        <f t="shared" si="67"/>
        <v/>
      </c>
      <c r="P389" s="20" t="str">
        <f>IF(ISERROR(O389),(G389),IF(OR(ISERROR(G389),ISERROR(K389)),"",IF(AND(G389="",K389=""),IF(A389="","",""),IF(ISNUMBER(O389),IF(OR($O$7="T",$O$7="A"),IF(AND(O389&gt;5,O389&lt;$P$4),5,IF(AND(O389&gt;=$P$4,O389&lt;=6),6,MROUND(O389,P$7))),IF(AND(MIN(G389,K389)&lt;#REF!,R389="!",O389&gt;=$P$4),"ONV",IF(AND(O389&gt;5,O389&lt;$P$4),5,IF(AND(O389&gt;=$P$4,O389&lt;=6),6,MROUND(O389,P$7))))),""))))</f>
        <v/>
      </c>
      <c r="Q389" s="187" t="e">
        <f>IF(AND($O$7="B",ISNUMBER(O389),MIN(G389,K389)&lt;#REF!),"!","")</f>
        <v>#REF!</v>
      </c>
      <c r="R389" s="190" t="str">
        <f t="shared" si="58"/>
        <v/>
      </c>
      <c r="S389" s="193" t="str">
        <f t="shared" si="68"/>
        <v/>
      </c>
      <c r="T389" s="1"/>
    </row>
    <row r="390" spans="1:20" x14ac:dyDescent="0.2">
      <c r="A390" s="21" t="str">
        <f>OutputOsiris!A390</f>
        <v/>
      </c>
      <c r="B390" s="26" t="str">
        <f>VLOOKUP(A390,InputToets!$A$9:$A$1008,1,FALSE)</f>
        <v/>
      </c>
      <c r="C390" s="44" t="str">
        <f t="shared" si="59"/>
        <v/>
      </c>
      <c r="D390" s="45" t="str">
        <f>VLOOKUP(A390,Opdracht!$A$11:$A$1010,1,FALSE)</f>
        <v/>
      </c>
      <c r="E390" s="44" t="str">
        <f t="shared" si="60"/>
        <v/>
      </c>
      <c r="F390" s="19" t="str">
        <f>VLOOKUP(A390,OutputOsiris!$A$9:$B$1008,2,FALSE)</f>
        <v/>
      </c>
      <c r="G390" s="46" t="str">
        <f>IF(C390="NEE","",VLOOKUP(A390,InputToets!$A$9:$J$1008,8,FALSE))</f>
        <v/>
      </c>
      <c r="H390" s="13">
        <f t="shared" si="61"/>
        <v>0</v>
      </c>
      <c r="I390" s="12">
        <f t="shared" si="62"/>
        <v>1</v>
      </c>
      <c r="J390" s="13">
        <f t="shared" si="63"/>
        <v>0</v>
      </c>
      <c r="K390" s="46" t="str">
        <f>IF($K$7=0,"",VLOOKUP(A390,Opdracht!$A$11:$J$1010,8,FALSE))</f>
        <v/>
      </c>
      <c r="L390" s="13">
        <f t="shared" si="64"/>
        <v>0</v>
      </c>
      <c r="M390" s="12">
        <f t="shared" si="65"/>
        <v>0</v>
      </c>
      <c r="N390" s="12">
        <f t="shared" si="66"/>
        <v>0</v>
      </c>
      <c r="O390" s="46" t="str">
        <f t="shared" si="67"/>
        <v/>
      </c>
      <c r="P390" s="20" t="str">
        <f>IF(ISERROR(O390),(G390),IF(OR(ISERROR(G390),ISERROR(K390)),"",IF(AND(G390="",K390=""),IF(A390="","",""),IF(ISNUMBER(O390),IF(OR($O$7="T",$O$7="A"),IF(AND(O390&gt;5,O390&lt;$P$4),5,IF(AND(O390&gt;=$P$4,O390&lt;=6),6,MROUND(O390,P$7))),IF(AND(MIN(G390,K390)&lt;#REF!,R390="!",O390&gt;=$P$4),"ONV",IF(AND(O390&gt;5,O390&lt;$P$4),5,IF(AND(O390&gt;=$P$4,O390&lt;=6),6,MROUND(O390,P$7))))),""))))</f>
        <v/>
      </c>
      <c r="Q390" s="187" t="e">
        <f>IF(AND($O$7="B",ISNUMBER(O390),MIN(G390,K390)&lt;#REF!),"!","")</f>
        <v>#REF!</v>
      </c>
      <c r="R390" s="190" t="str">
        <f t="shared" si="58"/>
        <v/>
      </c>
      <c r="S390" s="193" t="str">
        <f t="shared" si="68"/>
        <v/>
      </c>
      <c r="T390" s="1"/>
    </row>
    <row r="391" spans="1:20" x14ac:dyDescent="0.2">
      <c r="A391" s="21" t="str">
        <f>OutputOsiris!A391</f>
        <v/>
      </c>
      <c r="B391" s="26" t="str">
        <f>VLOOKUP(A391,InputToets!$A$9:$A$1008,1,FALSE)</f>
        <v/>
      </c>
      <c r="C391" s="44" t="str">
        <f t="shared" si="59"/>
        <v/>
      </c>
      <c r="D391" s="45" t="str">
        <f>VLOOKUP(A391,Opdracht!$A$11:$A$1010,1,FALSE)</f>
        <v/>
      </c>
      <c r="E391" s="44" t="str">
        <f t="shared" si="60"/>
        <v/>
      </c>
      <c r="F391" s="19" t="str">
        <f>VLOOKUP(A391,OutputOsiris!$A$9:$B$1008,2,FALSE)</f>
        <v/>
      </c>
      <c r="G391" s="46" t="str">
        <f>IF(C391="NEE","",VLOOKUP(A391,InputToets!$A$9:$J$1008,8,FALSE))</f>
        <v/>
      </c>
      <c r="H391" s="13">
        <f t="shared" si="61"/>
        <v>0</v>
      </c>
      <c r="I391" s="12">
        <f t="shared" si="62"/>
        <v>1</v>
      </c>
      <c r="J391" s="13">
        <f t="shared" si="63"/>
        <v>0</v>
      </c>
      <c r="K391" s="46" t="str">
        <f>IF($K$7=0,"",VLOOKUP(A391,Opdracht!$A$11:$J$1010,8,FALSE))</f>
        <v/>
      </c>
      <c r="L391" s="13">
        <f t="shared" si="64"/>
        <v>0</v>
      </c>
      <c r="M391" s="12">
        <f t="shared" si="65"/>
        <v>0</v>
      </c>
      <c r="N391" s="12">
        <f t="shared" si="66"/>
        <v>0</v>
      </c>
      <c r="O391" s="46" t="str">
        <f t="shared" si="67"/>
        <v/>
      </c>
      <c r="P391" s="20" t="str">
        <f>IF(ISERROR(O391),(G391),IF(OR(ISERROR(G391),ISERROR(K391)),"",IF(AND(G391="",K391=""),IF(A391="","",""),IF(ISNUMBER(O391),IF(OR($O$7="T",$O$7="A"),IF(AND(O391&gt;5,O391&lt;$P$4),5,IF(AND(O391&gt;=$P$4,O391&lt;=6),6,MROUND(O391,P$7))),IF(AND(MIN(G391,K391)&lt;#REF!,R391="!",O391&gt;=$P$4),"ONV",IF(AND(O391&gt;5,O391&lt;$P$4),5,IF(AND(O391&gt;=$P$4,O391&lt;=6),6,MROUND(O391,P$7))))),""))))</f>
        <v/>
      </c>
      <c r="Q391" s="187" t="e">
        <f>IF(AND($O$7="B",ISNUMBER(O391),MIN(G391,K391)&lt;#REF!),"!","")</f>
        <v>#REF!</v>
      </c>
      <c r="R391" s="190" t="str">
        <f t="shared" si="58"/>
        <v/>
      </c>
      <c r="S391" s="193" t="str">
        <f t="shared" si="68"/>
        <v/>
      </c>
      <c r="T391" s="1"/>
    </row>
    <row r="392" spans="1:20" x14ac:dyDescent="0.2">
      <c r="A392" s="21" t="str">
        <f>OutputOsiris!A392</f>
        <v/>
      </c>
      <c r="B392" s="26" t="str">
        <f>VLOOKUP(A392,InputToets!$A$9:$A$1008,1,FALSE)</f>
        <v/>
      </c>
      <c r="C392" s="44" t="str">
        <f t="shared" si="59"/>
        <v/>
      </c>
      <c r="D392" s="45" t="str">
        <f>VLOOKUP(A392,Opdracht!$A$11:$A$1010,1,FALSE)</f>
        <v/>
      </c>
      <c r="E392" s="44" t="str">
        <f t="shared" si="60"/>
        <v/>
      </c>
      <c r="F392" s="19" t="str">
        <f>VLOOKUP(A392,OutputOsiris!$A$9:$B$1008,2,FALSE)</f>
        <v/>
      </c>
      <c r="G392" s="46" t="str">
        <f>IF(C392="NEE","",VLOOKUP(A392,InputToets!$A$9:$J$1008,8,FALSE))</f>
        <v/>
      </c>
      <c r="H392" s="13">
        <f t="shared" si="61"/>
        <v>0</v>
      </c>
      <c r="I392" s="12">
        <f t="shared" si="62"/>
        <v>1</v>
      </c>
      <c r="J392" s="13">
        <f t="shared" si="63"/>
        <v>0</v>
      </c>
      <c r="K392" s="46" t="str">
        <f>IF($K$7=0,"",VLOOKUP(A392,Opdracht!$A$11:$J$1010,8,FALSE))</f>
        <v/>
      </c>
      <c r="L392" s="13">
        <f t="shared" si="64"/>
        <v>0</v>
      </c>
      <c r="M392" s="12">
        <f t="shared" si="65"/>
        <v>0</v>
      </c>
      <c r="N392" s="12">
        <f t="shared" si="66"/>
        <v>0</v>
      </c>
      <c r="O392" s="46" t="str">
        <f t="shared" si="67"/>
        <v/>
      </c>
      <c r="P392" s="20" t="str">
        <f>IF(ISERROR(O392),(G392),IF(OR(ISERROR(G392),ISERROR(K392)),"",IF(AND(G392="",K392=""),IF(A392="","",""),IF(ISNUMBER(O392),IF(OR($O$7="T",$O$7="A"),IF(AND(O392&gt;5,O392&lt;$P$4),5,IF(AND(O392&gt;=$P$4,O392&lt;=6),6,MROUND(O392,P$7))),IF(AND(MIN(G392,K392)&lt;#REF!,R392="!",O392&gt;=$P$4),"ONV",IF(AND(O392&gt;5,O392&lt;$P$4),5,IF(AND(O392&gt;=$P$4,O392&lt;=6),6,MROUND(O392,P$7))))),""))))</f>
        <v/>
      </c>
      <c r="Q392" s="187" t="e">
        <f>IF(AND($O$7="B",ISNUMBER(O392),MIN(G392,K392)&lt;#REF!),"!","")</f>
        <v>#REF!</v>
      </c>
      <c r="R392" s="190" t="str">
        <f t="shared" si="58"/>
        <v/>
      </c>
      <c r="S392" s="193" t="str">
        <f t="shared" si="68"/>
        <v/>
      </c>
      <c r="T392" s="1"/>
    </row>
    <row r="393" spans="1:20" x14ac:dyDescent="0.2">
      <c r="A393" s="21" t="str">
        <f>OutputOsiris!A393</f>
        <v/>
      </c>
      <c r="B393" s="26" t="str">
        <f>VLOOKUP(A393,InputToets!$A$9:$A$1008,1,FALSE)</f>
        <v/>
      </c>
      <c r="C393" s="44" t="str">
        <f t="shared" si="59"/>
        <v/>
      </c>
      <c r="D393" s="45" t="str">
        <f>VLOOKUP(A393,Opdracht!$A$11:$A$1010,1,FALSE)</f>
        <v/>
      </c>
      <c r="E393" s="44" t="str">
        <f t="shared" si="60"/>
        <v/>
      </c>
      <c r="F393" s="19" t="str">
        <f>VLOOKUP(A393,OutputOsiris!$A$9:$B$1008,2,FALSE)</f>
        <v/>
      </c>
      <c r="G393" s="46" t="str">
        <f>IF(C393="NEE","",VLOOKUP(A393,InputToets!$A$9:$J$1008,8,FALSE))</f>
        <v/>
      </c>
      <c r="H393" s="13">
        <f t="shared" si="61"/>
        <v>0</v>
      </c>
      <c r="I393" s="12">
        <f t="shared" si="62"/>
        <v>1</v>
      </c>
      <c r="J393" s="13">
        <f t="shared" si="63"/>
        <v>0</v>
      </c>
      <c r="K393" s="46" t="str">
        <f>IF($K$7=0,"",VLOOKUP(A393,Opdracht!$A$11:$J$1010,8,FALSE))</f>
        <v/>
      </c>
      <c r="L393" s="13">
        <f t="shared" si="64"/>
        <v>0</v>
      </c>
      <c r="M393" s="12">
        <f t="shared" si="65"/>
        <v>0</v>
      </c>
      <c r="N393" s="12">
        <f t="shared" si="66"/>
        <v>0</v>
      </c>
      <c r="O393" s="46" t="str">
        <f t="shared" si="67"/>
        <v/>
      </c>
      <c r="P393" s="20" t="str">
        <f>IF(ISERROR(O393),(G393),IF(OR(ISERROR(G393),ISERROR(K393)),"",IF(AND(G393="",K393=""),IF(A393="","",""),IF(ISNUMBER(O393),IF(OR($O$7="T",$O$7="A"),IF(AND(O393&gt;5,O393&lt;$P$4),5,IF(AND(O393&gt;=$P$4,O393&lt;=6),6,MROUND(O393,P$7))),IF(AND(MIN(G393,K393)&lt;#REF!,R393="!",O393&gt;=$P$4),"ONV",IF(AND(O393&gt;5,O393&lt;$P$4),5,IF(AND(O393&gt;=$P$4,O393&lt;=6),6,MROUND(O393,P$7))))),""))))</f>
        <v/>
      </c>
      <c r="Q393" s="187" t="e">
        <f>IF(AND($O$7="B",ISNUMBER(O393),MIN(G393,K393)&lt;#REF!),"!","")</f>
        <v>#REF!</v>
      </c>
      <c r="R393" s="190" t="str">
        <f t="shared" ref="R393:R456" si="69">IF(ISERROR(Q393),"",Q393)</f>
        <v/>
      </c>
      <c r="S393" s="193" t="str">
        <f t="shared" si="68"/>
        <v/>
      </c>
      <c r="T393" s="1"/>
    </row>
    <row r="394" spans="1:20" x14ac:dyDescent="0.2">
      <c r="A394" s="21" t="str">
        <f>OutputOsiris!A394</f>
        <v/>
      </c>
      <c r="B394" s="26" t="str">
        <f>VLOOKUP(A394,InputToets!$A$9:$A$1008,1,FALSE)</f>
        <v/>
      </c>
      <c r="C394" s="44" t="str">
        <f t="shared" ref="C394:C457" si="70">IF(LEN(A394)=0,"",(IF(ISERROR(B394),"NEE","x")))</f>
        <v/>
      </c>
      <c r="D394" s="45" t="str">
        <f>VLOOKUP(A394,Opdracht!$A$11:$A$1010,1,FALSE)</f>
        <v/>
      </c>
      <c r="E394" s="44" t="str">
        <f t="shared" ref="E394:E457" si="71">IF(LEN(A394)=0,"",(IF(ISERROR(D394),"NEE","x")))</f>
        <v/>
      </c>
      <c r="F394" s="19" t="str">
        <f>VLOOKUP(A394,OutputOsiris!$A$9:$B$1008,2,FALSE)</f>
        <v/>
      </c>
      <c r="G394" s="46" t="str">
        <f>IF(C394="NEE","",VLOOKUP(A394,InputToets!$A$9:$J$1008,8,FALSE))</f>
        <v/>
      </c>
      <c r="H394" s="13">
        <f t="shared" ref="H394:H457" si="72">IF(ISNA(G394),0,IF(G394="",0,G394))</f>
        <v>0</v>
      </c>
      <c r="I394" s="12">
        <f t="shared" ref="I394:I457" si="73">$G$7</f>
        <v>1</v>
      </c>
      <c r="J394" s="13">
        <f t="shared" ref="J394:J457" si="74">I394*H394</f>
        <v>0</v>
      </c>
      <c r="K394" s="46" t="str">
        <f>IF($K$7=0,"",VLOOKUP(A394,Opdracht!$A$11:$J$1010,8,FALSE))</f>
        <v/>
      </c>
      <c r="L394" s="13">
        <f t="shared" ref="L394:L457" si="75">IF(ISNA(K394),0,IF(K394="",0,K394))</f>
        <v>0</v>
      </c>
      <c r="M394" s="12">
        <f t="shared" ref="M394:M457" si="76">$K$7</f>
        <v>0</v>
      </c>
      <c r="N394" s="12">
        <f t="shared" ref="N394:N457" si="77">M394*L394</f>
        <v>0</v>
      </c>
      <c r="O394" s="46" t="str">
        <f t="shared" ref="O394:O457" si="78">IF(AND(J394=0,N394=0),"",IF($O$7="A",(J394+N394)/(I394+M394),IF(AND(J394&lt;&gt;0,N394&lt;&gt;0,$O$7="B"),($G$7*H394+$K$7*L394)/($G$7+$K$7),IF(AND(J394&lt;&gt;0,$O$7="T"),($G$7*H394+$K$7*L394)/($G$7+$K$7),""))))</f>
        <v/>
      </c>
      <c r="P394" s="20" t="str">
        <f>IF(ISERROR(O394),(G394),IF(OR(ISERROR(G394),ISERROR(K394)),"",IF(AND(G394="",K394=""),IF(A394="","",""),IF(ISNUMBER(O394),IF(OR($O$7="T",$O$7="A"),IF(AND(O394&gt;5,O394&lt;$P$4),5,IF(AND(O394&gt;=$P$4,O394&lt;=6),6,MROUND(O394,P$7))),IF(AND(MIN(G394,K394)&lt;#REF!,R394="!",O394&gt;=$P$4),"ONV",IF(AND(O394&gt;5,O394&lt;$P$4),5,IF(AND(O394&gt;=$P$4,O394&lt;=6),6,MROUND(O394,P$7))))),""))))</f>
        <v/>
      </c>
      <c r="Q394" s="187" t="e">
        <f>IF(AND($O$7="B",ISNUMBER(O394),MIN(G394,K394)&lt;#REF!),"!","")</f>
        <v>#REF!</v>
      </c>
      <c r="R394" s="190" t="str">
        <f t="shared" si="69"/>
        <v/>
      </c>
      <c r="S394" s="193" t="str">
        <f t="shared" ref="S394:S457" si="79">IF(AND(NOT(ISNUMBER(P394)),R394="!"),"!","")</f>
        <v/>
      </c>
      <c r="T394" s="1"/>
    </row>
    <row r="395" spans="1:20" x14ac:dyDescent="0.2">
      <c r="A395" s="21" t="str">
        <f>OutputOsiris!A395</f>
        <v/>
      </c>
      <c r="B395" s="26" t="str">
        <f>VLOOKUP(A395,InputToets!$A$9:$A$1008,1,FALSE)</f>
        <v/>
      </c>
      <c r="C395" s="44" t="str">
        <f t="shared" si="70"/>
        <v/>
      </c>
      <c r="D395" s="45" t="str">
        <f>VLOOKUP(A395,Opdracht!$A$11:$A$1010,1,FALSE)</f>
        <v/>
      </c>
      <c r="E395" s="44" t="str">
        <f t="shared" si="71"/>
        <v/>
      </c>
      <c r="F395" s="19" t="str">
        <f>VLOOKUP(A395,OutputOsiris!$A$9:$B$1008,2,FALSE)</f>
        <v/>
      </c>
      <c r="G395" s="46" t="str">
        <f>IF(C395="NEE","",VLOOKUP(A395,InputToets!$A$9:$J$1008,8,FALSE))</f>
        <v/>
      </c>
      <c r="H395" s="13">
        <f t="shared" si="72"/>
        <v>0</v>
      </c>
      <c r="I395" s="12">
        <f t="shared" si="73"/>
        <v>1</v>
      </c>
      <c r="J395" s="13">
        <f t="shared" si="74"/>
        <v>0</v>
      </c>
      <c r="K395" s="46" t="str">
        <f>IF($K$7=0,"",VLOOKUP(A395,Opdracht!$A$11:$J$1010,8,FALSE))</f>
        <v/>
      </c>
      <c r="L395" s="13">
        <f t="shared" si="75"/>
        <v>0</v>
      </c>
      <c r="M395" s="12">
        <f t="shared" si="76"/>
        <v>0</v>
      </c>
      <c r="N395" s="12">
        <f t="shared" si="77"/>
        <v>0</v>
      </c>
      <c r="O395" s="46" t="str">
        <f t="shared" si="78"/>
        <v/>
      </c>
      <c r="P395" s="20" t="str">
        <f>IF(ISERROR(O395),(G395),IF(OR(ISERROR(G395),ISERROR(K395)),"",IF(AND(G395="",K395=""),IF(A395="","",""),IF(ISNUMBER(O395),IF(OR($O$7="T",$O$7="A"),IF(AND(O395&gt;5,O395&lt;$P$4),5,IF(AND(O395&gt;=$P$4,O395&lt;=6),6,MROUND(O395,P$7))),IF(AND(MIN(G395,K395)&lt;#REF!,R395="!",O395&gt;=$P$4),"ONV",IF(AND(O395&gt;5,O395&lt;$P$4),5,IF(AND(O395&gt;=$P$4,O395&lt;=6),6,MROUND(O395,P$7))))),""))))</f>
        <v/>
      </c>
      <c r="Q395" s="187" t="e">
        <f>IF(AND($O$7="B",ISNUMBER(O395),MIN(G395,K395)&lt;#REF!),"!","")</f>
        <v>#REF!</v>
      </c>
      <c r="R395" s="190" t="str">
        <f t="shared" si="69"/>
        <v/>
      </c>
      <c r="S395" s="193" t="str">
        <f t="shared" si="79"/>
        <v/>
      </c>
      <c r="T395" s="1"/>
    </row>
    <row r="396" spans="1:20" x14ac:dyDescent="0.2">
      <c r="A396" s="21" t="str">
        <f>OutputOsiris!A396</f>
        <v/>
      </c>
      <c r="B396" s="26" t="str">
        <f>VLOOKUP(A396,InputToets!$A$9:$A$1008,1,FALSE)</f>
        <v/>
      </c>
      <c r="C396" s="44" t="str">
        <f t="shared" si="70"/>
        <v/>
      </c>
      <c r="D396" s="45" t="str">
        <f>VLOOKUP(A396,Opdracht!$A$11:$A$1010,1,FALSE)</f>
        <v/>
      </c>
      <c r="E396" s="44" t="str">
        <f t="shared" si="71"/>
        <v/>
      </c>
      <c r="F396" s="19" t="str">
        <f>VLOOKUP(A396,OutputOsiris!$A$9:$B$1008,2,FALSE)</f>
        <v/>
      </c>
      <c r="G396" s="46" t="str">
        <f>IF(C396="NEE","",VLOOKUP(A396,InputToets!$A$9:$J$1008,8,FALSE))</f>
        <v/>
      </c>
      <c r="H396" s="13">
        <f t="shared" si="72"/>
        <v>0</v>
      </c>
      <c r="I396" s="12">
        <f t="shared" si="73"/>
        <v>1</v>
      </c>
      <c r="J396" s="13">
        <f t="shared" si="74"/>
        <v>0</v>
      </c>
      <c r="K396" s="46" t="str">
        <f>IF($K$7=0,"",VLOOKUP(A396,Opdracht!$A$11:$J$1010,8,FALSE))</f>
        <v/>
      </c>
      <c r="L396" s="13">
        <f t="shared" si="75"/>
        <v>0</v>
      </c>
      <c r="M396" s="12">
        <f t="shared" si="76"/>
        <v>0</v>
      </c>
      <c r="N396" s="12">
        <f t="shared" si="77"/>
        <v>0</v>
      </c>
      <c r="O396" s="46" t="str">
        <f t="shared" si="78"/>
        <v/>
      </c>
      <c r="P396" s="20" t="str">
        <f>IF(ISERROR(O396),(G396),IF(OR(ISERROR(G396),ISERROR(K396)),"",IF(AND(G396="",K396=""),IF(A396="","",""),IF(ISNUMBER(O396),IF(OR($O$7="T",$O$7="A"),IF(AND(O396&gt;5,O396&lt;$P$4),5,IF(AND(O396&gt;=$P$4,O396&lt;=6),6,MROUND(O396,P$7))),IF(AND(MIN(G396,K396)&lt;#REF!,R396="!",O396&gt;=$P$4),"ONV",IF(AND(O396&gt;5,O396&lt;$P$4),5,IF(AND(O396&gt;=$P$4,O396&lt;=6),6,MROUND(O396,P$7))))),""))))</f>
        <v/>
      </c>
      <c r="Q396" s="187" t="e">
        <f>IF(AND($O$7="B",ISNUMBER(O396),MIN(G396,K396)&lt;#REF!),"!","")</f>
        <v>#REF!</v>
      </c>
      <c r="R396" s="190" t="str">
        <f t="shared" si="69"/>
        <v/>
      </c>
      <c r="S396" s="193" t="str">
        <f t="shared" si="79"/>
        <v/>
      </c>
      <c r="T396" s="1"/>
    </row>
    <row r="397" spans="1:20" x14ac:dyDescent="0.2">
      <c r="A397" s="21" t="str">
        <f>OutputOsiris!A397</f>
        <v/>
      </c>
      <c r="B397" s="26" t="str">
        <f>VLOOKUP(A397,InputToets!$A$9:$A$1008,1,FALSE)</f>
        <v/>
      </c>
      <c r="C397" s="44" t="str">
        <f t="shared" si="70"/>
        <v/>
      </c>
      <c r="D397" s="45" t="str">
        <f>VLOOKUP(A397,Opdracht!$A$11:$A$1010,1,FALSE)</f>
        <v/>
      </c>
      <c r="E397" s="44" t="str">
        <f t="shared" si="71"/>
        <v/>
      </c>
      <c r="F397" s="19" t="str">
        <f>VLOOKUP(A397,OutputOsiris!$A$9:$B$1008,2,FALSE)</f>
        <v/>
      </c>
      <c r="G397" s="46" t="str">
        <f>IF(C397="NEE","",VLOOKUP(A397,InputToets!$A$9:$J$1008,8,FALSE))</f>
        <v/>
      </c>
      <c r="H397" s="13">
        <f t="shared" si="72"/>
        <v>0</v>
      </c>
      <c r="I397" s="12">
        <f t="shared" si="73"/>
        <v>1</v>
      </c>
      <c r="J397" s="13">
        <f t="shared" si="74"/>
        <v>0</v>
      </c>
      <c r="K397" s="46" t="str">
        <f>IF($K$7=0,"",VLOOKUP(A397,Opdracht!$A$11:$J$1010,8,FALSE))</f>
        <v/>
      </c>
      <c r="L397" s="13">
        <f t="shared" si="75"/>
        <v>0</v>
      </c>
      <c r="M397" s="12">
        <f t="shared" si="76"/>
        <v>0</v>
      </c>
      <c r="N397" s="12">
        <f t="shared" si="77"/>
        <v>0</v>
      </c>
      <c r="O397" s="46" t="str">
        <f t="shared" si="78"/>
        <v/>
      </c>
      <c r="P397" s="20" t="str">
        <f>IF(ISERROR(O397),(G397),IF(OR(ISERROR(G397),ISERROR(K397)),"",IF(AND(G397="",K397=""),IF(A397="","",""),IF(ISNUMBER(O397),IF(OR($O$7="T",$O$7="A"),IF(AND(O397&gt;5,O397&lt;$P$4),5,IF(AND(O397&gt;=$P$4,O397&lt;=6),6,MROUND(O397,P$7))),IF(AND(MIN(G397,K397)&lt;#REF!,R397="!",O397&gt;=$P$4),"ONV",IF(AND(O397&gt;5,O397&lt;$P$4),5,IF(AND(O397&gt;=$P$4,O397&lt;=6),6,MROUND(O397,P$7))))),""))))</f>
        <v/>
      </c>
      <c r="Q397" s="187" t="e">
        <f>IF(AND($O$7="B",ISNUMBER(O397),MIN(G397,K397)&lt;#REF!),"!","")</f>
        <v>#REF!</v>
      </c>
      <c r="R397" s="190" t="str">
        <f t="shared" si="69"/>
        <v/>
      </c>
      <c r="S397" s="193" t="str">
        <f t="shared" si="79"/>
        <v/>
      </c>
      <c r="T397" s="1"/>
    </row>
    <row r="398" spans="1:20" x14ac:dyDescent="0.2">
      <c r="A398" s="21" t="str">
        <f>OutputOsiris!A398</f>
        <v/>
      </c>
      <c r="B398" s="26" t="str">
        <f>VLOOKUP(A398,InputToets!$A$9:$A$1008,1,FALSE)</f>
        <v/>
      </c>
      <c r="C398" s="44" t="str">
        <f t="shared" si="70"/>
        <v/>
      </c>
      <c r="D398" s="45" t="str">
        <f>VLOOKUP(A398,Opdracht!$A$11:$A$1010,1,FALSE)</f>
        <v/>
      </c>
      <c r="E398" s="44" t="str">
        <f t="shared" si="71"/>
        <v/>
      </c>
      <c r="F398" s="19" t="str">
        <f>VLOOKUP(A398,OutputOsiris!$A$9:$B$1008,2,FALSE)</f>
        <v/>
      </c>
      <c r="G398" s="46" t="str">
        <f>IF(C398="NEE","",VLOOKUP(A398,InputToets!$A$9:$J$1008,8,FALSE))</f>
        <v/>
      </c>
      <c r="H398" s="13">
        <f t="shared" si="72"/>
        <v>0</v>
      </c>
      <c r="I398" s="12">
        <f t="shared" si="73"/>
        <v>1</v>
      </c>
      <c r="J398" s="13">
        <f t="shared" si="74"/>
        <v>0</v>
      </c>
      <c r="K398" s="46" t="str">
        <f>IF($K$7=0,"",VLOOKUP(A398,Opdracht!$A$11:$J$1010,8,FALSE))</f>
        <v/>
      </c>
      <c r="L398" s="13">
        <f t="shared" si="75"/>
        <v>0</v>
      </c>
      <c r="M398" s="12">
        <f t="shared" si="76"/>
        <v>0</v>
      </c>
      <c r="N398" s="12">
        <f t="shared" si="77"/>
        <v>0</v>
      </c>
      <c r="O398" s="46" t="str">
        <f t="shared" si="78"/>
        <v/>
      </c>
      <c r="P398" s="20" t="str">
        <f>IF(ISERROR(O398),(G398),IF(OR(ISERROR(G398),ISERROR(K398)),"",IF(AND(G398="",K398=""),IF(A398="","",""),IF(ISNUMBER(O398),IF(OR($O$7="T",$O$7="A"),IF(AND(O398&gt;5,O398&lt;$P$4),5,IF(AND(O398&gt;=$P$4,O398&lt;=6),6,MROUND(O398,P$7))),IF(AND(MIN(G398,K398)&lt;#REF!,R398="!",O398&gt;=$P$4),"ONV",IF(AND(O398&gt;5,O398&lt;$P$4),5,IF(AND(O398&gt;=$P$4,O398&lt;=6),6,MROUND(O398,P$7))))),""))))</f>
        <v/>
      </c>
      <c r="Q398" s="187" t="e">
        <f>IF(AND($O$7="B",ISNUMBER(O398),MIN(G398,K398)&lt;#REF!),"!","")</f>
        <v>#REF!</v>
      </c>
      <c r="R398" s="190" t="str">
        <f t="shared" si="69"/>
        <v/>
      </c>
      <c r="S398" s="193" t="str">
        <f t="shared" si="79"/>
        <v/>
      </c>
      <c r="T398" s="1"/>
    </row>
    <row r="399" spans="1:20" x14ac:dyDescent="0.2">
      <c r="A399" s="21" t="str">
        <f>OutputOsiris!A399</f>
        <v/>
      </c>
      <c r="B399" s="26" t="str">
        <f>VLOOKUP(A399,InputToets!$A$9:$A$1008,1,FALSE)</f>
        <v/>
      </c>
      <c r="C399" s="44" t="str">
        <f t="shared" si="70"/>
        <v/>
      </c>
      <c r="D399" s="45" t="str">
        <f>VLOOKUP(A399,Opdracht!$A$11:$A$1010,1,FALSE)</f>
        <v/>
      </c>
      <c r="E399" s="44" t="str">
        <f t="shared" si="71"/>
        <v/>
      </c>
      <c r="F399" s="19" t="str">
        <f>VLOOKUP(A399,OutputOsiris!$A$9:$B$1008,2,FALSE)</f>
        <v/>
      </c>
      <c r="G399" s="46" t="str">
        <f>IF(C399="NEE","",VLOOKUP(A399,InputToets!$A$9:$J$1008,8,FALSE))</f>
        <v/>
      </c>
      <c r="H399" s="13">
        <f t="shared" si="72"/>
        <v>0</v>
      </c>
      <c r="I399" s="12">
        <f t="shared" si="73"/>
        <v>1</v>
      </c>
      <c r="J399" s="13">
        <f t="shared" si="74"/>
        <v>0</v>
      </c>
      <c r="K399" s="46" t="str">
        <f>IF($K$7=0,"",VLOOKUP(A399,Opdracht!$A$11:$J$1010,8,FALSE))</f>
        <v/>
      </c>
      <c r="L399" s="13">
        <f t="shared" si="75"/>
        <v>0</v>
      </c>
      <c r="M399" s="12">
        <f t="shared" si="76"/>
        <v>0</v>
      </c>
      <c r="N399" s="12">
        <f t="shared" si="77"/>
        <v>0</v>
      </c>
      <c r="O399" s="46" t="str">
        <f t="shared" si="78"/>
        <v/>
      </c>
      <c r="P399" s="20" t="str">
        <f>IF(ISERROR(O399),(G399),IF(OR(ISERROR(G399),ISERROR(K399)),"",IF(AND(G399="",K399=""),IF(A399="","",""),IF(ISNUMBER(O399),IF(OR($O$7="T",$O$7="A"),IF(AND(O399&gt;5,O399&lt;$P$4),5,IF(AND(O399&gt;=$P$4,O399&lt;=6),6,MROUND(O399,P$7))),IF(AND(MIN(G399,K399)&lt;#REF!,R399="!",O399&gt;=$P$4),"ONV",IF(AND(O399&gt;5,O399&lt;$P$4),5,IF(AND(O399&gt;=$P$4,O399&lt;=6),6,MROUND(O399,P$7))))),""))))</f>
        <v/>
      </c>
      <c r="Q399" s="187" t="e">
        <f>IF(AND($O$7="B",ISNUMBER(O399),MIN(G399,K399)&lt;#REF!),"!","")</f>
        <v>#REF!</v>
      </c>
      <c r="R399" s="190" t="str">
        <f t="shared" si="69"/>
        <v/>
      </c>
      <c r="S399" s="193" t="str">
        <f t="shared" si="79"/>
        <v/>
      </c>
      <c r="T399" s="1"/>
    </row>
    <row r="400" spans="1:20" x14ac:dyDescent="0.2">
      <c r="A400" s="21" t="str">
        <f>OutputOsiris!A400</f>
        <v/>
      </c>
      <c r="B400" s="26" t="str">
        <f>VLOOKUP(A400,InputToets!$A$9:$A$1008,1,FALSE)</f>
        <v/>
      </c>
      <c r="C400" s="44" t="str">
        <f t="shared" si="70"/>
        <v/>
      </c>
      <c r="D400" s="45" t="str">
        <f>VLOOKUP(A400,Opdracht!$A$11:$A$1010,1,FALSE)</f>
        <v/>
      </c>
      <c r="E400" s="44" t="str">
        <f t="shared" si="71"/>
        <v/>
      </c>
      <c r="F400" s="19" t="str">
        <f>VLOOKUP(A400,OutputOsiris!$A$9:$B$1008,2,FALSE)</f>
        <v/>
      </c>
      <c r="G400" s="46" t="str">
        <f>IF(C400="NEE","",VLOOKUP(A400,InputToets!$A$9:$J$1008,8,FALSE))</f>
        <v/>
      </c>
      <c r="H400" s="13">
        <f t="shared" si="72"/>
        <v>0</v>
      </c>
      <c r="I400" s="12">
        <f t="shared" si="73"/>
        <v>1</v>
      </c>
      <c r="J400" s="13">
        <f t="shared" si="74"/>
        <v>0</v>
      </c>
      <c r="K400" s="46" t="str">
        <f>IF($K$7=0,"",VLOOKUP(A400,Opdracht!$A$11:$J$1010,8,FALSE))</f>
        <v/>
      </c>
      <c r="L400" s="13">
        <f t="shared" si="75"/>
        <v>0</v>
      </c>
      <c r="M400" s="12">
        <f t="shared" si="76"/>
        <v>0</v>
      </c>
      <c r="N400" s="12">
        <f t="shared" si="77"/>
        <v>0</v>
      </c>
      <c r="O400" s="46" t="str">
        <f t="shared" si="78"/>
        <v/>
      </c>
      <c r="P400" s="20" t="str">
        <f>IF(ISERROR(O400),(G400),IF(OR(ISERROR(G400),ISERROR(K400)),"",IF(AND(G400="",K400=""),IF(A400="","",""),IF(ISNUMBER(O400),IF(OR($O$7="T",$O$7="A"),IF(AND(O400&gt;5,O400&lt;$P$4),5,IF(AND(O400&gt;=$P$4,O400&lt;=6),6,MROUND(O400,P$7))),IF(AND(MIN(G400,K400)&lt;#REF!,R400="!",O400&gt;=$P$4),"ONV",IF(AND(O400&gt;5,O400&lt;$P$4),5,IF(AND(O400&gt;=$P$4,O400&lt;=6),6,MROUND(O400,P$7))))),""))))</f>
        <v/>
      </c>
      <c r="Q400" s="187" t="e">
        <f>IF(AND($O$7="B",ISNUMBER(O400),MIN(G400,K400)&lt;#REF!),"!","")</f>
        <v>#REF!</v>
      </c>
      <c r="R400" s="190" t="str">
        <f t="shared" si="69"/>
        <v/>
      </c>
      <c r="S400" s="193" t="str">
        <f t="shared" si="79"/>
        <v/>
      </c>
      <c r="T400" s="1"/>
    </row>
    <row r="401" spans="1:20" x14ac:dyDescent="0.2">
      <c r="A401" s="21" t="str">
        <f>OutputOsiris!A401</f>
        <v/>
      </c>
      <c r="B401" s="26" t="str">
        <f>VLOOKUP(A401,InputToets!$A$9:$A$1008,1,FALSE)</f>
        <v/>
      </c>
      <c r="C401" s="44" t="str">
        <f t="shared" si="70"/>
        <v/>
      </c>
      <c r="D401" s="45" t="str">
        <f>VLOOKUP(A401,Opdracht!$A$11:$A$1010,1,FALSE)</f>
        <v/>
      </c>
      <c r="E401" s="44" t="str">
        <f t="shared" si="71"/>
        <v/>
      </c>
      <c r="F401" s="19" t="str">
        <f>VLOOKUP(A401,OutputOsiris!$A$9:$B$1008,2,FALSE)</f>
        <v/>
      </c>
      <c r="G401" s="46" t="str">
        <f>IF(C401="NEE","",VLOOKUP(A401,InputToets!$A$9:$J$1008,8,FALSE))</f>
        <v/>
      </c>
      <c r="H401" s="13">
        <f t="shared" si="72"/>
        <v>0</v>
      </c>
      <c r="I401" s="12">
        <f t="shared" si="73"/>
        <v>1</v>
      </c>
      <c r="J401" s="13">
        <f t="shared" si="74"/>
        <v>0</v>
      </c>
      <c r="K401" s="46" t="str">
        <f>IF($K$7=0,"",VLOOKUP(A401,Opdracht!$A$11:$J$1010,8,FALSE))</f>
        <v/>
      </c>
      <c r="L401" s="13">
        <f t="shared" si="75"/>
        <v>0</v>
      </c>
      <c r="M401" s="12">
        <f t="shared" si="76"/>
        <v>0</v>
      </c>
      <c r="N401" s="12">
        <f t="shared" si="77"/>
        <v>0</v>
      </c>
      <c r="O401" s="46" t="str">
        <f t="shared" si="78"/>
        <v/>
      </c>
      <c r="P401" s="20" t="str">
        <f>IF(ISERROR(O401),(G401),IF(OR(ISERROR(G401),ISERROR(K401)),"",IF(AND(G401="",K401=""),IF(A401="","",""),IF(ISNUMBER(O401),IF(OR($O$7="T",$O$7="A"),IF(AND(O401&gt;5,O401&lt;$P$4),5,IF(AND(O401&gt;=$P$4,O401&lt;=6),6,MROUND(O401,P$7))),IF(AND(MIN(G401,K401)&lt;#REF!,R401="!",O401&gt;=$P$4),"ONV",IF(AND(O401&gt;5,O401&lt;$P$4),5,IF(AND(O401&gt;=$P$4,O401&lt;=6),6,MROUND(O401,P$7))))),""))))</f>
        <v/>
      </c>
      <c r="Q401" s="187" t="e">
        <f>IF(AND($O$7="B",ISNUMBER(O401),MIN(G401,K401)&lt;#REF!),"!","")</f>
        <v>#REF!</v>
      </c>
      <c r="R401" s="190" t="str">
        <f t="shared" si="69"/>
        <v/>
      </c>
      <c r="S401" s="193" t="str">
        <f t="shared" si="79"/>
        <v/>
      </c>
      <c r="T401" s="1"/>
    </row>
    <row r="402" spans="1:20" x14ac:dyDescent="0.2">
      <c r="A402" s="21" t="str">
        <f>OutputOsiris!A402</f>
        <v/>
      </c>
      <c r="B402" s="26" t="str">
        <f>VLOOKUP(A402,InputToets!$A$9:$A$1008,1,FALSE)</f>
        <v/>
      </c>
      <c r="C402" s="44" t="str">
        <f t="shared" si="70"/>
        <v/>
      </c>
      <c r="D402" s="45" t="str">
        <f>VLOOKUP(A402,Opdracht!$A$11:$A$1010,1,FALSE)</f>
        <v/>
      </c>
      <c r="E402" s="44" t="str">
        <f t="shared" si="71"/>
        <v/>
      </c>
      <c r="F402" s="19" t="str">
        <f>VLOOKUP(A402,OutputOsiris!$A$9:$B$1008,2,FALSE)</f>
        <v/>
      </c>
      <c r="G402" s="46" t="str">
        <f>IF(C402="NEE","",VLOOKUP(A402,InputToets!$A$9:$J$1008,8,FALSE))</f>
        <v/>
      </c>
      <c r="H402" s="13">
        <f t="shared" si="72"/>
        <v>0</v>
      </c>
      <c r="I402" s="12">
        <f t="shared" si="73"/>
        <v>1</v>
      </c>
      <c r="J402" s="13">
        <f t="shared" si="74"/>
        <v>0</v>
      </c>
      <c r="K402" s="46" t="str">
        <f>IF($K$7=0,"",VLOOKUP(A402,Opdracht!$A$11:$J$1010,8,FALSE))</f>
        <v/>
      </c>
      <c r="L402" s="13">
        <f t="shared" si="75"/>
        <v>0</v>
      </c>
      <c r="M402" s="12">
        <f t="shared" si="76"/>
        <v>0</v>
      </c>
      <c r="N402" s="12">
        <f t="shared" si="77"/>
        <v>0</v>
      </c>
      <c r="O402" s="46" t="str">
        <f t="shared" si="78"/>
        <v/>
      </c>
      <c r="P402" s="20" t="str">
        <f>IF(ISERROR(O402),(G402),IF(OR(ISERROR(G402),ISERROR(K402)),"",IF(AND(G402="",K402=""),IF(A402="","",""),IF(ISNUMBER(O402),IF(OR($O$7="T",$O$7="A"),IF(AND(O402&gt;5,O402&lt;$P$4),5,IF(AND(O402&gt;=$P$4,O402&lt;=6),6,MROUND(O402,P$7))),IF(AND(MIN(G402,K402)&lt;#REF!,R402="!",O402&gt;=$P$4),"ONV",IF(AND(O402&gt;5,O402&lt;$P$4),5,IF(AND(O402&gt;=$P$4,O402&lt;=6),6,MROUND(O402,P$7))))),""))))</f>
        <v/>
      </c>
      <c r="Q402" s="187" t="e">
        <f>IF(AND($O$7="B",ISNUMBER(O402),MIN(G402,K402)&lt;#REF!),"!","")</f>
        <v>#REF!</v>
      </c>
      <c r="R402" s="190" t="str">
        <f t="shared" si="69"/>
        <v/>
      </c>
      <c r="S402" s="193" t="str">
        <f t="shared" si="79"/>
        <v/>
      </c>
      <c r="T402" s="1"/>
    </row>
    <row r="403" spans="1:20" x14ac:dyDescent="0.2">
      <c r="A403" s="21" t="str">
        <f>OutputOsiris!A403</f>
        <v/>
      </c>
      <c r="B403" s="26" t="str">
        <f>VLOOKUP(A403,InputToets!$A$9:$A$1008,1,FALSE)</f>
        <v/>
      </c>
      <c r="C403" s="44" t="str">
        <f t="shared" si="70"/>
        <v/>
      </c>
      <c r="D403" s="45" t="str">
        <f>VLOOKUP(A403,Opdracht!$A$11:$A$1010,1,FALSE)</f>
        <v/>
      </c>
      <c r="E403" s="44" t="str">
        <f t="shared" si="71"/>
        <v/>
      </c>
      <c r="F403" s="19" t="str">
        <f>VLOOKUP(A403,OutputOsiris!$A$9:$B$1008,2,FALSE)</f>
        <v/>
      </c>
      <c r="G403" s="46" t="str">
        <f>IF(C403="NEE","",VLOOKUP(A403,InputToets!$A$9:$J$1008,8,FALSE))</f>
        <v/>
      </c>
      <c r="H403" s="13">
        <f t="shared" si="72"/>
        <v>0</v>
      </c>
      <c r="I403" s="12">
        <f t="shared" si="73"/>
        <v>1</v>
      </c>
      <c r="J403" s="13">
        <f t="shared" si="74"/>
        <v>0</v>
      </c>
      <c r="K403" s="46" t="str">
        <f>IF($K$7=0,"",VLOOKUP(A403,Opdracht!$A$11:$J$1010,8,FALSE))</f>
        <v/>
      </c>
      <c r="L403" s="13">
        <f t="shared" si="75"/>
        <v>0</v>
      </c>
      <c r="M403" s="12">
        <f t="shared" si="76"/>
        <v>0</v>
      </c>
      <c r="N403" s="12">
        <f t="shared" si="77"/>
        <v>0</v>
      </c>
      <c r="O403" s="46" t="str">
        <f t="shared" si="78"/>
        <v/>
      </c>
      <c r="P403" s="20" t="str">
        <f>IF(ISERROR(O403),(G403),IF(OR(ISERROR(G403),ISERROR(K403)),"",IF(AND(G403="",K403=""),IF(A403="","",""),IF(ISNUMBER(O403),IF(OR($O$7="T",$O$7="A"),IF(AND(O403&gt;5,O403&lt;$P$4),5,IF(AND(O403&gt;=$P$4,O403&lt;=6),6,MROUND(O403,P$7))),IF(AND(MIN(G403,K403)&lt;#REF!,R403="!",O403&gt;=$P$4),"ONV",IF(AND(O403&gt;5,O403&lt;$P$4),5,IF(AND(O403&gt;=$P$4,O403&lt;=6),6,MROUND(O403,P$7))))),""))))</f>
        <v/>
      </c>
      <c r="Q403" s="187" t="e">
        <f>IF(AND($O$7="B",ISNUMBER(O403),MIN(G403,K403)&lt;#REF!),"!","")</f>
        <v>#REF!</v>
      </c>
      <c r="R403" s="190" t="str">
        <f t="shared" si="69"/>
        <v/>
      </c>
      <c r="S403" s="193" t="str">
        <f t="shared" si="79"/>
        <v/>
      </c>
      <c r="T403" s="1"/>
    </row>
    <row r="404" spans="1:20" x14ac:dyDescent="0.2">
      <c r="A404" s="21" t="str">
        <f>OutputOsiris!A404</f>
        <v/>
      </c>
      <c r="B404" s="26" t="str">
        <f>VLOOKUP(A404,InputToets!$A$9:$A$1008,1,FALSE)</f>
        <v/>
      </c>
      <c r="C404" s="44" t="str">
        <f t="shared" si="70"/>
        <v/>
      </c>
      <c r="D404" s="45" t="str">
        <f>VLOOKUP(A404,Opdracht!$A$11:$A$1010,1,FALSE)</f>
        <v/>
      </c>
      <c r="E404" s="44" t="str">
        <f t="shared" si="71"/>
        <v/>
      </c>
      <c r="F404" s="19" t="str">
        <f>VLOOKUP(A404,OutputOsiris!$A$9:$B$1008,2,FALSE)</f>
        <v/>
      </c>
      <c r="G404" s="46" t="str">
        <f>IF(C404="NEE","",VLOOKUP(A404,InputToets!$A$9:$J$1008,8,FALSE))</f>
        <v/>
      </c>
      <c r="H404" s="13">
        <f t="shared" si="72"/>
        <v>0</v>
      </c>
      <c r="I404" s="12">
        <f t="shared" si="73"/>
        <v>1</v>
      </c>
      <c r="J404" s="13">
        <f t="shared" si="74"/>
        <v>0</v>
      </c>
      <c r="K404" s="46" t="str">
        <f>IF($K$7=0,"",VLOOKUP(A404,Opdracht!$A$11:$J$1010,8,FALSE))</f>
        <v/>
      </c>
      <c r="L404" s="13">
        <f t="shared" si="75"/>
        <v>0</v>
      </c>
      <c r="M404" s="12">
        <f t="shared" si="76"/>
        <v>0</v>
      </c>
      <c r="N404" s="12">
        <f t="shared" si="77"/>
        <v>0</v>
      </c>
      <c r="O404" s="46" t="str">
        <f t="shared" si="78"/>
        <v/>
      </c>
      <c r="P404" s="20" t="str">
        <f>IF(ISERROR(O404),(G404),IF(OR(ISERROR(G404),ISERROR(K404)),"",IF(AND(G404="",K404=""),IF(A404="","",""),IF(ISNUMBER(O404),IF(OR($O$7="T",$O$7="A"),IF(AND(O404&gt;5,O404&lt;$P$4),5,IF(AND(O404&gt;=$P$4,O404&lt;=6),6,MROUND(O404,P$7))),IF(AND(MIN(G404,K404)&lt;#REF!,R404="!",O404&gt;=$P$4),"ONV",IF(AND(O404&gt;5,O404&lt;$P$4),5,IF(AND(O404&gt;=$P$4,O404&lt;=6),6,MROUND(O404,P$7))))),""))))</f>
        <v/>
      </c>
      <c r="Q404" s="187" t="e">
        <f>IF(AND($O$7="B",ISNUMBER(O404),MIN(G404,K404)&lt;#REF!),"!","")</f>
        <v>#REF!</v>
      </c>
      <c r="R404" s="190" t="str">
        <f t="shared" si="69"/>
        <v/>
      </c>
      <c r="S404" s="193" t="str">
        <f t="shared" si="79"/>
        <v/>
      </c>
      <c r="T404" s="1"/>
    </row>
    <row r="405" spans="1:20" x14ac:dyDescent="0.2">
      <c r="A405" s="21" t="str">
        <f>OutputOsiris!A405</f>
        <v/>
      </c>
      <c r="B405" s="26" t="str">
        <f>VLOOKUP(A405,InputToets!$A$9:$A$1008,1,FALSE)</f>
        <v/>
      </c>
      <c r="C405" s="44" t="str">
        <f t="shared" si="70"/>
        <v/>
      </c>
      <c r="D405" s="45" t="str">
        <f>VLOOKUP(A405,Opdracht!$A$11:$A$1010,1,FALSE)</f>
        <v/>
      </c>
      <c r="E405" s="44" t="str">
        <f t="shared" si="71"/>
        <v/>
      </c>
      <c r="F405" s="19" t="str">
        <f>VLOOKUP(A405,OutputOsiris!$A$9:$B$1008,2,FALSE)</f>
        <v/>
      </c>
      <c r="G405" s="46" t="str">
        <f>IF(C405="NEE","",VLOOKUP(A405,InputToets!$A$9:$J$1008,8,FALSE))</f>
        <v/>
      </c>
      <c r="H405" s="13">
        <f t="shared" si="72"/>
        <v>0</v>
      </c>
      <c r="I405" s="12">
        <f t="shared" si="73"/>
        <v>1</v>
      </c>
      <c r="J405" s="13">
        <f t="shared" si="74"/>
        <v>0</v>
      </c>
      <c r="K405" s="46" t="str">
        <f>IF($K$7=0,"",VLOOKUP(A405,Opdracht!$A$11:$J$1010,8,FALSE))</f>
        <v/>
      </c>
      <c r="L405" s="13">
        <f t="shared" si="75"/>
        <v>0</v>
      </c>
      <c r="M405" s="12">
        <f t="shared" si="76"/>
        <v>0</v>
      </c>
      <c r="N405" s="12">
        <f t="shared" si="77"/>
        <v>0</v>
      </c>
      <c r="O405" s="46" t="str">
        <f t="shared" si="78"/>
        <v/>
      </c>
      <c r="P405" s="20" t="str">
        <f>IF(ISERROR(O405),(G405),IF(OR(ISERROR(G405),ISERROR(K405)),"",IF(AND(G405="",K405=""),IF(A405="","",""),IF(ISNUMBER(O405),IF(OR($O$7="T",$O$7="A"),IF(AND(O405&gt;5,O405&lt;$P$4),5,IF(AND(O405&gt;=$P$4,O405&lt;=6),6,MROUND(O405,P$7))),IF(AND(MIN(G405,K405)&lt;#REF!,R405="!",O405&gt;=$P$4),"ONV",IF(AND(O405&gt;5,O405&lt;$P$4),5,IF(AND(O405&gt;=$P$4,O405&lt;=6),6,MROUND(O405,P$7))))),""))))</f>
        <v/>
      </c>
      <c r="Q405" s="187" t="e">
        <f>IF(AND($O$7="B",ISNUMBER(O405),MIN(G405,K405)&lt;#REF!),"!","")</f>
        <v>#REF!</v>
      </c>
      <c r="R405" s="190" t="str">
        <f t="shared" si="69"/>
        <v/>
      </c>
      <c r="S405" s="193" t="str">
        <f t="shared" si="79"/>
        <v/>
      </c>
      <c r="T405" s="1"/>
    </row>
    <row r="406" spans="1:20" x14ac:dyDescent="0.2">
      <c r="A406" s="21" t="str">
        <f>OutputOsiris!A406</f>
        <v/>
      </c>
      <c r="B406" s="26" t="str">
        <f>VLOOKUP(A406,InputToets!$A$9:$A$1008,1,FALSE)</f>
        <v/>
      </c>
      <c r="C406" s="44" t="str">
        <f t="shared" si="70"/>
        <v/>
      </c>
      <c r="D406" s="45" t="str">
        <f>VLOOKUP(A406,Opdracht!$A$11:$A$1010,1,FALSE)</f>
        <v/>
      </c>
      <c r="E406" s="44" t="str">
        <f t="shared" si="71"/>
        <v/>
      </c>
      <c r="F406" s="19" t="str">
        <f>VLOOKUP(A406,OutputOsiris!$A$9:$B$1008,2,FALSE)</f>
        <v/>
      </c>
      <c r="G406" s="46" t="str">
        <f>IF(C406="NEE","",VLOOKUP(A406,InputToets!$A$9:$J$1008,8,FALSE))</f>
        <v/>
      </c>
      <c r="H406" s="13">
        <f t="shared" si="72"/>
        <v>0</v>
      </c>
      <c r="I406" s="12">
        <f t="shared" si="73"/>
        <v>1</v>
      </c>
      <c r="J406" s="13">
        <f t="shared" si="74"/>
        <v>0</v>
      </c>
      <c r="K406" s="46" t="str">
        <f>IF($K$7=0,"",VLOOKUP(A406,Opdracht!$A$11:$J$1010,8,FALSE))</f>
        <v/>
      </c>
      <c r="L406" s="13">
        <f t="shared" si="75"/>
        <v>0</v>
      </c>
      <c r="M406" s="12">
        <f t="shared" si="76"/>
        <v>0</v>
      </c>
      <c r="N406" s="12">
        <f t="shared" si="77"/>
        <v>0</v>
      </c>
      <c r="O406" s="46" t="str">
        <f t="shared" si="78"/>
        <v/>
      </c>
      <c r="P406" s="20" t="str">
        <f>IF(ISERROR(O406),(G406),IF(OR(ISERROR(G406),ISERROR(K406)),"",IF(AND(G406="",K406=""),IF(A406="","",""),IF(ISNUMBER(O406),IF(OR($O$7="T",$O$7="A"),IF(AND(O406&gt;5,O406&lt;$P$4),5,IF(AND(O406&gt;=$P$4,O406&lt;=6),6,MROUND(O406,P$7))),IF(AND(MIN(G406,K406)&lt;#REF!,R406="!",O406&gt;=$P$4),"ONV",IF(AND(O406&gt;5,O406&lt;$P$4),5,IF(AND(O406&gt;=$P$4,O406&lt;=6),6,MROUND(O406,P$7))))),""))))</f>
        <v/>
      </c>
      <c r="Q406" s="187" t="e">
        <f>IF(AND($O$7="B",ISNUMBER(O406),MIN(G406,K406)&lt;#REF!),"!","")</f>
        <v>#REF!</v>
      </c>
      <c r="R406" s="190" t="str">
        <f t="shared" si="69"/>
        <v/>
      </c>
      <c r="S406" s="193" t="str">
        <f t="shared" si="79"/>
        <v/>
      </c>
      <c r="T406" s="1"/>
    </row>
    <row r="407" spans="1:20" x14ac:dyDescent="0.2">
      <c r="A407" s="21" t="str">
        <f>OutputOsiris!A407</f>
        <v/>
      </c>
      <c r="B407" s="26" t="str">
        <f>VLOOKUP(A407,InputToets!$A$9:$A$1008,1,FALSE)</f>
        <v/>
      </c>
      <c r="C407" s="44" t="str">
        <f t="shared" si="70"/>
        <v/>
      </c>
      <c r="D407" s="45" t="str">
        <f>VLOOKUP(A407,Opdracht!$A$11:$A$1010,1,FALSE)</f>
        <v/>
      </c>
      <c r="E407" s="44" t="str">
        <f t="shared" si="71"/>
        <v/>
      </c>
      <c r="F407" s="19" t="str">
        <f>VLOOKUP(A407,OutputOsiris!$A$9:$B$1008,2,FALSE)</f>
        <v/>
      </c>
      <c r="G407" s="46" t="str">
        <f>IF(C407="NEE","",VLOOKUP(A407,InputToets!$A$9:$J$1008,8,FALSE))</f>
        <v/>
      </c>
      <c r="H407" s="13">
        <f t="shared" si="72"/>
        <v>0</v>
      </c>
      <c r="I407" s="12">
        <f t="shared" si="73"/>
        <v>1</v>
      </c>
      <c r="J407" s="13">
        <f t="shared" si="74"/>
        <v>0</v>
      </c>
      <c r="K407" s="46" t="str">
        <f>IF($K$7=0,"",VLOOKUP(A407,Opdracht!$A$11:$J$1010,8,FALSE))</f>
        <v/>
      </c>
      <c r="L407" s="13">
        <f t="shared" si="75"/>
        <v>0</v>
      </c>
      <c r="M407" s="12">
        <f t="shared" si="76"/>
        <v>0</v>
      </c>
      <c r="N407" s="12">
        <f t="shared" si="77"/>
        <v>0</v>
      </c>
      <c r="O407" s="46" t="str">
        <f t="shared" si="78"/>
        <v/>
      </c>
      <c r="P407" s="20" t="str">
        <f>IF(ISERROR(O407),(G407),IF(OR(ISERROR(G407),ISERROR(K407)),"",IF(AND(G407="",K407=""),IF(A407="","",""),IF(ISNUMBER(O407),IF(OR($O$7="T",$O$7="A"),IF(AND(O407&gt;5,O407&lt;$P$4),5,IF(AND(O407&gt;=$P$4,O407&lt;=6),6,MROUND(O407,P$7))),IF(AND(MIN(G407,K407)&lt;#REF!,R407="!",O407&gt;=$P$4),"ONV",IF(AND(O407&gt;5,O407&lt;$P$4),5,IF(AND(O407&gt;=$P$4,O407&lt;=6),6,MROUND(O407,P$7))))),""))))</f>
        <v/>
      </c>
      <c r="Q407" s="187" t="e">
        <f>IF(AND($O$7="B",ISNUMBER(O407),MIN(G407,K407)&lt;#REF!),"!","")</f>
        <v>#REF!</v>
      </c>
      <c r="R407" s="190" t="str">
        <f t="shared" si="69"/>
        <v/>
      </c>
      <c r="S407" s="193" t="str">
        <f t="shared" si="79"/>
        <v/>
      </c>
      <c r="T407" s="1"/>
    </row>
    <row r="408" spans="1:20" x14ac:dyDescent="0.2">
      <c r="A408" s="21" t="str">
        <f>OutputOsiris!A408</f>
        <v/>
      </c>
      <c r="B408" s="26" t="str">
        <f>VLOOKUP(A408,InputToets!$A$9:$A$1008,1,FALSE)</f>
        <v/>
      </c>
      <c r="C408" s="44" t="str">
        <f t="shared" si="70"/>
        <v/>
      </c>
      <c r="D408" s="45" t="str">
        <f>VLOOKUP(A408,Opdracht!$A$11:$A$1010,1,FALSE)</f>
        <v/>
      </c>
      <c r="E408" s="44" t="str">
        <f t="shared" si="71"/>
        <v/>
      </c>
      <c r="F408" s="19" t="str">
        <f>VLOOKUP(A408,OutputOsiris!$A$9:$B$1008,2,FALSE)</f>
        <v/>
      </c>
      <c r="G408" s="46" t="str">
        <f>IF(C408="NEE","",VLOOKUP(A408,InputToets!$A$9:$J$1008,8,FALSE))</f>
        <v/>
      </c>
      <c r="H408" s="13">
        <f t="shared" si="72"/>
        <v>0</v>
      </c>
      <c r="I408" s="12">
        <f t="shared" si="73"/>
        <v>1</v>
      </c>
      <c r="J408" s="13">
        <f t="shared" si="74"/>
        <v>0</v>
      </c>
      <c r="K408" s="46" t="str">
        <f>IF($K$7=0,"",VLOOKUP(A408,Opdracht!$A$11:$J$1010,8,FALSE))</f>
        <v/>
      </c>
      <c r="L408" s="13">
        <f t="shared" si="75"/>
        <v>0</v>
      </c>
      <c r="M408" s="12">
        <f t="shared" si="76"/>
        <v>0</v>
      </c>
      <c r="N408" s="12">
        <f t="shared" si="77"/>
        <v>0</v>
      </c>
      <c r="O408" s="46" t="str">
        <f t="shared" si="78"/>
        <v/>
      </c>
      <c r="P408" s="20" t="str">
        <f>IF(ISERROR(O408),(G408),IF(OR(ISERROR(G408),ISERROR(K408)),"",IF(AND(G408="",K408=""),IF(A408="","",""),IF(ISNUMBER(O408),IF(OR($O$7="T",$O$7="A"),IF(AND(O408&gt;5,O408&lt;$P$4),5,IF(AND(O408&gt;=$P$4,O408&lt;=6),6,MROUND(O408,P$7))),IF(AND(MIN(G408,K408)&lt;#REF!,R408="!",O408&gt;=$P$4),"ONV",IF(AND(O408&gt;5,O408&lt;$P$4),5,IF(AND(O408&gt;=$P$4,O408&lt;=6),6,MROUND(O408,P$7))))),""))))</f>
        <v/>
      </c>
      <c r="Q408" s="187" t="e">
        <f>IF(AND($O$7="B",ISNUMBER(O408),MIN(G408,K408)&lt;#REF!),"!","")</f>
        <v>#REF!</v>
      </c>
      <c r="R408" s="190" t="str">
        <f t="shared" si="69"/>
        <v/>
      </c>
      <c r="S408" s="193" t="str">
        <f t="shared" si="79"/>
        <v/>
      </c>
      <c r="T408" s="1"/>
    </row>
    <row r="409" spans="1:20" x14ac:dyDescent="0.2">
      <c r="A409" s="21" t="str">
        <f>OutputOsiris!A409</f>
        <v/>
      </c>
      <c r="B409" s="26" t="str">
        <f>VLOOKUP(A409,InputToets!$A$9:$A$1008,1,FALSE)</f>
        <v/>
      </c>
      <c r="C409" s="44" t="str">
        <f t="shared" si="70"/>
        <v/>
      </c>
      <c r="D409" s="45" t="str">
        <f>VLOOKUP(A409,Opdracht!$A$11:$A$1010,1,FALSE)</f>
        <v/>
      </c>
      <c r="E409" s="44" t="str">
        <f t="shared" si="71"/>
        <v/>
      </c>
      <c r="F409" s="19" t="str">
        <f>VLOOKUP(A409,OutputOsiris!$A$9:$B$1008,2,FALSE)</f>
        <v/>
      </c>
      <c r="G409" s="46" t="str">
        <f>IF(C409="NEE","",VLOOKUP(A409,InputToets!$A$9:$J$1008,8,FALSE))</f>
        <v/>
      </c>
      <c r="H409" s="13">
        <f t="shared" si="72"/>
        <v>0</v>
      </c>
      <c r="I409" s="12">
        <f t="shared" si="73"/>
        <v>1</v>
      </c>
      <c r="J409" s="13">
        <f t="shared" si="74"/>
        <v>0</v>
      </c>
      <c r="K409" s="46" t="str">
        <f>IF($K$7=0,"",VLOOKUP(A409,Opdracht!$A$11:$J$1010,8,FALSE))</f>
        <v/>
      </c>
      <c r="L409" s="13">
        <f t="shared" si="75"/>
        <v>0</v>
      </c>
      <c r="M409" s="12">
        <f t="shared" si="76"/>
        <v>0</v>
      </c>
      <c r="N409" s="12">
        <f t="shared" si="77"/>
        <v>0</v>
      </c>
      <c r="O409" s="46" t="str">
        <f t="shared" si="78"/>
        <v/>
      </c>
      <c r="P409" s="20" t="str">
        <f>IF(ISERROR(O409),(G409),IF(OR(ISERROR(G409),ISERROR(K409)),"",IF(AND(G409="",K409=""),IF(A409="","",""),IF(ISNUMBER(O409),IF(OR($O$7="T",$O$7="A"),IF(AND(O409&gt;5,O409&lt;$P$4),5,IF(AND(O409&gt;=$P$4,O409&lt;=6),6,MROUND(O409,P$7))),IF(AND(MIN(G409,K409)&lt;#REF!,R409="!",O409&gt;=$P$4),"ONV",IF(AND(O409&gt;5,O409&lt;$P$4),5,IF(AND(O409&gt;=$P$4,O409&lt;=6),6,MROUND(O409,P$7))))),""))))</f>
        <v/>
      </c>
      <c r="Q409" s="187" t="e">
        <f>IF(AND($O$7="B",ISNUMBER(O409),MIN(G409,K409)&lt;#REF!),"!","")</f>
        <v>#REF!</v>
      </c>
      <c r="R409" s="190" t="str">
        <f t="shared" si="69"/>
        <v/>
      </c>
      <c r="S409" s="193" t="str">
        <f t="shared" si="79"/>
        <v/>
      </c>
      <c r="T409" s="1"/>
    </row>
    <row r="410" spans="1:20" x14ac:dyDescent="0.2">
      <c r="A410" s="21" t="str">
        <f>OutputOsiris!A410</f>
        <v/>
      </c>
      <c r="B410" s="26" t="str">
        <f>VLOOKUP(A410,InputToets!$A$9:$A$1008,1,FALSE)</f>
        <v/>
      </c>
      <c r="C410" s="44" t="str">
        <f t="shared" si="70"/>
        <v/>
      </c>
      <c r="D410" s="45" t="str">
        <f>VLOOKUP(A410,Opdracht!$A$11:$A$1010,1,FALSE)</f>
        <v/>
      </c>
      <c r="E410" s="44" t="str">
        <f t="shared" si="71"/>
        <v/>
      </c>
      <c r="F410" s="19" t="str">
        <f>VLOOKUP(A410,OutputOsiris!$A$9:$B$1008,2,FALSE)</f>
        <v/>
      </c>
      <c r="G410" s="46" t="str">
        <f>IF(C410="NEE","",VLOOKUP(A410,InputToets!$A$9:$J$1008,8,FALSE))</f>
        <v/>
      </c>
      <c r="H410" s="13">
        <f t="shared" si="72"/>
        <v>0</v>
      </c>
      <c r="I410" s="12">
        <f t="shared" si="73"/>
        <v>1</v>
      </c>
      <c r="J410" s="13">
        <f t="shared" si="74"/>
        <v>0</v>
      </c>
      <c r="K410" s="46" t="str">
        <f>IF($K$7=0,"",VLOOKUP(A410,Opdracht!$A$11:$J$1010,8,FALSE))</f>
        <v/>
      </c>
      <c r="L410" s="13">
        <f t="shared" si="75"/>
        <v>0</v>
      </c>
      <c r="M410" s="12">
        <f t="shared" si="76"/>
        <v>0</v>
      </c>
      <c r="N410" s="12">
        <f t="shared" si="77"/>
        <v>0</v>
      </c>
      <c r="O410" s="46" t="str">
        <f t="shared" si="78"/>
        <v/>
      </c>
      <c r="P410" s="20" t="str">
        <f>IF(ISERROR(O410),(G410),IF(OR(ISERROR(G410),ISERROR(K410)),"",IF(AND(G410="",K410=""),IF(A410="","",""),IF(ISNUMBER(O410),IF(OR($O$7="T",$O$7="A"),IF(AND(O410&gt;5,O410&lt;$P$4),5,IF(AND(O410&gt;=$P$4,O410&lt;=6),6,MROUND(O410,P$7))),IF(AND(MIN(G410,K410)&lt;#REF!,R410="!",O410&gt;=$P$4),"ONV",IF(AND(O410&gt;5,O410&lt;$P$4),5,IF(AND(O410&gt;=$P$4,O410&lt;=6),6,MROUND(O410,P$7))))),""))))</f>
        <v/>
      </c>
      <c r="Q410" s="187" t="e">
        <f>IF(AND($O$7="B",ISNUMBER(O410),MIN(G410,K410)&lt;#REF!),"!","")</f>
        <v>#REF!</v>
      </c>
      <c r="R410" s="190" t="str">
        <f t="shared" si="69"/>
        <v/>
      </c>
      <c r="S410" s="193" t="str">
        <f t="shared" si="79"/>
        <v/>
      </c>
      <c r="T410" s="1"/>
    </row>
    <row r="411" spans="1:20" x14ac:dyDescent="0.2">
      <c r="A411" s="21" t="str">
        <f>OutputOsiris!A411</f>
        <v/>
      </c>
      <c r="B411" s="26" t="str">
        <f>VLOOKUP(A411,InputToets!$A$9:$A$1008,1,FALSE)</f>
        <v/>
      </c>
      <c r="C411" s="44" t="str">
        <f t="shared" si="70"/>
        <v/>
      </c>
      <c r="D411" s="45" t="str">
        <f>VLOOKUP(A411,Opdracht!$A$11:$A$1010,1,FALSE)</f>
        <v/>
      </c>
      <c r="E411" s="44" t="str">
        <f t="shared" si="71"/>
        <v/>
      </c>
      <c r="F411" s="19" t="str">
        <f>VLOOKUP(A411,OutputOsiris!$A$9:$B$1008,2,FALSE)</f>
        <v/>
      </c>
      <c r="G411" s="46" t="str">
        <f>IF(C411="NEE","",VLOOKUP(A411,InputToets!$A$9:$J$1008,8,FALSE))</f>
        <v/>
      </c>
      <c r="H411" s="13">
        <f t="shared" si="72"/>
        <v>0</v>
      </c>
      <c r="I411" s="12">
        <f t="shared" si="73"/>
        <v>1</v>
      </c>
      <c r="J411" s="13">
        <f t="shared" si="74"/>
        <v>0</v>
      </c>
      <c r="K411" s="46" t="str">
        <f>IF($K$7=0,"",VLOOKUP(A411,Opdracht!$A$11:$J$1010,8,FALSE))</f>
        <v/>
      </c>
      <c r="L411" s="13">
        <f t="shared" si="75"/>
        <v>0</v>
      </c>
      <c r="M411" s="12">
        <f t="shared" si="76"/>
        <v>0</v>
      </c>
      <c r="N411" s="12">
        <f t="shared" si="77"/>
        <v>0</v>
      </c>
      <c r="O411" s="46" t="str">
        <f t="shared" si="78"/>
        <v/>
      </c>
      <c r="P411" s="20" t="str">
        <f>IF(ISERROR(O411),(G411),IF(OR(ISERROR(G411),ISERROR(K411)),"",IF(AND(G411="",K411=""),IF(A411="","",""),IF(ISNUMBER(O411),IF(OR($O$7="T",$O$7="A"),IF(AND(O411&gt;5,O411&lt;$P$4),5,IF(AND(O411&gt;=$P$4,O411&lt;=6),6,MROUND(O411,P$7))),IF(AND(MIN(G411,K411)&lt;#REF!,R411="!",O411&gt;=$P$4),"ONV",IF(AND(O411&gt;5,O411&lt;$P$4),5,IF(AND(O411&gt;=$P$4,O411&lt;=6),6,MROUND(O411,P$7))))),""))))</f>
        <v/>
      </c>
      <c r="Q411" s="187" t="e">
        <f>IF(AND($O$7="B",ISNUMBER(O411),MIN(G411,K411)&lt;#REF!),"!","")</f>
        <v>#REF!</v>
      </c>
      <c r="R411" s="190" t="str">
        <f t="shared" si="69"/>
        <v/>
      </c>
      <c r="S411" s="193" t="str">
        <f t="shared" si="79"/>
        <v/>
      </c>
      <c r="T411" s="1"/>
    </row>
    <row r="412" spans="1:20" x14ac:dyDescent="0.2">
      <c r="A412" s="21" t="str">
        <f>OutputOsiris!A412</f>
        <v/>
      </c>
      <c r="B412" s="26" t="str">
        <f>VLOOKUP(A412,InputToets!$A$9:$A$1008,1,FALSE)</f>
        <v/>
      </c>
      <c r="C412" s="44" t="str">
        <f t="shared" si="70"/>
        <v/>
      </c>
      <c r="D412" s="45" t="str">
        <f>VLOOKUP(A412,Opdracht!$A$11:$A$1010,1,FALSE)</f>
        <v/>
      </c>
      <c r="E412" s="44" t="str">
        <f t="shared" si="71"/>
        <v/>
      </c>
      <c r="F412" s="19" t="str">
        <f>VLOOKUP(A412,OutputOsiris!$A$9:$B$1008,2,FALSE)</f>
        <v/>
      </c>
      <c r="G412" s="46" t="str">
        <f>IF(C412="NEE","",VLOOKUP(A412,InputToets!$A$9:$J$1008,8,FALSE))</f>
        <v/>
      </c>
      <c r="H412" s="13">
        <f t="shared" si="72"/>
        <v>0</v>
      </c>
      <c r="I412" s="12">
        <f t="shared" si="73"/>
        <v>1</v>
      </c>
      <c r="J412" s="13">
        <f t="shared" si="74"/>
        <v>0</v>
      </c>
      <c r="K412" s="46" t="str">
        <f>IF($K$7=0,"",VLOOKUP(A412,Opdracht!$A$11:$J$1010,8,FALSE))</f>
        <v/>
      </c>
      <c r="L412" s="13">
        <f t="shared" si="75"/>
        <v>0</v>
      </c>
      <c r="M412" s="12">
        <f t="shared" si="76"/>
        <v>0</v>
      </c>
      <c r="N412" s="12">
        <f t="shared" si="77"/>
        <v>0</v>
      </c>
      <c r="O412" s="46" t="str">
        <f t="shared" si="78"/>
        <v/>
      </c>
      <c r="P412" s="20" t="str">
        <f>IF(ISERROR(O412),(G412),IF(OR(ISERROR(G412),ISERROR(K412)),"",IF(AND(G412="",K412=""),IF(A412="","",""),IF(ISNUMBER(O412),IF(OR($O$7="T",$O$7="A"),IF(AND(O412&gt;5,O412&lt;$P$4),5,IF(AND(O412&gt;=$P$4,O412&lt;=6),6,MROUND(O412,P$7))),IF(AND(MIN(G412,K412)&lt;#REF!,R412="!",O412&gt;=$P$4),"ONV",IF(AND(O412&gt;5,O412&lt;$P$4),5,IF(AND(O412&gt;=$P$4,O412&lt;=6),6,MROUND(O412,P$7))))),""))))</f>
        <v/>
      </c>
      <c r="Q412" s="187" t="e">
        <f>IF(AND($O$7="B",ISNUMBER(O412),MIN(G412,K412)&lt;#REF!),"!","")</f>
        <v>#REF!</v>
      </c>
      <c r="R412" s="190" t="str">
        <f t="shared" si="69"/>
        <v/>
      </c>
      <c r="S412" s="193" t="str">
        <f t="shared" si="79"/>
        <v/>
      </c>
      <c r="T412" s="1"/>
    </row>
    <row r="413" spans="1:20" x14ac:dyDescent="0.2">
      <c r="A413" s="21" t="str">
        <f>OutputOsiris!A413</f>
        <v/>
      </c>
      <c r="B413" s="26" t="str">
        <f>VLOOKUP(A413,InputToets!$A$9:$A$1008,1,FALSE)</f>
        <v/>
      </c>
      <c r="C413" s="44" t="str">
        <f t="shared" si="70"/>
        <v/>
      </c>
      <c r="D413" s="45" t="str">
        <f>VLOOKUP(A413,Opdracht!$A$11:$A$1010,1,FALSE)</f>
        <v/>
      </c>
      <c r="E413" s="44" t="str">
        <f t="shared" si="71"/>
        <v/>
      </c>
      <c r="F413" s="19" t="str">
        <f>VLOOKUP(A413,OutputOsiris!$A$9:$B$1008,2,FALSE)</f>
        <v/>
      </c>
      <c r="G413" s="46" t="str">
        <f>IF(C413="NEE","",VLOOKUP(A413,InputToets!$A$9:$J$1008,8,FALSE))</f>
        <v/>
      </c>
      <c r="H413" s="13">
        <f t="shared" si="72"/>
        <v>0</v>
      </c>
      <c r="I413" s="12">
        <f t="shared" si="73"/>
        <v>1</v>
      </c>
      <c r="J413" s="13">
        <f t="shared" si="74"/>
        <v>0</v>
      </c>
      <c r="K413" s="46" t="str">
        <f>IF($K$7=0,"",VLOOKUP(A413,Opdracht!$A$11:$J$1010,8,FALSE))</f>
        <v/>
      </c>
      <c r="L413" s="13">
        <f t="shared" si="75"/>
        <v>0</v>
      </c>
      <c r="M413" s="12">
        <f t="shared" si="76"/>
        <v>0</v>
      </c>
      <c r="N413" s="12">
        <f t="shared" si="77"/>
        <v>0</v>
      </c>
      <c r="O413" s="46" t="str">
        <f t="shared" si="78"/>
        <v/>
      </c>
      <c r="P413" s="20" t="str">
        <f>IF(ISERROR(O413),(G413),IF(OR(ISERROR(G413),ISERROR(K413)),"",IF(AND(G413="",K413=""),IF(A413="","",""),IF(ISNUMBER(O413),IF(OR($O$7="T",$O$7="A"),IF(AND(O413&gt;5,O413&lt;$P$4),5,IF(AND(O413&gt;=$P$4,O413&lt;=6),6,MROUND(O413,P$7))),IF(AND(MIN(G413,K413)&lt;#REF!,R413="!",O413&gt;=$P$4),"ONV",IF(AND(O413&gt;5,O413&lt;$P$4),5,IF(AND(O413&gt;=$P$4,O413&lt;=6),6,MROUND(O413,P$7))))),""))))</f>
        <v/>
      </c>
      <c r="Q413" s="187" t="e">
        <f>IF(AND($O$7="B",ISNUMBER(O413),MIN(G413,K413)&lt;#REF!),"!","")</f>
        <v>#REF!</v>
      </c>
      <c r="R413" s="190" t="str">
        <f t="shared" si="69"/>
        <v/>
      </c>
      <c r="S413" s="193" t="str">
        <f t="shared" si="79"/>
        <v/>
      </c>
      <c r="T413" s="1"/>
    </row>
    <row r="414" spans="1:20" x14ac:dyDescent="0.2">
      <c r="A414" s="21" t="str">
        <f>OutputOsiris!A414</f>
        <v/>
      </c>
      <c r="B414" s="26" t="str">
        <f>VLOOKUP(A414,InputToets!$A$9:$A$1008,1,FALSE)</f>
        <v/>
      </c>
      <c r="C414" s="44" t="str">
        <f t="shared" si="70"/>
        <v/>
      </c>
      <c r="D414" s="45" t="str">
        <f>VLOOKUP(A414,Opdracht!$A$11:$A$1010,1,FALSE)</f>
        <v/>
      </c>
      <c r="E414" s="44" t="str">
        <f t="shared" si="71"/>
        <v/>
      </c>
      <c r="F414" s="19" t="str">
        <f>VLOOKUP(A414,OutputOsiris!$A$9:$B$1008,2,FALSE)</f>
        <v/>
      </c>
      <c r="G414" s="46" t="str">
        <f>IF(C414="NEE","",VLOOKUP(A414,InputToets!$A$9:$J$1008,8,FALSE))</f>
        <v/>
      </c>
      <c r="H414" s="13">
        <f t="shared" si="72"/>
        <v>0</v>
      </c>
      <c r="I414" s="12">
        <f t="shared" si="73"/>
        <v>1</v>
      </c>
      <c r="J414" s="13">
        <f t="shared" si="74"/>
        <v>0</v>
      </c>
      <c r="K414" s="46" t="str">
        <f>IF($K$7=0,"",VLOOKUP(A414,Opdracht!$A$11:$J$1010,8,FALSE))</f>
        <v/>
      </c>
      <c r="L414" s="13">
        <f t="shared" si="75"/>
        <v>0</v>
      </c>
      <c r="M414" s="12">
        <f t="shared" si="76"/>
        <v>0</v>
      </c>
      <c r="N414" s="12">
        <f t="shared" si="77"/>
        <v>0</v>
      </c>
      <c r="O414" s="46" t="str">
        <f t="shared" si="78"/>
        <v/>
      </c>
      <c r="P414" s="20" t="str">
        <f>IF(ISERROR(O414),(G414),IF(OR(ISERROR(G414),ISERROR(K414)),"",IF(AND(G414="",K414=""),IF(A414="","",""),IF(ISNUMBER(O414),IF(OR($O$7="T",$O$7="A"),IF(AND(O414&gt;5,O414&lt;$P$4),5,IF(AND(O414&gt;=$P$4,O414&lt;=6),6,MROUND(O414,P$7))),IF(AND(MIN(G414,K414)&lt;#REF!,R414="!",O414&gt;=$P$4),"ONV",IF(AND(O414&gt;5,O414&lt;$P$4),5,IF(AND(O414&gt;=$P$4,O414&lt;=6),6,MROUND(O414,P$7))))),""))))</f>
        <v/>
      </c>
      <c r="Q414" s="187" t="e">
        <f>IF(AND($O$7="B",ISNUMBER(O414),MIN(G414,K414)&lt;#REF!),"!","")</f>
        <v>#REF!</v>
      </c>
      <c r="R414" s="190" t="str">
        <f t="shared" si="69"/>
        <v/>
      </c>
      <c r="S414" s="193" t="str">
        <f t="shared" si="79"/>
        <v/>
      </c>
      <c r="T414" s="1"/>
    </row>
    <row r="415" spans="1:20" x14ac:dyDescent="0.2">
      <c r="A415" s="21" t="str">
        <f>OutputOsiris!A415</f>
        <v/>
      </c>
      <c r="B415" s="26" t="str">
        <f>VLOOKUP(A415,InputToets!$A$9:$A$1008,1,FALSE)</f>
        <v/>
      </c>
      <c r="C415" s="44" t="str">
        <f t="shared" si="70"/>
        <v/>
      </c>
      <c r="D415" s="45" t="str">
        <f>VLOOKUP(A415,Opdracht!$A$11:$A$1010,1,FALSE)</f>
        <v/>
      </c>
      <c r="E415" s="44" t="str">
        <f t="shared" si="71"/>
        <v/>
      </c>
      <c r="F415" s="19" t="str">
        <f>VLOOKUP(A415,OutputOsiris!$A$9:$B$1008,2,FALSE)</f>
        <v/>
      </c>
      <c r="G415" s="46" t="str">
        <f>IF(C415="NEE","",VLOOKUP(A415,InputToets!$A$9:$J$1008,8,FALSE))</f>
        <v/>
      </c>
      <c r="H415" s="13">
        <f t="shared" si="72"/>
        <v>0</v>
      </c>
      <c r="I415" s="12">
        <f t="shared" si="73"/>
        <v>1</v>
      </c>
      <c r="J415" s="13">
        <f t="shared" si="74"/>
        <v>0</v>
      </c>
      <c r="K415" s="46" t="str">
        <f>IF($K$7=0,"",VLOOKUP(A415,Opdracht!$A$11:$J$1010,8,FALSE))</f>
        <v/>
      </c>
      <c r="L415" s="13">
        <f t="shared" si="75"/>
        <v>0</v>
      </c>
      <c r="M415" s="12">
        <f t="shared" si="76"/>
        <v>0</v>
      </c>
      <c r="N415" s="12">
        <f t="shared" si="77"/>
        <v>0</v>
      </c>
      <c r="O415" s="46" t="str">
        <f t="shared" si="78"/>
        <v/>
      </c>
      <c r="P415" s="20" t="str">
        <f>IF(ISERROR(O415),(G415),IF(OR(ISERROR(G415),ISERROR(K415)),"",IF(AND(G415="",K415=""),IF(A415="","",""),IF(ISNUMBER(O415),IF(OR($O$7="T",$O$7="A"),IF(AND(O415&gt;5,O415&lt;$P$4),5,IF(AND(O415&gt;=$P$4,O415&lt;=6),6,MROUND(O415,P$7))),IF(AND(MIN(G415,K415)&lt;#REF!,R415="!",O415&gt;=$P$4),"ONV",IF(AND(O415&gt;5,O415&lt;$P$4),5,IF(AND(O415&gt;=$P$4,O415&lt;=6),6,MROUND(O415,P$7))))),""))))</f>
        <v/>
      </c>
      <c r="Q415" s="187" t="e">
        <f>IF(AND($O$7="B",ISNUMBER(O415),MIN(G415,K415)&lt;#REF!),"!","")</f>
        <v>#REF!</v>
      </c>
      <c r="R415" s="190" t="str">
        <f t="shared" si="69"/>
        <v/>
      </c>
      <c r="S415" s="193" t="str">
        <f t="shared" si="79"/>
        <v/>
      </c>
      <c r="T415" s="1"/>
    </row>
    <row r="416" spans="1:20" x14ac:dyDescent="0.2">
      <c r="A416" s="21" t="str">
        <f>OutputOsiris!A416</f>
        <v/>
      </c>
      <c r="B416" s="26" t="str">
        <f>VLOOKUP(A416,InputToets!$A$9:$A$1008,1,FALSE)</f>
        <v/>
      </c>
      <c r="C416" s="44" t="str">
        <f t="shared" si="70"/>
        <v/>
      </c>
      <c r="D416" s="45" t="str">
        <f>VLOOKUP(A416,Opdracht!$A$11:$A$1010,1,FALSE)</f>
        <v/>
      </c>
      <c r="E416" s="44" t="str">
        <f t="shared" si="71"/>
        <v/>
      </c>
      <c r="F416" s="19" t="str">
        <f>VLOOKUP(A416,OutputOsiris!$A$9:$B$1008,2,FALSE)</f>
        <v/>
      </c>
      <c r="G416" s="46" t="str">
        <f>IF(C416="NEE","",VLOOKUP(A416,InputToets!$A$9:$J$1008,8,FALSE))</f>
        <v/>
      </c>
      <c r="H416" s="13">
        <f t="shared" si="72"/>
        <v>0</v>
      </c>
      <c r="I416" s="12">
        <f t="shared" si="73"/>
        <v>1</v>
      </c>
      <c r="J416" s="13">
        <f t="shared" si="74"/>
        <v>0</v>
      </c>
      <c r="K416" s="46" t="str">
        <f>IF($K$7=0,"",VLOOKUP(A416,Opdracht!$A$11:$J$1010,8,FALSE))</f>
        <v/>
      </c>
      <c r="L416" s="13">
        <f t="shared" si="75"/>
        <v>0</v>
      </c>
      <c r="M416" s="12">
        <f t="shared" si="76"/>
        <v>0</v>
      </c>
      <c r="N416" s="12">
        <f t="shared" si="77"/>
        <v>0</v>
      </c>
      <c r="O416" s="46" t="str">
        <f t="shared" si="78"/>
        <v/>
      </c>
      <c r="P416" s="20" t="str">
        <f>IF(ISERROR(O416),(G416),IF(OR(ISERROR(G416),ISERROR(K416)),"",IF(AND(G416="",K416=""),IF(A416="","",""),IF(ISNUMBER(O416),IF(OR($O$7="T",$O$7="A"),IF(AND(O416&gt;5,O416&lt;$P$4),5,IF(AND(O416&gt;=$P$4,O416&lt;=6),6,MROUND(O416,P$7))),IF(AND(MIN(G416,K416)&lt;#REF!,R416="!",O416&gt;=$P$4),"ONV",IF(AND(O416&gt;5,O416&lt;$P$4),5,IF(AND(O416&gt;=$P$4,O416&lt;=6),6,MROUND(O416,P$7))))),""))))</f>
        <v/>
      </c>
      <c r="Q416" s="187" t="e">
        <f>IF(AND($O$7="B",ISNUMBER(O416),MIN(G416,K416)&lt;#REF!),"!","")</f>
        <v>#REF!</v>
      </c>
      <c r="R416" s="190" t="str">
        <f t="shared" si="69"/>
        <v/>
      </c>
      <c r="S416" s="193" t="str">
        <f t="shared" si="79"/>
        <v/>
      </c>
      <c r="T416" s="1"/>
    </row>
    <row r="417" spans="1:20" x14ac:dyDescent="0.2">
      <c r="A417" s="21" t="str">
        <f>OutputOsiris!A417</f>
        <v/>
      </c>
      <c r="B417" s="26" t="str">
        <f>VLOOKUP(A417,InputToets!$A$9:$A$1008,1,FALSE)</f>
        <v/>
      </c>
      <c r="C417" s="44" t="str">
        <f t="shared" si="70"/>
        <v/>
      </c>
      <c r="D417" s="45" t="str">
        <f>VLOOKUP(A417,Opdracht!$A$11:$A$1010,1,FALSE)</f>
        <v/>
      </c>
      <c r="E417" s="44" t="str">
        <f t="shared" si="71"/>
        <v/>
      </c>
      <c r="F417" s="19" t="str">
        <f>VLOOKUP(A417,OutputOsiris!$A$9:$B$1008,2,FALSE)</f>
        <v/>
      </c>
      <c r="G417" s="46" t="str">
        <f>IF(C417="NEE","",VLOOKUP(A417,InputToets!$A$9:$J$1008,8,FALSE))</f>
        <v/>
      </c>
      <c r="H417" s="13">
        <f t="shared" si="72"/>
        <v>0</v>
      </c>
      <c r="I417" s="12">
        <f t="shared" si="73"/>
        <v>1</v>
      </c>
      <c r="J417" s="13">
        <f t="shared" si="74"/>
        <v>0</v>
      </c>
      <c r="K417" s="46" t="str">
        <f>IF($K$7=0,"",VLOOKUP(A417,Opdracht!$A$11:$J$1010,8,FALSE))</f>
        <v/>
      </c>
      <c r="L417" s="13">
        <f t="shared" si="75"/>
        <v>0</v>
      </c>
      <c r="M417" s="12">
        <f t="shared" si="76"/>
        <v>0</v>
      </c>
      <c r="N417" s="12">
        <f t="shared" si="77"/>
        <v>0</v>
      </c>
      <c r="O417" s="46" t="str">
        <f t="shared" si="78"/>
        <v/>
      </c>
      <c r="P417" s="20" t="str">
        <f>IF(ISERROR(O417),(G417),IF(OR(ISERROR(G417),ISERROR(K417)),"",IF(AND(G417="",K417=""),IF(A417="","",""),IF(ISNUMBER(O417),IF(OR($O$7="T",$O$7="A"),IF(AND(O417&gt;5,O417&lt;$P$4),5,IF(AND(O417&gt;=$P$4,O417&lt;=6),6,MROUND(O417,P$7))),IF(AND(MIN(G417,K417)&lt;#REF!,R417="!",O417&gt;=$P$4),"ONV",IF(AND(O417&gt;5,O417&lt;$P$4),5,IF(AND(O417&gt;=$P$4,O417&lt;=6),6,MROUND(O417,P$7))))),""))))</f>
        <v/>
      </c>
      <c r="Q417" s="187" t="e">
        <f>IF(AND($O$7="B",ISNUMBER(O417),MIN(G417,K417)&lt;#REF!),"!","")</f>
        <v>#REF!</v>
      </c>
      <c r="R417" s="190" t="str">
        <f t="shared" si="69"/>
        <v/>
      </c>
      <c r="S417" s="193" t="str">
        <f t="shared" si="79"/>
        <v/>
      </c>
      <c r="T417" s="1"/>
    </row>
    <row r="418" spans="1:20" x14ac:dyDescent="0.2">
      <c r="A418" s="21" t="str">
        <f>OutputOsiris!A418</f>
        <v/>
      </c>
      <c r="B418" s="26" t="str">
        <f>VLOOKUP(A418,InputToets!$A$9:$A$1008,1,FALSE)</f>
        <v/>
      </c>
      <c r="C418" s="44" t="str">
        <f t="shared" si="70"/>
        <v/>
      </c>
      <c r="D418" s="45" t="str">
        <f>VLOOKUP(A418,Opdracht!$A$11:$A$1010,1,FALSE)</f>
        <v/>
      </c>
      <c r="E418" s="44" t="str">
        <f t="shared" si="71"/>
        <v/>
      </c>
      <c r="F418" s="19" t="str">
        <f>VLOOKUP(A418,OutputOsiris!$A$9:$B$1008,2,FALSE)</f>
        <v/>
      </c>
      <c r="G418" s="46" t="str">
        <f>IF(C418="NEE","",VLOOKUP(A418,InputToets!$A$9:$J$1008,8,FALSE))</f>
        <v/>
      </c>
      <c r="H418" s="13">
        <f t="shared" si="72"/>
        <v>0</v>
      </c>
      <c r="I418" s="12">
        <f t="shared" si="73"/>
        <v>1</v>
      </c>
      <c r="J418" s="13">
        <f t="shared" si="74"/>
        <v>0</v>
      </c>
      <c r="K418" s="46" t="str">
        <f>IF($K$7=0,"",VLOOKUP(A418,Opdracht!$A$11:$J$1010,8,FALSE))</f>
        <v/>
      </c>
      <c r="L418" s="13">
        <f t="shared" si="75"/>
        <v>0</v>
      </c>
      <c r="M418" s="12">
        <f t="shared" si="76"/>
        <v>0</v>
      </c>
      <c r="N418" s="12">
        <f t="shared" si="77"/>
        <v>0</v>
      </c>
      <c r="O418" s="46" t="str">
        <f t="shared" si="78"/>
        <v/>
      </c>
      <c r="P418" s="20" t="str">
        <f>IF(ISERROR(O418),(G418),IF(OR(ISERROR(G418),ISERROR(K418)),"",IF(AND(G418="",K418=""),IF(A418="","",""),IF(ISNUMBER(O418),IF(OR($O$7="T",$O$7="A"),IF(AND(O418&gt;5,O418&lt;$P$4),5,IF(AND(O418&gt;=$P$4,O418&lt;=6),6,MROUND(O418,P$7))),IF(AND(MIN(G418,K418)&lt;#REF!,R418="!",O418&gt;=$P$4),"ONV",IF(AND(O418&gt;5,O418&lt;$P$4),5,IF(AND(O418&gt;=$P$4,O418&lt;=6),6,MROUND(O418,P$7))))),""))))</f>
        <v/>
      </c>
      <c r="Q418" s="187" t="e">
        <f>IF(AND($O$7="B",ISNUMBER(O418),MIN(G418,K418)&lt;#REF!),"!","")</f>
        <v>#REF!</v>
      </c>
      <c r="R418" s="190" t="str">
        <f t="shared" si="69"/>
        <v/>
      </c>
      <c r="S418" s="193" t="str">
        <f t="shared" si="79"/>
        <v/>
      </c>
      <c r="T418" s="1"/>
    </row>
    <row r="419" spans="1:20" x14ac:dyDescent="0.2">
      <c r="A419" s="21" t="str">
        <f>OutputOsiris!A419</f>
        <v/>
      </c>
      <c r="B419" s="26" t="str">
        <f>VLOOKUP(A419,InputToets!$A$9:$A$1008,1,FALSE)</f>
        <v/>
      </c>
      <c r="C419" s="44" t="str">
        <f t="shared" si="70"/>
        <v/>
      </c>
      <c r="D419" s="45" t="str">
        <f>VLOOKUP(A419,Opdracht!$A$11:$A$1010,1,FALSE)</f>
        <v/>
      </c>
      <c r="E419" s="44" t="str">
        <f t="shared" si="71"/>
        <v/>
      </c>
      <c r="F419" s="19" t="str">
        <f>VLOOKUP(A419,OutputOsiris!$A$9:$B$1008,2,FALSE)</f>
        <v/>
      </c>
      <c r="G419" s="46" t="str">
        <f>IF(C419="NEE","",VLOOKUP(A419,InputToets!$A$9:$J$1008,8,FALSE))</f>
        <v/>
      </c>
      <c r="H419" s="13">
        <f t="shared" si="72"/>
        <v>0</v>
      </c>
      <c r="I419" s="12">
        <f t="shared" si="73"/>
        <v>1</v>
      </c>
      <c r="J419" s="13">
        <f t="shared" si="74"/>
        <v>0</v>
      </c>
      <c r="K419" s="46" t="str">
        <f>IF($K$7=0,"",VLOOKUP(A419,Opdracht!$A$11:$J$1010,8,FALSE))</f>
        <v/>
      </c>
      <c r="L419" s="13">
        <f t="shared" si="75"/>
        <v>0</v>
      </c>
      <c r="M419" s="12">
        <f t="shared" si="76"/>
        <v>0</v>
      </c>
      <c r="N419" s="12">
        <f t="shared" si="77"/>
        <v>0</v>
      </c>
      <c r="O419" s="46" t="str">
        <f t="shared" si="78"/>
        <v/>
      </c>
      <c r="P419" s="20" t="str">
        <f>IF(ISERROR(O419),(G419),IF(OR(ISERROR(G419),ISERROR(K419)),"",IF(AND(G419="",K419=""),IF(A419="","",""),IF(ISNUMBER(O419),IF(OR($O$7="T",$O$7="A"),IF(AND(O419&gt;5,O419&lt;$P$4),5,IF(AND(O419&gt;=$P$4,O419&lt;=6),6,MROUND(O419,P$7))),IF(AND(MIN(G419,K419)&lt;#REF!,R419="!",O419&gt;=$P$4),"ONV",IF(AND(O419&gt;5,O419&lt;$P$4),5,IF(AND(O419&gt;=$P$4,O419&lt;=6),6,MROUND(O419,P$7))))),""))))</f>
        <v/>
      </c>
      <c r="Q419" s="187" t="e">
        <f>IF(AND($O$7="B",ISNUMBER(O419),MIN(G419,K419)&lt;#REF!),"!","")</f>
        <v>#REF!</v>
      </c>
      <c r="R419" s="190" t="str">
        <f t="shared" si="69"/>
        <v/>
      </c>
      <c r="S419" s="193" t="str">
        <f t="shared" si="79"/>
        <v/>
      </c>
      <c r="T419" s="1"/>
    </row>
    <row r="420" spans="1:20" x14ac:dyDescent="0.2">
      <c r="A420" s="21" t="str">
        <f>OutputOsiris!A420</f>
        <v/>
      </c>
      <c r="B420" s="26" t="str">
        <f>VLOOKUP(A420,InputToets!$A$9:$A$1008,1,FALSE)</f>
        <v/>
      </c>
      <c r="C420" s="44" t="str">
        <f t="shared" si="70"/>
        <v/>
      </c>
      <c r="D420" s="45" t="str">
        <f>VLOOKUP(A420,Opdracht!$A$11:$A$1010,1,FALSE)</f>
        <v/>
      </c>
      <c r="E420" s="44" t="str">
        <f t="shared" si="71"/>
        <v/>
      </c>
      <c r="F420" s="19" t="str">
        <f>VLOOKUP(A420,OutputOsiris!$A$9:$B$1008,2,FALSE)</f>
        <v/>
      </c>
      <c r="G420" s="46" t="str">
        <f>IF(C420="NEE","",VLOOKUP(A420,InputToets!$A$9:$J$1008,8,FALSE))</f>
        <v/>
      </c>
      <c r="H420" s="13">
        <f t="shared" si="72"/>
        <v>0</v>
      </c>
      <c r="I420" s="12">
        <f t="shared" si="73"/>
        <v>1</v>
      </c>
      <c r="J420" s="13">
        <f t="shared" si="74"/>
        <v>0</v>
      </c>
      <c r="K420" s="46" t="str">
        <f>IF($K$7=0,"",VLOOKUP(A420,Opdracht!$A$11:$J$1010,8,FALSE))</f>
        <v/>
      </c>
      <c r="L420" s="13">
        <f t="shared" si="75"/>
        <v>0</v>
      </c>
      <c r="M420" s="12">
        <f t="shared" si="76"/>
        <v>0</v>
      </c>
      <c r="N420" s="12">
        <f t="shared" si="77"/>
        <v>0</v>
      </c>
      <c r="O420" s="46" t="str">
        <f t="shared" si="78"/>
        <v/>
      </c>
      <c r="P420" s="20" t="str">
        <f>IF(ISERROR(O420),(G420),IF(OR(ISERROR(G420),ISERROR(K420)),"",IF(AND(G420="",K420=""),IF(A420="","",""),IF(ISNUMBER(O420),IF(OR($O$7="T",$O$7="A"),IF(AND(O420&gt;5,O420&lt;$P$4),5,IF(AND(O420&gt;=$P$4,O420&lt;=6),6,MROUND(O420,P$7))),IF(AND(MIN(G420,K420)&lt;#REF!,R420="!",O420&gt;=$P$4),"ONV",IF(AND(O420&gt;5,O420&lt;$P$4),5,IF(AND(O420&gt;=$P$4,O420&lt;=6),6,MROUND(O420,P$7))))),""))))</f>
        <v/>
      </c>
      <c r="Q420" s="187" t="e">
        <f>IF(AND($O$7="B",ISNUMBER(O420),MIN(G420,K420)&lt;#REF!),"!","")</f>
        <v>#REF!</v>
      </c>
      <c r="R420" s="190" t="str">
        <f t="shared" si="69"/>
        <v/>
      </c>
      <c r="S420" s="193" t="str">
        <f t="shared" si="79"/>
        <v/>
      </c>
      <c r="T420" s="1"/>
    </row>
    <row r="421" spans="1:20" x14ac:dyDescent="0.2">
      <c r="A421" s="21" t="str">
        <f>OutputOsiris!A421</f>
        <v/>
      </c>
      <c r="B421" s="26" t="str">
        <f>VLOOKUP(A421,InputToets!$A$9:$A$1008,1,FALSE)</f>
        <v/>
      </c>
      <c r="C421" s="44" t="str">
        <f t="shared" si="70"/>
        <v/>
      </c>
      <c r="D421" s="45" t="str">
        <f>VLOOKUP(A421,Opdracht!$A$11:$A$1010,1,FALSE)</f>
        <v/>
      </c>
      <c r="E421" s="44" t="str">
        <f t="shared" si="71"/>
        <v/>
      </c>
      <c r="F421" s="19" t="str">
        <f>VLOOKUP(A421,OutputOsiris!$A$9:$B$1008,2,FALSE)</f>
        <v/>
      </c>
      <c r="G421" s="46" t="str">
        <f>IF(C421="NEE","",VLOOKUP(A421,InputToets!$A$9:$J$1008,8,FALSE))</f>
        <v/>
      </c>
      <c r="H421" s="13">
        <f t="shared" si="72"/>
        <v>0</v>
      </c>
      <c r="I421" s="12">
        <f t="shared" si="73"/>
        <v>1</v>
      </c>
      <c r="J421" s="13">
        <f t="shared" si="74"/>
        <v>0</v>
      </c>
      <c r="K421" s="46" t="str">
        <f>IF($K$7=0,"",VLOOKUP(A421,Opdracht!$A$11:$J$1010,8,FALSE))</f>
        <v/>
      </c>
      <c r="L421" s="13">
        <f t="shared" si="75"/>
        <v>0</v>
      </c>
      <c r="M421" s="12">
        <f t="shared" si="76"/>
        <v>0</v>
      </c>
      <c r="N421" s="12">
        <f t="shared" si="77"/>
        <v>0</v>
      </c>
      <c r="O421" s="46" t="str">
        <f t="shared" si="78"/>
        <v/>
      </c>
      <c r="P421" s="20" t="str">
        <f>IF(ISERROR(O421),(G421),IF(OR(ISERROR(G421),ISERROR(K421)),"",IF(AND(G421="",K421=""),IF(A421="","",""),IF(ISNUMBER(O421),IF(OR($O$7="T",$O$7="A"),IF(AND(O421&gt;5,O421&lt;$P$4),5,IF(AND(O421&gt;=$P$4,O421&lt;=6),6,MROUND(O421,P$7))),IF(AND(MIN(G421,K421)&lt;#REF!,R421="!",O421&gt;=$P$4),"ONV",IF(AND(O421&gt;5,O421&lt;$P$4),5,IF(AND(O421&gt;=$P$4,O421&lt;=6),6,MROUND(O421,P$7))))),""))))</f>
        <v/>
      </c>
      <c r="Q421" s="187" t="e">
        <f>IF(AND($O$7="B",ISNUMBER(O421),MIN(G421,K421)&lt;#REF!),"!","")</f>
        <v>#REF!</v>
      </c>
      <c r="R421" s="190" t="str">
        <f t="shared" si="69"/>
        <v/>
      </c>
      <c r="S421" s="193" t="str">
        <f t="shared" si="79"/>
        <v/>
      </c>
      <c r="T421" s="1"/>
    </row>
    <row r="422" spans="1:20" x14ac:dyDescent="0.2">
      <c r="A422" s="21" t="str">
        <f>OutputOsiris!A422</f>
        <v/>
      </c>
      <c r="B422" s="26" t="str">
        <f>VLOOKUP(A422,InputToets!$A$9:$A$1008,1,FALSE)</f>
        <v/>
      </c>
      <c r="C422" s="44" t="str">
        <f t="shared" si="70"/>
        <v/>
      </c>
      <c r="D422" s="45" t="str">
        <f>VLOOKUP(A422,Opdracht!$A$11:$A$1010,1,FALSE)</f>
        <v/>
      </c>
      <c r="E422" s="44" t="str">
        <f t="shared" si="71"/>
        <v/>
      </c>
      <c r="F422" s="19" t="str">
        <f>VLOOKUP(A422,OutputOsiris!$A$9:$B$1008,2,FALSE)</f>
        <v/>
      </c>
      <c r="G422" s="46" t="str">
        <f>IF(C422="NEE","",VLOOKUP(A422,InputToets!$A$9:$J$1008,8,FALSE))</f>
        <v/>
      </c>
      <c r="H422" s="13">
        <f t="shared" si="72"/>
        <v>0</v>
      </c>
      <c r="I422" s="12">
        <f t="shared" si="73"/>
        <v>1</v>
      </c>
      <c r="J422" s="13">
        <f t="shared" si="74"/>
        <v>0</v>
      </c>
      <c r="K422" s="46" t="str">
        <f>IF($K$7=0,"",VLOOKUP(A422,Opdracht!$A$11:$J$1010,8,FALSE))</f>
        <v/>
      </c>
      <c r="L422" s="13">
        <f t="shared" si="75"/>
        <v>0</v>
      </c>
      <c r="M422" s="12">
        <f t="shared" si="76"/>
        <v>0</v>
      </c>
      <c r="N422" s="12">
        <f t="shared" si="77"/>
        <v>0</v>
      </c>
      <c r="O422" s="46" t="str">
        <f t="shared" si="78"/>
        <v/>
      </c>
      <c r="P422" s="20" t="str">
        <f>IF(ISERROR(O422),(G422),IF(OR(ISERROR(G422),ISERROR(K422)),"",IF(AND(G422="",K422=""),IF(A422="","",""),IF(ISNUMBER(O422),IF(OR($O$7="T",$O$7="A"),IF(AND(O422&gt;5,O422&lt;$P$4),5,IF(AND(O422&gt;=$P$4,O422&lt;=6),6,MROUND(O422,P$7))),IF(AND(MIN(G422,K422)&lt;#REF!,R422="!",O422&gt;=$P$4),"ONV",IF(AND(O422&gt;5,O422&lt;$P$4),5,IF(AND(O422&gt;=$P$4,O422&lt;=6),6,MROUND(O422,P$7))))),""))))</f>
        <v/>
      </c>
      <c r="Q422" s="187" t="e">
        <f>IF(AND($O$7="B",ISNUMBER(O422),MIN(G422,K422)&lt;#REF!),"!","")</f>
        <v>#REF!</v>
      </c>
      <c r="R422" s="190" t="str">
        <f t="shared" si="69"/>
        <v/>
      </c>
      <c r="S422" s="193" t="str">
        <f t="shared" si="79"/>
        <v/>
      </c>
      <c r="T422" s="1"/>
    </row>
    <row r="423" spans="1:20" x14ac:dyDescent="0.2">
      <c r="A423" s="21" t="str">
        <f>OutputOsiris!A423</f>
        <v/>
      </c>
      <c r="B423" s="26" t="str">
        <f>VLOOKUP(A423,InputToets!$A$9:$A$1008,1,FALSE)</f>
        <v/>
      </c>
      <c r="C423" s="44" t="str">
        <f t="shared" si="70"/>
        <v/>
      </c>
      <c r="D423" s="45" t="str">
        <f>VLOOKUP(A423,Opdracht!$A$11:$A$1010,1,FALSE)</f>
        <v/>
      </c>
      <c r="E423" s="44" t="str">
        <f t="shared" si="71"/>
        <v/>
      </c>
      <c r="F423" s="19" t="str">
        <f>VLOOKUP(A423,OutputOsiris!$A$9:$B$1008,2,FALSE)</f>
        <v/>
      </c>
      <c r="G423" s="46" t="str">
        <f>IF(C423="NEE","",VLOOKUP(A423,InputToets!$A$9:$J$1008,8,FALSE))</f>
        <v/>
      </c>
      <c r="H423" s="13">
        <f t="shared" si="72"/>
        <v>0</v>
      </c>
      <c r="I423" s="12">
        <f t="shared" si="73"/>
        <v>1</v>
      </c>
      <c r="J423" s="13">
        <f t="shared" si="74"/>
        <v>0</v>
      </c>
      <c r="K423" s="46" t="str">
        <f>IF($K$7=0,"",VLOOKUP(A423,Opdracht!$A$11:$J$1010,8,FALSE))</f>
        <v/>
      </c>
      <c r="L423" s="13">
        <f t="shared" si="75"/>
        <v>0</v>
      </c>
      <c r="M423" s="12">
        <f t="shared" si="76"/>
        <v>0</v>
      </c>
      <c r="N423" s="12">
        <f t="shared" si="77"/>
        <v>0</v>
      </c>
      <c r="O423" s="46" t="str">
        <f t="shared" si="78"/>
        <v/>
      </c>
      <c r="P423" s="20" t="str">
        <f>IF(ISERROR(O423),(G423),IF(OR(ISERROR(G423),ISERROR(K423)),"",IF(AND(G423="",K423=""),IF(A423="","",""),IF(ISNUMBER(O423),IF(OR($O$7="T",$O$7="A"),IF(AND(O423&gt;5,O423&lt;$P$4),5,IF(AND(O423&gt;=$P$4,O423&lt;=6),6,MROUND(O423,P$7))),IF(AND(MIN(G423,K423)&lt;#REF!,R423="!",O423&gt;=$P$4),"ONV",IF(AND(O423&gt;5,O423&lt;$P$4),5,IF(AND(O423&gt;=$P$4,O423&lt;=6),6,MROUND(O423,P$7))))),""))))</f>
        <v/>
      </c>
      <c r="Q423" s="187" t="e">
        <f>IF(AND($O$7="B",ISNUMBER(O423),MIN(G423,K423)&lt;#REF!),"!","")</f>
        <v>#REF!</v>
      </c>
      <c r="R423" s="190" t="str">
        <f t="shared" si="69"/>
        <v/>
      </c>
      <c r="S423" s="193" t="str">
        <f t="shared" si="79"/>
        <v/>
      </c>
      <c r="T423" s="1"/>
    </row>
    <row r="424" spans="1:20" x14ac:dyDescent="0.2">
      <c r="A424" s="21" t="str">
        <f>OutputOsiris!A424</f>
        <v/>
      </c>
      <c r="B424" s="26" t="str">
        <f>VLOOKUP(A424,InputToets!$A$9:$A$1008,1,FALSE)</f>
        <v/>
      </c>
      <c r="C424" s="44" t="str">
        <f t="shared" si="70"/>
        <v/>
      </c>
      <c r="D424" s="45" t="str">
        <f>VLOOKUP(A424,Opdracht!$A$11:$A$1010,1,FALSE)</f>
        <v/>
      </c>
      <c r="E424" s="44" t="str">
        <f t="shared" si="71"/>
        <v/>
      </c>
      <c r="F424" s="19" t="str">
        <f>VLOOKUP(A424,OutputOsiris!$A$9:$B$1008,2,FALSE)</f>
        <v/>
      </c>
      <c r="G424" s="46" t="str">
        <f>IF(C424="NEE","",VLOOKUP(A424,InputToets!$A$9:$J$1008,8,FALSE))</f>
        <v/>
      </c>
      <c r="H424" s="13">
        <f t="shared" si="72"/>
        <v>0</v>
      </c>
      <c r="I424" s="12">
        <f t="shared" si="73"/>
        <v>1</v>
      </c>
      <c r="J424" s="13">
        <f t="shared" si="74"/>
        <v>0</v>
      </c>
      <c r="K424" s="46" t="str">
        <f>IF($K$7=0,"",VLOOKUP(A424,Opdracht!$A$11:$J$1010,8,FALSE))</f>
        <v/>
      </c>
      <c r="L424" s="13">
        <f t="shared" si="75"/>
        <v>0</v>
      </c>
      <c r="M424" s="12">
        <f t="shared" si="76"/>
        <v>0</v>
      </c>
      <c r="N424" s="12">
        <f t="shared" si="77"/>
        <v>0</v>
      </c>
      <c r="O424" s="46" t="str">
        <f t="shared" si="78"/>
        <v/>
      </c>
      <c r="P424" s="20" t="str">
        <f>IF(ISERROR(O424),(G424),IF(OR(ISERROR(G424),ISERROR(K424)),"",IF(AND(G424="",K424=""),IF(A424="","",""),IF(ISNUMBER(O424),IF(OR($O$7="T",$O$7="A"),IF(AND(O424&gt;5,O424&lt;$P$4),5,IF(AND(O424&gt;=$P$4,O424&lt;=6),6,MROUND(O424,P$7))),IF(AND(MIN(G424,K424)&lt;#REF!,R424="!",O424&gt;=$P$4),"ONV",IF(AND(O424&gt;5,O424&lt;$P$4),5,IF(AND(O424&gt;=$P$4,O424&lt;=6),6,MROUND(O424,P$7))))),""))))</f>
        <v/>
      </c>
      <c r="Q424" s="187" t="e">
        <f>IF(AND($O$7="B",ISNUMBER(O424),MIN(G424,K424)&lt;#REF!),"!","")</f>
        <v>#REF!</v>
      </c>
      <c r="R424" s="190" t="str">
        <f t="shared" si="69"/>
        <v/>
      </c>
      <c r="S424" s="193" t="str">
        <f t="shared" si="79"/>
        <v/>
      </c>
      <c r="T424" s="1"/>
    </row>
    <row r="425" spans="1:20" x14ac:dyDescent="0.2">
      <c r="A425" s="21" t="str">
        <f>OutputOsiris!A425</f>
        <v/>
      </c>
      <c r="B425" s="26" t="str">
        <f>VLOOKUP(A425,InputToets!$A$9:$A$1008,1,FALSE)</f>
        <v/>
      </c>
      <c r="C425" s="44" t="str">
        <f t="shared" si="70"/>
        <v/>
      </c>
      <c r="D425" s="45" t="str">
        <f>VLOOKUP(A425,Opdracht!$A$11:$A$1010,1,FALSE)</f>
        <v/>
      </c>
      <c r="E425" s="44" t="str">
        <f t="shared" si="71"/>
        <v/>
      </c>
      <c r="F425" s="19" t="str">
        <f>VLOOKUP(A425,OutputOsiris!$A$9:$B$1008,2,FALSE)</f>
        <v/>
      </c>
      <c r="G425" s="46" t="str">
        <f>IF(C425="NEE","",VLOOKUP(A425,InputToets!$A$9:$J$1008,8,FALSE))</f>
        <v/>
      </c>
      <c r="H425" s="13">
        <f t="shared" si="72"/>
        <v>0</v>
      </c>
      <c r="I425" s="12">
        <f t="shared" si="73"/>
        <v>1</v>
      </c>
      <c r="J425" s="13">
        <f t="shared" si="74"/>
        <v>0</v>
      </c>
      <c r="K425" s="46" t="str">
        <f>IF($K$7=0,"",VLOOKUP(A425,Opdracht!$A$11:$J$1010,8,FALSE))</f>
        <v/>
      </c>
      <c r="L425" s="13">
        <f t="shared" si="75"/>
        <v>0</v>
      </c>
      <c r="M425" s="12">
        <f t="shared" si="76"/>
        <v>0</v>
      </c>
      <c r="N425" s="12">
        <f t="shared" si="77"/>
        <v>0</v>
      </c>
      <c r="O425" s="46" t="str">
        <f t="shared" si="78"/>
        <v/>
      </c>
      <c r="P425" s="20" t="str">
        <f>IF(ISERROR(O425),(G425),IF(OR(ISERROR(G425),ISERROR(K425)),"",IF(AND(G425="",K425=""),IF(A425="","",""),IF(ISNUMBER(O425),IF(OR($O$7="T",$O$7="A"),IF(AND(O425&gt;5,O425&lt;$P$4),5,IF(AND(O425&gt;=$P$4,O425&lt;=6),6,MROUND(O425,P$7))),IF(AND(MIN(G425,K425)&lt;#REF!,R425="!",O425&gt;=$P$4),"ONV",IF(AND(O425&gt;5,O425&lt;$P$4),5,IF(AND(O425&gt;=$P$4,O425&lt;=6),6,MROUND(O425,P$7))))),""))))</f>
        <v/>
      </c>
      <c r="Q425" s="187" t="e">
        <f>IF(AND($O$7="B",ISNUMBER(O425),MIN(G425,K425)&lt;#REF!),"!","")</f>
        <v>#REF!</v>
      </c>
      <c r="R425" s="190" t="str">
        <f t="shared" si="69"/>
        <v/>
      </c>
      <c r="S425" s="193" t="str">
        <f t="shared" si="79"/>
        <v/>
      </c>
      <c r="T425" s="1"/>
    </row>
    <row r="426" spans="1:20" x14ac:dyDescent="0.2">
      <c r="A426" s="21" t="str">
        <f>OutputOsiris!A426</f>
        <v/>
      </c>
      <c r="B426" s="26" t="str">
        <f>VLOOKUP(A426,InputToets!$A$9:$A$1008,1,FALSE)</f>
        <v/>
      </c>
      <c r="C426" s="44" t="str">
        <f t="shared" si="70"/>
        <v/>
      </c>
      <c r="D426" s="45" t="str">
        <f>VLOOKUP(A426,Opdracht!$A$11:$A$1010,1,FALSE)</f>
        <v/>
      </c>
      <c r="E426" s="44" t="str">
        <f t="shared" si="71"/>
        <v/>
      </c>
      <c r="F426" s="19" t="str">
        <f>VLOOKUP(A426,OutputOsiris!$A$9:$B$1008,2,FALSE)</f>
        <v/>
      </c>
      <c r="G426" s="46" t="str">
        <f>IF(C426="NEE","",VLOOKUP(A426,InputToets!$A$9:$J$1008,8,FALSE))</f>
        <v/>
      </c>
      <c r="H426" s="13">
        <f t="shared" si="72"/>
        <v>0</v>
      </c>
      <c r="I426" s="12">
        <f t="shared" si="73"/>
        <v>1</v>
      </c>
      <c r="J426" s="13">
        <f t="shared" si="74"/>
        <v>0</v>
      </c>
      <c r="K426" s="46" t="str">
        <f>IF($K$7=0,"",VLOOKUP(A426,Opdracht!$A$11:$J$1010,8,FALSE))</f>
        <v/>
      </c>
      <c r="L426" s="13">
        <f t="shared" si="75"/>
        <v>0</v>
      </c>
      <c r="M426" s="12">
        <f t="shared" si="76"/>
        <v>0</v>
      </c>
      <c r="N426" s="12">
        <f t="shared" si="77"/>
        <v>0</v>
      </c>
      <c r="O426" s="46" t="str">
        <f t="shared" si="78"/>
        <v/>
      </c>
      <c r="P426" s="20" t="str">
        <f>IF(ISERROR(O426),(G426),IF(OR(ISERROR(G426),ISERROR(K426)),"",IF(AND(G426="",K426=""),IF(A426="","",""),IF(ISNUMBER(O426),IF(OR($O$7="T",$O$7="A"),IF(AND(O426&gt;5,O426&lt;$P$4),5,IF(AND(O426&gt;=$P$4,O426&lt;=6),6,MROUND(O426,P$7))),IF(AND(MIN(G426,K426)&lt;#REF!,R426="!",O426&gt;=$P$4),"ONV",IF(AND(O426&gt;5,O426&lt;$P$4),5,IF(AND(O426&gt;=$P$4,O426&lt;=6),6,MROUND(O426,P$7))))),""))))</f>
        <v/>
      </c>
      <c r="Q426" s="187" t="e">
        <f>IF(AND($O$7="B",ISNUMBER(O426),MIN(G426,K426)&lt;#REF!),"!","")</f>
        <v>#REF!</v>
      </c>
      <c r="R426" s="190" t="str">
        <f t="shared" si="69"/>
        <v/>
      </c>
      <c r="S426" s="193" t="str">
        <f t="shared" si="79"/>
        <v/>
      </c>
      <c r="T426" s="1"/>
    </row>
    <row r="427" spans="1:20" x14ac:dyDescent="0.2">
      <c r="A427" s="21" t="str">
        <f>OutputOsiris!A427</f>
        <v/>
      </c>
      <c r="B427" s="26" t="str">
        <f>VLOOKUP(A427,InputToets!$A$9:$A$1008,1,FALSE)</f>
        <v/>
      </c>
      <c r="C427" s="44" t="str">
        <f t="shared" si="70"/>
        <v/>
      </c>
      <c r="D427" s="45" t="str">
        <f>VLOOKUP(A427,Opdracht!$A$11:$A$1010,1,FALSE)</f>
        <v/>
      </c>
      <c r="E427" s="44" t="str">
        <f t="shared" si="71"/>
        <v/>
      </c>
      <c r="F427" s="19" t="str">
        <f>VLOOKUP(A427,OutputOsiris!$A$9:$B$1008,2,FALSE)</f>
        <v/>
      </c>
      <c r="G427" s="46" t="str">
        <f>IF(C427="NEE","",VLOOKUP(A427,InputToets!$A$9:$J$1008,8,FALSE))</f>
        <v/>
      </c>
      <c r="H427" s="13">
        <f t="shared" si="72"/>
        <v>0</v>
      </c>
      <c r="I427" s="12">
        <f t="shared" si="73"/>
        <v>1</v>
      </c>
      <c r="J427" s="13">
        <f t="shared" si="74"/>
        <v>0</v>
      </c>
      <c r="K427" s="46" t="str">
        <f>IF($K$7=0,"",VLOOKUP(A427,Opdracht!$A$11:$J$1010,8,FALSE))</f>
        <v/>
      </c>
      <c r="L427" s="13">
        <f t="shared" si="75"/>
        <v>0</v>
      </c>
      <c r="M427" s="12">
        <f t="shared" si="76"/>
        <v>0</v>
      </c>
      <c r="N427" s="12">
        <f t="shared" si="77"/>
        <v>0</v>
      </c>
      <c r="O427" s="46" t="str">
        <f t="shared" si="78"/>
        <v/>
      </c>
      <c r="P427" s="20" t="str">
        <f>IF(ISERROR(O427),(G427),IF(OR(ISERROR(G427),ISERROR(K427)),"",IF(AND(G427="",K427=""),IF(A427="","",""),IF(ISNUMBER(O427),IF(OR($O$7="T",$O$7="A"),IF(AND(O427&gt;5,O427&lt;$P$4),5,IF(AND(O427&gt;=$P$4,O427&lt;=6),6,MROUND(O427,P$7))),IF(AND(MIN(G427,K427)&lt;#REF!,R427="!",O427&gt;=$P$4),"ONV",IF(AND(O427&gt;5,O427&lt;$P$4),5,IF(AND(O427&gt;=$P$4,O427&lt;=6),6,MROUND(O427,P$7))))),""))))</f>
        <v/>
      </c>
      <c r="Q427" s="187" t="e">
        <f>IF(AND($O$7="B",ISNUMBER(O427),MIN(G427,K427)&lt;#REF!),"!","")</f>
        <v>#REF!</v>
      </c>
      <c r="R427" s="190" t="str">
        <f t="shared" si="69"/>
        <v/>
      </c>
      <c r="S427" s="193" t="str">
        <f t="shared" si="79"/>
        <v/>
      </c>
      <c r="T427" s="1"/>
    </row>
    <row r="428" spans="1:20" x14ac:dyDescent="0.2">
      <c r="A428" s="21" t="str">
        <f>OutputOsiris!A428</f>
        <v/>
      </c>
      <c r="B428" s="26" t="str">
        <f>VLOOKUP(A428,InputToets!$A$9:$A$1008,1,FALSE)</f>
        <v/>
      </c>
      <c r="C428" s="44" t="str">
        <f t="shared" si="70"/>
        <v/>
      </c>
      <c r="D428" s="45" t="str">
        <f>VLOOKUP(A428,Opdracht!$A$11:$A$1010,1,FALSE)</f>
        <v/>
      </c>
      <c r="E428" s="44" t="str">
        <f t="shared" si="71"/>
        <v/>
      </c>
      <c r="F428" s="19" t="str">
        <f>VLOOKUP(A428,OutputOsiris!$A$9:$B$1008,2,FALSE)</f>
        <v/>
      </c>
      <c r="G428" s="46" t="str">
        <f>IF(C428="NEE","",VLOOKUP(A428,InputToets!$A$9:$J$1008,8,FALSE))</f>
        <v/>
      </c>
      <c r="H428" s="13">
        <f t="shared" si="72"/>
        <v>0</v>
      </c>
      <c r="I428" s="12">
        <f t="shared" si="73"/>
        <v>1</v>
      </c>
      <c r="J428" s="13">
        <f t="shared" si="74"/>
        <v>0</v>
      </c>
      <c r="K428" s="46" t="str">
        <f>IF($K$7=0,"",VLOOKUP(A428,Opdracht!$A$11:$J$1010,8,FALSE))</f>
        <v/>
      </c>
      <c r="L428" s="13">
        <f t="shared" si="75"/>
        <v>0</v>
      </c>
      <c r="M428" s="12">
        <f t="shared" si="76"/>
        <v>0</v>
      </c>
      <c r="N428" s="12">
        <f t="shared" si="77"/>
        <v>0</v>
      </c>
      <c r="O428" s="46" t="str">
        <f t="shared" si="78"/>
        <v/>
      </c>
      <c r="P428" s="20" t="str">
        <f>IF(ISERROR(O428),(G428),IF(OR(ISERROR(G428),ISERROR(K428)),"",IF(AND(G428="",K428=""),IF(A428="","",""),IF(ISNUMBER(O428),IF(OR($O$7="T",$O$7="A"),IF(AND(O428&gt;5,O428&lt;$P$4),5,IF(AND(O428&gt;=$P$4,O428&lt;=6),6,MROUND(O428,P$7))),IF(AND(MIN(G428,K428)&lt;#REF!,R428="!",O428&gt;=$P$4),"ONV",IF(AND(O428&gt;5,O428&lt;$P$4),5,IF(AND(O428&gt;=$P$4,O428&lt;=6),6,MROUND(O428,P$7))))),""))))</f>
        <v/>
      </c>
      <c r="Q428" s="187" t="e">
        <f>IF(AND($O$7="B",ISNUMBER(O428),MIN(G428,K428)&lt;#REF!),"!","")</f>
        <v>#REF!</v>
      </c>
      <c r="R428" s="190" t="str">
        <f t="shared" si="69"/>
        <v/>
      </c>
      <c r="S428" s="193" t="str">
        <f t="shared" si="79"/>
        <v/>
      </c>
      <c r="T428" s="1"/>
    </row>
    <row r="429" spans="1:20" x14ac:dyDescent="0.2">
      <c r="A429" s="21" t="str">
        <f>OutputOsiris!A429</f>
        <v/>
      </c>
      <c r="B429" s="26" t="str">
        <f>VLOOKUP(A429,InputToets!$A$9:$A$1008,1,FALSE)</f>
        <v/>
      </c>
      <c r="C429" s="44" t="str">
        <f t="shared" si="70"/>
        <v/>
      </c>
      <c r="D429" s="45" t="str">
        <f>VLOOKUP(A429,Opdracht!$A$11:$A$1010,1,FALSE)</f>
        <v/>
      </c>
      <c r="E429" s="44" t="str">
        <f t="shared" si="71"/>
        <v/>
      </c>
      <c r="F429" s="19" t="str">
        <f>VLOOKUP(A429,OutputOsiris!$A$9:$B$1008,2,FALSE)</f>
        <v/>
      </c>
      <c r="G429" s="46" t="str">
        <f>IF(C429="NEE","",VLOOKUP(A429,InputToets!$A$9:$J$1008,8,FALSE))</f>
        <v/>
      </c>
      <c r="H429" s="13">
        <f t="shared" si="72"/>
        <v>0</v>
      </c>
      <c r="I429" s="12">
        <f t="shared" si="73"/>
        <v>1</v>
      </c>
      <c r="J429" s="13">
        <f t="shared" si="74"/>
        <v>0</v>
      </c>
      <c r="K429" s="46" t="str">
        <f>IF($K$7=0,"",VLOOKUP(A429,Opdracht!$A$11:$J$1010,8,FALSE))</f>
        <v/>
      </c>
      <c r="L429" s="13">
        <f t="shared" si="75"/>
        <v>0</v>
      </c>
      <c r="M429" s="12">
        <f t="shared" si="76"/>
        <v>0</v>
      </c>
      <c r="N429" s="12">
        <f t="shared" si="77"/>
        <v>0</v>
      </c>
      <c r="O429" s="46" t="str">
        <f t="shared" si="78"/>
        <v/>
      </c>
      <c r="P429" s="20" t="str">
        <f>IF(ISERROR(O429),(G429),IF(OR(ISERROR(G429),ISERROR(K429)),"",IF(AND(G429="",K429=""),IF(A429="","",""),IF(ISNUMBER(O429),IF(OR($O$7="T",$O$7="A"),IF(AND(O429&gt;5,O429&lt;$P$4),5,IF(AND(O429&gt;=$P$4,O429&lt;=6),6,MROUND(O429,P$7))),IF(AND(MIN(G429,K429)&lt;#REF!,R429="!",O429&gt;=$P$4),"ONV",IF(AND(O429&gt;5,O429&lt;$P$4),5,IF(AND(O429&gt;=$P$4,O429&lt;=6),6,MROUND(O429,P$7))))),""))))</f>
        <v/>
      </c>
      <c r="Q429" s="187" t="e">
        <f>IF(AND($O$7="B",ISNUMBER(O429),MIN(G429,K429)&lt;#REF!),"!","")</f>
        <v>#REF!</v>
      </c>
      <c r="R429" s="190" t="str">
        <f t="shared" si="69"/>
        <v/>
      </c>
      <c r="S429" s="193" t="str">
        <f t="shared" si="79"/>
        <v/>
      </c>
      <c r="T429" s="1"/>
    </row>
    <row r="430" spans="1:20" x14ac:dyDescent="0.2">
      <c r="A430" s="21" t="str">
        <f>OutputOsiris!A430</f>
        <v/>
      </c>
      <c r="B430" s="26" t="str">
        <f>VLOOKUP(A430,InputToets!$A$9:$A$1008,1,FALSE)</f>
        <v/>
      </c>
      <c r="C430" s="44" t="str">
        <f t="shared" si="70"/>
        <v/>
      </c>
      <c r="D430" s="45" t="str">
        <f>VLOOKUP(A430,Opdracht!$A$11:$A$1010,1,FALSE)</f>
        <v/>
      </c>
      <c r="E430" s="44" t="str">
        <f t="shared" si="71"/>
        <v/>
      </c>
      <c r="F430" s="19" t="str">
        <f>VLOOKUP(A430,OutputOsiris!$A$9:$B$1008,2,FALSE)</f>
        <v/>
      </c>
      <c r="G430" s="46" t="str">
        <f>IF(C430="NEE","",VLOOKUP(A430,InputToets!$A$9:$J$1008,8,FALSE))</f>
        <v/>
      </c>
      <c r="H430" s="13">
        <f t="shared" si="72"/>
        <v>0</v>
      </c>
      <c r="I430" s="12">
        <f t="shared" si="73"/>
        <v>1</v>
      </c>
      <c r="J430" s="13">
        <f t="shared" si="74"/>
        <v>0</v>
      </c>
      <c r="K430" s="46" t="str">
        <f>IF($K$7=0,"",VLOOKUP(A430,Opdracht!$A$11:$J$1010,8,FALSE))</f>
        <v/>
      </c>
      <c r="L430" s="13">
        <f t="shared" si="75"/>
        <v>0</v>
      </c>
      <c r="M430" s="12">
        <f t="shared" si="76"/>
        <v>0</v>
      </c>
      <c r="N430" s="12">
        <f t="shared" si="77"/>
        <v>0</v>
      </c>
      <c r="O430" s="46" t="str">
        <f t="shared" si="78"/>
        <v/>
      </c>
      <c r="P430" s="20" t="str">
        <f>IF(ISERROR(O430),(G430),IF(OR(ISERROR(G430),ISERROR(K430)),"",IF(AND(G430="",K430=""),IF(A430="","",""),IF(ISNUMBER(O430),IF(OR($O$7="T",$O$7="A"),IF(AND(O430&gt;5,O430&lt;$P$4),5,IF(AND(O430&gt;=$P$4,O430&lt;=6),6,MROUND(O430,P$7))),IF(AND(MIN(G430,K430)&lt;#REF!,R430="!",O430&gt;=$P$4),"ONV",IF(AND(O430&gt;5,O430&lt;$P$4),5,IF(AND(O430&gt;=$P$4,O430&lt;=6),6,MROUND(O430,P$7))))),""))))</f>
        <v/>
      </c>
      <c r="Q430" s="187" t="e">
        <f>IF(AND($O$7="B",ISNUMBER(O430),MIN(G430,K430)&lt;#REF!),"!","")</f>
        <v>#REF!</v>
      </c>
      <c r="R430" s="190" t="str">
        <f t="shared" si="69"/>
        <v/>
      </c>
      <c r="S430" s="193" t="str">
        <f t="shared" si="79"/>
        <v/>
      </c>
      <c r="T430" s="1"/>
    </row>
    <row r="431" spans="1:20" x14ac:dyDescent="0.2">
      <c r="A431" s="21" t="str">
        <f>OutputOsiris!A431</f>
        <v/>
      </c>
      <c r="B431" s="26" t="str">
        <f>VLOOKUP(A431,InputToets!$A$9:$A$1008,1,FALSE)</f>
        <v/>
      </c>
      <c r="C431" s="44" t="str">
        <f t="shared" si="70"/>
        <v/>
      </c>
      <c r="D431" s="45" t="str">
        <f>VLOOKUP(A431,Opdracht!$A$11:$A$1010,1,FALSE)</f>
        <v/>
      </c>
      <c r="E431" s="44" t="str">
        <f t="shared" si="71"/>
        <v/>
      </c>
      <c r="F431" s="19" t="str">
        <f>VLOOKUP(A431,OutputOsiris!$A$9:$B$1008,2,FALSE)</f>
        <v/>
      </c>
      <c r="G431" s="46" t="str">
        <f>IF(C431="NEE","",VLOOKUP(A431,InputToets!$A$9:$J$1008,8,FALSE))</f>
        <v/>
      </c>
      <c r="H431" s="13">
        <f t="shared" si="72"/>
        <v>0</v>
      </c>
      <c r="I431" s="12">
        <f t="shared" si="73"/>
        <v>1</v>
      </c>
      <c r="J431" s="13">
        <f t="shared" si="74"/>
        <v>0</v>
      </c>
      <c r="K431" s="46" t="str">
        <f>IF($K$7=0,"",VLOOKUP(A431,Opdracht!$A$11:$J$1010,8,FALSE))</f>
        <v/>
      </c>
      <c r="L431" s="13">
        <f t="shared" si="75"/>
        <v>0</v>
      </c>
      <c r="M431" s="12">
        <f t="shared" si="76"/>
        <v>0</v>
      </c>
      <c r="N431" s="12">
        <f t="shared" si="77"/>
        <v>0</v>
      </c>
      <c r="O431" s="46" t="str">
        <f t="shared" si="78"/>
        <v/>
      </c>
      <c r="P431" s="20" t="str">
        <f>IF(ISERROR(O431),(G431),IF(OR(ISERROR(G431),ISERROR(K431)),"",IF(AND(G431="",K431=""),IF(A431="","",""),IF(ISNUMBER(O431),IF(OR($O$7="T",$O$7="A"),IF(AND(O431&gt;5,O431&lt;$P$4),5,IF(AND(O431&gt;=$P$4,O431&lt;=6),6,MROUND(O431,P$7))),IF(AND(MIN(G431,K431)&lt;#REF!,R431="!",O431&gt;=$P$4),"ONV",IF(AND(O431&gt;5,O431&lt;$P$4),5,IF(AND(O431&gt;=$P$4,O431&lt;=6),6,MROUND(O431,P$7))))),""))))</f>
        <v/>
      </c>
      <c r="Q431" s="187" t="e">
        <f>IF(AND($O$7="B",ISNUMBER(O431),MIN(G431,K431)&lt;#REF!),"!","")</f>
        <v>#REF!</v>
      </c>
      <c r="R431" s="190" t="str">
        <f t="shared" si="69"/>
        <v/>
      </c>
      <c r="S431" s="193" t="str">
        <f t="shared" si="79"/>
        <v/>
      </c>
      <c r="T431" s="1"/>
    </row>
    <row r="432" spans="1:20" x14ac:dyDescent="0.2">
      <c r="A432" s="21" t="str">
        <f>OutputOsiris!A432</f>
        <v/>
      </c>
      <c r="B432" s="26" t="str">
        <f>VLOOKUP(A432,InputToets!$A$9:$A$1008,1,FALSE)</f>
        <v/>
      </c>
      <c r="C432" s="44" t="str">
        <f t="shared" si="70"/>
        <v/>
      </c>
      <c r="D432" s="45" t="str">
        <f>VLOOKUP(A432,Opdracht!$A$11:$A$1010,1,FALSE)</f>
        <v/>
      </c>
      <c r="E432" s="44" t="str">
        <f t="shared" si="71"/>
        <v/>
      </c>
      <c r="F432" s="19" t="str">
        <f>VLOOKUP(A432,OutputOsiris!$A$9:$B$1008,2,FALSE)</f>
        <v/>
      </c>
      <c r="G432" s="46" t="str">
        <f>IF(C432="NEE","",VLOOKUP(A432,InputToets!$A$9:$J$1008,8,FALSE))</f>
        <v/>
      </c>
      <c r="H432" s="13">
        <f t="shared" si="72"/>
        <v>0</v>
      </c>
      <c r="I432" s="12">
        <f t="shared" si="73"/>
        <v>1</v>
      </c>
      <c r="J432" s="13">
        <f t="shared" si="74"/>
        <v>0</v>
      </c>
      <c r="K432" s="46" t="str">
        <f>IF($K$7=0,"",VLOOKUP(A432,Opdracht!$A$11:$J$1010,8,FALSE))</f>
        <v/>
      </c>
      <c r="L432" s="13">
        <f t="shared" si="75"/>
        <v>0</v>
      </c>
      <c r="M432" s="12">
        <f t="shared" si="76"/>
        <v>0</v>
      </c>
      <c r="N432" s="12">
        <f t="shared" si="77"/>
        <v>0</v>
      </c>
      <c r="O432" s="46" t="str">
        <f t="shared" si="78"/>
        <v/>
      </c>
      <c r="P432" s="20" t="str">
        <f>IF(ISERROR(O432),(G432),IF(OR(ISERROR(G432),ISERROR(K432)),"",IF(AND(G432="",K432=""),IF(A432="","",""),IF(ISNUMBER(O432),IF(OR($O$7="T",$O$7="A"),IF(AND(O432&gt;5,O432&lt;$P$4),5,IF(AND(O432&gt;=$P$4,O432&lt;=6),6,MROUND(O432,P$7))),IF(AND(MIN(G432,K432)&lt;#REF!,R432="!",O432&gt;=$P$4),"ONV",IF(AND(O432&gt;5,O432&lt;$P$4),5,IF(AND(O432&gt;=$P$4,O432&lt;=6),6,MROUND(O432,P$7))))),""))))</f>
        <v/>
      </c>
      <c r="Q432" s="187" t="e">
        <f>IF(AND($O$7="B",ISNUMBER(O432),MIN(G432,K432)&lt;#REF!),"!","")</f>
        <v>#REF!</v>
      </c>
      <c r="R432" s="190" t="str">
        <f t="shared" si="69"/>
        <v/>
      </c>
      <c r="S432" s="193" t="str">
        <f t="shared" si="79"/>
        <v/>
      </c>
      <c r="T432" s="1"/>
    </row>
    <row r="433" spans="1:20" x14ac:dyDescent="0.2">
      <c r="A433" s="21" t="str">
        <f>OutputOsiris!A433</f>
        <v/>
      </c>
      <c r="B433" s="26" t="str">
        <f>VLOOKUP(A433,InputToets!$A$9:$A$1008,1,FALSE)</f>
        <v/>
      </c>
      <c r="C433" s="44" t="str">
        <f t="shared" si="70"/>
        <v/>
      </c>
      <c r="D433" s="45" t="str">
        <f>VLOOKUP(A433,Opdracht!$A$11:$A$1010,1,FALSE)</f>
        <v/>
      </c>
      <c r="E433" s="44" t="str">
        <f t="shared" si="71"/>
        <v/>
      </c>
      <c r="F433" s="19" t="str">
        <f>VLOOKUP(A433,OutputOsiris!$A$9:$B$1008,2,FALSE)</f>
        <v/>
      </c>
      <c r="G433" s="46" t="str">
        <f>IF(C433="NEE","",VLOOKUP(A433,InputToets!$A$9:$J$1008,8,FALSE))</f>
        <v/>
      </c>
      <c r="H433" s="13">
        <f t="shared" si="72"/>
        <v>0</v>
      </c>
      <c r="I433" s="12">
        <f t="shared" si="73"/>
        <v>1</v>
      </c>
      <c r="J433" s="13">
        <f t="shared" si="74"/>
        <v>0</v>
      </c>
      <c r="K433" s="46" t="str">
        <f>IF($K$7=0,"",VLOOKUP(A433,Opdracht!$A$11:$J$1010,8,FALSE))</f>
        <v/>
      </c>
      <c r="L433" s="13">
        <f t="shared" si="75"/>
        <v>0</v>
      </c>
      <c r="M433" s="12">
        <f t="shared" si="76"/>
        <v>0</v>
      </c>
      <c r="N433" s="12">
        <f t="shared" si="77"/>
        <v>0</v>
      </c>
      <c r="O433" s="46" t="str">
        <f t="shared" si="78"/>
        <v/>
      </c>
      <c r="P433" s="20" t="str">
        <f>IF(ISERROR(O433),(G433),IF(OR(ISERROR(G433),ISERROR(K433)),"",IF(AND(G433="",K433=""),IF(A433="","",""),IF(ISNUMBER(O433),IF(OR($O$7="T",$O$7="A"),IF(AND(O433&gt;5,O433&lt;$P$4),5,IF(AND(O433&gt;=$P$4,O433&lt;=6),6,MROUND(O433,P$7))),IF(AND(MIN(G433,K433)&lt;#REF!,R433="!",O433&gt;=$P$4),"ONV",IF(AND(O433&gt;5,O433&lt;$P$4),5,IF(AND(O433&gt;=$P$4,O433&lt;=6),6,MROUND(O433,P$7))))),""))))</f>
        <v/>
      </c>
      <c r="Q433" s="187" t="e">
        <f>IF(AND($O$7="B",ISNUMBER(O433),MIN(G433,K433)&lt;#REF!),"!","")</f>
        <v>#REF!</v>
      </c>
      <c r="R433" s="190" t="str">
        <f t="shared" si="69"/>
        <v/>
      </c>
      <c r="S433" s="193" t="str">
        <f t="shared" si="79"/>
        <v/>
      </c>
      <c r="T433" s="1"/>
    </row>
    <row r="434" spans="1:20" x14ac:dyDescent="0.2">
      <c r="A434" s="21" t="str">
        <f>OutputOsiris!A434</f>
        <v/>
      </c>
      <c r="B434" s="26" t="str">
        <f>VLOOKUP(A434,InputToets!$A$9:$A$1008,1,FALSE)</f>
        <v/>
      </c>
      <c r="C434" s="44" t="str">
        <f t="shared" si="70"/>
        <v/>
      </c>
      <c r="D434" s="45" t="str">
        <f>VLOOKUP(A434,Opdracht!$A$11:$A$1010,1,FALSE)</f>
        <v/>
      </c>
      <c r="E434" s="44" t="str">
        <f t="shared" si="71"/>
        <v/>
      </c>
      <c r="F434" s="19" t="str">
        <f>VLOOKUP(A434,OutputOsiris!$A$9:$B$1008,2,FALSE)</f>
        <v/>
      </c>
      <c r="G434" s="46" t="str">
        <f>IF(C434="NEE","",VLOOKUP(A434,InputToets!$A$9:$J$1008,8,FALSE))</f>
        <v/>
      </c>
      <c r="H434" s="13">
        <f t="shared" si="72"/>
        <v>0</v>
      </c>
      <c r="I434" s="12">
        <f t="shared" si="73"/>
        <v>1</v>
      </c>
      <c r="J434" s="13">
        <f t="shared" si="74"/>
        <v>0</v>
      </c>
      <c r="K434" s="46" t="str">
        <f>IF($K$7=0,"",VLOOKUP(A434,Opdracht!$A$11:$J$1010,8,FALSE))</f>
        <v/>
      </c>
      <c r="L434" s="13">
        <f t="shared" si="75"/>
        <v>0</v>
      </c>
      <c r="M434" s="12">
        <f t="shared" si="76"/>
        <v>0</v>
      </c>
      <c r="N434" s="12">
        <f t="shared" si="77"/>
        <v>0</v>
      </c>
      <c r="O434" s="46" t="str">
        <f t="shared" si="78"/>
        <v/>
      </c>
      <c r="P434" s="20" t="str">
        <f>IF(ISERROR(O434),(G434),IF(OR(ISERROR(G434),ISERROR(K434)),"",IF(AND(G434="",K434=""),IF(A434="","",""),IF(ISNUMBER(O434),IF(OR($O$7="T",$O$7="A"),IF(AND(O434&gt;5,O434&lt;$P$4),5,IF(AND(O434&gt;=$P$4,O434&lt;=6),6,MROUND(O434,P$7))),IF(AND(MIN(G434,K434)&lt;#REF!,R434="!",O434&gt;=$P$4),"ONV",IF(AND(O434&gt;5,O434&lt;$P$4),5,IF(AND(O434&gt;=$P$4,O434&lt;=6),6,MROUND(O434,P$7))))),""))))</f>
        <v/>
      </c>
      <c r="Q434" s="187" t="e">
        <f>IF(AND($O$7="B",ISNUMBER(O434),MIN(G434,K434)&lt;#REF!),"!","")</f>
        <v>#REF!</v>
      </c>
      <c r="R434" s="190" t="str">
        <f t="shared" si="69"/>
        <v/>
      </c>
      <c r="S434" s="193" t="str">
        <f t="shared" si="79"/>
        <v/>
      </c>
      <c r="T434" s="1"/>
    </row>
    <row r="435" spans="1:20" x14ac:dyDescent="0.2">
      <c r="A435" s="21" t="str">
        <f>OutputOsiris!A435</f>
        <v/>
      </c>
      <c r="B435" s="26" t="str">
        <f>VLOOKUP(A435,InputToets!$A$9:$A$1008,1,FALSE)</f>
        <v/>
      </c>
      <c r="C435" s="44" t="str">
        <f t="shared" si="70"/>
        <v/>
      </c>
      <c r="D435" s="45" t="str">
        <f>VLOOKUP(A435,Opdracht!$A$11:$A$1010,1,FALSE)</f>
        <v/>
      </c>
      <c r="E435" s="44" t="str">
        <f t="shared" si="71"/>
        <v/>
      </c>
      <c r="F435" s="19" t="str">
        <f>VLOOKUP(A435,OutputOsiris!$A$9:$B$1008,2,FALSE)</f>
        <v/>
      </c>
      <c r="G435" s="46" t="str">
        <f>IF(C435="NEE","",VLOOKUP(A435,InputToets!$A$9:$J$1008,8,FALSE))</f>
        <v/>
      </c>
      <c r="H435" s="13">
        <f t="shared" si="72"/>
        <v>0</v>
      </c>
      <c r="I435" s="12">
        <f t="shared" si="73"/>
        <v>1</v>
      </c>
      <c r="J435" s="13">
        <f t="shared" si="74"/>
        <v>0</v>
      </c>
      <c r="K435" s="46" t="str">
        <f>IF($K$7=0,"",VLOOKUP(A435,Opdracht!$A$11:$J$1010,8,FALSE))</f>
        <v/>
      </c>
      <c r="L435" s="13">
        <f t="shared" si="75"/>
        <v>0</v>
      </c>
      <c r="M435" s="12">
        <f t="shared" si="76"/>
        <v>0</v>
      </c>
      <c r="N435" s="12">
        <f t="shared" si="77"/>
        <v>0</v>
      </c>
      <c r="O435" s="46" t="str">
        <f t="shared" si="78"/>
        <v/>
      </c>
      <c r="P435" s="20" t="str">
        <f>IF(ISERROR(O435),(G435),IF(OR(ISERROR(G435),ISERROR(K435)),"",IF(AND(G435="",K435=""),IF(A435="","",""),IF(ISNUMBER(O435),IF(OR($O$7="T",$O$7="A"),IF(AND(O435&gt;5,O435&lt;$P$4),5,IF(AND(O435&gt;=$P$4,O435&lt;=6),6,MROUND(O435,P$7))),IF(AND(MIN(G435,K435)&lt;#REF!,R435="!",O435&gt;=$P$4),"ONV",IF(AND(O435&gt;5,O435&lt;$P$4),5,IF(AND(O435&gt;=$P$4,O435&lt;=6),6,MROUND(O435,P$7))))),""))))</f>
        <v/>
      </c>
      <c r="Q435" s="187" t="e">
        <f>IF(AND($O$7="B",ISNUMBER(O435),MIN(G435,K435)&lt;#REF!),"!","")</f>
        <v>#REF!</v>
      </c>
      <c r="R435" s="190" t="str">
        <f t="shared" si="69"/>
        <v/>
      </c>
      <c r="S435" s="193" t="str">
        <f t="shared" si="79"/>
        <v/>
      </c>
      <c r="T435" s="1"/>
    </row>
    <row r="436" spans="1:20" x14ac:dyDescent="0.2">
      <c r="A436" s="21" t="str">
        <f>OutputOsiris!A436</f>
        <v/>
      </c>
      <c r="B436" s="26" t="str">
        <f>VLOOKUP(A436,InputToets!$A$9:$A$1008,1,FALSE)</f>
        <v/>
      </c>
      <c r="C436" s="44" t="str">
        <f t="shared" si="70"/>
        <v/>
      </c>
      <c r="D436" s="45" t="str">
        <f>VLOOKUP(A436,Opdracht!$A$11:$A$1010,1,FALSE)</f>
        <v/>
      </c>
      <c r="E436" s="44" t="str">
        <f t="shared" si="71"/>
        <v/>
      </c>
      <c r="F436" s="19" t="str">
        <f>VLOOKUP(A436,OutputOsiris!$A$9:$B$1008,2,FALSE)</f>
        <v/>
      </c>
      <c r="G436" s="46" t="str">
        <f>IF(C436="NEE","",VLOOKUP(A436,InputToets!$A$9:$J$1008,8,FALSE))</f>
        <v/>
      </c>
      <c r="H436" s="13">
        <f t="shared" si="72"/>
        <v>0</v>
      </c>
      <c r="I436" s="12">
        <f t="shared" si="73"/>
        <v>1</v>
      </c>
      <c r="J436" s="13">
        <f t="shared" si="74"/>
        <v>0</v>
      </c>
      <c r="K436" s="46" t="str">
        <f>IF($K$7=0,"",VLOOKUP(A436,Opdracht!$A$11:$J$1010,8,FALSE))</f>
        <v/>
      </c>
      <c r="L436" s="13">
        <f t="shared" si="75"/>
        <v>0</v>
      </c>
      <c r="M436" s="12">
        <f t="shared" si="76"/>
        <v>0</v>
      </c>
      <c r="N436" s="12">
        <f t="shared" si="77"/>
        <v>0</v>
      </c>
      <c r="O436" s="46" t="str">
        <f t="shared" si="78"/>
        <v/>
      </c>
      <c r="P436" s="20" t="str">
        <f>IF(ISERROR(O436),(G436),IF(OR(ISERROR(G436),ISERROR(K436)),"",IF(AND(G436="",K436=""),IF(A436="","",""),IF(ISNUMBER(O436),IF(OR($O$7="T",$O$7="A"),IF(AND(O436&gt;5,O436&lt;$P$4),5,IF(AND(O436&gt;=$P$4,O436&lt;=6),6,MROUND(O436,P$7))),IF(AND(MIN(G436,K436)&lt;#REF!,R436="!",O436&gt;=$P$4),"ONV",IF(AND(O436&gt;5,O436&lt;$P$4),5,IF(AND(O436&gt;=$P$4,O436&lt;=6),6,MROUND(O436,P$7))))),""))))</f>
        <v/>
      </c>
      <c r="Q436" s="187" t="e">
        <f>IF(AND($O$7="B",ISNUMBER(O436),MIN(G436,K436)&lt;#REF!),"!","")</f>
        <v>#REF!</v>
      </c>
      <c r="R436" s="190" t="str">
        <f t="shared" si="69"/>
        <v/>
      </c>
      <c r="S436" s="193" t="str">
        <f t="shared" si="79"/>
        <v/>
      </c>
      <c r="T436" s="1"/>
    </row>
    <row r="437" spans="1:20" x14ac:dyDescent="0.2">
      <c r="A437" s="21" t="str">
        <f>OutputOsiris!A437</f>
        <v/>
      </c>
      <c r="B437" s="26" t="str">
        <f>VLOOKUP(A437,InputToets!$A$9:$A$1008,1,FALSE)</f>
        <v/>
      </c>
      <c r="C437" s="44" t="str">
        <f t="shared" si="70"/>
        <v/>
      </c>
      <c r="D437" s="45" t="str">
        <f>VLOOKUP(A437,Opdracht!$A$11:$A$1010,1,FALSE)</f>
        <v/>
      </c>
      <c r="E437" s="44" t="str">
        <f t="shared" si="71"/>
        <v/>
      </c>
      <c r="F437" s="19" t="str">
        <f>VLOOKUP(A437,OutputOsiris!$A$9:$B$1008,2,FALSE)</f>
        <v/>
      </c>
      <c r="G437" s="46" t="str">
        <f>IF(C437="NEE","",VLOOKUP(A437,InputToets!$A$9:$J$1008,8,FALSE))</f>
        <v/>
      </c>
      <c r="H437" s="13">
        <f t="shared" si="72"/>
        <v>0</v>
      </c>
      <c r="I437" s="12">
        <f t="shared" si="73"/>
        <v>1</v>
      </c>
      <c r="J437" s="13">
        <f t="shared" si="74"/>
        <v>0</v>
      </c>
      <c r="K437" s="46" t="str">
        <f>IF($K$7=0,"",VLOOKUP(A437,Opdracht!$A$11:$J$1010,8,FALSE))</f>
        <v/>
      </c>
      <c r="L437" s="13">
        <f t="shared" si="75"/>
        <v>0</v>
      </c>
      <c r="M437" s="12">
        <f t="shared" si="76"/>
        <v>0</v>
      </c>
      <c r="N437" s="12">
        <f t="shared" si="77"/>
        <v>0</v>
      </c>
      <c r="O437" s="46" t="str">
        <f t="shared" si="78"/>
        <v/>
      </c>
      <c r="P437" s="20" t="str">
        <f>IF(ISERROR(O437),(G437),IF(OR(ISERROR(G437),ISERROR(K437)),"",IF(AND(G437="",K437=""),IF(A437="","",""),IF(ISNUMBER(O437),IF(OR($O$7="T",$O$7="A"),IF(AND(O437&gt;5,O437&lt;$P$4),5,IF(AND(O437&gt;=$P$4,O437&lt;=6),6,MROUND(O437,P$7))),IF(AND(MIN(G437,K437)&lt;#REF!,R437="!",O437&gt;=$P$4),"ONV",IF(AND(O437&gt;5,O437&lt;$P$4),5,IF(AND(O437&gt;=$P$4,O437&lt;=6),6,MROUND(O437,P$7))))),""))))</f>
        <v/>
      </c>
      <c r="Q437" s="187" t="e">
        <f>IF(AND($O$7="B",ISNUMBER(O437),MIN(G437,K437)&lt;#REF!),"!","")</f>
        <v>#REF!</v>
      </c>
      <c r="R437" s="190" t="str">
        <f t="shared" si="69"/>
        <v/>
      </c>
      <c r="S437" s="193" t="str">
        <f t="shared" si="79"/>
        <v/>
      </c>
      <c r="T437" s="1"/>
    </row>
    <row r="438" spans="1:20" x14ac:dyDescent="0.2">
      <c r="A438" s="21" t="str">
        <f>OutputOsiris!A438</f>
        <v/>
      </c>
      <c r="B438" s="26" t="str">
        <f>VLOOKUP(A438,InputToets!$A$9:$A$1008,1,FALSE)</f>
        <v/>
      </c>
      <c r="C438" s="44" t="str">
        <f t="shared" si="70"/>
        <v/>
      </c>
      <c r="D438" s="45" t="str">
        <f>VLOOKUP(A438,Opdracht!$A$11:$A$1010,1,FALSE)</f>
        <v/>
      </c>
      <c r="E438" s="44" t="str">
        <f t="shared" si="71"/>
        <v/>
      </c>
      <c r="F438" s="19" t="str">
        <f>VLOOKUP(A438,OutputOsiris!$A$9:$B$1008,2,FALSE)</f>
        <v/>
      </c>
      <c r="G438" s="46" t="str">
        <f>IF(C438="NEE","",VLOOKUP(A438,InputToets!$A$9:$J$1008,8,FALSE))</f>
        <v/>
      </c>
      <c r="H438" s="13">
        <f t="shared" si="72"/>
        <v>0</v>
      </c>
      <c r="I438" s="12">
        <f t="shared" si="73"/>
        <v>1</v>
      </c>
      <c r="J438" s="13">
        <f t="shared" si="74"/>
        <v>0</v>
      </c>
      <c r="K438" s="46" t="str">
        <f>IF($K$7=0,"",VLOOKUP(A438,Opdracht!$A$11:$J$1010,8,FALSE))</f>
        <v/>
      </c>
      <c r="L438" s="13">
        <f t="shared" si="75"/>
        <v>0</v>
      </c>
      <c r="M438" s="12">
        <f t="shared" si="76"/>
        <v>0</v>
      </c>
      <c r="N438" s="12">
        <f t="shared" si="77"/>
        <v>0</v>
      </c>
      <c r="O438" s="46" t="str">
        <f t="shared" si="78"/>
        <v/>
      </c>
      <c r="P438" s="20" t="str">
        <f>IF(ISERROR(O438),(G438),IF(OR(ISERROR(G438),ISERROR(K438)),"",IF(AND(G438="",K438=""),IF(A438="","",""),IF(ISNUMBER(O438),IF(OR($O$7="T",$O$7="A"),IF(AND(O438&gt;5,O438&lt;$P$4),5,IF(AND(O438&gt;=$P$4,O438&lt;=6),6,MROUND(O438,P$7))),IF(AND(MIN(G438,K438)&lt;#REF!,R438="!",O438&gt;=$P$4),"ONV",IF(AND(O438&gt;5,O438&lt;$P$4),5,IF(AND(O438&gt;=$P$4,O438&lt;=6),6,MROUND(O438,P$7))))),""))))</f>
        <v/>
      </c>
      <c r="Q438" s="187" t="e">
        <f>IF(AND($O$7="B",ISNUMBER(O438),MIN(G438,K438)&lt;#REF!),"!","")</f>
        <v>#REF!</v>
      </c>
      <c r="R438" s="190" t="str">
        <f t="shared" si="69"/>
        <v/>
      </c>
      <c r="S438" s="193" t="str">
        <f t="shared" si="79"/>
        <v/>
      </c>
      <c r="T438" s="1"/>
    </row>
    <row r="439" spans="1:20" x14ac:dyDescent="0.2">
      <c r="A439" s="21" t="str">
        <f>OutputOsiris!A439</f>
        <v/>
      </c>
      <c r="B439" s="26" t="str">
        <f>VLOOKUP(A439,InputToets!$A$9:$A$1008,1,FALSE)</f>
        <v/>
      </c>
      <c r="C439" s="44" t="str">
        <f t="shared" si="70"/>
        <v/>
      </c>
      <c r="D439" s="45" t="str">
        <f>VLOOKUP(A439,Opdracht!$A$11:$A$1010,1,FALSE)</f>
        <v/>
      </c>
      <c r="E439" s="44" t="str">
        <f t="shared" si="71"/>
        <v/>
      </c>
      <c r="F439" s="19" t="str">
        <f>VLOOKUP(A439,OutputOsiris!$A$9:$B$1008,2,FALSE)</f>
        <v/>
      </c>
      <c r="G439" s="46" t="str">
        <f>IF(C439="NEE","",VLOOKUP(A439,InputToets!$A$9:$J$1008,8,FALSE))</f>
        <v/>
      </c>
      <c r="H439" s="13">
        <f t="shared" si="72"/>
        <v>0</v>
      </c>
      <c r="I439" s="12">
        <f t="shared" si="73"/>
        <v>1</v>
      </c>
      <c r="J439" s="13">
        <f t="shared" si="74"/>
        <v>0</v>
      </c>
      <c r="K439" s="46" t="str">
        <f>IF($K$7=0,"",VLOOKUP(A439,Opdracht!$A$11:$J$1010,8,FALSE))</f>
        <v/>
      </c>
      <c r="L439" s="13">
        <f t="shared" si="75"/>
        <v>0</v>
      </c>
      <c r="M439" s="12">
        <f t="shared" si="76"/>
        <v>0</v>
      </c>
      <c r="N439" s="12">
        <f t="shared" si="77"/>
        <v>0</v>
      </c>
      <c r="O439" s="46" t="str">
        <f t="shared" si="78"/>
        <v/>
      </c>
      <c r="P439" s="20" t="str">
        <f>IF(ISERROR(O439),(G439),IF(OR(ISERROR(G439),ISERROR(K439)),"",IF(AND(G439="",K439=""),IF(A439="","",""),IF(ISNUMBER(O439),IF(OR($O$7="T",$O$7="A"),IF(AND(O439&gt;5,O439&lt;$P$4),5,IF(AND(O439&gt;=$P$4,O439&lt;=6),6,MROUND(O439,P$7))),IF(AND(MIN(G439,K439)&lt;#REF!,R439="!",O439&gt;=$P$4),"ONV",IF(AND(O439&gt;5,O439&lt;$P$4),5,IF(AND(O439&gt;=$P$4,O439&lt;=6),6,MROUND(O439,P$7))))),""))))</f>
        <v/>
      </c>
      <c r="Q439" s="187" t="e">
        <f>IF(AND($O$7="B",ISNUMBER(O439),MIN(G439,K439)&lt;#REF!),"!","")</f>
        <v>#REF!</v>
      </c>
      <c r="R439" s="190" t="str">
        <f t="shared" si="69"/>
        <v/>
      </c>
      <c r="S439" s="193" t="str">
        <f t="shared" si="79"/>
        <v/>
      </c>
      <c r="T439" s="1"/>
    </row>
    <row r="440" spans="1:20" x14ac:dyDescent="0.2">
      <c r="A440" s="21" t="str">
        <f>OutputOsiris!A440</f>
        <v/>
      </c>
      <c r="B440" s="26" t="str">
        <f>VLOOKUP(A440,InputToets!$A$9:$A$1008,1,FALSE)</f>
        <v/>
      </c>
      <c r="C440" s="44" t="str">
        <f t="shared" si="70"/>
        <v/>
      </c>
      <c r="D440" s="45" t="str">
        <f>VLOOKUP(A440,Opdracht!$A$11:$A$1010,1,FALSE)</f>
        <v/>
      </c>
      <c r="E440" s="44" t="str">
        <f t="shared" si="71"/>
        <v/>
      </c>
      <c r="F440" s="19" t="str">
        <f>VLOOKUP(A440,OutputOsiris!$A$9:$B$1008,2,FALSE)</f>
        <v/>
      </c>
      <c r="G440" s="46" t="str">
        <f>IF(C440="NEE","",VLOOKUP(A440,InputToets!$A$9:$J$1008,8,FALSE))</f>
        <v/>
      </c>
      <c r="H440" s="13">
        <f t="shared" si="72"/>
        <v>0</v>
      </c>
      <c r="I440" s="12">
        <f t="shared" si="73"/>
        <v>1</v>
      </c>
      <c r="J440" s="13">
        <f t="shared" si="74"/>
        <v>0</v>
      </c>
      <c r="K440" s="46" t="str">
        <f>IF($K$7=0,"",VLOOKUP(A440,Opdracht!$A$11:$J$1010,8,FALSE))</f>
        <v/>
      </c>
      <c r="L440" s="13">
        <f t="shared" si="75"/>
        <v>0</v>
      </c>
      <c r="M440" s="12">
        <f t="shared" si="76"/>
        <v>0</v>
      </c>
      <c r="N440" s="12">
        <f t="shared" si="77"/>
        <v>0</v>
      </c>
      <c r="O440" s="46" t="str">
        <f t="shared" si="78"/>
        <v/>
      </c>
      <c r="P440" s="20" t="str">
        <f>IF(ISERROR(O440),(G440),IF(OR(ISERROR(G440),ISERROR(K440)),"",IF(AND(G440="",K440=""),IF(A440="","",""),IF(ISNUMBER(O440),IF(OR($O$7="T",$O$7="A"),IF(AND(O440&gt;5,O440&lt;$P$4),5,IF(AND(O440&gt;=$P$4,O440&lt;=6),6,MROUND(O440,P$7))),IF(AND(MIN(G440,K440)&lt;#REF!,R440="!",O440&gt;=$P$4),"ONV",IF(AND(O440&gt;5,O440&lt;$P$4),5,IF(AND(O440&gt;=$P$4,O440&lt;=6),6,MROUND(O440,P$7))))),""))))</f>
        <v/>
      </c>
      <c r="Q440" s="187" t="e">
        <f>IF(AND($O$7="B",ISNUMBER(O440),MIN(G440,K440)&lt;#REF!),"!","")</f>
        <v>#REF!</v>
      </c>
      <c r="R440" s="190" t="str">
        <f t="shared" si="69"/>
        <v/>
      </c>
      <c r="S440" s="193" t="str">
        <f t="shared" si="79"/>
        <v/>
      </c>
      <c r="T440" s="1"/>
    </row>
    <row r="441" spans="1:20" x14ac:dyDescent="0.2">
      <c r="A441" s="21" t="str">
        <f>OutputOsiris!A441</f>
        <v/>
      </c>
      <c r="B441" s="26" t="str">
        <f>VLOOKUP(A441,InputToets!$A$9:$A$1008,1,FALSE)</f>
        <v/>
      </c>
      <c r="C441" s="44" t="str">
        <f t="shared" si="70"/>
        <v/>
      </c>
      <c r="D441" s="45" t="str">
        <f>VLOOKUP(A441,Opdracht!$A$11:$A$1010,1,FALSE)</f>
        <v/>
      </c>
      <c r="E441" s="44" t="str">
        <f t="shared" si="71"/>
        <v/>
      </c>
      <c r="F441" s="19" t="str">
        <f>VLOOKUP(A441,OutputOsiris!$A$9:$B$1008,2,FALSE)</f>
        <v/>
      </c>
      <c r="G441" s="46" t="str">
        <f>IF(C441="NEE","",VLOOKUP(A441,InputToets!$A$9:$J$1008,8,FALSE))</f>
        <v/>
      </c>
      <c r="H441" s="13">
        <f t="shared" si="72"/>
        <v>0</v>
      </c>
      <c r="I441" s="12">
        <f t="shared" si="73"/>
        <v>1</v>
      </c>
      <c r="J441" s="13">
        <f t="shared" si="74"/>
        <v>0</v>
      </c>
      <c r="K441" s="46" t="str">
        <f>IF($K$7=0,"",VLOOKUP(A441,Opdracht!$A$11:$J$1010,8,FALSE))</f>
        <v/>
      </c>
      <c r="L441" s="13">
        <f t="shared" si="75"/>
        <v>0</v>
      </c>
      <c r="M441" s="12">
        <f t="shared" si="76"/>
        <v>0</v>
      </c>
      <c r="N441" s="12">
        <f t="shared" si="77"/>
        <v>0</v>
      </c>
      <c r="O441" s="46" t="str">
        <f t="shared" si="78"/>
        <v/>
      </c>
      <c r="P441" s="20" t="str">
        <f>IF(ISERROR(O441),(G441),IF(OR(ISERROR(G441),ISERROR(K441)),"",IF(AND(G441="",K441=""),IF(A441="","",""),IF(ISNUMBER(O441),IF(OR($O$7="T",$O$7="A"),IF(AND(O441&gt;5,O441&lt;$P$4),5,IF(AND(O441&gt;=$P$4,O441&lt;=6),6,MROUND(O441,P$7))),IF(AND(MIN(G441,K441)&lt;#REF!,R441="!",O441&gt;=$P$4),"ONV",IF(AND(O441&gt;5,O441&lt;$P$4),5,IF(AND(O441&gt;=$P$4,O441&lt;=6),6,MROUND(O441,P$7))))),""))))</f>
        <v/>
      </c>
      <c r="Q441" s="187" t="e">
        <f>IF(AND($O$7="B",ISNUMBER(O441),MIN(G441,K441)&lt;#REF!),"!","")</f>
        <v>#REF!</v>
      </c>
      <c r="R441" s="190" t="str">
        <f t="shared" si="69"/>
        <v/>
      </c>
      <c r="S441" s="193" t="str">
        <f t="shared" si="79"/>
        <v/>
      </c>
      <c r="T441" s="1"/>
    </row>
    <row r="442" spans="1:20" x14ac:dyDescent="0.2">
      <c r="A442" s="21" t="str">
        <f>OutputOsiris!A442</f>
        <v/>
      </c>
      <c r="B442" s="26" t="str">
        <f>VLOOKUP(A442,InputToets!$A$9:$A$1008,1,FALSE)</f>
        <v/>
      </c>
      <c r="C442" s="44" t="str">
        <f t="shared" si="70"/>
        <v/>
      </c>
      <c r="D442" s="45" t="str">
        <f>VLOOKUP(A442,Opdracht!$A$11:$A$1010,1,FALSE)</f>
        <v/>
      </c>
      <c r="E442" s="44" t="str">
        <f t="shared" si="71"/>
        <v/>
      </c>
      <c r="F442" s="19" t="str">
        <f>VLOOKUP(A442,OutputOsiris!$A$9:$B$1008,2,FALSE)</f>
        <v/>
      </c>
      <c r="G442" s="46" t="str">
        <f>IF(C442="NEE","",VLOOKUP(A442,InputToets!$A$9:$J$1008,8,FALSE))</f>
        <v/>
      </c>
      <c r="H442" s="13">
        <f t="shared" si="72"/>
        <v>0</v>
      </c>
      <c r="I442" s="12">
        <f t="shared" si="73"/>
        <v>1</v>
      </c>
      <c r="J442" s="13">
        <f t="shared" si="74"/>
        <v>0</v>
      </c>
      <c r="K442" s="46" t="str">
        <f>IF($K$7=0,"",VLOOKUP(A442,Opdracht!$A$11:$J$1010,8,FALSE))</f>
        <v/>
      </c>
      <c r="L442" s="13">
        <f t="shared" si="75"/>
        <v>0</v>
      </c>
      <c r="M442" s="12">
        <f t="shared" si="76"/>
        <v>0</v>
      </c>
      <c r="N442" s="12">
        <f t="shared" si="77"/>
        <v>0</v>
      </c>
      <c r="O442" s="46" t="str">
        <f t="shared" si="78"/>
        <v/>
      </c>
      <c r="P442" s="20" t="str">
        <f>IF(ISERROR(O442),(G442),IF(OR(ISERROR(G442),ISERROR(K442)),"",IF(AND(G442="",K442=""),IF(A442="","",""),IF(ISNUMBER(O442),IF(OR($O$7="T",$O$7="A"),IF(AND(O442&gt;5,O442&lt;$P$4),5,IF(AND(O442&gt;=$P$4,O442&lt;=6),6,MROUND(O442,P$7))),IF(AND(MIN(G442,K442)&lt;#REF!,R442="!",O442&gt;=$P$4),"ONV",IF(AND(O442&gt;5,O442&lt;$P$4),5,IF(AND(O442&gt;=$P$4,O442&lt;=6),6,MROUND(O442,P$7))))),""))))</f>
        <v/>
      </c>
      <c r="Q442" s="187" t="e">
        <f>IF(AND($O$7="B",ISNUMBER(O442),MIN(G442,K442)&lt;#REF!),"!","")</f>
        <v>#REF!</v>
      </c>
      <c r="R442" s="190" t="str">
        <f t="shared" si="69"/>
        <v/>
      </c>
      <c r="S442" s="193" t="str">
        <f t="shared" si="79"/>
        <v/>
      </c>
      <c r="T442" s="1"/>
    </row>
    <row r="443" spans="1:20" x14ac:dyDescent="0.2">
      <c r="A443" s="21" t="str">
        <f>OutputOsiris!A443</f>
        <v/>
      </c>
      <c r="B443" s="26" t="str">
        <f>VLOOKUP(A443,InputToets!$A$9:$A$1008,1,FALSE)</f>
        <v/>
      </c>
      <c r="C443" s="44" t="str">
        <f t="shared" si="70"/>
        <v/>
      </c>
      <c r="D443" s="45" t="str">
        <f>VLOOKUP(A443,Opdracht!$A$11:$A$1010,1,FALSE)</f>
        <v/>
      </c>
      <c r="E443" s="44" t="str">
        <f t="shared" si="71"/>
        <v/>
      </c>
      <c r="F443" s="19" t="str">
        <f>VLOOKUP(A443,OutputOsiris!$A$9:$B$1008,2,FALSE)</f>
        <v/>
      </c>
      <c r="G443" s="46" t="str">
        <f>IF(C443="NEE","",VLOOKUP(A443,InputToets!$A$9:$J$1008,8,FALSE))</f>
        <v/>
      </c>
      <c r="H443" s="13">
        <f t="shared" si="72"/>
        <v>0</v>
      </c>
      <c r="I443" s="12">
        <f t="shared" si="73"/>
        <v>1</v>
      </c>
      <c r="J443" s="13">
        <f t="shared" si="74"/>
        <v>0</v>
      </c>
      <c r="K443" s="46" t="str">
        <f>IF($K$7=0,"",VLOOKUP(A443,Opdracht!$A$11:$J$1010,8,FALSE))</f>
        <v/>
      </c>
      <c r="L443" s="13">
        <f t="shared" si="75"/>
        <v>0</v>
      </c>
      <c r="M443" s="12">
        <f t="shared" si="76"/>
        <v>0</v>
      </c>
      <c r="N443" s="12">
        <f t="shared" si="77"/>
        <v>0</v>
      </c>
      <c r="O443" s="46" t="str">
        <f t="shared" si="78"/>
        <v/>
      </c>
      <c r="P443" s="20" t="str">
        <f>IF(ISERROR(O443),(G443),IF(OR(ISERROR(G443),ISERROR(K443)),"",IF(AND(G443="",K443=""),IF(A443="","",""),IF(ISNUMBER(O443),IF(OR($O$7="T",$O$7="A"),IF(AND(O443&gt;5,O443&lt;$P$4),5,IF(AND(O443&gt;=$P$4,O443&lt;=6),6,MROUND(O443,P$7))),IF(AND(MIN(G443,K443)&lt;#REF!,R443="!",O443&gt;=$P$4),"ONV",IF(AND(O443&gt;5,O443&lt;$P$4),5,IF(AND(O443&gt;=$P$4,O443&lt;=6),6,MROUND(O443,P$7))))),""))))</f>
        <v/>
      </c>
      <c r="Q443" s="187" t="e">
        <f>IF(AND($O$7="B",ISNUMBER(O443),MIN(G443,K443)&lt;#REF!),"!","")</f>
        <v>#REF!</v>
      </c>
      <c r="R443" s="190" t="str">
        <f t="shared" si="69"/>
        <v/>
      </c>
      <c r="S443" s="193" t="str">
        <f t="shared" si="79"/>
        <v/>
      </c>
      <c r="T443" s="1"/>
    </row>
    <row r="444" spans="1:20" x14ac:dyDescent="0.2">
      <c r="A444" s="21" t="str">
        <f>OutputOsiris!A444</f>
        <v/>
      </c>
      <c r="B444" s="26" t="str">
        <f>VLOOKUP(A444,InputToets!$A$9:$A$1008,1,FALSE)</f>
        <v/>
      </c>
      <c r="C444" s="44" t="str">
        <f t="shared" si="70"/>
        <v/>
      </c>
      <c r="D444" s="45" t="str">
        <f>VLOOKUP(A444,Opdracht!$A$11:$A$1010,1,FALSE)</f>
        <v/>
      </c>
      <c r="E444" s="44" t="str">
        <f t="shared" si="71"/>
        <v/>
      </c>
      <c r="F444" s="19" t="str">
        <f>VLOOKUP(A444,OutputOsiris!$A$9:$B$1008,2,FALSE)</f>
        <v/>
      </c>
      <c r="G444" s="46" t="str">
        <f>IF(C444="NEE","",VLOOKUP(A444,InputToets!$A$9:$J$1008,8,FALSE))</f>
        <v/>
      </c>
      <c r="H444" s="13">
        <f t="shared" si="72"/>
        <v>0</v>
      </c>
      <c r="I444" s="12">
        <f t="shared" si="73"/>
        <v>1</v>
      </c>
      <c r="J444" s="13">
        <f t="shared" si="74"/>
        <v>0</v>
      </c>
      <c r="K444" s="46" t="str">
        <f>IF($K$7=0,"",VLOOKUP(A444,Opdracht!$A$11:$J$1010,8,FALSE))</f>
        <v/>
      </c>
      <c r="L444" s="13">
        <f t="shared" si="75"/>
        <v>0</v>
      </c>
      <c r="M444" s="12">
        <f t="shared" si="76"/>
        <v>0</v>
      </c>
      <c r="N444" s="12">
        <f t="shared" si="77"/>
        <v>0</v>
      </c>
      <c r="O444" s="46" t="str">
        <f t="shared" si="78"/>
        <v/>
      </c>
      <c r="P444" s="20" t="str">
        <f>IF(ISERROR(O444),(G444),IF(OR(ISERROR(G444),ISERROR(K444)),"",IF(AND(G444="",K444=""),IF(A444="","",""),IF(ISNUMBER(O444),IF(OR($O$7="T",$O$7="A"),IF(AND(O444&gt;5,O444&lt;$P$4),5,IF(AND(O444&gt;=$P$4,O444&lt;=6),6,MROUND(O444,P$7))),IF(AND(MIN(G444,K444)&lt;#REF!,R444="!",O444&gt;=$P$4),"ONV",IF(AND(O444&gt;5,O444&lt;$P$4),5,IF(AND(O444&gt;=$P$4,O444&lt;=6),6,MROUND(O444,P$7))))),""))))</f>
        <v/>
      </c>
      <c r="Q444" s="187" t="e">
        <f>IF(AND($O$7="B",ISNUMBER(O444),MIN(G444,K444)&lt;#REF!),"!","")</f>
        <v>#REF!</v>
      </c>
      <c r="R444" s="190" t="str">
        <f t="shared" si="69"/>
        <v/>
      </c>
      <c r="S444" s="193" t="str">
        <f t="shared" si="79"/>
        <v/>
      </c>
      <c r="T444" s="1"/>
    </row>
    <row r="445" spans="1:20" x14ac:dyDescent="0.2">
      <c r="A445" s="21" t="str">
        <f>OutputOsiris!A445</f>
        <v/>
      </c>
      <c r="B445" s="26" t="str">
        <f>VLOOKUP(A445,InputToets!$A$9:$A$1008,1,FALSE)</f>
        <v/>
      </c>
      <c r="C445" s="44" t="str">
        <f t="shared" si="70"/>
        <v/>
      </c>
      <c r="D445" s="45" t="str">
        <f>VLOOKUP(A445,Opdracht!$A$11:$A$1010,1,FALSE)</f>
        <v/>
      </c>
      <c r="E445" s="44" t="str">
        <f t="shared" si="71"/>
        <v/>
      </c>
      <c r="F445" s="19" t="str">
        <f>VLOOKUP(A445,OutputOsiris!$A$9:$B$1008,2,FALSE)</f>
        <v/>
      </c>
      <c r="G445" s="46" t="str">
        <f>IF(C445="NEE","",VLOOKUP(A445,InputToets!$A$9:$J$1008,8,FALSE))</f>
        <v/>
      </c>
      <c r="H445" s="13">
        <f t="shared" si="72"/>
        <v>0</v>
      </c>
      <c r="I445" s="12">
        <f t="shared" si="73"/>
        <v>1</v>
      </c>
      <c r="J445" s="13">
        <f t="shared" si="74"/>
        <v>0</v>
      </c>
      <c r="K445" s="46" t="str">
        <f>IF($K$7=0,"",VLOOKUP(A445,Opdracht!$A$11:$J$1010,8,FALSE))</f>
        <v/>
      </c>
      <c r="L445" s="13">
        <f t="shared" si="75"/>
        <v>0</v>
      </c>
      <c r="M445" s="12">
        <f t="shared" si="76"/>
        <v>0</v>
      </c>
      <c r="N445" s="12">
        <f t="shared" si="77"/>
        <v>0</v>
      </c>
      <c r="O445" s="46" t="str">
        <f t="shared" si="78"/>
        <v/>
      </c>
      <c r="P445" s="20" t="str">
        <f>IF(ISERROR(O445),(G445),IF(OR(ISERROR(G445),ISERROR(K445)),"",IF(AND(G445="",K445=""),IF(A445="","",""),IF(ISNUMBER(O445),IF(OR($O$7="T",$O$7="A"),IF(AND(O445&gt;5,O445&lt;$P$4),5,IF(AND(O445&gt;=$P$4,O445&lt;=6),6,MROUND(O445,P$7))),IF(AND(MIN(G445,K445)&lt;#REF!,R445="!",O445&gt;=$P$4),"ONV",IF(AND(O445&gt;5,O445&lt;$P$4),5,IF(AND(O445&gt;=$P$4,O445&lt;=6),6,MROUND(O445,P$7))))),""))))</f>
        <v/>
      </c>
      <c r="Q445" s="187" t="e">
        <f>IF(AND($O$7="B",ISNUMBER(O445),MIN(G445,K445)&lt;#REF!),"!","")</f>
        <v>#REF!</v>
      </c>
      <c r="R445" s="190" t="str">
        <f t="shared" si="69"/>
        <v/>
      </c>
      <c r="S445" s="193" t="str">
        <f t="shared" si="79"/>
        <v/>
      </c>
      <c r="T445" s="1"/>
    </row>
    <row r="446" spans="1:20" x14ac:dyDescent="0.2">
      <c r="A446" s="21" t="str">
        <f>OutputOsiris!A446</f>
        <v/>
      </c>
      <c r="B446" s="26" t="str">
        <f>VLOOKUP(A446,InputToets!$A$9:$A$1008,1,FALSE)</f>
        <v/>
      </c>
      <c r="C446" s="44" t="str">
        <f t="shared" si="70"/>
        <v/>
      </c>
      <c r="D446" s="45" t="str">
        <f>VLOOKUP(A446,Opdracht!$A$11:$A$1010,1,FALSE)</f>
        <v/>
      </c>
      <c r="E446" s="44" t="str">
        <f t="shared" si="71"/>
        <v/>
      </c>
      <c r="F446" s="19" t="str">
        <f>VLOOKUP(A446,OutputOsiris!$A$9:$B$1008,2,FALSE)</f>
        <v/>
      </c>
      <c r="G446" s="46" t="str">
        <f>IF(C446="NEE","",VLOOKUP(A446,InputToets!$A$9:$J$1008,8,FALSE))</f>
        <v/>
      </c>
      <c r="H446" s="13">
        <f t="shared" si="72"/>
        <v>0</v>
      </c>
      <c r="I446" s="12">
        <f t="shared" si="73"/>
        <v>1</v>
      </c>
      <c r="J446" s="13">
        <f t="shared" si="74"/>
        <v>0</v>
      </c>
      <c r="K446" s="46" t="str">
        <f>IF($K$7=0,"",VLOOKUP(A446,Opdracht!$A$11:$J$1010,8,FALSE))</f>
        <v/>
      </c>
      <c r="L446" s="13">
        <f t="shared" si="75"/>
        <v>0</v>
      </c>
      <c r="M446" s="12">
        <f t="shared" si="76"/>
        <v>0</v>
      </c>
      <c r="N446" s="12">
        <f t="shared" si="77"/>
        <v>0</v>
      </c>
      <c r="O446" s="46" t="str">
        <f t="shared" si="78"/>
        <v/>
      </c>
      <c r="P446" s="20" t="str">
        <f>IF(ISERROR(O446),(G446),IF(OR(ISERROR(G446),ISERROR(K446)),"",IF(AND(G446="",K446=""),IF(A446="","",""),IF(ISNUMBER(O446),IF(OR($O$7="T",$O$7="A"),IF(AND(O446&gt;5,O446&lt;$P$4),5,IF(AND(O446&gt;=$P$4,O446&lt;=6),6,MROUND(O446,P$7))),IF(AND(MIN(G446,K446)&lt;#REF!,R446="!",O446&gt;=$P$4),"ONV",IF(AND(O446&gt;5,O446&lt;$P$4),5,IF(AND(O446&gt;=$P$4,O446&lt;=6),6,MROUND(O446,P$7))))),""))))</f>
        <v/>
      </c>
      <c r="Q446" s="187" t="e">
        <f>IF(AND($O$7="B",ISNUMBER(O446),MIN(G446,K446)&lt;#REF!),"!","")</f>
        <v>#REF!</v>
      </c>
      <c r="R446" s="190" t="str">
        <f t="shared" si="69"/>
        <v/>
      </c>
      <c r="S446" s="193" t="str">
        <f t="shared" si="79"/>
        <v/>
      </c>
      <c r="T446" s="1"/>
    </row>
    <row r="447" spans="1:20" x14ac:dyDescent="0.2">
      <c r="A447" s="21" t="str">
        <f>OutputOsiris!A447</f>
        <v/>
      </c>
      <c r="B447" s="26" t="str">
        <f>VLOOKUP(A447,InputToets!$A$9:$A$1008,1,FALSE)</f>
        <v/>
      </c>
      <c r="C447" s="44" t="str">
        <f t="shared" si="70"/>
        <v/>
      </c>
      <c r="D447" s="45" t="str">
        <f>VLOOKUP(A447,Opdracht!$A$11:$A$1010,1,FALSE)</f>
        <v/>
      </c>
      <c r="E447" s="44" t="str">
        <f t="shared" si="71"/>
        <v/>
      </c>
      <c r="F447" s="19" t="str">
        <f>VLOOKUP(A447,OutputOsiris!$A$9:$B$1008,2,FALSE)</f>
        <v/>
      </c>
      <c r="G447" s="46" t="str">
        <f>IF(C447="NEE","",VLOOKUP(A447,InputToets!$A$9:$J$1008,8,FALSE))</f>
        <v/>
      </c>
      <c r="H447" s="13">
        <f t="shared" si="72"/>
        <v>0</v>
      </c>
      <c r="I447" s="12">
        <f t="shared" si="73"/>
        <v>1</v>
      </c>
      <c r="J447" s="13">
        <f t="shared" si="74"/>
        <v>0</v>
      </c>
      <c r="K447" s="46" t="str">
        <f>IF($K$7=0,"",VLOOKUP(A447,Opdracht!$A$11:$J$1010,8,FALSE))</f>
        <v/>
      </c>
      <c r="L447" s="13">
        <f t="shared" si="75"/>
        <v>0</v>
      </c>
      <c r="M447" s="12">
        <f t="shared" si="76"/>
        <v>0</v>
      </c>
      <c r="N447" s="12">
        <f t="shared" si="77"/>
        <v>0</v>
      </c>
      <c r="O447" s="46" t="str">
        <f t="shared" si="78"/>
        <v/>
      </c>
      <c r="P447" s="20" t="str">
        <f>IF(ISERROR(O447),(G447),IF(OR(ISERROR(G447),ISERROR(K447)),"",IF(AND(G447="",K447=""),IF(A447="","",""),IF(ISNUMBER(O447),IF(OR($O$7="T",$O$7="A"),IF(AND(O447&gt;5,O447&lt;$P$4),5,IF(AND(O447&gt;=$P$4,O447&lt;=6),6,MROUND(O447,P$7))),IF(AND(MIN(G447,K447)&lt;#REF!,R447="!",O447&gt;=$P$4),"ONV",IF(AND(O447&gt;5,O447&lt;$P$4),5,IF(AND(O447&gt;=$P$4,O447&lt;=6),6,MROUND(O447,P$7))))),""))))</f>
        <v/>
      </c>
      <c r="Q447" s="187" t="e">
        <f>IF(AND($O$7="B",ISNUMBER(O447),MIN(G447,K447)&lt;#REF!),"!","")</f>
        <v>#REF!</v>
      </c>
      <c r="R447" s="190" t="str">
        <f t="shared" si="69"/>
        <v/>
      </c>
      <c r="S447" s="193" t="str">
        <f t="shared" si="79"/>
        <v/>
      </c>
      <c r="T447" s="1"/>
    </row>
    <row r="448" spans="1:20" x14ac:dyDescent="0.2">
      <c r="A448" s="21" t="str">
        <f>OutputOsiris!A448</f>
        <v/>
      </c>
      <c r="B448" s="26" t="str">
        <f>VLOOKUP(A448,InputToets!$A$9:$A$1008,1,FALSE)</f>
        <v/>
      </c>
      <c r="C448" s="44" t="str">
        <f t="shared" si="70"/>
        <v/>
      </c>
      <c r="D448" s="45" t="str">
        <f>VLOOKUP(A448,Opdracht!$A$11:$A$1010,1,FALSE)</f>
        <v/>
      </c>
      <c r="E448" s="44" t="str">
        <f t="shared" si="71"/>
        <v/>
      </c>
      <c r="F448" s="19" t="str">
        <f>VLOOKUP(A448,OutputOsiris!$A$9:$B$1008,2,FALSE)</f>
        <v/>
      </c>
      <c r="G448" s="46" t="str">
        <f>IF(C448="NEE","",VLOOKUP(A448,InputToets!$A$9:$J$1008,8,FALSE))</f>
        <v/>
      </c>
      <c r="H448" s="13">
        <f t="shared" si="72"/>
        <v>0</v>
      </c>
      <c r="I448" s="12">
        <f t="shared" si="73"/>
        <v>1</v>
      </c>
      <c r="J448" s="13">
        <f t="shared" si="74"/>
        <v>0</v>
      </c>
      <c r="K448" s="46" t="str">
        <f>IF($K$7=0,"",VLOOKUP(A448,Opdracht!$A$11:$J$1010,8,FALSE))</f>
        <v/>
      </c>
      <c r="L448" s="13">
        <f t="shared" si="75"/>
        <v>0</v>
      </c>
      <c r="M448" s="12">
        <f t="shared" si="76"/>
        <v>0</v>
      </c>
      <c r="N448" s="12">
        <f t="shared" si="77"/>
        <v>0</v>
      </c>
      <c r="O448" s="46" t="str">
        <f t="shared" si="78"/>
        <v/>
      </c>
      <c r="P448" s="20" t="str">
        <f>IF(ISERROR(O448),(G448),IF(OR(ISERROR(G448),ISERROR(K448)),"",IF(AND(G448="",K448=""),IF(A448="","",""),IF(ISNUMBER(O448),IF(OR($O$7="T",$O$7="A"),IF(AND(O448&gt;5,O448&lt;$P$4),5,IF(AND(O448&gt;=$P$4,O448&lt;=6),6,MROUND(O448,P$7))),IF(AND(MIN(G448,K448)&lt;#REF!,R448="!",O448&gt;=$P$4),"ONV",IF(AND(O448&gt;5,O448&lt;$P$4),5,IF(AND(O448&gt;=$P$4,O448&lt;=6),6,MROUND(O448,P$7))))),""))))</f>
        <v/>
      </c>
      <c r="Q448" s="187" t="e">
        <f>IF(AND($O$7="B",ISNUMBER(O448),MIN(G448,K448)&lt;#REF!),"!","")</f>
        <v>#REF!</v>
      </c>
      <c r="R448" s="190" t="str">
        <f t="shared" si="69"/>
        <v/>
      </c>
      <c r="S448" s="193" t="str">
        <f t="shared" si="79"/>
        <v/>
      </c>
      <c r="T448" s="1"/>
    </row>
    <row r="449" spans="1:20" x14ac:dyDescent="0.2">
      <c r="A449" s="21" t="str">
        <f>OutputOsiris!A449</f>
        <v/>
      </c>
      <c r="B449" s="26" t="str">
        <f>VLOOKUP(A449,InputToets!$A$9:$A$1008,1,FALSE)</f>
        <v/>
      </c>
      <c r="C449" s="44" t="str">
        <f t="shared" si="70"/>
        <v/>
      </c>
      <c r="D449" s="45" t="str">
        <f>VLOOKUP(A449,Opdracht!$A$11:$A$1010,1,FALSE)</f>
        <v/>
      </c>
      <c r="E449" s="44" t="str">
        <f t="shared" si="71"/>
        <v/>
      </c>
      <c r="F449" s="19" t="str">
        <f>VLOOKUP(A449,OutputOsiris!$A$9:$B$1008,2,FALSE)</f>
        <v/>
      </c>
      <c r="G449" s="46" t="str">
        <f>IF(C449="NEE","",VLOOKUP(A449,InputToets!$A$9:$J$1008,8,FALSE))</f>
        <v/>
      </c>
      <c r="H449" s="13">
        <f t="shared" si="72"/>
        <v>0</v>
      </c>
      <c r="I449" s="12">
        <f t="shared" si="73"/>
        <v>1</v>
      </c>
      <c r="J449" s="13">
        <f t="shared" si="74"/>
        <v>0</v>
      </c>
      <c r="K449" s="46" t="str">
        <f>IF($K$7=0,"",VLOOKUP(A449,Opdracht!$A$11:$J$1010,8,FALSE))</f>
        <v/>
      </c>
      <c r="L449" s="13">
        <f t="shared" si="75"/>
        <v>0</v>
      </c>
      <c r="M449" s="12">
        <f t="shared" si="76"/>
        <v>0</v>
      </c>
      <c r="N449" s="12">
        <f t="shared" si="77"/>
        <v>0</v>
      </c>
      <c r="O449" s="46" t="str">
        <f t="shared" si="78"/>
        <v/>
      </c>
      <c r="P449" s="20" t="str">
        <f>IF(ISERROR(O449),(G449),IF(OR(ISERROR(G449),ISERROR(K449)),"",IF(AND(G449="",K449=""),IF(A449="","",""),IF(ISNUMBER(O449),IF(OR($O$7="T",$O$7="A"),IF(AND(O449&gt;5,O449&lt;$P$4),5,IF(AND(O449&gt;=$P$4,O449&lt;=6),6,MROUND(O449,P$7))),IF(AND(MIN(G449,K449)&lt;#REF!,R449="!",O449&gt;=$P$4),"ONV",IF(AND(O449&gt;5,O449&lt;$P$4),5,IF(AND(O449&gt;=$P$4,O449&lt;=6),6,MROUND(O449,P$7))))),""))))</f>
        <v/>
      </c>
      <c r="Q449" s="187" t="e">
        <f>IF(AND($O$7="B",ISNUMBER(O449),MIN(G449,K449)&lt;#REF!),"!","")</f>
        <v>#REF!</v>
      </c>
      <c r="R449" s="190" t="str">
        <f t="shared" si="69"/>
        <v/>
      </c>
      <c r="S449" s="193" t="str">
        <f t="shared" si="79"/>
        <v/>
      </c>
      <c r="T449" s="1"/>
    </row>
    <row r="450" spans="1:20" x14ac:dyDescent="0.2">
      <c r="A450" s="21" t="str">
        <f>OutputOsiris!A450</f>
        <v/>
      </c>
      <c r="B450" s="26" t="str">
        <f>VLOOKUP(A450,InputToets!$A$9:$A$1008,1,FALSE)</f>
        <v/>
      </c>
      <c r="C450" s="44" t="str">
        <f t="shared" si="70"/>
        <v/>
      </c>
      <c r="D450" s="45" t="str">
        <f>VLOOKUP(A450,Opdracht!$A$11:$A$1010,1,FALSE)</f>
        <v/>
      </c>
      <c r="E450" s="44" t="str">
        <f t="shared" si="71"/>
        <v/>
      </c>
      <c r="F450" s="19" t="str">
        <f>VLOOKUP(A450,OutputOsiris!$A$9:$B$1008,2,FALSE)</f>
        <v/>
      </c>
      <c r="G450" s="46" t="str">
        <f>IF(C450="NEE","",VLOOKUP(A450,InputToets!$A$9:$J$1008,8,FALSE))</f>
        <v/>
      </c>
      <c r="H450" s="13">
        <f t="shared" si="72"/>
        <v>0</v>
      </c>
      <c r="I450" s="12">
        <f t="shared" si="73"/>
        <v>1</v>
      </c>
      <c r="J450" s="13">
        <f t="shared" si="74"/>
        <v>0</v>
      </c>
      <c r="K450" s="46" t="str">
        <f>IF($K$7=0,"",VLOOKUP(A450,Opdracht!$A$11:$J$1010,8,FALSE))</f>
        <v/>
      </c>
      <c r="L450" s="13">
        <f t="shared" si="75"/>
        <v>0</v>
      </c>
      <c r="M450" s="12">
        <f t="shared" si="76"/>
        <v>0</v>
      </c>
      <c r="N450" s="12">
        <f t="shared" si="77"/>
        <v>0</v>
      </c>
      <c r="O450" s="46" t="str">
        <f t="shared" si="78"/>
        <v/>
      </c>
      <c r="P450" s="20" t="str">
        <f>IF(ISERROR(O450),(G450),IF(OR(ISERROR(G450),ISERROR(K450)),"",IF(AND(G450="",K450=""),IF(A450="","",""),IF(ISNUMBER(O450),IF(OR($O$7="T",$O$7="A"),IF(AND(O450&gt;5,O450&lt;$P$4),5,IF(AND(O450&gt;=$P$4,O450&lt;=6),6,MROUND(O450,P$7))),IF(AND(MIN(G450,K450)&lt;#REF!,R450="!",O450&gt;=$P$4),"ONV",IF(AND(O450&gt;5,O450&lt;$P$4),5,IF(AND(O450&gt;=$P$4,O450&lt;=6),6,MROUND(O450,P$7))))),""))))</f>
        <v/>
      </c>
      <c r="Q450" s="187" t="e">
        <f>IF(AND($O$7="B",ISNUMBER(O450),MIN(G450,K450)&lt;#REF!),"!","")</f>
        <v>#REF!</v>
      </c>
      <c r="R450" s="190" t="str">
        <f t="shared" si="69"/>
        <v/>
      </c>
      <c r="S450" s="193" t="str">
        <f t="shared" si="79"/>
        <v/>
      </c>
      <c r="T450" s="1"/>
    </row>
    <row r="451" spans="1:20" x14ac:dyDescent="0.2">
      <c r="A451" s="21" t="str">
        <f>OutputOsiris!A451</f>
        <v/>
      </c>
      <c r="B451" s="26" t="str">
        <f>VLOOKUP(A451,InputToets!$A$9:$A$1008,1,FALSE)</f>
        <v/>
      </c>
      <c r="C451" s="44" t="str">
        <f t="shared" si="70"/>
        <v/>
      </c>
      <c r="D451" s="45" t="str">
        <f>VLOOKUP(A451,Opdracht!$A$11:$A$1010,1,FALSE)</f>
        <v/>
      </c>
      <c r="E451" s="44" t="str">
        <f t="shared" si="71"/>
        <v/>
      </c>
      <c r="F451" s="19" t="str">
        <f>VLOOKUP(A451,OutputOsiris!$A$9:$B$1008,2,FALSE)</f>
        <v/>
      </c>
      <c r="G451" s="46" t="str">
        <f>IF(C451="NEE","",VLOOKUP(A451,InputToets!$A$9:$J$1008,8,FALSE))</f>
        <v/>
      </c>
      <c r="H451" s="13">
        <f t="shared" si="72"/>
        <v>0</v>
      </c>
      <c r="I451" s="12">
        <f t="shared" si="73"/>
        <v>1</v>
      </c>
      <c r="J451" s="13">
        <f t="shared" si="74"/>
        <v>0</v>
      </c>
      <c r="K451" s="46" t="str">
        <f>IF($K$7=0,"",VLOOKUP(A451,Opdracht!$A$11:$J$1010,8,FALSE))</f>
        <v/>
      </c>
      <c r="L451" s="13">
        <f t="shared" si="75"/>
        <v>0</v>
      </c>
      <c r="M451" s="12">
        <f t="shared" si="76"/>
        <v>0</v>
      </c>
      <c r="N451" s="12">
        <f t="shared" si="77"/>
        <v>0</v>
      </c>
      <c r="O451" s="46" t="str">
        <f t="shared" si="78"/>
        <v/>
      </c>
      <c r="P451" s="20" t="str">
        <f>IF(ISERROR(O451),(G451),IF(OR(ISERROR(G451),ISERROR(K451)),"",IF(AND(G451="",K451=""),IF(A451="","",""),IF(ISNUMBER(O451),IF(OR($O$7="T",$O$7="A"),IF(AND(O451&gt;5,O451&lt;$P$4),5,IF(AND(O451&gt;=$P$4,O451&lt;=6),6,MROUND(O451,P$7))),IF(AND(MIN(G451,K451)&lt;#REF!,R451="!",O451&gt;=$P$4),"ONV",IF(AND(O451&gt;5,O451&lt;$P$4),5,IF(AND(O451&gt;=$P$4,O451&lt;=6),6,MROUND(O451,P$7))))),""))))</f>
        <v/>
      </c>
      <c r="Q451" s="187" t="e">
        <f>IF(AND($O$7="B",ISNUMBER(O451),MIN(G451,K451)&lt;#REF!),"!","")</f>
        <v>#REF!</v>
      </c>
      <c r="R451" s="190" t="str">
        <f t="shared" si="69"/>
        <v/>
      </c>
      <c r="S451" s="193" t="str">
        <f t="shared" si="79"/>
        <v/>
      </c>
      <c r="T451" s="1"/>
    </row>
    <row r="452" spans="1:20" x14ac:dyDescent="0.2">
      <c r="A452" s="21" t="str">
        <f>OutputOsiris!A452</f>
        <v/>
      </c>
      <c r="B452" s="26" t="str">
        <f>VLOOKUP(A452,InputToets!$A$9:$A$1008,1,FALSE)</f>
        <v/>
      </c>
      <c r="C452" s="44" t="str">
        <f t="shared" si="70"/>
        <v/>
      </c>
      <c r="D452" s="45" t="str">
        <f>VLOOKUP(A452,Opdracht!$A$11:$A$1010,1,FALSE)</f>
        <v/>
      </c>
      <c r="E452" s="44" t="str">
        <f t="shared" si="71"/>
        <v/>
      </c>
      <c r="F452" s="19" t="str">
        <f>VLOOKUP(A452,OutputOsiris!$A$9:$B$1008,2,FALSE)</f>
        <v/>
      </c>
      <c r="G452" s="46" t="str">
        <f>IF(C452="NEE","",VLOOKUP(A452,InputToets!$A$9:$J$1008,8,FALSE))</f>
        <v/>
      </c>
      <c r="H452" s="13">
        <f t="shared" si="72"/>
        <v>0</v>
      </c>
      <c r="I452" s="12">
        <f t="shared" si="73"/>
        <v>1</v>
      </c>
      <c r="J452" s="13">
        <f t="shared" si="74"/>
        <v>0</v>
      </c>
      <c r="K452" s="46" t="str">
        <f>IF($K$7=0,"",VLOOKUP(A452,Opdracht!$A$11:$J$1010,8,FALSE))</f>
        <v/>
      </c>
      <c r="L452" s="13">
        <f t="shared" si="75"/>
        <v>0</v>
      </c>
      <c r="M452" s="12">
        <f t="shared" si="76"/>
        <v>0</v>
      </c>
      <c r="N452" s="12">
        <f t="shared" si="77"/>
        <v>0</v>
      </c>
      <c r="O452" s="46" t="str">
        <f t="shared" si="78"/>
        <v/>
      </c>
      <c r="P452" s="20" t="str">
        <f>IF(ISERROR(O452),(G452),IF(OR(ISERROR(G452),ISERROR(K452)),"",IF(AND(G452="",K452=""),IF(A452="","",""),IF(ISNUMBER(O452),IF(OR($O$7="T",$O$7="A"),IF(AND(O452&gt;5,O452&lt;$P$4),5,IF(AND(O452&gt;=$P$4,O452&lt;=6),6,MROUND(O452,P$7))),IF(AND(MIN(G452,K452)&lt;#REF!,R452="!",O452&gt;=$P$4),"ONV",IF(AND(O452&gt;5,O452&lt;$P$4),5,IF(AND(O452&gt;=$P$4,O452&lt;=6),6,MROUND(O452,P$7))))),""))))</f>
        <v/>
      </c>
      <c r="Q452" s="187" t="e">
        <f>IF(AND($O$7="B",ISNUMBER(O452),MIN(G452,K452)&lt;#REF!),"!","")</f>
        <v>#REF!</v>
      </c>
      <c r="R452" s="190" t="str">
        <f t="shared" si="69"/>
        <v/>
      </c>
      <c r="S452" s="193" t="str">
        <f t="shared" si="79"/>
        <v/>
      </c>
      <c r="T452" s="1"/>
    </row>
    <row r="453" spans="1:20" x14ac:dyDescent="0.2">
      <c r="A453" s="21" t="str">
        <f>OutputOsiris!A453</f>
        <v/>
      </c>
      <c r="B453" s="26" t="str">
        <f>VLOOKUP(A453,InputToets!$A$9:$A$1008,1,FALSE)</f>
        <v/>
      </c>
      <c r="C453" s="44" t="str">
        <f t="shared" si="70"/>
        <v/>
      </c>
      <c r="D453" s="45" t="str">
        <f>VLOOKUP(A453,Opdracht!$A$11:$A$1010,1,FALSE)</f>
        <v/>
      </c>
      <c r="E453" s="44" t="str">
        <f t="shared" si="71"/>
        <v/>
      </c>
      <c r="F453" s="19" t="str">
        <f>VLOOKUP(A453,OutputOsiris!$A$9:$B$1008,2,FALSE)</f>
        <v/>
      </c>
      <c r="G453" s="46" t="str">
        <f>IF(C453="NEE","",VLOOKUP(A453,InputToets!$A$9:$J$1008,8,FALSE))</f>
        <v/>
      </c>
      <c r="H453" s="13">
        <f t="shared" si="72"/>
        <v>0</v>
      </c>
      <c r="I453" s="12">
        <f t="shared" si="73"/>
        <v>1</v>
      </c>
      <c r="J453" s="13">
        <f t="shared" si="74"/>
        <v>0</v>
      </c>
      <c r="K453" s="46" t="str">
        <f>IF($K$7=0,"",VLOOKUP(A453,Opdracht!$A$11:$J$1010,8,FALSE))</f>
        <v/>
      </c>
      <c r="L453" s="13">
        <f t="shared" si="75"/>
        <v>0</v>
      </c>
      <c r="M453" s="12">
        <f t="shared" si="76"/>
        <v>0</v>
      </c>
      <c r="N453" s="12">
        <f t="shared" si="77"/>
        <v>0</v>
      </c>
      <c r="O453" s="46" t="str">
        <f t="shared" si="78"/>
        <v/>
      </c>
      <c r="P453" s="20" t="str">
        <f>IF(ISERROR(O453),(G453),IF(OR(ISERROR(G453),ISERROR(K453)),"",IF(AND(G453="",K453=""),IF(A453="","",""),IF(ISNUMBER(O453),IF(OR($O$7="T",$O$7="A"),IF(AND(O453&gt;5,O453&lt;$P$4),5,IF(AND(O453&gt;=$P$4,O453&lt;=6),6,MROUND(O453,P$7))),IF(AND(MIN(G453,K453)&lt;#REF!,R453="!",O453&gt;=$P$4),"ONV",IF(AND(O453&gt;5,O453&lt;$P$4),5,IF(AND(O453&gt;=$P$4,O453&lt;=6),6,MROUND(O453,P$7))))),""))))</f>
        <v/>
      </c>
      <c r="Q453" s="187" t="e">
        <f>IF(AND($O$7="B",ISNUMBER(O453),MIN(G453,K453)&lt;#REF!),"!","")</f>
        <v>#REF!</v>
      </c>
      <c r="R453" s="190" t="str">
        <f t="shared" si="69"/>
        <v/>
      </c>
      <c r="S453" s="193" t="str">
        <f t="shared" si="79"/>
        <v/>
      </c>
      <c r="T453" s="1"/>
    </row>
    <row r="454" spans="1:20" x14ac:dyDescent="0.2">
      <c r="A454" s="21" t="str">
        <f>OutputOsiris!A454</f>
        <v/>
      </c>
      <c r="B454" s="26" t="str">
        <f>VLOOKUP(A454,InputToets!$A$9:$A$1008,1,FALSE)</f>
        <v/>
      </c>
      <c r="C454" s="44" t="str">
        <f t="shared" si="70"/>
        <v/>
      </c>
      <c r="D454" s="45" t="str">
        <f>VLOOKUP(A454,Opdracht!$A$11:$A$1010,1,FALSE)</f>
        <v/>
      </c>
      <c r="E454" s="44" t="str">
        <f t="shared" si="71"/>
        <v/>
      </c>
      <c r="F454" s="19" t="str">
        <f>VLOOKUP(A454,OutputOsiris!$A$9:$B$1008,2,FALSE)</f>
        <v/>
      </c>
      <c r="G454" s="46" t="str">
        <f>IF(C454="NEE","",VLOOKUP(A454,InputToets!$A$9:$J$1008,8,FALSE))</f>
        <v/>
      </c>
      <c r="H454" s="13">
        <f t="shared" si="72"/>
        <v>0</v>
      </c>
      <c r="I454" s="12">
        <f t="shared" si="73"/>
        <v>1</v>
      </c>
      <c r="J454" s="13">
        <f t="shared" si="74"/>
        <v>0</v>
      </c>
      <c r="K454" s="46" t="str">
        <f>IF($K$7=0,"",VLOOKUP(A454,Opdracht!$A$11:$J$1010,8,FALSE))</f>
        <v/>
      </c>
      <c r="L454" s="13">
        <f t="shared" si="75"/>
        <v>0</v>
      </c>
      <c r="M454" s="12">
        <f t="shared" si="76"/>
        <v>0</v>
      </c>
      <c r="N454" s="12">
        <f t="shared" si="77"/>
        <v>0</v>
      </c>
      <c r="O454" s="46" t="str">
        <f t="shared" si="78"/>
        <v/>
      </c>
      <c r="P454" s="20" t="str">
        <f>IF(ISERROR(O454),(G454),IF(OR(ISERROR(G454),ISERROR(K454)),"",IF(AND(G454="",K454=""),IF(A454="","",""),IF(ISNUMBER(O454),IF(OR($O$7="T",$O$7="A"),IF(AND(O454&gt;5,O454&lt;$P$4),5,IF(AND(O454&gt;=$P$4,O454&lt;=6),6,MROUND(O454,P$7))),IF(AND(MIN(G454,K454)&lt;#REF!,R454="!",O454&gt;=$P$4),"ONV",IF(AND(O454&gt;5,O454&lt;$P$4),5,IF(AND(O454&gt;=$P$4,O454&lt;=6),6,MROUND(O454,P$7))))),""))))</f>
        <v/>
      </c>
      <c r="Q454" s="187" t="e">
        <f>IF(AND($O$7="B",ISNUMBER(O454),MIN(G454,K454)&lt;#REF!),"!","")</f>
        <v>#REF!</v>
      </c>
      <c r="R454" s="190" t="str">
        <f t="shared" si="69"/>
        <v/>
      </c>
      <c r="S454" s="193" t="str">
        <f t="shared" si="79"/>
        <v/>
      </c>
      <c r="T454" s="1"/>
    </row>
    <row r="455" spans="1:20" x14ac:dyDescent="0.2">
      <c r="A455" s="21" t="str">
        <f>OutputOsiris!A455</f>
        <v/>
      </c>
      <c r="B455" s="26" t="str">
        <f>VLOOKUP(A455,InputToets!$A$9:$A$1008,1,FALSE)</f>
        <v/>
      </c>
      <c r="C455" s="44" t="str">
        <f t="shared" si="70"/>
        <v/>
      </c>
      <c r="D455" s="45" t="str">
        <f>VLOOKUP(A455,Opdracht!$A$11:$A$1010,1,FALSE)</f>
        <v/>
      </c>
      <c r="E455" s="44" t="str">
        <f t="shared" si="71"/>
        <v/>
      </c>
      <c r="F455" s="19" t="str">
        <f>VLOOKUP(A455,OutputOsiris!$A$9:$B$1008,2,FALSE)</f>
        <v/>
      </c>
      <c r="G455" s="46" t="str">
        <f>IF(C455="NEE","",VLOOKUP(A455,InputToets!$A$9:$J$1008,8,FALSE))</f>
        <v/>
      </c>
      <c r="H455" s="13">
        <f t="shared" si="72"/>
        <v>0</v>
      </c>
      <c r="I455" s="12">
        <f t="shared" si="73"/>
        <v>1</v>
      </c>
      <c r="J455" s="13">
        <f t="shared" si="74"/>
        <v>0</v>
      </c>
      <c r="K455" s="46" t="str">
        <f>IF($K$7=0,"",VLOOKUP(A455,Opdracht!$A$11:$J$1010,8,FALSE))</f>
        <v/>
      </c>
      <c r="L455" s="13">
        <f t="shared" si="75"/>
        <v>0</v>
      </c>
      <c r="M455" s="12">
        <f t="shared" si="76"/>
        <v>0</v>
      </c>
      <c r="N455" s="12">
        <f t="shared" si="77"/>
        <v>0</v>
      </c>
      <c r="O455" s="46" t="str">
        <f t="shared" si="78"/>
        <v/>
      </c>
      <c r="P455" s="20" t="str">
        <f>IF(ISERROR(O455),(G455),IF(OR(ISERROR(G455),ISERROR(K455)),"",IF(AND(G455="",K455=""),IF(A455="","",""),IF(ISNUMBER(O455),IF(OR($O$7="T",$O$7="A"),IF(AND(O455&gt;5,O455&lt;$P$4),5,IF(AND(O455&gt;=$P$4,O455&lt;=6),6,MROUND(O455,P$7))),IF(AND(MIN(G455,K455)&lt;#REF!,R455="!",O455&gt;=$P$4),"ONV",IF(AND(O455&gt;5,O455&lt;$P$4),5,IF(AND(O455&gt;=$P$4,O455&lt;=6),6,MROUND(O455,P$7))))),""))))</f>
        <v/>
      </c>
      <c r="Q455" s="187" t="e">
        <f>IF(AND($O$7="B",ISNUMBER(O455),MIN(G455,K455)&lt;#REF!),"!","")</f>
        <v>#REF!</v>
      </c>
      <c r="R455" s="190" t="str">
        <f t="shared" si="69"/>
        <v/>
      </c>
      <c r="S455" s="193" t="str">
        <f t="shared" si="79"/>
        <v/>
      </c>
      <c r="T455" s="1"/>
    </row>
    <row r="456" spans="1:20" x14ac:dyDescent="0.2">
      <c r="A456" s="21" t="str">
        <f>OutputOsiris!A456</f>
        <v/>
      </c>
      <c r="B456" s="26" t="str">
        <f>VLOOKUP(A456,InputToets!$A$9:$A$1008,1,FALSE)</f>
        <v/>
      </c>
      <c r="C456" s="44" t="str">
        <f t="shared" si="70"/>
        <v/>
      </c>
      <c r="D456" s="45" t="str">
        <f>VLOOKUP(A456,Opdracht!$A$11:$A$1010,1,FALSE)</f>
        <v/>
      </c>
      <c r="E456" s="44" t="str">
        <f t="shared" si="71"/>
        <v/>
      </c>
      <c r="F456" s="19" t="str">
        <f>VLOOKUP(A456,OutputOsiris!$A$9:$B$1008,2,FALSE)</f>
        <v/>
      </c>
      <c r="G456" s="46" t="str">
        <f>IF(C456="NEE","",VLOOKUP(A456,InputToets!$A$9:$J$1008,8,FALSE))</f>
        <v/>
      </c>
      <c r="H456" s="13">
        <f t="shared" si="72"/>
        <v>0</v>
      </c>
      <c r="I456" s="12">
        <f t="shared" si="73"/>
        <v>1</v>
      </c>
      <c r="J456" s="13">
        <f t="shared" si="74"/>
        <v>0</v>
      </c>
      <c r="K456" s="46" t="str">
        <f>IF($K$7=0,"",VLOOKUP(A456,Opdracht!$A$11:$J$1010,8,FALSE))</f>
        <v/>
      </c>
      <c r="L456" s="13">
        <f t="shared" si="75"/>
        <v>0</v>
      </c>
      <c r="M456" s="12">
        <f t="shared" si="76"/>
        <v>0</v>
      </c>
      <c r="N456" s="12">
        <f t="shared" si="77"/>
        <v>0</v>
      </c>
      <c r="O456" s="46" t="str">
        <f t="shared" si="78"/>
        <v/>
      </c>
      <c r="P456" s="20" t="str">
        <f>IF(ISERROR(O456),(G456),IF(OR(ISERROR(G456),ISERROR(K456)),"",IF(AND(G456="",K456=""),IF(A456="","",""),IF(ISNUMBER(O456),IF(OR($O$7="T",$O$7="A"),IF(AND(O456&gt;5,O456&lt;$P$4),5,IF(AND(O456&gt;=$P$4,O456&lt;=6),6,MROUND(O456,P$7))),IF(AND(MIN(G456,K456)&lt;#REF!,R456="!",O456&gt;=$P$4),"ONV",IF(AND(O456&gt;5,O456&lt;$P$4),5,IF(AND(O456&gt;=$P$4,O456&lt;=6),6,MROUND(O456,P$7))))),""))))</f>
        <v/>
      </c>
      <c r="Q456" s="187" t="e">
        <f>IF(AND($O$7="B",ISNUMBER(O456),MIN(G456,K456)&lt;#REF!),"!","")</f>
        <v>#REF!</v>
      </c>
      <c r="R456" s="190" t="str">
        <f t="shared" si="69"/>
        <v/>
      </c>
      <c r="S456" s="193" t="str">
        <f t="shared" si="79"/>
        <v/>
      </c>
      <c r="T456" s="1"/>
    </row>
    <row r="457" spans="1:20" x14ac:dyDescent="0.2">
      <c r="A457" s="21" t="str">
        <f>OutputOsiris!A457</f>
        <v/>
      </c>
      <c r="B457" s="26" t="str">
        <f>VLOOKUP(A457,InputToets!$A$9:$A$1008,1,FALSE)</f>
        <v/>
      </c>
      <c r="C457" s="44" t="str">
        <f t="shared" si="70"/>
        <v/>
      </c>
      <c r="D457" s="45" t="str">
        <f>VLOOKUP(A457,Opdracht!$A$11:$A$1010,1,FALSE)</f>
        <v/>
      </c>
      <c r="E457" s="44" t="str">
        <f t="shared" si="71"/>
        <v/>
      </c>
      <c r="F457" s="19" t="str">
        <f>VLOOKUP(A457,OutputOsiris!$A$9:$B$1008,2,FALSE)</f>
        <v/>
      </c>
      <c r="G457" s="46" t="str">
        <f>IF(C457="NEE","",VLOOKUP(A457,InputToets!$A$9:$J$1008,8,FALSE))</f>
        <v/>
      </c>
      <c r="H457" s="13">
        <f t="shared" si="72"/>
        <v>0</v>
      </c>
      <c r="I457" s="12">
        <f t="shared" si="73"/>
        <v>1</v>
      </c>
      <c r="J457" s="13">
        <f t="shared" si="74"/>
        <v>0</v>
      </c>
      <c r="K457" s="46" t="str">
        <f>IF($K$7=0,"",VLOOKUP(A457,Opdracht!$A$11:$J$1010,8,FALSE))</f>
        <v/>
      </c>
      <c r="L457" s="13">
        <f t="shared" si="75"/>
        <v>0</v>
      </c>
      <c r="M457" s="12">
        <f t="shared" si="76"/>
        <v>0</v>
      </c>
      <c r="N457" s="12">
        <f t="shared" si="77"/>
        <v>0</v>
      </c>
      <c r="O457" s="46" t="str">
        <f t="shared" si="78"/>
        <v/>
      </c>
      <c r="P457" s="20" t="str">
        <f>IF(ISERROR(O457),(G457),IF(OR(ISERROR(G457),ISERROR(K457)),"",IF(AND(G457="",K457=""),IF(A457="","",""),IF(ISNUMBER(O457),IF(OR($O$7="T",$O$7="A"),IF(AND(O457&gt;5,O457&lt;$P$4),5,IF(AND(O457&gt;=$P$4,O457&lt;=6),6,MROUND(O457,P$7))),IF(AND(MIN(G457,K457)&lt;#REF!,R457="!",O457&gt;=$P$4),"ONV",IF(AND(O457&gt;5,O457&lt;$P$4),5,IF(AND(O457&gt;=$P$4,O457&lt;=6),6,MROUND(O457,P$7))))),""))))</f>
        <v/>
      </c>
      <c r="Q457" s="187" t="e">
        <f>IF(AND($O$7="B",ISNUMBER(O457),MIN(G457,K457)&lt;#REF!),"!","")</f>
        <v>#REF!</v>
      </c>
      <c r="R457" s="190" t="str">
        <f t="shared" ref="R457:R520" si="80">IF(ISERROR(Q457),"",Q457)</f>
        <v/>
      </c>
      <c r="S457" s="193" t="str">
        <f t="shared" si="79"/>
        <v/>
      </c>
      <c r="T457" s="1"/>
    </row>
    <row r="458" spans="1:20" x14ac:dyDescent="0.2">
      <c r="A458" s="21" t="str">
        <f>OutputOsiris!A458</f>
        <v/>
      </c>
      <c r="B458" s="26" t="str">
        <f>VLOOKUP(A458,InputToets!$A$9:$A$1008,1,FALSE)</f>
        <v/>
      </c>
      <c r="C458" s="44" t="str">
        <f t="shared" ref="C458:C521" si="81">IF(LEN(A458)=0,"",(IF(ISERROR(B458),"NEE","x")))</f>
        <v/>
      </c>
      <c r="D458" s="45" t="str">
        <f>VLOOKUP(A458,Opdracht!$A$11:$A$1010,1,FALSE)</f>
        <v/>
      </c>
      <c r="E458" s="44" t="str">
        <f t="shared" ref="E458:E521" si="82">IF(LEN(A458)=0,"",(IF(ISERROR(D458),"NEE","x")))</f>
        <v/>
      </c>
      <c r="F458" s="19" t="str">
        <f>VLOOKUP(A458,OutputOsiris!$A$9:$B$1008,2,FALSE)</f>
        <v/>
      </c>
      <c r="G458" s="46" t="str">
        <f>IF(C458="NEE","",VLOOKUP(A458,InputToets!$A$9:$J$1008,8,FALSE))</f>
        <v/>
      </c>
      <c r="H458" s="13">
        <f t="shared" ref="H458:H521" si="83">IF(ISNA(G458),0,IF(G458="",0,G458))</f>
        <v>0</v>
      </c>
      <c r="I458" s="12">
        <f t="shared" ref="I458:I521" si="84">$G$7</f>
        <v>1</v>
      </c>
      <c r="J458" s="13">
        <f t="shared" ref="J458:J521" si="85">I458*H458</f>
        <v>0</v>
      </c>
      <c r="K458" s="46" t="str">
        <f>IF($K$7=0,"",VLOOKUP(A458,Opdracht!$A$11:$J$1010,8,FALSE))</f>
        <v/>
      </c>
      <c r="L458" s="13">
        <f t="shared" ref="L458:L521" si="86">IF(ISNA(K458),0,IF(K458="",0,K458))</f>
        <v>0</v>
      </c>
      <c r="M458" s="12">
        <f t="shared" ref="M458:M521" si="87">$K$7</f>
        <v>0</v>
      </c>
      <c r="N458" s="12">
        <f t="shared" ref="N458:N521" si="88">M458*L458</f>
        <v>0</v>
      </c>
      <c r="O458" s="46" t="str">
        <f t="shared" ref="O458:O521" si="89">IF(AND(J458=0,N458=0),"",IF($O$7="A",(J458+N458)/(I458+M458),IF(AND(J458&lt;&gt;0,N458&lt;&gt;0,$O$7="B"),($G$7*H458+$K$7*L458)/($G$7+$K$7),IF(AND(J458&lt;&gt;0,$O$7="T"),($G$7*H458+$K$7*L458)/($G$7+$K$7),""))))</f>
        <v/>
      </c>
      <c r="P458" s="20" t="str">
        <f>IF(ISERROR(O458),(G458),IF(OR(ISERROR(G458),ISERROR(K458)),"",IF(AND(G458="",K458=""),IF(A458="","",""),IF(ISNUMBER(O458),IF(OR($O$7="T",$O$7="A"),IF(AND(O458&gt;5,O458&lt;$P$4),5,IF(AND(O458&gt;=$P$4,O458&lt;=6),6,MROUND(O458,P$7))),IF(AND(MIN(G458,K458)&lt;#REF!,R458="!",O458&gt;=$P$4),"ONV",IF(AND(O458&gt;5,O458&lt;$P$4),5,IF(AND(O458&gt;=$P$4,O458&lt;=6),6,MROUND(O458,P$7))))),""))))</f>
        <v/>
      </c>
      <c r="Q458" s="187" t="e">
        <f>IF(AND($O$7="B",ISNUMBER(O458),MIN(G458,K458)&lt;#REF!),"!","")</f>
        <v>#REF!</v>
      </c>
      <c r="R458" s="190" t="str">
        <f t="shared" si="80"/>
        <v/>
      </c>
      <c r="S458" s="193" t="str">
        <f t="shared" ref="S458:S521" si="90">IF(AND(NOT(ISNUMBER(P458)),R458="!"),"!","")</f>
        <v/>
      </c>
      <c r="T458" s="1"/>
    </row>
    <row r="459" spans="1:20" x14ac:dyDescent="0.2">
      <c r="A459" s="21" t="str">
        <f>OutputOsiris!A459</f>
        <v/>
      </c>
      <c r="B459" s="26" t="str">
        <f>VLOOKUP(A459,InputToets!$A$9:$A$1008,1,FALSE)</f>
        <v/>
      </c>
      <c r="C459" s="44" t="str">
        <f t="shared" si="81"/>
        <v/>
      </c>
      <c r="D459" s="45" t="str">
        <f>VLOOKUP(A459,Opdracht!$A$11:$A$1010,1,FALSE)</f>
        <v/>
      </c>
      <c r="E459" s="44" t="str">
        <f t="shared" si="82"/>
        <v/>
      </c>
      <c r="F459" s="19" t="str">
        <f>VLOOKUP(A459,OutputOsiris!$A$9:$B$1008,2,FALSE)</f>
        <v/>
      </c>
      <c r="G459" s="46" t="str">
        <f>IF(C459="NEE","",VLOOKUP(A459,InputToets!$A$9:$J$1008,8,FALSE))</f>
        <v/>
      </c>
      <c r="H459" s="13">
        <f t="shared" si="83"/>
        <v>0</v>
      </c>
      <c r="I459" s="12">
        <f t="shared" si="84"/>
        <v>1</v>
      </c>
      <c r="J459" s="13">
        <f t="shared" si="85"/>
        <v>0</v>
      </c>
      <c r="K459" s="46" t="str">
        <f>IF($K$7=0,"",VLOOKUP(A459,Opdracht!$A$11:$J$1010,8,FALSE))</f>
        <v/>
      </c>
      <c r="L459" s="13">
        <f t="shared" si="86"/>
        <v>0</v>
      </c>
      <c r="M459" s="12">
        <f t="shared" si="87"/>
        <v>0</v>
      </c>
      <c r="N459" s="12">
        <f t="shared" si="88"/>
        <v>0</v>
      </c>
      <c r="O459" s="46" t="str">
        <f t="shared" si="89"/>
        <v/>
      </c>
      <c r="P459" s="20" t="str">
        <f>IF(ISERROR(O459),(G459),IF(OR(ISERROR(G459),ISERROR(K459)),"",IF(AND(G459="",K459=""),IF(A459="","",""),IF(ISNUMBER(O459),IF(OR($O$7="T",$O$7="A"),IF(AND(O459&gt;5,O459&lt;$P$4),5,IF(AND(O459&gt;=$P$4,O459&lt;=6),6,MROUND(O459,P$7))),IF(AND(MIN(G459,K459)&lt;#REF!,R459="!",O459&gt;=$P$4),"ONV",IF(AND(O459&gt;5,O459&lt;$P$4),5,IF(AND(O459&gt;=$P$4,O459&lt;=6),6,MROUND(O459,P$7))))),""))))</f>
        <v/>
      </c>
      <c r="Q459" s="187" t="e">
        <f>IF(AND($O$7="B",ISNUMBER(O459),MIN(G459,K459)&lt;#REF!),"!","")</f>
        <v>#REF!</v>
      </c>
      <c r="R459" s="190" t="str">
        <f t="shared" si="80"/>
        <v/>
      </c>
      <c r="S459" s="193" t="str">
        <f t="shared" si="90"/>
        <v/>
      </c>
      <c r="T459" s="1"/>
    </row>
    <row r="460" spans="1:20" x14ac:dyDescent="0.2">
      <c r="A460" s="21" t="str">
        <f>OutputOsiris!A460</f>
        <v/>
      </c>
      <c r="B460" s="26" t="str">
        <f>VLOOKUP(A460,InputToets!$A$9:$A$1008,1,FALSE)</f>
        <v/>
      </c>
      <c r="C460" s="44" t="str">
        <f t="shared" si="81"/>
        <v/>
      </c>
      <c r="D460" s="45" t="str">
        <f>VLOOKUP(A460,Opdracht!$A$11:$A$1010,1,FALSE)</f>
        <v/>
      </c>
      <c r="E460" s="44" t="str">
        <f t="shared" si="82"/>
        <v/>
      </c>
      <c r="F460" s="19" t="str">
        <f>VLOOKUP(A460,OutputOsiris!$A$9:$B$1008,2,FALSE)</f>
        <v/>
      </c>
      <c r="G460" s="46" t="str">
        <f>IF(C460="NEE","",VLOOKUP(A460,InputToets!$A$9:$J$1008,8,FALSE))</f>
        <v/>
      </c>
      <c r="H460" s="13">
        <f t="shared" si="83"/>
        <v>0</v>
      </c>
      <c r="I460" s="12">
        <f t="shared" si="84"/>
        <v>1</v>
      </c>
      <c r="J460" s="13">
        <f t="shared" si="85"/>
        <v>0</v>
      </c>
      <c r="K460" s="46" t="str">
        <f>IF($K$7=0,"",VLOOKUP(A460,Opdracht!$A$11:$J$1010,8,FALSE))</f>
        <v/>
      </c>
      <c r="L460" s="13">
        <f t="shared" si="86"/>
        <v>0</v>
      </c>
      <c r="M460" s="12">
        <f t="shared" si="87"/>
        <v>0</v>
      </c>
      <c r="N460" s="12">
        <f t="shared" si="88"/>
        <v>0</v>
      </c>
      <c r="O460" s="46" t="str">
        <f t="shared" si="89"/>
        <v/>
      </c>
      <c r="P460" s="20" t="str">
        <f>IF(ISERROR(O460),(G460),IF(OR(ISERROR(G460),ISERROR(K460)),"",IF(AND(G460="",K460=""),IF(A460="","",""),IF(ISNUMBER(O460),IF(OR($O$7="T",$O$7="A"),IF(AND(O460&gt;5,O460&lt;$P$4),5,IF(AND(O460&gt;=$P$4,O460&lt;=6),6,MROUND(O460,P$7))),IF(AND(MIN(G460,K460)&lt;#REF!,R460="!",O460&gt;=$P$4),"ONV",IF(AND(O460&gt;5,O460&lt;$P$4),5,IF(AND(O460&gt;=$P$4,O460&lt;=6),6,MROUND(O460,P$7))))),""))))</f>
        <v/>
      </c>
      <c r="Q460" s="187" t="e">
        <f>IF(AND($O$7="B",ISNUMBER(O460),MIN(G460,K460)&lt;#REF!),"!","")</f>
        <v>#REF!</v>
      </c>
      <c r="R460" s="190" t="str">
        <f t="shared" si="80"/>
        <v/>
      </c>
      <c r="S460" s="193" t="str">
        <f t="shared" si="90"/>
        <v/>
      </c>
      <c r="T460" s="1"/>
    </row>
    <row r="461" spans="1:20" x14ac:dyDescent="0.2">
      <c r="A461" s="21" t="str">
        <f>OutputOsiris!A461</f>
        <v/>
      </c>
      <c r="B461" s="26" t="str">
        <f>VLOOKUP(A461,InputToets!$A$9:$A$1008,1,FALSE)</f>
        <v/>
      </c>
      <c r="C461" s="44" t="str">
        <f t="shared" si="81"/>
        <v/>
      </c>
      <c r="D461" s="45" t="str">
        <f>VLOOKUP(A461,Opdracht!$A$11:$A$1010,1,FALSE)</f>
        <v/>
      </c>
      <c r="E461" s="44" t="str">
        <f t="shared" si="82"/>
        <v/>
      </c>
      <c r="F461" s="19" t="str">
        <f>VLOOKUP(A461,OutputOsiris!$A$9:$B$1008,2,FALSE)</f>
        <v/>
      </c>
      <c r="G461" s="46" t="str">
        <f>IF(C461="NEE","",VLOOKUP(A461,InputToets!$A$9:$J$1008,8,FALSE))</f>
        <v/>
      </c>
      <c r="H461" s="13">
        <f t="shared" si="83"/>
        <v>0</v>
      </c>
      <c r="I461" s="12">
        <f t="shared" si="84"/>
        <v>1</v>
      </c>
      <c r="J461" s="13">
        <f t="shared" si="85"/>
        <v>0</v>
      </c>
      <c r="K461" s="46" t="str">
        <f>IF($K$7=0,"",VLOOKUP(A461,Opdracht!$A$11:$J$1010,8,FALSE))</f>
        <v/>
      </c>
      <c r="L461" s="13">
        <f t="shared" si="86"/>
        <v>0</v>
      </c>
      <c r="M461" s="12">
        <f t="shared" si="87"/>
        <v>0</v>
      </c>
      <c r="N461" s="12">
        <f t="shared" si="88"/>
        <v>0</v>
      </c>
      <c r="O461" s="46" t="str">
        <f t="shared" si="89"/>
        <v/>
      </c>
      <c r="P461" s="20" t="str">
        <f>IF(ISERROR(O461),(G461),IF(OR(ISERROR(G461),ISERROR(K461)),"",IF(AND(G461="",K461=""),IF(A461="","",""),IF(ISNUMBER(O461),IF(OR($O$7="T",$O$7="A"),IF(AND(O461&gt;5,O461&lt;$P$4),5,IF(AND(O461&gt;=$P$4,O461&lt;=6),6,MROUND(O461,P$7))),IF(AND(MIN(G461,K461)&lt;#REF!,R461="!",O461&gt;=$P$4),"ONV",IF(AND(O461&gt;5,O461&lt;$P$4),5,IF(AND(O461&gt;=$P$4,O461&lt;=6),6,MROUND(O461,P$7))))),""))))</f>
        <v/>
      </c>
      <c r="Q461" s="187" t="e">
        <f>IF(AND($O$7="B",ISNUMBER(O461),MIN(G461,K461)&lt;#REF!),"!","")</f>
        <v>#REF!</v>
      </c>
      <c r="R461" s="190" t="str">
        <f t="shared" si="80"/>
        <v/>
      </c>
      <c r="S461" s="193" t="str">
        <f t="shared" si="90"/>
        <v/>
      </c>
      <c r="T461" s="1"/>
    </row>
    <row r="462" spans="1:20" x14ac:dyDescent="0.2">
      <c r="A462" s="21" t="str">
        <f>OutputOsiris!A462</f>
        <v/>
      </c>
      <c r="B462" s="26" t="str">
        <f>VLOOKUP(A462,InputToets!$A$9:$A$1008,1,FALSE)</f>
        <v/>
      </c>
      <c r="C462" s="44" t="str">
        <f t="shared" si="81"/>
        <v/>
      </c>
      <c r="D462" s="45" t="str">
        <f>VLOOKUP(A462,Opdracht!$A$11:$A$1010,1,FALSE)</f>
        <v/>
      </c>
      <c r="E462" s="44" t="str">
        <f t="shared" si="82"/>
        <v/>
      </c>
      <c r="F462" s="19" t="str">
        <f>VLOOKUP(A462,OutputOsiris!$A$9:$B$1008,2,FALSE)</f>
        <v/>
      </c>
      <c r="G462" s="46" t="str">
        <f>IF(C462="NEE","",VLOOKUP(A462,InputToets!$A$9:$J$1008,8,FALSE))</f>
        <v/>
      </c>
      <c r="H462" s="13">
        <f t="shared" si="83"/>
        <v>0</v>
      </c>
      <c r="I462" s="12">
        <f t="shared" si="84"/>
        <v>1</v>
      </c>
      <c r="J462" s="13">
        <f t="shared" si="85"/>
        <v>0</v>
      </c>
      <c r="K462" s="46" t="str">
        <f>IF($K$7=0,"",VLOOKUP(A462,Opdracht!$A$11:$J$1010,8,FALSE))</f>
        <v/>
      </c>
      <c r="L462" s="13">
        <f t="shared" si="86"/>
        <v>0</v>
      </c>
      <c r="M462" s="12">
        <f t="shared" si="87"/>
        <v>0</v>
      </c>
      <c r="N462" s="12">
        <f t="shared" si="88"/>
        <v>0</v>
      </c>
      <c r="O462" s="46" t="str">
        <f t="shared" si="89"/>
        <v/>
      </c>
      <c r="P462" s="20" t="str">
        <f>IF(ISERROR(O462),(G462),IF(OR(ISERROR(G462),ISERROR(K462)),"",IF(AND(G462="",K462=""),IF(A462="","",""),IF(ISNUMBER(O462),IF(OR($O$7="T",$O$7="A"),IF(AND(O462&gt;5,O462&lt;$P$4),5,IF(AND(O462&gt;=$P$4,O462&lt;=6),6,MROUND(O462,P$7))),IF(AND(MIN(G462,K462)&lt;#REF!,R462="!",O462&gt;=$P$4),"ONV",IF(AND(O462&gt;5,O462&lt;$P$4),5,IF(AND(O462&gt;=$P$4,O462&lt;=6),6,MROUND(O462,P$7))))),""))))</f>
        <v/>
      </c>
      <c r="Q462" s="187" t="e">
        <f>IF(AND($O$7="B",ISNUMBER(O462),MIN(G462,K462)&lt;#REF!),"!","")</f>
        <v>#REF!</v>
      </c>
      <c r="R462" s="190" t="str">
        <f t="shared" si="80"/>
        <v/>
      </c>
      <c r="S462" s="193" t="str">
        <f t="shared" si="90"/>
        <v/>
      </c>
      <c r="T462" s="1"/>
    </row>
    <row r="463" spans="1:20" x14ac:dyDescent="0.2">
      <c r="A463" s="21" t="str">
        <f>OutputOsiris!A463</f>
        <v/>
      </c>
      <c r="B463" s="26" t="str">
        <f>VLOOKUP(A463,InputToets!$A$9:$A$1008,1,FALSE)</f>
        <v/>
      </c>
      <c r="C463" s="44" t="str">
        <f t="shared" si="81"/>
        <v/>
      </c>
      <c r="D463" s="45" t="str">
        <f>VLOOKUP(A463,Opdracht!$A$11:$A$1010,1,FALSE)</f>
        <v/>
      </c>
      <c r="E463" s="44" t="str">
        <f t="shared" si="82"/>
        <v/>
      </c>
      <c r="F463" s="19" t="str">
        <f>VLOOKUP(A463,OutputOsiris!$A$9:$B$1008,2,FALSE)</f>
        <v/>
      </c>
      <c r="G463" s="46" t="str">
        <f>IF(C463="NEE","",VLOOKUP(A463,InputToets!$A$9:$J$1008,8,FALSE))</f>
        <v/>
      </c>
      <c r="H463" s="13">
        <f t="shared" si="83"/>
        <v>0</v>
      </c>
      <c r="I463" s="12">
        <f t="shared" si="84"/>
        <v>1</v>
      </c>
      <c r="J463" s="13">
        <f t="shared" si="85"/>
        <v>0</v>
      </c>
      <c r="K463" s="46" t="str">
        <f>IF($K$7=0,"",VLOOKUP(A463,Opdracht!$A$11:$J$1010,8,FALSE))</f>
        <v/>
      </c>
      <c r="L463" s="13">
        <f t="shared" si="86"/>
        <v>0</v>
      </c>
      <c r="M463" s="12">
        <f t="shared" si="87"/>
        <v>0</v>
      </c>
      <c r="N463" s="12">
        <f t="shared" si="88"/>
        <v>0</v>
      </c>
      <c r="O463" s="46" t="str">
        <f t="shared" si="89"/>
        <v/>
      </c>
      <c r="P463" s="20" t="str">
        <f>IF(ISERROR(O463),(G463),IF(OR(ISERROR(G463),ISERROR(K463)),"",IF(AND(G463="",K463=""),IF(A463="","",""),IF(ISNUMBER(O463),IF(OR($O$7="T",$O$7="A"),IF(AND(O463&gt;5,O463&lt;$P$4),5,IF(AND(O463&gt;=$P$4,O463&lt;=6),6,MROUND(O463,P$7))),IF(AND(MIN(G463,K463)&lt;#REF!,R463="!",O463&gt;=$P$4),"ONV",IF(AND(O463&gt;5,O463&lt;$P$4),5,IF(AND(O463&gt;=$P$4,O463&lt;=6),6,MROUND(O463,P$7))))),""))))</f>
        <v/>
      </c>
      <c r="Q463" s="187" t="e">
        <f>IF(AND($O$7="B",ISNUMBER(O463),MIN(G463,K463)&lt;#REF!),"!","")</f>
        <v>#REF!</v>
      </c>
      <c r="R463" s="190" t="str">
        <f t="shared" si="80"/>
        <v/>
      </c>
      <c r="S463" s="193" t="str">
        <f t="shared" si="90"/>
        <v/>
      </c>
      <c r="T463" s="1"/>
    </row>
    <row r="464" spans="1:20" x14ac:dyDescent="0.2">
      <c r="A464" s="21" t="str">
        <f>OutputOsiris!A464</f>
        <v/>
      </c>
      <c r="B464" s="26" t="str">
        <f>VLOOKUP(A464,InputToets!$A$9:$A$1008,1,FALSE)</f>
        <v/>
      </c>
      <c r="C464" s="44" t="str">
        <f t="shared" si="81"/>
        <v/>
      </c>
      <c r="D464" s="45" t="str">
        <f>VLOOKUP(A464,Opdracht!$A$11:$A$1010,1,FALSE)</f>
        <v/>
      </c>
      <c r="E464" s="44" t="str">
        <f t="shared" si="82"/>
        <v/>
      </c>
      <c r="F464" s="19" t="str">
        <f>VLOOKUP(A464,OutputOsiris!$A$9:$B$1008,2,FALSE)</f>
        <v/>
      </c>
      <c r="G464" s="46" t="str">
        <f>IF(C464="NEE","",VLOOKUP(A464,InputToets!$A$9:$J$1008,8,FALSE))</f>
        <v/>
      </c>
      <c r="H464" s="13">
        <f t="shared" si="83"/>
        <v>0</v>
      </c>
      <c r="I464" s="12">
        <f t="shared" si="84"/>
        <v>1</v>
      </c>
      <c r="J464" s="13">
        <f t="shared" si="85"/>
        <v>0</v>
      </c>
      <c r="K464" s="46" t="str">
        <f>IF($K$7=0,"",VLOOKUP(A464,Opdracht!$A$11:$J$1010,8,FALSE))</f>
        <v/>
      </c>
      <c r="L464" s="13">
        <f t="shared" si="86"/>
        <v>0</v>
      </c>
      <c r="M464" s="12">
        <f t="shared" si="87"/>
        <v>0</v>
      </c>
      <c r="N464" s="12">
        <f t="shared" si="88"/>
        <v>0</v>
      </c>
      <c r="O464" s="46" t="str">
        <f t="shared" si="89"/>
        <v/>
      </c>
      <c r="P464" s="20" t="str">
        <f>IF(ISERROR(O464),(G464),IF(OR(ISERROR(G464),ISERROR(K464)),"",IF(AND(G464="",K464=""),IF(A464="","",""),IF(ISNUMBER(O464),IF(OR($O$7="T",$O$7="A"),IF(AND(O464&gt;5,O464&lt;$P$4),5,IF(AND(O464&gt;=$P$4,O464&lt;=6),6,MROUND(O464,P$7))),IF(AND(MIN(G464,K464)&lt;#REF!,R464="!",O464&gt;=$P$4),"ONV",IF(AND(O464&gt;5,O464&lt;$P$4),5,IF(AND(O464&gt;=$P$4,O464&lt;=6),6,MROUND(O464,P$7))))),""))))</f>
        <v/>
      </c>
      <c r="Q464" s="187" t="e">
        <f>IF(AND($O$7="B",ISNUMBER(O464),MIN(G464,K464)&lt;#REF!),"!","")</f>
        <v>#REF!</v>
      </c>
      <c r="R464" s="190" t="str">
        <f t="shared" si="80"/>
        <v/>
      </c>
      <c r="S464" s="193" t="str">
        <f t="shared" si="90"/>
        <v/>
      </c>
      <c r="T464" s="1"/>
    </row>
    <row r="465" spans="1:20" x14ac:dyDescent="0.2">
      <c r="A465" s="21" t="str">
        <f>OutputOsiris!A465</f>
        <v/>
      </c>
      <c r="B465" s="26" t="str">
        <f>VLOOKUP(A465,InputToets!$A$9:$A$1008,1,FALSE)</f>
        <v/>
      </c>
      <c r="C465" s="44" t="str">
        <f t="shared" si="81"/>
        <v/>
      </c>
      <c r="D465" s="45" t="str">
        <f>VLOOKUP(A465,Opdracht!$A$11:$A$1010,1,FALSE)</f>
        <v/>
      </c>
      <c r="E465" s="44" t="str">
        <f t="shared" si="82"/>
        <v/>
      </c>
      <c r="F465" s="19" t="str">
        <f>VLOOKUP(A465,OutputOsiris!$A$9:$B$1008,2,FALSE)</f>
        <v/>
      </c>
      <c r="G465" s="46" t="str">
        <f>IF(C465="NEE","",VLOOKUP(A465,InputToets!$A$9:$J$1008,8,FALSE))</f>
        <v/>
      </c>
      <c r="H465" s="13">
        <f t="shared" si="83"/>
        <v>0</v>
      </c>
      <c r="I465" s="12">
        <f t="shared" si="84"/>
        <v>1</v>
      </c>
      <c r="J465" s="13">
        <f t="shared" si="85"/>
        <v>0</v>
      </c>
      <c r="K465" s="46" t="str">
        <f>IF($K$7=0,"",VLOOKUP(A465,Opdracht!$A$11:$J$1010,8,FALSE))</f>
        <v/>
      </c>
      <c r="L465" s="13">
        <f t="shared" si="86"/>
        <v>0</v>
      </c>
      <c r="M465" s="12">
        <f t="shared" si="87"/>
        <v>0</v>
      </c>
      <c r="N465" s="12">
        <f t="shared" si="88"/>
        <v>0</v>
      </c>
      <c r="O465" s="46" t="str">
        <f t="shared" si="89"/>
        <v/>
      </c>
      <c r="P465" s="20" t="str">
        <f>IF(ISERROR(O465),(G465),IF(OR(ISERROR(G465),ISERROR(K465)),"",IF(AND(G465="",K465=""),IF(A465="","",""),IF(ISNUMBER(O465),IF(OR($O$7="T",$O$7="A"),IF(AND(O465&gt;5,O465&lt;$P$4),5,IF(AND(O465&gt;=$P$4,O465&lt;=6),6,MROUND(O465,P$7))),IF(AND(MIN(G465,K465)&lt;#REF!,R465="!",O465&gt;=$P$4),"ONV",IF(AND(O465&gt;5,O465&lt;$P$4),5,IF(AND(O465&gt;=$P$4,O465&lt;=6),6,MROUND(O465,P$7))))),""))))</f>
        <v/>
      </c>
      <c r="Q465" s="187" t="e">
        <f>IF(AND($O$7="B",ISNUMBER(O465),MIN(G465,K465)&lt;#REF!),"!","")</f>
        <v>#REF!</v>
      </c>
      <c r="R465" s="190" t="str">
        <f t="shared" si="80"/>
        <v/>
      </c>
      <c r="S465" s="193" t="str">
        <f t="shared" si="90"/>
        <v/>
      </c>
      <c r="T465" s="1"/>
    </row>
    <row r="466" spans="1:20" x14ac:dyDescent="0.2">
      <c r="A466" s="21" t="str">
        <f>OutputOsiris!A466</f>
        <v/>
      </c>
      <c r="B466" s="26" t="str">
        <f>VLOOKUP(A466,InputToets!$A$9:$A$1008,1,FALSE)</f>
        <v/>
      </c>
      <c r="C466" s="44" t="str">
        <f t="shared" si="81"/>
        <v/>
      </c>
      <c r="D466" s="45" t="str">
        <f>VLOOKUP(A466,Opdracht!$A$11:$A$1010,1,FALSE)</f>
        <v/>
      </c>
      <c r="E466" s="44" t="str">
        <f t="shared" si="82"/>
        <v/>
      </c>
      <c r="F466" s="19" t="str">
        <f>VLOOKUP(A466,OutputOsiris!$A$9:$B$1008,2,FALSE)</f>
        <v/>
      </c>
      <c r="G466" s="46" t="str">
        <f>IF(C466="NEE","",VLOOKUP(A466,InputToets!$A$9:$J$1008,8,FALSE))</f>
        <v/>
      </c>
      <c r="H466" s="13">
        <f t="shared" si="83"/>
        <v>0</v>
      </c>
      <c r="I466" s="12">
        <f t="shared" si="84"/>
        <v>1</v>
      </c>
      <c r="J466" s="13">
        <f t="shared" si="85"/>
        <v>0</v>
      </c>
      <c r="K466" s="46" t="str">
        <f>IF($K$7=0,"",VLOOKUP(A466,Opdracht!$A$11:$J$1010,8,FALSE))</f>
        <v/>
      </c>
      <c r="L466" s="13">
        <f t="shared" si="86"/>
        <v>0</v>
      </c>
      <c r="M466" s="12">
        <f t="shared" si="87"/>
        <v>0</v>
      </c>
      <c r="N466" s="12">
        <f t="shared" si="88"/>
        <v>0</v>
      </c>
      <c r="O466" s="46" t="str">
        <f t="shared" si="89"/>
        <v/>
      </c>
      <c r="P466" s="20" t="str">
        <f>IF(ISERROR(O466),(G466),IF(OR(ISERROR(G466),ISERROR(K466)),"",IF(AND(G466="",K466=""),IF(A466="","",""),IF(ISNUMBER(O466),IF(OR($O$7="T",$O$7="A"),IF(AND(O466&gt;5,O466&lt;$P$4),5,IF(AND(O466&gt;=$P$4,O466&lt;=6),6,MROUND(O466,P$7))),IF(AND(MIN(G466,K466)&lt;#REF!,R466="!",O466&gt;=$P$4),"ONV",IF(AND(O466&gt;5,O466&lt;$P$4),5,IF(AND(O466&gt;=$P$4,O466&lt;=6),6,MROUND(O466,P$7))))),""))))</f>
        <v/>
      </c>
      <c r="Q466" s="187" t="e">
        <f>IF(AND($O$7="B",ISNUMBER(O466),MIN(G466,K466)&lt;#REF!),"!","")</f>
        <v>#REF!</v>
      </c>
      <c r="R466" s="190" t="str">
        <f t="shared" si="80"/>
        <v/>
      </c>
      <c r="S466" s="193" t="str">
        <f t="shared" si="90"/>
        <v/>
      </c>
      <c r="T466" s="1"/>
    </row>
    <row r="467" spans="1:20" x14ac:dyDescent="0.2">
      <c r="A467" s="21" t="str">
        <f>OutputOsiris!A467</f>
        <v/>
      </c>
      <c r="B467" s="26" t="str">
        <f>VLOOKUP(A467,InputToets!$A$9:$A$1008,1,FALSE)</f>
        <v/>
      </c>
      <c r="C467" s="44" t="str">
        <f t="shared" si="81"/>
        <v/>
      </c>
      <c r="D467" s="45" t="str">
        <f>VLOOKUP(A467,Opdracht!$A$11:$A$1010,1,FALSE)</f>
        <v/>
      </c>
      <c r="E467" s="44" t="str">
        <f t="shared" si="82"/>
        <v/>
      </c>
      <c r="F467" s="19" t="str">
        <f>VLOOKUP(A467,OutputOsiris!$A$9:$B$1008,2,FALSE)</f>
        <v/>
      </c>
      <c r="G467" s="46" t="str">
        <f>IF(C467="NEE","",VLOOKUP(A467,InputToets!$A$9:$J$1008,8,FALSE))</f>
        <v/>
      </c>
      <c r="H467" s="13">
        <f t="shared" si="83"/>
        <v>0</v>
      </c>
      <c r="I467" s="12">
        <f t="shared" si="84"/>
        <v>1</v>
      </c>
      <c r="J467" s="13">
        <f t="shared" si="85"/>
        <v>0</v>
      </c>
      <c r="K467" s="46" t="str">
        <f>IF($K$7=0,"",VLOOKUP(A467,Opdracht!$A$11:$J$1010,8,FALSE))</f>
        <v/>
      </c>
      <c r="L467" s="13">
        <f t="shared" si="86"/>
        <v>0</v>
      </c>
      <c r="M467" s="12">
        <f t="shared" si="87"/>
        <v>0</v>
      </c>
      <c r="N467" s="12">
        <f t="shared" si="88"/>
        <v>0</v>
      </c>
      <c r="O467" s="46" t="str">
        <f t="shared" si="89"/>
        <v/>
      </c>
      <c r="P467" s="20" t="str">
        <f>IF(ISERROR(O467),(G467),IF(OR(ISERROR(G467),ISERROR(K467)),"",IF(AND(G467="",K467=""),IF(A467="","",""),IF(ISNUMBER(O467),IF(OR($O$7="T",$O$7="A"),IF(AND(O467&gt;5,O467&lt;$P$4),5,IF(AND(O467&gt;=$P$4,O467&lt;=6),6,MROUND(O467,P$7))),IF(AND(MIN(G467,K467)&lt;#REF!,R467="!",O467&gt;=$P$4),"ONV",IF(AND(O467&gt;5,O467&lt;$P$4),5,IF(AND(O467&gt;=$P$4,O467&lt;=6),6,MROUND(O467,P$7))))),""))))</f>
        <v/>
      </c>
      <c r="Q467" s="187" t="e">
        <f>IF(AND($O$7="B",ISNUMBER(O467),MIN(G467,K467)&lt;#REF!),"!","")</f>
        <v>#REF!</v>
      </c>
      <c r="R467" s="190" t="str">
        <f t="shared" si="80"/>
        <v/>
      </c>
      <c r="S467" s="193" t="str">
        <f t="shared" si="90"/>
        <v/>
      </c>
      <c r="T467" s="1"/>
    </row>
    <row r="468" spans="1:20" x14ac:dyDescent="0.2">
      <c r="A468" s="21" t="str">
        <f>OutputOsiris!A468</f>
        <v/>
      </c>
      <c r="B468" s="26" t="str">
        <f>VLOOKUP(A468,InputToets!$A$9:$A$1008,1,FALSE)</f>
        <v/>
      </c>
      <c r="C468" s="44" t="str">
        <f t="shared" si="81"/>
        <v/>
      </c>
      <c r="D468" s="45" t="str">
        <f>VLOOKUP(A468,Opdracht!$A$11:$A$1010,1,FALSE)</f>
        <v/>
      </c>
      <c r="E468" s="44" t="str">
        <f t="shared" si="82"/>
        <v/>
      </c>
      <c r="F468" s="19" t="str">
        <f>VLOOKUP(A468,OutputOsiris!$A$9:$B$1008,2,FALSE)</f>
        <v/>
      </c>
      <c r="G468" s="46" t="str">
        <f>IF(C468="NEE","",VLOOKUP(A468,InputToets!$A$9:$J$1008,8,FALSE))</f>
        <v/>
      </c>
      <c r="H468" s="13">
        <f t="shared" si="83"/>
        <v>0</v>
      </c>
      <c r="I468" s="12">
        <f t="shared" si="84"/>
        <v>1</v>
      </c>
      <c r="J468" s="13">
        <f t="shared" si="85"/>
        <v>0</v>
      </c>
      <c r="K468" s="46" t="str">
        <f>IF($K$7=0,"",VLOOKUP(A468,Opdracht!$A$11:$J$1010,8,FALSE))</f>
        <v/>
      </c>
      <c r="L468" s="13">
        <f t="shared" si="86"/>
        <v>0</v>
      </c>
      <c r="M468" s="12">
        <f t="shared" si="87"/>
        <v>0</v>
      </c>
      <c r="N468" s="12">
        <f t="shared" si="88"/>
        <v>0</v>
      </c>
      <c r="O468" s="46" t="str">
        <f t="shared" si="89"/>
        <v/>
      </c>
      <c r="P468" s="20" t="str">
        <f>IF(ISERROR(O468),(G468),IF(OR(ISERROR(G468),ISERROR(K468)),"",IF(AND(G468="",K468=""),IF(A468="","",""),IF(ISNUMBER(O468),IF(OR($O$7="T",$O$7="A"),IF(AND(O468&gt;5,O468&lt;$P$4),5,IF(AND(O468&gt;=$P$4,O468&lt;=6),6,MROUND(O468,P$7))),IF(AND(MIN(G468,K468)&lt;#REF!,R468="!",O468&gt;=$P$4),"ONV",IF(AND(O468&gt;5,O468&lt;$P$4),5,IF(AND(O468&gt;=$P$4,O468&lt;=6),6,MROUND(O468,P$7))))),""))))</f>
        <v/>
      </c>
      <c r="Q468" s="187" t="e">
        <f>IF(AND($O$7="B",ISNUMBER(O468),MIN(G468,K468)&lt;#REF!),"!","")</f>
        <v>#REF!</v>
      </c>
      <c r="R468" s="190" t="str">
        <f t="shared" si="80"/>
        <v/>
      </c>
      <c r="S468" s="193" t="str">
        <f t="shared" si="90"/>
        <v/>
      </c>
      <c r="T468" s="1"/>
    </row>
    <row r="469" spans="1:20" x14ac:dyDescent="0.2">
      <c r="A469" s="21" t="str">
        <f>OutputOsiris!A469</f>
        <v/>
      </c>
      <c r="B469" s="26" t="str">
        <f>VLOOKUP(A469,InputToets!$A$9:$A$1008,1,FALSE)</f>
        <v/>
      </c>
      <c r="C469" s="44" t="str">
        <f t="shared" si="81"/>
        <v/>
      </c>
      <c r="D469" s="45" t="str">
        <f>VLOOKUP(A469,Opdracht!$A$11:$A$1010,1,FALSE)</f>
        <v/>
      </c>
      <c r="E469" s="44" t="str">
        <f t="shared" si="82"/>
        <v/>
      </c>
      <c r="F469" s="19" t="str">
        <f>VLOOKUP(A469,OutputOsiris!$A$9:$B$1008,2,FALSE)</f>
        <v/>
      </c>
      <c r="G469" s="46" t="str">
        <f>IF(C469="NEE","",VLOOKUP(A469,InputToets!$A$9:$J$1008,8,FALSE))</f>
        <v/>
      </c>
      <c r="H469" s="13">
        <f t="shared" si="83"/>
        <v>0</v>
      </c>
      <c r="I469" s="12">
        <f t="shared" si="84"/>
        <v>1</v>
      </c>
      <c r="J469" s="13">
        <f t="shared" si="85"/>
        <v>0</v>
      </c>
      <c r="K469" s="46" t="str">
        <f>IF($K$7=0,"",VLOOKUP(A469,Opdracht!$A$11:$J$1010,8,FALSE))</f>
        <v/>
      </c>
      <c r="L469" s="13">
        <f t="shared" si="86"/>
        <v>0</v>
      </c>
      <c r="M469" s="12">
        <f t="shared" si="87"/>
        <v>0</v>
      </c>
      <c r="N469" s="12">
        <f t="shared" si="88"/>
        <v>0</v>
      </c>
      <c r="O469" s="46" t="str">
        <f t="shared" si="89"/>
        <v/>
      </c>
      <c r="P469" s="20" t="str">
        <f>IF(ISERROR(O469),(G469),IF(OR(ISERROR(G469),ISERROR(K469)),"",IF(AND(G469="",K469=""),IF(A469="","",""),IF(ISNUMBER(O469),IF(OR($O$7="T",$O$7="A"),IF(AND(O469&gt;5,O469&lt;$P$4),5,IF(AND(O469&gt;=$P$4,O469&lt;=6),6,MROUND(O469,P$7))),IF(AND(MIN(G469,K469)&lt;#REF!,R469="!",O469&gt;=$P$4),"ONV",IF(AND(O469&gt;5,O469&lt;$P$4),5,IF(AND(O469&gt;=$P$4,O469&lt;=6),6,MROUND(O469,P$7))))),""))))</f>
        <v/>
      </c>
      <c r="Q469" s="187" t="e">
        <f>IF(AND($O$7="B",ISNUMBER(O469),MIN(G469,K469)&lt;#REF!),"!","")</f>
        <v>#REF!</v>
      </c>
      <c r="R469" s="190" t="str">
        <f t="shared" si="80"/>
        <v/>
      </c>
      <c r="S469" s="193" t="str">
        <f t="shared" si="90"/>
        <v/>
      </c>
      <c r="T469" s="1"/>
    </row>
    <row r="470" spans="1:20" x14ac:dyDescent="0.2">
      <c r="A470" s="21" t="str">
        <f>OutputOsiris!A470</f>
        <v/>
      </c>
      <c r="B470" s="26" t="str">
        <f>VLOOKUP(A470,InputToets!$A$9:$A$1008,1,FALSE)</f>
        <v/>
      </c>
      <c r="C470" s="44" t="str">
        <f t="shared" si="81"/>
        <v/>
      </c>
      <c r="D470" s="45" t="str">
        <f>VLOOKUP(A470,Opdracht!$A$11:$A$1010,1,FALSE)</f>
        <v/>
      </c>
      <c r="E470" s="44" t="str">
        <f t="shared" si="82"/>
        <v/>
      </c>
      <c r="F470" s="19" t="str">
        <f>VLOOKUP(A470,OutputOsiris!$A$9:$B$1008,2,FALSE)</f>
        <v/>
      </c>
      <c r="G470" s="46" t="str">
        <f>IF(C470="NEE","",VLOOKUP(A470,InputToets!$A$9:$J$1008,8,FALSE))</f>
        <v/>
      </c>
      <c r="H470" s="13">
        <f t="shared" si="83"/>
        <v>0</v>
      </c>
      <c r="I470" s="12">
        <f t="shared" si="84"/>
        <v>1</v>
      </c>
      <c r="J470" s="13">
        <f t="shared" si="85"/>
        <v>0</v>
      </c>
      <c r="K470" s="46" t="str">
        <f>IF($K$7=0,"",VLOOKUP(A470,Opdracht!$A$11:$J$1010,8,FALSE))</f>
        <v/>
      </c>
      <c r="L470" s="13">
        <f t="shared" si="86"/>
        <v>0</v>
      </c>
      <c r="M470" s="12">
        <f t="shared" si="87"/>
        <v>0</v>
      </c>
      <c r="N470" s="12">
        <f t="shared" si="88"/>
        <v>0</v>
      </c>
      <c r="O470" s="46" t="str">
        <f t="shared" si="89"/>
        <v/>
      </c>
      <c r="P470" s="20" t="str">
        <f>IF(ISERROR(O470),(G470),IF(OR(ISERROR(G470),ISERROR(K470)),"",IF(AND(G470="",K470=""),IF(A470="","",""),IF(ISNUMBER(O470),IF(OR($O$7="T",$O$7="A"),IF(AND(O470&gt;5,O470&lt;$P$4),5,IF(AND(O470&gt;=$P$4,O470&lt;=6),6,MROUND(O470,P$7))),IF(AND(MIN(G470,K470)&lt;#REF!,R470="!",O470&gt;=$P$4),"ONV",IF(AND(O470&gt;5,O470&lt;$P$4),5,IF(AND(O470&gt;=$P$4,O470&lt;=6),6,MROUND(O470,P$7))))),""))))</f>
        <v/>
      </c>
      <c r="Q470" s="187" t="e">
        <f>IF(AND($O$7="B",ISNUMBER(O470),MIN(G470,K470)&lt;#REF!),"!","")</f>
        <v>#REF!</v>
      </c>
      <c r="R470" s="190" t="str">
        <f t="shared" si="80"/>
        <v/>
      </c>
      <c r="S470" s="193" t="str">
        <f t="shared" si="90"/>
        <v/>
      </c>
      <c r="T470" s="1"/>
    </row>
    <row r="471" spans="1:20" x14ac:dyDescent="0.2">
      <c r="A471" s="21" t="str">
        <f>OutputOsiris!A471</f>
        <v/>
      </c>
      <c r="B471" s="26" t="str">
        <f>VLOOKUP(A471,InputToets!$A$9:$A$1008,1,FALSE)</f>
        <v/>
      </c>
      <c r="C471" s="44" t="str">
        <f t="shared" si="81"/>
        <v/>
      </c>
      <c r="D471" s="45" t="str">
        <f>VLOOKUP(A471,Opdracht!$A$11:$A$1010,1,FALSE)</f>
        <v/>
      </c>
      <c r="E471" s="44" t="str">
        <f t="shared" si="82"/>
        <v/>
      </c>
      <c r="F471" s="19" t="str">
        <f>VLOOKUP(A471,OutputOsiris!$A$9:$B$1008,2,FALSE)</f>
        <v/>
      </c>
      <c r="G471" s="46" t="str">
        <f>IF(C471="NEE","",VLOOKUP(A471,InputToets!$A$9:$J$1008,8,FALSE))</f>
        <v/>
      </c>
      <c r="H471" s="13">
        <f t="shared" si="83"/>
        <v>0</v>
      </c>
      <c r="I471" s="12">
        <f t="shared" si="84"/>
        <v>1</v>
      </c>
      <c r="J471" s="13">
        <f t="shared" si="85"/>
        <v>0</v>
      </c>
      <c r="K471" s="46" t="str">
        <f>IF($K$7=0,"",VLOOKUP(A471,Opdracht!$A$11:$J$1010,8,FALSE))</f>
        <v/>
      </c>
      <c r="L471" s="13">
        <f t="shared" si="86"/>
        <v>0</v>
      </c>
      <c r="M471" s="12">
        <f t="shared" si="87"/>
        <v>0</v>
      </c>
      <c r="N471" s="12">
        <f t="shared" si="88"/>
        <v>0</v>
      </c>
      <c r="O471" s="46" t="str">
        <f t="shared" si="89"/>
        <v/>
      </c>
      <c r="P471" s="20" t="str">
        <f>IF(ISERROR(O471),(G471),IF(OR(ISERROR(G471),ISERROR(K471)),"",IF(AND(G471="",K471=""),IF(A471="","",""),IF(ISNUMBER(O471),IF(OR($O$7="T",$O$7="A"),IF(AND(O471&gt;5,O471&lt;$P$4),5,IF(AND(O471&gt;=$P$4,O471&lt;=6),6,MROUND(O471,P$7))),IF(AND(MIN(G471,K471)&lt;#REF!,R471="!",O471&gt;=$P$4),"ONV",IF(AND(O471&gt;5,O471&lt;$P$4),5,IF(AND(O471&gt;=$P$4,O471&lt;=6),6,MROUND(O471,P$7))))),""))))</f>
        <v/>
      </c>
      <c r="Q471" s="187" t="e">
        <f>IF(AND($O$7="B",ISNUMBER(O471),MIN(G471,K471)&lt;#REF!),"!","")</f>
        <v>#REF!</v>
      </c>
      <c r="R471" s="190" t="str">
        <f t="shared" si="80"/>
        <v/>
      </c>
      <c r="S471" s="193" t="str">
        <f t="shared" si="90"/>
        <v/>
      </c>
      <c r="T471" s="1"/>
    </row>
    <row r="472" spans="1:20" x14ac:dyDescent="0.2">
      <c r="A472" s="21" t="str">
        <f>OutputOsiris!A472</f>
        <v/>
      </c>
      <c r="B472" s="26" t="str">
        <f>VLOOKUP(A472,InputToets!$A$9:$A$1008,1,FALSE)</f>
        <v/>
      </c>
      <c r="C472" s="44" t="str">
        <f t="shared" si="81"/>
        <v/>
      </c>
      <c r="D472" s="45" t="str">
        <f>VLOOKUP(A472,Opdracht!$A$11:$A$1010,1,FALSE)</f>
        <v/>
      </c>
      <c r="E472" s="44" t="str">
        <f t="shared" si="82"/>
        <v/>
      </c>
      <c r="F472" s="19" t="str">
        <f>VLOOKUP(A472,OutputOsiris!$A$9:$B$1008,2,FALSE)</f>
        <v/>
      </c>
      <c r="G472" s="46" t="str">
        <f>IF(C472="NEE","",VLOOKUP(A472,InputToets!$A$9:$J$1008,8,FALSE))</f>
        <v/>
      </c>
      <c r="H472" s="13">
        <f t="shared" si="83"/>
        <v>0</v>
      </c>
      <c r="I472" s="12">
        <f t="shared" si="84"/>
        <v>1</v>
      </c>
      <c r="J472" s="13">
        <f t="shared" si="85"/>
        <v>0</v>
      </c>
      <c r="K472" s="46" t="str">
        <f>IF($K$7=0,"",VLOOKUP(A472,Opdracht!$A$11:$J$1010,8,FALSE))</f>
        <v/>
      </c>
      <c r="L472" s="13">
        <f t="shared" si="86"/>
        <v>0</v>
      </c>
      <c r="M472" s="12">
        <f t="shared" si="87"/>
        <v>0</v>
      </c>
      <c r="N472" s="12">
        <f t="shared" si="88"/>
        <v>0</v>
      </c>
      <c r="O472" s="46" t="str">
        <f t="shared" si="89"/>
        <v/>
      </c>
      <c r="P472" s="20" t="str">
        <f>IF(ISERROR(O472),(G472),IF(OR(ISERROR(G472),ISERROR(K472)),"",IF(AND(G472="",K472=""),IF(A472="","",""),IF(ISNUMBER(O472),IF(OR($O$7="T",$O$7="A"),IF(AND(O472&gt;5,O472&lt;$P$4),5,IF(AND(O472&gt;=$P$4,O472&lt;=6),6,MROUND(O472,P$7))),IF(AND(MIN(G472,K472)&lt;#REF!,R472="!",O472&gt;=$P$4),"ONV",IF(AND(O472&gt;5,O472&lt;$P$4),5,IF(AND(O472&gt;=$P$4,O472&lt;=6),6,MROUND(O472,P$7))))),""))))</f>
        <v/>
      </c>
      <c r="Q472" s="187" t="e">
        <f>IF(AND($O$7="B",ISNUMBER(O472),MIN(G472,K472)&lt;#REF!),"!","")</f>
        <v>#REF!</v>
      </c>
      <c r="R472" s="190" t="str">
        <f t="shared" si="80"/>
        <v/>
      </c>
      <c r="S472" s="193" t="str">
        <f t="shared" si="90"/>
        <v/>
      </c>
      <c r="T472" s="1"/>
    </row>
    <row r="473" spans="1:20" x14ac:dyDescent="0.2">
      <c r="A473" s="21" t="str">
        <f>OutputOsiris!A473</f>
        <v/>
      </c>
      <c r="B473" s="26" t="str">
        <f>VLOOKUP(A473,InputToets!$A$9:$A$1008,1,FALSE)</f>
        <v/>
      </c>
      <c r="C473" s="44" t="str">
        <f t="shared" si="81"/>
        <v/>
      </c>
      <c r="D473" s="45" t="str">
        <f>VLOOKUP(A473,Opdracht!$A$11:$A$1010,1,FALSE)</f>
        <v/>
      </c>
      <c r="E473" s="44" t="str">
        <f t="shared" si="82"/>
        <v/>
      </c>
      <c r="F473" s="19" t="str">
        <f>VLOOKUP(A473,OutputOsiris!$A$9:$B$1008,2,FALSE)</f>
        <v/>
      </c>
      <c r="G473" s="46" t="str">
        <f>IF(C473="NEE","",VLOOKUP(A473,InputToets!$A$9:$J$1008,8,FALSE))</f>
        <v/>
      </c>
      <c r="H473" s="13">
        <f t="shared" si="83"/>
        <v>0</v>
      </c>
      <c r="I473" s="12">
        <f t="shared" si="84"/>
        <v>1</v>
      </c>
      <c r="J473" s="13">
        <f t="shared" si="85"/>
        <v>0</v>
      </c>
      <c r="K473" s="46" t="str">
        <f>IF($K$7=0,"",VLOOKUP(A473,Opdracht!$A$11:$J$1010,8,FALSE))</f>
        <v/>
      </c>
      <c r="L473" s="13">
        <f t="shared" si="86"/>
        <v>0</v>
      </c>
      <c r="M473" s="12">
        <f t="shared" si="87"/>
        <v>0</v>
      </c>
      <c r="N473" s="12">
        <f t="shared" si="88"/>
        <v>0</v>
      </c>
      <c r="O473" s="46" t="str">
        <f t="shared" si="89"/>
        <v/>
      </c>
      <c r="P473" s="20" t="str">
        <f>IF(ISERROR(O473),(G473),IF(OR(ISERROR(G473),ISERROR(K473)),"",IF(AND(G473="",K473=""),IF(A473="","",""),IF(ISNUMBER(O473),IF(OR($O$7="T",$O$7="A"),IF(AND(O473&gt;5,O473&lt;$P$4),5,IF(AND(O473&gt;=$P$4,O473&lt;=6),6,MROUND(O473,P$7))),IF(AND(MIN(G473,K473)&lt;#REF!,R473="!",O473&gt;=$P$4),"ONV",IF(AND(O473&gt;5,O473&lt;$P$4),5,IF(AND(O473&gt;=$P$4,O473&lt;=6),6,MROUND(O473,P$7))))),""))))</f>
        <v/>
      </c>
      <c r="Q473" s="187" t="e">
        <f>IF(AND($O$7="B",ISNUMBER(O473),MIN(G473,K473)&lt;#REF!),"!","")</f>
        <v>#REF!</v>
      </c>
      <c r="R473" s="190" t="str">
        <f t="shared" si="80"/>
        <v/>
      </c>
      <c r="S473" s="193" t="str">
        <f t="shared" si="90"/>
        <v/>
      </c>
      <c r="T473" s="1"/>
    </row>
    <row r="474" spans="1:20" x14ac:dyDescent="0.2">
      <c r="A474" s="21" t="str">
        <f>OutputOsiris!A474</f>
        <v/>
      </c>
      <c r="B474" s="26" t="str">
        <f>VLOOKUP(A474,InputToets!$A$9:$A$1008,1,FALSE)</f>
        <v/>
      </c>
      <c r="C474" s="44" t="str">
        <f t="shared" si="81"/>
        <v/>
      </c>
      <c r="D474" s="45" t="str">
        <f>VLOOKUP(A474,Opdracht!$A$11:$A$1010,1,FALSE)</f>
        <v/>
      </c>
      <c r="E474" s="44" t="str">
        <f t="shared" si="82"/>
        <v/>
      </c>
      <c r="F474" s="19" t="str">
        <f>VLOOKUP(A474,OutputOsiris!$A$9:$B$1008,2,FALSE)</f>
        <v/>
      </c>
      <c r="G474" s="46" t="str">
        <f>IF(C474="NEE","",VLOOKUP(A474,InputToets!$A$9:$J$1008,8,FALSE))</f>
        <v/>
      </c>
      <c r="H474" s="13">
        <f t="shared" si="83"/>
        <v>0</v>
      </c>
      <c r="I474" s="12">
        <f t="shared" si="84"/>
        <v>1</v>
      </c>
      <c r="J474" s="13">
        <f t="shared" si="85"/>
        <v>0</v>
      </c>
      <c r="K474" s="46" t="str">
        <f>IF($K$7=0,"",VLOOKUP(A474,Opdracht!$A$11:$J$1010,8,FALSE))</f>
        <v/>
      </c>
      <c r="L474" s="13">
        <f t="shared" si="86"/>
        <v>0</v>
      </c>
      <c r="M474" s="12">
        <f t="shared" si="87"/>
        <v>0</v>
      </c>
      <c r="N474" s="12">
        <f t="shared" si="88"/>
        <v>0</v>
      </c>
      <c r="O474" s="46" t="str">
        <f t="shared" si="89"/>
        <v/>
      </c>
      <c r="P474" s="20" t="str">
        <f>IF(ISERROR(O474),(G474),IF(OR(ISERROR(G474),ISERROR(K474)),"",IF(AND(G474="",K474=""),IF(A474="","",""),IF(ISNUMBER(O474),IF(OR($O$7="T",$O$7="A"),IF(AND(O474&gt;5,O474&lt;$P$4),5,IF(AND(O474&gt;=$P$4,O474&lt;=6),6,MROUND(O474,P$7))),IF(AND(MIN(G474,K474)&lt;#REF!,R474="!",O474&gt;=$P$4),"ONV",IF(AND(O474&gt;5,O474&lt;$P$4),5,IF(AND(O474&gt;=$P$4,O474&lt;=6),6,MROUND(O474,P$7))))),""))))</f>
        <v/>
      </c>
      <c r="Q474" s="187" t="e">
        <f>IF(AND($O$7="B",ISNUMBER(O474),MIN(G474,K474)&lt;#REF!),"!","")</f>
        <v>#REF!</v>
      </c>
      <c r="R474" s="190" t="str">
        <f t="shared" si="80"/>
        <v/>
      </c>
      <c r="S474" s="193" t="str">
        <f t="shared" si="90"/>
        <v/>
      </c>
      <c r="T474" s="1"/>
    </row>
    <row r="475" spans="1:20" x14ac:dyDescent="0.2">
      <c r="A475" s="21" t="str">
        <f>OutputOsiris!A475</f>
        <v/>
      </c>
      <c r="B475" s="26" t="str">
        <f>VLOOKUP(A475,InputToets!$A$9:$A$1008,1,FALSE)</f>
        <v/>
      </c>
      <c r="C475" s="44" t="str">
        <f t="shared" si="81"/>
        <v/>
      </c>
      <c r="D475" s="45" t="str">
        <f>VLOOKUP(A475,Opdracht!$A$11:$A$1010,1,FALSE)</f>
        <v/>
      </c>
      <c r="E475" s="44" t="str">
        <f t="shared" si="82"/>
        <v/>
      </c>
      <c r="F475" s="19" t="str">
        <f>VLOOKUP(A475,OutputOsiris!$A$9:$B$1008,2,FALSE)</f>
        <v/>
      </c>
      <c r="G475" s="46" t="str">
        <f>IF(C475="NEE","",VLOOKUP(A475,InputToets!$A$9:$J$1008,8,FALSE))</f>
        <v/>
      </c>
      <c r="H475" s="13">
        <f t="shared" si="83"/>
        <v>0</v>
      </c>
      <c r="I475" s="12">
        <f t="shared" si="84"/>
        <v>1</v>
      </c>
      <c r="J475" s="13">
        <f t="shared" si="85"/>
        <v>0</v>
      </c>
      <c r="K475" s="46" t="str">
        <f>IF($K$7=0,"",VLOOKUP(A475,Opdracht!$A$11:$J$1010,8,FALSE))</f>
        <v/>
      </c>
      <c r="L475" s="13">
        <f t="shared" si="86"/>
        <v>0</v>
      </c>
      <c r="M475" s="12">
        <f t="shared" si="87"/>
        <v>0</v>
      </c>
      <c r="N475" s="12">
        <f t="shared" si="88"/>
        <v>0</v>
      </c>
      <c r="O475" s="46" t="str">
        <f t="shared" si="89"/>
        <v/>
      </c>
      <c r="P475" s="20" t="str">
        <f>IF(ISERROR(O475),(G475),IF(OR(ISERROR(G475),ISERROR(K475)),"",IF(AND(G475="",K475=""),IF(A475="","",""),IF(ISNUMBER(O475),IF(OR($O$7="T",$O$7="A"),IF(AND(O475&gt;5,O475&lt;$P$4),5,IF(AND(O475&gt;=$P$4,O475&lt;=6),6,MROUND(O475,P$7))),IF(AND(MIN(G475,K475)&lt;#REF!,R475="!",O475&gt;=$P$4),"ONV",IF(AND(O475&gt;5,O475&lt;$P$4),5,IF(AND(O475&gt;=$P$4,O475&lt;=6),6,MROUND(O475,P$7))))),""))))</f>
        <v/>
      </c>
      <c r="Q475" s="187" t="e">
        <f>IF(AND($O$7="B",ISNUMBER(O475),MIN(G475,K475)&lt;#REF!),"!","")</f>
        <v>#REF!</v>
      </c>
      <c r="R475" s="190" t="str">
        <f t="shared" si="80"/>
        <v/>
      </c>
      <c r="S475" s="193" t="str">
        <f t="shared" si="90"/>
        <v/>
      </c>
      <c r="T475" s="1"/>
    </row>
    <row r="476" spans="1:20" x14ac:dyDescent="0.2">
      <c r="A476" s="21" t="str">
        <f>OutputOsiris!A476</f>
        <v/>
      </c>
      <c r="B476" s="26" t="str">
        <f>VLOOKUP(A476,InputToets!$A$9:$A$1008,1,FALSE)</f>
        <v/>
      </c>
      <c r="C476" s="44" t="str">
        <f t="shared" si="81"/>
        <v/>
      </c>
      <c r="D476" s="45" t="str">
        <f>VLOOKUP(A476,Opdracht!$A$11:$A$1010,1,FALSE)</f>
        <v/>
      </c>
      <c r="E476" s="44" t="str">
        <f t="shared" si="82"/>
        <v/>
      </c>
      <c r="F476" s="19" t="str">
        <f>VLOOKUP(A476,OutputOsiris!$A$9:$B$1008,2,FALSE)</f>
        <v/>
      </c>
      <c r="G476" s="46" t="str">
        <f>IF(C476="NEE","",VLOOKUP(A476,InputToets!$A$9:$J$1008,8,FALSE))</f>
        <v/>
      </c>
      <c r="H476" s="13">
        <f t="shared" si="83"/>
        <v>0</v>
      </c>
      <c r="I476" s="12">
        <f t="shared" si="84"/>
        <v>1</v>
      </c>
      <c r="J476" s="13">
        <f t="shared" si="85"/>
        <v>0</v>
      </c>
      <c r="K476" s="46" t="str">
        <f>IF($K$7=0,"",VLOOKUP(A476,Opdracht!$A$11:$J$1010,8,FALSE))</f>
        <v/>
      </c>
      <c r="L476" s="13">
        <f t="shared" si="86"/>
        <v>0</v>
      </c>
      <c r="M476" s="12">
        <f t="shared" si="87"/>
        <v>0</v>
      </c>
      <c r="N476" s="12">
        <f t="shared" si="88"/>
        <v>0</v>
      </c>
      <c r="O476" s="46" t="str">
        <f t="shared" si="89"/>
        <v/>
      </c>
      <c r="P476" s="20" t="str">
        <f>IF(ISERROR(O476),(G476),IF(OR(ISERROR(G476),ISERROR(K476)),"",IF(AND(G476="",K476=""),IF(A476="","",""),IF(ISNUMBER(O476),IF(OR($O$7="T",$O$7="A"),IF(AND(O476&gt;5,O476&lt;$P$4),5,IF(AND(O476&gt;=$P$4,O476&lt;=6),6,MROUND(O476,P$7))),IF(AND(MIN(G476,K476)&lt;#REF!,R476="!",O476&gt;=$P$4),"ONV",IF(AND(O476&gt;5,O476&lt;$P$4),5,IF(AND(O476&gt;=$P$4,O476&lt;=6),6,MROUND(O476,P$7))))),""))))</f>
        <v/>
      </c>
      <c r="Q476" s="187" t="e">
        <f>IF(AND($O$7="B",ISNUMBER(O476),MIN(G476,K476)&lt;#REF!),"!","")</f>
        <v>#REF!</v>
      </c>
      <c r="R476" s="190" t="str">
        <f t="shared" si="80"/>
        <v/>
      </c>
      <c r="S476" s="193" t="str">
        <f t="shared" si="90"/>
        <v/>
      </c>
      <c r="T476" s="1"/>
    </row>
    <row r="477" spans="1:20" x14ac:dyDescent="0.2">
      <c r="A477" s="21" t="str">
        <f>OutputOsiris!A477</f>
        <v/>
      </c>
      <c r="B477" s="26" t="str">
        <f>VLOOKUP(A477,InputToets!$A$9:$A$1008,1,FALSE)</f>
        <v/>
      </c>
      <c r="C477" s="44" t="str">
        <f t="shared" si="81"/>
        <v/>
      </c>
      <c r="D477" s="45" t="str">
        <f>VLOOKUP(A477,Opdracht!$A$11:$A$1010,1,FALSE)</f>
        <v/>
      </c>
      <c r="E477" s="44" t="str">
        <f t="shared" si="82"/>
        <v/>
      </c>
      <c r="F477" s="19" t="str">
        <f>VLOOKUP(A477,OutputOsiris!$A$9:$B$1008,2,FALSE)</f>
        <v/>
      </c>
      <c r="G477" s="46" t="str">
        <f>IF(C477="NEE","",VLOOKUP(A477,InputToets!$A$9:$J$1008,8,FALSE))</f>
        <v/>
      </c>
      <c r="H477" s="13">
        <f t="shared" si="83"/>
        <v>0</v>
      </c>
      <c r="I477" s="12">
        <f t="shared" si="84"/>
        <v>1</v>
      </c>
      <c r="J477" s="13">
        <f t="shared" si="85"/>
        <v>0</v>
      </c>
      <c r="K477" s="46" t="str">
        <f>IF($K$7=0,"",VLOOKUP(A477,Opdracht!$A$11:$J$1010,8,FALSE))</f>
        <v/>
      </c>
      <c r="L477" s="13">
        <f t="shared" si="86"/>
        <v>0</v>
      </c>
      <c r="M477" s="12">
        <f t="shared" si="87"/>
        <v>0</v>
      </c>
      <c r="N477" s="12">
        <f t="shared" si="88"/>
        <v>0</v>
      </c>
      <c r="O477" s="46" t="str">
        <f t="shared" si="89"/>
        <v/>
      </c>
      <c r="P477" s="20" t="str">
        <f>IF(ISERROR(O477),(G477),IF(OR(ISERROR(G477),ISERROR(K477)),"",IF(AND(G477="",K477=""),IF(A477="","",""),IF(ISNUMBER(O477),IF(OR($O$7="T",$O$7="A"),IF(AND(O477&gt;5,O477&lt;$P$4),5,IF(AND(O477&gt;=$P$4,O477&lt;=6),6,MROUND(O477,P$7))),IF(AND(MIN(G477,K477)&lt;#REF!,R477="!",O477&gt;=$P$4),"ONV",IF(AND(O477&gt;5,O477&lt;$P$4),5,IF(AND(O477&gt;=$P$4,O477&lt;=6),6,MROUND(O477,P$7))))),""))))</f>
        <v/>
      </c>
      <c r="Q477" s="187" t="e">
        <f>IF(AND($O$7="B",ISNUMBER(O477),MIN(G477,K477)&lt;#REF!),"!","")</f>
        <v>#REF!</v>
      </c>
      <c r="R477" s="190" t="str">
        <f t="shared" si="80"/>
        <v/>
      </c>
      <c r="S477" s="193" t="str">
        <f t="shared" si="90"/>
        <v/>
      </c>
      <c r="T477" s="1"/>
    </row>
    <row r="478" spans="1:20" x14ac:dyDescent="0.2">
      <c r="A478" s="21" t="str">
        <f>OutputOsiris!A478</f>
        <v/>
      </c>
      <c r="B478" s="26" t="str">
        <f>VLOOKUP(A478,InputToets!$A$9:$A$1008,1,FALSE)</f>
        <v/>
      </c>
      <c r="C478" s="44" t="str">
        <f t="shared" si="81"/>
        <v/>
      </c>
      <c r="D478" s="45" t="str">
        <f>VLOOKUP(A478,Opdracht!$A$11:$A$1010,1,FALSE)</f>
        <v/>
      </c>
      <c r="E478" s="44" t="str">
        <f t="shared" si="82"/>
        <v/>
      </c>
      <c r="F478" s="19" t="str">
        <f>VLOOKUP(A478,OutputOsiris!$A$9:$B$1008,2,FALSE)</f>
        <v/>
      </c>
      <c r="G478" s="46" t="str">
        <f>IF(C478="NEE","",VLOOKUP(A478,InputToets!$A$9:$J$1008,8,FALSE))</f>
        <v/>
      </c>
      <c r="H478" s="13">
        <f t="shared" si="83"/>
        <v>0</v>
      </c>
      <c r="I478" s="12">
        <f t="shared" si="84"/>
        <v>1</v>
      </c>
      <c r="J478" s="13">
        <f t="shared" si="85"/>
        <v>0</v>
      </c>
      <c r="K478" s="46" t="str">
        <f>IF($K$7=0,"",VLOOKUP(A478,Opdracht!$A$11:$J$1010,8,FALSE))</f>
        <v/>
      </c>
      <c r="L478" s="13">
        <f t="shared" si="86"/>
        <v>0</v>
      </c>
      <c r="M478" s="12">
        <f t="shared" si="87"/>
        <v>0</v>
      </c>
      <c r="N478" s="12">
        <f t="shared" si="88"/>
        <v>0</v>
      </c>
      <c r="O478" s="46" t="str">
        <f t="shared" si="89"/>
        <v/>
      </c>
      <c r="P478" s="20" t="str">
        <f>IF(ISERROR(O478),(G478),IF(OR(ISERROR(G478),ISERROR(K478)),"",IF(AND(G478="",K478=""),IF(A478="","",""),IF(ISNUMBER(O478),IF(OR($O$7="T",$O$7="A"),IF(AND(O478&gt;5,O478&lt;$P$4),5,IF(AND(O478&gt;=$P$4,O478&lt;=6),6,MROUND(O478,P$7))),IF(AND(MIN(G478,K478)&lt;#REF!,R478="!",O478&gt;=$P$4),"ONV",IF(AND(O478&gt;5,O478&lt;$P$4),5,IF(AND(O478&gt;=$P$4,O478&lt;=6),6,MROUND(O478,P$7))))),""))))</f>
        <v/>
      </c>
      <c r="Q478" s="187" t="e">
        <f>IF(AND($O$7="B",ISNUMBER(O478),MIN(G478,K478)&lt;#REF!),"!","")</f>
        <v>#REF!</v>
      </c>
      <c r="R478" s="190" t="str">
        <f t="shared" si="80"/>
        <v/>
      </c>
      <c r="S478" s="193" t="str">
        <f t="shared" si="90"/>
        <v/>
      </c>
      <c r="T478" s="1"/>
    </row>
    <row r="479" spans="1:20" x14ac:dyDescent="0.2">
      <c r="A479" s="21" t="str">
        <f>OutputOsiris!A479</f>
        <v/>
      </c>
      <c r="B479" s="26" t="str">
        <f>VLOOKUP(A479,InputToets!$A$9:$A$1008,1,FALSE)</f>
        <v/>
      </c>
      <c r="C479" s="44" t="str">
        <f t="shared" si="81"/>
        <v/>
      </c>
      <c r="D479" s="45" t="str">
        <f>VLOOKUP(A479,Opdracht!$A$11:$A$1010,1,FALSE)</f>
        <v/>
      </c>
      <c r="E479" s="44" t="str">
        <f t="shared" si="82"/>
        <v/>
      </c>
      <c r="F479" s="19" t="str">
        <f>VLOOKUP(A479,OutputOsiris!$A$9:$B$1008,2,FALSE)</f>
        <v/>
      </c>
      <c r="G479" s="46" t="str">
        <f>IF(C479="NEE","",VLOOKUP(A479,InputToets!$A$9:$J$1008,8,FALSE))</f>
        <v/>
      </c>
      <c r="H479" s="13">
        <f t="shared" si="83"/>
        <v>0</v>
      </c>
      <c r="I479" s="12">
        <f t="shared" si="84"/>
        <v>1</v>
      </c>
      <c r="J479" s="13">
        <f t="shared" si="85"/>
        <v>0</v>
      </c>
      <c r="K479" s="46" t="str">
        <f>IF($K$7=0,"",VLOOKUP(A479,Opdracht!$A$11:$J$1010,8,FALSE))</f>
        <v/>
      </c>
      <c r="L479" s="13">
        <f t="shared" si="86"/>
        <v>0</v>
      </c>
      <c r="M479" s="12">
        <f t="shared" si="87"/>
        <v>0</v>
      </c>
      <c r="N479" s="12">
        <f t="shared" si="88"/>
        <v>0</v>
      </c>
      <c r="O479" s="46" t="str">
        <f t="shared" si="89"/>
        <v/>
      </c>
      <c r="P479" s="20" t="str">
        <f>IF(ISERROR(O479),(G479),IF(OR(ISERROR(G479),ISERROR(K479)),"",IF(AND(G479="",K479=""),IF(A479="","",""),IF(ISNUMBER(O479),IF(OR($O$7="T",$O$7="A"),IF(AND(O479&gt;5,O479&lt;$P$4),5,IF(AND(O479&gt;=$P$4,O479&lt;=6),6,MROUND(O479,P$7))),IF(AND(MIN(G479,K479)&lt;#REF!,R479="!",O479&gt;=$P$4),"ONV",IF(AND(O479&gt;5,O479&lt;$P$4),5,IF(AND(O479&gt;=$P$4,O479&lt;=6),6,MROUND(O479,P$7))))),""))))</f>
        <v/>
      </c>
      <c r="Q479" s="187" t="e">
        <f>IF(AND($O$7="B",ISNUMBER(O479),MIN(G479,K479)&lt;#REF!),"!","")</f>
        <v>#REF!</v>
      </c>
      <c r="R479" s="190" t="str">
        <f t="shared" si="80"/>
        <v/>
      </c>
      <c r="S479" s="193" t="str">
        <f t="shared" si="90"/>
        <v/>
      </c>
      <c r="T479" s="1"/>
    </row>
    <row r="480" spans="1:20" x14ac:dyDescent="0.2">
      <c r="A480" s="21" t="str">
        <f>OutputOsiris!A480</f>
        <v/>
      </c>
      <c r="B480" s="26" t="str">
        <f>VLOOKUP(A480,InputToets!$A$9:$A$1008,1,FALSE)</f>
        <v/>
      </c>
      <c r="C480" s="44" t="str">
        <f t="shared" si="81"/>
        <v/>
      </c>
      <c r="D480" s="45" t="str">
        <f>VLOOKUP(A480,Opdracht!$A$11:$A$1010,1,FALSE)</f>
        <v/>
      </c>
      <c r="E480" s="44" t="str">
        <f t="shared" si="82"/>
        <v/>
      </c>
      <c r="F480" s="19" t="str">
        <f>VLOOKUP(A480,OutputOsiris!$A$9:$B$1008,2,FALSE)</f>
        <v/>
      </c>
      <c r="G480" s="46" t="str">
        <f>IF(C480="NEE","",VLOOKUP(A480,InputToets!$A$9:$J$1008,8,FALSE))</f>
        <v/>
      </c>
      <c r="H480" s="13">
        <f t="shared" si="83"/>
        <v>0</v>
      </c>
      <c r="I480" s="12">
        <f t="shared" si="84"/>
        <v>1</v>
      </c>
      <c r="J480" s="13">
        <f t="shared" si="85"/>
        <v>0</v>
      </c>
      <c r="K480" s="46" t="str">
        <f>IF($K$7=0,"",VLOOKUP(A480,Opdracht!$A$11:$J$1010,8,FALSE))</f>
        <v/>
      </c>
      <c r="L480" s="13">
        <f t="shared" si="86"/>
        <v>0</v>
      </c>
      <c r="M480" s="12">
        <f t="shared" si="87"/>
        <v>0</v>
      </c>
      <c r="N480" s="12">
        <f t="shared" si="88"/>
        <v>0</v>
      </c>
      <c r="O480" s="46" t="str">
        <f t="shared" si="89"/>
        <v/>
      </c>
      <c r="P480" s="20" t="str">
        <f>IF(ISERROR(O480),(G480),IF(OR(ISERROR(G480),ISERROR(K480)),"",IF(AND(G480="",K480=""),IF(A480="","",""),IF(ISNUMBER(O480),IF(OR($O$7="T",$O$7="A"),IF(AND(O480&gt;5,O480&lt;$P$4),5,IF(AND(O480&gt;=$P$4,O480&lt;=6),6,MROUND(O480,P$7))),IF(AND(MIN(G480,K480)&lt;#REF!,R480="!",O480&gt;=$P$4),"ONV",IF(AND(O480&gt;5,O480&lt;$P$4),5,IF(AND(O480&gt;=$P$4,O480&lt;=6),6,MROUND(O480,P$7))))),""))))</f>
        <v/>
      </c>
      <c r="Q480" s="187" t="e">
        <f>IF(AND($O$7="B",ISNUMBER(O480),MIN(G480,K480)&lt;#REF!),"!","")</f>
        <v>#REF!</v>
      </c>
      <c r="R480" s="190" t="str">
        <f t="shared" si="80"/>
        <v/>
      </c>
      <c r="S480" s="193" t="str">
        <f t="shared" si="90"/>
        <v/>
      </c>
      <c r="T480" s="1"/>
    </row>
    <row r="481" spans="1:20" x14ac:dyDescent="0.2">
      <c r="A481" s="21" t="str">
        <f>OutputOsiris!A481</f>
        <v/>
      </c>
      <c r="B481" s="26" t="str">
        <f>VLOOKUP(A481,InputToets!$A$9:$A$1008,1,FALSE)</f>
        <v/>
      </c>
      <c r="C481" s="44" t="str">
        <f t="shared" si="81"/>
        <v/>
      </c>
      <c r="D481" s="45" t="str">
        <f>VLOOKUP(A481,Opdracht!$A$11:$A$1010,1,FALSE)</f>
        <v/>
      </c>
      <c r="E481" s="44" t="str">
        <f t="shared" si="82"/>
        <v/>
      </c>
      <c r="F481" s="19" t="str">
        <f>VLOOKUP(A481,OutputOsiris!$A$9:$B$1008,2,FALSE)</f>
        <v/>
      </c>
      <c r="G481" s="46" t="str">
        <f>IF(C481="NEE","",VLOOKUP(A481,InputToets!$A$9:$J$1008,8,FALSE))</f>
        <v/>
      </c>
      <c r="H481" s="13">
        <f t="shared" si="83"/>
        <v>0</v>
      </c>
      <c r="I481" s="12">
        <f t="shared" si="84"/>
        <v>1</v>
      </c>
      <c r="J481" s="13">
        <f t="shared" si="85"/>
        <v>0</v>
      </c>
      <c r="K481" s="46" t="str">
        <f>IF($K$7=0,"",VLOOKUP(A481,Opdracht!$A$11:$J$1010,8,FALSE))</f>
        <v/>
      </c>
      <c r="L481" s="13">
        <f t="shared" si="86"/>
        <v>0</v>
      </c>
      <c r="M481" s="12">
        <f t="shared" si="87"/>
        <v>0</v>
      </c>
      <c r="N481" s="12">
        <f t="shared" si="88"/>
        <v>0</v>
      </c>
      <c r="O481" s="46" t="str">
        <f t="shared" si="89"/>
        <v/>
      </c>
      <c r="P481" s="20" t="str">
        <f>IF(ISERROR(O481),(G481),IF(OR(ISERROR(G481),ISERROR(K481)),"",IF(AND(G481="",K481=""),IF(A481="","",""),IF(ISNUMBER(O481),IF(OR($O$7="T",$O$7="A"),IF(AND(O481&gt;5,O481&lt;$P$4),5,IF(AND(O481&gt;=$P$4,O481&lt;=6),6,MROUND(O481,P$7))),IF(AND(MIN(G481,K481)&lt;#REF!,R481="!",O481&gt;=$P$4),"ONV",IF(AND(O481&gt;5,O481&lt;$P$4),5,IF(AND(O481&gt;=$P$4,O481&lt;=6),6,MROUND(O481,P$7))))),""))))</f>
        <v/>
      </c>
      <c r="Q481" s="187" t="e">
        <f>IF(AND($O$7="B",ISNUMBER(O481),MIN(G481,K481)&lt;#REF!),"!","")</f>
        <v>#REF!</v>
      </c>
      <c r="R481" s="190" t="str">
        <f t="shared" si="80"/>
        <v/>
      </c>
      <c r="S481" s="193" t="str">
        <f t="shared" si="90"/>
        <v/>
      </c>
      <c r="T481" s="1"/>
    </row>
    <row r="482" spans="1:20" x14ac:dyDescent="0.2">
      <c r="A482" s="21" t="str">
        <f>OutputOsiris!A482</f>
        <v/>
      </c>
      <c r="B482" s="26" t="str">
        <f>VLOOKUP(A482,InputToets!$A$9:$A$1008,1,FALSE)</f>
        <v/>
      </c>
      <c r="C482" s="44" t="str">
        <f t="shared" si="81"/>
        <v/>
      </c>
      <c r="D482" s="45" t="str">
        <f>VLOOKUP(A482,Opdracht!$A$11:$A$1010,1,FALSE)</f>
        <v/>
      </c>
      <c r="E482" s="44" t="str">
        <f t="shared" si="82"/>
        <v/>
      </c>
      <c r="F482" s="19" t="str">
        <f>VLOOKUP(A482,OutputOsiris!$A$9:$B$1008,2,FALSE)</f>
        <v/>
      </c>
      <c r="G482" s="46" t="str">
        <f>IF(C482="NEE","",VLOOKUP(A482,InputToets!$A$9:$J$1008,8,FALSE))</f>
        <v/>
      </c>
      <c r="H482" s="13">
        <f t="shared" si="83"/>
        <v>0</v>
      </c>
      <c r="I482" s="12">
        <f t="shared" si="84"/>
        <v>1</v>
      </c>
      <c r="J482" s="13">
        <f t="shared" si="85"/>
        <v>0</v>
      </c>
      <c r="K482" s="46" t="str">
        <f>IF($K$7=0,"",VLOOKUP(A482,Opdracht!$A$11:$J$1010,8,FALSE))</f>
        <v/>
      </c>
      <c r="L482" s="13">
        <f t="shared" si="86"/>
        <v>0</v>
      </c>
      <c r="M482" s="12">
        <f t="shared" si="87"/>
        <v>0</v>
      </c>
      <c r="N482" s="12">
        <f t="shared" si="88"/>
        <v>0</v>
      </c>
      <c r="O482" s="46" t="str">
        <f t="shared" si="89"/>
        <v/>
      </c>
      <c r="P482" s="20" t="str">
        <f>IF(ISERROR(O482),(G482),IF(OR(ISERROR(G482),ISERROR(K482)),"",IF(AND(G482="",K482=""),IF(A482="","",""),IF(ISNUMBER(O482),IF(OR($O$7="T",$O$7="A"),IF(AND(O482&gt;5,O482&lt;$P$4),5,IF(AND(O482&gt;=$P$4,O482&lt;=6),6,MROUND(O482,P$7))),IF(AND(MIN(G482,K482)&lt;#REF!,R482="!",O482&gt;=$P$4),"ONV",IF(AND(O482&gt;5,O482&lt;$P$4),5,IF(AND(O482&gt;=$P$4,O482&lt;=6),6,MROUND(O482,P$7))))),""))))</f>
        <v/>
      </c>
      <c r="Q482" s="187" t="e">
        <f>IF(AND($O$7="B",ISNUMBER(O482),MIN(G482,K482)&lt;#REF!),"!","")</f>
        <v>#REF!</v>
      </c>
      <c r="R482" s="190" t="str">
        <f t="shared" si="80"/>
        <v/>
      </c>
      <c r="S482" s="193" t="str">
        <f t="shared" si="90"/>
        <v/>
      </c>
      <c r="T482" s="1"/>
    </row>
    <row r="483" spans="1:20" x14ac:dyDescent="0.2">
      <c r="A483" s="21" t="str">
        <f>OutputOsiris!A483</f>
        <v/>
      </c>
      <c r="B483" s="26" t="str">
        <f>VLOOKUP(A483,InputToets!$A$9:$A$1008,1,FALSE)</f>
        <v/>
      </c>
      <c r="C483" s="44" t="str">
        <f t="shared" si="81"/>
        <v/>
      </c>
      <c r="D483" s="45" t="str">
        <f>VLOOKUP(A483,Opdracht!$A$11:$A$1010,1,FALSE)</f>
        <v/>
      </c>
      <c r="E483" s="44" t="str">
        <f t="shared" si="82"/>
        <v/>
      </c>
      <c r="F483" s="19" t="str">
        <f>VLOOKUP(A483,OutputOsiris!$A$9:$B$1008,2,FALSE)</f>
        <v/>
      </c>
      <c r="G483" s="46" t="str">
        <f>IF(C483="NEE","",VLOOKUP(A483,InputToets!$A$9:$J$1008,8,FALSE))</f>
        <v/>
      </c>
      <c r="H483" s="13">
        <f t="shared" si="83"/>
        <v>0</v>
      </c>
      <c r="I483" s="12">
        <f t="shared" si="84"/>
        <v>1</v>
      </c>
      <c r="J483" s="13">
        <f t="shared" si="85"/>
        <v>0</v>
      </c>
      <c r="K483" s="46" t="str">
        <f>IF($K$7=0,"",VLOOKUP(A483,Opdracht!$A$11:$J$1010,8,FALSE))</f>
        <v/>
      </c>
      <c r="L483" s="13">
        <f t="shared" si="86"/>
        <v>0</v>
      </c>
      <c r="M483" s="12">
        <f t="shared" si="87"/>
        <v>0</v>
      </c>
      <c r="N483" s="12">
        <f t="shared" si="88"/>
        <v>0</v>
      </c>
      <c r="O483" s="46" t="str">
        <f t="shared" si="89"/>
        <v/>
      </c>
      <c r="P483" s="20" t="str">
        <f>IF(ISERROR(O483),(G483),IF(OR(ISERROR(G483),ISERROR(K483)),"",IF(AND(G483="",K483=""),IF(A483="","",""),IF(ISNUMBER(O483),IF(OR($O$7="T",$O$7="A"),IF(AND(O483&gt;5,O483&lt;$P$4),5,IF(AND(O483&gt;=$P$4,O483&lt;=6),6,MROUND(O483,P$7))),IF(AND(MIN(G483,K483)&lt;#REF!,R483="!",O483&gt;=$P$4),"ONV",IF(AND(O483&gt;5,O483&lt;$P$4),5,IF(AND(O483&gt;=$P$4,O483&lt;=6),6,MROUND(O483,P$7))))),""))))</f>
        <v/>
      </c>
      <c r="Q483" s="187" t="e">
        <f>IF(AND($O$7="B",ISNUMBER(O483),MIN(G483,K483)&lt;#REF!),"!","")</f>
        <v>#REF!</v>
      </c>
      <c r="R483" s="190" t="str">
        <f t="shared" si="80"/>
        <v/>
      </c>
      <c r="S483" s="193" t="str">
        <f t="shared" si="90"/>
        <v/>
      </c>
      <c r="T483" s="1"/>
    </row>
    <row r="484" spans="1:20" x14ac:dyDescent="0.2">
      <c r="A484" s="21" t="str">
        <f>OutputOsiris!A484</f>
        <v/>
      </c>
      <c r="B484" s="26" t="str">
        <f>VLOOKUP(A484,InputToets!$A$9:$A$1008,1,FALSE)</f>
        <v/>
      </c>
      <c r="C484" s="44" t="str">
        <f t="shared" si="81"/>
        <v/>
      </c>
      <c r="D484" s="45" t="str">
        <f>VLOOKUP(A484,Opdracht!$A$11:$A$1010,1,FALSE)</f>
        <v/>
      </c>
      <c r="E484" s="44" t="str">
        <f t="shared" si="82"/>
        <v/>
      </c>
      <c r="F484" s="19" t="str">
        <f>VLOOKUP(A484,OutputOsiris!$A$9:$B$1008,2,FALSE)</f>
        <v/>
      </c>
      <c r="G484" s="46" t="str">
        <f>IF(C484="NEE","",VLOOKUP(A484,InputToets!$A$9:$J$1008,8,FALSE))</f>
        <v/>
      </c>
      <c r="H484" s="13">
        <f t="shared" si="83"/>
        <v>0</v>
      </c>
      <c r="I484" s="12">
        <f t="shared" si="84"/>
        <v>1</v>
      </c>
      <c r="J484" s="13">
        <f t="shared" si="85"/>
        <v>0</v>
      </c>
      <c r="K484" s="46" t="str">
        <f>IF($K$7=0,"",VLOOKUP(A484,Opdracht!$A$11:$J$1010,8,FALSE))</f>
        <v/>
      </c>
      <c r="L484" s="13">
        <f t="shared" si="86"/>
        <v>0</v>
      </c>
      <c r="M484" s="12">
        <f t="shared" si="87"/>
        <v>0</v>
      </c>
      <c r="N484" s="12">
        <f t="shared" si="88"/>
        <v>0</v>
      </c>
      <c r="O484" s="46" t="str">
        <f t="shared" si="89"/>
        <v/>
      </c>
      <c r="P484" s="20" t="str">
        <f>IF(ISERROR(O484),(G484),IF(OR(ISERROR(G484),ISERROR(K484)),"",IF(AND(G484="",K484=""),IF(A484="","",""),IF(ISNUMBER(O484),IF(OR($O$7="T",$O$7="A"),IF(AND(O484&gt;5,O484&lt;$P$4),5,IF(AND(O484&gt;=$P$4,O484&lt;=6),6,MROUND(O484,P$7))),IF(AND(MIN(G484,K484)&lt;#REF!,R484="!",O484&gt;=$P$4),"ONV",IF(AND(O484&gt;5,O484&lt;$P$4),5,IF(AND(O484&gt;=$P$4,O484&lt;=6),6,MROUND(O484,P$7))))),""))))</f>
        <v/>
      </c>
      <c r="Q484" s="187" t="e">
        <f>IF(AND($O$7="B",ISNUMBER(O484),MIN(G484,K484)&lt;#REF!),"!","")</f>
        <v>#REF!</v>
      </c>
      <c r="R484" s="190" t="str">
        <f t="shared" si="80"/>
        <v/>
      </c>
      <c r="S484" s="193" t="str">
        <f t="shared" si="90"/>
        <v/>
      </c>
      <c r="T484" s="1"/>
    </row>
    <row r="485" spans="1:20" x14ac:dyDescent="0.2">
      <c r="A485" s="21" t="str">
        <f>OutputOsiris!A485</f>
        <v/>
      </c>
      <c r="B485" s="26" t="str">
        <f>VLOOKUP(A485,InputToets!$A$9:$A$1008,1,FALSE)</f>
        <v/>
      </c>
      <c r="C485" s="44" t="str">
        <f t="shared" si="81"/>
        <v/>
      </c>
      <c r="D485" s="45" t="str">
        <f>VLOOKUP(A485,Opdracht!$A$11:$A$1010,1,FALSE)</f>
        <v/>
      </c>
      <c r="E485" s="44" t="str">
        <f t="shared" si="82"/>
        <v/>
      </c>
      <c r="F485" s="19" t="str">
        <f>VLOOKUP(A485,OutputOsiris!$A$9:$B$1008,2,FALSE)</f>
        <v/>
      </c>
      <c r="G485" s="46" t="str">
        <f>IF(C485="NEE","",VLOOKUP(A485,InputToets!$A$9:$J$1008,8,FALSE))</f>
        <v/>
      </c>
      <c r="H485" s="13">
        <f t="shared" si="83"/>
        <v>0</v>
      </c>
      <c r="I485" s="12">
        <f t="shared" si="84"/>
        <v>1</v>
      </c>
      <c r="J485" s="13">
        <f t="shared" si="85"/>
        <v>0</v>
      </c>
      <c r="K485" s="46" t="str">
        <f>IF($K$7=0,"",VLOOKUP(A485,Opdracht!$A$11:$J$1010,8,FALSE))</f>
        <v/>
      </c>
      <c r="L485" s="13">
        <f t="shared" si="86"/>
        <v>0</v>
      </c>
      <c r="M485" s="12">
        <f t="shared" si="87"/>
        <v>0</v>
      </c>
      <c r="N485" s="12">
        <f t="shared" si="88"/>
        <v>0</v>
      </c>
      <c r="O485" s="46" t="str">
        <f t="shared" si="89"/>
        <v/>
      </c>
      <c r="P485" s="20" t="str">
        <f>IF(ISERROR(O485),(G485),IF(OR(ISERROR(G485),ISERROR(K485)),"",IF(AND(G485="",K485=""),IF(A485="","",""),IF(ISNUMBER(O485),IF(OR($O$7="T",$O$7="A"),IF(AND(O485&gt;5,O485&lt;$P$4),5,IF(AND(O485&gt;=$P$4,O485&lt;=6),6,MROUND(O485,P$7))),IF(AND(MIN(G485,K485)&lt;#REF!,R485="!",O485&gt;=$P$4),"ONV",IF(AND(O485&gt;5,O485&lt;$P$4),5,IF(AND(O485&gt;=$P$4,O485&lt;=6),6,MROUND(O485,P$7))))),""))))</f>
        <v/>
      </c>
      <c r="Q485" s="187" t="e">
        <f>IF(AND($O$7="B",ISNUMBER(O485),MIN(G485,K485)&lt;#REF!),"!","")</f>
        <v>#REF!</v>
      </c>
      <c r="R485" s="190" t="str">
        <f t="shared" si="80"/>
        <v/>
      </c>
      <c r="S485" s="193" t="str">
        <f t="shared" si="90"/>
        <v/>
      </c>
      <c r="T485" s="1"/>
    </row>
    <row r="486" spans="1:20" x14ac:dyDescent="0.2">
      <c r="A486" s="21" t="str">
        <f>OutputOsiris!A486</f>
        <v/>
      </c>
      <c r="B486" s="26" t="str">
        <f>VLOOKUP(A486,InputToets!$A$9:$A$1008,1,FALSE)</f>
        <v/>
      </c>
      <c r="C486" s="44" t="str">
        <f t="shared" si="81"/>
        <v/>
      </c>
      <c r="D486" s="45" t="str">
        <f>VLOOKUP(A486,Opdracht!$A$11:$A$1010,1,FALSE)</f>
        <v/>
      </c>
      <c r="E486" s="44" t="str">
        <f t="shared" si="82"/>
        <v/>
      </c>
      <c r="F486" s="19" t="str">
        <f>VLOOKUP(A486,OutputOsiris!$A$9:$B$1008,2,FALSE)</f>
        <v/>
      </c>
      <c r="G486" s="46" t="str">
        <f>IF(C486="NEE","",VLOOKUP(A486,InputToets!$A$9:$J$1008,8,FALSE))</f>
        <v/>
      </c>
      <c r="H486" s="13">
        <f t="shared" si="83"/>
        <v>0</v>
      </c>
      <c r="I486" s="12">
        <f t="shared" si="84"/>
        <v>1</v>
      </c>
      <c r="J486" s="13">
        <f t="shared" si="85"/>
        <v>0</v>
      </c>
      <c r="K486" s="46" t="str">
        <f>IF($K$7=0,"",VLOOKUP(A486,Opdracht!$A$11:$J$1010,8,FALSE))</f>
        <v/>
      </c>
      <c r="L486" s="13">
        <f t="shared" si="86"/>
        <v>0</v>
      </c>
      <c r="M486" s="12">
        <f t="shared" si="87"/>
        <v>0</v>
      </c>
      <c r="N486" s="12">
        <f t="shared" si="88"/>
        <v>0</v>
      </c>
      <c r="O486" s="46" t="str">
        <f t="shared" si="89"/>
        <v/>
      </c>
      <c r="P486" s="20" t="str">
        <f>IF(ISERROR(O486),(G486),IF(OR(ISERROR(G486),ISERROR(K486)),"",IF(AND(G486="",K486=""),IF(A486="","",""),IF(ISNUMBER(O486),IF(OR($O$7="T",$O$7="A"),IF(AND(O486&gt;5,O486&lt;$P$4),5,IF(AND(O486&gt;=$P$4,O486&lt;=6),6,MROUND(O486,P$7))),IF(AND(MIN(G486,K486)&lt;#REF!,R486="!",O486&gt;=$P$4),"ONV",IF(AND(O486&gt;5,O486&lt;$P$4),5,IF(AND(O486&gt;=$P$4,O486&lt;=6),6,MROUND(O486,P$7))))),""))))</f>
        <v/>
      </c>
      <c r="Q486" s="187" t="e">
        <f>IF(AND($O$7="B",ISNUMBER(O486),MIN(G486,K486)&lt;#REF!),"!","")</f>
        <v>#REF!</v>
      </c>
      <c r="R486" s="190" t="str">
        <f t="shared" si="80"/>
        <v/>
      </c>
      <c r="S486" s="193" t="str">
        <f t="shared" si="90"/>
        <v/>
      </c>
      <c r="T486" s="1"/>
    </row>
    <row r="487" spans="1:20" x14ac:dyDescent="0.2">
      <c r="A487" s="21" t="str">
        <f>OutputOsiris!A487</f>
        <v/>
      </c>
      <c r="B487" s="26" t="str">
        <f>VLOOKUP(A487,InputToets!$A$9:$A$1008,1,FALSE)</f>
        <v/>
      </c>
      <c r="C487" s="44" t="str">
        <f t="shared" si="81"/>
        <v/>
      </c>
      <c r="D487" s="45" t="str">
        <f>VLOOKUP(A487,Opdracht!$A$11:$A$1010,1,FALSE)</f>
        <v/>
      </c>
      <c r="E487" s="44" t="str">
        <f t="shared" si="82"/>
        <v/>
      </c>
      <c r="F487" s="19" t="str">
        <f>VLOOKUP(A487,OutputOsiris!$A$9:$B$1008,2,FALSE)</f>
        <v/>
      </c>
      <c r="G487" s="46" t="str">
        <f>IF(C487="NEE","",VLOOKUP(A487,InputToets!$A$9:$J$1008,8,FALSE))</f>
        <v/>
      </c>
      <c r="H487" s="13">
        <f t="shared" si="83"/>
        <v>0</v>
      </c>
      <c r="I487" s="12">
        <f t="shared" si="84"/>
        <v>1</v>
      </c>
      <c r="J487" s="13">
        <f t="shared" si="85"/>
        <v>0</v>
      </c>
      <c r="K487" s="46" t="str">
        <f>IF($K$7=0,"",VLOOKUP(A487,Opdracht!$A$11:$J$1010,8,FALSE))</f>
        <v/>
      </c>
      <c r="L487" s="13">
        <f t="shared" si="86"/>
        <v>0</v>
      </c>
      <c r="M487" s="12">
        <f t="shared" si="87"/>
        <v>0</v>
      </c>
      <c r="N487" s="12">
        <f t="shared" si="88"/>
        <v>0</v>
      </c>
      <c r="O487" s="46" t="str">
        <f t="shared" si="89"/>
        <v/>
      </c>
      <c r="P487" s="20" t="str">
        <f>IF(ISERROR(O487),(G487),IF(OR(ISERROR(G487),ISERROR(K487)),"",IF(AND(G487="",K487=""),IF(A487="","",""),IF(ISNUMBER(O487),IF(OR($O$7="T",$O$7="A"),IF(AND(O487&gt;5,O487&lt;$P$4),5,IF(AND(O487&gt;=$P$4,O487&lt;=6),6,MROUND(O487,P$7))),IF(AND(MIN(G487,K487)&lt;#REF!,R487="!",O487&gt;=$P$4),"ONV",IF(AND(O487&gt;5,O487&lt;$P$4),5,IF(AND(O487&gt;=$P$4,O487&lt;=6),6,MROUND(O487,P$7))))),""))))</f>
        <v/>
      </c>
      <c r="Q487" s="187" t="e">
        <f>IF(AND($O$7="B",ISNUMBER(O487),MIN(G487,K487)&lt;#REF!),"!","")</f>
        <v>#REF!</v>
      </c>
      <c r="R487" s="190" t="str">
        <f t="shared" si="80"/>
        <v/>
      </c>
      <c r="S487" s="193" t="str">
        <f t="shared" si="90"/>
        <v/>
      </c>
      <c r="T487" s="1"/>
    </row>
    <row r="488" spans="1:20" x14ac:dyDescent="0.2">
      <c r="A488" s="21" t="str">
        <f>OutputOsiris!A488</f>
        <v/>
      </c>
      <c r="B488" s="26" t="str">
        <f>VLOOKUP(A488,InputToets!$A$9:$A$1008,1,FALSE)</f>
        <v/>
      </c>
      <c r="C488" s="44" t="str">
        <f t="shared" si="81"/>
        <v/>
      </c>
      <c r="D488" s="45" t="str">
        <f>VLOOKUP(A488,Opdracht!$A$11:$A$1010,1,FALSE)</f>
        <v/>
      </c>
      <c r="E488" s="44" t="str">
        <f t="shared" si="82"/>
        <v/>
      </c>
      <c r="F488" s="19" t="str">
        <f>VLOOKUP(A488,OutputOsiris!$A$9:$B$1008,2,FALSE)</f>
        <v/>
      </c>
      <c r="G488" s="46" t="str">
        <f>IF(C488="NEE","",VLOOKUP(A488,InputToets!$A$9:$J$1008,8,FALSE))</f>
        <v/>
      </c>
      <c r="H488" s="13">
        <f t="shared" si="83"/>
        <v>0</v>
      </c>
      <c r="I488" s="12">
        <f t="shared" si="84"/>
        <v>1</v>
      </c>
      <c r="J488" s="13">
        <f t="shared" si="85"/>
        <v>0</v>
      </c>
      <c r="K488" s="46" t="str">
        <f>IF($K$7=0,"",VLOOKUP(A488,Opdracht!$A$11:$J$1010,8,FALSE))</f>
        <v/>
      </c>
      <c r="L488" s="13">
        <f t="shared" si="86"/>
        <v>0</v>
      </c>
      <c r="M488" s="12">
        <f t="shared" si="87"/>
        <v>0</v>
      </c>
      <c r="N488" s="12">
        <f t="shared" si="88"/>
        <v>0</v>
      </c>
      <c r="O488" s="46" t="str">
        <f t="shared" si="89"/>
        <v/>
      </c>
      <c r="P488" s="20" t="str">
        <f>IF(ISERROR(O488),(G488),IF(OR(ISERROR(G488),ISERROR(K488)),"",IF(AND(G488="",K488=""),IF(A488="","",""),IF(ISNUMBER(O488),IF(OR($O$7="T",$O$7="A"),IF(AND(O488&gt;5,O488&lt;$P$4),5,IF(AND(O488&gt;=$P$4,O488&lt;=6),6,MROUND(O488,P$7))),IF(AND(MIN(G488,K488)&lt;#REF!,R488="!",O488&gt;=$P$4),"ONV",IF(AND(O488&gt;5,O488&lt;$P$4),5,IF(AND(O488&gt;=$P$4,O488&lt;=6),6,MROUND(O488,P$7))))),""))))</f>
        <v/>
      </c>
      <c r="Q488" s="187" t="e">
        <f>IF(AND($O$7="B",ISNUMBER(O488),MIN(G488,K488)&lt;#REF!),"!","")</f>
        <v>#REF!</v>
      </c>
      <c r="R488" s="190" t="str">
        <f t="shared" si="80"/>
        <v/>
      </c>
      <c r="S488" s="193" t="str">
        <f t="shared" si="90"/>
        <v/>
      </c>
      <c r="T488" s="1"/>
    </row>
    <row r="489" spans="1:20" x14ac:dyDescent="0.2">
      <c r="A489" s="21" t="str">
        <f>OutputOsiris!A489</f>
        <v/>
      </c>
      <c r="B489" s="26" t="str">
        <f>VLOOKUP(A489,InputToets!$A$9:$A$1008,1,FALSE)</f>
        <v/>
      </c>
      <c r="C489" s="44" t="str">
        <f t="shared" si="81"/>
        <v/>
      </c>
      <c r="D489" s="45" t="str">
        <f>VLOOKUP(A489,Opdracht!$A$11:$A$1010,1,FALSE)</f>
        <v/>
      </c>
      <c r="E489" s="44" t="str">
        <f t="shared" si="82"/>
        <v/>
      </c>
      <c r="F489" s="19" t="str">
        <f>VLOOKUP(A489,OutputOsiris!$A$9:$B$1008,2,FALSE)</f>
        <v/>
      </c>
      <c r="G489" s="46" t="str">
        <f>IF(C489="NEE","",VLOOKUP(A489,InputToets!$A$9:$J$1008,8,FALSE))</f>
        <v/>
      </c>
      <c r="H489" s="13">
        <f t="shared" si="83"/>
        <v>0</v>
      </c>
      <c r="I489" s="12">
        <f t="shared" si="84"/>
        <v>1</v>
      </c>
      <c r="J489" s="13">
        <f t="shared" si="85"/>
        <v>0</v>
      </c>
      <c r="K489" s="46" t="str">
        <f>IF($K$7=0,"",VLOOKUP(A489,Opdracht!$A$11:$J$1010,8,FALSE))</f>
        <v/>
      </c>
      <c r="L489" s="13">
        <f t="shared" si="86"/>
        <v>0</v>
      </c>
      <c r="M489" s="12">
        <f t="shared" si="87"/>
        <v>0</v>
      </c>
      <c r="N489" s="12">
        <f t="shared" si="88"/>
        <v>0</v>
      </c>
      <c r="O489" s="46" t="str">
        <f t="shared" si="89"/>
        <v/>
      </c>
      <c r="P489" s="20" t="str">
        <f>IF(ISERROR(O489),(G489),IF(OR(ISERROR(G489),ISERROR(K489)),"",IF(AND(G489="",K489=""),IF(A489="","",""),IF(ISNUMBER(O489),IF(OR($O$7="T",$O$7="A"),IF(AND(O489&gt;5,O489&lt;$P$4),5,IF(AND(O489&gt;=$P$4,O489&lt;=6),6,MROUND(O489,P$7))),IF(AND(MIN(G489,K489)&lt;#REF!,R489="!",O489&gt;=$P$4),"ONV",IF(AND(O489&gt;5,O489&lt;$P$4),5,IF(AND(O489&gt;=$P$4,O489&lt;=6),6,MROUND(O489,P$7))))),""))))</f>
        <v/>
      </c>
      <c r="Q489" s="187" t="e">
        <f>IF(AND($O$7="B",ISNUMBER(O489),MIN(G489,K489)&lt;#REF!),"!","")</f>
        <v>#REF!</v>
      </c>
      <c r="R489" s="190" t="str">
        <f t="shared" si="80"/>
        <v/>
      </c>
      <c r="S489" s="193" t="str">
        <f t="shared" si="90"/>
        <v/>
      </c>
      <c r="T489" s="1"/>
    </row>
    <row r="490" spans="1:20" x14ac:dyDescent="0.2">
      <c r="A490" s="21" t="str">
        <f>OutputOsiris!A490</f>
        <v/>
      </c>
      <c r="B490" s="26" t="str">
        <f>VLOOKUP(A490,InputToets!$A$9:$A$1008,1,FALSE)</f>
        <v/>
      </c>
      <c r="C490" s="44" t="str">
        <f t="shared" si="81"/>
        <v/>
      </c>
      <c r="D490" s="45" t="str">
        <f>VLOOKUP(A490,Opdracht!$A$11:$A$1010,1,FALSE)</f>
        <v/>
      </c>
      <c r="E490" s="44" t="str">
        <f t="shared" si="82"/>
        <v/>
      </c>
      <c r="F490" s="19" t="str">
        <f>VLOOKUP(A490,OutputOsiris!$A$9:$B$1008,2,FALSE)</f>
        <v/>
      </c>
      <c r="G490" s="46" t="str">
        <f>IF(C490="NEE","",VLOOKUP(A490,InputToets!$A$9:$J$1008,8,FALSE))</f>
        <v/>
      </c>
      <c r="H490" s="13">
        <f t="shared" si="83"/>
        <v>0</v>
      </c>
      <c r="I490" s="12">
        <f t="shared" si="84"/>
        <v>1</v>
      </c>
      <c r="J490" s="13">
        <f t="shared" si="85"/>
        <v>0</v>
      </c>
      <c r="K490" s="46" t="str">
        <f>IF($K$7=0,"",VLOOKUP(A490,Opdracht!$A$11:$J$1010,8,FALSE))</f>
        <v/>
      </c>
      <c r="L490" s="13">
        <f t="shared" si="86"/>
        <v>0</v>
      </c>
      <c r="M490" s="12">
        <f t="shared" si="87"/>
        <v>0</v>
      </c>
      <c r="N490" s="12">
        <f t="shared" si="88"/>
        <v>0</v>
      </c>
      <c r="O490" s="46" t="str">
        <f t="shared" si="89"/>
        <v/>
      </c>
      <c r="P490" s="20" t="str">
        <f>IF(ISERROR(O490),(G490),IF(OR(ISERROR(G490),ISERROR(K490)),"",IF(AND(G490="",K490=""),IF(A490="","",""),IF(ISNUMBER(O490),IF(OR($O$7="T",$O$7="A"),IF(AND(O490&gt;5,O490&lt;$P$4),5,IF(AND(O490&gt;=$P$4,O490&lt;=6),6,MROUND(O490,P$7))),IF(AND(MIN(G490,K490)&lt;#REF!,R490="!",O490&gt;=$P$4),"ONV",IF(AND(O490&gt;5,O490&lt;$P$4),5,IF(AND(O490&gt;=$P$4,O490&lt;=6),6,MROUND(O490,P$7))))),""))))</f>
        <v/>
      </c>
      <c r="Q490" s="187" t="e">
        <f>IF(AND($O$7="B",ISNUMBER(O490),MIN(G490,K490)&lt;#REF!),"!","")</f>
        <v>#REF!</v>
      </c>
      <c r="R490" s="190" t="str">
        <f t="shared" si="80"/>
        <v/>
      </c>
      <c r="S490" s="193" t="str">
        <f t="shared" si="90"/>
        <v/>
      </c>
      <c r="T490" s="1"/>
    </row>
    <row r="491" spans="1:20" x14ac:dyDescent="0.2">
      <c r="A491" s="21" t="str">
        <f>OutputOsiris!A491</f>
        <v/>
      </c>
      <c r="B491" s="26" t="str">
        <f>VLOOKUP(A491,InputToets!$A$9:$A$1008,1,FALSE)</f>
        <v/>
      </c>
      <c r="C491" s="44" t="str">
        <f t="shared" si="81"/>
        <v/>
      </c>
      <c r="D491" s="45" t="str">
        <f>VLOOKUP(A491,Opdracht!$A$11:$A$1010,1,FALSE)</f>
        <v/>
      </c>
      <c r="E491" s="44" t="str">
        <f t="shared" si="82"/>
        <v/>
      </c>
      <c r="F491" s="19" t="str">
        <f>VLOOKUP(A491,OutputOsiris!$A$9:$B$1008,2,FALSE)</f>
        <v/>
      </c>
      <c r="G491" s="46" t="str">
        <f>IF(C491="NEE","",VLOOKUP(A491,InputToets!$A$9:$J$1008,8,FALSE))</f>
        <v/>
      </c>
      <c r="H491" s="13">
        <f t="shared" si="83"/>
        <v>0</v>
      </c>
      <c r="I491" s="12">
        <f t="shared" si="84"/>
        <v>1</v>
      </c>
      <c r="J491" s="13">
        <f t="shared" si="85"/>
        <v>0</v>
      </c>
      <c r="K491" s="46" t="str">
        <f>IF($K$7=0,"",VLOOKUP(A491,Opdracht!$A$11:$J$1010,8,FALSE))</f>
        <v/>
      </c>
      <c r="L491" s="13">
        <f t="shared" si="86"/>
        <v>0</v>
      </c>
      <c r="M491" s="12">
        <f t="shared" si="87"/>
        <v>0</v>
      </c>
      <c r="N491" s="12">
        <f t="shared" si="88"/>
        <v>0</v>
      </c>
      <c r="O491" s="46" t="str">
        <f t="shared" si="89"/>
        <v/>
      </c>
      <c r="P491" s="20" t="str">
        <f>IF(ISERROR(O491),(G491),IF(OR(ISERROR(G491),ISERROR(K491)),"",IF(AND(G491="",K491=""),IF(A491="","",""),IF(ISNUMBER(O491),IF(OR($O$7="T",$O$7="A"),IF(AND(O491&gt;5,O491&lt;$P$4),5,IF(AND(O491&gt;=$P$4,O491&lt;=6),6,MROUND(O491,P$7))),IF(AND(MIN(G491,K491)&lt;#REF!,R491="!",O491&gt;=$P$4),"ONV",IF(AND(O491&gt;5,O491&lt;$P$4),5,IF(AND(O491&gt;=$P$4,O491&lt;=6),6,MROUND(O491,P$7))))),""))))</f>
        <v/>
      </c>
      <c r="Q491" s="187" t="e">
        <f>IF(AND($O$7="B",ISNUMBER(O491),MIN(G491,K491)&lt;#REF!),"!","")</f>
        <v>#REF!</v>
      </c>
      <c r="R491" s="190" t="str">
        <f t="shared" si="80"/>
        <v/>
      </c>
      <c r="S491" s="193" t="str">
        <f t="shared" si="90"/>
        <v/>
      </c>
      <c r="T491" s="1"/>
    </row>
    <row r="492" spans="1:20" x14ac:dyDescent="0.2">
      <c r="A492" s="21" t="str">
        <f>OutputOsiris!A492</f>
        <v/>
      </c>
      <c r="B492" s="26" t="str">
        <f>VLOOKUP(A492,InputToets!$A$9:$A$1008,1,FALSE)</f>
        <v/>
      </c>
      <c r="C492" s="44" t="str">
        <f t="shared" si="81"/>
        <v/>
      </c>
      <c r="D492" s="45" t="str">
        <f>VLOOKUP(A492,Opdracht!$A$11:$A$1010,1,FALSE)</f>
        <v/>
      </c>
      <c r="E492" s="44" t="str">
        <f t="shared" si="82"/>
        <v/>
      </c>
      <c r="F492" s="19" t="str">
        <f>VLOOKUP(A492,OutputOsiris!$A$9:$B$1008,2,FALSE)</f>
        <v/>
      </c>
      <c r="G492" s="46" t="str">
        <f>IF(C492="NEE","",VLOOKUP(A492,InputToets!$A$9:$J$1008,8,FALSE))</f>
        <v/>
      </c>
      <c r="H492" s="13">
        <f t="shared" si="83"/>
        <v>0</v>
      </c>
      <c r="I492" s="12">
        <f t="shared" si="84"/>
        <v>1</v>
      </c>
      <c r="J492" s="13">
        <f t="shared" si="85"/>
        <v>0</v>
      </c>
      <c r="K492" s="46" t="str">
        <f>IF($K$7=0,"",VLOOKUP(A492,Opdracht!$A$11:$J$1010,8,FALSE))</f>
        <v/>
      </c>
      <c r="L492" s="13">
        <f t="shared" si="86"/>
        <v>0</v>
      </c>
      <c r="M492" s="12">
        <f t="shared" si="87"/>
        <v>0</v>
      </c>
      <c r="N492" s="12">
        <f t="shared" si="88"/>
        <v>0</v>
      </c>
      <c r="O492" s="46" t="str">
        <f t="shared" si="89"/>
        <v/>
      </c>
      <c r="P492" s="20" t="str">
        <f>IF(ISERROR(O492),(G492),IF(OR(ISERROR(G492),ISERROR(K492)),"",IF(AND(G492="",K492=""),IF(A492="","",""),IF(ISNUMBER(O492),IF(OR($O$7="T",$O$7="A"),IF(AND(O492&gt;5,O492&lt;$P$4),5,IF(AND(O492&gt;=$P$4,O492&lt;=6),6,MROUND(O492,P$7))),IF(AND(MIN(G492,K492)&lt;#REF!,R492="!",O492&gt;=$P$4),"ONV",IF(AND(O492&gt;5,O492&lt;$P$4),5,IF(AND(O492&gt;=$P$4,O492&lt;=6),6,MROUND(O492,P$7))))),""))))</f>
        <v/>
      </c>
      <c r="Q492" s="187" t="e">
        <f>IF(AND($O$7="B",ISNUMBER(O492),MIN(G492,K492)&lt;#REF!),"!","")</f>
        <v>#REF!</v>
      </c>
      <c r="R492" s="190" t="str">
        <f t="shared" si="80"/>
        <v/>
      </c>
      <c r="S492" s="193" t="str">
        <f t="shared" si="90"/>
        <v/>
      </c>
      <c r="T492" s="1"/>
    </row>
    <row r="493" spans="1:20" x14ac:dyDescent="0.2">
      <c r="A493" s="21" t="str">
        <f>OutputOsiris!A493</f>
        <v/>
      </c>
      <c r="B493" s="26" t="str">
        <f>VLOOKUP(A493,InputToets!$A$9:$A$1008,1,FALSE)</f>
        <v/>
      </c>
      <c r="C493" s="44" t="str">
        <f t="shared" si="81"/>
        <v/>
      </c>
      <c r="D493" s="45" t="str">
        <f>VLOOKUP(A493,Opdracht!$A$11:$A$1010,1,FALSE)</f>
        <v/>
      </c>
      <c r="E493" s="44" t="str">
        <f t="shared" si="82"/>
        <v/>
      </c>
      <c r="F493" s="19" t="str">
        <f>VLOOKUP(A493,OutputOsiris!$A$9:$B$1008,2,FALSE)</f>
        <v/>
      </c>
      <c r="G493" s="46" t="str">
        <f>IF(C493="NEE","",VLOOKUP(A493,InputToets!$A$9:$J$1008,8,FALSE))</f>
        <v/>
      </c>
      <c r="H493" s="13">
        <f t="shared" si="83"/>
        <v>0</v>
      </c>
      <c r="I493" s="12">
        <f t="shared" si="84"/>
        <v>1</v>
      </c>
      <c r="J493" s="13">
        <f t="shared" si="85"/>
        <v>0</v>
      </c>
      <c r="K493" s="46" t="str">
        <f>IF($K$7=0,"",VLOOKUP(A493,Opdracht!$A$11:$J$1010,8,FALSE))</f>
        <v/>
      </c>
      <c r="L493" s="13">
        <f t="shared" si="86"/>
        <v>0</v>
      </c>
      <c r="M493" s="12">
        <f t="shared" si="87"/>
        <v>0</v>
      </c>
      <c r="N493" s="12">
        <f t="shared" si="88"/>
        <v>0</v>
      </c>
      <c r="O493" s="46" t="str">
        <f t="shared" si="89"/>
        <v/>
      </c>
      <c r="P493" s="20" t="str">
        <f>IF(ISERROR(O493),(G493),IF(OR(ISERROR(G493),ISERROR(K493)),"",IF(AND(G493="",K493=""),IF(A493="","",""),IF(ISNUMBER(O493),IF(OR($O$7="T",$O$7="A"),IF(AND(O493&gt;5,O493&lt;$P$4),5,IF(AND(O493&gt;=$P$4,O493&lt;=6),6,MROUND(O493,P$7))),IF(AND(MIN(G493,K493)&lt;#REF!,R493="!",O493&gt;=$P$4),"ONV",IF(AND(O493&gt;5,O493&lt;$P$4),5,IF(AND(O493&gt;=$P$4,O493&lt;=6),6,MROUND(O493,P$7))))),""))))</f>
        <v/>
      </c>
      <c r="Q493" s="187" t="e">
        <f>IF(AND($O$7="B",ISNUMBER(O493),MIN(G493,K493)&lt;#REF!),"!","")</f>
        <v>#REF!</v>
      </c>
      <c r="R493" s="190" t="str">
        <f t="shared" si="80"/>
        <v/>
      </c>
      <c r="S493" s="193" t="str">
        <f t="shared" si="90"/>
        <v/>
      </c>
      <c r="T493" s="1"/>
    </row>
    <row r="494" spans="1:20" x14ac:dyDescent="0.2">
      <c r="A494" s="21" t="str">
        <f>OutputOsiris!A494</f>
        <v/>
      </c>
      <c r="B494" s="26" t="str">
        <f>VLOOKUP(A494,InputToets!$A$9:$A$1008,1,FALSE)</f>
        <v/>
      </c>
      <c r="C494" s="44" t="str">
        <f t="shared" si="81"/>
        <v/>
      </c>
      <c r="D494" s="45" t="str">
        <f>VLOOKUP(A494,Opdracht!$A$11:$A$1010,1,FALSE)</f>
        <v/>
      </c>
      <c r="E494" s="44" t="str">
        <f t="shared" si="82"/>
        <v/>
      </c>
      <c r="F494" s="19" t="str">
        <f>VLOOKUP(A494,OutputOsiris!$A$9:$B$1008,2,FALSE)</f>
        <v/>
      </c>
      <c r="G494" s="46" t="str">
        <f>IF(C494="NEE","",VLOOKUP(A494,InputToets!$A$9:$J$1008,8,FALSE))</f>
        <v/>
      </c>
      <c r="H494" s="13">
        <f t="shared" si="83"/>
        <v>0</v>
      </c>
      <c r="I494" s="12">
        <f t="shared" si="84"/>
        <v>1</v>
      </c>
      <c r="J494" s="13">
        <f t="shared" si="85"/>
        <v>0</v>
      </c>
      <c r="K494" s="46" t="str">
        <f>IF($K$7=0,"",VLOOKUP(A494,Opdracht!$A$11:$J$1010,8,FALSE))</f>
        <v/>
      </c>
      <c r="L494" s="13">
        <f t="shared" si="86"/>
        <v>0</v>
      </c>
      <c r="M494" s="12">
        <f t="shared" si="87"/>
        <v>0</v>
      </c>
      <c r="N494" s="12">
        <f t="shared" si="88"/>
        <v>0</v>
      </c>
      <c r="O494" s="46" t="str">
        <f t="shared" si="89"/>
        <v/>
      </c>
      <c r="P494" s="20" t="str">
        <f>IF(ISERROR(O494),(G494),IF(OR(ISERROR(G494),ISERROR(K494)),"",IF(AND(G494="",K494=""),IF(A494="","",""),IF(ISNUMBER(O494),IF(OR($O$7="T",$O$7="A"),IF(AND(O494&gt;5,O494&lt;$P$4),5,IF(AND(O494&gt;=$P$4,O494&lt;=6),6,MROUND(O494,P$7))),IF(AND(MIN(G494,K494)&lt;#REF!,R494="!",O494&gt;=$P$4),"ONV",IF(AND(O494&gt;5,O494&lt;$P$4),5,IF(AND(O494&gt;=$P$4,O494&lt;=6),6,MROUND(O494,P$7))))),""))))</f>
        <v/>
      </c>
      <c r="Q494" s="187" t="e">
        <f>IF(AND($O$7="B",ISNUMBER(O494),MIN(G494,K494)&lt;#REF!),"!","")</f>
        <v>#REF!</v>
      </c>
      <c r="R494" s="190" t="str">
        <f t="shared" si="80"/>
        <v/>
      </c>
      <c r="S494" s="193" t="str">
        <f t="shared" si="90"/>
        <v/>
      </c>
      <c r="T494" s="1"/>
    </row>
    <row r="495" spans="1:20" x14ac:dyDescent="0.2">
      <c r="A495" s="21" t="str">
        <f>OutputOsiris!A495</f>
        <v/>
      </c>
      <c r="B495" s="26" t="str">
        <f>VLOOKUP(A495,InputToets!$A$9:$A$1008,1,FALSE)</f>
        <v/>
      </c>
      <c r="C495" s="44" t="str">
        <f t="shared" si="81"/>
        <v/>
      </c>
      <c r="D495" s="45" t="str">
        <f>VLOOKUP(A495,Opdracht!$A$11:$A$1010,1,FALSE)</f>
        <v/>
      </c>
      <c r="E495" s="44" t="str">
        <f t="shared" si="82"/>
        <v/>
      </c>
      <c r="F495" s="19" t="str">
        <f>VLOOKUP(A495,OutputOsiris!$A$9:$B$1008,2,FALSE)</f>
        <v/>
      </c>
      <c r="G495" s="46" t="str">
        <f>IF(C495="NEE","",VLOOKUP(A495,InputToets!$A$9:$J$1008,8,FALSE))</f>
        <v/>
      </c>
      <c r="H495" s="13">
        <f t="shared" si="83"/>
        <v>0</v>
      </c>
      <c r="I495" s="12">
        <f t="shared" si="84"/>
        <v>1</v>
      </c>
      <c r="J495" s="13">
        <f t="shared" si="85"/>
        <v>0</v>
      </c>
      <c r="K495" s="46" t="str">
        <f>IF($K$7=0,"",VLOOKUP(A495,Opdracht!$A$11:$J$1010,8,FALSE))</f>
        <v/>
      </c>
      <c r="L495" s="13">
        <f t="shared" si="86"/>
        <v>0</v>
      </c>
      <c r="M495" s="12">
        <f t="shared" si="87"/>
        <v>0</v>
      </c>
      <c r="N495" s="12">
        <f t="shared" si="88"/>
        <v>0</v>
      </c>
      <c r="O495" s="46" t="str">
        <f t="shared" si="89"/>
        <v/>
      </c>
      <c r="P495" s="20" t="str">
        <f>IF(ISERROR(O495),(G495),IF(OR(ISERROR(G495),ISERROR(K495)),"",IF(AND(G495="",K495=""),IF(A495="","",""),IF(ISNUMBER(O495),IF(OR($O$7="T",$O$7="A"),IF(AND(O495&gt;5,O495&lt;$P$4),5,IF(AND(O495&gt;=$P$4,O495&lt;=6),6,MROUND(O495,P$7))),IF(AND(MIN(G495,K495)&lt;#REF!,R495="!",O495&gt;=$P$4),"ONV",IF(AND(O495&gt;5,O495&lt;$P$4),5,IF(AND(O495&gt;=$P$4,O495&lt;=6),6,MROUND(O495,P$7))))),""))))</f>
        <v/>
      </c>
      <c r="Q495" s="187" t="e">
        <f>IF(AND($O$7="B",ISNUMBER(O495),MIN(G495,K495)&lt;#REF!),"!","")</f>
        <v>#REF!</v>
      </c>
      <c r="R495" s="190" t="str">
        <f t="shared" si="80"/>
        <v/>
      </c>
      <c r="S495" s="193" t="str">
        <f t="shared" si="90"/>
        <v/>
      </c>
      <c r="T495" s="1"/>
    </row>
    <row r="496" spans="1:20" x14ac:dyDescent="0.2">
      <c r="A496" s="21" t="str">
        <f>OutputOsiris!A496</f>
        <v/>
      </c>
      <c r="B496" s="26" t="str">
        <f>VLOOKUP(A496,InputToets!$A$9:$A$1008,1,FALSE)</f>
        <v/>
      </c>
      <c r="C496" s="44" t="str">
        <f t="shared" si="81"/>
        <v/>
      </c>
      <c r="D496" s="45" t="str">
        <f>VLOOKUP(A496,Opdracht!$A$11:$A$1010,1,FALSE)</f>
        <v/>
      </c>
      <c r="E496" s="44" t="str">
        <f t="shared" si="82"/>
        <v/>
      </c>
      <c r="F496" s="19" t="str">
        <f>VLOOKUP(A496,OutputOsiris!$A$9:$B$1008,2,FALSE)</f>
        <v/>
      </c>
      <c r="G496" s="46" t="str">
        <f>IF(C496="NEE","",VLOOKUP(A496,InputToets!$A$9:$J$1008,8,FALSE))</f>
        <v/>
      </c>
      <c r="H496" s="13">
        <f t="shared" si="83"/>
        <v>0</v>
      </c>
      <c r="I496" s="12">
        <f t="shared" si="84"/>
        <v>1</v>
      </c>
      <c r="J496" s="13">
        <f t="shared" si="85"/>
        <v>0</v>
      </c>
      <c r="K496" s="46" t="str">
        <f>IF($K$7=0,"",VLOOKUP(A496,Opdracht!$A$11:$J$1010,8,FALSE))</f>
        <v/>
      </c>
      <c r="L496" s="13">
        <f t="shared" si="86"/>
        <v>0</v>
      </c>
      <c r="M496" s="12">
        <f t="shared" si="87"/>
        <v>0</v>
      </c>
      <c r="N496" s="12">
        <f t="shared" si="88"/>
        <v>0</v>
      </c>
      <c r="O496" s="46" t="str">
        <f t="shared" si="89"/>
        <v/>
      </c>
      <c r="P496" s="20" t="str">
        <f>IF(ISERROR(O496),(G496),IF(OR(ISERROR(G496),ISERROR(K496)),"",IF(AND(G496="",K496=""),IF(A496="","",""),IF(ISNUMBER(O496),IF(OR($O$7="T",$O$7="A"),IF(AND(O496&gt;5,O496&lt;$P$4),5,IF(AND(O496&gt;=$P$4,O496&lt;=6),6,MROUND(O496,P$7))),IF(AND(MIN(G496,K496)&lt;#REF!,R496="!",O496&gt;=$P$4),"ONV",IF(AND(O496&gt;5,O496&lt;$P$4),5,IF(AND(O496&gt;=$P$4,O496&lt;=6),6,MROUND(O496,P$7))))),""))))</f>
        <v/>
      </c>
      <c r="Q496" s="187" t="e">
        <f>IF(AND($O$7="B",ISNUMBER(O496),MIN(G496,K496)&lt;#REF!),"!","")</f>
        <v>#REF!</v>
      </c>
      <c r="R496" s="190" t="str">
        <f t="shared" si="80"/>
        <v/>
      </c>
      <c r="S496" s="193" t="str">
        <f t="shared" si="90"/>
        <v/>
      </c>
      <c r="T496" s="1"/>
    </row>
    <row r="497" spans="1:20" x14ac:dyDescent="0.2">
      <c r="A497" s="21" t="str">
        <f>OutputOsiris!A497</f>
        <v/>
      </c>
      <c r="B497" s="26" t="str">
        <f>VLOOKUP(A497,InputToets!$A$9:$A$1008,1,FALSE)</f>
        <v/>
      </c>
      <c r="C497" s="44" t="str">
        <f t="shared" si="81"/>
        <v/>
      </c>
      <c r="D497" s="45" t="str">
        <f>VLOOKUP(A497,Opdracht!$A$11:$A$1010,1,FALSE)</f>
        <v/>
      </c>
      <c r="E497" s="44" t="str">
        <f t="shared" si="82"/>
        <v/>
      </c>
      <c r="F497" s="19" t="str">
        <f>VLOOKUP(A497,OutputOsiris!$A$9:$B$1008,2,FALSE)</f>
        <v/>
      </c>
      <c r="G497" s="46" t="str">
        <f>IF(C497="NEE","",VLOOKUP(A497,InputToets!$A$9:$J$1008,8,FALSE))</f>
        <v/>
      </c>
      <c r="H497" s="13">
        <f t="shared" si="83"/>
        <v>0</v>
      </c>
      <c r="I497" s="12">
        <f t="shared" si="84"/>
        <v>1</v>
      </c>
      <c r="J497" s="13">
        <f t="shared" si="85"/>
        <v>0</v>
      </c>
      <c r="K497" s="46" t="str">
        <f>IF($K$7=0,"",VLOOKUP(A497,Opdracht!$A$11:$J$1010,8,FALSE))</f>
        <v/>
      </c>
      <c r="L497" s="13">
        <f t="shared" si="86"/>
        <v>0</v>
      </c>
      <c r="M497" s="12">
        <f t="shared" si="87"/>
        <v>0</v>
      </c>
      <c r="N497" s="12">
        <f t="shared" si="88"/>
        <v>0</v>
      </c>
      <c r="O497" s="46" t="str">
        <f t="shared" si="89"/>
        <v/>
      </c>
      <c r="P497" s="20" t="str">
        <f>IF(ISERROR(O497),(G497),IF(OR(ISERROR(G497),ISERROR(K497)),"",IF(AND(G497="",K497=""),IF(A497="","",""),IF(ISNUMBER(O497),IF(OR($O$7="T",$O$7="A"),IF(AND(O497&gt;5,O497&lt;$P$4),5,IF(AND(O497&gt;=$P$4,O497&lt;=6),6,MROUND(O497,P$7))),IF(AND(MIN(G497,K497)&lt;#REF!,R497="!",O497&gt;=$P$4),"ONV",IF(AND(O497&gt;5,O497&lt;$P$4),5,IF(AND(O497&gt;=$P$4,O497&lt;=6),6,MROUND(O497,P$7))))),""))))</f>
        <v/>
      </c>
      <c r="Q497" s="187" t="e">
        <f>IF(AND($O$7="B",ISNUMBER(O497),MIN(G497,K497)&lt;#REF!),"!","")</f>
        <v>#REF!</v>
      </c>
      <c r="R497" s="190" t="str">
        <f t="shared" si="80"/>
        <v/>
      </c>
      <c r="S497" s="193" t="str">
        <f t="shared" si="90"/>
        <v/>
      </c>
      <c r="T497" s="1"/>
    </row>
    <row r="498" spans="1:20" x14ac:dyDescent="0.2">
      <c r="A498" s="21" t="str">
        <f>OutputOsiris!A498</f>
        <v/>
      </c>
      <c r="B498" s="26" t="str">
        <f>VLOOKUP(A498,InputToets!$A$9:$A$1008,1,FALSE)</f>
        <v/>
      </c>
      <c r="C498" s="44" t="str">
        <f t="shared" si="81"/>
        <v/>
      </c>
      <c r="D498" s="45" t="str">
        <f>VLOOKUP(A498,Opdracht!$A$11:$A$1010,1,FALSE)</f>
        <v/>
      </c>
      <c r="E498" s="44" t="str">
        <f t="shared" si="82"/>
        <v/>
      </c>
      <c r="F498" s="19" t="str">
        <f>VLOOKUP(A498,OutputOsiris!$A$9:$B$1008,2,FALSE)</f>
        <v/>
      </c>
      <c r="G498" s="46" t="str">
        <f>IF(C498="NEE","",VLOOKUP(A498,InputToets!$A$9:$J$1008,8,FALSE))</f>
        <v/>
      </c>
      <c r="H498" s="13">
        <f t="shared" si="83"/>
        <v>0</v>
      </c>
      <c r="I498" s="12">
        <f t="shared" si="84"/>
        <v>1</v>
      </c>
      <c r="J498" s="13">
        <f t="shared" si="85"/>
        <v>0</v>
      </c>
      <c r="K498" s="46" t="str">
        <f>IF($K$7=0,"",VLOOKUP(A498,Opdracht!$A$11:$J$1010,8,FALSE))</f>
        <v/>
      </c>
      <c r="L498" s="13">
        <f t="shared" si="86"/>
        <v>0</v>
      </c>
      <c r="M498" s="12">
        <f t="shared" si="87"/>
        <v>0</v>
      </c>
      <c r="N498" s="12">
        <f t="shared" si="88"/>
        <v>0</v>
      </c>
      <c r="O498" s="46" t="str">
        <f t="shared" si="89"/>
        <v/>
      </c>
      <c r="P498" s="20" t="str">
        <f>IF(ISERROR(O498),(G498),IF(OR(ISERROR(G498),ISERROR(K498)),"",IF(AND(G498="",K498=""),IF(A498="","",""),IF(ISNUMBER(O498),IF(OR($O$7="T",$O$7="A"),IF(AND(O498&gt;5,O498&lt;$P$4),5,IF(AND(O498&gt;=$P$4,O498&lt;=6),6,MROUND(O498,P$7))),IF(AND(MIN(G498,K498)&lt;#REF!,R498="!",O498&gt;=$P$4),"ONV",IF(AND(O498&gt;5,O498&lt;$P$4),5,IF(AND(O498&gt;=$P$4,O498&lt;=6),6,MROUND(O498,P$7))))),""))))</f>
        <v/>
      </c>
      <c r="Q498" s="187" t="e">
        <f>IF(AND($O$7="B",ISNUMBER(O498),MIN(G498,K498)&lt;#REF!),"!","")</f>
        <v>#REF!</v>
      </c>
      <c r="R498" s="190" t="str">
        <f t="shared" si="80"/>
        <v/>
      </c>
      <c r="S498" s="193" t="str">
        <f t="shared" si="90"/>
        <v/>
      </c>
      <c r="T498" s="1"/>
    </row>
    <row r="499" spans="1:20" x14ac:dyDescent="0.2">
      <c r="A499" s="21" t="str">
        <f>OutputOsiris!A499</f>
        <v/>
      </c>
      <c r="B499" s="26" t="str">
        <f>VLOOKUP(A499,InputToets!$A$9:$A$1008,1,FALSE)</f>
        <v/>
      </c>
      <c r="C499" s="44" t="str">
        <f t="shared" si="81"/>
        <v/>
      </c>
      <c r="D499" s="45" t="str">
        <f>VLOOKUP(A499,Opdracht!$A$11:$A$1010,1,FALSE)</f>
        <v/>
      </c>
      <c r="E499" s="44" t="str">
        <f t="shared" si="82"/>
        <v/>
      </c>
      <c r="F499" s="19" t="str">
        <f>VLOOKUP(A499,OutputOsiris!$A$9:$B$1008,2,FALSE)</f>
        <v/>
      </c>
      <c r="G499" s="46" t="str">
        <f>IF(C499="NEE","",VLOOKUP(A499,InputToets!$A$9:$J$1008,8,FALSE))</f>
        <v/>
      </c>
      <c r="H499" s="13">
        <f t="shared" si="83"/>
        <v>0</v>
      </c>
      <c r="I499" s="12">
        <f t="shared" si="84"/>
        <v>1</v>
      </c>
      <c r="J499" s="13">
        <f t="shared" si="85"/>
        <v>0</v>
      </c>
      <c r="K499" s="46" t="str">
        <f>IF($K$7=0,"",VLOOKUP(A499,Opdracht!$A$11:$J$1010,8,FALSE))</f>
        <v/>
      </c>
      <c r="L499" s="13">
        <f t="shared" si="86"/>
        <v>0</v>
      </c>
      <c r="M499" s="12">
        <f t="shared" si="87"/>
        <v>0</v>
      </c>
      <c r="N499" s="12">
        <f t="shared" si="88"/>
        <v>0</v>
      </c>
      <c r="O499" s="46" t="str">
        <f t="shared" si="89"/>
        <v/>
      </c>
      <c r="P499" s="20" t="str">
        <f>IF(ISERROR(O499),(G499),IF(OR(ISERROR(G499),ISERROR(K499)),"",IF(AND(G499="",K499=""),IF(A499="","",""),IF(ISNUMBER(O499),IF(OR($O$7="T",$O$7="A"),IF(AND(O499&gt;5,O499&lt;$P$4),5,IF(AND(O499&gt;=$P$4,O499&lt;=6),6,MROUND(O499,P$7))),IF(AND(MIN(G499,K499)&lt;#REF!,R499="!",O499&gt;=$P$4),"ONV",IF(AND(O499&gt;5,O499&lt;$P$4),5,IF(AND(O499&gt;=$P$4,O499&lt;=6),6,MROUND(O499,P$7))))),""))))</f>
        <v/>
      </c>
      <c r="Q499" s="187" t="e">
        <f>IF(AND($O$7="B",ISNUMBER(O499),MIN(G499,K499)&lt;#REF!),"!","")</f>
        <v>#REF!</v>
      </c>
      <c r="R499" s="190" t="str">
        <f t="shared" si="80"/>
        <v/>
      </c>
      <c r="S499" s="193" t="str">
        <f t="shared" si="90"/>
        <v/>
      </c>
      <c r="T499" s="1"/>
    </row>
    <row r="500" spans="1:20" x14ac:dyDescent="0.2">
      <c r="A500" s="21" t="str">
        <f>OutputOsiris!A500</f>
        <v/>
      </c>
      <c r="B500" s="26" t="str">
        <f>VLOOKUP(A500,InputToets!$A$9:$A$1008,1,FALSE)</f>
        <v/>
      </c>
      <c r="C500" s="44" t="str">
        <f t="shared" si="81"/>
        <v/>
      </c>
      <c r="D500" s="45" t="str">
        <f>VLOOKUP(A500,Opdracht!$A$11:$A$1010,1,FALSE)</f>
        <v/>
      </c>
      <c r="E500" s="44" t="str">
        <f t="shared" si="82"/>
        <v/>
      </c>
      <c r="F500" s="19" t="str">
        <f>VLOOKUP(A500,OutputOsiris!$A$9:$B$1008,2,FALSE)</f>
        <v/>
      </c>
      <c r="G500" s="46" t="str">
        <f>IF(C500="NEE","",VLOOKUP(A500,InputToets!$A$9:$J$1008,8,FALSE))</f>
        <v/>
      </c>
      <c r="H500" s="13">
        <f t="shared" si="83"/>
        <v>0</v>
      </c>
      <c r="I500" s="12">
        <f t="shared" si="84"/>
        <v>1</v>
      </c>
      <c r="J500" s="13">
        <f t="shared" si="85"/>
        <v>0</v>
      </c>
      <c r="K500" s="46" t="str">
        <f>IF($K$7=0,"",VLOOKUP(A500,Opdracht!$A$11:$J$1010,8,FALSE))</f>
        <v/>
      </c>
      <c r="L500" s="13">
        <f t="shared" si="86"/>
        <v>0</v>
      </c>
      <c r="M500" s="12">
        <f t="shared" si="87"/>
        <v>0</v>
      </c>
      <c r="N500" s="12">
        <f t="shared" si="88"/>
        <v>0</v>
      </c>
      <c r="O500" s="46" t="str">
        <f t="shared" si="89"/>
        <v/>
      </c>
      <c r="P500" s="20" t="str">
        <f>IF(ISERROR(O500),(G500),IF(OR(ISERROR(G500),ISERROR(K500)),"",IF(AND(G500="",K500=""),IF(A500="","",""),IF(ISNUMBER(O500),IF(OR($O$7="T",$O$7="A"),IF(AND(O500&gt;5,O500&lt;$P$4),5,IF(AND(O500&gt;=$P$4,O500&lt;=6),6,MROUND(O500,P$7))),IF(AND(MIN(G500,K500)&lt;#REF!,R500="!",O500&gt;=$P$4),"ONV",IF(AND(O500&gt;5,O500&lt;$P$4),5,IF(AND(O500&gt;=$P$4,O500&lt;=6),6,MROUND(O500,P$7))))),""))))</f>
        <v/>
      </c>
      <c r="Q500" s="187" t="e">
        <f>IF(AND($O$7="B",ISNUMBER(O500),MIN(G500,K500)&lt;#REF!),"!","")</f>
        <v>#REF!</v>
      </c>
      <c r="R500" s="190" t="str">
        <f t="shared" si="80"/>
        <v/>
      </c>
      <c r="S500" s="193" t="str">
        <f t="shared" si="90"/>
        <v/>
      </c>
      <c r="T500" s="1"/>
    </row>
    <row r="501" spans="1:20" x14ac:dyDescent="0.2">
      <c r="A501" s="21" t="str">
        <f>OutputOsiris!A501</f>
        <v/>
      </c>
      <c r="B501" s="26" t="str">
        <f>VLOOKUP(A501,InputToets!$A$9:$A$1008,1,FALSE)</f>
        <v/>
      </c>
      <c r="C501" s="44" t="str">
        <f t="shared" si="81"/>
        <v/>
      </c>
      <c r="D501" s="45" t="str">
        <f>VLOOKUP(A501,Opdracht!$A$11:$A$1010,1,FALSE)</f>
        <v/>
      </c>
      <c r="E501" s="44" t="str">
        <f t="shared" si="82"/>
        <v/>
      </c>
      <c r="F501" s="19" t="str">
        <f>VLOOKUP(A501,OutputOsiris!$A$9:$B$1008,2,FALSE)</f>
        <v/>
      </c>
      <c r="G501" s="46" t="str">
        <f>IF(C501="NEE","",VLOOKUP(A501,InputToets!$A$9:$J$1008,8,FALSE))</f>
        <v/>
      </c>
      <c r="H501" s="13">
        <f t="shared" si="83"/>
        <v>0</v>
      </c>
      <c r="I501" s="12">
        <f t="shared" si="84"/>
        <v>1</v>
      </c>
      <c r="J501" s="13">
        <f t="shared" si="85"/>
        <v>0</v>
      </c>
      <c r="K501" s="46" t="str">
        <f>IF($K$7=0,"",VLOOKUP(A501,Opdracht!$A$11:$J$1010,8,FALSE))</f>
        <v/>
      </c>
      <c r="L501" s="13">
        <f t="shared" si="86"/>
        <v>0</v>
      </c>
      <c r="M501" s="12">
        <f t="shared" si="87"/>
        <v>0</v>
      </c>
      <c r="N501" s="12">
        <f t="shared" si="88"/>
        <v>0</v>
      </c>
      <c r="O501" s="46" t="str">
        <f t="shared" si="89"/>
        <v/>
      </c>
      <c r="P501" s="20" t="str">
        <f>IF(ISERROR(O501),(G501),IF(OR(ISERROR(G501),ISERROR(K501)),"",IF(AND(G501="",K501=""),IF(A501="","",""),IF(ISNUMBER(O501),IF(OR($O$7="T",$O$7="A"),IF(AND(O501&gt;5,O501&lt;$P$4),5,IF(AND(O501&gt;=$P$4,O501&lt;=6),6,MROUND(O501,P$7))),IF(AND(MIN(G501,K501)&lt;#REF!,R501="!",O501&gt;=$P$4),"ONV",IF(AND(O501&gt;5,O501&lt;$P$4),5,IF(AND(O501&gt;=$P$4,O501&lt;=6),6,MROUND(O501,P$7))))),""))))</f>
        <v/>
      </c>
      <c r="Q501" s="187" t="e">
        <f>IF(AND($O$7="B",ISNUMBER(O501),MIN(G501,K501)&lt;#REF!),"!","")</f>
        <v>#REF!</v>
      </c>
      <c r="R501" s="190" t="str">
        <f t="shared" si="80"/>
        <v/>
      </c>
      <c r="S501" s="193" t="str">
        <f t="shared" si="90"/>
        <v/>
      </c>
      <c r="T501" s="1"/>
    </row>
    <row r="502" spans="1:20" x14ac:dyDescent="0.2">
      <c r="A502" s="21" t="str">
        <f>OutputOsiris!A502</f>
        <v/>
      </c>
      <c r="B502" s="26" t="str">
        <f>VLOOKUP(A502,InputToets!$A$9:$A$1008,1,FALSE)</f>
        <v/>
      </c>
      <c r="C502" s="44" t="str">
        <f t="shared" si="81"/>
        <v/>
      </c>
      <c r="D502" s="45" t="str">
        <f>VLOOKUP(A502,Opdracht!$A$11:$A$1010,1,FALSE)</f>
        <v/>
      </c>
      <c r="E502" s="44" t="str">
        <f t="shared" si="82"/>
        <v/>
      </c>
      <c r="F502" s="19" t="str">
        <f>VLOOKUP(A502,OutputOsiris!$A$9:$B$1008,2,FALSE)</f>
        <v/>
      </c>
      <c r="G502" s="46" t="str">
        <f>IF(C502="NEE","",VLOOKUP(A502,InputToets!$A$9:$J$1008,8,FALSE))</f>
        <v/>
      </c>
      <c r="H502" s="13">
        <f t="shared" si="83"/>
        <v>0</v>
      </c>
      <c r="I502" s="12">
        <f t="shared" si="84"/>
        <v>1</v>
      </c>
      <c r="J502" s="13">
        <f t="shared" si="85"/>
        <v>0</v>
      </c>
      <c r="K502" s="46" t="str">
        <f>IF($K$7=0,"",VLOOKUP(A502,Opdracht!$A$11:$J$1010,8,FALSE))</f>
        <v/>
      </c>
      <c r="L502" s="13">
        <f t="shared" si="86"/>
        <v>0</v>
      </c>
      <c r="M502" s="12">
        <f t="shared" si="87"/>
        <v>0</v>
      </c>
      <c r="N502" s="12">
        <f t="shared" si="88"/>
        <v>0</v>
      </c>
      <c r="O502" s="46" t="str">
        <f t="shared" si="89"/>
        <v/>
      </c>
      <c r="P502" s="20" t="str">
        <f>IF(ISERROR(O502),(G502),IF(OR(ISERROR(G502),ISERROR(K502)),"",IF(AND(G502="",K502=""),IF(A502="","",""),IF(ISNUMBER(O502),IF(OR($O$7="T",$O$7="A"),IF(AND(O502&gt;5,O502&lt;$P$4),5,IF(AND(O502&gt;=$P$4,O502&lt;=6),6,MROUND(O502,P$7))),IF(AND(MIN(G502,K502)&lt;#REF!,R502="!",O502&gt;=$P$4),"ONV",IF(AND(O502&gt;5,O502&lt;$P$4),5,IF(AND(O502&gt;=$P$4,O502&lt;=6),6,MROUND(O502,P$7))))),""))))</f>
        <v/>
      </c>
      <c r="Q502" s="187" t="e">
        <f>IF(AND($O$7="B",ISNUMBER(O502),MIN(G502,K502)&lt;#REF!),"!","")</f>
        <v>#REF!</v>
      </c>
      <c r="R502" s="190" t="str">
        <f t="shared" si="80"/>
        <v/>
      </c>
      <c r="S502" s="193" t="str">
        <f t="shared" si="90"/>
        <v/>
      </c>
      <c r="T502" s="1"/>
    </row>
    <row r="503" spans="1:20" x14ac:dyDescent="0.2">
      <c r="A503" s="21" t="str">
        <f>OutputOsiris!A503</f>
        <v/>
      </c>
      <c r="B503" s="26" t="str">
        <f>VLOOKUP(A503,InputToets!$A$9:$A$1008,1,FALSE)</f>
        <v/>
      </c>
      <c r="C503" s="44" t="str">
        <f t="shared" si="81"/>
        <v/>
      </c>
      <c r="D503" s="45" t="str">
        <f>VLOOKUP(A503,Opdracht!$A$11:$A$1010,1,FALSE)</f>
        <v/>
      </c>
      <c r="E503" s="44" t="str">
        <f t="shared" si="82"/>
        <v/>
      </c>
      <c r="F503" s="19" t="str">
        <f>VLOOKUP(A503,OutputOsiris!$A$9:$B$1008,2,FALSE)</f>
        <v/>
      </c>
      <c r="G503" s="46" t="str">
        <f>IF(C503="NEE","",VLOOKUP(A503,InputToets!$A$9:$J$1008,8,FALSE))</f>
        <v/>
      </c>
      <c r="H503" s="13">
        <f t="shared" si="83"/>
        <v>0</v>
      </c>
      <c r="I503" s="12">
        <f t="shared" si="84"/>
        <v>1</v>
      </c>
      <c r="J503" s="13">
        <f t="shared" si="85"/>
        <v>0</v>
      </c>
      <c r="K503" s="46" t="str">
        <f>IF($K$7=0,"",VLOOKUP(A503,Opdracht!$A$11:$J$1010,8,FALSE))</f>
        <v/>
      </c>
      <c r="L503" s="13">
        <f t="shared" si="86"/>
        <v>0</v>
      </c>
      <c r="M503" s="12">
        <f t="shared" si="87"/>
        <v>0</v>
      </c>
      <c r="N503" s="12">
        <f t="shared" si="88"/>
        <v>0</v>
      </c>
      <c r="O503" s="46" t="str">
        <f t="shared" si="89"/>
        <v/>
      </c>
      <c r="P503" s="20" t="str">
        <f>IF(ISERROR(O503),(G503),IF(OR(ISERROR(G503),ISERROR(K503)),"",IF(AND(G503="",K503=""),IF(A503="","",""),IF(ISNUMBER(O503),IF(OR($O$7="T",$O$7="A"),IF(AND(O503&gt;5,O503&lt;$P$4),5,IF(AND(O503&gt;=$P$4,O503&lt;=6),6,MROUND(O503,P$7))),IF(AND(MIN(G503,K503)&lt;#REF!,R503="!",O503&gt;=$P$4),"ONV",IF(AND(O503&gt;5,O503&lt;$P$4),5,IF(AND(O503&gt;=$P$4,O503&lt;=6),6,MROUND(O503,P$7))))),""))))</f>
        <v/>
      </c>
      <c r="Q503" s="187" t="e">
        <f>IF(AND($O$7="B",ISNUMBER(O503),MIN(G503,K503)&lt;#REF!),"!","")</f>
        <v>#REF!</v>
      </c>
      <c r="R503" s="190" t="str">
        <f t="shared" si="80"/>
        <v/>
      </c>
      <c r="S503" s="193" t="str">
        <f t="shared" si="90"/>
        <v/>
      </c>
      <c r="T503" s="1"/>
    </row>
    <row r="504" spans="1:20" x14ac:dyDescent="0.2">
      <c r="A504" s="21" t="str">
        <f>OutputOsiris!A504</f>
        <v/>
      </c>
      <c r="B504" s="26" t="str">
        <f>VLOOKUP(A504,InputToets!$A$9:$A$1008,1,FALSE)</f>
        <v/>
      </c>
      <c r="C504" s="44" t="str">
        <f t="shared" si="81"/>
        <v/>
      </c>
      <c r="D504" s="45" t="str">
        <f>VLOOKUP(A504,Opdracht!$A$11:$A$1010,1,FALSE)</f>
        <v/>
      </c>
      <c r="E504" s="44" t="str">
        <f t="shared" si="82"/>
        <v/>
      </c>
      <c r="F504" s="19" t="str">
        <f>VLOOKUP(A504,OutputOsiris!$A$9:$B$1008,2,FALSE)</f>
        <v/>
      </c>
      <c r="G504" s="46" t="str">
        <f>IF(C504="NEE","",VLOOKUP(A504,InputToets!$A$9:$J$1008,8,FALSE))</f>
        <v/>
      </c>
      <c r="H504" s="13">
        <f t="shared" si="83"/>
        <v>0</v>
      </c>
      <c r="I504" s="12">
        <f t="shared" si="84"/>
        <v>1</v>
      </c>
      <c r="J504" s="13">
        <f t="shared" si="85"/>
        <v>0</v>
      </c>
      <c r="K504" s="46" t="str">
        <f>IF($K$7=0,"",VLOOKUP(A504,Opdracht!$A$11:$J$1010,8,FALSE))</f>
        <v/>
      </c>
      <c r="L504" s="13">
        <f t="shared" si="86"/>
        <v>0</v>
      </c>
      <c r="M504" s="12">
        <f t="shared" si="87"/>
        <v>0</v>
      </c>
      <c r="N504" s="12">
        <f t="shared" si="88"/>
        <v>0</v>
      </c>
      <c r="O504" s="46" t="str">
        <f t="shared" si="89"/>
        <v/>
      </c>
      <c r="P504" s="20" t="str">
        <f>IF(ISERROR(O504),(G504),IF(OR(ISERROR(G504),ISERROR(K504)),"",IF(AND(G504="",K504=""),IF(A504="","",""),IF(ISNUMBER(O504),IF(OR($O$7="T",$O$7="A"),IF(AND(O504&gt;5,O504&lt;$P$4),5,IF(AND(O504&gt;=$P$4,O504&lt;=6),6,MROUND(O504,P$7))),IF(AND(MIN(G504,K504)&lt;#REF!,R504="!",O504&gt;=$P$4),"ONV",IF(AND(O504&gt;5,O504&lt;$P$4),5,IF(AND(O504&gt;=$P$4,O504&lt;=6),6,MROUND(O504,P$7))))),""))))</f>
        <v/>
      </c>
      <c r="Q504" s="187" t="e">
        <f>IF(AND($O$7="B",ISNUMBER(O504),MIN(G504,K504)&lt;#REF!),"!","")</f>
        <v>#REF!</v>
      </c>
      <c r="R504" s="190" t="str">
        <f t="shared" si="80"/>
        <v/>
      </c>
      <c r="S504" s="193" t="str">
        <f t="shared" si="90"/>
        <v/>
      </c>
      <c r="T504" s="1"/>
    </row>
    <row r="505" spans="1:20" x14ac:dyDescent="0.2">
      <c r="A505" s="21" t="str">
        <f>OutputOsiris!A505</f>
        <v/>
      </c>
      <c r="B505" s="26" t="str">
        <f>VLOOKUP(A505,InputToets!$A$9:$A$1008,1,FALSE)</f>
        <v/>
      </c>
      <c r="C505" s="44" t="str">
        <f t="shared" si="81"/>
        <v/>
      </c>
      <c r="D505" s="45" t="str">
        <f>VLOOKUP(A505,Opdracht!$A$11:$A$1010,1,FALSE)</f>
        <v/>
      </c>
      <c r="E505" s="44" t="str">
        <f t="shared" si="82"/>
        <v/>
      </c>
      <c r="F505" s="19" t="str">
        <f>VLOOKUP(A505,OutputOsiris!$A$9:$B$1008,2,FALSE)</f>
        <v/>
      </c>
      <c r="G505" s="46" t="str">
        <f>IF(C505="NEE","",VLOOKUP(A505,InputToets!$A$9:$J$1008,8,FALSE))</f>
        <v/>
      </c>
      <c r="H505" s="13">
        <f t="shared" si="83"/>
        <v>0</v>
      </c>
      <c r="I505" s="12">
        <f t="shared" si="84"/>
        <v>1</v>
      </c>
      <c r="J505" s="13">
        <f t="shared" si="85"/>
        <v>0</v>
      </c>
      <c r="K505" s="46" t="str">
        <f>IF($K$7=0,"",VLOOKUP(A505,Opdracht!$A$11:$J$1010,8,FALSE))</f>
        <v/>
      </c>
      <c r="L505" s="13">
        <f t="shared" si="86"/>
        <v>0</v>
      </c>
      <c r="M505" s="12">
        <f t="shared" si="87"/>
        <v>0</v>
      </c>
      <c r="N505" s="12">
        <f t="shared" si="88"/>
        <v>0</v>
      </c>
      <c r="O505" s="46" t="str">
        <f t="shared" si="89"/>
        <v/>
      </c>
      <c r="P505" s="20" t="str">
        <f>IF(ISERROR(O505),(G505),IF(OR(ISERROR(G505),ISERROR(K505)),"",IF(AND(G505="",K505=""),IF(A505="","",""),IF(ISNUMBER(O505),IF(OR($O$7="T",$O$7="A"),IF(AND(O505&gt;5,O505&lt;$P$4),5,IF(AND(O505&gt;=$P$4,O505&lt;=6),6,MROUND(O505,P$7))),IF(AND(MIN(G505,K505)&lt;#REF!,R505="!",O505&gt;=$P$4),"ONV",IF(AND(O505&gt;5,O505&lt;$P$4),5,IF(AND(O505&gt;=$P$4,O505&lt;=6),6,MROUND(O505,P$7))))),""))))</f>
        <v/>
      </c>
      <c r="Q505" s="187" t="e">
        <f>IF(AND($O$7="B",ISNUMBER(O505),MIN(G505,K505)&lt;#REF!),"!","")</f>
        <v>#REF!</v>
      </c>
      <c r="R505" s="190" t="str">
        <f t="shared" si="80"/>
        <v/>
      </c>
      <c r="S505" s="193" t="str">
        <f t="shared" si="90"/>
        <v/>
      </c>
      <c r="T505" s="1"/>
    </row>
    <row r="506" spans="1:20" x14ac:dyDescent="0.2">
      <c r="A506" s="21" t="str">
        <f>OutputOsiris!A506</f>
        <v/>
      </c>
      <c r="B506" s="26" t="str">
        <f>VLOOKUP(A506,InputToets!$A$9:$A$1008,1,FALSE)</f>
        <v/>
      </c>
      <c r="C506" s="44" t="str">
        <f t="shared" si="81"/>
        <v/>
      </c>
      <c r="D506" s="45" t="str">
        <f>VLOOKUP(A506,Opdracht!$A$11:$A$1010,1,FALSE)</f>
        <v/>
      </c>
      <c r="E506" s="44" t="str">
        <f t="shared" si="82"/>
        <v/>
      </c>
      <c r="F506" s="19" t="str">
        <f>VLOOKUP(A506,OutputOsiris!$A$9:$B$1008,2,FALSE)</f>
        <v/>
      </c>
      <c r="G506" s="46" t="str">
        <f>IF(C506="NEE","",VLOOKUP(A506,InputToets!$A$9:$J$1008,8,FALSE))</f>
        <v/>
      </c>
      <c r="H506" s="13">
        <f t="shared" si="83"/>
        <v>0</v>
      </c>
      <c r="I506" s="12">
        <f t="shared" si="84"/>
        <v>1</v>
      </c>
      <c r="J506" s="13">
        <f t="shared" si="85"/>
        <v>0</v>
      </c>
      <c r="K506" s="46" t="str">
        <f>IF($K$7=0,"",VLOOKUP(A506,Opdracht!$A$11:$J$1010,8,FALSE))</f>
        <v/>
      </c>
      <c r="L506" s="13">
        <f t="shared" si="86"/>
        <v>0</v>
      </c>
      <c r="M506" s="12">
        <f t="shared" si="87"/>
        <v>0</v>
      </c>
      <c r="N506" s="12">
        <f t="shared" si="88"/>
        <v>0</v>
      </c>
      <c r="O506" s="46" t="str">
        <f t="shared" si="89"/>
        <v/>
      </c>
      <c r="P506" s="20" t="str">
        <f>IF(ISERROR(O506),(G506),IF(OR(ISERROR(G506),ISERROR(K506)),"",IF(AND(G506="",K506=""),IF(A506="","",""),IF(ISNUMBER(O506),IF(OR($O$7="T",$O$7="A"),IF(AND(O506&gt;5,O506&lt;$P$4),5,IF(AND(O506&gt;=$P$4,O506&lt;=6),6,MROUND(O506,P$7))),IF(AND(MIN(G506,K506)&lt;#REF!,R506="!",O506&gt;=$P$4),"ONV",IF(AND(O506&gt;5,O506&lt;$P$4),5,IF(AND(O506&gt;=$P$4,O506&lt;=6),6,MROUND(O506,P$7))))),""))))</f>
        <v/>
      </c>
      <c r="Q506" s="187" t="e">
        <f>IF(AND($O$7="B",ISNUMBER(O506),MIN(G506,K506)&lt;#REF!),"!","")</f>
        <v>#REF!</v>
      </c>
      <c r="R506" s="190" t="str">
        <f t="shared" si="80"/>
        <v/>
      </c>
      <c r="S506" s="193" t="str">
        <f t="shared" si="90"/>
        <v/>
      </c>
      <c r="T506" s="1"/>
    </row>
    <row r="507" spans="1:20" x14ac:dyDescent="0.2">
      <c r="A507" s="21" t="str">
        <f>OutputOsiris!A507</f>
        <v/>
      </c>
      <c r="B507" s="26" t="str">
        <f>VLOOKUP(A507,InputToets!$A$9:$A$1008,1,FALSE)</f>
        <v/>
      </c>
      <c r="C507" s="44" t="str">
        <f t="shared" si="81"/>
        <v/>
      </c>
      <c r="D507" s="45" t="str">
        <f>VLOOKUP(A507,Opdracht!$A$11:$A$1010,1,FALSE)</f>
        <v/>
      </c>
      <c r="E507" s="44" t="str">
        <f t="shared" si="82"/>
        <v/>
      </c>
      <c r="F507" s="19" t="str">
        <f>VLOOKUP(A507,OutputOsiris!$A$9:$B$1008,2,FALSE)</f>
        <v/>
      </c>
      <c r="G507" s="46" t="str">
        <f>IF(C507="NEE","",VLOOKUP(A507,InputToets!$A$9:$J$1008,8,FALSE))</f>
        <v/>
      </c>
      <c r="H507" s="13">
        <f t="shared" si="83"/>
        <v>0</v>
      </c>
      <c r="I507" s="12">
        <f t="shared" si="84"/>
        <v>1</v>
      </c>
      <c r="J507" s="13">
        <f t="shared" si="85"/>
        <v>0</v>
      </c>
      <c r="K507" s="46" t="str">
        <f>IF($K$7=0,"",VLOOKUP(A507,Opdracht!$A$11:$J$1010,8,FALSE))</f>
        <v/>
      </c>
      <c r="L507" s="13">
        <f t="shared" si="86"/>
        <v>0</v>
      </c>
      <c r="M507" s="12">
        <f t="shared" si="87"/>
        <v>0</v>
      </c>
      <c r="N507" s="12">
        <f t="shared" si="88"/>
        <v>0</v>
      </c>
      <c r="O507" s="46" t="str">
        <f t="shared" si="89"/>
        <v/>
      </c>
      <c r="P507" s="20" t="str">
        <f>IF(ISERROR(O507),(G507),IF(OR(ISERROR(G507),ISERROR(K507)),"",IF(AND(G507="",K507=""),IF(A507="","",""),IF(ISNUMBER(O507),IF(OR($O$7="T",$O$7="A"),IF(AND(O507&gt;5,O507&lt;$P$4),5,IF(AND(O507&gt;=$P$4,O507&lt;=6),6,MROUND(O507,P$7))),IF(AND(MIN(G507,K507)&lt;#REF!,R507="!",O507&gt;=$P$4),"ONV",IF(AND(O507&gt;5,O507&lt;$P$4),5,IF(AND(O507&gt;=$P$4,O507&lt;=6),6,MROUND(O507,P$7))))),""))))</f>
        <v/>
      </c>
      <c r="Q507" s="187" t="e">
        <f>IF(AND($O$7="B",ISNUMBER(O507),MIN(G507,K507)&lt;#REF!),"!","")</f>
        <v>#REF!</v>
      </c>
      <c r="R507" s="190" t="str">
        <f t="shared" si="80"/>
        <v/>
      </c>
      <c r="S507" s="193" t="str">
        <f t="shared" si="90"/>
        <v/>
      </c>
      <c r="T507" s="1"/>
    </row>
    <row r="508" spans="1:20" x14ac:dyDescent="0.2">
      <c r="A508" s="21" t="str">
        <f>OutputOsiris!A508</f>
        <v/>
      </c>
      <c r="B508" s="26" t="str">
        <f>VLOOKUP(A508,InputToets!$A$9:$A$1008,1,FALSE)</f>
        <v/>
      </c>
      <c r="C508" s="44" t="str">
        <f t="shared" si="81"/>
        <v/>
      </c>
      <c r="D508" s="45" t="str">
        <f>VLOOKUP(A508,Opdracht!$A$11:$A$1010,1,FALSE)</f>
        <v/>
      </c>
      <c r="E508" s="44" t="str">
        <f t="shared" si="82"/>
        <v/>
      </c>
      <c r="F508" s="19" t="str">
        <f>VLOOKUP(A508,OutputOsiris!$A$9:$B$1008,2,FALSE)</f>
        <v/>
      </c>
      <c r="G508" s="46" t="str">
        <f>IF(C508="NEE","",VLOOKUP(A508,InputToets!$A$9:$J$1008,8,FALSE))</f>
        <v/>
      </c>
      <c r="H508" s="13">
        <f t="shared" si="83"/>
        <v>0</v>
      </c>
      <c r="I508" s="12">
        <f t="shared" si="84"/>
        <v>1</v>
      </c>
      <c r="J508" s="13">
        <f t="shared" si="85"/>
        <v>0</v>
      </c>
      <c r="K508" s="46" t="str">
        <f>IF($K$7=0,"",VLOOKUP(A508,Opdracht!$A$11:$J$1010,8,FALSE))</f>
        <v/>
      </c>
      <c r="L508" s="13">
        <f t="shared" si="86"/>
        <v>0</v>
      </c>
      <c r="M508" s="12">
        <f t="shared" si="87"/>
        <v>0</v>
      </c>
      <c r="N508" s="12">
        <f t="shared" si="88"/>
        <v>0</v>
      </c>
      <c r="O508" s="46" t="str">
        <f t="shared" si="89"/>
        <v/>
      </c>
      <c r="P508" s="20" t="str">
        <f>IF(ISERROR(O508),(G508),IF(OR(ISERROR(G508),ISERROR(K508)),"",IF(AND(G508="",K508=""),IF(A508="","",""),IF(ISNUMBER(O508),IF(OR($O$7="T",$O$7="A"),IF(AND(O508&gt;5,O508&lt;$P$4),5,IF(AND(O508&gt;=$P$4,O508&lt;=6),6,MROUND(O508,P$7))),IF(AND(MIN(G508,K508)&lt;#REF!,R508="!",O508&gt;=$P$4),"ONV",IF(AND(O508&gt;5,O508&lt;$P$4),5,IF(AND(O508&gt;=$P$4,O508&lt;=6),6,MROUND(O508,P$7))))),""))))</f>
        <v/>
      </c>
      <c r="Q508" s="187" t="e">
        <f>IF(AND($O$7="B",ISNUMBER(O508),MIN(G508,K508)&lt;#REF!),"!","")</f>
        <v>#REF!</v>
      </c>
      <c r="R508" s="190" t="str">
        <f t="shared" si="80"/>
        <v/>
      </c>
      <c r="S508" s="193" t="str">
        <f t="shared" si="90"/>
        <v/>
      </c>
    </row>
    <row r="509" spans="1:20" x14ac:dyDescent="0.2">
      <c r="A509" s="21" t="str">
        <f>OutputOsiris!A509</f>
        <v/>
      </c>
      <c r="B509" s="26" t="str">
        <f>VLOOKUP(A509,InputToets!$A$9:$A$1008,1,FALSE)</f>
        <v/>
      </c>
      <c r="C509" s="44" t="str">
        <f t="shared" si="81"/>
        <v/>
      </c>
      <c r="D509" s="45" t="str">
        <f>VLOOKUP(A509,Opdracht!$A$11:$A$1010,1,FALSE)</f>
        <v/>
      </c>
      <c r="E509" s="44" t="str">
        <f t="shared" si="82"/>
        <v/>
      </c>
      <c r="F509" s="19" t="str">
        <f>VLOOKUP(A509,OutputOsiris!$A$9:$B$1008,2,FALSE)</f>
        <v/>
      </c>
      <c r="G509" s="46" t="str">
        <f>IF(C509="NEE","",VLOOKUP(A509,InputToets!$A$9:$J$1008,8,FALSE))</f>
        <v/>
      </c>
      <c r="H509" s="13">
        <f t="shared" si="83"/>
        <v>0</v>
      </c>
      <c r="I509" s="12">
        <f t="shared" si="84"/>
        <v>1</v>
      </c>
      <c r="J509" s="13">
        <f t="shared" si="85"/>
        <v>0</v>
      </c>
      <c r="K509" s="46" t="str">
        <f>IF($K$7=0,"",VLOOKUP(A509,Opdracht!$A$11:$J$1010,8,FALSE))</f>
        <v/>
      </c>
      <c r="L509" s="13">
        <f t="shared" si="86"/>
        <v>0</v>
      </c>
      <c r="M509" s="12">
        <f t="shared" si="87"/>
        <v>0</v>
      </c>
      <c r="N509" s="12">
        <f t="shared" si="88"/>
        <v>0</v>
      </c>
      <c r="O509" s="46" t="str">
        <f t="shared" si="89"/>
        <v/>
      </c>
      <c r="P509" s="20" t="str">
        <f>IF(ISERROR(O509),(G509),IF(OR(ISERROR(G509),ISERROR(K509)),"",IF(AND(G509="",K509=""),IF(A509="","",""),IF(ISNUMBER(O509),IF(OR($O$7="T",$O$7="A"),IF(AND(O509&gt;5,O509&lt;$P$4),5,IF(AND(O509&gt;=$P$4,O509&lt;=6),6,MROUND(O509,P$7))),IF(AND(MIN(G509,K509)&lt;#REF!,R509="!",O509&gt;=$P$4),"ONV",IF(AND(O509&gt;5,O509&lt;$P$4),5,IF(AND(O509&gt;=$P$4,O509&lt;=6),6,MROUND(O509,P$7))))),""))))</f>
        <v/>
      </c>
      <c r="Q509" s="187" t="e">
        <f>IF(AND($O$7="B",ISNUMBER(O509),MIN(G509,K509)&lt;#REF!),"!","")</f>
        <v>#REF!</v>
      </c>
      <c r="R509" s="190" t="str">
        <f t="shared" si="80"/>
        <v/>
      </c>
      <c r="S509" s="193" t="str">
        <f t="shared" si="90"/>
        <v/>
      </c>
    </row>
    <row r="510" spans="1:20" x14ac:dyDescent="0.2">
      <c r="A510" s="21" t="str">
        <f>OutputOsiris!A510</f>
        <v/>
      </c>
      <c r="B510" s="26" t="str">
        <f>VLOOKUP(A510,InputToets!$A$9:$A$1008,1,FALSE)</f>
        <v/>
      </c>
      <c r="C510" s="44" t="str">
        <f t="shared" si="81"/>
        <v/>
      </c>
      <c r="D510" s="45" t="str">
        <f>VLOOKUP(A510,Opdracht!$A$11:$A$1010,1,FALSE)</f>
        <v/>
      </c>
      <c r="E510" s="44" t="str">
        <f t="shared" si="82"/>
        <v/>
      </c>
      <c r="F510" s="19" t="str">
        <f>VLOOKUP(A510,OutputOsiris!$A$9:$B$1008,2,FALSE)</f>
        <v/>
      </c>
      <c r="G510" s="46" t="str">
        <f>IF(C510="NEE","",VLOOKUP(A510,InputToets!$A$9:$J$1008,8,FALSE))</f>
        <v/>
      </c>
      <c r="H510" s="13">
        <f t="shared" si="83"/>
        <v>0</v>
      </c>
      <c r="I510" s="12">
        <f t="shared" si="84"/>
        <v>1</v>
      </c>
      <c r="J510" s="13">
        <f t="shared" si="85"/>
        <v>0</v>
      </c>
      <c r="K510" s="46" t="str">
        <f>IF($K$7=0,"",VLOOKUP(A510,Opdracht!$A$11:$J$1010,8,FALSE))</f>
        <v/>
      </c>
      <c r="L510" s="13">
        <f t="shared" si="86"/>
        <v>0</v>
      </c>
      <c r="M510" s="12">
        <f t="shared" si="87"/>
        <v>0</v>
      </c>
      <c r="N510" s="12">
        <f t="shared" si="88"/>
        <v>0</v>
      </c>
      <c r="O510" s="46" t="str">
        <f t="shared" si="89"/>
        <v/>
      </c>
      <c r="P510" s="20" t="str">
        <f>IF(ISERROR(O510),(G510),IF(OR(ISERROR(G510),ISERROR(K510)),"",IF(AND(G510="",K510=""),IF(A510="","",""),IF(ISNUMBER(O510),IF(OR($O$7="T",$O$7="A"),IF(AND(O510&gt;5,O510&lt;$P$4),5,IF(AND(O510&gt;=$P$4,O510&lt;=6),6,MROUND(O510,P$7))),IF(AND(MIN(G510,K510)&lt;#REF!,R510="!",O510&gt;=$P$4),"ONV",IF(AND(O510&gt;5,O510&lt;$P$4),5,IF(AND(O510&gt;=$P$4,O510&lt;=6),6,MROUND(O510,P$7))))),""))))</f>
        <v/>
      </c>
      <c r="Q510" s="187" t="e">
        <f>IF(AND($O$7="B",ISNUMBER(O510),MIN(G510,K510)&lt;#REF!),"!","")</f>
        <v>#REF!</v>
      </c>
      <c r="R510" s="190" t="str">
        <f t="shared" si="80"/>
        <v/>
      </c>
      <c r="S510" s="193" t="str">
        <f t="shared" si="90"/>
        <v/>
      </c>
    </row>
    <row r="511" spans="1:20" x14ac:dyDescent="0.2">
      <c r="A511" s="21" t="str">
        <f>OutputOsiris!A511</f>
        <v/>
      </c>
      <c r="B511" s="26" t="str">
        <f>VLOOKUP(A511,InputToets!$A$9:$A$1008,1,FALSE)</f>
        <v/>
      </c>
      <c r="C511" s="44" t="str">
        <f t="shared" si="81"/>
        <v/>
      </c>
      <c r="D511" s="45" t="str">
        <f>VLOOKUP(A511,Opdracht!$A$11:$A$1010,1,FALSE)</f>
        <v/>
      </c>
      <c r="E511" s="44" t="str">
        <f t="shared" si="82"/>
        <v/>
      </c>
      <c r="F511" s="19" t="str">
        <f>VLOOKUP(A511,OutputOsiris!$A$9:$B$1008,2,FALSE)</f>
        <v/>
      </c>
      <c r="G511" s="46" t="str">
        <f>IF(C511="NEE","",VLOOKUP(A511,InputToets!$A$9:$J$1008,8,FALSE))</f>
        <v/>
      </c>
      <c r="H511" s="13">
        <f t="shared" si="83"/>
        <v>0</v>
      </c>
      <c r="I511" s="12">
        <f t="shared" si="84"/>
        <v>1</v>
      </c>
      <c r="J511" s="13">
        <f t="shared" si="85"/>
        <v>0</v>
      </c>
      <c r="K511" s="46" t="str">
        <f>IF($K$7=0,"",VLOOKUP(A511,Opdracht!$A$11:$J$1010,8,FALSE))</f>
        <v/>
      </c>
      <c r="L511" s="13">
        <f t="shared" si="86"/>
        <v>0</v>
      </c>
      <c r="M511" s="12">
        <f t="shared" si="87"/>
        <v>0</v>
      </c>
      <c r="N511" s="12">
        <f t="shared" si="88"/>
        <v>0</v>
      </c>
      <c r="O511" s="46" t="str">
        <f t="shared" si="89"/>
        <v/>
      </c>
      <c r="P511" s="20" t="str">
        <f>IF(ISERROR(O511),(G511),IF(OR(ISERROR(G511),ISERROR(K511)),"",IF(AND(G511="",K511=""),IF(A511="","",""),IF(ISNUMBER(O511),IF(OR($O$7="T",$O$7="A"),IF(AND(O511&gt;5,O511&lt;$P$4),5,IF(AND(O511&gt;=$P$4,O511&lt;=6),6,MROUND(O511,P$7))),IF(AND(MIN(G511,K511)&lt;#REF!,R511="!",O511&gt;=$P$4),"ONV",IF(AND(O511&gt;5,O511&lt;$P$4),5,IF(AND(O511&gt;=$P$4,O511&lt;=6),6,MROUND(O511,P$7))))),""))))</f>
        <v/>
      </c>
      <c r="Q511" s="187" t="e">
        <f>IF(AND($O$7="B",ISNUMBER(O511),MIN(G511,K511)&lt;#REF!),"!","")</f>
        <v>#REF!</v>
      </c>
      <c r="R511" s="190" t="str">
        <f t="shared" si="80"/>
        <v/>
      </c>
      <c r="S511" s="193" t="str">
        <f t="shared" si="90"/>
        <v/>
      </c>
    </row>
    <row r="512" spans="1:20" x14ac:dyDescent="0.2">
      <c r="A512" s="21" t="str">
        <f>OutputOsiris!A512</f>
        <v/>
      </c>
      <c r="B512" s="26" t="str">
        <f>VLOOKUP(A512,InputToets!$A$9:$A$1008,1,FALSE)</f>
        <v/>
      </c>
      <c r="C512" s="44" t="str">
        <f t="shared" si="81"/>
        <v/>
      </c>
      <c r="D512" s="45" t="str">
        <f>VLOOKUP(A512,Opdracht!$A$11:$A$1010,1,FALSE)</f>
        <v/>
      </c>
      <c r="E512" s="44" t="str">
        <f t="shared" si="82"/>
        <v/>
      </c>
      <c r="F512" s="19" t="str">
        <f>VLOOKUP(A512,OutputOsiris!$A$9:$B$1008,2,FALSE)</f>
        <v/>
      </c>
      <c r="G512" s="46" t="str">
        <f>IF(C512="NEE","",VLOOKUP(A512,InputToets!$A$9:$J$1008,8,FALSE))</f>
        <v/>
      </c>
      <c r="H512" s="13">
        <f t="shared" si="83"/>
        <v>0</v>
      </c>
      <c r="I512" s="12">
        <f t="shared" si="84"/>
        <v>1</v>
      </c>
      <c r="J512" s="13">
        <f t="shared" si="85"/>
        <v>0</v>
      </c>
      <c r="K512" s="46" t="str">
        <f>IF($K$7=0,"",VLOOKUP(A512,Opdracht!$A$11:$J$1010,8,FALSE))</f>
        <v/>
      </c>
      <c r="L512" s="13">
        <f t="shared" si="86"/>
        <v>0</v>
      </c>
      <c r="M512" s="12">
        <f t="shared" si="87"/>
        <v>0</v>
      </c>
      <c r="N512" s="12">
        <f t="shared" si="88"/>
        <v>0</v>
      </c>
      <c r="O512" s="46" t="str">
        <f t="shared" si="89"/>
        <v/>
      </c>
      <c r="P512" s="20" t="str">
        <f>IF(ISERROR(O512),(G512),IF(OR(ISERROR(G512),ISERROR(K512)),"",IF(AND(G512="",K512=""),IF(A512="","",""),IF(ISNUMBER(O512),IF(OR($O$7="T",$O$7="A"),IF(AND(O512&gt;5,O512&lt;$P$4),5,IF(AND(O512&gt;=$P$4,O512&lt;=6),6,MROUND(O512,P$7))),IF(AND(MIN(G512,K512)&lt;#REF!,R512="!",O512&gt;=$P$4),"ONV",IF(AND(O512&gt;5,O512&lt;$P$4),5,IF(AND(O512&gt;=$P$4,O512&lt;=6),6,MROUND(O512,P$7))))),""))))</f>
        <v/>
      </c>
      <c r="Q512" s="187" t="e">
        <f>IF(AND($O$7="B",ISNUMBER(O512),MIN(G512,K512)&lt;#REF!),"!","")</f>
        <v>#REF!</v>
      </c>
      <c r="R512" s="190" t="str">
        <f t="shared" si="80"/>
        <v/>
      </c>
      <c r="S512" s="193" t="str">
        <f t="shared" si="90"/>
        <v/>
      </c>
    </row>
    <row r="513" spans="1:19" x14ac:dyDescent="0.2">
      <c r="A513" s="21" t="str">
        <f>OutputOsiris!A513</f>
        <v/>
      </c>
      <c r="B513" s="26" t="str">
        <f>VLOOKUP(A513,InputToets!$A$9:$A$1008,1,FALSE)</f>
        <v/>
      </c>
      <c r="C513" s="44" t="str">
        <f t="shared" si="81"/>
        <v/>
      </c>
      <c r="D513" s="45" t="str">
        <f>VLOOKUP(A513,Opdracht!$A$11:$A$1010,1,FALSE)</f>
        <v/>
      </c>
      <c r="E513" s="44" t="str">
        <f t="shared" si="82"/>
        <v/>
      </c>
      <c r="F513" s="19" t="str">
        <f>VLOOKUP(A513,OutputOsiris!$A$9:$B$1008,2,FALSE)</f>
        <v/>
      </c>
      <c r="G513" s="46" t="str">
        <f>IF(C513="NEE","",VLOOKUP(A513,InputToets!$A$9:$J$1008,8,FALSE))</f>
        <v/>
      </c>
      <c r="H513" s="13">
        <f t="shared" si="83"/>
        <v>0</v>
      </c>
      <c r="I513" s="12">
        <f t="shared" si="84"/>
        <v>1</v>
      </c>
      <c r="J513" s="13">
        <f t="shared" si="85"/>
        <v>0</v>
      </c>
      <c r="K513" s="46" t="str">
        <f>IF($K$7=0,"",VLOOKUP(A513,Opdracht!$A$11:$J$1010,8,FALSE))</f>
        <v/>
      </c>
      <c r="L513" s="13">
        <f t="shared" si="86"/>
        <v>0</v>
      </c>
      <c r="M513" s="12">
        <f t="shared" si="87"/>
        <v>0</v>
      </c>
      <c r="N513" s="12">
        <f t="shared" si="88"/>
        <v>0</v>
      </c>
      <c r="O513" s="46" t="str">
        <f t="shared" si="89"/>
        <v/>
      </c>
      <c r="P513" s="20" t="str">
        <f>IF(ISERROR(O513),(G513),IF(OR(ISERROR(G513),ISERROR(K513)),"",IF(AND(G513="",K513=""),IF(A513="","",""),IF(ISNUMBER(O513),IF(OR($O$7="T",$O$7="A"),IF(AND(O513&gt;5,O513&lt;$P$4),5,IF(AND(O513&gt;=$P$4,O513&lt;=6),6,MROUND(O513,P$7))),IF(AND(MIN(G513,K513)&lt;#REF!,R513="!",O513&gt;=$P$4),"ONV",IF(AND(O513&gt;5,O513&lt;$P$4),5,IF(AND(O513&gt;=$P$4,O513&lt;=6),6,MROUND(O513,P$7))))),""))))</f>
        <v/>
      </c>
      <c r="Q513" s="187" t="e">
        <f>IF(AND($O$7="B",ISNUMBER(O513),MIN(G513,K513)&lt;#REF!),"!","")</f>
        <v>#REF!</v>
      </c>
      <c r="R513" s="190" t="str">
        <f t="shared" si="80"/>
        <v/>
      </c>
      <c r="S513" s="193" t="str">
        <f t="shared" si="90"/>
        <v/>
      </c>
    </row>
    <row r="514" spans="1:19" x14ac:dyDescent="0.2">
      <c r="A514" s="21" t="str">
        <f>OutputOsiris!A514</f>
        <v/>
      </c>
      <c r="B514" s="26" t="str">
        <f>VLOOKUP(A514,InputToets!$A$9:$A$1008,1,FALSE)</f>
        <v/>
      </c>
      <c r="C514" s="44" t="str">
        <f t="shared" si="81"/>
        <v/>
      </c>
      <c r="D514" s="45" t="str">
        <f>VLOOKUP(A514,Opdracht!$A$11:$A$1010,1,FALSE)</f>
        <v/>
      </c>
      <c r="E514" s="44" t="str">
        <f t="shared" si="82"/>
        <v/>
      </c>
      <c r="F514" s="19" t="str">
        <f>VLOOKUP(A514,OutputOsiris!$A$9:$B$1008,2,FALSE)</f>
        <v/>
      </c>
      <c r="G514" s="46" t="str">
        <f>IF(C514="NEE","",VLOOKUP(A514,InputToets!$A$9:$J$1008,8,FALSE))</f>
        <v/>
      </c>
      <c r="H514" s="13">
        <f t="shared" si="83"/>
        <v>0</v>
      </c>
      <c r="I514" s="12">
        <f t="shared" si="84"/>
        <v>1</v>
      </c>
      <c r="J514" s="13">
        <f t="shared" si="85"/>
        <v>0</v>
      </c>
      <c r="K514" s="46" t="str">
        <f>IF($K$7=0,"",VLOOKUP(A514,Opdracht!$A$11:$J$1010,8,FALSE))</f>
        <v/>
      </c>
      <c r="L514" s="13">
        <f t="shared" si="86"/>
        <v>0</v>
      </c>
      <c r="M514" s="12">
        <f t="shared" si="87"/>
        <v>0</v>
      </c>
      <c r="N514" s="12">
        <f t="shared" si="88"/>
        <v>0</v>
      </c>
      <c r="O514" s="46" t="str">
        <f t="shared" si="89"/>
        <v/>
      </c>
      <c r="P514" s="20" t="str">
        <f>IF(ISERROR(O514),(G514),IF(OR(ISERROR(G514),ISERROR(K514)),"",IF(AND(G514="",K514=""),IF(A514="","",""),IF(ISNUMBER(O514),IF(OR($O$7="T",$O$7="A"),IF(AND(O514&gt;5,O514&lt;$P$4),5,IF(AND(O514&gt;=$P$4,O514&lt;=6),6,MROUND(O514,P$7))),IF(AND(MIN(G514,K514)&lt;#REF!,R514="!",O514&gt;=$P$4),"ONV",IF(AND(O514&gt;5,O514&lt;$P$4),5,IF(AND(O514&gt;=$P$4,O514&lt;=6),6,MROUND(O514,P$7))))),""))))</f>
        <v/>
      </c>
      <c r="Q514" s="187" t="e">
        <f>IF(AND($O$7="B",ISNUMBER(O514),MIN(G514,K514)&lt;#REF!),"!","")</f>
        <v>#REF!</v>
      </c>
      <c r="R514" s="190" t="str">
        <f t="shared" si="80"/>
        <v/>
      </c>
      <c r="S514" s="193" t="str">
        <f t="shared" si="90"/>
        <v/>
      </c>
    </row>
    <row r="515" spans="1:19" x14ac:dyDescent="0.2">
      <c r="A515" s="21" t="str">
        <f>OutputOsiris!A515</f>
        <v/>
      </c>
      <c r="B515" s="26" t="str">
        <f>VLOOKUP(A515,InputToets!$A$9:$A$1008,1,FALSE)</f>
        <v/>
      </c>
      <c r="C515" s="44" t="str">
        <f t="shared" si="81"/>
        <v/>
      </c>
      <c r="D515" s="45" t="str">
        <f>VLOOKUP(A515,Opdracht!$A$11:$A$1010,1,FALSE)</f>
        <v/>
      </c>
      <c r="E515" s="44" t="str">
        <f t="shared" si="82"/>
        <v/>
      </c>
      <c r="F515" s="19" t="str">
        <f>VLOOKUP(A515,OutputOsiris!$A$9:$B$1008,2,FALSE)</f>
        <v/>
      </c>
      <c r="G515" s="46" t="str">
        <f>IF(C515="NEE","",VLOOKUP(A515,InputToets!$A$9:$J$1008,8,FALSE))</f>
        <v/>
      </c>
      <c r="H515" s="13">
        <f t="shared" si="83"/>
        <v>0</v>
      </c>
      <c r="I515" s="12">
        <f t="shared" si="84"/>
        <v>1</v>
      </c>
      <c r="J515" s="13">
        <f t="shared" si="85"/>
        <v>0</v>
      </c>
      <c r="K515" s="46" t="str">
        <f>IF($K$7=0,"",VLOOKUP(A515,Opdracht!$A$11:$J$1010,8,FALSE))</f>
        <v/>
      </c>
      <c r="L515" s="13">
        <f t="shared" si="86"/>
        <v>0</v>
      </c>
      <c r="M515" s="12">
        <f t="shared" si="87"/>
        <v>0</v>
      </c>
      <c r="N515" s="12">
        <f t="shared" si="88"/>
        <v>0</v>
      </c>
      <c r="O515" s="46" t="str">
        <f t="shared" si="89"/>
        <v/>
      </c>
      <c r="P515" s="20" t="str">
        <f>IF(ISERROR(O515),(G515),IF(OR(ISERROR(G515),ISERROR(K515)),"",IF(AND(G515="",K515=""),IF(A515="","",""),IF(ISNUMBER(O515),IF(OR($O$7="T",$O$7="A"),IF(AND(O515&gt;5,O515&lt;$P$4),5,IF(AND(O515&gt;=$P$4,O515&lt;=6),6,MROUND(O515,P$7))),IF(AND(MIN(G515,K515)&lt;#REF!,R515="!",O515&gt;=$P$4),"ONV",IF(AND(O515&gt;5,O515&lt;$P$4),5,IF(AND(O515&gt;=$P$4,O515&lt;=6),6,MROUND(O515,P$7))))),""))))</f>
        <v/>
      </c>
      <c r="Q515" s="187" t="e">
        <f>IF(AND($O$7="B",ISNUMBER(O515),MIN(G515,K515)&lt;#REF!),"!","")</f>
        <v>#REF!</v>
      </c>
      <c r="R515" s="190" t="str">
        <f t="shared" si="80"/>
        <v/>
      </c>
      <c r="S515" s="193" t="str">
        <f t="shared" si="90"/>
        <v/>
      </c>
    </row>
    <row r="516" spans="1:19" x14ac:dyDescent="0.2">
      <c r="A516" s="21" t="str">
        <f>OutputOsiris!A516</f>
        <v/>
      </c>
      <c r="B516" s="26" t="str">
        <f>VLOOKUP(A516,InputToets!$A$9:$A$1008,1,FALSE)</f>
        <v/>
      </c>
      <c r="C516" s="44" t="str">
        <f t="shared" si="81"/>
        <v/>
      </c>
      <c r="D516" s="45" t="str">
        <f>VLOOKUP(A516,Opdracht!$A$11:$A$1010,1,FALSE)</f>
        <v/>
      </c>
      <c r="E516" s="44" t="str">
        <f t="shared" si="82"/>
        <v/>
      </c>
      <c r="F516" s="19" t="str">
        <f>VLOOKUP(A516,OutputOsiris!$A$9:$B$1008,2,FALSE)</f>
        <v/>
      </c>
      <c r="G516" s="46" t="str">
        <f>IF(C516="NEE","",VLOOKUP(A516,InputToets!$A$9:$J$1008,8,FALSE))</f>
        <v/>
      </c>
      <c r="H516" s="13">
        <f t="shared" si="83"/>
        <v>0</v>
      </c>
      <c r="I516" s="12">
        <f t="shared" si="84"/>
        <v>1</v>
      </c>
      <c r="J516" s="13">
        <f t="shared" si="85"/>
        <v>0</v>
      </c>
      <c r="K516" s="46" t="str">
        <f>IF($K$7=0,"",VLOOKUP(A516,Opdracht!$A$11:$J$1010,8,FALSE))</f>
        <v/>
      </c>
      <c r="L516" s="13">
        <f t="shared" si="86"/>
        <v>0</v>
      </c>
      <c r="M516" s="12">
        <f t="shared" si="87"/>
        <v>0</v>
      </c>
      <c r="N516" s="12">
        <f t="shared" si="88"/>
        <v>0</v>
      </c>
      <c r="O516" s="46" t="str">
        <f t="shared" si="89"/>
        <v/>
      </c>
      <c r="P516" s="20" t="str">
        <f>IF(ISERROR(O516),(G516),IF(OR(ISERROR(G516),ISERROR(K516)),"",IF(AND(G516="",K516=""),IF(A516="","",""),IF(ISNUMBER(O516),IF(OR($O$7="T",$O$7="A"),IF(AND(O516&gt;5,O516&lt;$P$4),5,IF(AND(O516&gt;=$P$4,O516&lt;=6),6,MROUND(O516,P$7))),IF(AND(MIN(G516,K516)&lt;#REF!,R516="!",O516&gt;=$P$4),"ONV",IF(AND(O516&gt;5,O516&lt;$P$4),5,IF(AND(O516&gt;=$P$4,O516&lt;=6),6,MROUND(O516,P$7))))),""))))</f>
        <v/>
      </c>
      <c r="Q516" s="187" t="e">
        <f>IF(AND($O$7="B",ISNUMBER(O516),MIN(G516,K516)&lt;#REF!),"!","")</f>
        <v>#REF!</v>
      </c>
      <c r="R516" s="190" t="str">
        <f t="shared" si="80"/>
        <v/>
      </c>
      <c r="S516" s="193" t="str">
        <f t="shared" si="90"/>
        <v/>
      </c>
    </row>
    <row r="517" spans="1:19" x14ac:dyDescent="0.2">
      <c r="A517" s="21" t="str">
        <f>OutputOsiris!A517</f>
        <v/>
      </c>
      <c r="B517" s="26" t="str">
        <f>VLOOKUP(A517,InputToets!$A$9:$A$1008,1,FALSE)</f>
        <v/>
      </c>
      <c r="C517" s="44" t="str">
        <f t="shared" si="81"/>
        <v/>
      </c>
      <c r="D517" s="45" t="str">
        <f>VLOOKUP(A517,Opdracht!$A$11:$A$1010,1,FALSE)</f>
        <v/>
      </c>
      <c r="E517" s="44" t="str">
        <f t="shared" si="82"/>
        <v/>
      </c>
      <c r="F517" s="19" t="str">
        <f>VLOOKUP(A517,OutputOsiris!$A$9:$B$1008,2,FALSE)</f>
        <v/>
      </c>
      <c r="G517" s="46" t="str">
        <f>IF(C517="NEE","",VLOOKUP(A517,InputToets!$A$9:$J$1008,8,FALSE))</f>
        <v/>
      </c>
      <c r="H517" s="13">
        <f t="shared" si="83"/>
        <v>0</v>
      </c>
      <c r="I517" s="12">
        <f t="shared" si="84"/>
        <v>1</v>
      </c>
      <c r="J517" s="13">
        <f t="shared" si="85"/>
        <v>0</v>
      </c>
      <c r="K517" s="46" t="str">
        <f>IF($K$7=0,"",VLOOKUP(A517,Opdracht!$A$11:$J$1010,8,FALSE))</f>
        <v/>
      </c>
      <c r="L517" s="13">
        <f t="shared" si="86"/>
        <v>0</v>
      </c>
      <c r="M517" s="12">
        <f t="shared" si="87"/>
        <v>0</v>
      </c>
      <c r="N517" s="12">
        <f t="shared" si="88"/>
        <v>0</v>
      </c>
      <c r="O517" s="46" t="str">
        <f t="shared" si="89"/>
        <v/>
      </c>
      <c r="P517" s="20" t="str">
        <f>IF(ISERROR(O517),(G517),IF(OR(ISERROR(G517),ISERROR(K517)),"",IF(AND(G517="",K517=""),IF(A517="","",""),IF(ISNUMBER(O517),IF(OR($O$7="T",$O$7="A"),IF(AND(O517&gt;5,O517&lt;$P$4),5,IF(AND(O517&gt;=$P$4,O517&lt;=6),6,MROUND(O517,P$7))),IF(AND(MIN(G517,K517)&lt;#REF!,R517="!",O517&gt;=$P$4),"ONV",IF(AND(O517&gt;5,O517&lt;$P$4),5,IF(AND(O517&gt;=$P$4,O517&lt;=6),6,MROUND(O517,P$7))))),""))))</f>
        <v/>
      </c>
      <c r="Q517" s="187" t="e">
        <f>IF(AND($O$7="B",ISNUMBER(O517),MIN(G517,K517)&lt;#REF!),"!","")</f>
        <v>#REF!</v>
      </c>
      <c r="R517" s="190" t="str">
        <f t="shared" si="80"/>
        <v/>
      </c>
      <c r="S517" s="193" t="str">
        <f t="shared" si="90"/>
        <v/>
      </c>
    </row>
    <row r="518" spans="1:19" x14ac:dyDescent="0.2">
      <c r="A518" s="21" t="str">
        <f>OutputOsiris!A518</f>
        <v/>
      </c>
      <c r="B518" s="26" t="str">
        <f>VLOOKUP(A518,InputToets!$A$9:$A$1008,1,FALSE)</f>
        <v/>
      </c>
      <c r="C518" s="44" t="str">
        <f t="shared" si="81"/>
        <v/>
      </c>
      <c r="D518" s="45" t="str">
        <f>VLOOKUP(A518,Opdracht!$A$11:$A$1010,1,FALSE)</f>
        <v/>
      </c>
      <c r="E518" s="44" t="str">
        <f t="shared" si="82"/>
        <v/>
      </c>
      <c r="F518" s="19" t="str">
        <f>VLOOKUP(A518,OutputOsiris!$A$9:$B$1008,2,FALSE)</f>
        <v/>
      </c>
      <c r="G518" s="46" t="str">
        <f>IF(C518="NEE","",VLOOKUP(A518,InputToets!$A$9:$J$1008,8,FALSE))</f>
        <v/>
      </c>
      <c r="H518" s="13">
        <f t="shared" si="83"/>
        <v>0</v>
      </c>
      <c r="I518" s="12">
        <f t="shared" si="84"/>
        <v>1</v>
      </c>
      <c r="J518" s="13">
        <f t="shared" si="85"/>
        <v>0</v>
      </c>
      <c r="K518" s="46" t="str">
        <f>IF($K$7=0,"",VLOOKUP(A518,Opdracht!$A$11:$J$1010,8,FALSE))</f>
        <v/>
      </c>
      <c r="L518" s="13">
        <f t="shared" si="86"/>
        <v>0</v>
      </c>
      <c r="M518" s="12">
        <f t="shared" si="87"/>
        <v>0</v>
      </c>
      <c r="N518" s="12">
        <f t="shared" si="88"/>
        <v>0</v>
      </c>
      <c r="O518" s="46" t="str">
        <f t="shared" si="89"/>
        <v/>
      </c>
      <c r="P518" s="20" t="str">
        <f>IF(ISERROR(O518),(G518),IF(OR(ISERROR(G518),ISERROR(K518)),"",IF(AND(G518="",K518=""),IF(A518="","",""),IF(ISNUMBER(O518),IF(OR($O$7="T",$O$7="A"),IF(AND(O518&gt;5,O518&lt;$P$4),5,IF(AND(O518&gt;=$P$4,O518&lt;=6),6,MROUND(O518,P$7))),IF(AND(MIN(G518,K518)&lt;#REF!,R518="!",O518&gt;=$P$4),"ONV",IF(AND(O518&gt;5,O518&lt;$P$4),5,IF(AND(O518&gt;=$P$4,O518&lt;=6),6,MROUND(O518,P$7))))),""))))</f>
        <v/>
      </c>
      <c r="Q518" s="187" t="e">
        <f>IF(AND($O$7="B",ISNUMBER(O518),MIN(G518,K518)&lt;#REF!),"!","")</f>
        <v>#REF!</v>
      </c>
      <c r="R518" s="190" t="str">
        <f t="shared" si="80"/>
        <v/>
      </c>
      <c r="S518" s="193" t="str">
        <f t="shared" si="90"/>
        <v/>
      </c>
    </row>
    <row r="519" spans="1:19" x14ac:dyDescent="0.2">
      <c r="A519" s="21" t="str">
        <f>OutputOsiris!A519</f>
        <v/>
      </c>
      <c r="B519" s="26" t="str">
        <f>VLOOKUP(A519,InputToets!$A$9:$A$1008,1,FALSE)</f>
        <v/>
      </c>
      <c r="C519" s="44" t="str">
        <f t="shared" si="81"/>
        <v/>
      </c>
      <c r="D519" s="45" t="str">
        <f>VLOOKUP(A519,Opdracht!$A$11:$A$1010,1,FALSE)</f>
        <v/>
      </c>
      <c r="E519" s="44" t="str">
        <f t="shared" si="82"/>
        <v/>
      </c>
      <c r="F519" s="19" t="str">
        <f>VLOOKUP(A519,OutputOsiris!$A$9:$B$1008,2,FALSE)</f>
        <v/>
      </c>
      <c r="G519" s="46" t="str">
        <f>IF(C519="NEE","",VLOOKUP(A519,InputToets!$A$9:$J$1008,8,FALSE))</f>
        <v/>
      </c>
      <c r="H519" s="13">
        <f t="shared" si="83"/>
        <v>0</v>
      </c>
      <c r="I519" s="12">
        <f t="shared" si="84"/>
        <v>1</v>
      </c>
      <c r="J519" s="13">
        <f t="shared" si="85"/>
        <v>0</v>
      </c>
      <c r="K519" s="46" t="str">
        <f>IF($K$7=0,"",VLOOKUP(A519,Opdracht!$A$11:$J$1010,8,FALSE))</f>
        <v/>
      </c>
      <c r="L519" s="13">
        <f t="shared" si="86"/>
        <v>0</v>
      </c>
      <c r="M519" s="12">
        <f t="shared" si="87"/>
        <v>0</v>
      </c>
      <c r="N519" s="12">
        <f t="shared" si="88"/>
        <v>0</v>
      </c>
      <c r="O519" s="46" t="str">
        <f t="shared" si="89"/>
        <v/>
      </c>
      <c r="P519" s="20" t="str">
        <f>IF(ISERROR(O519),(G519),IF(OR(ISERROR(G519),ISERROR(K519)),"",IF(AND(G519="",K519=""),IF(A519="","",""),IF(ISNUMBER(O519),IF(OR($O$7="T",$O$7="A"),IF(AND(O519&gt;5,O519&lt;$P$4),5,IF(AND(O519&gt;=$P$4,O519&lt;=6),6,MROUND(O519,P$7))),IF(AND(MIN(G519,K519)&lt;#REF!,R519="!",O519&gt;=$P$4),"ONV",IF(AND(O519&gt;5,O519&lt;$P$4),5,IF(AND(O519&gt;=$P$4,O519&lt;=6),6,MROUND(O519,P$7))))),""))))</f>
        <v/>
      </c>
      <c r="Q519" s="187" t="e">
        <f>IF(AND($O$7="B",ISNUMBER(O519),MIN(G519,K519)&lt;#REF!),"!","")</f>
        <v>#REF!</v>
      </c>
      <c r="R519" s="190" t="str">
        <f t="shared" si="80"/>
        <v/>
      </c>
      <c r="S519" s="193" t="str">
        <f t="shared" si="90"/>
        <v/>
      </c>
    </row>
    <row r="520" spans="1:19" x14ac:dyDescent="0.2">
      <c r="A520" s="21" t="str">
        <f>OutputOsiris!A520</f>
        <v/>
      </c>
      <c r="B520" s="26" t="str">
        <f>VLOOKUP(A520,InputToets!$A$9:$A$1008,1,FALSE)</f>
        <v/>
      </c>
      <c r="C520" s="44" t="str">
        <f t="shared" si="81"/>
        <v/>
      </c>
      <c r="D520" s="45" t="str">
        <f>VLOOKUP(A520,Opdracht!$A$11:$A$1010,1,FALSE)</f>
        <v/>
      </c>
      <c r="E520" s="44" t="str">
        <f t="shared" si="82"/>
        <v/>
      </c>
      <c r="F520" s="19" t="str">
        <f>VLOOKUP(A520,OutputOsiris!$A$9:$B$1008,2,FALSE)</f>
        <v/>
      </c>
      <c r="G520" s="46" t="str">
        <f>IF(C520="NEE","",VLOOKUP(A520,InputToets!$A$9:$J$1008,8,FALSE))</f>
        <v/>
      </c>
      <c r="H520" s="13">
        <f t="shared" si="83"/>
        <v>0</v>
      </c>
      <c r="I520" s="12">
        <f t="shared" si="84"/>
        <v>1</v>
      </c>
      <c r="J520" s="13">
        <f t="shared" si="85"/>
        <v>0</v>
      </c>
      <c r="K520" s="46" t="str">
        <f>IF($K$7=0,"",VLOOKUP(A520,Opdracht!$A$11:$J$1010,8,FALSE))</f>
        <v/>
      </c>
      <c r="L520" s="13">
        <f t="shared" si="86"/>
        <v>0</v>
      </c>
      <c r="M520" s="12">
        <f t="shared" si="87"/>
        <v>0</v>
      </c>
      <c r="N520" s="12">
        <f t="shared" si="88"/>
        <v>0</v>
      </c>
      <c r="O520" s="46" t="str">
        <f t="shared" si="89"/>
        <v/>
      </c>
      <c r="P520" s="20" t="str">
        <f>IF(ISERROR(O520),(G520),IF(OR(ISERROR(G520),ISERROR(K520)),"",IF(AND(G520="",K520=""),IF(A520="","",""),IF(ISNUMBER(O520),IF(OR($O$7="T",$O$7="A"),IF(AND(O520&gt;5,O520&lt;$P$4),5,IF(AND(O520&gt;=$P$4,O520&lt;=6),6,MROUND(O520,P$7))),IF(AND(MIN(G520,K520)&lt;#REF!,R520="!",O520&gt;=$P$4),"ONV",IF(AND(O520&gt;5,O520&lt;$P$4),5,IF(AND(O520&gt;=$P$4,O520&lt;=6),6,MROUND(O520,P$7))))),""))))</f>
        <v/>
      </c>
      <c r="Q520" s="187" t="e">
        <f>IF(AND($O$7="B",ISNUMBER(O520),MIN(G520,K520)&lt;#REF!),"!","")</f>
        <v>#REF!</v>
      </c>
      <c r="R520" s="190" t="str">
        <f t="shared" si="80"/>
        <v/>
      </c>
      <c r="S520" s="193" t="str">
        <f t="shared" si="90"/>
        <v/>
      </c>
    </row>
    <row r="521" spans="1:19" x14ac:dyDescent="0.2">
      <c r="A521" s="21" t="str">
        <f>OutputOsiris!A521</f>
        <v/>
      </c>
      <c r="B521" s="26" t="str">
        <f>VLOOKUP(A521,InputToets!$A$9:$A$1008,1,FALSE)</f>
        <v/>
      </c>
      <c r="C521" s="44" t="str">
        <f t="shared" si="81"/>
        <v/>
      </c>
      <c r="D521" s="45" t="str">
        <f>VLOOKUP(A521,Opdracht!$A$11:$A$1010,1,FALSE)</f>
        <v/>
      </c>
      <c r="E521" s="44" t="str">
        <f t="shared" si="82"/>
        <v/>
      </c>
      <c r="F521" s="19" t="str">
        <f>VLOOKUP(A521,OutputOsiris!$A$9:$B$1008,2,FALSE)</f>
        <v/>
      </c>
      <c r="G521" s="46" t="str">
        <f>IF(C521="NEE","",VLOOKUP(A521,InputToets!$A$9:$J$1008,8,FALSE))</f>
        <v/>
      </c>
      <c r="H521" s="13">
        <f t="shared" si="83"/>
        <v>0</v>
      </c>
      <c r="I521" s="12">
        <f t="shared" si="84"/>
        <v>1</v>
      </c>
      <c r="J521" s="13">
        <f t="shared" si="85"/>
        <v>0</v>
      </c>
      <c r="K521" s="46" t="str">
        <f>IF($K$7=0,"",VLOOKUP(A521,Opdracht!$A$11:$J$1010,8,FALSE))</f>
        <v/>
      </c>
      <c r="L521" s="13">
        <f t="shared" si="86"/>
        <v>0</v>
      </c>
      <c r="M521" s="12">
        <f t="shared" si="87"/>
        <v>0</v>
      </c>
      <c r="N521" s="12">
        <f t="shared" si="88"/>
        <v>0</v>
      </c>
      <c r="O521" s="46" t="str">
        <f t="shared" si="89"/>
        <v/>
      </c>
      <c r="P521" s="20" t="str">
        <f>IF(ISERROR(O521),(G521),IF(OR(ISERROR(G521),ISERROR(K521)),"",IF(AND(G521="",K521=""),IF(A521="","",""),IF(ISNUMBER(O521),IF(OR($O$7="T",$O$7="A"),IF(AND(O521&gt;5,O521&lt;$P$4),5,IF(AND(O521&gt;=$P$4,O521&lt;=6),6,MROUND(O521,P$7))),IF(AND(MIN(G521,K521)&lt;#REF!,R521="!",O521&gt;=$P$4),"ONV",IF(AND(O521&gt;5,O521&lt;$P$4),5,IF(AND(O521&gt;=$P$4,O521&lt;=6),6,MROUND(O521,P$7))))),""))))</f>
        <v/>
      </c>
      <c r="Q521" s="187" t="e">
        <f>IF(AND($O$7="B",ISNUMBER(O521),MIN(G521,K521)&lt;#REF!),"!","")</f>
        <v>#REF!</v>
      </c>
      <c r="R521" s="190" t="str">
        <f t="shared" ref="R521:R584" si="91">IF(ISERROR(Q521),"",Q521)</f>
        <v/>
      </c>
      <c r="S521" s="193" t="str">
        <f t="shared" si="90"/>
        <v/>
      </c>
    </row>
    <row r="522" spans="1:19" x14ac:dyDescent="0.2">
      <c r="A522" s="21" t="str">
        <f>OutputOsiris!A522</f>
        <v/>
      </c>
      <c r="B522" s="26" t="str">
        <f>VLOOKUP(A522,InputToets!$A$9:$A$1008,1,FALSE)</f>
        <v/>
      </c>
      <c r="C522" s="44" t="str">
        <f t="shared" ref="C522:C585" si="92">IF(LEN(A522)=0,"",(IF(ISERROR(B522),"NEE","x")))</f>
        <v/>
      </c>
      <c r="D522" s="45" t="str">
        <f>VLOOKUP(A522,Opdracht!$A$11:$A$1010,1,FALSE)</f>
        <v/>
      </c>
      <c r="E522" s="44" t="str">
        <f t="shared" ref="E522:E585" si="93">IF(LEN(A522)=0,"",(IF(ISERROR(D522),"NEE","x")))</f>
        <v/>
      </c>
      <c r="F522" s="19" t="str">
        <f>VLOOKUP(A522,OutputOsiris!$A$9:$B$1008,2,FALSE)</f>
        <v/>
      </c>
      <c r="G522" s="46" t="str">
        <f>IF(C522="NEE","",VLOOKUP(A522,InputToets!$A$9:$J$1008,8,FALSE))</f>
        <v/>
      </c>
      <c r="H522" s="13">
        <f t="shared" ref="H522:H585" si="94">IF(ISNA(G522),0,IF(G522="",0,G522))</f>
        <v>0</v>
      </c>
      <c r="I522" s="12">
        <f t="shared" ref="I522:I585" si="95">$G$7</f>
        <v>1</v>
      </c>
      <c r="J522" s="13">
        <f t="shared" ref="J522:J585" si="96">I522*H522</f>
        <v>0</v>
      </c>
      <c r="K522" s="46" t="str">
        <f>IF($K$7=0,"",VLOOKUP(A522,Opdracht!$A$11:$J$1010,8,FALSE))</f>
        <v/>
      </c>
      <c r="L522" s="13">
        <f t="shared" ref="L522:L585" si="97">IF(ISNA(K522),0,IF(K522="",0,K522))</f>
        <v>0</v>
      </c>
      <c r="M522" s="12">
        <f t="shared" ref="M522:M585" si="98">$K$7</f>
        <v>0</v>
      </c>
      <c r="N522" s="12">
        <f t="shared" ref="N522:N585" si="99">M522*L522</f>
        <v>0</v>
      </c>
      <c r="O522" s="46" t="str">
        <f t="shared" ref="O522:O585" si="100">IF(AND(J522=0,N522=0),"",IF($O$7="A",(J522+N522)/(I522+M522),IF(AND(J522&lt;&gt;0,N522&lt;&gt;0,$O$7="B"),($G$7*H522+$K$7*L522)/($G$7+$K$7),IF(AND(J522&lt;&gt;0,$O$7="T"),($G$7*H522+$K$7*L522)/($G$7+$K$7),""))))</f>
        <v/>
      </c>
      <c r="P522" s="20" t="str">
        <f>IF(ISERROR(O522),(G522),IF(OR(ISERROR(G522),ISERROR(K522)),"",IF(AND(G522="",K522=""),IF(A522="","",""),IF(ISNUMBER(O522),IF(OR($O$7="T",$O$7="A"),IF(AND(O522&gt;5,O522&lt;$P$4),5,IF(AND(O522&gt;=$P$4,O522&lt;=6),6,MROUND(O522,P$7))),IF(AND(MIN(G522,K522)&lt;#REF!,R522="!",O522&gt;=$P$4),"ONV",IF(AND(O522&gt;5,O522&lt;$P$4),5,IF(AND(O522&gt;=$P$4,O522&lt;=6),6,MROUND(O522,P$7))))),""))))</f>
        <v/>
      </c>
      <c r="Q522" s="187" t="e">
        <f>IF(AND($O$7="B",ISNUMBER(O522),MIN(G522,K522)&lt;#REF!),"!","")</f>
        <v>#REF!</v>
      </c>
      <c r="R522" s="190" t="str">
        <f t="shared" si="91"/>
        <v/>
      </c>
      <c r="S522" s="193" t="str">
        <f t="shared" ref="S522:S585" si="101">IF(AND(NOT(ISNUMBER(P522)),R522="!"),"!","")</f>
        <v/>
      </c>
    </row>
    <row r="523" spans="1:19" x14ac:dyDescent="0.2">
      <c r="A523" s="21" t="str">
        <f>OutputOsiris!A523</f>
        <v/>
      </c>
      <c r="B523" s="26" t="str">
        <f>VLOOKUP(A523,InputToets!$A$9:$A$1008,1,FALSE)</f>
        <v/>
      </c>
      <c r="C523" s="44" t="str">
        <f t="shared" si="92"/>
        <v/>
      </c>
      <c r="D523" s="45" t="str">
        <f>VLOOKUP(A523,Opdracht!$A$11:$A$1010,1,FALSE)</f>
        <v/>
      </c>
      <c r="E523" s="44" t="str">
        <f t="shared" si="93"/>
        <v/>
      </c>
      <c r="F523" s="19" t="str">
        <f>VLOOKUP(A523,OutputOsiris!$A$9:$B$1008,2,FALSE)</f>
        <v/>
      </c>
      <c r="G523" s="46" t="str">
        <f>IF(C523="NEE","",VLOOKUP(A523,InputToets!$A$9:$J$1008,8,FALSE))</f>
        <v/>
      </c>
      <c r="H523" s="13">
        <f t="shared" si="94"/>
        <v>0</v>
      </c>
      <c r="I523" s="12">
        <f t="shared" si="95"/>
        <v>1</v>
      </c>
      <c r="J523" s="13">
        <f t="shared" si="96"/>
        <v>0</v>
      </c>
      <c r="K523" s="46" t="str">
        <f>IF($K$7=0,"",VLOOKUP(A523,Opdracht!$A$11:$J$1010,8,FALSE))</f>
        <v/>
      </c>
      <c r="L523" s="13">
        <f t="shared" si="97"/>
        <v>0</v>
      </c>
      <c r="M523" s="12">
        <f t="shared" si="98"/>
        <v>0</v>
      </c>
      <c r="N523" s="12">
        <f t="shared" si="99"/>
        <v>0</v>
      </c>
      <c r="O523" s="46" t="str">
        <f t="shared" si="100"/>
        <v/>
      </c>
      <c r="P523" s="20" t="str">
        <f>IF(ISERROR(O523),(G523),IF(OR(ISERROR(G523),ISERROR(K523)),"",IF(AND(G523="",K523=""),IF(A523="","",""),IF(ISNUMBER(O523),IF(OR($O$7="T",$O$7="A"),IF(AND(O523&gt;5,O523&lt;$P$4),5,IF(AND(O523&gt;=$P$4,O523&lt;=6),6,MROUND(O523,P$7))),IF(AND(MIN(G523,K523)&lt;#REF!,R523="!",O523&gt;=$P$4),"ONV",IF(AND(O523&gt;5,O523&lt;$P$4),5,IF(AND(O523&gt;=$P$4,O523&lt;=6),6,MROUND(O523,P$7))))),""))))</f>
        <v/>
      </c>
      <c r="Q523" s="187" t="e">
        <f>IF(AND($O$7="B",ISNUMBER(O523),MIN(G523,K523)&lt;#REF!),"!","")</f>
        <v>#REF!</v>
      </c>
      <c r="R523" s="190" t="str">
        <f t="shared" si="91"/>
        <v/>
      </c>
      <c r="S523" s="193" t="str">
        <f t="shared" si="101"/>
        <v/>
      </c>
    </row>
    <row r="524" spans="1:19" x14ac:dyDescent="0.2">
      <c r="A524" s="21" t="str">
        <f>OutputOsiris!A524</f>
        <v/>
      </c>
      <c r="B524" s="26" t="str">
        <f>VLOOKUP(A524,InputToets!$A$9:$A$1008,1,FALSE)</f>
        <v/>
      </c>
      <c r="C524" s="44" t="str">
        <f t="shared" si="92"/>
        <v/>
      </c>
      <c r="D524" s="45" t="str">
        <f>VLOOKUP(A524,Opdracht!$A$11:$A$1010,1,FALSE)</f>
        <v/>
      </c>
      <c r="E524" s="44" t="str">
        <f t="shared" si="93"/>
        <v/>
      </c>
      <c r="F524" s="19" t="str">
        <f>VLOOKUP(A524,OutputOsiris!$A$9:$B$1008,2,FALSE)</f>
        <v/>
      </c>
      <c r="G524" s="46" t="str">
        <f>IF(C524="NEE","",VLOOKUP(A524,InputToets!$A$9:$J$1008,8,FALSE))</f>
        <v/>
      </c>
      <c r="H524" s="13">
        <f t="shared" si="94"/>
        <v>0</v>
      </c>
      <c r="I524" s="12">
        <f t="shared" si="95"/>
        <v>1</v>
      </c>
      <c r="J524" s="13">
        <f t="shared" si="96"/>
        <v>0</v>
      </c>
      <c r="K524" s="46" t="str">
        <f>IF($K$7=0,"",VLOOKUP(A524,Opdracht!$A$11:$J$1010,8,FALSE))</f>
        <v/>
      </c>
      <c r="L524" s="13">
        <f t="shared" si="97"/>
        <v>0</v>
      </c>
      <c r="M524" s="12">
        <f t="shared" si="98"/>
        <v>0</v>
      </c>
      <c r="N524" s="12">
        <f t="shared" si="99"/>
        <v>0</v>
      </c>
      <c r="O524" s="46" t="str">
        <f t="shared" si="100"/>
        <v/>
      </c>
      <c r="P524" s="20" t="str">
        <f>IF(ISERROR(O524),(G524),IF(OR(ISERROR(G524),ISERROR(K524)),"",IF(AND(G524="",K524=""),IF(A524="","",""),IF(ISNUMBER(O524),IF(OR($O$7="T",$O$7="A"),IF(AND(O524&gt;5,O524&lt;$P$4),5,IF(AND(O524&gt;=$P$4,O524&lt;=6),6,MROUND(O524,P$7))),IF(AND(MIN(G524,K524)&lt;#REF!,R524="!",O524&gt;=$P$4),"ONV",IF(AND(O524&gt;5,O524&lt;$P$4),5,IF(AND(O524&gt;=$P$4,O524&lt;=6),6,MROUND(O524,P$7))))),""))))</f>
        <v/>
      </c>
      <c r="Q524" s="187" t="e">
        <f>IF(AND($O$7="B",ISNUMBER(O524),MIN(G524,K524)&lt;#REF!),"!","")</f>
        <v>#REF!</v>
      </c>
      <c r="R524" s="190" t="str">
        <f t="shared" si="91"/>
        <v/>
      </c>
      <c r="S524" s="193" t="str">
        <f t="shared" si="101"/>
        <v/>
      </c>
    </row>
    <row r="525" spans="1:19" x14ac:dyDescent="0.2">
      <c r="A525" s="21" t="str">
        <f>OutputOsiris!A525</f>
        <v/>
      </c>
      <c r="B525" s="26" t="str">
        <f>VLOOKUP(A525,InputToets!$A$9:$A$1008,1,FALSE)</f>
        <v/>
      </c>
      <c r="C525" s="44" t="str">
        <f t="shared" si="92"/>
        <v/>
      </c>
      <c r="D525" s="45" t="str">
        <f>VLOOKUP(A525,Opdracht!$A$11:$A$1010,1,FALSE)</f>
        <v/>
      </c>
      <c r="E525" s="44" t="str">
        <f t="shared" si="93"/>
        <v/>
      </c>
      <c r="F525" s="19" t="str">
        <f>VLOOKUP(A525,OutputOsiris!$A$9:$B$1008,2,FALSE)</f>
        <v/>
      </c>
      <c r="G525" s="46" t="str">
        <f>IF(C525="NEE","",VLOOKUP(A525,InputToets!$A$9:$J$1008,8,FALSE))</f>
        <v/>
      </c>
      <c r="H525" s="13">
        <f t="shared" si="94"/>
        <v>0</v>
      </c>
      <c r="I525" s="12">
        <f t="shared" si="95"/>
        <v>1</v>
      </c>
      <c r="J525" s="13">
        <f t="shared" si="96"/>
        <v>0</v>
      </c>
      <c r="K525" s="46" t="str">
        <f>IF($K$7=0,"",VLOOKUP(A525,Opdracht!$A$11:$J$1010,8,FALSE))</f>
        <v/>
      </c>
      <c r="L525" s="13">
        <f t="shared" si="97"/>
        <v>0</v>
      </c>
      <c r="M525" s="12">
        <f t="shared" si="98"/>
        <v>0</v>
      </c>
      <c r="N525" s="12">
        <f t="shared" si="99"/>
        <v>0</v>
      </c>
      <c r="O525" s="46" t="str">
        <f t="shared" si="100"/>
        <v/>
      </c>
      <c r="P525" s="20" t="str">
        <f>IF(ISERROR(O525),(G525),IF(OR(ISERROR(G525),ISERROR(K525)),"",IF(AND(G525="",K525=""),IF(A525="","",""),IF(ISNUMBER(O525),IF(OR($O$7="T",$O$7="A"),IF(AND(O525&gt;5,O525&lt;$P$4),5,IF(AND(O525&gt;=$P$4,O525&lt;=6),6,MROUND(O525,P$7))),IF(AND(MIN(G525,K525)&lt;#REF!,R525="!",O525&gt;=$P$4),"ONV",IF(AND(O525&gt;5,O525&lt;$P$4),5,IF(AND(O525&gt;=$P$4,O525&lt;=6),6,MROUND(O525,P$7))))),""))))</f>
        <v/>
      </c>
      <c r="Q525" s="187" t="e">
        <f>IF(AND($O$7="B",ISNUMBER(O525),MIN(G525,K525)&lt;#REF!),"!","")</f>
        <v>#REF!</v>
      </c>
      <c r="R525" s="190" t="str">
        <f t="shared" si="91"/>
        <v/>
      </c>
      <c r="S525" s="193" t="str">
        <f t="shared" si="101"/>
        <v/>
      </c>
    </row>
    <row r="526" spans="1:19" x14ac:dyDescent="0.2">
      <c r="A526" s="21" t="str">
        <f>OutputOsiris!A526</f>
        <v/>
      </c>
      <c r="B526" s="26" t="str">
        <f>VLOOKUP(A526,InputToets!$A$9:$A$1008,1,FALSE)</f>
        <v/>
      </c>
      <c r="C526" s="44" t="str">
        <f t="shared" si="92"/>
        <v/>
      </c>
      <c r="D526" s="45" t="str">
        <f>VLOOKUP(A526,Opdracht!$A$11:$A$1010,1,FALSE)</f>
        <v/>
      </c>
      <c r="E526" s="44" t="str">
        <f t="shared" si="93"/>
        <v/>
      </c>
      <c r="F526" s="19" t="str">
        <f>VLOOKUP(A526,OutputOsiris!$A$9:$B$1008,2,FALSE)</f>
        <v/>
      </c>
      <c r="G526" s="46" t="str">
        <f>IF(C526="NEE","",VLOOKUP(A526,InputToets!$A$9:$J$1008,8,FALSE))</f>
        <v/>
      </c>
      <c r="H526" s="13">
        <f t="shared" si="94"/>
        <v>0</v>
      </c>
      <c r="I526" s="12">
        <f t="shared" si="95"/>
        <v>1</v>
      </c>
      <c r="J526" s="13">
        <f t="shared" si="96"/>
        <v>0</v>
      </c>
      <c r="K526" s="46" t="str">
        <f>IF($K$7=0,"",VLOOKUP(A526,Opdracht!$A$11:$J$1010,8,FALSE))</f>
        <v/>
      </c>
      <c r="L526" s="13">
        <f t="shared" si="97"/>
        <v>0</v>
      </c>
      <c r="M526" s="12">
        <f t="shared" si="98"/>
        <v>0</v>
      </c>
      <c r="N526" s="12">
        <f t="shared" si="99"/>
        <v>0</v>
      </c>
      <c r="O526" s="46" t="str">
        <f t="shared" si="100"/>
        <v/>
      </c>
      <c r="P526" s="20" t="str">
        <f>IF(ISERROR(O526),(G526),IF(OR(ISERROR(G526),ISERROR(K526)),"",IF(AND(G526="",K526=""),IF(A526="","",""),IF(ISNUMBER(O526),IF(OR($O$7="T",$O$7="A"),IF(AND(O526&gt;5,O526&lt;$P$4),5,IF(AND(O526&gt;=$P$4,O526&lt;=6),6,MROUND(O526,P$7))),IF(AND(MIN(G526,K526)&lt;#REF!,R526="!",O526&gt;=$P$4),"ONV",IF(AND(O526&gt;5,O526&lt;$P$4),5,IF(AND(O526&gt;=$P$4,O526&lt;=6),6,MROUND(O526,P$7))))),""))))</f>
        <v/>
      </c>
      <c r="Q526" s="187" t="e">
        <f>IF(AND($O$7="B",ISNUMBER(O526),MIN(G526,K526)&lt;#REF!),"!","")</f>
        <v>#REF!</v>
      </c>
      <c r="R526" s="190" t="str">
        <f t="shared" si="91"/>
        <v/>
      </c>
      <c r="S526" s="193" t="str">
        <f t="shared" si="101"/>
        <v/>
      </c>
    </row>
    <row r="527" spans="1:19" x14ac:dyDescent="0.2">
      <c r="A527" s="21" t="str">
        <f>OutputOsiris!A527</f>
        <v/>
      </c>
      <c r="B527" s="26" t="str">
        <f>VLOOKUP(A527,InputToets!$A$9:$A$1008,1,FALSE)</f>
        <v/>
      </c>
      <c r="C527" s="44" t="str">
        <f t="shared" si="92"/>
        <v/>
      </c>
      <c r="D527" s="45" t="str">
        <f>VLOOKUP(A527,Opdracht!$A$11:$A$1010,1,FALSE)</f>
        <v/>
      </c>
      <c r="E527" s="44" t="str">
        <f t="shared" si="93"/>
        <v/>
      </c>
      <c r="F527" s="19" t="str">
        <f>VLOOKUP(A527,OutputOsiris!$A$9:$B$1008,2,FALSE)</f>
        <v/>
      </c>
      <c r="G527" s="46" t="str">
        <f>IF(C527="NEE","",VLOOKUP(A527,InputToets!$A$9:$J$1008,8,FALSE))</f>
        <v/>
      </c>
      <c r="H527" s="13">
        <f t="shared" si="94"/>
        <v>0</v>
      </c>
      <c r="I527" s="12">
        <f t="shared" si="95"/>
        <v>1</v>
      </c>
      <c r="J527" s="13">
        <f t="shared" si="96"/>
        <v>0</v>
      </c>
      <c r="K527" s="46" t="str">
        <f>IF($K$7=0,"",VLOOKUP(A527,Opdracht!$A$11:$J$1010,8,FALSE))</f>
        <v/>
      </c>
      <c r="L527" s="13">
        <f t="shared" si="97"/>
        <v>0</v>
      </c>
      <c r="M527" s="12">
        <f t="shared" si="98"/>
        <v>0</v>
      </c>
      <c r="N527" s="12">
        <f t="shared" si="99"/>
        <v>0</v>
      </c>
      <c r="O527" s="46" t="str">
        <f t="shared" si="100"/>
        <v/>
      </c>
      <c r="P527" s="20" t="str">
        <f>IF(ISERROR(O527),(G527),IF(OR(ISERROR(G527),ISERROR(K527)),"",IF(AND(G527="",K527=""),IF(A527="","",""),IF(ISNUMBER(O527),IF(OR($O$7="T",$O$7="A"),IF(AND(O527&gt;5,O527&lt;$P$4),5,IF(AND(O527&gt;=$P$4,O527&lt;=6),6,MROUND(O527,P$7))),IF(AND(MIN(G527,K527)&lt;#REF!,R527="!",O527&gt;=$P$4),"ONV",IF(AND(O527&gt;5,O527&lt;$P$4),5,IF(AND(O527&gt;=$P$4,O527&lt;=6),6,MROUND(O527,P$7))))),""))))</f>
        <v/>
      </c>
      <c r="Q527" s="187" t="e">
        <f>IF(AND($O$7="B",ISNUMBER(O527),MIN(G527,K527)&lt;#REF!),"!","")</f>
        <v>#REF!</v>
      </c>
      <c r="R527" s="190" t="str">
        <f t="shared" si="91"/>
        <v/>
      </c>
      <c r="S527" s="193" t="str">
        <f t="shared" si="101"/>
        <v/>
      </c>
    </row>
    <row r="528" spans="1:19" x14ac:dyDescent="0.2">
      <c r="A528" s="21" t="str">
        <f>OutputOsiris!A528</f>
        <v/>
      </c>
      <c r="B528" s="26" t="str">
        <f>VLOOKUP(A528,InputToets!$A$9:$A$1008,1,FALSE)</f>
        <v/>
      </c>
      <c r="C528" s="44" t="str">
        <f t="shared" si="92"/>
        <v/>
      </c>
      <c r="D528" s="45" t="str">
        <f>VLOOKUP(A528,Opdracht!$A$11:$A$1010,1,FALSE)</f>
        <v/>
      </c>
      <c r="E528" s="44" t="str">
        <f t="shared" si="93"/>
        <v/>
      </c>
      <c r="F528" s="19" t="str">
        <f>VLOOKUP(A528,OutputOsiris!$A$9:$B$1008,2,FALSE)</f>
        <v/>
      </c>
      <c r="G528" s="46" t="str">
        <f>IF(C528="NEE","",VLOOKUP(A528,InputToets!$A$9:$J$1008,8,FALSE))</f>
        <v/>
      </c>
      <c r="H528" s="13">
        <f t="shared" si="94"/>
        <v>0</v>
      </c>
      <c r="I528" s="12">
        <f t="shared" si="95"/>
        <v>1</v>
      </c>
      <c r="J528" s="13">
        <f t="shared" si="96"/>
        <v>0</v>
      </c>
      <c r="K528" s="46" t="str">
        <f>IF($K$7=0,"",VLOOKUP(A528,Opdracht!$A$11:$J$1010,8,FALSE))</f>
        <v/>
      </c>
      <c r="L528" s="13">
        <f t="shared" si="97"/>
        <v>0</v>
      </c>
      <c r="M528" s="12">
        <f t="shared" si="98"/>
        <v>0</v>
      </c>
      <c r="N528" s="12">
        <f t="shared" si="99"/>
        <v>0</v>
      </c>
      <c r="O528" s="46" t="str">
        <f t="shared" si="100"/>
        <v/>
      </c>
      <c r="P528" s="20" t="str">
        <f>IF(ISERROR(O528),(G528),IF(OR(ISERROR(G528),ISERROR(K528)),"",IF(AND(G528="",K528=""),IF(A528="","",""),IF(ISNUMBER(O528),IF(OR($O$7="T",$O$7="A"),IF(AND(O528&gt;5,O528&lt;$P$4),5,IF(AND(O528&gt;=$P$4,O528&lt;=6),6,MROUND(O528,P$7))),IF(AND(MIN(G528,K528)&lt;#REF!,R528="!",O528&gt;=$P$4),"ONV",IF(AND(O528&gt;5,O528&lt;$P$4),5,IF(AND(O528&gt;=$P$4,O528&lt;=6),6,MROUND(O528,P$7))))),""))))</f>
        <v/>
      </c>
      <c r="Q528" s="187" t="e">
        <f>IF(AND($O$7="B",ISNUMBER(O528),MIN(G528,K528)&lt;#REF!),"!","")</f>
        <v>#REF!</v>
      </c>
      <c r="R528" s="190" t="str">
        <f t="shared" si="91"/>
        <v/>
      </c>
      <c r="S528" s="193" t="str">
        <f t="shared" si="101"/>
        <v/>
      </c>
    </row>
    <row r="529" spans="1:19" x14ac:dyDescent="0.2">
      <c r="A529" s="21" t="str">
        <f>OutputOsiris!A529</f>
        <v/>
      </c>
      <c r="B529" s="26" t="str">
        <f>VLOOKUP(A529,InputToets!$A$9:$A$1008,1,FALSE)</f>
        <v/>
      </c>
      <c r="C529" s="44" t="str">
        <f t="shared" si="92"/>
        <v/>
      </c>
      <c r="D529" s="45" t="str">
        <f>VLOOKUP(A529,Opdracht!$A$11:$A$1010,1,FALSE)</f>
        <v/>
      </c>
      <c r="E529" s="44" t="str">
        <f t="shared" si="93"/>
        <v/>
      </c>
      <c r="F529" s="19" t="str">
        <f>VLOOKUP(A529,OutputOsiris!$A$9:$B$1008,2,FALSE)</f>
        <v/>
      </c>
      <c r="G529" s="46" t="str">
        <f>IF(C529="NEE","",VLOOKUP(A529,InputToets!$A$9:$J$1008,8,FALSE))</f>
        <v/>
      </c>
      <c r="H529" s="13">
        <f t="shared" si="94"/>
        <v>0</v>
      </c>
      <c r="I529" s="12">
        <f t="shared" si="95"/>
        <v>1</v>
      </c>
      <c r="J529" s="13">
        <f t="shared" si="96"/>
        <v>0</v>
      </c>
      <c r="K529" s="46" t="str">
        <f>IF($K$7=0,"",VLOOKUP(A529,Opdracht!$A$11:$J$1010,8,FALSE))</f>
        <v/>
      </c>
      <c r="L529" s="13">
        <f t="shared" si="97"/>
        <v>0</v>
      </c>
      <c r="M529" s="12">
        <f t="shared" si="98"/>
        <v>0</v>
      </c>
      <c r="N529" s="12">
        <f t="shared" si="99"/>
        <v>0</v>
      </c>
      <c r="O529" s="46" t="str">
        <f t="shared" si="100"/>
        <v/>
      </c>
      <c r="P529" s="20" t="str">
        <f>IF(ISERROR(O529),(G529),IF(OR(ISERROR(G529),ISERROR(K529)),"",IF(AND(G529="",K529=""),IF(A529="","",""),IF(ISNUMBER(O529),IF(OR($O$7="T",$O$7="A"),IF(AND(O529&gt;5,O529&lt;$P$4),5,IF(AND(O529&gt;=$P$4,O529&lt;=6),6,MROUND(O529,P$7))),IF(AND(MIN(G529,K529)&lt;#REF!,R529="!",O529&gt;=$P$4),"ONV",IF(AND(O529&gt;5,O529&lt;$P$4),5,IF(AND(O529&gt;=$P$4,O529&lt;=6),6,MROUND(O529,P$7))))),""))))</f>
        <v/>
      </c>
      <c r="Q529" s="187" t="e">
        <f>IF(AND($O$7="B",ISNUMBER(O529),MIN(G529,K529)&lt;#REF!),"!","")</f>
        <v>#REF!</v>
      </c>
      <c r="R529" s="190" t="str">
        <f t="shared" si="91"/>
        <v/>
      </c>
      <c r="S529" s="193" t="str">
        <f t="shared" si="101"/>
        <v/>
      </c>
    </row>
    <row r="530" spans="1:19" x14ac:dyDescent="0.2">
      <c r="A530" s="21" t="str">
        <f>OutputOsiris!A530</f>
        <v/>
      </c>
      <c r="B530" s="26" t="str">
        <f>VLOOKUP(A530,InputToets!$A$9:$A$1008,1,FALSE)</f>
        <v/>
      </c>
      <c r="C530" s="44" t="str">
        <f t="shared" si="92"/>
        <v/>
      </c>
      <c r="D530" s="45" t="str">
        <f>VLOOKUP(A530,Opdracht!$A$11:$A$1010,1,FALSE)</f>
        <v/>
      </c>
      <c r="E530" s="44" t="str">
        <f t="shared" si="93"/>
        <v/>
      </c>
      <c r="F530" s="19" t="str">
        <f>VLOOKUP(A530,OutputOsiris!$A$9:$B$1008,2,FALSE)</f>
        <v/>
      </c>
      <c r="G530" s="46" t="str">
        <f>IF(C530="NEE","",VLOOKUP(A530,InputToets!$A$9:$J$1008,8,FALSE))</f>
        <v/>
      </c>
      <c r="H530" s="13">
        <f t="shared" si="94"/>
        <v>0</v>
      </c>
      <c r="I530" s="12">
        <f t="shared" si="95"/>
        <v>1</v>
      </c>
      <c r="J530" s="13">
        <f t="shared" si="96"/>
        <v>0</v>
      </c>
      <c r="K530" s="46" t="str">
        <f>IF($K$7=0,"",VLOOKUP(A530,Opdracht!$A$11:$J$1010,8,FALSE))</f>
        <v/>
      </c>
      <c r="L530" s="13">
        <f t="shared" si="97"/>
        <v>0</v>
      </c>
      <c r="M530" s="12">
        <f t="shared" si="98"/>
        <v>0</v>
      </c>
      <c r="N530" s="12">
        <f t="shared" si="99"/>
        <v>0</v>
      </c>
      <c r="O530" s="46" t="str">
        <f t="shared" si="100"/>
        <v/>
      </c>
      <c r="P530" s="20" t="str">
        <f>IF(ISERROR(O530),(G530),IF(OR(ISERROR(G530),ISERROR(K530)),"",IF(AND(G530="",K530=""),IF(A530="","",""),IF(ISNUMBER(O530),IF(OR($O$7="T",$O$7="A"),IF(AND(O530&gt;5,O530&lt;$P$4),5,IF(AND(O530&gt;=$P$4,O530&lt;=6),6,MROUND(O530,P$7))),IF(AND(MIN(G530,K530)&lt;#REF!,R530="!",O530&gt;=$P$4),"ONV",IF(AND(O530&gt;5,O530&lt;$P$4),5,IF(AND(O530&gt;=$P$4,O530&lt;=6),6,MROUND(O530,P$7))))),""))))</f>
        <v/>
      </c>
      <c r="Q530" s="187" t="e">
        <f>IF(AND($O$7="B",ISNUMBER(O530),MIN(G530,K530)&lt;#REF!),"!","")</f>
        <v>#REF!</v>
      </c>
      <c r="R530" s="190" t="str">
        <f t="shared" si="91"/>
        <v/>
      </c>
      <c r="S530" s="193" t="str">
        <f t="shared" si="101"/>
        <v/>
      </c>
    </row>
    <row r="531" spans="1:19" x14ac:dyDescent="0.2">
      <c r="A531" s="21" t="str">
        <f>OutputOsiris!A531</f>
        <v/>
      </c>
      <c r="B531" s="26" t="str">
        <f>VLOOKUP(A531,InputToets!$A$9:$A$1008,1,FALSE)</f>
        <v/>
      </c>
      <c r="C531" s="44" t="str">
        <f t="shared" si="92"/>
        <v/>
      </c>
      <c r="D531" s="45" t="str">
        <f>VLOOKUP(A531,Opdracht!$A$11:$A$1010,1,FALSE)</f>
        <v/>
      </c>
      <c r="E531" s="44" t="str">
        <f t="shared" si="93"/>
        <v/>
      </c>
      <c r="F531" s="19" t="str">
        <f>VLOOKUP(A531,OutputOsiris!$A$9:$B$1008,2,FALSE)</f>
        <v/>
      </c>
      <c r="G531" s="46" t="str">
        <f>IF(C531="NEE","",VLOOKUP(A531,InputToets!$A$9:$J$1008,8,FALSE))</f>
        <v/>
      </c>
      <c r="H531" s="13">
        <f t="shared" si="94"/>
        <v>0</v>
      </c>
      <c r="I531" s="12">
        <f t="shared" si="95"/>
        <v>1</v>
      </c>
      <c r="J531" s="13">
        <f t="shared" si="96"/>
        <v>0</v>
      </c>
      <c r="K531" s="46" t="str">
        <f>IF($K$7=0,"",VLOOKUP(A531,Opdracht!$A$11:$J$1010,8,FALSE))</f>
        <v/>
      </c>
      <c r="L531" s="13">
        <f t="shared" si="97"/>
        <v>0</v>
      </c>
      <c r="M531" s="12">
        <f t="shared" si="98"/>
        <v>0</v>
      </c>
      <c r="N531" s="12">
        <f t="shared" si="99"/>
        <v>0</v>
      </c>
      <c r="O531" s="46" t="str">
        <f t="shared" si="100"/>
        <v/>
      </c>
      <c r="P531" s="20" t="str">
        <f>IF(ISERROR(O531),(G531),IF(OR(ISERROR(G531),ISERROR(K531)),"",IF(AND(G531="",K531=""),IF(A531="","",""),IF(ISNUMBER(O531),IF(OR($O$7="T",$O$7="A"),IF(AND(O531&gt;5,O531&lt;$P$4),5,IF(AND(O531&gt;=$P$4,O531&lt;=6),6,MROUND(O531,P$7))),IF(AND(MIN(G531,K531)&lt;#REF!,R531="!",O531&gt;=$P$4),"ONV",IF(AND(O531&gt;5,O531&lt;$P$4),5,IF(AND(O531&gt;=$P$4,O531&lt;=6),6,MROUND(O531,P$7))))),""))))</f>
        <v/>
      </c>
      <c r="Q531" s="187" t="e">
        <f>IF(AND($O$7="B",ISNUMBER(O531),MIN(G531,K531)&lt;#REF!),"!","")</f>
        <v>#REF!</v>
      </c>
      <c r="R531" s="190" t="str">
        <f t="shared" si="91"/>
        <v/>
      </c>
      <c r="S531" s="193" t="str">
        <f t="shared" si="101"/>
        <v/>
      </c>
    </row>
    <row r="532" spans="1:19" x14ac:dyDescent="0.2">
      <c r="A532" s="21" t="str">
        <f>OutputOsiris!A532</f>
        <v/>
      </c>
      <c r="B532" s="26" t="str">
        <f>VLOOKUP(A532,InputToets!$A$9:$A$1008,1,FALSE)</f>
        <v/>
      </c>
      <c r="C532" s="44" t="str">
        <f t="shared" si="92"/>
        <v/>
      </c>
      <c r="D532" s="45" t="str">
        <f>VLOOKUP(A532,Opdracht!$A$11:$A$1010,1,FALSE)</f>
        <v/>
      </c>
      <c r="E532" s="44" t="str">
        <f t="shared" si="93"/>
        <v/>
      </c>
      <c r="F532" s="19" t="str">
        <f>VLOOKUP(A532,OutputOsiris!$A$9:$B$1008,2,FALSE)</f>
        <v/>
      </c>
      <c r="G532" s="46" t="str">
        <f>IF(C532="NEE","",VLOOKUP(A532,InputToets!$A$9:$J$1008,8,FALSE))</f>
        <v/>
      </c>
      <c r="H532" s="13">
        <f t="shared" si="94"/>
        <v>0</v>
      </c>
      <c r="I532" s="12">
        <f t="shared" si="95"/>
        <v>1</v>
      </c>
      <c r="J532" s="13">
        <f t="shared" si="96"/>
        <v>0</v>
      </c>
      <c r="K532" s="46" t="str">
        <f>IF($K$7=0,"",VLOOKUP(A532,Opdracht!$A$11:$J$1010,8,FALSE))</f>
        <v/>
      </c>
      <c r="L532" s="13">
        <f t="shared" si="97"/>
        <v>0</v>
      </c>
      <c r="M532" s="12">
        <f t="shared" si="98"/>
        <v>0</v>
      </c>
      <c r="N532" s="12">
        <f t="shared" si="99"/>
        <v>0</v>
      </c>
      <c r="O532" s="46" t="str">
        <f t="shared" si="100"/>
        <v/>
      </c>
      <c r="P532" s="20" t="str">
        <f>IF(ISERROR(O532),(G532),IF(OR(ISERROR(G532),ISERROR(K532)),"",IF(AND(G532="",K532=""),IF(A532="","",""),IF(ISNUMBER(O532),IF(OR($O$7="T",$O$7="A"),IF(AND(O532&gt;5,O532&lt;$P$4),5,IF(AND(O532&gt;=$P$4,O532&lt;=6),6,MROUND(O532,P$7))),IF(AND(MIN(G532,K532)&lt;#REF!,R532="!",O532&gt;=$P$4),"ONV",IF(AND(O532&gt;5,O532&lt;$P$4),5,IF(AND(O532&gt;=$P$4,O532&lt;=6),6,MROUND(O532,P$7))))),""))))</f>
        <v/>
      </c>
      <c r="Q532" s="187" t="e">
        <f>IF(AND($O$7="B",ISNUMBER(O532),MIN(G532,K532)&lt;#REF!),"!","")</f>
        <v>#REF!</v>
      </c>
      <c r="R532" s="190" t="str">
        <f t="shared" si="91"/>
        <v/>
      </c>
      <c r="S532" s="193" t="str">
        <f t="shared" si="101"/>
        <v/>
      </c>
    </row>
    <row r="533" spans="1:19" x14ac:dyDescent="0.2">
      <c r="A533" s="21" t="str">
        <f>OutputOsiris!A533</f>
        <v/>
      </c>
      <c r="B533" s="26" t="str">
        <f>VLOOKUP(A533,InputToets!$A$9:$A$1008,1,FALSE)</f>
        <v/>
      </c>
      <c r="C533" s="44" t="str">
        <f t="shared" si="92"/>
        <v/>
      </c>
      <c r="D533" s="45" t="str">
        <f>VLOOKUP(A533,Opdracht!$A$11:$A$1010,1,FALSE)</f>
        <v/>
      </c>
      <c r="E533" s="44" t="str">
        <f t="shared" si="93"/>
        <v/>
      </c>
      <c r="F533" s="19" t="str">
        <f>VLOOKUP(A533,OutputOsiris!$A$9:$B$1008,2,FALSE)</f>
        <v/>
      </c>
      <c r="G533" s="46" t="str">
        <f>IF(C533="NEE","",VLOOKUP(A533,InputToets!$A$9:$J$1008,8,FALSE))</f>
        <v/>
      </c>
      <c r="H533" s="13">
        <f t="shared" si="94"/>
        <v>0</v>
      </c>
      <c r="I533" s="12">
        <f t="shared" si="95"/>
        <v>1</v>
      </c>
      <c r="J533" s="13">
        <f t="shared" si="96"/>
        <v>0</v>
      </c>
      <c r="K533" s="46" t="str">
        <f>IF($K$7=0,"",VLOOKUP(A533,Opdracht!$A$11:$J$1010,8,FALSE))</f>
        <v/>
      </c>
      <c r="L533" s="13">
        <f t="shared" si="97"/>
        <v>0</v>
      </c>
      <c r="M533" s="12">
        <f t="shared" si="98"/>
        <v>0</v>
      </c>
      <c r="N533" s="12">
        <f t="shared" si="99"/>
        <v>0</v>
      </c>
      <c r="O533" s="46" t="str">
        <f t="shared" si="100"/>
        <v/>
      </c>
      <c r="P533" s="20" t="str">
        <f>IF(ISERROR(O533),(G533),IF(OR(ISERROR(G533),ISERROR(K533)),"",IF(AND(G533="",K533=""),IF(A533="","",""),IF(ISNUMBER(O533),IF(OR($O$7="T",$O$7="A"),IF(AND(O533&gt;5,O533&lt;$P$4),5,IF(AND(O533&gt;=$P$4,O533&lt;=6),6,MROUND(O533,P$7))),IF(AND(MIN(G533,K533)&lt;#REF!,R533="!",O533&gt;=$P$4),"ONV",IF(AND(O533&gt;5,O533&lt;$P$4),5,IF(AND(O533&gt;=$P$4,O533&lt;=6),6,MROUND(O533,P$7))))),""))))</f>
        <v/>
      </c>
      <c r="Q533" s="187" t="e">
        <f>IF(AND($O$7="B",ISNUMBER(O533),MIN(G533,K533)&lt;#REF!),"!","")</f>
        <v>#REF!</v>
      </c>
      <c r="R533" s="190" t="str">
        <f t="shared" si="91"/>
        <v/>
      </c>
      <c r="S533" s="193" t="str">
        <f t="shared" si="101"/>
        <v/>
      </c>
    </row>
    <row r="534" spans="1:19" x14ac:dyDescent="0.2">
      <c r="A534" s="21" t="str">
        <f>OutputOsiris!A534</f>
        <v/>
      </c>
      <c r="B534" s="26" t="str">
        <f>VLOOKUP(A534,InputToets!$A$9:$A$1008,1,FALSE)</f>
        <v/>
      </c>
      <c r="C534" s="44" t="str">
        <f t="shared" si="92"/>
        <v/>
      </c>
      <c r="D534" s="45" t="str">
        <f>VLOOKUP(A534,Opdracht!$A$11:$A$1010,1,FALSE)</f>
        <v/>
      </c>
      <c r="E534" s="44" t="str">
        <f t="shared" si="93"/>
        <v/>
      </c>
      <c r="F534" s="19" t="str">
        <f>VLOOKUP(A534,OutputOsiris!$A$9:$B$1008,2,FALSE)</f>
        <v/>
      </c>
      <c r="G534" s="46" t="str">
        <f>IF(C534="NEE","",VLOOKUP(A534,InputToets!$A$9:$J$1008,8,FALSE))</f>
        <v/>
      </c>
      <c r="H534" s="13">
        <f t="shared" si="94"/>
        <v>0</v>
      </c>
      <c r="I534" s="12">
        <f t="shared" si="95"/>
        <v>1</v>
      </c>
      <c r="J534" s="13">
        <f t="shared" si="96"/>
        <v>0</v>
      </c>
      <c r="K534" s="46" t="str">
        <f>IF($K$7=0,"",VLOOKUP(A534,Opdracht!$A$11:$J$1010,8,FALSE))</f>
        <v/>
      </c>
      <c r="L534" s="13">
        <f t="shared" si="97"/>
        <v>0</v>
      </c>
      <c r="M534" s="12">
        <f t="shared" si="98"/>
        <v>0</v>
      </c>
      <c r="N534" s="12">
        <f t="shared" si="99"/>
        <v>0</v>
      </c>
      <c r="O534" s="46" t="str">
        <f t="shared" si="100"/>
        <v/>
      </c>
      <c r="P534" s="20" t="str">
        <f>IF(ISERROR(O534),(G534),IF(OR(ISERROR(G534),ISERROR(K534)),"",IF(AND(G534="",K534=""),IF(A534="","",""),IF(ISNUMBER(O534),IF(OR($O$7="T",$O$7="A"),IF(AND(O534&gt;5,O534&lt;$P$4),5,IF(AND(O534&gt;=$P$4,O534&lt;=6),6,MROUND(O534,P$7))),IF(AND(MIN(G534,K534)&lt;#REF!,R534="!",O534&gt;=$P$4),"ONV",IF(AND(O534&gt;5,O534&lt;$P$4),5,IF(AND(O534&gt;=$P$4,O534&lt;=6),6,MROUND(O534,P$7))))),""))))</f>
        <v/>
      </c>
      <c r="Q534" s="187" t="e">
        <f>IF(AND($O$7="B",ISNUMBER(O534),MIN(G534,K534)&lt;#REF!),"!","")</f>
        <v>#REF!</v>
      </c>
      <c r="R534" s="190" t="str">
        <f t="shared" si="91"/>
        <v/>
      </c>
      <c r="S534" s="193" t="str">
        <f t="shared" si="101"/>
        <v/>
      </c>
    </row>
    <row r="535" spans="1:19" x14ac:dyDescent="0.2">
      <c r="A535" s="21" t="str">
        <f>OutputOsiris!A535</f>
        <v/>
      </c>
      <c r="B535" s="26" t="str">
        <f>VLOOKUP(A535,InputToets!$A$9:$A$1008,1,FALSE)</f>
        <v/>
      </c>
      <c r="C535" s="44" t="str">
        <f t="shared" si="92"/>
        <v/>
      </c>
      <c r="D535" s="45" t="str">
        <f>VLOOKUP(A535,Opdracht!$A$11:$A$1010,1,FALSE)</f>
        <v/>
      </c>
      <c r="E535" s="44" t="str">
        <f t="shared" si="93"/>
        <v/>
      </c>
      <c r="F535" s="19" t="str">
        <f>VLOOKUP(A535,OutputOsiris!$A$9:$B$1008,2,FALSE)</f>
        <v/>
      </c>
      <c r="G535" s="46" t="str">
        <f>IF(C535="NEE","",VLOOKUP(A535,InputToets!$A$9:$J$1008,8,FALSE))</f>
        <v/>
      </c>
      <c r="H535" s="13">
        <f t="shared" si="94"/>
        <v>0</v>
      </c>
      <c r="I535" s="12">
        <f t="shared" si="95"/>
        <v>1</v>
      </c>
      <c r="J535" s="13">
        <f t="shared" si="96"/>
        <v>0</v>
      </c>
      <c r="K535" s="46" t="str">
        <f>IF($K$7=0,"",VLOOKUP(A535,Opdracht!$A$11:$J$1010,8,FALSE))</f>
        <v/>
      </c>
      <c r="L535" s="13">
        <f t="shared" si="97"/>
        <v>0</v>
      </c>
      <c r="M535" s="12">
        <f t="shared" si="98"/>
        <v>0</v>
      </c>
      <c r="N535" s="12">
        <f t="shared" si="99"/>
        <v>0</v>
      </c>
      <c r="O535" s="46" t="str">
        <f t="shared" si="100"/>
        <v/>
      </c>
      <c r="P535" s="20" t="str">
        <f>IF(ISERROR(O535),(G535),IF(OR(ISERROR(G535),ISERROR(K535)),"",IF(AND(G535="",K535=""),IF(A535="","",""),IF(ISNUMBER(O535),IF(OR($O$7="T",$O$7="A"),IF(AND(O535&gt;5,O535&lt;$P$4),5,IF(AND(O535&gt;=$P$4,O535&lt;=6),6,MROUND(O535,P$7))),IF(AND(MIN(G535,K535)&lt;#REF!,R535="!",O535&gt;=$P$4),"ONV",IF(AND(O535&gt;5,O535&lt;$P$4),5,IF(AND(O535&gt;=$P$4,O535&lt;=6),6,MROUND(O535,P$7))))),""))))</f>
        <v/>
      </c>
      <c r="Q535" s="187" t="e">
        <f>IF(AND($O$7="B",ISNUMBER(O535),MIN(G535,K535)&lt;#REF!),"!","")</f>
        <v>#REF!</v>
      </c>
      <c r="R535" s="190" t="str">
        <f t="shared" si="91"/>
        <v/>
      </c>
      <c r="S535" s="193" t="str">
        <f t="shared" si="101"/>
        <v/>
      </c>
    </row>
    <row r="536" spans="1:19" x14ac:dyDescent="0.2">
      <c r="A536" s="21" t="str">
        <f>OutputOsiris!A536</f>
        <v/>
      </c>
      <c r="B536" s="26" t="str">
        <f>VLOOKUP(A536,InputToets!$A$9:$A$1008,1,FALSE)</f>
        <v/>
      </c>
      <c r="C536" s="44" t="str">
        <f t="shared" si="92"/>
        <v/>
      </c>
      <c r="D536" s="45" t="str">
        <f>VLOOKUP(A536,Opdracht!$A$11:$A$1010,1,FALSE)</f>
        <v/>
      </c>
      <c r="E536" s="44" t="str">
        <f t="shared" si="93"/>
        <v/>
      </c>
      <c r="F536" s="19" t="str">
        <f>VLOOKUP(A536,OutputOsiris!$A$9:$B$1008,2,FALSE)</f>
        <v/>
      </c>
      <c r="G536" s="46" t="str">
        <f>IF(C536="NEE","",VLOOKUP(A536,InputToets!$A$9:$J$1008,8,FALSE))</f>
        <v/>
      </c>
      <c r="H536" s="13">
        <f t="shared" si="94"/>
        <v>0</v>
      </c>
      <c r="I536" s="12">
        <f t="shared" si="95"/>
        <v>1</v>
      </c>
      <c r="J536" s="13">
        <f t="shared" si="96"/>
        <v>0</v>
      </c>
      <c r="K536" s="46" t="str">
        <f>IF($K$7=0,"",VLOOKUP(A536,Opdracht!$A$11:$J$1010,8,FALSE))</f>
        <v/>
      </c>
      <c r="L536" s="13">
        <f t="shared" si="97"/>
        <v>0</v>
      </c>
      <c r="M536" s="12">
        <f t="shared" si="98"/>
        <v>0</v>
      </c>
      <c r="N536" s="12">
        <f t="shared" si="99"/>
        <v>0</v>
      </c>
      <c r="O536" s="46" t="str">
        <f t="shared" si="100"/>
        <v/>
      </c>
      <c r="P536" s="20" t="str">
        <f>IF(ISERROR(O536),(G536),IF(OR(ISERROR(G536),ISERROR(K536)),"",IF(AND(G536="",K536=""),IF(A536="","",""),IF(ISNUMBER(O536),IF(OR($O$7="T",$O$7="A"),IF(AND(O536&gt;5,O536&lt;$P$4),5,IF(AND(O536&gt;=$P$4,O536&lt;=6),6,MROUND(O536,P$7))),IF(AND(MIN(G536,K536)&lt;#REF!,R536="!",O536&gt;=$P$4),"ONV",IF(AND(O536&gt;5,O536&lt;$P$4),5,IF(AND(O536&gt;=$P$4,O536&lt;=6),6,MROUND(O536,P$7))))),""))))</f>
        <v/>
      </c>
      <c r="Q536" s="187" t="e">
        <f>IF(AND($O$7="B",ISNUMBER(O536),MIN(G536,K536)&lt;#REF!),"!","")</f>
        <v>#REF!</v>
      </c>
      <c r="R536" s="190" t="str">
        <f t="shared" si="91"/>
        <v/>
      </c>
      <c r="S536" s="193" t="str">
        <f t="shared" si="101"/>
        <v/>
      </c>
    </row>
    <row r="537" spans="1:19" x14ac:dyDescent="0.2">
      <c r="A537" s="21" t="str">
        <f>OutputOsiris!A537</f>
        <v/>
      </c>
      <c r="B537" s="26" t="str">
        <f>VLOOKUP(A537,InputToets!$A$9:$A$1008,1,FALSE)</f>
        <v/>
      </c>
      <c r="C537" s="44" t="str">
        <f t="shared" si="92"/>
        <v/>
      </c>
      <c r="D537" s="45" t="str">
        <f>VLOOKUP(A537,Opdracht!$A$11:$A$1010,1,FALSE)</f>
        <v/>
      </c>
      <c r="E537" s="44" t="str">
        <f t="shared" si="93"/>
        <v/>
      </c>
      <c r="F537" s="19" t="str">
        <f>VLOOKUP(A537,OutputOsiris!$A$9:$B$1008,2,FALSE)</f>
        <v/>
      </c>
      <c r="G537" s="46" t="str">
        <f>IF(C537="NEE","",VLOOKUP(A537,InputToets!$A$9:$J$1008,8,FALSE))</f>
        <v/>
      </c>
      <c r="H537" s="13">
        <f t="shared" si="94"/>
        <v>0</v>
      </c>
      <c r="I537" s="12">
        <f t="shared" si="95"/>
        <v>1</v>
      </c>
      <c r="J537" s="13">
        <f t="shared" si="96"/>
        <v>0</v>
      </c>
      <c r="K537" s="46" t="str">
        <f>IF($K$7=0,"",VLOOKUP(A537,Opdracht!$A$11:$J$1010,8,FALSE))</f>
        <v/>
      </c>
      <c r="L537" s="13">
        <f t="shared" si="97"/>
        <v>0</v>
      </c>
      <c r="M537" s="12">
        <f t="shared" si="98"/>
        <v>0</v>
      </c>
      <c r="N537" s="12">
        <f t="shared" si="99"/>
        <v>0</v>
      </c>
      <c r="O537" s="46" t="str">
        <f t="shared" si="100"/>
        <v/>
      </c>
      <c r="P537" s="20" t="str">
        <f>IF(ISERROR(O537),(G537),IF(OR(ISERROR(G537),ISERROR(K537)),"",IF(AND(G537="",K537=""),IF(A537="","",""),IF(ISNUMBER(O537),IF(OR($O$7="T",$O$7="A"),IF(AND(O537&gt;5,O537&lt;$P$4),5,IF(AND(O537&gt;=$P$4,O537&lt;=6),6,MROUND(O537,P$7))),IF(AND(MIN(G537,K537)&lt;#REF!,R537="!",O537&gt;=$P$4),"ONV",IF(AND(O537&gt;5,O537&lt;$P$4),5,IF(AND(O537&gt;=$P$4,O537&lt;=6),6,MROUND(O537,P$7))))),""))))</f>
        <v/>
      </c>
      <c r="Q537" s="187" t="e">
        <f>IF(AND($O$7="B",ISNUMBER(O537),MIN(G537,K537)&lt;#REF!),"!","")</f>
        <v>#REF!</v>
      </c>
      <c r="R537" s="190" t="str">
        <f t="shared" si="91"/>
        <v/>
      </c>
      <c r="S537" s="193" t="str">
        <f t="shared" si="101"/>
        <v/>
      </c>
    </row>
    <row r="538" spans="1:19" x14ac:dyDescent="0.2">
      <c r="A538" s="21" t="str">
        <f>OutputOsiris!A538</f>
        <v/>
      </c>
      <c r="B538" s="26" t="str">
        <f>VLOOKUP(A538,InputToets!$A$9:$A$1008,1,FALSE)</f>
        <v/>
      </c>
      <c r="C538" s="44" t="str">
        <f t="shared" si="92"/>
        <v/>
      </c>
      <c r="D538" s="45" t="str">
        <f>VLOOKUP(A538,Opdracht!$A$11:$A$1010,1,FALSE)</f>
        <v/>
      </c>
      <c r="E538" s="44" t="str">
        <f t="shared" si="93"/>
        <v/>
      </c>
      <c r="F538" s="19" t="str">
        <f>VLOOKUP(A538,OutputOsiris!$A$9:$B$1008,2,FALSE)</f>
        <v/>
      </c>
      <c r="G538" s="46" t="str">
        <f>IF(C538="NEE","",VLOOKUP(A538,InputToets!$A$9:$J$1008,8,FALSE))</f>
        <v/>
      </c>
      <c r="H538" s="13">
        <f t="shared" si="94"/>
        <v>0</v>
      </c>
      <c r="I538" s="12">
        <f t="shared" si="95"/>
        <v>1</v>
      </c>
      <c r="J538" s="13">
        <f t="shared" si="96"/>
        <v>0</v>
      </c>
      <c r="K538" s="46" t="str">
        <f>IF($K$7=0,"",VLOOKUP(A538,Opdracht!$A$11:$J$1010,8,FALSE))</f>
        <v/>
      </c>
      <c r="L538" s="13">
        <f t="shared" si="97"/>
        <v>0</v>
      </c>
      <c r="M538" s="12">
        <f t="shared" si="98"/>
        <v>0</v>
      </c>
      <c r="N538" s="12">
        <f t="shared" si="99"/>
        <v>0</v>
      </c>
      <c r="O538" s="46" t="str">
        <f t="shared" si="100"/>
        <v/>
      </c>
      <c r="P538" s="20" t="str">
        <f>IF(ISERROR(O538),(G538),IF(OR(ISERROR(G538),ISERROR(K538)),"",IF(AND(G538="",K538=""),IF(A538="","",""),IF(ISNUMBER(O538),IF(OR($O$7="T",$O$7="A"),IF(AND(O538&gt;5,O538&lt;$P$4),5,IF(AND(O538&gt;=$P$4,O538&lt;=6),6,MROUND(O538,P$7))),IF(AND(MIN(G538,K538)&lt;#REF!,R538="!",O538&gt;=$P$4),"ONV",IF(AND(O538&gt;5,O538&lt;$P$4),5,IF(AND(O538&gt;=$P$4,O538&lt;=6),6,MROUND(O538,P$7))))),""))))</f>
        <v/>
      </c>
      <c r="Q538" s="187" t="e">
        <f>IF(AND($O$7="B",ISNUMBER(O538),MIN(G538,K538)&lt;#REF!),"!","")</f>
        <v>#REF!</v>
      </c>
      <c r="R538" s="190" t="str">
        <f t="shared" si="91"/>
        <v/>
      </c>
      <c r="S538" s="193" t="str">
        <f t="shared" si="101"/>
        <v/>
      </c>
    </row>
    <row r="539" spans="1:19" x14ac:dyDescent="0.2">
      <c r="A539" s="21" t="str">
        <f>OutputOsiris!A539</f>
        <v/>
      </c>
      <c r="B539" s="26" t="str">
        <f>VLOOKUP(A539,InputToets!$A$9:$A$1008,1,FALSE)</f>
        <v/>
      </c>
      <c r="C539" s="44" t="str">
        <f t="shared" si="92"/>
        <v/>
      </c>
      <c r="D539" s="45" t="str">
        <f>VLOOKUP(A539,Opdracht!$A$11:$A$1010,1,FALSE)</f>
        <v/>
      </c>
      <c r="E539" s="44" t="str">
        <f t="shared" si="93"/>
        <v/>
      </c>
      <c r="F539" s="19" t="str">
        <f>VLOOKUP(A539,OutputOsiris!$A$9:$B$1008,2,FALSE)</f>
        <v/>
      </c>
      <c r="G539" s="46" t="str">
        <f>IF(C539="NEE","",VLOOKUP(A539,InputToets!$A$9:$J$1008,8,FALSE))</f>
        <v/>
      </c>
      <c r="H539" s="13">
        <f t="shared" si="94"/>
        <v>0</v>
      </c>
      <c r="I539" s="12">
        <f t="shared" si="95"/>
        <v>1</v>
      </c>
      <c r="J539" s="13">
        <f t="shared" si="96"/>
        <v>0</v>
      </c>
      <c r="K539" s="46" t="str">
        <f>IF($K$7=0,"",VLOOKUP(A539,Opdracht!$A$11:$J$1010,8,FALSE))</f>
        <v/>
      </c>
      <c r="L539" s="13">
        <f t="shared" si="97"/>
        <v>0</v>
      </c>
      <c r="M539" s="12">
        <f t="shared" si="98"/>
        <v>0</v>
      </c>
      <c r="N539" s="12">
        <f t="shared" si="99"/>
        <v>0</v>
      </c>
      <c r="O539" s="46" t="str">
        <f t="shared" si="100"/>
        <v/>
      </c>
      <c r="P539" s="20" t="str">
        <f>IF(ISERROR(O539),(G539),IF(OR(ISERROR(G539),ISERROR(K539)),"",IF(AND(G539="",K539=""),IF(A539="","",""),IF(ISNUMBER(O539),IF(OR($O$7="T",$O$7="A"),IF(AND(O539&gt;5,O539&lt;$P$4),5,IF(AND(O539&gt;=$P$4,O539&lt;=6),6,MROUND(O539,P$7))),IF(AND(MIN(G539,K539)&lt;#REF!,R539="!",O539&gt;=$P$4),"ONV",IF(AND(O539&gt;5,O539&lt;$P$4),5,IF(AND(O539&gt;=$P$4,O539&lt;=6),6,MROUND(O539,P$7))))),""))))</f>
        <v/>
      </c>
      <c r="Q539" s="187" t="e">
        <f>IF(AND($O$7="B",ISNUMBER(O539),MIN(G539,K539)&lt;#REF!),"!","")</f>
        <v>#REF!</v>
      </c>
      <c r="R539" s="190" t="str">
        <f t="shared" si="91"/>
        <v/>
      </c>
      <c r="S539" s="193" t="str">
        <f t="shared" si="101"/>
        <v/>
      </c>
    </row>
    <row r="540" spans="1:19" x14ac:dyDescent="0.2">
      <c r="A540" s="21" t="str">
        <f>OutputOsiris!A540</f>
        <v/>
      </c>
      <c r="B540" s="26" t="str">
        <f>VLOOKUP(A540,InputToets!$A$9:$A$1008,1,FALSE)</f>
        <v/>
      </c>
      <c r="C540" s="44" t="str">
        <f t="shared" si="92"/>
        <v/>
      </c>
      <c r="D540" s="45" t="str">
        <f>VLOOKUP(A540,Opdracht!$A$11:$A$1010,1,FALSE)</f>
        <v/>
      </c>
      <c r="E540" s="44" t="str">
        <f t="shared" si="93"/>
        <v/>
      </c>
      <c r="F540" s="19" t="str">
        <f>VLOOKUP(A540,OutputOsiris!$A$9:$B$1008,2,FALSE)</f>
        <v/>
      </c>
      <c r="G540" s="46" t="str">
        <f>IF(C540="NEE","",VLOOKUP(A540,InputToets!$A$9:$J$1008,8,FALSE))</f>
        <v/>
      </c>
      <c r="H540" s="13">
        <f t="shared" si="94"/>
        <v>0</v>
      </c>
      <c r="I540" s="12">
        <f t="shared" si="95"/>
        <v>1</v>
      </c>
      <c r="J540" s="13">
        <f t="shared" si="96"/>
        <v>0</v>
      </c>
      <c r="K540" s="46" t="str">
        <f>IF($K$7=0,"",VLOOKUP(A540,Opdracht!$A$11:$J$1010,8,FALSE))</f>
        <v/>
      </c>
      <c r="L540" s="13">
        <f t="shared" si="97"/>
        <v>0</v>
      </c>
      <c r="M540" s="12">
        <f t="shared" si="98"/>
        <v>0</v>
      </c>
      <c r="N540" s="12">
        <f t="shared" si="99"/>
        <v>0</v>
      </c>
      <c r="O540" s="46" t="str">
        <f t="shared" si="100"/>
        <v/>
      </c>
      <c r="P540" s="20" t="str">
        <f>IF(ISERROR(O540),(G540),IF(OR(ISERROR(G540),ISERROR(K540)),"",IF(AND(G540="",K540=""),IF(A540="","",""),IF(ISNUMBER(O540),IF(OR($O$7="T",$O$7="A"),IF(AND(O540&gt;5,O540&lt;$P$4),5,IF(AND(O540&gt;=$P$4,O540&lt;=6),6,MROUND(O540,P$7))),IF(AND(MIN(G540,K540)&lt;#REF!,R540="!",O540&gt;=$P$4),"ONV",IF(AND(O540&gt;5,O540&lt;$P$4),5,IF(AND(O540&gt;=$P$4,O540&lt;=6),6,MROUND(O540,P$7))))),""))))</f>
        <v/>
      </c>
      <c r="Q540" s="187" t="e">
        <f>IF(AND($O$7="B",ISNUMBER(O540),MIN(G540,K540)&lt;#REF!),"!","")</f>
        <v>#REF!</v>
      </c>
      <c r="R540" s="190" t="str">
        <f t="shared" si="91"/>
        <v/>
      </c>
      <c r="S540" s="193" t="str">
        <f t="shared" si="101"/>
        <v/>
      </c>
    </row>
    <row r="541" spans="1:19" x14ac:dyDescent="0.2">
      <c r="A541" s="21" t="str">
        <f>OutputOsiris!A541</f>
        <v/>
      </c>
      <c r="B541" s="26" t="str">
        <f>VLOOKUP(A541,InputToets!$A$9:$A$1008,1,FALSE)</f>
        <v/>
      </c>
      <c r="C541" s="44" t="str">
        <f t="shared" si="92"/>
        <v/>
      </c>
      <c r="D541" s="45" t="str">
        <f>VLOOKUP(A541,Opdracht!$A$11:$A$1010,1,FALSE)</f>
        <v/>
      </c>
      <c r="E541" s="44" t="str">
        <f t="shared" si="93"/>
        <v/>
      </c>
      <c r="F541" s="19" t="str">
        <f>VLOOKUP(A541,OutputOsiris!$A$9:$B$1008,2,FALSE)</f>
        <v/>
      </c>
      <c r="G541" s="46" t="str">
        <f>IF(C541="NEE","",VLOOKUP(A541,InputToets!$A$9:$J$1008,8,FALSE))</f>
        <v/>
      </c>
      <c r="H541" s="13">
        <f t="shared" si="94"/>
        <v>0</v>
      </c>
      <c r="I541" s="12">
        <f t="shared" si="95"/>
        <v>1</v>
      </c>
      <c r="J541" s="13">
        <f t="shared" si="96"/>
        <v>0</v>
      </c>
      <c r="K541" s="46" t="str">
        <f>IF($K$7=0,"",VLOOKUP(A541,Opdracht!$A$11:$J$1010,8,FALSE))</f>
        <v/>
      </c>
      <c r="L541" s="13">
        <f t="shared" si="97"/>
        <v>0</v>
      </c>
      <c r="M541" s="12">
        <f t="shared" si="98"/>
        <v>0</v>
      </c>
      <c r="N541" s="12">
        <f t="shared" si="99"/>
        <v>0</v>
      </c>
      <c r="O541" s="46" t="str">
        <f t="shared" si="100"/>
        <v/>
      </c>
      <c r="P541" s="20" t="str">
        <f>IF(ISERROR(O541),(G541),IF(OR(ISERROR(G541),ISERROR(K541)),"",IF(AND(G541="",K541=""),IF(A541="","",""),IF(ISNUMBER(O541),IF(OR($O$7="T",$O$7="A"),IF(AND(O541&gt;5,O541&lt;$P$4),5,IF(AND(O541&gt;=$P$4,O541&lt;=6),6,MROUND(O541,P$7))),IF(AND(MIN(G541,K541)&lt;#REF!,R541="!",O541&gt;=$P$4),"ONV",IF(AND(O541&gt;5,O541&lt;$P$4),5,IF(AND(O541&gt;=$P$4,O541&lt;=6),6,MROUND(O541,P$7))))),""))))</f>
        <v/>
      </c>
      <c r="Q541" s="187" t="e">
        <f>IF(AND($O$7="B",ISNUMBER(O541),MIN(G541,K541)&lt;#REF!),"!","")</f>
        <v>#REF!</v>
      </c>
      <c r="R541" s="190" t="str">
        <f t="shared" si="91"/>
        <v/>
      </c>
      <c r="S541" s="193" t="str">
        <f t="shared" si="101"/>
        <v/>
      </c>
    </row>
    <row r="542" spans="1:19" x14ac:dyDescent="0.2">
      <c r="A542" s="21" t="str">
        <f>OutputOsiris!A542</f>
        <v/>
      </c>
      <c r="B542" s="26" t="str">
        <f>VLOOKUP(A542,InputToets!$A$9:$A$1008,1,FALSE)</f>
        <v/>
      </c>
      <c r="C542" s="44" t="str">
        <f t="shared" si="92"/>
        <v/>
      </c>
      <c r="D542" s="45" t="str">
        <f>VLOOKUP(A542,Opdracht!$A$11:$A$1010,1,FALSE)</f>
        <v/>
      </c>
      <c r="E542" s="44" t="str">
        <f t="shared" si="93"/>
        <v/>
      </c>
      <c r="F542" s="19" t="str">
        <f>VLOOKUP(A542,OutputOsiris!$A$9:$B$1008,2,FALSE)</f>
        <v/>
      </c>
      <c r="G542" s="46" t="str">
        <f>IF(C542="NEE","",VLOOKUP(A542,InputToets!$A$9:$J$1008,8,FALSE))</f>
        <v/>
      </c>
      <c r="H542" s="13">
        <f t="shared" si="94"/>
        <v>0</v>
      </c>
      <c r="I542" s="12">
        <f t="shared" si="95"/>
        <v>1</v>
      </c>
      <c r="J542" s="13">
        <f t="shared" si="96"/>
        <v>0</v>
      </c>
      <c r="K542" s="46" t="str">
        <f>IF($K$7=0,"",VLOOKUP(A542,Opdracht!$A$11:$J$1010,8,FALSE))</f>
        <v/>
      </c>
      <c r="L542" s="13">
        <f t="shared" si="97"/>
        <v>0</v>
      </c>
      <c r="M542" s="12">
        <f t="shared" si="98"/>
        <v>0</v>
      </c>
      <c r="N542" s="12">
        <f t="shared" si="99"/>
        <v>0</v>
      </c>
      <c r="O542" s="46" t="str">
        <f t="shared" si="100"/>
        <v/>
      </c>
      <c r="P542" s="20" t="str">
        <f>IF(ISERROR(O542),(G542),IF(OR(ISERROR(G542),ISERROR(K542)),"",IF(AND(G542="",K542=""),IF(A542="","",""),IF(ISNUMBER(O542),IF(OR($O$7="T",$O$7="A"),IF(AND(O542&gt;5,O542&lt;$P$4),5,IF(AND(O542&gt;=$P$4,O542&lt;=6),6,MROUND(O542,P$7))),IF(AND(MIN(G542,K542)&lt;#REF!,R542="!",O542&gt;=$P$4),"ONV",IF(AND(O542&gt;5,O542&lt;$P$4),5,IF(AND(O542&gt;=$P$4,O542&lt;=6),6,MROUND(O542,P$7))))),""))))</f>
        <v/>
      </c>
      <c r="Q542" s="187" t="e">
        <f>IF(AND($O$7="B",ISNUMBER(O542),MIN(G542,K542)&lt;#REF!),"!","")</f>
        <v>#REF!</v>
      </c>
      <c r="R542" s="190" t="str">
        <f t="shared" si="91"/>
        <v/>
      </c>
      <c r="S542" s="193" t="str">
        <f t="shared" si="101"/>
        <v/>
      </c>
    </row>
    <row r="543" spans="1:19" x14ac:dyDescent="0.2">
      <c r="A543" s="21" t="str">
        <f>OutputOsiris!A543</f>
        <v/>
      </c>
      <c r="B543" s="26" t="str">
        <f>VLOOKUP(A543,InputToets!$A$9:$A$1008,1,FALSE)</f>
        <v/>
      </c>
      <c r="C543" s="44" t="str">
        <f t="shared" si="92"/>
        <v/>
      </c>
      <c r="D543" s="45" t="str">
        <f>VLOOKUP(A543,Opdracht!$A$11:$A$1010,1,FALSE)</f>
        <v/>
      </c>
      <c r="E543" s="44" t="str">
        <f t="shared" si="93"/>
        <v/>
      </c>
      <c r="F543" s="19" t="str">
        <f>VLOOKUP(A543,OutputOsiris!$A$9:$B$1008,2,FALSE)</f>
        <v/>
      </c>
      <c r="G543" s="46" t="str">
        <f>IF(C543="NEE","",VLOOKUP(A543,InputToets!$A$9:$J$1008,8,FALSE))</f>
        <v/>
      </c>
      <c r="H543" s="13">
        <f t="shared" si="94"/>
        <v>0</v>
      </c>
      <c r="I543" s="12">
        <f t="shared" si="95"/>
        <v>1</v>
      </c>
      <c r="J543" s="13">
        <f t="shared" si="96"/>
        <v>0</v>
      </c>
      <c r="K543" s="46" t="str">
        <f>IF($K$7=0,"",VLOOKUP(A543,Opdracht!$A$11:$J$1010,8,FALSE))</f>
        <v/>
      </c>
      <c r="L543" s="13">
        <f t="shared" si="97"/>
        <v>0</v>
      </c>
      <c r="M543" s="12">
        <f t="shared" si="98"/>
        <v>0</v>
      </c>
      <c r="N543" s="12">
        <f t="shared" si="99"/>
        <v>0</v>
      </c>
      <c r="O543" s="46" t="str">
        <f t="shared" si="100"/>
        <v/>
      </c>
      <c r="P543" s="20" t="str">
        <f>IF(ISERROR(O543),(G543),IF(OR(ISERROR(G543),ISERROR(K543)),"",IF(AND(G543="",K543=""),IF(A543="","",""),IF(ISNUMBER(O543),IF(OR($O$7="T",$O$7="A"),IF(AND(O543&gt;5,O543&lt;$P$4),5,IF(AND(O543&gt;=$P$4,O543&lt;=6),6,MROUND(O543,P$7))),IF(AND(MIN(G543,K543)&lt;#REF!,R543="!",O543&gt;=$P$4),"ONV",IF(AND(O543&gt;5,O543&lt;$P$4),5,IF(AND(O543&gt;=$P$4,O543&lt;=6),6,MROUND(O543,P$7))))),""))))</f>
        <v/>
      </c>
      <c r="Q543" s="187" t="e">
        <f>IF(AND($O$7="B",ISNUMBER(O543),MIN(G543,K543)&lt;#REF!),"!","")</f>
        <v>#REF!</v>
      </c>
      <c r="R543" s="190" t="str">
        <f t="shared" si="91"/>
        <v/>
      </c>
      <c r="S543" s="193" t="str">
        <f t="shared" si="101"/>
        <v/>
      </c>
    </row>
    <row r="544" spans="1:19" x14ac:dyDescent="0.2">
      <c r="A544" s="21" t="str">
        <f>OutputOsiris!A544</f>
        <v/>
      </c>
      <c r="B544" s="26" t="str">
        <f>VLOOKUP(A544,InputToets!$A$9:$A$1008,1,FALSE)</f>
        <v/>
      </c>
      <c r="C544" s="44" t="str">
        <f t="shared" si="92"/>
        <v/>
      </c>
      <c r="D544" s="45" t="str">
        <f>VLOOKUP(A544,Opdracht!$A$11:$A$1010,1,FALSE)</f>
        <v/>
      </c>
      <c r="E544" s="44" t="str">
        <f t="shared" si="93"/>
        <v/>
      </c>
      <c r="F544" s="19" t="str">
        <f>VLOOKUP(A544,OutputOsiris!$A$9:$B$1008,2,FALSE)</f>
        <v/>
      </c>
      <c r="G544" s="46" t="str">
        <f>IF(C544="NEE","",VLOOKUP(A544,InputToets!$A$9:$J$1008,8,FALSE))</f>
        <v/>
      </c>
      <c r="H544" s="13">
        <f t="shared" si="94"/>
        <v>0</v>
      </c>
      <c r="I544" s="12">
        <f t="shared" si="95"/>
        <v>1</v>
      </c>
      <c r="J544" s="13">
        <f t="shared" si="96"/>
        <v>0</v>
      </c>
      <c r="K544" s="46" t="str">
        <f>IF($K$7=0,"",VLOOKUP(A544,Opdracht!$A$11:$J$1010,8,FALSE))</f>
        <v/>
      </c>
      <c r="L544" s="13">
        <f t="shared" si="97"/>
        <v>0</v>
      </c>
      <c r="M544" s="12">
        <f t="shared" si="98"/>
        <v>0</v>
      </c>
      <c r="N544" s="12">
        <f t="shared" si="99"/>
        <v>0</v>
      </c>
      <c r="O544" s="46" t="str">
        <f t="shared" si="100"/>
        <v/>
      </c>
      <c r="P544" s="20" t="str">
        <f>IF(ISERROR(O544),(G544),IF(OR(ISERROR(G544),ISERROR(K544)),"",IF(AND(G544="",K544=""),IF(A544="","",""),IF(ISNUMBER(O544),IF(OR($O$7="T",$O$7="A"),IF(AND(O544&gt;5,O544&lt;$P$4),5,IF(AND(O544&gt;=$P$4,O544&lt;=6),6,MROUND(O544,P$7))),IF(AND(MIN(G544,K544)&lt;#REF!,R544="!",O544&gt;=$P$4),"ONV",IF(AND(O544&gt;5,O544&lt;$P$4),5,IF(AND(O544&gt;=$P$4,O544&lt;=6),6,MROUND(O544,P$7))))),""))))</f>
        <v/>
      </c>
      <c r="Q544" s="187" t="e">
        <f>IF(AND($O$7="B",ISNUMBER(O544),MIN(G544,K544)&lt;#REF!),"!","")</f>
        <v>#REF!</v>
      </c>
      <c r="R544" s="190" t="str">
        <f t="shared" si="91"/>
        <v/>
      </c>
      <c r="S544" s="193" t="str">
        <f t="shared" si="101"/>
        <v/>
      </c>
    </row>
    <row r="545" spans="1:19" x14ac:dyDescent="0.2">
      <c r="A545" s="21" t="str">
        <f>OutputOsiris!A545</f>
        <v/>
      </c>
      <c r="B545" s="26" t="str">
        <f>VLOOKUP(A545,InputToets!$A$9:$A$1008,1,FALSE)</f>
        <v/>
      </c>
      <c r="C545" s="44" t="str">
        <f t="shared" si="92"/>
        <v/>
      </c>
      <c r="D545" s="45" t="str">
        <f>VLOOKUP(A545,Opdracht!$A$11:$A$1010,1,FALSE)</f>
        <v/>
      </c>
      <c r="E545" s="44" t="str">
        <f t="shared" si="93"/>
        <v/>
      </c>
      <c r="F545" s="19" t="str">
        <f>VLOOKUP(A545,OutputOsiris!$A$9:$B$1008,2,FALSE)</f>
        <v/>
      </c>
      <c r="G545" s="46" t="str">
        <f>IF(C545="NEE","",VLOOKUP(A545,InputToets!$A$9:$J$1008,8,FALSE))</f>
        <v/>
      </c>
      <c r="H545" s="13">
        <f t="shared" si="94"/>
        <v>0</v>
      </c>
      <c r="I545" s="12">
        <f t="shared" si="95"/>
        <v>1</v>
      </c>
      <c r="J545" s="13">
        <f t="shared" si="96"/>
        <v>0</v>
      </c>
      <c r="K545" s="46" t="str">
        <f>IF($K$7=0,"",VLOOKUP(A545,Opdracht!$A$11:$J$1010,8,FALSE))</f>
        <v/>
      </c>
      <c r="L545" s="13">
        <f t="shared" si="97"/>
        <v>0</v>
      </c>
      <c r="M545" s="12">
        <f t="shared" si="98"/>
        <v>0</v>
      </c>
      <c r="N545" s="12">
        <f t="shared" si="99"/>
        <v>0</v>
      </c>
      <c r="O545" s="46" t="str">
        <f t="shared" si="100"/>
        <v/>
      </c>
      <c r="P545" s="20" t="str">
        <f>IF(ISERROR(O545),(G545),IF(OR(ISERROR(G545),ISERROR(K545)),"",IF(AND(G545="",K545=""),IF(A545="","",""),IF(ISNUMBER(O545),IF(OR($O$7="T",$O$7="A"),IF(AND(O545&gt;5,O545&lt;$P$4),5,IF(AND(O545&gt;=$P$4,O545&lt;=6),6,MROUND(O545,P$7))),IF(AND(MIN(G545,K545)&lt;#REF!,R545="!",O545&gt;=$P$4),"ONV",IF(AND(O545&gt;5,O545&lt;$P$4),5,IF(AND(O545&gt;=$P$4,O545&lt;=6),6,MROUND(O545,P$7))))),""))))</f>
        <v/>
      </c>
      <c r="Q545" s="187" t="e">
        <f>IF(AND($O$7="B",ISNUMBER(O545),MIN(G545,K545)&lt;#REF!),"!","")</f>
        <v>#REF!</v>
      </c>
      <c r="R545" s="190" t="str">
        <f t="shared" si="91"/>
        <v/>
      </c>
      <c r="S545" s="193" t="str">
        <f t="shared" si="101"/>
        <v/>
      </c>
    </row>
    <row r="546" spans="1:19" x14ac:dyDescent="0.2">
      <c r="A546" s="21" t="str">
        <f>OutputOsiris!A546</f>
        <v/>
      </c>
      <c r="B546" s="26" t="str">
        <f>VLOOKUP(A546,InputToets!$A$9:$A$1008,1,FALSE)</f>
        <v/>
      </c>
      <c r="C546" s="44" t="str">
        <f t="shared" si="92"/>
        <v/>
      </c>
      <c r="D546" s="45" t="str">
        <f>VLOOKUP(A546,Opdracht!$A$11:$A$1010,1,FALSE)</f>
        <v/>
      </c>
      <c r="E546" s="44" t="str">
        <f t="shared" si="93"/>
        <v/>
      </c>
      <c r="F546" s="19" t="str">
        <f>VLOOKUP(A546,OutputOsiris!$A$9:$B$1008,2,FALSE)</f>
        <v/>
      </c>
      <c r="G546" s="46" t="str">
        <f>IF(C546="NEE","",VLOOKUP(A546,InputToets!$A$9:$J$1008,8,FALSE))</f>
        <v/>
      </c>
      <c r="H546" s="13">
        <f t="shared" si="94"/>
        <v>0</v>
      </c>
      <c r="I546" s="12">
        <f t="shared" si="95"/>
        <v>1</v>
      </c>
      <c r="J546" s="13">
        <f t="shared" si="96"/>
        <v>0</v>
      </c>
      <c r="K546" s="46" t="str">
        <f>IF($K$7=0,"",VLOOKUP(A546,Opdracht!$A$11:$J$1010,8,FALSE))</f>
        <v/>
      </c>
      <c r="L546" s="13">
        <f t="shared" si="97"/>
        <v>0</v>
      </c>
      <c r="M546" s="12">
        <f t="shared" si="98"/>
        <v>0</v>
      </c>
      <c r="N546" s="12">
        <f t="shared" si="99"/>
        <v>0</v>
      </c>
      <c r="O546" s="46" t="str">
        <f t="shared" si="100"/>
        <v/>
      </c>
      <c r="P546" s="20" t="str">
        <f>IF(ISERROR(O546),(G546),IF(OR(ISERROR(G546),ISERROR(K546)),"",IF(AND(G546="",K546=""),IF(A546="","",""),IF(ISNUMBER(O546),IF(OR($O$7="T",$O$7="A"),IF(AND(O546&gt;5,O546&lt;$P$4),5,IF(AND(O546&gt;=$P$4,O546&lt;=6),6,MROUND(O546,P$7))),IF(AND(MIN(G546,K546)&lt;#REF!,R546="!",O546&gt;=$P$4),"ONV",IF(AND(O546&gt;5,O546&lt;$P$4),5,IF(AND(O546&gt;=$P$4,O546&lt;=6),6,MROUND(O546,P$7))))),""))))</f>
        <v/>
      </c>
      <c r="Q546" s="187" t="e">
        <f>IF(AND($O$7="B",ISNUMBER(O546),MIN(G546,K546)&lt;#REF!),"!","")</f>
        <v>#REF!</v>
      </c>
      <c r="R546" s="190" t="str">
        <f t="shared" si="91"/>
        <v/>
      </c>
      <c r="S546" s="193" t="str">
        <f t="shared" si="101"/>
        <v/>
      </c>
    </row>
    <row r="547" spans="1:19" x14ac:dyDescent="0.2">
      <c r="A547" s="21" t="str">
        <f>OutputOsiris!A547</f>
        <v/>
      </c>
      <c r="B547" s="26" t="str">
        <f>VLOOKUP(A547,InputToets!$A$9:$A$1008,1,FALSE)</f>
        <v/>
      </c>
      <c r="C547" s="44" t="str">
        <f t="shared" si="92"/>
        <v/>
      </c>
      <c r="D547" s="45" t="str">
        <f>VLOOKUP(A547,Opdracht!$A$11:$A$1010,1,FALSE)</f>
        <v/>
      </c>
      <c r="E547" s="44" t="str">
        <f t="shared" si="93"/>
        <v/>
      </c>
      <c r="F547" s="19" t="str">
        <f>VLOOKUP(A547,OutputOsiris!$A$9:$B$1008,2,FALSE)</f>
        <v/>
      </c>
      <c r="G547" s="46" t="str">
        <f>IF(C547="NEE","",VLOOKUP(A547,InputToets!$A$9:$J$1008,8,FALSE))</f>
        <v/>
      </c>
      <c r="H547" s="13">
        <f t="shared" si="94"/>
        <v>0</v>
      </c>
      <c r="I547" s="12">
        <f t="shared" si="95"/>
        <v>1</v>
      </c>
      <c r="J547" s="13">
        <f t="shared" si="96"/>
        <v>0</v>
      </c>
      <c r="K547" s="46" t="str">
        <f>IF($K$7=0,"",VLOOKUP(A547,Opdracht!$A$11:$J$1010,8,FALSE))</f>
        <v/>
      </c>
      <c r="L547" s="13">
        <f t="shared" si="97"/>
        <v>0</v>
      </c>
      <c r="M547" s="12">
        <f t="shared" si="98"/>
        <v>0</v>
      </c>
      <c r="N547" s="12">
        <f t="shared" si="99"/>
        <v>0</v>
      </c>
      <c r="O547" s="46" t="str">
        <f t="shared" si="100"/>
        <v/>
      </c>
      <c r="P547" s="20" t="str">
        <f>IF(ISERROR(O547),(G547),IF(OR(ISERROR(G547),ISERROR(K547)),"",IF(AND(G547="",K547=""),IF(A547="","",""),IF(ISNUMBER(O547),IF(OR($O$7="T",$O$7="A"),IF(AND(O547&gt;5,O547&lt;$P$4),5,IF(AND(O547&gt;=$P$4,O547&lt;=6),6,MROUND(O547,P$7))),IF(AND(MIN(G547,K547)&lt;#REF!,R547="!",O547&gt;=$P$4),"ONV",IF(AND(O547&gt;5,O547&lt;$P$4),5,IF(AND(O547&gt;=$P$4,O547&lt;=6),6,MROUND(O547,P$7))))),""))))</f>
        <v/>
      </c>
      <c r="Q547" s="187" t="e">
        <f>IF(AND($O$7="B",ISNUMBER(O547),MIN(G547,K547)&lt;#REF!),"!","")</f>
        <v>#REF!</v>
      </c>
      <c r="R547" s="190" t="str">
        <f t="shared" si="91"/>
        <v/>
      </c>
      <c r="S547" s="193" t="str">
        <f t="shared" si="101"/>
        <v/>
      </c>
    </row>
    <row r="548" spans="1:19" x14ac:dyDescent="0.2">
      <c r="A548" s="21" t="str">
        <f>OutputOsiris!A548</f>
        <v/>
      </c>
      <c r="B548" s="26" t="str">
        <f>VLOOKUP(A548,InputToets!$A$9:$A$1008,1,FALSE)</f>
        <v/>
      </c>
      <c r="C548" s="44" t="str">
        <f t="shared" si="92"/>
        <v/>
      </c>
      <c r="D548" s="45" t="str">
        <f>VLOOKUP(A548,Opdracht!$A$11:$A$1010,1,FALSE)</f>
        <v/>
      </c>
      <c r="E548" s="44" t="str">
        <f t="shared" si="93"/>
        <v/>
      </c>
      <c r="F548" s="19" t="str">
        <f>VLOOKUP(A548,OutputOsiris!$A$9:$B$1008,2,FALSE)</f>
        <v/>
      </c>
      <c r="G548" s="46" t="str">
        <f>IF(C548="NEE","",VLOOKUP(A548,InputToets!$A$9:$J$1008,8,FALSE))</f>
        <v/>
      </c>
      <c r="H548" s="13">
        <f t="shared" si="94"/>
        <v>0</v>
      </c>
      <c r="I548" s="12">
        <f t="shared" si="95"/>
        <v>1</v>
      </c>
      <c r="J548" s="13">
        <f t="shared" si="96"/>
        <v>0</v>
      </c>
      <c r="K548" s="46" t="str">
        <f>IF($K$7=0,"",VLOOKUP(A548,Opdracht!$A$11:$J$1010,8,FALSE))</f>
        <v/>
      </c>
      <c r="L548" s="13">
        <f t="shared" si="97"/>
        <v>0</v>
      </c>
      <c r="M548" s="12">
        <f t="shared" si="98"/>
        <v>0</v>
      </c>
      <c r="N548" s="12">
        <f t="shared" si="99"/>
        <v>0</v>
      </c>
      <c r="O548" s="46" t="str">
        <f t="shared" si="100"/>
        <v/>
      </c>
      <c r="P548" s="20" t="str">
        <f>IF(ISERROR(O548),(G548),IF(OR(ISERROR(G548),ISERROR(K548)),"",IF(AND(G548="",K548=""),IF(A548="","",""),IF(ISNUMBER(O548),IF(OR($O$7="T",$O$7="A"),IF(AND(O548&gt;5,O548&lt;$P$4),5,IF(AND(O548&gt;=$P$4,O548&lt;=6),6,MROUND(O548,P$7))),IF(AND(MIN(G548,K548)&lt;#REF!,R548="!",O548&gt;=$P$4),"ONV",IF(AND(O548&gt;5,O548&lt;$P$4),5,IF(AND(O548&gt;=$P$4,O548&lt;=6),6,MROUND(O548,P$7))))),""))))</f>
        <v/>
      </c>
      <c r="Q548" s="187" t="e">
        <f>IF(AND($O$7="B",ISNUMBER(O548),MIN(G548,K548)&lt;#REF!),"!","")</f>
        <v>#REF!</v>
      </c>
      <c r="R548" s="190" t="str">
        <f t="shared" si="91"/>
        <v/>
      </c>
      <c r="S548" s="193" t="str">
        <f t="shared" si="101"/>
        <v/>
      </c>
    </row>
    <row r="549" spans="1:19" x14ac:dyDescent="0.2">
      <c r="A549" s="21" t="str">
        <f>OutputOsiris!A549</f>
        <v/>
      </c>
      <c r="B549" s="26" t="str">
        <f>VLOOKUP(A549,InputToets!$A$9:$A$1008,1,FALSE)</f>
        <v/>
      </c>
      <c r="C549" s="44" t="str">
        <f t="shared" si="92"/>
        <v/>
      </c>
      <c r="D549" s="45" t="str">
        <f>VLOOKUP(A549,Opdracht!$A$11:$A$1010,1,FALSE)</f>
        <v/>
      </c>
      <c r="E549" s="44" t="str">
        <f t="shared" si="93"/>
        <v/>
      </c>
      <c r="F549" s="19" t="str">
        <f>VLOOKUP(A549,OutputOsiris!$A$9:$B$1008,2,FALSE)</f>
        <v/>
      </c>
      <c r="G549" s="46" t="str">
        <f>IF(C549="NEE","",VLOOKUP(A549,InputToets!$A$9:$J$1008,8,FALSE))</f>
        <v/>
      </c>
      <c r="H549" s="13">
        <f t="shared" si="94"/>
        <v>0</v>
      </c>
      <c r="I549" s="12">
        <f t="shared" si="95"/>
        <v>1</v>
      </c>
      <c r="J549" s="13">
        <f t="shared" si="96"/>
        <v>0</v>
      </c>
      <c r="K549" s="46" t="str">
        <f>IF($K$7=0,"",VLOOKUP(A549,Opdracht!$A$11:$J$1010,8,FALSE))</f>
        <v/>
      </c>
      <c r="L549" s="13">
        <f t="shared" si="97"/>
        <v>0</v>
      </c>
      <c r="M549" s="12">
        <f t="shared" si="98"/>
        <v>0</v>
      </c>
      <c r="N549" s="12">
        <f t="shared" si="99"/>
        <v>0</v>
      </c>
      <c r="O549" s="46" t="str">
        <f t="shared" si="100"/>
        <v/>
      </c>
      <c r="P549" s="20" t="str">
        <f>IF(ISERROR(O549),(G549),IF(OR(ISERROR(G549),ISERROR(K549)),"",IF(AND(G549="",K549=""),IF(A549="","",""),IF(ISNUMBER(O549),IF(OR($O$7="T",$O$7="A"),IF(AND(O549&gt;5,O549&lt;$P$4),5,IF(AND(O549&gt;=$P$4,O549&lt;=6),6,MROUND(O549,P$7))),IF(AND(MIN(G549,K549)&lt;#REF!,R549="!",O549&gt;=$P$4),"ONV",IF(AND(O549&gt;5,O549&lt;$P$4),5,IF(AND(O549&gt;=$P$4,O549&lt;=6),6,MROUND(O549,P$7))))),""))))</f>
        <v/>
      </c>
      <c r="Q549" s="187" t="e">
        <f>IF(AND($O$7="B",ISNUMBER(O549),MIN(G549,K549)&lt;#REF!),"!","")</f>
        <v>#REF!</v>
      </c>
      <c r="R549" s="190" t="str">
        <f t="shared" si="91"/>
        <v/>
      </c>
      <c r="S549" s="193" t="str">
        <f t="shared" si="101"/>
        <v/>
      </c>
    </row>
    <row r="550" spans="1:19" x14ac:dyDescent="0.2">
      <c r="A550" s="21" t="str">
        <f>OutputOsiris!A550</f>
        <v/>
      </c>
      <c r="B550" s="26" t="str">
        <f>VLOOKUP(A550,InputToets!$A$9:$A$1008,1,FALSE)</f>
        <v/>
      </c>
      <c r="C550" s="44" t="str">
        <f t="shared" si="92"/>
        <v/>
      </c>
      <c r="D550" s="45" t="str">
        <f>VLOOKUP(A550,Opdracht!$A$11:$A$1010,1,FALSE)</f>
        <v/>
      </c>
      <c r="E550" s="44" t="str">
        <f t="shared" si="93"/>
        <v/>
      </c>
      <c r="F550" s="19" t="str">
        <f>VLOOKUP(A550,OutputOsiris!$A$9:$B$1008,2,FALSE)</f>
        <v/>
      </c>
      <c r="G550" s="46" t="str">
        <f>IF(C550="NEE","",VLOOKUP(A550,InputToets!$A$9:$J$1008,8,FALSE))</f>
        <v/>
      </c>
      <c r="H550" s="13">
        <f t="shared" si="94"/>
        <v>0</v>
      </c>
      <c r="I550" s="12">
        <f t="shared" si="95"/>
        <v>1</v>
      </c>
      <c r="J550" s="13">
        <f t="shared" si="96"/>
        <v>0</v>
      </c>
      <c r="K550" s="46" t="str">
        <f>IF($K$7=0,"",VLOOKUP(A550,Opdracht!$A$11:$J$1010,8,FALSE))</f>
        <v/>
      </c>
      <c r="L550" s="13">
        <f t="shared" si="97"/>
        <v>0</v>
      </c>
      <c r="M550" s="12">
        <f t="shared" si="98"/>
        <v>0</v>
      </c>
      <c r="N550" s="12">
        <f t="shared" si="99"/>
        <v>0</v>
      </c>
      <c r="O550" s="46" t="str">
        <f t="shared" si="100"/>
        <v/>
      </c>
      <c r="P550" s="20" t="str">
        <f>IF(ISERROR(O550),(G550),IF(OR(ISERROR(G550),ISERROR(K550)),"",IF(AND(G550="",K550=""),IF(A550="","",""),IF(ISNUMBER(O550),IF(OR($O$7="T",$O$7="A"),IF(AND(O550&gt;5,O550&lt;$P$4),5,IF(AND(O550&gt;=$P$4,O550&lt;=6),6,MROUND(O550,P$7))),IF(AND(MIN(G550,K550)&lt;#REF!,R550="!",O550&gt;=$P$4),"ONV",IF(AND(O550&gt;5,O550&lt;$P$4),5,IF(AND(O550&gt;=$P$4,O550&lt;=6),6,MROUND(O550,P$7))))),""))))</f>
        <v/>
      </c>
      <c r="Q550" s="187" t="e">
        <f>IF(AND($O$7="B",ISNUMBER(O550),MIN(G550,K550)&lt;#REF!),"!","")</f>
        <v>#REF!</v>
      </c>
      <c r="R550" s="190" t="str">
        <f t="shared" si="91"/>
        <v/>
      </c>
      <c r="S550" s="193" t="str">
        <f t="shared" si="101"/>
        <v/>
      </c>
    </row>
    <row r="551" spans="1:19" x14ac:dyDescent="0.2">
      <c r="A551" s="21" t="str">
        <f>OutputOsiris!A551</f>
        <v/>
      </c>
      <c r="B551" s="26" t="str">
        <f>VLOOKUP(A551,InputToets!$A$9:$A$1008,1,FALSE)</f>
        <v/>
      </c>
      <c r="C551" s="44" t="str">
        <f t="shared" si="92"/>
        <v/>
      </c>
      <c r="D551" s="45" t="str">
        <f>VLOOKUP(A551,Opdracht!$A$11:$A$1010,1,FALSE)</f>
        <v/>
      </c>
      <c r="E551" s="44" t="str">
        <f t="shared" si="93"/>
        <v/>
      </c>
      <c r="F551" s="19" t="str">
        <f>VLOOKUP(A551,OutputOsiris!$A$9:$B$1008,2,FALSE)</f>
        <v/>
      </c>
      <c r="G551" s="46" t="str">
        <f>IF(C551="NEE","",VLOOKUP(A551,InputToets!$A$9:$J$1008,8,FALSE))</f>
        <v/>
      </c>
      <c r="H551" s="13">
        <f t="shared" si="94"/>
        <v>0</v>
      </c>
      <c r="I551" s="12">
        <f t="shared" si="95"/>
        <v>1</v>
      </c>
      <c r="J551" s="13">
        <f t="shared" si="96"/>
        <v>0</v>
      </c>
      <c r="K551" s="46" t="str">
        <f>IF($K$7=0,"",VLOOKUP(A551,Opdracht!$A$11:$J$1010,8,FALSE))</f>
        <v/>
      </c>
      <c r="L551" s="13">
        <f t="shared" si="97"/>
        <v>0</v>
      </c>
      <c r="M551" s="12">
        <f t="shared" si="98"/>
        <v>0</v>
      </c>
      <c r="N551" s="12">
        <f t="shared" si="99"/>
        <v>0</v>
      </c>
      <c r="O551" s="46" t="str">
        <f t="shared" si="100"/>
        <v/>
      </c>
      <c r="P551" s="20" t="str">
        <f>IF(ISERROR(O551),(G551),IF(OR(ISERROR(G551),ISERROR(K551)),"",IF(AND(G551="",K551=""),IF(A551="","",""),IF(ISNUMBER(O551),IF(OR($O$7="T",$O$7="A"),IF(AND(O551&gt;5,O551&lt;$P$4),5,IF(AND(O551&gt;=$P$4,O551&lt;=6),6,MROUND(O551,P$7))),IF(AND(MIN(G551,K551)&lt;#REF!,R551="!",O551&gt;=$P$4),"ONV",IF(AND(O551&gt;5,O551&lt;$P$4),5,IF(AND(O551&gt;=$P$4,O551&lt;=6),6,MROUND(O551,P$7))))),""))))</f>
        <v/>
      </c>
      <c r="Q551" s="187" t="e">
        <f>IF(AND($O$7="B",ISNUMBER(O551),MIN(G551,K551)&lt;#REF!),"!","")</f>
        <v>#REF!</v>
      </c>
      <c r="R551" s="190" t="str">
        <f t="shared" si="91"/>
        <v/>
      </c>
      <c r="S551" s="193" t="str">
        <f t="shared" si="101"/>
        <v/>
      </c>
    </row>
    <row r="552" spans="1:19" x14ac:dyDescent="0.2">
      <c r="A552" s="21" t="str">
        <f>OutputOsiris!A552</f>
        <v/>
      </c>
      <c r="B552" s="26" t="str">
        <f>VLOOKUP(A552,InputToets!$A$9:$A$1008,1,FALSE)</f>
        <v/>
      </c>
      <c r="C552" s="44" t="str">
        <f t="shared" si="92"/>
        <v/>
      </c>
      <c r="D552" s="45" t="str">
        <f>VLOOKUP(A552,Opdracht!$A$11:$A$1010,1,FALSE)</f>
        <v/>
      </c>
      <c r="E552" s="44" t="str">
        <f t="shared" si="93"/>
        <v/>
      </c>
      <c r="F552" s="19" t="str">
        <f>VLOOKUP(A552,OutputOsiris!$A$9:$B$1008,2,FALSE)</f>
        <v/>
      </c>
      <c r="G552" s="46" t="str">
        <f>IF(C552="NEE","",VLOOKUP(A552,InputToets!$A$9:$J$1008,8,FALSE))</f>
        <v/>
      </c>
      <c r="H552" s="13">
        <f t="shared" si="94"/>
        <v>0</v>
      </c>
      <c r="I552" s="12">
        <f t="shared" si="95"/>
        <v>1</v>
      </c>
      <c r="J552" s="13">
        <f t="shared" si="96"/>
        <v>0</v>
      </c>
      <c r="K552" s="46" t="str">
        <f>IF($K$7=0,"",VLOOKUP(A552,Opdracht!$A$11:$J$1010,8,FALSE))</f>
        <v/>
      </c>
      <c r="L552" s="13">
        <f t="shared" si="97"/>
        <v>0</v>
      </c>
      <c r="M552" s="12">
        <f t="shared" si="98"/>
        <v>0</v>
      </c>
      <c r="N552" s="12">
        <f t="shared" si="99"/>
        <v>0</v>
      </c>
      <c r="O552" s="46" t="str">
        <f t="shared" si="100"/>
        <v/>
      </c>
      <c r="P552" s="20" t="str">
        <f>IF(ISERROR(O552),(G552),IF(OR(ISERROR(G552),ISERROR(K552)),"",IF(AND(G552="",K552=""),IF(A552="","",""),IF(ISNUMBER(O552),IF(OR($O$7="T",$O$7="A"),IF(AND(O552&gt;5,O552&lt;$P$4),5,IF(AND(O552&gt;=$P$4,O552&lt;=6),6,MROUND(O552,P$7))),IF(AND(MIN(G552,K552)&lt;#REF!,R552="!",O552&gt;=$P$4),"ONV",IF(AND(O552&gt;5,O552&lt;$P$4),5,IF(AND(O552&gt;=$P$4,O552&lt;=6),6,MROUND(O552,P$7))))),""))))</f>
        <v/>
      </c>
      <c r="Q552" s="187" t="e">
        <f>IF(AND($O$7="B",ISNUMBER(O552),MIN(G552,K552)&lt;#REF!),"!","")</f>
        <v>#REF!</v>
      </c>
      <c r="R552" s="190" t="str">
        <f t="shared" si="91"/>
        <v/>
      </c>
      <c r="S552" s="193" t="str">
        <f t="shared" si="101"/>
        <v/>
      </c>
    </row>
    <row r="553" spans="1:19" x14ac:dyDescent="0.2">
      <c r="A553" s="21" t="str">
        <f>OutputOsiris!A553</f>
        <v/>
      </c>
      <c r="B553" s="26" t="str">
        <f>VLOOKUP(A553,InputToets!$A$9:$A$1008,1,FALSE)</f>
        <v/>
      </c>
      <c r="C553" s="44" t="str">
        <f t="shared" si="92"/>
        <v/>
      </c>
      <c r="D553" s="45" t="str">
        <f>VLOOKUP(A553,Opdracht!$A$11:$A$1010,1,FALSE)</f>
        <v/>
      </c>
      <c r="E553" s="44" t="str">
        <f t="shared" si="93"/>
        <v/>
      </c>
      <c r="F553" s="19" t="str">
        <f>VLOOKUP(A553,OutputOsiris!$A$9:$B$1008,2,FALSE)</f>
        <v/>
      </c>
      <c r="G553" s="46" t="str">
        <f>IF(C553="NEE","",VLOOKUP(A553,InputToets!$A$9:$J$1008,8,FALSE))</f>
        <v/>
      </c>
      <c r="H553" s="13">
        <f t="shared" si="94"/>
        <v>0</v>
      </c>
      <c r="I553" s="12">
        <f t="shared" si="95"/>
        <v>1</v>
      </c>
      <c r="J553" s="13">
        <f t="shared" si="96"/>
        <v>0</v>
      </c>
      <c r="K553" s="46" t="str">
        <f>IF($K$7=0,"",VLOOKUP(A553,Opdracht!$A$11:$J$1010,8,FALSE))</f>
        <v/>
      </c>
      <c r="L553" s="13">
        <f t="shared" si="97"/>
        <v>0</v>
      </c>
      <c r="M553" s="12">
        <f t="shared" si="98"/>
        <v>0</v>
      </c>
      <c r="N553" s="12">
        <f t="shared" si="99"/>
        <v>0</v>
      </c>
      <c r="O553" s="46" t="str">
        <f t="shared" si="100"/>
        <v/>
      </c>
      <c r="P553" s="20" t="str">
        <f>IF(ISERROR(O553),(G553),IF(OR(ISERROR(G553),ISERROR(K553)),"",IF(AND(G553="",K553=""),IF(A553="","",""),IF(ISNUMBER(O553),IF(OR($O$7="T",$O$7="A"),IF(AND(O553&gt;5,O553&lt;$P$4),5,IF(AND(O553&gt;=$P$4,O553&lt;=6),6,MROUND(O553,P$7))),IF(AND(MIN(G553,K553)&lt;#REF!,R553="!",O553&gt;=$P$4),"ONV",IF(AND(O553&gt;5,O553&lt;$P$4),5,IF(AND(O553&gt;=$P$4,O553&lt;=6),6,MROUND(O553,P$7))))),""))))</f>
        <v/>
      </c>
      <c r="Q553" s="187" t="e">
        <f>IF(AND($O$7="B",ISNUMBER(O553),MIN(G553,K553)&lt;#REF!),"!","")</f>
        <v>#REF!</v>
      </c>
      <c r="R553" s="190" t="str">
        <f t="shared" si="91"/>
        <v/>
      </c>
      <c r="S553" s="193" t="str">
        <f t="shared" si="101"/>
        <v/>
      </c>
    </row>
    <row r="554" spans="1:19" x14ac:dyDescent="0.2">
      <c r="A554" s="21" t="str">
        <f>OutputOsiris!A554</f>
        <v/>
      </c>
      <c r="B554" s="26" t="str">
        <f>VLOOKUP(A554,InputToets!$A$9:$A$1008,1,FALSE)</f>
        <v/>
      </c>
      <c r="C554" s="44" t="str">
        <f t="shared" si="92"/>
        <v/>
      </c>
      <c r="D554" s="45" t="str">
        <f>VLOOKUP(A554,Opdracht!$A$11:$A$1010,1,FALSE)</f>
        <v/>
      </c>
      <c r="E554" s="44" t="str">
        <f t="shared" si="93"/>
        <v/>
      </c>
      <c r="F554" s="19" t="str">
        <f>VLOOKUP(A554,OutputOsiris!$A$9:$B$1008,2,FALSE)</f>
        <v/>
      </c>
      <c r="G554" s="46" t="str">
        <f>IF(C554="NEE","",VLOOKUP(A554,InputToets!$A$9:$J$1008,8,FALSE))</f>
        <v/>
      </c>
      <c r="H554" s="13">
        <f t="shared" si="94"/>
        <v>0</v>
      </c>
      <c r="I554" s="12">
        <f t="shared" si="95"/>
        <v>1</v>
      </c>
      <c r="J554" s="13">
        <f t="shared" si="96"/>
        <v>0</v>
      </c>
      <c r="K554" s="46" t="str">
        <f>IF($K$7=0,"",VLOOKUP(A554,Opdracht!$A$11:$J$1010,8,FALSE))</f>
        <v/>
      </c>
      <c r="L554" s="13">
        <f t="shared" si="97"/>
        <v>0</v>
      </c>
      <c r="M554" s="12">
        <f t="shared" si="98"/>
        <v>0</v>
      </c>
      <c r="N554" s="12">
        <f t="shared" si="99"/>
        <v>0</v>
      </c>
      <c r="O554" s="46" t="str">
        <f t="shared" si="100"/>
        <v/>
      </c>
      <c r="P554" s="20" t="str">
        <f>IF(ISERROR(O554),(G554),IF(OR(ISERROR(G554),ISERROR(K554)),"",IF(AND(G554="",K554=""),IF(A554="","",""),IF(ISNUMBER(O554),IF(OR($O$7="T",$O$7="A"),IF(AND(O554&gt;5,O554&lt;$P$4),5,IF(AND(O554&gt;=$P$4,O554&lt;=6),6,MROUND(O554,P$7))),IF(AND(MIN(G554,K554)&lt;#REF!,R554="!",O554&gt;=$P$4),"ONV",IF(AND(O554&gt;5,O554&lt;$P$4),5,IF(AND(O554&gt;=$P$4,O554&lt;=6),6,MROUND(O554,P$7))))),""))))</f>
        <v/>
      </c>
      <c r="Q554" s="187" t="e">
        <f>IF(AND($O$7="B",ISNUMBER(O554),MIN(G554,K554)&lt;#REF!),"!","")</f>
        <v>#REF!</v>
      </c>
      <c r="R554" s="190" t="str">
        <f t="shared" si="91"/>
        <v/>
      </c>
      <c r="S554" s="193" t="str">
        <f t="shared" si="101"/>
        <v/>
      </c>
    </row>
    <row r="555" spans="1:19" x14ac:dyDescent="0.2">
      <c r="A555" s="21" t="str">
        <f>OutputOsiris!A555</f>
        <v/>
      </c>
      <c r="B555" s="26" t="str">
        <f>VLOOKUP(A555,InputToets!$A$9:$A$1008,1,FALSE)</f>
        <v/>
      </c>
      <c r="C555" s="44" t="str">
        <f t="shared" si="92"/>
        <v/>
      </c>
      <c r="D555" s="45" t="str">
        <f>VLOOKUP(A555,Opdracht!$A$11:$A$1010,1,FALSE)</f>
        <v/>
      </c>
      <c r="E555" s="44" t="str">
        <f t="shared" si="93"/>
        <v/>
      </c>
      <c r="F555" s="19" t="str">
        <f>VLOOKUP(A555,OutputOsiris!$A$9:$B$1008,2,FALSE)</f>
        <v/>
      </c>
      <c r="G555" s="46" t="str">
        <f>IF(C555="NEE","",VLOOKUP(A555,InputToets!$A$9:$J$1008,8,FALSE))</f>
        <v/>
      </c>
      <c r="H555" s="13">
        <f t="shared" si="94"/>
        <v>0</v>
      </c>
      <c r="I555" s="12">
        <f t="shared" si="95"/>
        <v>1</v>
      </c>
      <c r="J555" s="13">
        <f t="shared" si="96"/>
        <v>0</v>
      </c>
      <c r="K555" s="46" t="str">
        <f>IF($K$7=0,"",VLOOKUP(A555,Opdracht!$A$11:$J$1010,8,FALSE))</f>
        <v/>
      </c>
      <c r="L555" s="13">
        <f t="shared" si="97"/>
        <v>0</v>
      </c>
      <c r="M555" s="12">
        <f t="shared" si="98"/>
        <v>0</v>
      </c>
      <c r="N555" s="12">
        <f t="shared" si="99"/>
        <v>0</v>
      </c>
      <c r="O555" s="46" t="str">
        <f t="shared" si="100"/>
        <v/>
      </c>
      <c r="P555" s="20" t="str">
        <f>IF(ISERROR(O555),(G555),IF(OR(ISERROR(G555),ISERROR(K555)),"",IF(AND(G555="",K555=""),IF(A555="","",""),IF(ISNUMBER(O555),IF(OR($O$7="T",$O$7="A"),IF(AND(O555&gt;5,O555&lt;$P$4),5,IF(AND(O555&gt;=$P$4,O555&lt;=6),6,MROUND(O555,P$7))),IF(AND(MIN(G555,K555)&lt;#REF!,R555="!",O555&gt;=$P$4),"ONV",IF(AND(O555&gt;5,O555&lt;$P$4),5,IF(AND(O555&gt;=$P$4,O555&lt;=6),6,MROUND(O555,P$7))))),""))))</f>
        <v/>
      </c>
      <c r="Q555" s="187" t="e">
        <f>IF(AND($O$7="B",ISNUMBER(O555),MIN(G555,K555)&lt;#REF!),"!","")</f>
        <v>#REF!</v>
      </c>
      <c r="R555" s="190" t="str">
        <f t="shared" si="91"/>
        <v/>
      </c>
      <c r="S555" s="193" t="str">
        <f t="shared" si="101"/>
        <v/>
      </c>
    </row>
    <row r="556" spans="1:19" x14ac:dyDescent="0.2">
      <c r="A556" s="21" t="str">
        <f>OutputOsiris!A556</f>
        <v/>
      </c>
      <c r="B556" s="26" t="str">
        <f>VLOOKUP(A556,InputToets!$A$9:$A$1008,1,FALSE)</f>
        <v/>
      </c>
      <c r="C556" s="44" t="str">
        <f t="shared" si="92"/>
        <v/>
      </c>
      <c r="D556" s="45" t="str">
        <f>VLOOKUP(A556,Opdracht!$A$11:$A$1010,1,FALSE)</f>
        <v/>
      </c>
      <c r="E556" s="44" t="str">
        <f t="shared" si="93"/>
        <v/>
      </c>
      <c r="F556" s="19" t="str">
        <f>VLOOKUP(A556,OutputOsiris!$A$9:$B$1008,2,FALSE)</f>
        <v/>
      </c>
      <c r="G556" s="46" t="str">
        <f>IF(C556="NEE","",VLOOKUP(A556,InputToets!$A$9:$J$1008,8,FALSE))</f>
        <v/>
      </c>
      <c r="H556" s="13">
        <f t="shared" si="94"/>
        <v>0</v>
      </c>
      <c r="I556" s="12">
        <f t="shared" si="95"/>
        <v>1</v>
      </c>
      <c r="J556" s="13">
        <f t="shared" si="96"/>
        <v>0</v>
      </c>
      <c r="K556" s="46" t="str">
        <f>IF($K$7=0,"",VLOOKUP(A556,Opdracht!$A$11:$J$1010,8,FALSE))</f>
        <v/>
      </c>
      <c r="L556" s="13">
        <f t="shared" si="97"/>
        <v>0</v>
      </c>
      <c r="M556" s="12">
        <f t="shared" si="98"/>
        <v>0</v>
      </c>
      <c r="N556" s="12">
        <f t="shared" si="99"/>
        <v>0</v>
      </c>
      <c r="O556" s="46" t="str">
        <f t="shared" si="100"/>
        <v/>
      </c>
      <c r="P556" s="20" t="str">
        <f>IF(ISERROR(O556),(G556),IF(OR(ISERROR(G556),ISERROR(K556)),"",IF(AND(G556="",K556=""),IF(A556="","",""),IF(ISNUMBER(O556),IF(OR($O$7="T",$O$7="A"),IF(AND(O556&gt;5,O556&lt;$P$4),5,IF(AND(O556&gt;=$P$4,O556&lt;=6),6,MROUND(O556,P$7))),IF(AND(MIN(G556,K556)&lt;#REF!,R556="!",O556&gt;=$P$4),"ONV",IF(AND(O556&gt;5,O556&lt;$P$4),5,IF(AND(O556&gt;=$P$4,O556&lt;=6),6,MROUND(O556,P$7))))),""))))</f>
        <v/>
      </c>
      <c r="Q556" s="187" t="e">
        <f>IF(AND($O$7="B",ISNUMBER(O556),MIN(G556,K556)&lt;#REF!),"!","")</f>
        <v>#REF!</v>
      </c>
      <c r="R556" s="190" t="str">
        <f t="shared" si="91"/>
        <v/>
      </c>
      <c r="S556" s="193" t="str">
        <f t="shared" si="101"/>
        <v/>
      </c>
    </row>
    <row r="557" spans="1:19" x14ac:dyDescent="0.2">
      <c r="A557" s="21" t="str">
        <f>OutputOsiris!A557</f>
        <v/>
      </c>
      <c r="B557" s="26" t="str">
        <f>VLOOKUP(A557,InputToets!$A$9:$A$1008,1,FALSE)</f>
        <v/>
      </c>
      <c r="C557" s="44" t="str">
        <f t="shared" si="92"/>
        <v/>
      </c>
      <c r="D557" s="45" t="str">
        <f>VLOOKUP(A557,Opdracht!$A$11:$A$1010,1,FALSE)</f>
        <v/>
      </c>
      <c r="E557" s="44" t="str">
        <f t="shared" si="93"/>
        <v/>
      </c>
      <c r="F557" s="19" t="str">
        <f>VLOOKUP(A557,OutputOsiris!$A$9:$B$1008,2,FALSE)</f>
        <v/>
      </c>
      <c r="G557" s="46" t="str">
        <f>IF(C557="NEE","",VLOOKUP(A557,InputToets!$A$9:$J$1008,8,FALSE))</f>
        <v/>
      </c>
      <c r="H557" s="13">
        <f t="shared" si="94"/>
        <v>0</v>
      </c>
      <c r="I557" s="12">
        <f t="shared" si="95"/>
        <v>1</v>
      </c>
      <c r="J557" s="13">
        <f t="shared" si="96"/>
        <v>0</v>
      </c>
      <c r="K557" s="46" t="str">
        <f>IF($K$7=0,"",VLOOKUP(A557,Opdracht!$A$11:$J$1010,8,FALSE))</f>
        <v/>
      </c>
      <c r="L557" s="13">
        <f t="shared" si="97"/>
        <v>0</v>
      </c>
      <c r="M557" s="12">
        <f t="shared" si="98"/>
        <v>0</v>
      </c>
      <c r="N557" s="12">
        <f t="shared" si="99"/>
        <v>0</v>
      </c>
      <c r="O557" s="46" t="str">
        <f t="shared" si="100"/>
        <v/>
      </c>
      <c r="P557" s="20" t="str">
        <f>IF(ISERROR(O557),(G557),IF(OR(ISERROR(G557),ISERROR(K557)),"",IF(AND(G557="",K557=""),IF(A557="","",""),IF(ISNUMBER(O557),IF(OR($O$7="T",$O$7="A"),IF(AND(O557&gt;5,O557&lt;$P$4),5,IF(AND(O557&gt;=$P$4,O557&lt;=6),6,MROUND(O557,P$7))),IF(AND(MIN(G557,K557)&lt;#REF!,R557="!",O557&gt;=$P$4),"ONV",IF(AND(O557&gt;5,O557&lt;$P$4),5,IF(AND(O557&gt;=$P$4,O557&lt;=6),6,MROUND(O557,P$7))))),""))))</f>
        <v/>
      </c>
      <c r="Q557" s="187" t="e">
        <f>IF(AND($O$7="B",ISNUMBER(O557),MIN(G557,K557)&lt;#REF!),"!","")</f>
        <v>#REF!</v>
      </c>
      <c r="R557" s="190" t="str">
        <f t="shared" si="91"/>
        <v/>
      </c>
      <c r="S557" s="193" t="str">
        <f t="shared" si="101"/>
        <v/>
      </c>
    </row>
    <row r="558" spans="1:19" x14ac:dyDescent="0.2">
      <c r="A558" s="21" t="str">
        <f>OutputOsiris!A558</f>
        <v/>
      </c>
      <c r="B558" s="26" t="str">
        <f>VLOOKUP(A558,InputToets!$A$9:$A$1008,1,FALSE)</f>
        <v/>
      </c>
      <c r="C558" s="44" t="str">
        <f t="shared" si="92"/>
        <v/>
      </c>
      <c r="D558" s="45" t="str">
        <f>VLOOKUP(A558,Opdracht!$A$11:$A$1010,1,FALSE)</f>
        <v/>
      </c>
      <c r="E558" s="44" t="str">
        <f t="shared" si="93"/>
        <v/>
      </c>
      <c r="F558" s="19" t="str">
        <f>VLOOKUP(A558,OutputOsiris!$A$9:$B$1008,2,FALSE)</f>
        <v/>
      </c>
      <c r="G558" s="46" t="str">
        <f>IF(C558="NEE","",VLOOKUP(A558,InputToets!$A$9:$J$1008,8,FALSE))</f>
        <v/>
      </c>
      <c r="H558" s="13">
        <f t="shared" si="94"/>
        <v>0</v>
      </c>
      <c r="I558" s="12">
        <f t="shared" si="95"/>
        <v>1</v>
      </c>
      <c r="J558" s="13">
        <f t="shared" si="96"/>
        <v>0</v>
      </c>
      <c r="K558" s="46" t="str">
        <f>IF($K$7=0,"",VLOOKUP(A558,Opdracht!$A$11:$J$1010,8,FALSE))</f>
        <v/>
      </c>
      <c r="L558" s="13">
        <f t="shared" si="97"/>
        <v>0</v>
      </c>
      <c r="M558" s="12">
        <f t="shared" si="98"/>
        <v>0</v>
      </c>
      <c r="N558" s="12">
        <f t="shared" si="99"/>
        <v>0</v>
      </c>
      <c r="O558" s="46" t="str">
        <f t="shared" si="100"/>
        <v/>
      </c>
      <c r="P558" s="20" t="str">
        <f>IF(ISERROR(O558),(G558),IF(OR(ISERROR(G558),ISERROR(K558)),"",IF(AND(G558="",K558=""),IF(A558="","",""),IF(ISNUMBER(O558),IF(OR($O$7="T",$O$7="A"),IF(AND(O558&gt;5,O558&lt;$P$4),5,IF(AND(O558&gt;=$P$4,O558&lt;=6),6,MROUND(O558,P$7))),IF(AND(MIN(G558,K558)&lt;#REF!,R558="!",O558&gt;=$P$4),"ONV",IF(AND(O558&gt;5,O558&lt;$P$4),5,IF(AND(O558&gt;=$P$4,O558&lt;=6),6,MROUND(O558,P$7))))),""))))</f>
        <v/>
      </c>
      <c r="Q558" s="187" t="e">
        <f>IF(AND($O$7="B",ISNUMBER(O558),MIN(G558,K558)&lt;#REF!),"!","")</f>
        <v>#REF!</v>
      </c>
      <c r="R558" s="190" t="str">
        <f t="shared" si="91"/>
        <v/>
      </c>
      <c r="S558" s="193" t="str">
        <f t="shared" si="101"/>
        <v/>
      </c>
    </row>
    <row r="559" spans="1:19" x14ac:dyDescent="0.2">
      <c r="A559" s="21" t="str">
        <f>OutputOsiris!A559</f>
        <v/>
      </c>
      <c r="B559" s="26" t="str">
        <f>VLOOKUP(A559,InputToets!$A$9:$A$1008,1,FALSE)</f>
        <v/>
      </c>
      <c r="C559" s="44" t="str">
        <f t="shared" si="92"/>
        <v/>
      </c>
      <c r="D559" s="45" t="str">
        <f>VLOOKUP(A559,Opdracht!$A$11:$A$1010,1,FALSE)</f>
        <v/>
      </c>
      <c r="E559" s="44" t="str">
        <f t="shared" si="93"/>
        <v/>
      </c>
      <c r="F559" s="19" t="str">
        <f>VLOOKUP(A559,OutputOsiris!$A$9:$B$1008,2,FALSE)</f>
        <v/>
      </c>
      <c r="G559" s="46" t="str">
        <f>IF(C559="NEE","",VLOOKUP(A559,InputToets!$A$9:$J$1008,8,FALSE))</f>
        <v/>
      </c>
      <c r="H559" s="13">
        <f t="shared" si="94"/>
        <v>0</v>
      </c>
      <c r="I559" s="12">
        <f t="shared" si="95"/>
        <v>1</v>
      </c>
      <c r="J559" s="13">
        <f t="shared" si="96"/>
        <v>0</v>
      </c>
      <c r="K559" s="46" t="str">
        <f>IF($K$7=0,"",VLOOKUP(A559,Opdracht!$A$11:$J$1010,8,FALSE))</f>
        <v/>
      </c>
      <c r="L559" s="13">
        <f t="shared" si="97"/>
        <v>0</v>
      </c>
      <c r="M559" s="12">
        <f t="shared" si="98"/>
        <v>0</v>
      </c>
      <c r="N559" s="12">
        <f t="shared" si="99"/>
        <v>0</v>
      </c>
      <c r="O559" s="46" t="str">
        <f t="shared" si="100"/>
        <v/>
      </c>
      <c r="P559" s="20" t="str">
        <f>IF(ISERROR(O559),(G559),IF(OR(ISERROR(G559),ISERROR(K559)),"",IF(AND(G559="",K559=""),IF(A559="","",""),IF(ISNUMBER(O559),IF(OR($O$7="T",$O$7="A"),IF(AND(O559&gt;5,O559&lt;$P$4),5,IF(AND(O559&gt;=$P$4,O559&lt;=6),6,MROUND(O559,P$7))),IF(AND(MIN(G559,K559)&lt;#REF!,R559="!",O559&gt;=$P$4),"ONV",IF(AND(O559&gt;5,O559&lt;$P$4),5,IF(AND(O559&gt;=$P$4,O559&lt;=6),6,MROUND(O559,P$7))))),""))))</f>
        <v/>
      </c>
      <c r="Q559" s="187" t="e">
        <f>IF(AND($O$7="B",ISNUMBER(O559),MIN(G559,K559)&lt;#REF!),"!","")</f>
        <v>#REF!</v>
      </c>
      <c r="R559" s="190" t="str">
        <f t="shared" si="91"/>
        <v/>
      </c>
      <c r="S559" s="193" t="str">
        <f t="shared" si="101"/>
        <v/>
      </c>
    </row>
    <row r="560" spans="1:19" x14ac:dyDescent="0.2">
      <c r="A560" s="21" t="str">
        <f>OutputOsiris!A560</f>
        <v/>
      </c>
      <c r="B560" s="26" t="str">
        <f>VLOOKUP(A560,InputToets!$A$9:$A$1008,1,FALSE)</f>
        <v/>
      </c>
      <c r="C560" s="44" t="str">
        <f t="shared" si="92"/>
        <v/>
      </c>
      <c r="D560" s="45" t="str">
        <f>VLOOKUP(A560,Opdracht!$A$11:$A$1010,1,FALSE)</f>
        <v/>
      </c>
      <c r="E560" s="44" t="str">
        <f t="shared" si="93"/>
        <v/>
      </c>
      <c r="F560" s="19" t="str">
        <f>VLOOKUP(A560,OutputOsiris!$A$9:$B$1008,2,FALSE)</f>
        <v/>
      </c>
      <c r="G560" s="46" t="str">
        <f>IF(C560="NEE","",VLOOKUP(A560,InputToets!$A$9:$J$1008,8,FALSE))</f>
        <v/>
      </c>
      <c r="H560" s="13">
        <f t="shared" si="94"/>
        <v>0</v>
      </c>
      <c r="I560" s="12">
        <f t="shared" si="95"/>
        <v>1</v>
      </c>
      <c r="J560" s="13">
        <f t="shared" si="96"/>
        <v>0</v>
      </c>
      <c r="K560" s="46" t="str">
        <f>IF($K$7=0,"",VLOOKUP(A560,Opdracht!$A$11:$J$1010,8,FALSE))</f>
        <v/>
      </c>
      <c r="L560" s="13">
        <f t="shared" si="97"/>
        <v>0</v>
      </c>
      <c r="M560" s="12">
        <f t="shared" si="98"/>
        <v>0</v>
      </c>
      <c r="N560" s="12">
        <f t="shared" si="99"/>
        <v>0</v>
      </c>
      <c r="O560" s="46" t="str">
        <f t="shared" si="100"/>
        <v/>
      </c>
      <c r="P560" s="20" t="str">
        <f>IF(ISERROR(O560),(G560),IF(OR(ISERROR(G560),ISERROR(K560)),"",IF(AND(G560="",K560=""),IF(A560="","",""),IF(ISNUMBER(O560),IF(OR($O$7="T",$O$7="A"),IF(AND(O560&gt;5,O560&lt;$P$4),5,IF(AND(O560&gt;=$P$4,O560&lt;=6),6,MROUND(O560,P$7))),IF(AND(MIN(G560,K560)&lt;#REF!,R560="!",O560&gt;=$P$4),"ONV",IF(AND(O560&gt;5,O560&lt;$P$4),5,IF(AND(O560&gt;=$P$4,O560&lt;=6),6,MROUND(O560,P$7))))),""))))</f>
        <v/>
      </c>
      <c r="Q560" s="187" t="e">
        <f>IF(AND($O$7="B",ISNUMBER(O560),MIN(G560,K560)&lt;#REF!),"!","")</f>
        <v>#REF!</v>
      </c>
      <c r="R560" s="190" t="str">
        <f t="shared" si="91"/>
        <v/>
      </c>
      <c r="S560" s="193" t="str">
        <f t="shared" si="101"/>
        <v/>
      </c>
    </row>
    <row r="561" spans="1:19" x14ac:dyDescent="0.2">
      <c r="A561" s="21" t="str">
        <f>OutputOsiris!A561</f>
        <v/>
      </c>
      <c r="B561" s="26" t="str">
        <f>VLOOKUP(A561,InputToets!$A$9:$A$1008,1,FALSE)</f>
        <v/>
      </c>
      <c r="C561" s="44" t="str">
        <f t="shared" si="92"/>
        <v/>
      </c>
      <c r="D561" s="45" t="str">
        <f>VLOOKUP(A561,Opdracht!$A$11:$A$1010,1,FALSE)</f>
        <v/>
      </c>
      <c r="E561" s="44" t="str">
        <f t="shared" si="93"/>
        <v/>
      </c>
      <c r="F561" s="19" t="str">
        <f>VLOOKUP(A561,OutputOsiris!$A$9:$B$1008,2,FALSE)</f>
        <v/>
      </c>
      <c r="G561" s="46" t="str">
        <f>IF(C561="NEE","",VLOOKUP(A561,InputToets!$A$9:$J$1008,8,FALSE))</f>
        <v/>
      </c>
      <c r="H561" s="13">
        <f t="shared" si="94"/>
        <v>0</v>
      </c>
      <c r="I561" s="12">
        <f t="shared" si="95"/>
        <v>1</v>
      </c>
      <c r="J561" s="13">
        <f t="shared" si="96"/>
        <v>0</v>
      </c>
      <c r="K561" s="46" t="str">
        <f>IF($K$7=0,"",VLOOKUP(A561,Opdracht!$A$11:$J$1010,8,FALSE))</f>
        <v/>
      </c>
      <c r="L561" s="13">
        <f t="shared" si="97"/>
        <v>0</v>
      </c>
      <c r="M561" s="12">
        <f t="shared" si="98"/>
        <v>0</v>
      </c>
      <c r="N561" s="12">
        <f t="shared" si="99"/>
        <v>0</v>
      </c>
      <c r="O561" s="46" t="str">
        <f t="shared" si="100"/>
        <v/>
      </c>
      <c r="P561" s="20" t="str">
        <f>IF(ISERROR(O561),(G561),IF(OR(ISERROR(G561),ISERROR(K561)),"",IF(AND(G561="",K561=""),IF(A561="","",""),IF(ISNUMBER(O561),IF(OR($O$7="T",$O$7="A"),IF(AND(O561&gt;5,O561&lt;$P$4),5,IF(AND(O561&gt;=$P$4,O561&lt;=6),6,MROUND(O561,P$7))),IF(AND(MIN(G561,K561)&lt;#REF!,R561="!",O561&gt;=$P$4),"ONV",IF(AND(O561&gt;5,O561&lt;$P$4),5,IF(AND(O561&gt;=$P$4,O561&lt;=6),6,MROUND(O561,P$7))))),""))))</f>
        <v/>
      </c>
      <c r="Q561" s="187" t="e">
        <f>IF(AND($O$7="B",ISNUMBER(O561),MIN(G561,K561)&lt;#REF!),"!","")</f>
        <v>#REF!</v>
      </c>
      <c r="R561" s="190" t="str">
        <f t="shared" si="91"/>
        <v/>
      </c>
      <c r="S561" s="193" t="str">
        <f t="shared" si="101"/>
        <v/>
      </c>
    </row>
    <row r="562" spans="1:19" x14ac:dyDescent="0.2">
      <c r="A562" s="21" t="str">
        <f>OutputOsiris!A562</f>
        <v/>
      </c>
      <c r="B562" s="26" t="str">
        <f>VLOOKUP(A562,InputToets!$A$9:$A$1008,1,FALSE)</f>
        <v/>
      </c>
      <c r="C562" s="44" t="str">
        <f t="shared" si="92"/>
        <v/>
      </c>
      <c r="D562" s="45" t="str">
        <f>VLOOKUP(A562,Opdracht!$A$11:$A$1010,1,FALSE)</f>
        <v/>
      </c>
      <c r="E562" s="44" t="str">
        <f t="shared" si="93"/>
        <v/>
      </c>
      <c r="F562" s="19" t="str">
        <f>VLOOKUP(A562,OutputOsiris!$A$9:$B$1008,2,FALSE)</f>
        <v/>
      </c>
      <c r="G562" s="46" t="str">
        <f>IF(C562="NEE","",VLOOKUP(A562,InputToets!$A$9:$J$1008,8,FALSE))</f>
        <v/>
      </c>
      <c r="H562" s="13">
        <f t="shared" si="94"/>
        <v>0</v>
      </c>
      <c r="I562" s="12">
        <f t="shared" si="95"/>
        <v>1</v>
      </c>
      <c r="J562" s="13">
        <f t="shared" si="96"/>
        <v>0</v>
      </c>
      <c r="K562" s="46" t="str">
        <f>IF($K$7=0,"",VLOOKUP(A562,Opdracht!$A$11:$J$1010,8,FALSE))</f>
        <v/>
      </c>
      <c r="L562" s="13">
        <f t="shared" si="97"/>
        <v>0</v>
      </c>
      <c r="M562" s="12">
        <f t="shared" si="98"/>
        <v>0</v>
      </c>
      <c r="N562" s="12">
        <f t="shared" si="99"/>
        <v>0</v>
      </c>
      <c r="O562" s="46" t="str">
        <f t="shared" si="100"/>
        <v/>
      </c>
      <c r="P562" s="20" t="str">
        <f>IF(ISERROR(O562),(G562),IF(OR(ISERROR(G562),ISERROR(K562)),"",IF(AND(G562="",K562=""),IF(A562="","",""),IF(ISNUMBER(O562),IF(OR($O$7="T",$O$7="A"),IF(AND(O562&gt;5,O562&lt;$P$4),5,IF(AND(O562&gt;=$P$4,O562&lt;=6),6,MROUND(O562,P$7))),IF(AND(MIN(G562,K562)&lt;#REF!,R562="!",O562&gt;=$P$4),"ONV",IF(AND(O562&gt;5,O562&lt;$P$4),5,IF(AND(O562&gt;=$P$4,O562&lt;=6),6,MROUND(O562,P$7))))),""))))</f>
        <v/>
      </c>
      <c r="Q562" s="187" t="e">
        <f>IF(AND($O$7="B",ISNUMBER(O562),MIN(G562,K562)&lt;#REF!),"!","")</f>
        <v>#REF!</v>
      </c>
      <c r="R562" s="190" t="str">
        <f t="shared" si="91"/>
        <v/>
      </c>
      <c r="S562" s="193" t="str">
        <f t="shared" si="101"/>
        <v/>
      </c>
    </row>
    <row r="563" spans="1:19" x14ac:dyDescent="0.2">
      <c r="A563" s="21" t="str">
        <f>OutputOsiris!A563</f>
        <v/>
      </c>
      <c r="B563" s="26" t="str">
        <f>VLOOKUP(A563,InputToets!$A$9:$A$1008,1,FALSE)</f>
        <v/>
      </c>
      <c r="C563" s="44" t="str">
        <f t="shared" si="92"/>
        <v/>
      </c>
      <c r="D563" s="45" t="str">
        <f>VLOOKUP(A563,Opdracht!$A$11:$A$1010,1,FALSE)</f>
        <v/>
      </c>
      <c r="E563" s="44" t="str">
        <f t="shared" si="93"/>
        <v/>
      </c>
      <c r="F563" s="19" t="str">
        <f>VLOOKUP(A563,OutputOsiris!$A$9:$B$1008,2,FALSE)</f>
        <v/>
      </c>
      <c r="G563" s="46" t="str">
        <f>IF(C563="NEE","",VLOOKUP(A563,InputToets!$A$9:$J$1008,8,FALSE))</f>
        <v/>
      </c>
      <c r="H563" s="13">
        <f t="shared" si="94"/>
        <v>0</v>
      </c>
      <c r="I563" s="12">
        <f t="shared" si="95"/>
        <v>1</v>
      </c>
      <c r="J563" s="13">
        <f t="shared" si="96"/>
        <v>0</v>
      </c>
      <c r="K563" s="46" t="str">
        <f>IF($K$7=0,"",VLOOKUP(A563,Opdracht!$A$11:$J$1010,8,FALSE))</f>
        <v/>
      </c>
      <c r="L563" s="13">
        <f t="shared" si="97"/>
        <v>0</v>
      </c>
      <c r="M563" s="12">
        <f t="shared" si="98"/>
        <v>0</v>
      </c>
      <c r="N563" s="12">
        <f t="shared" si="99"/>
        <v>0</v>
      </c>
      <c r="O563" s="46" t="str">
        <f t="shared" si="100"/>
        <v/>
      </c>
      <c r="P563" s="20" t="str">
        <f>IF(ISERROR(O563),(G563),IF(OR(ISERROR(G563),ISERROR(K563)),"",IF(AND(G563="",K563=""),IF(A563="","",""),IF(ISNUMBER(O563),IF(OR($O$7="T",$O$7="A"),IF(AND(O563&gt;5,O563&lt;$P$4),5,IF(AND(O563&gt;=$P$4,O563&lt;=6),6,MROUND(O563,P$7))),IF(AND(MIN(G563,K563)&lt;#REF!,R563="!",O563&gt;=$P$4),"ONV",IF(AND(O563&gt;5,O563&lt;$P$4),5,IF(AND(O563&gt;=$P$4,O563&lt;=6),6,MROUND(O563,P$7))))),""))))</f>
        <v/>
      </c>
      <c r="Q563" s="187" t="e">
        <f>IF(AND($O$7="B",ISNUMBER(O563),MIN(G563,K563)&lt;#REF!),"!","")</f>
        <v>#REF!</v>
      </c>
      <c r="R563" s="190" t="str">
        <f t="shared" si="91"/>
        <v/>
      </c>
      <c r="S563" s="193" t="str">
        <f t="shared" si="101"/>
        <v/>
      </c>
    </row>
    <row r="564" spans="1:19" x14ac:dyDescent="0.2">
      <c r="A564" s="21" t="str">
        <f>OutputOsiris!A564</f>
        <v/>
      </c>
      <c r="B564" s="26" t="str">
        <f>VLOOKUP(A564,InputToets!$A$9:$A$1008,1,FALSE)</f>
        <v/>
      </c>
      <c r="C564" s="44" t="str">
        <f t="shared" si="92"/>
        <v/>
      </c>
      <c r="D564" s="45" t="str">
        <f>VLOOKUP(A564,Opdracht!$A$11:$A$1010,1,FALSE)</f>
        <v/>
      </c>
      <c r="E564" s="44" t="str">
        <f t="shared" si="93"/>
        <v/>
      </c>
      <c r="F564" s="19" t="str">
        <f>VLOOKUP(A564,OutputOsiris!$A$9:$B$1008,2,FALSE)</f>
        <v/>
      </c>
      <c r="G564" s="46" t="str">
        <f>IF(C564="NEE","",VLOOKUP(A564,InputToets!$A$9:$J$1008,8,FALSE))</f>
        <v/>
      </c>
      <c r="H564" s="13">
        <f t="shared" si="94"/>
        <v>0</v>
      </c>
      <c r="I564" s="12">
        <f t="shared" si="95"/>
        <v>1</v>
      </c>
      <c r="J564" s="13">
        <f t="shared" si="96"/>
        <v>0</v>
      </c>
      <c r="K564" s="46" t="str">
        <f>IF($K$7=0,"",VLOOKUP(A564,Opdracht!$A$11:$J$1010,8,FALSE))</f>
        <v/>
      </c>
      <c r="L564" s="13">
        <f t="shared" si="97"/>
        <v>0</v>
      </c>
      <c r="M564" s="12">
        <f t="shared" si="98"/>
        <v>0</v>
      </c>
      <c r="N564" s="12">
        <f t="shared" si="99"/>
        <v>0</v>
      </c>
      <c r="O564" s="46" t="str">
        <f t="shared" si="100"/>
        <v/>
      </c>
      <c r="P564" s="20" t="str">
        <f>IF(ISERROR(O564),(G564),IF(OR(ISERROR(G564),ISERROR(K564)),"",IF(AND(G564="",K564=""),IF(A564="","",""),IF(ISNUMBER(O564),IF(OR($O$7="T",$O$7="A"),IF(AND(O564&gt;5,O564&lt;$P$4),5,IF(AND(O564&gt;=$P$4,O564&lt;=6),6,MROUND(O564,P$7))),IF(AND(MIN(G564,K564)&lt;#REF!,R564="!",O564&gt;=$P$4),"ONV",IF(AND(O564&gt;5,O564&lt;$P$4),5,IF(AND(O564&gt;=$P$4,O564&lt;=6),6,MROUND(O564,P$7))))),""))))</f>
        <v/>
      </c>
      <c r="Q564" s="187" t="e">
        <f>IF(AND($O$7="B",ISNUMBER(O564),MIN(G564,K564)&lt;#REF!),"!","")</f>
        <v>#REF!</v>
      </c>
      <c r="R564" s="190" t="str">
        <f t="shared" si="91"/>
        <v/>
      </c>
      <c r="S564" s="193" t="str">
        <f t="shared" si="101"/>
        <v/>
      </c>
    </row>
    <row r="565" spans="1:19" x14ac:dyDescent="0.2">
      <c r="A565" s="21" t="str">
        <f>OutputOsiris!A565</f>
        <v/>
      </c>
      <c r="B565" s="26" t="str">
        <f>VLOOKUP(A565,InputToets!$A$9:$A$1008,1,FALSE)</f>
        <v/>
      </c>
      <c r="C565" s="44" t="str">
        <f t="shared" si="92"/>
        <v/>
      </c>
      <c r="D565" s="45" t="str">
        <f>VLOOKUP(A565,Opdracht!$A$11:$A$1010,1,FALSE)</f>
        <v/>
      </c>
      <c r="E565" s="44" t="str">
        <f t="shared" si="93"/>
        <v/>
      </c>
      <c r="F565" s="19" t="str">
        <f>VLOOKUP(A565,OutputOsiris!$A$9:$B$1008,2,FALSE)</f>
        <v/>
      </c>
      <c r="G565" s="46" t="str">
        <f>IF(C565="NEE","",VLOOKUP(A565,InputToets!$A$9:$J$1008,8,FALSE))</f>
        <v/>
      </c>
      <c r="H565" s="13">
        <f t="shared" si="94"/>
        <v>0</v>
      </c>
      <c r="I565" s="12">
        <f t="shared" si="95"/>
        <v>1</v>
      </c>
      <c r="J565" s="13">
        <f t="shared" si="96"/>
        <v>0</v>
      </c>
      <c r="K565" s="46" t="str">
        <f>IF($K$7=0,"",VLOOKUP(A565,Opdracht!$A$11:$J$1010,8,FALSE))</f>
        <v/>
      </c>
      <c r="L565" s="13">
        <f t="shared" si="97"/>
        <v>0</v>
      </c>
      <c r="M565" s="12">
        <f t="shared" si="98"/>
        <v>0</v>
      </c>
      <c r="N565" s="12">
        <f t="shared" si="99"/>
        <v>0</v>
      </c>
      <c r="O565" s="46" t="str">
        <f t="shared" si="100"/>
        <v/>
      </c>
      <c r="P565" s="20" t="str">
        <f>IF(ISERROR(O565),(G565),IF(OR(ISERROR(G565),ISERROR(K565)),"",IF(AND(G565="",K565=""),IF(A565="","",""),IF(ISNUMBER(O565),IF(OR($O$7="T",$O$7="A"),IF(AND(O565&gt;5,O565&lt;$P$4),5,IF(AND(O565&gt;=$P$4,O565&lt;=6),6,MROUND(O565,P$7))),IF(AND(MIN(G565,K565)&lt;#REF!,R565="!",O565&gt;=$P$4),"ONV",IF(AND(O565&gt;5,O565&lt;$P$4),5,IF(AND(O565&gt;=$P$4,O565&lt;=6),6,MROUND(O565,P$7))))),""))))</f>
        <v/>
      </c>
      <c r="Q565" s="187" t="e">
        <f>IF(AND($O$7="B",ISNUMBER(O565),MIN(G565,K565)&lt;#REF!),"!","")</f>
        <v>#REF!</v>
      </c>
      <c r="R565" s="190" t="str">
        <f t="shared" si="91"/>
        <v/>
      </c>
      <c r="S565" s="193" t="str">
        <f t="shared" si="101"/>
        <v/>
      </c>
    </row>
    <row r="566" spans="1:19" x14ac:dyDescent="0.2">
      <c r="A566" s="21" t="str">
        <f>OutputOsiris!A566</f>
        <v/>
      </c>
      <c r="B566" s="26" t="str">
        <f>VLOOKUP(A566,InputToets!$A$9:$A$1008,1,FALSE)</f>
        <v/>
      </c>
      <c r="C566" s="44" t="str">
        <f t="shared" si="92"/>
        <v/>
      </c>
      <c r="D566" s="45" t="str">
        <f>VLOOKUP(A566,Opdracht!$A$11:$A$1010,1,FALSE)</f>
        <v/>
      </c>
      <c r="E566" s="44" t="str">
        <f t="shared" si="93"/>
        <v/>
      </c>
      <c r="F566" s="19" t="str">
        <f>VLOOKUP(A566,OutputOsiris!$A$9:$B$1008,2,FALSE)</f>
        <v/>
      </c>
      <c r="G566" s="46" t="str">
        <f>IF(C566="NEE","",VLOOKUP(A566,InputToets!$A$9:$J$1008,8,FALSE))</f>
        <v/>
      </c>
      <c r="H566" s="13">
        <f t="shared" si="94"/>
        <v>0</v>
      </c>
      <c r="I566" s="12">
        <f t="shared" si="95"/>
        <v>1</v>
      </c>
      <c r="J566" s="13">
        <f t="shared" si="96"/>
        <v>0</v>
      </c>
      <c r="K566" s="46" t="str">
        <f>IF($K$7=0,"",VLOOKUP(A566,Opdracht!$A$11:$J$1010,8,FALSE))</f>
        <v/>
      </c>
      <c r="L566" s="13">
        <f t="shared" si="97"/>
        <v>0</v>
      </c>
      <c r="M566" s="12">
        <f t="shared" si="98"/>
        <v>0</v>
      </c>
      <c r="N566" s="12">
        <f t="shared" si="99"/>
        <v>0</v>
      </c>
      <c r="O566" s="46" t="str">
        <f t="shared" si="100"/>
        <v/>
      </c>
      <c r="P566" s="20" t="str">
        <f>IF(ISERROR(O566),(G566),IF(OR(ISERROR(G566),ISERROR(K566)),"",IF(AND(G566="",K566=""),IF(A566="","",""),IF(ISNUMBER(O566),IF(OR($O$7="T",$O$7="A"),IF(AND(O566&gt;5,O566&lt;$P$4),5,IF(AND(O566&gt;=$P$4,O566&lt;=6),6,MROUND(O566,P$7))),IF(AND(MIN(G566,K566)&lt;#REF!,R566="!",O566&gt;=$P$4),"ONV",IF(AND(O566&gt;5,O566&lt;$P$4),5,IF(AND(O566&gt;=$P$4,O566&lt;=6),6,MROUND(O566,P$7))))),""))))</f>
        <v/>
      </c>
      <c r="Q566" s="187" t="e">
        <f>IF(AND($O$7="B",ISNUMBER(O566),MIN(G566,K566)&lt;#REF!),"!","")</f>
        <v>#REF!</v>
      </c>
      <c r="R566" s="190" t="str">
        <f t="shared" si="91"/>
        <v/>
      </c>
      <c r="S566" s="193" t="str">
        <f t="shared" si="101"/>
        <v/>
      </c>
    </row>
    <row r="567" spans="1:19" x14ac:dyDescent="0.2">
      <c r="A567" s="21" t="str">
        <f>OutputOsiris!A567</f>
        <v/>
      </c>
      <c r="B567" s="26" t="str">
        <f>VLOOKUP(A567,InputToets!$A$9:$A$1008,1,FALSE)</f>
        <v/>
      </c>
      <c r="C567" s="44" t="str">
        <f t="shared" si="92"/>
        <v/>
      </c>
      <c r="D567" s="45" t="str">
        <f>VLOOKUP(A567,Opdracht!$A$11:$A$1010,1,FALSE)</f>
        <v/>
      </c>
      <c r="E567" s="44" t="str">
        <f t="shared" si="93"/>
        <v/>
      </c>
      <c r="F567" s="19" t="str">
        <f>VLOOKUP(A567,OutputOsiris!$A$9:$B$1008,2,FALSE)</f>
        <v/>
      </c>
      <c r="G567" s="46" t="str">
        <f>IF(C567="NEE","",VLOOKUP(A567,InputToets!$A$9:$J$1008,8,FALSE))</f>
        <v/>
      </c>
      <c r="H567" s="13">
        <f t="shared" si="94"/>
        <v>0</v>
      </c>
      <c r="I567" s="12">
        <f t="shared" si="95"/>
        <v>1</v>
      </c>
      <c r="J567" s="13">
        <f t="shared" si="96"/>
        <v>0</v>
      </c>
      <c r="K567" s="46" t="str">
        <f>IF($K$7=0,"",VLOOKUP(A567,Opdracht!$A$11:$J$1010,8,FALSE))</f>
        <v/>
      </c>
      <c r="L567" s="13">
        <f t="shared" si="97"/>
        <v>0</v>
      </c>
      <c r="M567" s="12">
        <f t="shared" si="98"/>
        <v>0</v>
      </c>
      <c r="N567" s="12">
        <f t="shared" si="99"/>
        <v>0</v>
      </c>
      <c r="O567" s="46" t="str">
        <f t="shared" si="100"/>
        <v/>
      </c>
      <c r="P567" s="20" t="str">
        <f>IF(ISERROR(O567),(G567),IF(OR(ISERROR(G567),ISERROR(K567)),"",IF(AND(G567="",K567=""),IF(A567="","",""),IF(ISNUMBER(O567),IF(OR($O$7="T",$O$7="A"),IF(AND(O567&gt;5,O567&lt;$P$4),5,IF(AND(O567&gt;=$P$4,O567&lt;=6),6,MROUND(O567,P$7))),IF(AND(MIN(G567,K567)&lt;#REF!,R567="!",O567&gt;=$P$4),"ONV",IF(AND(O567&gt;5,O567&lt;$P$4),5,IF(AND(O567&gt;=$P$4,O567&lt;=6),6,MROUND(O567,P$7))))),""))))</f>
        <v/>
      </c>
      <c r="Q567" s="187" t="e">
        <f>IF(AND($O$7="B",ISNUMBER(O567),MIN(G567,K567)&lt;#REF!),"!","")</f>
        <v>#REF!</v>
      </c>
      <c r="R567" s="190" t="str">
        <f t="shared" si="91"/>
        <v/>
      </c>
      <c r="S567" s="193" t="str">
        <f t="shared" si="101"/>
        <v/>
      </c>
    </row>
    <row r="568" spans="1:19" x14ac:dyDescent="0.2">
      <c r="A568" s="21" t="str">
        <f>OutputOsiris!A568</f>
        <v/>
      </c>
      <c r="B568" s="26" t="str">
        <f>VLOOKUP(A568,InputToets!$A$9:$A$1008,1,FALSE)</f>
        <v/>
      </c>
      <c r="C568" s="44" t="str">
        <f t="shared" si="92"/>
        <v/>
      </c>
      <c r="D568" s="45" t="str">
        <f>VLOOKUP(A568,Opdracht!$A$11:$A$1010,1,FALSE)</f>
        <v/>
      </c>
      <c r="E568" s="44" t="str">
        <f t="shared" si="93"/>
        <v/>
      </c>
      <c r="F568" s="19" t="str">
        <f>VLOOKUP(A568,OutputOsiris!$A$9:$B$1008,2,FALSE)</f>
        <v/>
      </c>
      <c r="G568" s="46" t="str">
        <f>IF(C568="NEE","",VLOOKUP(A568,InputToets!$A$9:$J$1008,8,FALSE))</f>
        <v/>
      </c>
      <c r="H568" s="13">
        <f t="shared" si="94"/>
        <v>0</v>
      </c>
      <c r="I568" s="12">
        <f t="shared" si="95"/>
        <v>1</v>
      </c>
      <c r="J568" s="13">
        <f t="shared" si="96"/>
        <v>0</v>
      </c>
      <c r="K568" s="46" t="str">
        <f>IF($K$7=0,"",VLOOKUP(A568,Opdracht!$A$11:$J$1010,8,FALSE))</f>
        <v/>
      </c>
      <c r="L568" s="13">
        <f t="shared" si="97"/>
        <v>0</v>
      </c>
      <c r="M568" s="12">
        <f t="shared" si="98"/>
        <v>0</v>
      </c>
      <c r="N568" s="12">
        <f t="shared" si="99"/>
        <v>0</v>
      </c>
      <c r="O568" s="46" t="str">
        <f t="shared" si="100"/>
        <v/>
      </c>
      <c r="P568" s="20" t="str">
        <f>IF(ISERROR(O568),(G568),IF(OR(ISERROR(G568),ISERROR(K568)),"",IF(AND(G568="",K568=""),IF(A568="","",""),IF(ISNUMBER(O568),IF(OR($O$7="T",$O$7="A"),IF(AND(O568&gt;5,O568&lt;$P$4),5,IF(AND(O568&gt;=$P$4,O568&lt;=6),6,MROUND(O568,P$7))),IF(AND(MIN(G568,K568)&lt;#REF!,R568="!",O568&gt;=$P$4),"ONV",IF(AND(O568&gt;5,O568&lt;$P$4),5,IF(AND(O568&gt;=$P$4,O568&lt;=6),6,MROUND(O568,P$7))))),""))))</f>
        <v/>
      </c>
      <c r="Q568" s="187" t="e">
        <f>IF(AND($O$7="B",ISNUMBER(O568),MIN(G568,K568)&lt;#REF!),"!","")</f>
        <v>#REF!</v>
      </c>
      <c r="R568" s="190" t="str">
        <f t="shared" si="91"/>
        <v/>
      </c>
      <c r="S568" s="193" t="str">
        <f t="shared" si="101"/>
        <v/>
      </c>
    </row>
    <row r="569" spans="1:19" x14ac:dyDescent="0.2">
      <c r="A569" s="21" t="str">
        <f>OutputOsiris!A569</f>
        <v/>
      </c>
      <c r="B569" s="26" t="str">
        <f>VLOOKUP(A569,InputToets!$A$9:$A$1008,1,FALSE)</f>
        <v/>
      </c>
      <c r="C569" s="44" t="str">
        <f t="shared" si="92"/>
        <v/>
      </c>
      <c r="D569" s="45" t="str">
        <f>VLOOKUP(A569,Opdracht!$A$11:$A$1010,1,FALSE)</f>
        <v/>
      </c>
      <c r="E569" s="44" t="str">
        <f t="shared" si="93"/>
        <v/>
      </c>
      <c r="F569" s="19" t="str">
        <f>VLOOKUP(A569,OutputOsiris!$A$9:$B$1008,2,FALSE)</f>
        <v/>
      </c>
      <c r="G569" s="46" t="str">
        <f>IF(C569="NEE","",VLOOKUP(A569,InputToets!$A$9:$J$1008,8,FALSE))</f>
        <v/>
      </c>
      <c r="H569" s="13">
        <f t="shared" si="94"/>
        <v>0</v>
      </c>
      <c r="I569" s="12">
        <f t="shared" si="95"/>
        <v>1</v>
      </c>
      <c r="J569" s="13">
        <f t="shared" si="96"/>
        <v>0</v>
      </c>
      <c r="K569" s="46" t="str">
        <f>IF($K$7=0,"",VLOOKUP(A569,Opdracht!$A$11:$J$1010,8,FALSE))</f>
        <v/>
      </c>
      <c r="L569" s="13">
        <f t="shared" si="97"/>
        <v>0</v>
      </c>
      <c r="M569" s="12">
        <f t="shared" si="98"/>
        <v>0</v>
      </c>
      <c r="N569" s="12">
        <f t="shared" si="99"/>
        <v>0</v>
      </c>
      <c r="O569" s="46" t="str">
        <f t="shared" si="100"/>
        <v/>
      </c>
      <c r="P569" s="20" t="str">
        <f>IF(ISERROR(O569),(G569),IF(OR(ISERROR(G569),ISERROR(K569)),"",IF(AND(G569="",K569=""),IF(A569="","",""),IF(ISNUMBER(O569),IF(OR($O$7="T",$O$7="A"),IF(AND(O569&gt;5,O569&lt;$P$4),5,IF(AND(O569&gt;=$P$4,O569&lt;=6),6,MROUND(O569,P$7))),IF(AND(MIN(G569,K569)&lt;#REF!,R569="!",O569&gt;=$P$4),"ONV",IF(AND(O569&gt;5,O569&lt;$P$4),5,IF(AND(O569&gt;=$P$4,O569&lt;=6),6,MROUND(O569,P$7))))),""))))</f>
        <v/>
      </c>
      <c r="Q569" s="187" t="e">
        <f>IF(AND($O$7="B",ISNUMBER(O569),MIN(G569,K569)&lt;#REF!),"!","")</f>
        <v>#REF!</v>
      </c>
      <c r="R569" s="190" t="str">
        <f t="shared" si="91"/>
        <v/>
      </c>
      <c r="S569" s="193" t="str">
        <f t="shared" si="101"/>
        <v/>
      </c>
    </row>
    <row r="570" spans="1:19" x14ac:dyDescent="0.2">
      <c r="A570" s="21" t="str">
        <f>OutputOsiris!A570</f>
        <v/>
      </c>
      <c r="B570" s="26" t="str">
        <f>VLOOKUP(A570,InputToets!$A$9:$A$1008,1,FALSE)</f>
        <v/>
      </c>
      <c r="C570" s="44" t="str">
        <f t="shared" si="92"/>
        <v/>
      </c>
      <c r="D570" s="45" t="str">
        <f>VLOOKUP(A570,Opdracht!$A$11:$A$1010,1,FALSE)</f>
        <v/>
      </c>
      <c r="E570" s="44" t="str">
        <f t="shared" si="93"/>
        <v/>
      </c>
      <c r="F570" s="19" t="str">
        <f>VLOOKUP(A570,OutputOsiris!$A$9:$B$1008,2,FALSE)</f>
        <v/>
      </c>
      <c r="G570" s="46" t="str">
        <f>IF(C570="NEE","",VLOOKUP(A570,InputToets!$A$9:$J$1008,8,FALSE))</f>
        <v/>
      </c>
      <c r="H570" s="13">
        <f t="shared" si="94"/>
        <v>0</v>
      </c>
      <c r="I570" s="12">
        <f t="shared" si="95"/>
        <v>1</v>
      </c>
      <c r="J570" s="13">
        <f t="shared" si="96"/>
        <v>0</v>
      </c>
      <c r="K570" s="46" t="str">
        <f>IF($K$7=0,"",VLOOKUP(A570,Opdracht!$A$11:$J$1010,8,FALSE))</f>
        <v/>
      </c>
      <c r="L570" s="13">
        <f t="shared" si="97"/>
        <v>0</v>
      </c>
      <c r="M570" s="12">
        <f t="shared" si="98"/>
        <v>0</v>
      </c>
      <c r="N570" s="12">
        <f t="shared" si="99"/>
        <v>0</v>
      </c>
      <c r="O570" s="46" t="str">
        <f t="shared" si="100"/>
        <v/>
      </c>
      <c r="P570" s="20" t="str">
        <f>IF(ISERROR(O570),(G570),IF(OR(ISERROR(G570),ISERROR(K570)),"",IF(AND(G570="",K570=""),IF(A570="","",""),IF(ISNUMBER(O570),IF(OR($O$7="T",$O$7="A"),IF(AND(O570&gt;5,O570&lt;$P$4),5,IF(AND(O570&gt;=$P$4,O570&lt;=6),6,MROUND(O570,P$7))),IF(AND(MIN(G570,K570)&lt;#REF!,R570="!",O570&gt;=$P$4),"ONV",IF(AND(O570&gt;5,O570&lt;$P$4),5,IF(AND(O570&gt;=$P$4,O570&lt;=6),6,MROUND(O570,P$7))))),""))))</f>
        <v/>
      </c>
      <c r="Q570" s="187" t="e">
        <f>IF(AND($O$7="B",ISNUMBER(O570),MIN(G570,K570)&lt;#REF!),"!","")</f>
        <v>#REF!</v>
      </c>
      <c r="R570" s="190" t="str">
        <f t="shared" si="91"/>
        <v/>
      </c>
      <c r="S570" s="193" t="str">
        <f t="shared" si="101"/>
        <v/>
      </c>
    </row>
    <row r="571" spans="1:19" x14ac:dyDescent="0.2">
      <c r="A571" s="21" t="str">
        <f>OutputOsiris!A571</f>
        <v/>
      </c>
      <c r="B571" s="26" t="str">
        <f>VLOOKUP(A571,InputToets!$A$9:$A$1008,1,FALSE)</f>
        <v/>
      </c>
      <c r="C571" s="44" t="str">
        <f t="shared" si="92"/>
        <v/>
      </c>
      <c r="D571" s="45" t="str">
        <f>VLOOKUP(A571,Opdracht!$A$11:$A$1010,1,FALSE)</f>
        <v/>
      </c>
      <c r="E571" s="44" t="str">
        <f t="shared" si="93"/>
        <v/>
      </c>
      <c r="F571" s="19" t="str">
        <f>VLOOKUP(A571,OutputOsiris!$A$9:$B$1008,2,FALSE)</f>
        <v/>
      </c>
      <c r="G571" s="46" t="str">
        <f>IF(C571="NEE","",VLOOKUP(A571,InputToets!$A$9:$J$1008,8,FALSE))</f>
        <v/>
      </c>
      <c r="H571" s="13">
        <f t="shared" si="94"/>
        <v>0</v>
      </c>
      <c r="I571" s="12">
        <f t="shared" si="95"/>
        <v>1</v>
      </c>
      <c r="J571" s="13">
        <f t="shared" si="96"/>
        <v>0</v>
      </c>
      <c r="K571" s="46" t="str">
        <f>IF($K$7=0,"",VLOOKUP(A571,Opdracht!$A$11:$J$1010,8,FALSE))</f>
        <v/>
      </c>
      <c r="L571" s="13">
        <f t="shared" si="97"/>
        <v>0</v>
      </c>
      <c r="M571" s="12">
        <f t="shared" si="98"/>
        <v>0</v>
      </c>
      <c r="N571" s="12">
        <f t="shared" si="99"/>
        <v>0</v>
      </c>
      <c r="O571" s="46" t="str">
        <f t="shared" si="100"/>
        <v/>
      </c>
      <c r="P571" s="20" t="str">
        <f>IF(ISERROR(O571),(G571),IF(OR(ISERROR(G571),ISERROR(K571)),"",IF(AND(G571="",K571=""),IF(A571="","",""),IF(ISNUMBER(O571),IF(OR($O$7="T",$O$7="A"),IF(AND(O571&gt;5,O571&lt;$P$4),5,IF(AND(O571&gt;=$P$4,O571&lt;=6),6,MROUND(O571,P$7))),IF(AND(MIN(G571,K571)&lt;#REF!,R571="!",O571&gt;=$P$4),"ONV",IF(AND(O571&gt;5,O571&lt;$P$4),5,IF(AND(O571&gt;=$P$4,O571&lt;=6),6,MROUND(O571,P$7))))),""))))</f>
        <v/>
      </c>
      <c r="Q571" s="187" t="e">
        <f>IF(AND($O$7="B",ISNUMBER(O571),MIN(G571,K571)&lt;#REF!),"!","")</f>
        <v>#REF!</v>
      </c>
      <c r="R571" s="190" t="str">
        <f t="shared" si="91"/>
        <v/>
      </c>
      <c r="S571" s="193" t="str">
        <f t="shared" si="101"/>
        <v/>
      </c>
    </row>
    <row r="572" spans="1:19" x14ac:dyDescent="0.2">
      <c r="A572" s="21" t="str">
        <f>OutputOsiris!A572</f>
        <v/>
      </c>
      <c r="B572" s="26" t="str">
        <f>VLOOKUP(A572,InputToets!$A$9:$A$1008,1,FALSE)</f>
        <v/>
      </c>
      <c r="C572" s="44" t="str">
        <f t="shared" si="92"/>
        <v/>
      </c>
      <c r="D572" s="45" t="str">
        <f>VLOOKUP(A572,Opdracht!$A$11:$A$1010,1,FALSE)</f>
        <v/>
      </c>
      <c r="E572" s="44" t="str">
        <f t="shared" si="93"/>
        <v/>
      </c>
      <c r="F572" s="19" t="str">
        <f>VLOOKUP(A572,OutputOsiris!$A$9:$B$1008,2,FALSE)</f>
        <v/>
      </c>
      <c r="G572" s="46" t="str">
        <f>IF(C572="NEE","",VLOOKUP(A572,InputToets!$A$9:$J$1008,8,FALSE))</f>
        <v/>
      </c>
      <c r="H572" s="13">
        <f t="shared" si="94"/>
        <v>0</v>
      </c>
      <c r="I572" s="12">
        <f t="shared" si="95"/>
        <v>1</v>
      </c>
      <c r="J572" s="13">
        <f t="shared" si="96"/>
        <v>0</v>
      </c>
      <c r="K572" s="46" t="str">
        <f>IF($K$7=0,"",VLOOKUP(A572,Opdracht!$A$11:$J$1010,8,FALSE))</f>
        <v/>
      </c>
      <c r="L572" s="13">
        <f t="shared" si="97"/>
        <v>0</v>
      </c>
      <c r="M572" s="12">
        <f t="shared" si="98"/>
        <v>0</v>
      </c>
      <c r="N572" s="12">
        <f t="shared" si="99"/>
        <v>0</v>
      </c>
      <c r="O572" s="46" t="str">
        <f t="shared" si="100"/>
        <v/>
      </c>
      <c r="P572" s="20" t="str">
        <f>IF(ISERROR(O572),(G572),IF(OR(ISERROR(G572),ISERROR(K572)),"",IF(AND(G572="",K572=""),IF(A572="","",""),IF(ISNUMBER(O572),IF(OR($O$7="T",$O$7="A"),IF(AND(O572&gt;5,O572&lt;$P$4),5,IF(AND(O572&gt;=$P$4,O572&lt;=6),6,MROUND(O572,P$7))),IF(AND(MIN(G572,K572)&lt;#REF!,R572="!",O572&gt;=$P$4),"ONV",IF(AND(O572&gt;5,O572&lt;$P$4),5,IF(AND(O572&gt;=$P$4,O572&lt;=6),6,MROUND(O572,P$7))))),""))))</f>
        <v/>
      </c>
      <c r="Q572" s="187" t="e">
        <f>IF(AND($O$7="B",ISNUMBER(O572),MIN(G572,K572)&lt;#REF!),"!","")</f>
        <v>#REF!</v>
      </c>
      <c r="R572" s="190" t="str">
        <f t="shared" si="91"/>
        <v/>
      </c>
      <c r="S572" s="193" t="str">
        <f t="shared" si="101"/>
        <v/>
      </c>
    </row>
    <row r="573" spans="1:19" x14ac:dyDescent="0.2">
      <c r="A573" s="21" t="str">
        <f>OutputOsiris!A573</f>
        <v/>
      </c>
      <c r="B573" s="26" t="str">
        <f>VLOOKUP(A573,InputToets!$A$9:$A$1008,1,FALSE)</f>
        <v/>
      </c>
      <c r="C573" s="44" t="str">
        <f t="shared" si="92"/>
        <v/>
      </c>
      <c r="D573" s="45" t="str">
        <f>VLOOKUP(A573,Opdracht!$A$11:$A$1010,1,FALSE)</f>
        <v/>
      </c>
      <c r="E573" s="44" t="str">
        <f t="shared" si="93"/>
        <v/>
      </c>
      <c r="F573" s="19" t="str">
        <f>VLOOKUP(A573,OutputOsiris!$A$9:$B$1008,2,FALSE)</f>
        <v/>
      </c>
      <c r="G573" s="46" t="str">
        <f>IF(C573="NEE","",VLOOKUP(A573,InputToets!$A$9:$J$1008,8,FALSE))</f>
        <v/>
      </c>
      <c r="H573" s="13">
        <f t="shared" si="94"/>
        <v>0</v>
      </c>
      <c r="I573" s="12">
        <f t="shared" si="95"/>
        <v>1</v>
      </c>
      <c r="J573" s="13">
        <f t="shared" si="96"/>
        <v>0</v>
      </c>
      <c r="K573" s="46" t="str">
        <f>IF($K$7=0,"",VLOOKUP(A573,Opdracht!$A$11:$J$1010,8,FALSE))</f>
        <v/>
      </c>
      <c r="L573" s="13">
        <f t="shared" si="97"/>
        <v>0</v>
      </c>
      <c r="M573" s="12">
        <f t="shared" si="98"/>
        <v>0</v>
      </c>
      <c r="N573" s="12">
        <f t="shared" si="99"/>
        <v>0</v>
      </c>
      <c r="O573" s="46" t="str">
        <f t="shared" si="100"/>
        <v/>
      </c>
      <c r="P573" s="20" t="str">
        <f>IF(ISERROR(O573),(G573),IF(OR(ISERROR(G573),ISERROR(K573)),"",IF(AND(G573="",K573=""),IF(A573="","",""),IF(ISNUMBER(O573),IF(OR($O$7="T",$O$7="A"),IF(AND(O573&gt;5,O573&lt;$P$4),5,IF(AND(O573&gt;=$P$4,O573&lt;=6),6,MROUND(O573,P$7))),IF(AND(MIN(G573,K573)&lt;#REF!,R573="!",O573&gt;=$P$4),"ONV",IF(AND(O573&gt;5,O573&lt;$P$4),5,IF(AND(O573&gt;=$P$4,O573&lt;=6),6,MROUND(O573,P$7))))),""))))</f>
        <v/>
      </c>
      <c r="Q573" s="187" t="e">
        <f>IF(AND($O$7="B",ISNUMBER(O573),MIN(G573,K573)&lt;#REF!),"!","")</f>
        <v>#REF!</v>
      </c>
      <c r="R573" s="190" t="str">
        <f t="shared" si="91"/>
        <v/>
      </c>
      <c r="S573" s="193" t="str">
        <f t="shared" si="101"/>
        <v/>
      </c>
    </row>
    <row r="574" spans="1:19" x14ac:dyDescent="0.2">
      <c r="A574" s="21" t="str">
        <f>OutputOsiris!A574</f>
        <v/>
      </c>
      <c r="B574" s="26" t="str">
        <f>VLOOKUP(A574,InputToets!$A$9:$A$1008,1,FALSE)</f>
        <v/>
      </c>
      <c r="C574" s="44" t="str">
        <f t="shared" si="92"/>
        <v/>
      </c>
      <c r="D574" s="45" t="str">
        <f>VLOOKUP(A574,Opdracht!$A$11:$A$1010,1,FALSE)</f>
        <v/>
      </c>
      <c r="E574" s="44" t="str">
        <f t="shared" si="93"/>
        <v/>
      </c>
      <c r="F574" s="19" t="str">
        <f>VLOOKUP(A574,OutputOsiris!$A$9:$B$1008,2,FALSE)</f>
        <v/>
      </c>
      <c r="G574" s="46" t="str">
        <f>IF(C574="NEE","",VLOOKUP(A574,InputToets!$A$9:$J$1008,8,FALSE))</f>
        <v/>
      </c>
      <c r="H574" s="13">
        <f t="shared" si="94"/>
        <v>0</v>
      </c>
      <c r="I574" s="12">
        <f t="shared" si="95"/>
        <v>1</v>
      </c>
      <c r="J574" s="13">
        <f t="shared" si="96"/>
        <v>0</v>
      </c>
      <c r="K574" s="46" t="str">
        <f>IF($K$7=0,"",VLOOKUP(A574,Opdracht!$A$11:$J$1010,8,FALSE))</f>
        <v/>
      </c>
      <c r="L574" s="13">
        <f t="shared" si="97"/>
        <v>0</v>
      </c>
      <c r="M574" s="12">
        <f t="shared" si="98"/>
        <v>0</v>
      </c>
      <c r="N574" s="12">
        <f t="shared" si="99"/>
        <v>0</v>
      </c>
      <c r="O574" s="46" t="str">
        <f t="shared" si="100"/>
        <v/>
      </c>
      <c r="P574" s="20" t="str">
        <f>IF(ISERROR(O574),(G574),IF(OR(ISERROR(G574),ISERROR(K574)),"",IF(AND(G574="",K574=""),IF(A574="","",""),IF(ISNUMBER(O574),IF(OR($O$7="T",$O$7="A"),IF(AND(O574&gt;5,O574&lt;$P$4),5,IF(AND(O574&gt;=$P$4,O574&lt;=6),6,MROUND(O574,P$7))),IF(AND(MIN(G574,K574)&lt;#REF!,R574="!",O574&gt;=$P$4),"ONV",IF(AND(O574&gt;5,O574&lt;$P$4),5,IF(AND(O574&gt;=$P$4,O574&lt;=6),6,MROUND(O574,P$7))))),""))))</f>
        <v/>
      </c>
      <c r="Q574" s="187" t="e">
        <f>IF(AND($O$7="B",ISNUMBER(O574),MIN(G574,K574)&lt;#REF!),"!","")</f>
        <v>#REF!</v>
      </c>
      <c r="R574" s="190" t="str">
        <f t="shared" si="91"/>
        <v/>
      </c>
      <c r="S574" s="193" t="str">
        <f t="shared" si="101"/>
        <v/>
      </c>
    </row>
    <row r="575" spans="1:19" x14ac:dyDescent="0.2">
      <c r="A575" s="21" t="str">
        <f>OutputOsiris!A575</f>
        <v/>
      </c>
      <c r="B575" s="26" t="str">
        <f>VLOOKUP(A575,InputToets!$A$9:$A$1008,1,FALSE)</f>
        <v/>
      </c>
      <c r="C575" s="44" t="str">
        <f t="shared" si="92"/>
        <v/>
      </c>
      <c r="D575" s="45" t="str">
        <f>VLOOKUP(A575,Opdracht!$A$11:$A$1010,1,FALSE)</f>
        <v/>
      </c>
      <c r="E575" s="44" t="str">
        <f t="shared" si="93"/>
        <v/>
      </c>
      <c r="F575" s="19" t="str">
        <f>VLOOKUP(A575,OutputOsiris!$A$9:$B$1008,2,FALSE)</f>
        <v/>
      </c>
      <c r="G575" s="46" t="str">
        <f>IF(C575="NEE","",VLOOKUP(A575,InputToets!$A$9:$J$1008,8,FALSE))</f>
        <v/>
      </c>
      <c r="H575" s="13">
        <f t="shared" si="94"/>
        <v>0</v>
      </c>
      <c r="I575" s="12">
        <f t="shared" si="95"/>
        <v>1</v>
      </c>
      <c r="J575" s="13">
        <f t="shared" si="96"/>
        <v>0</v>
      </c>
      <c r="K575" s="46" t="str">
        <f>IF($K$7=0,"",VLOOKUP(A575,Opdracht!$A$11:$J$1010,8,FALSE))</f>
        <v/>
      </c>
      <c r="L575" s="13">
        <f t="shared" si="97"/>
        <v>0</v>
      </c>
      <c r="M575" s="12">
        <f t="shared" si="98"/>
        <v>0</v>
      </c>
      <c r="N575" s="12">
        <f t="shared" si="99"/>
        <v>0</v>
      </c>
      <c r="O575" s="46" t="str">
        <f t="shared" si="100"/>
        <v/>
      </c>
      <c r="P575" s="20" t="str">
        <f>IF(ISERROR(O575),(G575),IF(OR(ISERROR(G575),ISERROR(K575)),"",IF(AND(G575="",K575=""),IF(A575="","",""),IF(ISNUMBER(O575),IF(OR($O$7="T",$O$7="A"),IF(AND(O575&gt;5,O575&lt;$P$4),5,IF(AND(O575&gt;=$P$4,O575&lt;=6),6,MROUND(O575,P$7))),IF(AND(MIN(G575,K575)&lt;#REF!,R575="!",O575&gt;=$P$4),"ONV",IF(AND(O575&gt;5,O575&lt;$P$4),5,IF(AND(O575&gt;=$P$4,O575&lt;=6),6,MROUND(O575,P$7))))),""))))</f>
        <v/>
      </c>
      <c r="Q575" s="187" t="e">
        <f>IF(AND($O$7="B",ISNUMBER(O575),MIN(G575,K575)&lt;#REF!),"!","")</f>
        <v>#REF!</v>
      </c>
      <c r="R575" s="190" t="str">
        <f t="shared" si="91"/>
        <v/>
      </c>
      <c r="S575" s="193" t="str">
        <f t="shared" si="101"/>
        <v/>
      </c>
    </row>
    <row r="576" spans="1:19" x14ac:dyDescent="0.2">
      <c r="A576" s="21" t="str">
        <f>OutputOsiris!A576</f>
        <v/>
      </c>
      <c r="B576" s="26" t="str">
        <f>VLOOKUP(A576,InputToets!$A$9:$A$1008,1,FALSE)</f>
        <v/>
      </c>
      <c r="C576" s="44" t="str">
        <f t="shared" si="92"/>
        <v/>
      </c>
      <c r="D576" s="45" t="str">
        <f>VLOOKUP(A576,Opdracht!$A$11:$A$1010,1,FALSE)</f>
        <v/>
      </c>
      <c r="E576" s="44" t="str">
        <f t="shared" si="93"/>
        <v/>
      </c>
      <c r="F576" s="19" t="str">
        <f>VLOOKUP(A576,OutputOsiris!$A$9:$B$1008,2,FALSE)</f>
        <v/>
      </c>
      <c r="G576" s="46" t="str">
        <f>IF(C576="NEE","",VLOOKUP(A576,InputToets!$A$9:$J$1008,8,FALSE))</f>
        <v/>
      </c>
      <c r="H576" s="13">
        <f t="shared" si="94"/>
        <v>0</v>
      </c>
      <c r="I576" s="12">
        <f t="shared" si="95"/>
        <v>1</v>
      </c>
      <c r="J576" s="13">
        <f t="shared" si="96"/>
        <v>0</v>
      </c>
      <c r="K576" s="46" t="str">
        <f>IF($K$7=0,"",VLOOKUP(A576,Opdracht!$A$11:$J$1010,8,FALSE))</f>
        <v/>
      </c>
      <c r="L576" s="13">
        <f t="shared" si="97"/>
        <v>0</v>
      </c>
      <c r="M576" s="12">
        <f t="shared" si="98"/>
        <v>0</v>
      </c>
      <c r="N576" s="12">
        <f t="shared" si="99"/>
        <v>0</v>
      </c>
      <c r="O576" s="46" t="str">
        <f t="shared" si="100"/>
        <v/>
      </c>
      <c r="P576" s="20" t="str">
        <f>IF(ISERROR(O576),(G576),IF(OR(ISERROR(G576),ISERROR(K576)),"",IF(AND(G576="",K576=""),IF(A576="","",""),IF(ISNUMBER(O576),IF(OR($O$7="T",$O$7="A"),IF(AND(O576&gt;5,O576&lt;$P$4),5,IF(AND(O576&gt;=$P$4,O576&lt;=6),6,MROUND(O576,P$7))),IF(AND(MIN(G576,K576)&lt;#REF!,R576="!",O576&gt;=$P$4),"ONV",IF(AND(O576&gt;5,O576&lt;$P$4),5,IF(AND(O576&gt;=$P$4,O576&lt;=6),6,MROUND(O576,P$7))))),""))))</f>
        <v/>
      </c>
      <c r="Q576" s="187" t="e">
        <f>IF(AND($O$7="B",ISNUMBER(O576),MIN(G576,K576)&lt;#REF!),"!","")</f>
        <v>#REF!</v>
      </c>
      <c r="R576" s="190" t="str">
        <f t="shared" si="91"/>
        <v/>
      </c>
      <c r="S576" s="193" t="str">
        <f t="shared" si="101"/>
        <v/>
      </c>
    </row>
    <row r="577" spans="1:19" x14ac:dyDescent="0.2">
      <c r="A577" s="21" t="str">
        <f>OutputOsiris!A577</f>
        <v/>
      </c>
      <c r="B577" s="26" t="str">
        <f>VLOOKUP(A577,InputToets!$A$9:$A$1008,1,FALSE)</f>
        <v/>
      </c>
      <c r="C577" s="44" t="str">
        <f t="shared" si="92"/>
        <v/>
      </c>
      <c r="D577" s="45" t="str">
        <f>VLOOKUP(A577,Opdracht!$A$11:$A$1010,1,FALSE)</f>
        <v/>
      </c>
      <c r="E577" s="44" t="str">
        <f t="shared" si="93"/>
        <v/>
      </c>
      <c r="F577" s="19" t="str">
        <f>VLOOKUP(A577,OutputOsiris!$A$9:$B$1008,2,FALSE)</f>
        <v/>
      </c>
      <c r="G577" s="46" t="str">
        <f>IF(C577="NEE","",VLOOKUP(A577,InputToets!$A$9:$J$1008,8,FALSE))</f>
        <v/>
      </c>
      <c r="H577" s="13">
        <f t="shared" si="94"/>
        <v>0</v>
      </c>
      <c r="I577" s="12">
        <f t="shared" si="95"/>
        <v>1</v>
      </c>
      <c r="J577" s="13">
        <f t="shared" si="96"/>
        <v>0</v>
      </c>
      <c r="K577" s="46" t="str">
        <f>IF($K$7=0,"",VLOOKUP(A577,Opdracht!$A$11:$J$1010,8,FALSE))</f>
        <v/>
      </c>
      <c r="L577" s="13">
        <f t="shared" si="97"/>
        <v>0</v>
      </c>
      <c r="M577" s="12">
        <f t="shared" si="98"/>
        <v>0</v>
      </c>
      <c r="N577" s="12">
        <f t="shared" si="99"/>
        <v>0</v>
      </c>
      <c r="O577" s="46" t="str">
        <f t="shared" si="100"/>
        <v/>
      </c>
      <c r="P577" s="20" t="str">
        <f>IF(ISERROR(O577),(G577),IF(OR(ISERROR(G577),ISERROR(K577)),"",IF(AND(G577="",K577=""),IF(A577="","",""),IF(ISNUMBER(O577),IF(OR($O$7="T",$O$7="A"),IF(AND(O577&gt;5,O577&lt;$P$4),5,IF(AND(O577&gt;=$P$4,O577&lt;=6),6,MROUND(O577,P$7))),IF(AND(MIN(G577,K577)&lt;#REF!,R577="!",O577&gt;=$P$4),"ONV",IF(AND(O577&gt;5,O577&lt;$P$4),5,IF(AND(O577&gt;=$P$4,O577&lt;=6),6,MROUND(O577,P$7))))),""))))</f>
        <v/>
      </c>
      <c r="Q577" s="187" t="e">
        <f>IF(AND($O$7="B",ISNUMBER(O577),MIN(G577,K577)&lt;#REF!),"!","")</f>
        <v>#REF!</v>
      </c>
      <c r="R577" s="190" t="str">
        <f t="shared" si="91"/>
        <v/>
      </c>
      <c r="S577" s="193" t="str">
        <f t="shared" si="101"/>
        <v/>
      </c>
    </row>
    <row r="578" spans="1:19" x14ac:dyDescent="0.2">
      <c r="A578" s="21" t="str">
        <f>OutputOsiris!A578</f>
        <v/>
      </c>
      <c r="B578" s="26" t="str">
        <f>VLOOKUP(A578,InputToets!$A$9:$A$1008,1,FALSE)</f>
        <v/>
      </c>
      <c r="C578" s="44" t="str">
        <f t="shared" si="92"/>
        <v/>
      </c>
      <c r="D578" s="45" t="str">
        <f>VLOOKUP(A578,Opdracht!$A$11:$A$1010,1,FALSE)</f>
        <v/>
      </c>
      <c r="E578" s="44" t="str">
        <f t="shared" si="93"/>
        <v/>
      </c>
      <c r="F578" s="19" t="str">
        <f>VLOOKUP(A578,OutputOsiris!$A$9:$B$1008,2,FALSE)</f>
        <v/>
      </c>
      <c r="G578" s="46" t="str">
        <f>IF(C578="NEE","",VLOOKUP(A578,InputToets!$A$9:$J$1008,8,FALSE))</f>
        <v/>
      </c>
      <c r="H578" s="13">
        <f t="shared" si="94"/>
        <v>0</v>
      </c>
      <c r="I578" s="12">
        <f t="shared" si="95"/>
        <v>1</v>
      </c>
      <c r="J578" s="13">
        <f t="shared" si="96"/>
        <v>0</v>
      </c>
      <c r="K578" s="46" t="str">
        <f>IF($K$7=0,"",VLOOKUP(A578,Opdracht!$A$11:$J$1010,8,FALSE))</f>
        <v/>
      </c>
      <c r="L578" s="13">
        <f t="shared" si="97"/>
        <v>0</v>
      </c>
      <c r="M578" s="12">
        <f t="shared" si="98"/>
        <v>0</v>
      </c>
      <c r="N578" s="12">
        <f t="shared" si="99"/>
        <v>0</v>
      </c>
      <c r="O578" s="46" t="str">
        <f t="shared" si="100"/>
        <v/>
      </c>
      <c r="P578" s="20" t="str">
        <f>IF(ISERROR(O578),(G578),IF(OR(ISERROR(G578),ISERROR(K578)),"",IF(AND(G578="",K578=""),IF(A578="","",""),IF(ISNUMBER(O578),IF(OR($O$7="T",$O$7="A"),IF(AND(O578&gt;5,O578&lt;$P$4),5,IF(AND(O578&gt;=$P$4,O578&lt;=6),6,MROUND(O578,P$7))),IF(AND(MIN(G578,K578)&lt;#REF!,R578="!",O578&gt;=$P$4),"ONV",IF(AND(O578&gt;5,O578&lt;$P$4),5,IF(AND(O578&gt;=$P$4,O578&lt;=6),6,MROUND(O578,P$7))))),""))))</f>
        <v/>
      </c>
      <c r="Q578" s="187" t="e">
        <f>IF(AND($O$7="B",ISNUMBER(O578),MIN(G578,K578)&lt;#REF!),"!","")</f>
        <v>#REF!</v>
      </c>
      <c r="R578" s="190" t="str">
        <f t="shared" si="91"/>
        <v/>
      </c>
      <c r="S578" s="193" t="str">
        <f t="shared" si="101"/>
        <v/>
      </c>
    </row>
    <row r="579" spans="1:19" x14ac:dyDescent="0.2">
      <c r="A579" s="21" t="str">
        <f>OutputOsiris!A579</f>
        <v/>
      </c>
      <c r="B579" s="26" t="str">
        <f>VLOOKUP(A579,InputToets!$A$9:$A$1008,1,FALSE)</f>
        <v/>
      </c>
      <c r="C579" s="44" t="str">
        <f t="shared" si="92"/>
        <v/>
      </c>
      <c r="D579" s="45" t="str">
        <f>VLOOKUP(A579,Opdracht!$A$11:$A$1010,1,FALSE)</f>
        <v/>
      </c>
      <c r="E579" s="44" t="str">
        <f t="shared" si="93"/>
        <v/>
      </c>
      <c r="F579" s="19" t="str">
        <f>VLOOKUP(A579,OutputOsiris!$A$9:$B$1008,2,FALSE)</f>
        <v/>
      </c>
      <c r="G579" s="46" t="str">
        <f>IF(C579="NEE","",VLOOKUP(A579,InputToets!$A$9:$J$1008,8,FALSE))</f>
        <v/>
      </c>
      <c r="H579" s="13">
        <f t="shared" si="94"/>
        <v>0</v>
      </c>
      <c r="I579" s="12">
        <f t="shared" si="95"/>
        <v>1</v>
      </c>
      <c r="J579" s="13">
        <f t="shared" si="96"/>
        <v>0</v>
      </c>
      <c r="K579" s="46" t="str">
        <f>IF($K$7=0,"",VLOOKUP(A579,Opdracht!$A$11:$J$1010,8,FALSE))</f>
        <v/>
      </c>
      <c r="L579" s="13">
        <f t="shared" si="97"/>
        <v>0</v>
      </c>
      <c r="M579" s="12">
        <f t="shared" si="98"/>
        <v>0</v>
      </c>
      <c r="N579" s="12">
        <f t="shared" si="99"/>
        <v>0</v>
      </c>
      <c r="O579" s="46" t="str">
        <f t="shared" si="100"/>
        <v/>
      </c>
      <c r="P579" s="20" t="str">
        <f>IF(ISERROR(O579),(G579),IF(OR(ISERROR(G579),ISERROR(K579)),"",IF(AND(G579="",K579=""),IF(A579="","",""),IF(ISNUMBER(O579),IF(OR($O$7="T",$O$7="A"),IF(AND(O579&gt;5,O579&lt;$P$4),5,IF(AND(O579&gt;=$P$4,O579&lt;=6),6,MROUND(O579,P$7))),IF(AND(MIN(G579,K579)&lt;#REF!,R579="!",O579&gt;=$P$4),"ONV",IF(AND(O579&gt;5,O579&lt;$P$4),5,IF(AND(O579&gt;=$P$4,O579&lt;=6),6,MROUND(O579,P$7))))),""))))</f>
        <v/>
      </c>
      <c r="Q579" s="187" t="e">
        <f>IF(AND($O$7="B",ISNUMBER(O579),MIN(G579,K579)&lt;#REF!),"!","")</f>
        <v>#REF!</v>
      </c>
      <c r="R579" s="190" t="str">
        <f t="shared" si="91"/>
        <v/>
      </c>
      <c r="S579" s="193" t="str">
        <f t="shared" si="101"/>
        <v/>
      </c>
    </row>
    <row r="580" spans="1:19" x14ac:dyDescent="0.2">
      <c r="A580" s="21" t="str">
        <f>OutputOsiris!A580</f>
        <v/>
      </c>
      <c r="B580" s="26" t="str">
        <f>VLOOKUP(A580,InputToets!$A$9:$A$1008,1,FALSE)</f>
        <v/>
      </c>
      <c r="C580" s="44" t="str">
        <f t="shared" si="92"/>
        <v/>
      </c>
      <c r="D580" s="45" t="str">
        <f>VLOOKUP(A580,Opdracht!$A$11:$A$1010,1,FALSE)</f>
        <v/>
      </c>
      <c r="E580" s="44" t="str">
        <f t="shared" si="93"/>
        <v/>
      </c>
      <c r="F580" s="19" t="str">
        <f>VLOOKUP(A580,OutputOsiris!$A$9:$B$1008,2,FALSE)</f>
        <v/>
      </c>
      <c r="G580" s="46" t="str">
        <f>IF(C580="NEE","",VLOOKUP(A580,InputToets!$A$9:$J$1008,8,FALSE))</f>
        <v/>
      </c>
      <c r="H580" s="13">
        <f t="shared" si="94"/>
        <v>0</v>
      </c>
      <c r="I580" s="12">
        <f t="shared" si="95"/>
        <v>1</v>
      </c>
      <c r="J580" s="13">
        <f t="shared" si="96"/>
        <v>0</v>
      </c>
      <c r="K580" s="46" t="str">
        <f>IF($K$7=0,"",VLOOKUP(A580,Opdracht!$A$11:$J$1010,8,FALSE))</f>
        <v/>
      </c>
      <c r="L580" s="13">
        <f t="shared" si="97"/>
        <v>0</v>
      </c>
      <c r="M580" s="12">
        <f t="shared" si="98"/>
        <v>0</v>
      </c>
      <c r="N580" s="12">
        <f t="shared" si="99"/>
        <v>0</v>
      </c>
      <c r="O580" s="46" t="str">
        <f t="shared" si="100"/>
        <v/>
      </c>
      <c r="P580" s="20" t="str">
        <f>IF(ISERROR(O580),(G580),IF(OR(ISERROR(G580),ISERROR(K580)),"",IF(AND(G580="",K580=""),IF(A580="","",""),IF(ISNUMBER(O580),IF(OR($O$7="T",$O$7="A"),IF(AND(O580&gt;5,O580&lt;$P$4),5,IF(AND(O580&gt;=$P$4,O580&lt;=6),6,MROUND(O580,P$7))),IF(AND(MIN(G580,K580)&lt;#REF!,R580="!",O580&gt;=$P$4),"ONV",IF(AND(O580&gt;5,O580&lt;$P$4),5,IF(AND(O580&gt;=$P$4,O580&lt;=6),6,MROUND(O580,P$7))))),""))))</f>
        <v/>
      </c>
      <c r="Q580" s="187" t="e">
        <f>IF(AND($O$7="B",ISNUMBER(O580),MIN(G580,K580)&lt;#REF!),"!","")</f>
        <v>#REF!</v>
      </c>
      <c r="R580" s="190" t="str">
        <f t="shared" si="91"/>
        <v/>
      </c>
      <c r="S580" s="193" t="str">
        <f t="shared" si="101"/>
        <v/>
      </c>
    </row>
    <row r="581" spans="1:19" x14ac:dyDescent="0.2">
      <c r="A581" s="21" t="str">
        <f>OutputOsiris!A581</f>
        <v/>
      </c>
      <c r="B581" s="26" t="str">
        <f>VLOOKUP(A581,InputToets!$A$9:$A$1008,1,FALSE)</f>
        <v/>
      </c>
      <c r="C581" s="44" t="str">
        <f t="shared" si="92"/>
        <v/>
      </c>
      <c r="D581" s="45" t="str">
        <f>VLOOKUP(A581,Opdracht!$A$11:$A$1010,1,FALSE)</f>
        <v/>
      </c>
      <c r="E581" s="44" t="str">
        <f t="shared" si="93"/>
        <v/>
      </c>
      <c r="F581" s="19" t="str">
        <f>VLOOKUP(A581,OutputOsiris!$A$9:$B$1008,2,FALSE)</f>
        <v/>
      </c>
      <c r="G581" s="46" t="str">
        <f>IF(C581="NEE","",VLOOKUP(A581,InputToets!$A$9:$J$1008,8,FALSE))</f>
        <v/>
      </c>
      <c r="H581" s="13">
        <f t="shared" si="94"/>
        <v>0</v>
      </c>
      <c r="I581" s="12">
        <f t="shared" si="95"/>
        <v>1</v>
      </c>
      <c r="J581" s="13">
        <f t="shared" si="96"/>
        <v>0</v>
      </c>
      <c r="K581" s="46" t="str">
        <f>IF($K$7=0,"",VLOOKUP(A581,Opdracht!$A$11:$J$1010,8,FALSE))</f>
        <v/>
      </c>
      <c r="L581" s="13">
        <f t="shared" si="97"/>
        <v>0</v>
      </c>
      <c r="M581" s="12">
        <f t="shared" si="98"/>
        <v>0</v>
      </c>
      <c r="N581" s="12">
        <f t="shared" si="99"/>
        <v>0</v>
      </c>
      <c r="O581" s="46" t="str">
        <f t="shared" si="100"/>
        <v/>
      </c>
      <c r="P581" s="20" t="str">
        <f>IF(ISERROR(O581),(G581),IF(OR(ISERROR(G581),ISERROR(K581)),"",IF(AND(G581="",K581=""),IF(A581="","",""),IF(ISNUMBER(O581),IF(OR($O$7="T",$O$7="A"),IF(AND(O581&gt;5,O581&lt;$P$4),5,IF(AND(O581&gt;=$P$4,O581&lt;=6),6,MROUND(O581,P$7))),IF(AND(MIN(G581,K581)&lt;#REF!,R581="!",O581&gt;=$P$4),"ONV",IF(AND(O581&gt;5,O581&lt;$P$4),5,IF(AND(O581&gt;=$P$4,O581&lt;=6),6,MROUND(O581,P$7))))),""))))</f>
        <v/>
      </c>
      <c r="Q581" s="187" t="e">
        <f>IF(AND($O$7="B",ISNUMBER(O581),MIN(G581,K581)&lt;#REF!),"!","")</f>
        <v>#REF!</v>
      </c>
      <c r="R581" s="190" t="str">
        <f t="shared" si="91"/>
        <v/>
      </c>
      <c r="S581" s="193" t="str">
        <f t="shared" si="101"/>
        <v/>
      </c>
    </row>
    <row r="582" spans="1:19" x14ac:dyDescent="0.2">
      <c r="A582" s="21" t="str">
        <f>OutputOsiris!A582</f>
        <v/>
      </c>
      <c r="B582" s="26" t="str">
        <f>VLOOKUP(A582,InputToets!$A$9:$A$1008,1,FALSE)</f>
        <v/>
      </c>
      <c r="C582" s="44" t="str">
        <f t="shared" si="92"/>
        <v/>
      </c>
      <c r="D582" s="45" t="str">
        <f>VLOOKUP(A582,Opdracht!$A$11:$A$1010,1,FALSE)</f>
        <v/>
      </c>
      <c r="E582" s="44" t="str">
        <f t="shared" si="93"/>
        <v/>
      </c>
      <c r="F582" s="19" t="str">
        <f>VLOOKUP(A582,OutputOsiris!$A$9:$B$1008,2,FALSE)</f>
        <v/>
      </c>
      <c r="G582" s="46" t="str">
        <f>IF(C582="NEE","",VLOOKUP(A582,InputToets!$A$9:$J$1008,8,FALSE))</f>
        <v/>
      </c>
      <c r="H582" s="13">
        <f t="shared" si="94"/>
        <v>0</v>
      </c>
      <c r="I582" s="12">
        <f t="shared" si="95"/>
        <v>1</v>
      </c>
      <c r="J582" s="13">
        <f t="shared" si="96"/>
        <v>0</v>
      </c>
      <c r="K582" s="46" t="str">
        <f>IF($K$7=0,"",VLOOKUP(A582,Opdracht!$A$11:$J$1010,8,FALSE))</f>
        <v/>
      </c>
      <c r="L582" s="13">
        <f t="shared" si="97"/>
        <v>0</v>
      </c>
      <c r="M582" s="12">
        <f t="shared" si="98"/>
        <v>0</v>
      </c>
      <c r="N582" s="12">
        <f t="shared" si="99"/>
        <v>0</v>
      </c>
      <c r="O582" s="46" t="str">
        <f t="shared" si="100"/>
        <v/>
      </c>
      <c r="P582" s="20" t="str">
        <f>IF(ISERROR(O582),(G582),IF(OR(ISERROR(G582),ISERROR(K582)),"",IF(AND(G582="",K582=""),IF(A582="","",""),IF(ISNUMBER(O582),IF(OR($O$7="T",$O$7="A"),IF(AND(O582&gt;5,O582&lt;$P$4),5,IF(AND(O582&gt;=$P$4,O582&lt;=6),6,MROUND(O582,P$7))),IF(AND(MIN(G582,K582)&lt;#REF!,R582="!",O582&gt;=$P$4),"ONV",IF(AND(O582&gt;5,O582&lt;$P$4),5,IF(AND(O582&gt;=$P$4,O582&lt;=6),6,MROUND(O582,P$7))))),""))))</f>
        <v/>
      </c>
      <c r="Q582" s="187" t="e">
        <f>IF(AND($O$7="B",ISNUMBER(O582),MIN(G582,K582)&lt;#REF!),"!","")</f>
        <v>#REF!</v>
      </c>
      <c r="R582" s="190" t="str">
        <f t="shared" si="91"/>
        <v/>
      </c>
      <c r="S582" s="193" t="str">
        <f t="shared" si="101"/>
        <v/>
      </c>
    </row>
    <row r="583" spans="1:19" x14ac:dyDescent="0.2">
      <c r="A583" s="21" t="str">
        <f>OutputOsiris!A583</f>
        <v/>
      </c>
      <c r="B583" s="26" t="str">
        <f>VLOOKUP(A583,InputToets!$A$9:$A$1008,1,FALSE)</f>
        <v/>
      </c>
      <c r="C583" s="44" t="str">
        <f t="shared" si="92"/>
        <v/>
      </c>
      <c r="D583" s="45" t="str">
        <f>VLOOKUP(A583,Opdracht!$A$11:$A$1010,1,FALSE)</f>
        <v/>
      </c>
      <c r="E583" s="44" t="str">
        <f t="shared" si="93"/>
        <v/>
      </c>
      <c r="F583" s="19" t="str">
        <f>VLOOKUP(A583,OutputOsiris!$A$9:$B$1008,2,FALSE)</f>
        <v/>
      </c>
      <c r="G583" s="46" t="str">
        <f>IF(C583="NEE","",VLOOKUP(A583,InputToets!$A$9:$J$1008,8,FALSE))</f>
        <v/>
      </c>
      <c r="H583" s="13">
        <f t="shared" si="94"/>
        <v>0</v>
      </c>
      <c r="I583" s="12">
        <f t="shared" si="95"/>
        <v>1</v>
      </c>
      <c r="J583" s="13">
        <f t="shared" si="96"/>
        <v>0</v>
      </c>
      <c r="K583" s="46" t="str">
        <f>IF($K$7=0,"",VLOOKUP(A583,Opdracht!$A$11:$J$1010,8,FALSE))</f>
        <v/>
      </c>
      <c r="L583" s="13">
        <f t="shared" si="97"/>
        <v>0</v>
      </c>
      <c r="M583" s="12">
        <f t="shared" si="98"/>
        <v>0</v>
      </c>
      <c r="N583" s="12">
        <f t="shared" si="99"/>
        <v>0</v>
      </c>
      <c r="O583" s="46" t="str">
        <f t="shared" si="100"/>
        <v/>
      </c>
      <c r="P583" s="20" t="str">
        <f>IF(ISERROR(O583),(G583),IF(OR(ISERROR(G583),ISERROR(K583)),"",IF(AND(G583="",K583=""),IF(A583="","",""),IF(ISNUMBER(O583),IF(OR($O$7="T",$O$7="A"),IF(AND(O583&gt;5,O583&lt;$P$4),5,IF(AND(O583&gt;=$P$4,O583&lt;=6),6,MROUND(O583,P$7))),IF(AND(MIN(G583,K583)&lt;#REF!,R583="!",O583&gt;=$P$4),"ONV",IF(AND(O583&gt;5,O583&lt;$P$4),5,IF(AND(O583&gt;=$P$4,O583&lt;=6),6,MROUND(O583,P$7))))),""))))</f>
        <v/>
      </c>
      <c r="Q583" s="187" t="e">
        <f>IF(AND($O$7="B",ISNUMBER(O583),MIN(G583,K583)&lt;#REF!),"!","")</f>
        <v>#REF!</v>
      </c>
      <c r="R583" s="190" t="str">
        <f t="shared" si="91"/>
        <v/>
      </c>
      <c r="S583" s="193" t="str">
        <f t="shared" si="101"/>
        <v/>
      </c>
    </row>
    <row r="584" spans="1:19" x14ac:dyDescent="0.2">
      <c r="A584" s="21" t="str">
        <f>OutputOsiris!A584</f>
        <v/>
      </c>
      <c r="B584" s="26" t="str">
        <f>VLOOKUP(A584,InputToets!$A$9:$A$1008,1,FALSE)</f>
        <v/>
      </c>
      <c r="C584" s="44" t="str">
        <f t="shared" si="92"/>
        <v/>
      </c>
      <c r="D584" s="45" t="str">
        <f>VLOOKUP(A584,Opdracht!$A$11:$A$1010,1,FALSE)</f>
        <v/>
      </c>
      <c r="E584" s="44" t="str">
        <f t="shared" si="93"/>
        <v/>
      </c>
      <c r="F584" s="19" t="str">
        <f>VLOOKUP(A584,OutputOsiris!$A$9:$B$1008,2,FALSE)</f>
        <v/>
      </c>
      <c r="G584" s="46" t="str">
        <f>IF(C584="NEE","",VLOOKUP(A584,InputToets!$A$9:$J$1008,8,FALSE))</f>
        <v/>
      </c>
      <c r="H584" s="13">
        <f t="shared" si="94"/>
        <v>0</v>
      </c>
      <c r="I584" s="12">
        <f t="shared" si="95"/>
        <v>1</v>
      </c>
      <c r="J584" s="13">
        <f t="shared" si="96"/>
        <v>0</v>
      </c>
      <c r="K584" s="46" t="str">
        <f>IF($K$7=0,"",VLOOKUP(A584,Opdracht!$A$11:$J$1010,8,FALSE))</f>
        <v/>
      </c>
      <c r="L584" s="13">
        <f t="shared" si="97"/>
        <v>0</v>
      </c>
      <c r="M584" s="12">
        <f t="shared" si="98"/>
        <v>0</v>
      </c>
      <c r="N584" s="12">
        <f t="shared" si="99"/>
        <v>0</v>
      </c>
      <c r="O584" s="46" t="str">
        <f t="shared" si="100"/>
        <v/>
      </c>
      <c r="P584" s="20" t="str">
        <f>IF(ISERROR(O584),(G584),IF(OR(ISERROR(G584),ISERROR(K584)),"",IF(AND(G584="",K584=""),IF(A584="","",""),IF(ISNUMBER(O584),IF(OR($O$7="T",$O$7="A"),IF(AND(O584&gt;5,O584&lt;$P$4),5,IF(AND(O584&gt;=$P$4,O584&lt;=6),6,MROUND(O584,P$7))),IF(AND(MIN(G584,K584)&lt;#REF!,R584="!",O584&gt;=$P$4),"ONV",IF(AND(O584&gt;5,O584&lt;$P$4),5,IF(AND(O584&gt;=$P$4,O584&lt;=6),6,MROUND(O584,P$7))))),""))))</f>
        <v/>
      </c>
      <c r="Q584" s="187" t="e">
        <f>IF(AND($O$7="B",ISNUMBER(O584),MIN(G584,K584)&lt;#REF!),"!","")</f>
        <v>#REF!</v>
      </c>
      <c r="R584" s="190" t="str">
        <f t="shared" si="91"/>
        <v/>
      </c>
      <c r="S584" s="193" t="str">
        <f t="shared" si="101"/>
        <v/>
      </c>
    </row>
    <row r="585" spans="1:19" x14ac:dyDescent="0.2">
      <c r="A585" s="21" t="str">
        <f>OutputOsiris!A585</f>
        <v/>
      </c>
      <c r="B585" s="26" t="str">
        <f>VLOOKUP(A585,InputToets!$A$9:$A$1008,1,FALSE)</f>
        <v/>
      </c>
      <c r="C585" s="44" t="str">
        <f t="shared" si="92"/>
        <v/>
      </c>
      <c r="D585" s="45" t="str">
        <f>VLOOKUP(A585,Opdracht!$A$11:$A$1010,1,FALSE)</f>
        <v/>
      </c>
      <c r="E585" s="44" t="str">
        <f t="shared" si="93"/>
        <v/>
      </c>
      <c r="F585" s="19" t="str">
        <f>VLOOKUP(A585,OutputOsiris!$A$9:$B$1008,2,FALSE)</f>
        <v/>
      </c>
      <c r="G585" s="46" t="str">
        <f>IF(C585="NEE","",VLOOKUP(A585,InputToets!$A$9:$J$1008,8,FALSE))</f>
        <v/>
      </c>
      <c r="H585" s="13">
        <f t="shared" si="94"/>
        <v>0</v>
      </c>
      <c r="I585" s="12">
        <f t="shared" si="95"/>
        <v>1</v>
      </c>
      <c r="J585" s="13">
        <f t="shared" si="96"/>
        <v>0</v>
      </c>
      <c r="K585" s="46" t="str">
        <f>IF($K$7=0,"",VLOOKUP(A585,Opdracht!$A$11:$J$1010,8,FALSE))</f>
        <v/>
      </c>
      <c r="L585" s="13">
        <f t="shared" si="97"/>
        <v>0</v>
      </c>
      <c r="M585" s="12">
        <f t="shared" si="98"/>
        <v>0</v>
      </c>
      <c r="N585" s="12">
        <f t="shared" si="99"/>
        <v>0</v>
      </c>
      <c r="O585" s="46" t="str">
        <f t="shared" si="100"/>
        <v/>
      </c>
      <c r="P585" s="20" t="str">
        <f>IF(ISERROR(O585),(G585),IF(OR(ISERROR(G585),ISERROR(K585)),"",IF(AND(G585="",K585=""),IF(A585="","",""),IF(ISNUMBER(O585),IF(OR($O$7="T",$O$7="A"),IF(AND(O585&gt;5,O585&lt;$P$4),5,IF(AND(O585&gt;=$P$4,O585&lt;=6),6,MROUND(O585,P$7))),IF(AND(MIN(G585,K585)&lt;#REF!,R585="!",O585&gt;=$P$4),"ONV",IF(AND(O585&gt;5,O585&lt;$P$4),5,IF(AND(O585&gt;=$P$4,O585&lt;=6),6,MROUND(O585,P$7))))),""))))</f>
        <v/>
      </c>
      <c r="Q585" s="187" t="e">
        <f>IF(AND($O$7="B",ISNUMBER(O585),MIN(G585,K585)&lt;#REF!),"!","")</f>
        <v>#REF!</v>
      </c>
      <c r="R585" s="190" t="str">
        <f t="shared" ref="R585:R648" si="102">IF(ISERROR(Q585),"",Q585)</f>
        <v/>
      </c>
      <c r="S585" s="193" t="str">
        <f t="shared" si="101"/>
        <v/>
      </c>
    </row>
    <row r="586" spans="1:19" x14ac:dyDescent="0.2">
      <c r="A586" s="21" t="str">
        <f>OutputOsiris!A586</f>
        <v/>
      </c>
      <c r="B586" s="26" t="str">
        <f>VLOOKUP(A586,InputToets!$A$9:$A$1008,1,FALSE)</f>
        <v/>
      </c>
      <c r="C586" s="44" t="str">
        <f t="shared" ref="C586:C649" si="103">IF(LEN(A586)=0,"",(IF(ISERROR(B586),"NEE","x")))</f>
        <v/>
      </c>
      <c r="D586" s="45" t="str">
        <f>VLOOKUP(A586,Opdracht!$A$11:$A$1010,1,FALSE)</f>
        <v/>
      </c>
      <c r="E586" s="44" t="str">
        <f t="shared" ref="E586:E649" si="104">IF(LEN(A586)=0,"",(IF(ISERROR(D586),"NEE","x")))</f>
        <v/>
      </c>
      <c r="F586" s="19" t="str">
        <f>VLOOKUP(A586,OutputOsiris!$A$9:$B$1008,2,FALSE)</f>
        <v/>
      </c>
      <c r="G586" s="46" t="str">
        <f>IF(C586="NEE","",VLOOKUP(A586,InputToets!$A$9:$J$1008,8,FALSE))</f>
        <v/>
      </c>
      <c r="H586" s="13">
        <f t="shared" ref="H586:H649" si="105">IF(ISNA(G586),0,IF(G586="",0,G586))</f>
        <v>0</v>
      </c>
      <c r="I586" s="12">
        <f t="shared" ref="I586:I649" si="106">$G$7</f>
        <v>1</v>
      </c>
      <c r="J586" s="13">
        <f t="shared" ref="J586:J649" si="107">I586*H586</f>
        <v>0</v>
      </c>
      <c r="K586" s="46" t="str">
        <f>IF($K$7=0,"",VLOOKUP(A586,Opdracht!$A$11:$J$1010,8,FALSE))</f>
        <v/>
      </c>
      <c r="L586" s="13">
        <f t="shared" ref="L586:L649" si="108">IF(ISNA(K586),0,IF(K586="",0,K586))</f>
        <v>0</v>
      </c>
      <c r="M586" s="12">
        <f t="shared" ref="M586:M649" si="109">$K$7</f>
        <v>0</v>
      </c>
      <c r="N586" s="12">
        <f t="shared" ref="N586:N649" si="110">M586*L586</f>
        <v>0</v>
      </c>
      <c r="O586" s="46" t="str">
        <f t="shared" ref="O586:O649" si="111">IF(AND(J586=0,N586=0),"",IF($O$7="A",(J586+N586)/(I586+M586),IF(AND(J586&lt;&gt;0,N586&lt;&gt;0,$O$7="B"),($G$7*H586+$K$7*L586)/($G$7+$K$7),IF(AND(J586&lt;&gt;0,$O$7="T"),($G$7*H586+$K$7*L586)/($G$7+$K$7),""))))</f>
        <v/>
      </c>
      <c r="P586" s="20" t="str">
        <f>IF(ISERROR(O586),(G586),IF(OR(ISERROR(G586),ISERROR(K586)),"",IF(AND(G586="",K586=""),IF(A586="","",""),IF(ISNUMBER(O586),IF(OR($O$7="T",$O$7="A"),IF(AND(O586&gt;5,O586&lt;$P$4),5,IF(AND(O586&gt;=$P$4,O586&lt;=6),6,MROUND(O586,P$7))),IF(AND(MIN(G586,K586)&lt;#REF!,R586="!",O586&gt;=$P$4),"ONV",IF(AND(O586&gt;5,O586&lt;$P$4),5,IF(AND(O586&gt;=$P$4,O586&lt;=6),6,MROUND(O586,P$7))))),""))))</f>
        <v/>
      </c>
      <c r="Q586" s="187" t="e">
        <f>IF(AND($O$7="B",ISNUMBER(O586),MIN(G586,K586)&lt;#REF!),"!","")</f>
        <v>#REF!</v>
      </c>
      <c r="R586" s="190" t="str">
        <f t="shared" si="102"/>
        <v/>
      </c>
      <c r="S586" s="193" t="str">
        <f t="shared" ref="S586:S649" si="112">IF(AND(NOT(ISNUMBER(P586)),R586="!"),"!","")</f>
        <v/>
      </c>
    </row>
    <row r="587" spans="1:19" x14ac:dyDescent="0.2">
      <c r="A587" s="21" t="str">
        <f>OutputOsiris!A587</f>
        <v/>
      </c>
      <c r="B587" s="26" t="str">
        <f>VLOOKUP(A587,InputToets!$A$9:$A$1008,1,FALSE)</f>
        <v/>
      </c>
      <c r="C587" s="44" t="str">
        <f t="shared" si="103"/>
        <v/>
      </c>
      <c r="D587" s="45" t="str">
        <f>VLOOKUP(A587,Opdracht!$A$11:$A$1010,1,FALSE)</f>
        <v/>
      </c>
      <c r="E587" s="44" t="str">
        <f t="shared" si="104"/>
        <v/>
      </c>
      <c r="F587" s="19" t="str">
        <f>VLOOKUP(A587,OutputOsiris!$A$9:$B$1008,2,FALSE)</f>
        <v/>
      </c>
      <c r="G587" s="46" t="str">
        <f>IF(C587="NEE","",VLOOKUP(A587,InputToets!$A$9:$J$1008,8,FALSE))</f>
        <v/>
      </c>
      <c r="H587" s="13">
        <f t="shared" si="105"/>
        <v>0</v>
      </c>
      <c r="I587" s="12">
        <f t="shared" si="106"/>
        <v>1</v>
      </c>
      <c r="J587" s="13">
        <f t="shared" si="107"/>
        <v>0</v>
      </c>
      <c r="K587" s="46" t="str">
        <f>IF($K$7=0,"",VLOOKUP(A587,Opdracht!$A$11:$J$1010,8,FALSE))</f>
        <v/>
      </c>
      <c r="L587" s="13">
        <f t="shared" si="108"/>
        <v>0</v>
      </c>
      <c r="M587" s="12">
        <f t="shared" si="109"/>
        <v>0</v>
      </c>
      <c r="N587" s="12">
        <f t="shared" si="110"/>
        <v>0</v>
      </c>
      <c r="O587" s="46" t="str">
        <f t="shared" si="111"/>
        <v/>
      </c>
      <c r="P587" s="20" t="str">
        <f>IF(ISERROR(O587),(G587),IF(OR(ISERROR(G587),ISERROR(K587)),"",IF(AND(G587="",K587=""),IF(A587="","",""),IF(ISNUMBER(O587),IF(OR($O$7="T",$O$7="A"),IF(AND(O587&gt;5,O587&lt;$P$4),5,IF(AND(O587&gt;=$P$4,O587&lt;=6),6,MROUND(O587,P$7))),IF(AND(MIN(G587,K587)&lt;#REF!,R587="!",O587&gt;=$P$4),"ONV",IF(AND(O587&gt;5,O587&lt;$P$4),5,IF(AND(O587&gt;=$P$4,O587&lt;=6),6,MROUND(O587,P$7))))),""))))</f>
        <v/>
      </c>
      <c r="Q587" s="187" t="e">
        <f>IF(AND($O$7="B",ISNUMBER(O587),MIN(G587,K587)&lt;#REF!),"!","")</f>
        <v>#REF!</v>
      </c>
      <c r="R587" s="190" t="str">
        <f t="shared" si="102"/>
        <v/>
      </c>
      <c r="S587" s="193" t="str">
        <f t="shared" si="112"/>
        <v/>
      </c>
    </row>
    <row r="588" spans="1:19" x14ac:dyDescent="0.2">
      <c r="A588" s="21" t="str">
        <f>OutputOsiris!A588</f>
        <v/>
      </c>
      <c r="B588" s="26" t="str">
        <f>VLOOKUP(A588,InputToets!$A$9:$A$1008,1,FALSE)</f>
        <v/>
      </c>
      <c r="C588" s="44" t="str">
        <f t="shared" si="103"/>
        <v/>
      </c>
      <c r="D588" s="45" t="str">
        <f>VLOOKUP(A588,Opdracht!$A$11:$A$1010,1,FALSE)</f>
        <v/>
      </c>
      <c r="E588" s="44" t="str">
        <f t="shared" si="104"/>
        <v/>
      </c>
      <c r="F588" s="19" t="str">
        <f>VLOOKUP(A588,OutputOsiris!$A$9:$B$1008,2,FALSE)</f>
        <v/>
      </c>
      <c r="G588" s="46" t="str">
        <f>IF(C588="NEE","",VLOOKUP(A588,InputToets!$A$9:$J$1008,8,FALSE))</f>
        <v/>
      </c>
      <c r="H588" s="13">
        <f t="shared" si="105"/>
        <v>0</v>
      </c>
      <c r="I588" s="12">
        <f t="shared" si="106"/>
        <v>1</v>
      </c>
      <c r="J588" s="13">
        <f t="shared" si="107"/>
        <v>0</v>
      </c>
      <c r="K588" s="46" t="str">
        <f>IF($K$7=0,"",VLOOKUP(A588,Opdracht!$A$11:$J$1010,8,FALSE))</f>
        <v/>
      </c>
      <c r="L588" s="13">
        <f t="shared" si="108"/>
        <v>0</v>
      </c>
      <c r="M588" s="12">
        <f t="shared" si="109"/>
        <v>0</v>
      </c>
      <c r="N588" s="12">
        <f t="shared" si="110"/>
        <v>0</v>
      </c>
      <c r="O588" s="46" t="str">
        <f t="shared" si="111"/>
        <v/>
      </c>
      <c r="P588" s="20" t="str">
        <f>IF(ISERROR(O588),(G588),IF(OR(ISERROR(G588),ISERROR(K588)),"",IF(AND(G588="",K588=""),IF(A588="","",""),IF(ISNUMBER(O588),IF(OR($O$7="T",$O$7="A"),IF(AND(O588&gt;5,O588&lt;$P$4),5,IF(AND(O588&gt;=$P$4,O588&lt;=6),6,MROUND(O588,P$7))),IF(AND(MIN(G588,K588)&lt;#REF!,R588="!",O588&gt;=$P$4),"ONV",IF(AND(O588&gt;5,O588&lt;$P$4),5,IF(AND(O588&gt;=$P$4,O588&lt;=6),6,MROUND(O588,P$7))))),""))))</f>
        <v/>
      </c>
      <c r="Q588" s="187" t="e">
        <f>IF(AND($O$7="B",ISNUMBER(O588),MIN(G588,K588)&lt;#REF!),"!","")</f>
        <v>#REF!</v>
      </c>
      <c r="R588" s="190" t="str">
        <f t="shared" si="102"/>
        <v/>
      </c>
      <c r="S588" s="193" t="str">
        <f t="shared" si="112"/>
        <v/>
      </c>
    </row>
    <row r="589" spans="1:19" x14ac:dyDescent="0.2">
      <c r="A589" s="21" t="str">
        <f>OutputOsiris!A589</f>
        <v/>
      </c>
      <c r="B589" s="26" t="str">
        <f>VLOOKUP(A589,InputToets!$A$9:$A$1008,1,FALSE)</f>
        <v/>
      </c>
      <c r="C589" s="44" t="str">
        <f t="shared" si="103"/>
        <v/>
      </c>
      <c r="D589" s="45" t="str">
        <f>VLOOKUP(A589,Opdracht!$A$11:$A$1010,1,FALSE)</f>
        <v/>
      </c>
      <c r="E589" s="44" t="str">
        <f t="shared" si="104"/>
        <v/>
      </c>
      <c r="F589" s="19" t="str">
        <f>VLOOKUP(A589,OutputOsiris!$A$9:$B$1008,2,FALSE)</f>
        <v/>
      </c>
      <c r="G589" s="46" t="str">
        <f>IF(C589="NEE","",VLOOKUP(A589,InputToets!$A$9:$J$1008,8,FALSE))</f>
        <v/>
      </c>
      <c r="H589" s="13">
        <f t="shared" si="105"/>
        <v>0</v>
      </c>
      <c r="I589" s="12">
        <f t="shared" si="106"/>
        <v>1</v>
      </c>
      <c r="J589" s="13">
        <f t="shared" si="107"/>
        <v>0</v>
      </c>
      <c r="K589" s="46" t="str">
        <f>IF($K$7=0,"",VLOOKUP(A589,Opdracht!$A$11:$J$1010,8,FALSE))</f>
        <v/>
      </c>
      <c r="L589" s="13">
        <f t="shared" si="108"/>
        <v>0</v>
      </c>
      <c r="M589" s="12">
        <f t="shared" si="109"/>
        <v>0</v>
      </c>
      <c r="N589" s="12">
        <f t="shared" si="110"/>
        <v>0</v>
      </c>
      <c r="O589" s="46" t="str">
        <f t="shared" si="111"/>
        <v/>
      </c>
      <c r="P589" s="20" t="str">
        <f>IF(ISERROR(O589),(G589),IF(OR(ISERROR(G589),ISERROR(K589)),"",IF(AND(G589="",K589=""),IF(A589="","",""),IF(ISNUMBER(O589),IF(OR($O$7="T",$O$7="A"),IF(AND(O589&gt;5,O589&lt;$P$4),5,IF(AND(O589&gt;=$P$4,O589&lt;=6),6,MROUND(O589,P$7))),IF(AND(MIN(G589,K589)&lt;#REF!,R589="!",O589&gt;=$P$4),"ONV",IF(AND(O589&gt;5,O589&lt;$P$4),5,IF(AND(O589&gt;=$P$4,O589&lt;=6),6,MROUND(O589,P$7))))),""))))</f>
        <v/>
      </c>
      <c r="Q589" s="187" t="e">
        <f>IF(AND($O$7="B",ISNUMBER(O589),MIN(G589,K589)&lt;#REF!),"!","")</f>
        <v>#REF!</v>
      </c>
      <c r="R589" s="190" t="str">
        <f t="shared" si="102"/>
        <v/>
      </c>
      <c r="S589" s="193" t="str">
        <f t="shared" si="112"/>
        <v/>
      </c>
    </row>
    <row r="590" spans="1:19" x14ac:dyDescent="0.2">
      <c r="A590" s="21" t="str">
        <f>OutputOsiris!A590</f>
        <v/>
      </c>
      <c r="B590" s="26" t="str">
        <f>VLOOKUP(A590,InputToets!$A$9:$A$1008,1,FALSE)</f>
        <v/>
      </c>
      <c r="C590" s="44" t="str">
        <f t="shared" si="103"/>
        <v/>
      </c>
      <c r="D590" s="45" t="str">
        <f>VLOOKUP(A590,Opdracht!$A$11:$A$1010,1,FALSE)</f>
        <v/>
      </c>
      <c r="E590" s="44" t="str">
        <f t="shared" si="104"/>
        <v/>
      </c>
      <c r="F590" s="19" t="str">
        <f>VLOOKUP(A590,OutputOsiris!$A$9:$B$1008,2,FALSE)</f>
        <v/>
      </c>
      <c r="G590" s="46" t="str">
        <f>IF(C590="NEE","",VLOOKUP(A590,InputToets!$A$9:$J$1008,8,FALSE))</f>
        <v/>
      </c>
      <c r="H590" s="13">
        <f t="shared" si="105"/>
        <v>0</v>
      </c>
      <c r="I590" s="12">
        <f t="shared" si="106"/>
        <v>1</v>
      </c>
      <c r="J590" s="13">
        <f t="shared" si="107"/>
        <v>0</v>
      </c>
      <c r="K590" s="46" t="str">
        <f>IF($K$7=0,"",VLOOKUP(A590,Opdracht!$A$11:$J$1010,8,FALSE))</f>
        <v/>
      </c>
      <c r="L590" s="13">
        <f t="shared" si="108"/>
        <v>0</v>
      </c>
      <c r="M590" s="12">
        <f t="shared" si="109"/>
        <v>0</v>
      </c>
      <c r="N590" s="12">
        <f t="shared" si="110"/>
        <v>0</v>
      </c>
      <c r="O590" s="46" t="str">
        <f t="shared" si="111"/>
        <v/>
      </c>
      <c r="P590" s="20" t="str">
        <f>IF(ISERROR(O590),(G590),IF(OR(ISERROR(G590),ISERROR(K590)),"",IF(AND(G590="",K590=""),IF(A590="","",""),IF(ISNUMBER(O590),IF(OR($O$7="T",$O$7="A"),IF(AND(O590&gt;5,O590&lt;$P$4),5,IF(AND(O590&gt;=$P$4,O590&lt;=6),6,MROUND(O590,P$7))),IF(AND(MIN(G590,K590)&lt;#REF!,R590="!",O590&gt;=$P$4),"ONV",IF(AND(O590&gt;5,O590&lt;$P$4),5,IF(AND(O590&gt;=$P$4,O590&lt;=6),6,MROUND(O590,P$7))))),""))))</f>
        <v/>
      </c>
      <c r="Q590" s="187" t="e">
        <f>IF(AND($O$7="B",ISNUMBER(O590),MIN(G590,K590)&lt;#REF!),"!","")</f>
        <v>#REF!</v>
      </c>
      <c r="R590" s="190" t="str">
        <f t="shared" si="102"/>
        <v/>
      </c>
      <c r="S590" s="193" t="str">
        <f t="shared" si="112"/>
        <v/>
      </c>
    </row>
    <row r="591" spans="1:19" x14ac:dyDescent="0.2">
      <c r="A591" s="21" t="str">
        <f>OutputOsiris!A591</f>
        <v/>
      </c>
      <c r="B591" s="26" t="str">
        <f>VLOOKUP(A591,InputToets!$A$9:$A$1008,1,FALSE)</f>
        <v/>
      </c>
      <c r="C591" s="44" t="str">
        <f t="shared" si="103"/>
        <v/>
      </c>
      <c r="D591" s="45" t="str">
        <f>VLOOKUP(A591,Opdracht!$A$11:$A$1010,1,FALSE)</f>
        <v/>
      </c>
      <c r="E591" s="44" t="str">
        <f t="shared" si="104"/>
        <v/>
      </c>
      <c r="F591" s="19" t="str">
        <f>VLOOKUP(A591,OutputOsiris!$A$9:$B$1008,2,FALSE)</f>
        <v/>
      </c>
      <c r="G591" s="46" t="str">
        <f>IF(C591="NEE","",VLOOKUP(A591,InputToets!$A$9:$J$1008,8,FALSE))</f>
        <v/>
      </c>
      <c r="H591" s="13">
        <f t="shared" si="105"/>
        <v>0</v>
      </c>
      <c r="I591" s="12">
        <f t="shared" si="106"/>
        <v>1</v>
      </c>
      <c r="J591" s="13">
        <f t="shared" si="107"/>
        <v>0</v>
      </c>
      <c r="K591" s="46" t="str">
        <f>IF($K$7=0,"",VLOOKUP(A591,Opdracht!$A$11:$J$1010,8,FALSE))</f>
        <v/>
      </c>
      <c r="L591" s="13">
        <f t="shared" si="108"/>
        <v>0</v>
      </c>
      <c r="M591" s="12">
        <f t="shared" si="109"/>
        <v>0</v>
      </c>
      <c r="N591" s="12">
        <f t="shared" si="110"/>
        <v>0</v>
      </c>
      <c r="O591" s="46" t="str">
        <f t="shared" si="111"/>
        <v/>
      </c>
      <c r="P591" s="20" t="str">
        <f>IF(ISERROR(O591),(G591),IF(OR(ISERROR(G591),ISERROR(K591)),"",IF(AND(G591="",K591=""),IF(A591="","",""),IF(ISNUMBER(O591),IF(OR($O$7="T",$O$7="A"),IF(AND(O591&gt;5,O591&lt;$P$4),5,IF(AND(O591&gt;=$P$4,O591&lt;=6),6,MROUND(O591,P$7))),IF(AND(MIN(G591,K591)&lt;#REF!,R591="!",O591&gt;=$P$4),"ONV",IF(AND(O591&gt;5,O591&lt;$P$4),5,IF(AND(O591&gt;=$P$4,O591&lt;=6),6,MROUND(O591,P$7))))),""))))</f>
        <v/>
      </c>
      <c r="Q591" s="187" t="e">
        <f>IF(AND($O$7="B",ISNUMBER(O591),MIN(G591,K591)&lt;#REF!),"!","")</f>
        <v>#REF!</v>
      </c>
      <c r="R591" s="190" t="str">
        <f t="shared" si="102"/>
        <v/>
      </c>
      <c r="S591" s="193" t="str">
        <f t="shared" si="112"/>
        <v/>
      </c>
    </row>
    <row r="592" spans="1:19" x14ac:dyDescent="0.2">
      <c r="A592" s="21" t="str">
        <f>OutputOsiris!A592</f>
        <v/>
      </c>
      <c r="B592" s="26" t="str">
        <f>VLOOKUP(A592,InputToets!$A$9:$A$1008,1,FALSE)</f>
        <v/>
      </c>
      <c r="C592" s="44" t="str">
        <f t="shared" si="103"/>
        <v/>
      </c>
      <c r="D592" s="45" t="str">
        <f>VLOOKUP(A592,Opdracht!$A$11:$A$1010,1,FALSE)</f>
        <v/>
      </c>
      <c r="E592" s="44" t="str">
        <f t="shared" si="104"/>
        <v/>
      </c>
      <c r="F592" s="19" t="str">
        <f>VLOOKUP(A592,OutputOsiris!$A$9:$B$1008,2,FALSE)</f>
        <v/>
      </c>
      <c r="G592" s="46" t="str">
        <f>IF(C592="NEE","",VLOOKUP(A592,InputToets!$A$9:$J$1008,8,FALSE))</f>
        <v/>
      </c>
      <c r="H592" s="13">
        <f t="shared" si="105"/>
        <v>0</v>
      </c>
      <c r="I592" s="12">
        <f t="shared" si="106"/>
        <v>1</v>
      </c>
      <c r="J592" s="13">
        <f t="shared" si="107"/>
        <v>0</v>
      </c>
      <c r="K592" s="46" t="str">
        <f>IF($K$7=0,"",VLOOKUP(A592,Opdracht!$A$11:$J$1010,8,FALSE))</f>
        <v/>
      </c>
      <c r="L592" s="13">
        <f t="shared" si="108"/>
        <v>0</v>
      </c>
      <c r="M592" s="12">
        <f t="shared" si="109"/>
        <v>0</v>
      </c>
      <c r="N592" s="12">
        <f t="shared" si="110"/>
        <v>0</v>
      </c>
      <c r="O592" s="46" t="str">
        <f t="shared" si="111"/>
        <v/>
      </c>
      <c r="P592" s="20" t="str">
        <f>IF(ISERROR(O592),(G592),IF(OR(ISERROR(G592),ISERROR(K592)),"",IF(AND(G592="",K592=""),IF(A592="","",""),IF(ISNUMBER(O592),IF(OR($O$7="T",$O$7="A"),IF(AND(O592&gt;5,O592&lt;$P$4),5,IF(AND(O592&gt;=$P$4,O592&lt;=6),6,MROUND(O592,P$7))),IF(AND(MIN(G592,K592)&lt;#REF!,R592="!",O592&gt;=$P$4),"ONV",IF(AND(O592&gt;5,O592&lt;$P$4),5,IF(AND(O592&gt;=$P$4,O592&lt;=6),6,MROUND(O592,P$7))))),""))))</f>
        <v/>
      </c>
      <c r="Q592" s="187" t="e">
        <f>IF(AND($O$7="B",ISNUMBER(O592),MIN(G592,K592)&lt;#REF!),"!","")</f>
        <v>#REF!</v>
      </c>
      <c r="R592" s="190" t="str">
        <f t="shared" si="102"/>
        <v/>
      </c>
      <c r="S592" s="193" t="str">
        <f t="shared" si="112"/>
        <v/>
      </c>
    </row>
    <row r="593" spans="1:19" x14ac:dyDescent="0.2">
      <c r="A593" s="21" t="str">
        <f>OutputOsiris!A593</f>
        <v/>
      </c>
      <c r="B593" s="26" t="str">
        <f>VLOOKUP(A593,InputToets!$A$9:$A$1008,1,FALSE)</f>
        <v/>
      </c>
      <c r="C593" s="44" t="str">
        <f t="shared" si="103"/>
        <v/>
      </c>
      <c r="D593" s="45" t="str">
        <f>VLOOKUP(A593,Opdracht!$A$11:$A$1010,1,FALSE)</f>
        <v/>
      </c>
      <c r="E593" s="44" t="str">
        <f t="shared" si="104"/>
        <v/>
      </c>
      <c r="F593" s="19" t="str">
        <f>VLOOKUP(A593,OutputOsiris!$A$9:$B$1008,2,FALSE)</f>
        <v/>
      </c>
      <c r="G593" s="46" t="str">
        <f>IF(C593="NEE","",VLOOKUP(A593,InputToets!$A$9:$J$1008,8,FALSE))</f>
        <v/>
      </c>
      <c r="H593" s="13">
        <f t="shared" si="105"/>
        <v>0</v>
      </c>
      <c r="I593" s="12">
        <f t="shared" si="106"/>
        <v>1</v>
      </c>
      <c r="J593" s="13">
        <f t="shared" si="107"/>
        <v>0</v>
      </c>
      <c r="K593" s="46" t="str">
        <f>IF($K$7=0,"",VLOOKUP(A593,Opdracht!$A$11:$J$1010,8,FALSE))</f>
        <v/>
      </c>
      <c r="L593" s="13">
        <f t="shared" si="108"/>
        <v>0</v>
      </c>
      <c r="M593" s="12">
        <f t="shared" si="109"/>
        <v>0</v>
      </c>
      <c r="N593" s="12">
        <f t="shared" si="110"/>
        <v>0</v>
      </c>
      <c r="O593" s="46" t="str">
        <f t="shared" si="111"/>
        <v/>
      </c>
      <c r="P593" s="20" t="str">
        <f>IF(ISERROR(O593),(G593),IF(OR(ISERROR(G593),ISERROR(K593)),"",IF(AND(G593="",K593=""),IF(A593="","",""),IF(ISNUMBER(O593),IF(OR($O$7="T",$O$7="A"),IF(AND(O593&gt;5,O593&lt;$P$4),5,IF(AND(O593&gt;=$P$4,O593&lt;=6),6,MROUND(O593,P$7))),IF(AND(MIN(G593,K593)&lt;#REF!,R593="!",O593&gt;=$P$4),"ONV",IF(AND(O593&gt;5,O593&lt;$P$4),5,IF(AND(O593&gt;=$P$4,O593&lt;=6),6,MROUND(O593,P$7))))),""))))</f>
        <v/>
      </c>
      <c r="Q593" s="187" t="e">
        <f>IF(AND($O$7="B",ISNUMBER(O593),MIN(G593,K593)&lt;#REF!),"!","")</f>
        <v>#REF!</v>
      </c>
      <c r="R593" s="190" t="str">
        <f t="shared" si="102"/>
        <v/>
      </c>
      <c r="S593" s="193" t="str">
        <f t="shared" si="112"/>
        <v/>
      </c>
    </row>
    <row r="594" spans="1:19" x14ac:dyDescent="0.2">
      <c r="A594" s="21" t="str">
        <f>OutputOsiris!A594</f>
        <v/>
      </c>
      <c r="B594" s="26" t="str">
        <f>VLOOKUP(A594,InputToets!$A$9:$A$1008,1,FALSE)</f>
        <v/>
      </c>
      <c r="C594" s="44" t="str">
        <f t="shared" si="103"/>
        <v/>
      </c>
      <c r="D594" s="45" t="str">
        <f>VLOOKUP(A594,Opdracht!$A$11:$A$1010,1,FALSE)</f>
        <v/>
      </c>
      <c r="E594" s="44" t="str">
        <f t="shared" si="104"/>
        <v/>
      </c>
      <c r="F594" s="19" t="str">
        <f>VLOOKUP(A594,OutputOsiris!$A$9:$B$1008,2,FALSE)</f>
        <v/>
      </c>
      <c r="G594" s="46" t="str">
        <f>IF(C594="NEE","",VLOOKUP(A594,InputToets!$A$9:$J$1008,8,FALSE))</f>
        <v/>
      </c>
      <c r="H594" s="13">
        <f t="shared" si="105"/>
        <v>0</v>
      </c>
      <c r="I594" s="12">
        <f t="shared" si="106"/>
        <v>1</v>
      </c>
      <c r="J594" s="13">
        <f t="shared" si="107"/>
        <v>0</v>
      </c>
      <c r="K594" s="46" t="str">
        <f>IF($K$7=0,"",VLOOKUP(A594,Opdracht!$A$11:$J$1010,8,FALSE))</f>
        <v/>
      </c>
      <c r="L594" s="13">
        <f t="shared" si="108"/>
        <v>0</v>
      </c>
      <c r="M594" s="12">
        <f t="shared" si="109"/>
        <v>0</v>
      </c>
      <c r="N594" s="12">
        <f t="shared" si="110"/>
        <v>0</v>
      </c>
      <c r="O594" s="46" t="str">
        <f t="shared" si="111"/>
        <v/>
      </c>
      <c r="P594" s="20" t="str">
        <f>IF(ISERROR(O594),(G594),IF(OR(ISERROR(G594),ISERROR(K594)),"",IF(AND(G594="",K594=""),IF(A594="","",""),IF(ISNUMBER(O594),IF(OR($O$7="T",$O$7="A"),IF(AND(O594&gt;5,O594&lt;$P$4),5,IF(AND(O594&gt;=$P$4,O594&lt;=6),6,MROUND(O594,P$7))),IF(AND(MIN(G594,K594)&lt;#REF!,R594="!",O594&gt;=$P$4),"ONV",IF(AND(O594&gt;5,O594&lt;$P$4),5,IF(AND(O594&gt;=$P$4,O594&lt;=6),6,MROUND(O594,P$7))))),""))))</f>
        <v/>
      </c>
      <c r="Q594" s="187" t="e">
        <f>IF(AND($O$7="B",ISNUMBER(O594),MIN(G594,K594)&lt;#REF!),"!","")</f>
        <v>#REF!</v>
      </c>
      <c r="R594" s="190" t="str">
        <f t="shared" si="102"/>
        <v/>
      </c>
      <c r="S594" s="193" t="str">
        <f t="shared" si="112"/>
        <v/>
      </c>
    </row>
    <row r="595" spans="1:19" x14ac:dyDescent="0.2">
      <c r="A595" s="21" t="str">
        <f>OutputOsiris!A595</f>
        <v/>
      </c>
      <c r="B595" s="26" t="str">
        <f>VLOOKUP(A595,InputToets!$A$9:$A$1008,1,FALSE)</f>
        <v/>
      </c>
      <c r="C595" s="44" t="str">
        <f t="shared" si="103"/>
        <v/>
      </c>
      <c r="D595" s="45" t="str">
        <f>VLOOKUP(A595,Opdracht!$A$11:$A$1010,1,FALSE)</f>
        <v/>
      </c>
      <c r="E595" s="44" t="str">
        <f t="shared" si="104"/>
        <v/>
      </c>
      <c r="F595" s="19" t="str">
        <f>VLOOKUP(A595,OutputOsiris!$A$9:$B$1008,2,FALSE)</f>
        <v/>
      </c>
      <c r="G595" s="46" t="str">
        <f>IF(C595="NEE","",VLOOKUP(A595,InputToets!$A$9:$J$1008,8,FALSE))</f>
        <v/>
      </c>
      <c r="H595" s="13">
        <f t="shared" si="105"/>
        <v>0</v>
      </c>
      <c r="I595" s="12">
        <f t="shared" si="106"/>
        <v>1</v>
      </c>
      <c r="J595" s="13">
        <f t="shared" si="107"/>
        <v>0</v>
      </c>
      <c r="K595" s="46" t="str">
        <f>IF($K$7=0,"",VLOOKUP(A595,Opdracht!$A$11:$J$1010,8,FALSE))</f>
        <v/>
      </c>
      <c r="L595" s="13">
        <f t="shared" si="108"/>
        <v>0</v>
      </c>
      <c r="M595" s="12">
        <f t="shared" si="109"/>
        <v>0</v>
      </c>
      <c r="N595" s="12">
        <f t="shared" si="110"/>
        <v>0</v>
      </c>
      <c r="O595" s="46" t="str">
        <f t="shared" si="111"/>
        <v/>
      </c>
      <c r="P595" s="20" t="str">
        <f>IF(ISERROR(O595),(G595),IF(OR(ISERROR(G595),ISERROR(K595)),"",IF(AND(G595="",K595=""),IF(A595="","",""),IF(ISNUMBER(O595),IF(OR($O$7="T",$O$7="A"),IF(AND(O595&gt;5,O595&lt;$P$4),5,IF(AND(O595&gt;=$P$4,O595&lt;=6),6,MROUND(O595,P$7))),IF(AND(MIN(G595,K595)&lt;#REF!,R595="!",O595&gt;=$P$4),"ONV",IF(AND(O595&gt;5,O595&lt;$P$4),5,IF(AND(O595&gt;=$P$4,O595&lt;=6),6,MROUND(O595,P$7))))),""))))</f>
        <v/>
      </c>
      <c r="Q595" s="187" t="e">
        <f>IF(AND($O$7="B",ISNUMBER(O595),MIN(G595,K595)&lt;#REF!),"!","")</f>
        <v>#REF!</v>
      </c>
      <c r="R595" s="190" t="str">
        <f t="shared" si="102"/>
        <v/>
      </c>
      <c r="S595" s="193" t="str">
        <f t="shared" si="112"/>
        <v/>
      </c>
    </row>
    <row r="596" spans="1:19" x14ac:dyDescent="0.2">
      <c r="A596" s="21" t="str">
        <f>OutputOsiris!A596</f>
        <v/>
      </c>
      <c r="B596" s="26" t="str">
        <f>VLOOKUP(A596,InputToets!$A$9:$A$1008,1,FALSE)</f>
        <v/>
      </c>
      <c r="C596" s="44" t="str">
        <f t="shared" si="103"/>
        <v/>
      </c>
      <c r="D596" s="45" t="str">
        <f>VLOOKUP(A596,Opdracht!$A$11:$A$1010,1,FALSE)</f>
        <v/>
      </c>
      <c r="E596" s="44" t="str">
        <f t="shared" si="104"/>
        <v/>
      </c>
      <c r="F596" s="19" t="str">
        <f>VLOOKUP(A596,OutputOsiris!$A$9:$B$1008,2,FALSE)</f>
        <v/>
      </c>
      <c r="G596" s="46" t="str">
        <f>IF(C596="NEE","",VLOOKUP(A596,InputToets!$A$9:$J$1008,8,FALSE))</f>
        <v/>
      </c>
      <c r="H596" s="13">
        <f t="shared" si="105"/>
        <v>0</v>
      </c>
      <c r="I596" s="12">
        <f t="shared" si="106"/>
        <v>1</v>
      </c>
      <c r="J596" s="13">
        <f t="shared" si="107"/>
        <v>0</v>
      </c>
      <c r="K596" s="46" t="str">
        <f>IF($K$7=0,"",VLOOKUP(A596,Opdracht!$A$11:$J$1010,8,FALSE))</f>
        <v/>
      </c>
      <c r="L596" s="13">
        <f t="shared" si="108"/>
        <v>0</v>
      </c>
      <c r="M596" s="12">
        <f t="shared" si="109"/>
        <v>0</v>
      </c>
      <c r="N596" s="12">
        <f t="shared" si="110"/>
        <v>0</v>
      </c>
      <c r="O596" s="46" t="str">
        <f t="shared" si="111"/>
        <v/>
      </c>
      <c r="P596" s="20" t="str">
        <f>IF(ISERROR(O596),(G596),IF(OR(ISERROR(G596),ISERROR(K596)),"",IF(AND(G596="",K596=""),IF(A596="","",""),IF(ISNUMBER(O596),IF(OR($O$7="T",$O$7="A"),IF(AND(O596&gt;5,O596&lt;$P$4),5,IF(AND(O596&gt;=$P$4,O596&lt;=6),6,MROUND(O596,P$7))),IF(AND(MIN(G596,K596)&lt;#REF!,R596="!",O596&gt;=$P$4),"ONV",IF(AND(O596&gt;5,O596&lt;$P$4),5,IF(AND(O596&gt;=$P$4,O596&lt;=6),6,MROUND(O596,P$7))))),""))))</f>
        <v/>
      </c>
      <c r="Q596" s="187" t="e">
        <f>IF(AND($O$7="B",ISNUMBER(O596),MIN(G596,K596)&lt;#REF!),"!","")</f>
        <v>#REF!</v>
      </c>
      <c r="R596" s="190" t="str">
        <f t="shared" si="102"/>
        <v/>
      </c>
      <c r="S596" s="193" t="str">
        <f t="shared" si="112"/>
        <v/>
      </c>
    </row>
    <row r="597" spans="1:19" x14ac:dyDescent="0.2">
      <c r="A597" s="21" t="str">
        <f>OutputOsiris!A597</f>
        <v/>
      </c>
      <c r="B597" s="26" t="str">
        <f>VLOOKUP(A597,InputToets!$A$9:$A$1008,1,FALSE)</f>
        <v/>
      </c>
      <c r="C597" s="44" t="str">
        <f t="shared" si="103"/>
        <v/>
      </c>
      <c r="D597" s="45" t="str">
        <f>VLOOKUP(A597,Opdracht!$A$11:$A$1010,1,FALSE)</f>
        <v/>
      </c>
      <c r="E597" s="44" t="str">
        <f t="shared" si="104"/>
        <v/>
      </c>
      <c r="F597" s="19" t="str">
        <f>VLOOKUP(A597,OutputOsiris!$A$9:$B$1008,2,FALSE)</f>
        <v/>
      </c>
      <c r="G597" s="46" t="str">
        <f>IF(C597="NEE","",VLOOKUP(A597,InputToets!$A$9:$J$1008,8,FALSE))</f>
        <v/>
      </c>
      <c r="H597" s="13">
        <f t="shared" si="105"/>
        <v>0</v>
      </c>
      <c r="I597" s="12">
        <f t="shared" si="106"/>
        <v>1</v>
      </c>
      <c r="J597" s="13">
        <f t="shared" si="107"/>
        <v>0</v>
      </c>
      <c r="K597" s="46" t="str">
        <f>IF($K$7=0,"",VLOOKUP(A597,Opdracht!$A$11:$J$1010,8,FALSE))</f>
        <v/>
      </c>
      <c r="L597" s="13">
        <f t="shared" si="108"/>
        <v>0</v>
      </c>
      <c r="M597" s="12">
        <f t="shared" si="109"/>
        <v>0</v>
      </c>
      <c r="N597" s="12">
        <f t="shared" si="110"/>
        <v>0</v>
      </c>
      <c r="O597" s="46" t="str">
        <f t="shared" si="111"/>
        <v/>
      </c>
      <c r="P597" s="20" t="str">
        <f>IF(ISERROR(O597),(G597),IF(OR(ISERROR(G597),ISERROR(K597)),"",IF(AND(G597="",K597=""),IF(A597="","",""),IF(ISNUMBER(O597),IF(OR($O$7="T",$O$7="A"),IF(AND(O597&gt;5,O597&lt;$P$4),5,IF(AND(O597&gt;=$P$4,O597&lt;=6),6,MROUND(O597,P$7))),IF(AND(MIN(G597,K597)&lt;#REF!,R597="!",O597&gt;=$P$4),"ONV",IF(AND(O597&gt;5,O597&lt;$P$4),5,IF(AND(O597&gt;=$P$4,O597&lt;=6),6,MROUND(O597,P$7))))),""))))</f>
        <v/>
      </c>
      <c r="Q597" s="187" t="e">
        <f>IF(AND($O$7="B",ISNUMBER(O597),MIN(G597,K597)&lt;#REF!),"!","")</f>
        <v>#REF!</v>
      </c>
      <c r="R597" s="190" t="str">
        <f t="shared" si="102"/>
        <v/>
      </c>
      <c r="S597" s="193" t="str">
        <f t="shared" si="112"/>
        <v/>
      </c>
    </row>
    <row r="598" spans="1:19" x14ac:dyDescent="0.2">
      <c r="A598" s="21" t="str">
        <f>OutputOsiris!A598</f>
        <v/>
      </c>
      <c r="B598" s="26" t="str">
        <f>VLOOKUP(A598,InputToets!$A$9:$A$1008,1,FALSE)</f>
        <v/>
      </c>
      <c r="C598" s="44" t="str">
        <f t="shared" si="103"/>
        <v/>
      </c>
      <c r="D598" s="45" t="str">
        <f>VLOOKUP(A598,Opdracht!$A$11:$A$1010,1,FALSE)</f>
        <v/>
      </c>
      <c r="E598" s="44" t="str">
        <f t="shared" si="104"/>
        <v/>
      </c>
      <c r="F598" s="19" t="str">
        <f>VLOOKUP(A598,OutputOsiris!$A$9:$B$1008,2,FALSE)</f>
        <v/>
      </c>
      <c r="G598" s="46" t="str">
        <f>IF(C598="NEE","",VLOOKUP(A598,InputToets!$A$9:$J$1008,8,FALSE))</f>
        <v/>
      </c>
      <c r="H598" s="13">
        <f t="shared" si="105"/>
        <v>0</v>
      </c>
      <c r="I598" s="12">
        <f t="shared" si="106"/>
        <v>1</v>
      </c>
      <c r="J598" s="13">
        <f t="shared" si="107"/>
        <v>0</v>
      </c>
      <c r="K598" s="46" t="str">
        <f>IF($K$7=0,"",VLOOKUP(A598,Opdracht!$A$11:$J$1010,8,FALSE))</f>
        <v/>
      </c>
      <c r="L598" s="13">
        <f t="shared" si="108"/>
        <v>0</v>
      </c>
      <c r="M598" s="12">
        <f t="shared" si="109"/>
        <v>0</v>
      </c>
      <c r="N598" s="12">
        <f t="shared" si="110"/>
        <v>0</v>
      </c>
      <c r="O598" s="46" t="str">
        <f t="shared" si="111"/>
        <v/>
      </c>
      <c r="P598" s="20" t="str">
        <f>IF(ISERROR(O598),(G598),IF(OR(ISERROR(G598),ISERROR(K598)),"",IF(AND(G598="",K598=""),IF(A598="","",""),IF(ISNUMBER(O598),IF(OR($O$7="T",$O$7="A"),IF(AND(O598&gt;5,O598&lt;$P$4),5,IF(AND(O598&gt;=$P$4,O598&lt;=6),6,MROUND(O598,P$7))),IF(AND(MIN(G598,K598)&lt;#REF!,R598="!",O598&gt;=$P$4),"ONV",IF(AND(O598&gt;5,O598&lt;$P$4),5,IF(AND(O598&gt;=$P$4,O598&lt;=6),6,MROUND(O598,P$7))))),""))))</f>
        <v/>
      </c>
      <c r="Q598" s="187" t="e">
        <f>IF(AND($O$7="B",ISNUMBER(O598),MIN(G598,K598)&lt;#REF!),"!","")</f>
        <v>#REF!</v>
      </c>
      <c r="R598" s="190" t="str">
        <f t="shared" si="102"/>
        <v/>
      </c>
      <c r="S598" s="193" t="str">
        <f t="shared" si="112"/>
        <v/>
      </c>
    </row>
    <row r="599" spans="1:19" x14ac:dyDescent="0.2">
      <c r="A599" s="21" t="str">
        <f>OutputOsiris!A599</f>
        <v/>
      </c>
      <c r="B599" s="26" t="str">
        <f>VLOOKUP(A599,InputToets!$A$9:$A$1008,1,FALSE)</f>
        <v/>
      </c>
      <c r="C599" s="44" t="str">
        <f t="shared" si="103"/>
        <v/>
      </c>
      <c r="D599" s="45" t="str">
        <f>VLOOKUP(A599,Opdracht!$A$11:$A$1010,1,FALSE)</f>
        <v/>
      </c>
      <c r="E599" s="44" t="str">
        <f t="shared" si="104"/>
        <v/>
      </c>
      <c r="F599" s="19" t="str">
        <f>VLOOKUP(A599,OutputOsiris!$A$9:$B$1008,2,FALSE)</f>
        <v/>
      </c>
      <c r="G599" s="46" t="str">
        <f>IF(C599="NEE","",VLOOKUP(A599,InputToets!$A$9:$J$1008,8,FALSE))</f>
        <v/>
      </c>
      <c r="H599" s="13">
        <f t="shared" si="105"/>
        <v>0</v>
      </c>
      <c r="I599" s="12">
        <f t="shared" si="106"/>
        <v>1</v>
      </c>
      <c r="J599" s="13">
        <f t="shared" si="107"/>
        <v>0</v>
      </c>
      <c r="K599" s="46" t="str">
        <f>IF($K$7=0,"",VLOOKUP(A599,Opdracht!$A$11:$J$1010,8,FALSE))</f>
        <v/>
      </c>
      <c r="L599" s="13">
        <f t="shared" si="108"/>
        <v>0</v>
      </c>
      <c r="M599" s="12">
        <f t="shared" si="109"/>
        <v>0</v>
      </c>
      <c r="N599" s="12">
        <f t="shared" si="110"/>
        <v>0</v>
      </c>
      <c r="O599" s="46" t="str">
        <f t="shared" si="111"/>
        <v/>
      </c>
      <c r="P599" s="20" t="str">
        <f>IF(ISERROR(O599),(G599),IF(OR(ISERROR(G599),ISERROR(K599)),"",IF(AND(G599="",K599=""),IF(A599="","",""),IF(ISNUMBER(O599),IF(OR($O$7="T",$O$7="A"),IF(AND(O599&gt;5,O599&lt;$P$4),5,IF(AND(O599&gt;=$P$4,O599&lt;=6),6,MROUND(O599,P$7))),IF(AND(MIN(G599,K599)&lt;#REF!,R599="!",O599&gt;=$P$4),"ONV",IF(AND(O599&gt;5,O599&lt;$P$4),5,IF(AND(O599&gt;=$P$4,O599&lt;=6),6,MROUND(O599,P$7))))),""))))</f>
        <v/>
      </c>
      <c r="Q599" s="187" t="e">
        <f>IF(AND($O$7="B",ISNUMBER(O599),MIN(G599,K599)&lt;#REF!),"!","")</f>
        <v>#REF!</v>
      </c>
      <c r="R599" s="190" t="str">
        <f t="shared" si="102"/>
        <v/>
      </c>
      <c r="S599" s="193" t="str">
        <f t="shared" si="112"/>
        <v/>
      </c>
    </row>
    <row r="600" spans="1:19" x14ac:dyDescent="0.2">
      <c r="A600" s="21" t="str">
        <f>OutputOsiris!A600</f>
        <v/>
      </c>
      <c r="B600" s="26" t="str">
        <f>VLOOKUP(A600,InputToets!$A$9:$A$1008,1,FALSE)</f>
        <v/>
      </c>
      <c r="C600" s="44" t="str">
        <f t="shared" si="103"/>
        <v/>
      </c>
      <c r="D600" s="45" t="str">
        <f>VLOOKUP(A600,Opdracht!$A$11:$A$1010,1,FALSE)</f>
        <v/>
      </c>
      <c r="E600" s="44" t="str">
        <f t="shared" si="104"/>
        <v/>
      </c>
      <c r="F600" s="19" t="str">
        <f>VLOOKUP(A600,OutputOsiris!$A$9:$B$1008,2,FALSE)</f>
        <v/>
      </c>
      <c r="G600" s="46" t="str">
        <f>IF(C600="NEE","",VLOOKUP(A600,InputToets!$A$9:$J$1008,8,FALSE))</f>
        <v/>
      </c>
      <c r="H600" s="13">
        <f t="shared" si="105"/>
        <v>0</v>
      </c>
      <c r="I600" s="12">
        <f t="shared" si="106"/>
        <v>1</v>
      </c>
      <c r="J600" s="13">
        <f t="shared" si="107"/>
        <v>0</v>
      </c>
      <c r="K600" s="46" t="str">
        <f>IF($K$7=0,"",VLOOKUP(A600,Opdracht!$A$11:$J$1010,8,FALSE))</f>
        <v/>
      </c>
      <c r="L600" s="13">
        <f t="shared" si="108"/>
        <v>0</v>
      </c>
      <c r="M600" s="12">
        <f t="shared" si="109"/>
        <v>0</v>
      </c>
      <c r="N600" s="12">
        <f t="shared" si="110"/>
        <v>0</v>
      </c>
      <c r="O600" s="46" t="str">
        <f t="shared" si="111"/>
        <v/>
      </c>
      <c r="P600" s="20" t="str">
        <f>IF(ISERROR(O600),(G600),IF(OR(ISERROR(G600),ISERROR(K600)),"",IF(AND(G600="",K600=""),IF(A600="","",""),IF(ISNUMBER(O600),IF(OR($O$7="T",$O$7="A"),IF(AND(O600&gt;5,O600&lt;$P$4),5,IF(AND(O600&gt;=$P$4,O600&lt;=6),6,MROUND(O600,P$7))),IF(AND(MIN(G600,K600)&lt;#REF!,R600="!",O600&gt;=$P$4),"ONV",IF(AND(O600&gt;5,O600&lt;$P$4),5,IF(AND(O600&gt;=$P$4,O600&lt;=6),6,MROUND(O600,P$7))))),""))))</f>
        <v/>
      </c>
      <c r="Q600" s="187" t="e">
        <f>IF(AND($O$7="B",ISNUMBER(O600),MIN(G600,K600)&lt;#REF!),"!","")</f>
        <v>#REF!</v>
      </c>
      <c r="R600" s="190" t="str">
        <f t="shared" si="102"/>
        <v/>
      </c>
      <c r="S600" s="193" t="str">
        <f t="shared" si="112"/>
        <v/>
      </c>
    </row>
    <row r="601" spans="1:19" x14ac:dyDescent="0.2">
      <c r="A601" s="21" t="str">
        <f>OutputOsiris!A601</f>
        <v/>
      </c>
      <c r="B601" s="26" t="str">
        <f>VLOOKUP(A601,InputToets!$A$9:$A$1008,1,FALSE)</f>
        <v/>
      </c>
      <c r="C601" s="44" t="str">
        <f t="shared" si="103"/>
        <v/>
      </c>
      <c r="D601" s="45" t="str">
        <f>VLOOKUP(A601,Opdracht!$A$11:$A$1010,1,FALSE)</f>
        <v/>
      </c>
      <c r="E601" s="44" t="str">
        <f t="shared" si="104"/>
        <v/>
      </c>
      <c r="F601" s="19" t="str">
        <f>VLOOKUP(A601,OutputOsiris!$A$9:$B$1008,2,FALSE)</f>
        <v/>
      </c>
      <c r="G601" s="46" t="str">
        <f>IF(C601="NEE","",VLOOKUP(A601,InputToets!$A$9:$J$1008,8,FALSE))</f>
        <v/>
      </c>
      <c r="H601" s="13">
        <f t="shared" si="105"/>
        <v>0</v>
      </c>
      <c r="I601" s="12">
        <f t="shared" si="106"/>
        <v>1</v>
      </c>
      <c r="J601" s="13">
        <f t="shared" si="107"/>
        <v>0</v>
      </c>
      <c r="K601" s="46" t="str">
        <f>IF($K$7=0,"",VLOOKUP(A601,Opdracht!$A$11:$J$1010,8,FALSE))</f>
        <v/>
      </c>
      <c r="L601" s="13">
        <f t="shared" si="108"/>
        <v>0</v>
      </c>
      <c r="M601" s="12">
        <f t="shared" si="109"/>
        <v>0</v>
      </c>
      <c r="N601" s="12">
        <f t="shared" si="110"/>
        <v>0</v>
      </c>
      <c r="O601" s="46" t="str">
        <f t="shared" si="111"/>
        <v/>
      </c>
      <c r="P601" s="20" t="str">
        <f>IF(ISERROR(O601),(G601),IF(OR(ISERROR(G601),ISERROR(K601)),"",IF(AND(G601="",K601=""),IF(A601="","",""),IF(ISNUMBER(O601),IF(OR($O$7="T",$O$7="A"),IF(AND(O601&gt;5,O601&lt;$P$4),5,IF(AND(O601&gt;=$P$4,O601&lt;=6),6,MROUND(O601,P$7))),IF(AND(MIN(G601,K601)&lt;#REF!,R601="!",O601&gt;=$P$4),"ONV",IF(AND(O601&gt;5,O601&lt;$P$4),5,IF(AND(O601&gt;=$P$4,O601&lt;=6),6,MROUND(O601,P$7))))),""))))</f>
        <v/>
      </c>
      <c r="Q601" s="187" t="e">
        <f>IF(AND($O$7="B",ISNUMBER(O601),MIN(G601,K601)&lt;#REF!),"!","")</f>
        <v>#REF!</v>
      </c>
      <c r="R601" s="190" t="str">
        <f t="shared" si="102"/>
        <v/>
      </c>
      <c r="S601" s="193" t="str">
        <f t="shared" si="112"/>
        <v/>
      </c>
    </row>
    <row r="602" spans="1:19" x14ac:dyDescent="0.2">
      <c r="A602" s="21" t="str">
        <f>OutputOsiris!A602</f>
        <v/>
      </c>
      <c r="B602" s="26" t="str">
        <f>VLOOKUP(A602,InputToets!$A$9:$A$1008,1,FALSE)</f>
        <v/>
      </c>
      <c r="C602" s="44" t="str">
        <f t="shared" si="103"/>
        <v/>
      </c>
      <c r="D602" s="45" t="str">
        <f>VLOOKUP(A602,Opdracht!$A$11:$A$1010,1,FALSE)</f>
        <v/>
      </c>
      <c r="E602" s="44" t="str">
        <f t="shared" si="104"/>
        <v/>
      </c>
      <c r="F602" s="19" t="str">
        <f>VLOOKUP(A602,OutputOsiris!$A$9:$B$1008,2,FALSE)</f>
        <v/>
      </c>
      <c r="G602" s="46" t="str">
        <f>IF(C602="NEE","",VLOOKUP(A602,InputToets!$A$9:$J$1008,8,FALSE))</f>
        <v/>
      </c>
      <c r="H602" s="13">
        <f t="shared" si="105"/>
        <v>0</v>
      </c>
      <c r="I602" s="12">
        <f t="shared" si="106"/>
        <v>1</v>
      </c>
      <c r="J602" s="13">
        <f t="shared" si="107"/>
        <v>0</v>
      </c>
      <c r="K602" s="46" t="str">
        <f>IF($K$7=0,"",VLOOKUP(A602,Opdracht!$A$11:$J$1010,8,FALSE))</f>
        <v/>
      </c>
      <c r="L602" s="13">
        <f t="shared" si="108"/>
        <v>0</v>
      </c>
      <c r="M602" s="12">
        <f t="shared" si="109"/>
        <v>0</v>
      </c>
      <c r="N602" s="12">
        <f t="shared" si="110"/>
        <v>0</v>
      </c>
      <c r="O602" s="46" t="str">
        <f t="shared" si="111"/>
        <v/>
      </c>
      <c r="P602" s="20" t="str">
        <f>IF(ISERROR(O602),(G602),IF(OR(ISERROR(G602),ISERROR(K602)),"",IF(AND(G602="",K602=""),IF(A602="","",""),IF(ISNUMBER(O602),IF(OR($O$7="T",$O$7="A"),IF(AND(O602&gt;5,O602&lt;$P$4),5,IF(AND(O602&gt;=$P$4,O602&lt;=6),6,MROUND(O602,P$7))),IF(AND(MIN(G602,K602)&lt;#REF!,R602="!",O602&gt;=$P$4),"ONV",IF(AND(O602&gt;5,O602&lt;$P$4),5,IF(AND(O602&gt;=$P$4,O602&lt;=6),6,MROUND(O602,P$7))))),""))))</f>
        <v/>
      </c>
      <c r="Q602" s="187" t="e">
        <f>IF(AND($O$7="B",ISNUMBER(O602),MIN(G602,K602)&lt;#REF!),"!","")</f>
        <v>#REF!</v>
      </c>
      <c r="R602" s="190" t="str">
        <f t="shared" si="102"/>
        <v/>
      </c>
      <c r="S602" s="193" t="str">
        <f t="shared" si="112"/>
        <v/>
      </c>
    </row>
    <row r="603" spans="1:19" x14ac:dyDescent="0.2">
      <c r="A603" s="21" t="str">
        <f>OutputOsiris!A603</f>
        <v/>
      </c>
      <c r="B603" s="26" t="str">
        <f>VLOOKUP(A603,InputToets!$A$9:$A$1008,1,FALSE)</f>
        <v/>
      </c>
      <c r="C603" s="44" t="str">
        <f t="shared" si="103"/>
        <v/>
      </c>
      <c r="D603" s="45" t="str">
        <f>VLOOKUP(A603,Opdracht!$A$11:$A$1010,1,FALSE)</f>
        <v/>
      </c>
      <c r="E603" s="44" t="str">
        <f t="shared" si="104"/>
        <v/>
      </c>
      <c r="F603" s="19" t="str">
        <f>VLOOKUP(A603,OutputOsiris!$A$9:$B$1008,2,FALSE)</f>
        <v/>
      </c>
      <c r="G603" s="46" t="str">
        <f>IF(C603="NEE","",VLOOKUP(A603,InputToets!$A$9:$J$1008,8,FALSE))</f>
        <v/>
      </c>
      <c r="H603" s="13">
        <f t="shared" si="105"/>
        <v>0</v>
      </c>
      <c r="I603" s="12">
        <f t="shared" si="106"/>
        <v>1</v>
      </c>
      <c r="J603" s="13">
        <f t="shared" si="107"/>
        <v>0</v>
      </c>
      <c r="K603" s="46" t="str">
        <f>IF($K$7=0,"",VLOOKUP(A603,Opdracht!$A$11:$J$1010,8,FALSE))</f>
        <v/>
      </c>
      <c r="L603" s="13">
        <f t="shared" si="108"/>
        <v>0</v>
      </c>
      <c r="M603" s="12">
        <f t="shared" si="109"/>
        <v>0</v>
      </c>
      <c r="N603" s="12">
        <f t="shared" si="110"/>
        <v>0</v>
      </c>
      <c r="O603" s="46" t="str">
        <f t="shared" si="111"/>
        <v/>
      </c>
      <c r="P603" s="20" t="str">
        <f>IF(ISERROR(O603),(G603),IF(OR(ISERROR(G603),ISERROR(K603)),"",IF(AND(G603="",K603=""),IF(A603="","",""),IF(ISNUMBER(O603),IF(OR($O$7="T",$O$7="A"),IF(AND(O603&gt;5,O603&lt;$P$4),5,IF(AND(O603&gt;=$P$4,O603&lt;=6),6,MROUND(O603,P$7))),IF(AND(MIN(G603,K603)&lt;#REF!,R603="!",O603&gt;=$P$4),"ONV",IF(AND(O603&gt;5,O603&lt;$P$4),5,IF(AND(O603&gt;=$P$4,O603&lt;=6),6,MROUND(O603,P$7))))),""))))</f>
        <v/>
      </c>
      <c r="Q603" s="187" t="e">
        <f>IF(AND($O$7="B",ISNUMBER(O603),MIN(G603,K603)&lt;#REF!),"!","")</f>
        <v>#REF!</v>
      </c>
      <c r="R603" s="190" t="str">
        <f t="shared" si="102"/>
        <v/>
      </c>
      <c r="S603" s="193" t="str">
        <f t="shared" si="112"/>
        <v/>
      </c>
    </row>
    <row r="604" spans="1:19" x14ac:dyDescent="0.2">
      <c r="A604" s="21" t="str">
        <f>OutputOsiris!A604</f>
        <v/>
      </c>
      <c r="B604" s="26" t="str">
        <f>VLOOKUP(A604,InputToets!$A$9:$A$1008,1,FALSE)</f>
        <v/>
      </c>
      <c r="C604" s="44" t="str">
        <f t="shared" si="103"/>
        <v/>
      </c>
      <c r="D604" s="45" t="str">
        <f>VLOOKUP(A604,Opdracht!$A$11:$A$1010,1,FALSE)</f>
        <v/>
      </c>
      <c r="E604" s="44" t="str">
        <f t="shared" si="104"/>
        <v/>
      </c>
      <c r="F604" s="19" t="str">
        <f>VLOOKUP(A604,OutputOsiris!$A$9:$B$1008,2,FALSE)</f>
        <v/>
      </c>
      <c r="G604" s="46" t="str">
        <f>IF(C604="NEE","",VLOOKUP(A604,InputToets!$A$9:$J$1008,8,FALSE))</f>
        <v/>
      </c>
      <c r="H604" s="13">
        <f t="shared" si="105"/>
        <v>0</v>
      </c>
      <c r="I604" s="12">
        <f t="shared" si="106"/>
        <v>1</v>
      </c>
      <c r="J604" s="13">
        <f t="shared" si="107"/>
        <v>0</v>
      </c>
      <c r="K604" s="46" t="str">
        <f>IF($K$7=0,"",VLOOKUP(A604,Opdracht!$A$11:$J$1010,8,FALSE))</f>
        <v/>
      </c>
      <c r="L604" s="13">
        <f t="shared" si="108"/>
        <v>0</v>
      </c>
      <c r="M604" s="12">
        <f t="shared" si="109"/>
        <v>0</v>
      </c>
      <c r="N604" s="12">
        <f t="shared" si="110"/>
        <v>0</v>
      </c>
      <c r="O604" s="46" t="str">
        <f t="shared" si="111"/>
        <v/>
      </c>
      <c r="P604" s="20" t="str">
        <f>IF(ISERROR(O604),(G604),IF(OR(ISERROR(G604),ISERROR(K604)),"",IF(AND(G604="",K604=""),IF(A604="","",""),IF(ISNUMBER(O604),IF(OR($O$7="T",$O$7="A"),IF(AND(O604&gt;5,O604&lt;$P$4),5,IF(AND(O604&gt;=$P$4,O604&lt;=6),6,MROUND(O604,P$7))),IF(AND(MIN(G604,K604)&lt;#REF!,R604="!",O604&gt;=$P$4),"ONV",IF(AND(O604&gt;5,O604&lt;$P$4),5,IF(AND(O604&gt;=$P$4,O604&lt;=6),6,MROUND(O604,P$7))))),""))))</f>
        <v/>
      </c>
      <c r="Q604" s="187" t="e">
        <f>IF(AND($O$7="B",ISNUMBER(O604),MIN(G604,K604)&lt;#REF!),"!","")</f>
        <v>#REF!</v>
      </c>
      <c r="R604" s="190" t="str">
        <f t="shared" si="102"/>
        <v/>
      </c>
      <c r="S604" s="193" t="str">
        <f t="shared" si="112"/>
        <v/>
      </c>
    </row>
    <row r="605" spans="1:19" x14ac:dyDescent="0.2">
      <c r="A605" s="21" t="str">
        <f>OutputOsiris!A605</f>
        <v/>
      </c>
      <c r="B605" s="26" t="str">
        <f>VLOOKUP(A605,InputToets!$A$9:$A$1008,1,FALSE)</f>
        <v/>
      </c>
      <c r="C605" s="44" t="str">
        <f t="shared" si="103"/>
        <v/>
      </c>
      <c r="D605" s="45" t="str">
        <f>VLOOKUP(A605,Opdracht!$A$11:$A$1010,1,FALSE)</f>
        <v/>
      </c>
      <c r="E605" s="44" t="str">
        <f t="shared" si="104"/>
        <v/>
      </c>
      <c r="F605" s="19" t="str">
        <f>VLOOKUP(A605,OutputOsiris!$A$9:$B$1008,2,FALSE)</f>
        <v/>
      </c>
      <c r="G605" s="46" t="str">
        <f>IF(C605="NEE","",VLOOKUP(A605,InputToets!$A$9:$J$1008,8,FALSE))</f>
        <v/>
      </c>
      <c r="H605" s="13">
        <f t="shared" si="105"/>
        <v>0</v>
      </c>
      <c r="I605" s="12">
        <f t="shared" si="106"/>
        <v>1</v>
      </c>
      <c r="J605" s="13">
        <f t="shared" si="107"/>
        <v>0</v>
      </c>
      <c r="K605" s="46" t="str">
        <f>IF($K$7=0,"",VLOOKUP(A605,Opdracht!$A$11:$J$1010,8,FALSE))</f>
        <v/>
      </c>
      <c r="L605" s="13">
        <f t="shared" si="108"/>
        <v>0</v>
      </c>
      <c r="M605" s="12">
        <f t="shared" si="109"/>
        <v>0</v>
      </c>
      <c r="N605" s="12">
        <f t="shared" si="110"/>
        <v>0</v>
      </c>
      <c r="O605" s="46" t="str">
        <f t="shared" si="111"/>
        <v/>
      </c>
      <c r="P605" s="20" t="str">
        <f>IF(ISERROR(O605),(G605),IF(OR(ISERROR(G605),ISERROR(K605)),"",IF(AND(G605="",K605=""),IF(A605="","",""),IF(ISNUMBER(O605),IF(OR($O$7="T",$O$7="A"),IF(AND(O605&gt;5,O605&lt;$P$4),5,IF(AND(O605&gt;=$P$4,O605&lt;=6),6,MROUND(O605,P$7))),IF(AND(MIN(G605,K605)&lt;#REF!,R605="!",O605&gt;=$P$4),"ONV",IF(AND(O605&gt;5,O605&lt;$P$4),5,IF(AND(O605&gt;=$P$4,O605&lt;=6),6,MROUND(O605,P$7))))),""))))</f>
        <v/>
      </c>
      <c r="Q605" s="187" t="e">
        <f>IF(AND($O$7="B",ISNUMBER(O605),MIN(G605,K605)&lt;#REF!),"!","")</f>
        <v>#REF!</v>
      </c>
      <c r="R605" s="190" t="str">
        <f t="shared" si="102"/>
        <v/>
      </c>
      <c r="S605" s="193" t="str">
        <f t="shared" si="112"/>
        <v/>
      </c>
    </row>
    <row r="606" spans="1:19" x14ac:dyDescent="0.2">
      <c r="A606" s="21" t="str">
        <f>OutputOsiris!A606</f>
        <v/>
      </c>
      <c r="B606" s="26" t="str">
        <f>VLOOKUP(A606,InputToets!$A$9:$A$1008,1,FALSE)</f>
        <v/>
      </c>
      <c r="C606" s="44" t="str">
        <f t="shared" si="103"/>
        <v/>
      </c>
      <c r="D606" s="45" t="str">
        <f>VLOOKUP(A606,Opdracht!$A$11:$A$1010,1,FALSE)</f>
        <v/>
      </c>
      <c r="E606" s="44" t="str">
        <f t="shared" si="104"/>
        <v/>
      </c>
      <c r="F606" s="19" t="str">
        <f>VLOOKUP(A606,OutputOsiris!$A$9:$B$1008,2,FALSE)</f>
        <v/>
      </c>
      <c r="G606" s="46" t="str">
        <f>IF(C606="NEE","",VLOOKUP(A606,InputToets!$A$9:$J$1008,8,FALSE))</f>
        <v/>
      </c>
      <c r="H606" s="13">
        <f t="shared" si="105"/>
        <v>0</v>
      </c>
      <c r="I606" s="12">
        <f t="shared" si="106"/>
        <v>1</v>
      </c>
      <c r="J606" s="13">
        <f t="shared" si="107"/>
        <v>0</v>
      </c>
      <c r="K606" s="46" t="str">
        <f>IF($K$7=0,"",VLOOKUP(A606,Opdracht!$A$11:$J$1010,8,FALSE))</f>
        <v/>
      </c>
      <c r="L606" s="13">
        <f t="shared" si="108"/>
        <v>0</v>
      </c>
      <c r="M606" s="12">
        <f t="shared" si="109"/>
        <v>0</v>
      </c>
      <c r="N606" s="12">
        <f t="shared" si="110"/>
        <v>0</v>
      </c>
      <c r="O606" s="46" t="str">
        <f t="shared" si="111"/>
        <v/>
      </c>
      <c r="P606" s="20" t="str">
        <f>IF(ISERROR(O606),(G606),IF(OR(ISERROR(G606),ISERROR(K606)),"",IF(AND(G606="",K606=""),IF(A606="","",""),IF(ISNUMBER(O606),IF(OR($O$7="T",$O$7="A"),IF(AND(O606&gt;5,O606&lt;$P$4),5,IF(AND(O606&gt;=$P$4,O606&lt;=6),6,MROUND(O606,P$7))),IF(AND(MIN(G606,K606)&lt;#REF!,R606="!",O606&gt;=$P$4),"ONV",IF(AND(O606&gt;5,O606&lt;$P$4),5,IF(AND(O606&gt;=$P$4,O606&lt;=6),6,MROUND(O606,P$7))))),""))))</f>
        <v/>
      </c>
      <c r="Q606" s="187" t="e">
        <f>IF(AND($O$7="B",ISNUMBER(O606),MIN(G606,K606)&lt;#REF!),"!","")</f>
        <v>#REF!</v>
      </c>
      <c r="R606" s="190" t="str">
        <f t="shared" si="102"/>
        <v/>
      </c>
      <c r="S606" s="193" t="str">
        <f t="shared" si="112"/>
        <v/>
      </c>
    </row>
    <row r="607" spans="1:19" x14ac:dyDescent="0.2">
      <c r="A607" s="21" t="str">
        <f>OutputOsiris!A607</f>
        <v/>
      </c>
      <c r="B607" s="26" t="str">
        <f>VLOOKUP(A607,InputToets!$A$9:$A$1008,1,FALSE)</f>
        <v/>
      </c>
      <c r="C607" s="44" t="str">
        <f t="shared" si="103"/>
        <v/>
      </c>
      <c r="D607" s="45" t="str">
        <f>VLOOKUP(A607,Opdracht!$A$11:$A$1010,1,FALSE)</f>
        <v/>
      </c>
      <c r="E607" s="44" t="str">
        <f t="shared" si="104"/>
        <v/>
      </c>
      <c r="F607" s="19" t="str">
        <f>VLOOKUP(A607,OutputOsiris!$A$9:$B$1008,2,FALSE)</f>
        <v/>
      </c>
      <c r="G607" s="46" t="str">
        <f>IF(C607="NEE","",VLOOKUP(A607,InputToets!$A$9:$J$1008,8,FALSE))</f>
        <v/>
      </c>
      <c r="H607" s="13">
        <f t="shared" si="105"/>
        <v>0</v>
      </c>
      <c r="I607" s="12">
        <f t="shared" si="106"/>
        <v>1</v>
      </c>
      <c r="J607" s="13">
        <f t="shared" si="107"/>
        <v>0</v>
      </c>
      <c r="K607" s="46" t="str">
        <f>IF($K$7=0,"",VLOOKUP(A607,Opdracht!$A$11:$J$1010,8,FALSE))</f>
        <v/>
      </c>
      <c r="L607" s="13">
        <f t="shared" si="108"/>
        <v>0</v>
      </c>
      <c r="M607" s="12">
        <f t="shared" si="109"/>
        <v>0</v>
      </c>
      <c r="N607" s="12">
        <f t="shared" si="110"/>
        <v>0</v>
      </c>
      <c r="O607" s="46" t="str">
        <f t="shared" si="111"/>
        <v/>
      </c>
      <c r="P607" s="20" t="str">
        <f>IF(ISERROR(O607),(G607),IF(OR(ISERROR(G607),ISERROR(K607)),"",IF(AND(G607="",K607=""),IF(A607="","",""),IF(ISNUMBER(O607),IF(OR($O$7="T",$O$7="A"),IF(AND(O607&gt;5,O607&lt;$P$4),5,IF(AND(O607&gt;=$P$4,O607&lt;=6),6,MROUND(O607,P$7))),IF(AND(MIN(G607,K607)&lt;#REF!,R607="!",O607&gt;=$P$4),"ONV",IF(AND(O607&gt;5,O607&lt;$P$4),5,IF(AND(O607&gt;=$P$4,O607&lt;=6),6,MROUND(O607,P$7))))),""))))</f>
        <v/>
      </c>
      <c r="Q607" s="187" t="e">
        <f>IF(AND($O$7="B",ISNUMBER(O607),MIN(G607,K607)&lt;#REF!),"!","")</f>
        <v>#REF!</v>
      </c>
      <c r="R607" s="190" t="str">
        <f t="shared" si="102"/>
        <v/>
      </c>
      <c r="S607" s="193" t="str">
        <f t="shared" si="112"/>
        <v/>
      </c>
    </row>
    <row r="608" spans="1:19" x14ac:dyDescent="0.2">
      <c r="A608" s="21" t="str">
        <f>OutputOsiris!A608</f>
        <v/>
      </c>
      <c r="B608" s="26" t="str">
        <f>VLOOKUP(A608,InputToets!$A$9:$A$1008,1,FALSE)</f>
        <v/>
      </c>
      <c r="C608" s="44" t="str">
        <f t="shared" si="103"/>
        <v/>
      </c>
      <c r="D608" s="45" t="str">
        <f>VLOOKUP(A608,Opdracht!$A$11:$A$1010,1,FALSE)</f>
        <v/>
      </c>
      <c r="E608" s="44" t="str">
        <f t="shared" si="104"/>
        <v/>
      </c>
      <c r="F608" s="19" t="str">
        <f>VLOOKUP(A608,OutputOsiris!$A$9:$B$1008,2,FALSE)</f>
        <v/>
      </c>
      <c r="G608" s="46" t="str">
        <f>IF(C608="NEE","",VLOOKUP(A608,InputToets!$A$9:$J$1008,8,FALSE))</f>
        <v/>
      </c>
      <c r="H608" s="13">
        <f t="shared" si="105"/>
        <v>0</v>
      </c>
      <c r="I608" s="12">
        <f t="shared" si="106"/>
        <v>1</v>
      </c>
      <c r="J608" s="13">
        <f t="shared" si="107"/>
        <v>0</v>
      </c>
      <c r="K608" s="46" t="str">
        <f>IF($K$7=0,"",VLOOKUP(A608,Opdracht!$A$11:$J$1010,8,FALSE))</f>
        <v/>
      </c>
      <c r="L608" s="13">
        <f t="shared" si="108"/>
        <v>0</v>
      </c>
      <c r="M608" s="12">
        <f t="shared" si="109"/>
        <v>0</v>
      </c>
      <c r="N608" s="12">
        <f t="shared" si="110"/>
        <v>0</v>
      </c>
      <c r="O608" s="46" t="str">
        <f t="shared" si="111"/>
        <v/>
      </c>
      <c r="P608" s="20" t="str">
        <f>IF(ISERROR(O608),(G608),IF(OR(ISERROR(G608),ISERROR(K608)),"",IF(AND(G608="",K608=""),IF(A608="","",""),IF(ISNUMBER(O608),IF(OR($O$7="T",$O$7="A"),IF(AND(O608&gt;5,O608&lt;$P$4),5,IF(AND(O608&gt;=$P$4,O608&lt;=6),6,MROUND(O608,P$7))),IF(AND(MIN(G608,K608)&lt;#REF!,R608="!",O608&gt;=$P$4),"ONV",IF(AND(O608&gt;5,O608&lt;$P$4),5,IF(AND(O608&gt;=$P$4,O608&lt;=6),6,MROUND(O608,P$7))))),""))))</f>
        <v/>
      </c>
      <c r="Q608" s="187" t="e">
        <f>IF(AND($O$7="B",ISNUMBER(O608),MIN(G608,K608)&lt;#REF!),"!","")</f>
        <v>#REF!</v>
      </c>
      <c r="R608" s="190" t="str">
        <f t="shared" si="102"/>
        <v/>
      </c>
      <c r="S608" s="193" t="str">
        <f t="shared" si="112"/>
        <v/>
      </c>
    </row>
    <row r="609" spans="1:19" x14ac:dyDescent="0.2">
      <c r="A609" s="21" t="str">
        <f>OutputOsiris!A609</f>
        <v/>
      </c>
      <c r="B609" s="26" t="str">
        <f>VLOOKUP(A609,InputToets!$A$9:$A$1008,1,FALSE)</f>
        <v/>
      </c>
      <c r="C609" s="44" t="str">
        <f t="shared" si="103"/>
        <v/>
      </c>
      <c r="D609" s="45" t="str">
        <f>VLOOKUP(A609,Opdracht!$A$11:$A$1010,1,FALSE)</f>
        <v/>
      </c>
      <c r="E609" s="44" t="str">
        <f t="shared" si="104"/>
        <v/>
      </c>
      <c r="F609" s="19" t="str">
        <f>VLOOKUP(A609,OutputOsiris!$A$9:$B$1008,2,FALSE)</f>
        <v/>
      </c>
      <c r="G609" s="46" t="str">
        <f>IF(C609="NEE","",VLOOKUP(A609,InputToets!$A$9:$J$1008,8,FALSE))</f>
        <v/>
      </c>
      <c r="H609" s="13">
        <f t="shared" si="105"/>
        <v>0</v>
      </c>
      <c r="I609" s="12">
        <f t="shared" si="106"/>
        <v>1</v>
      </c>
      <c r="J609" s="13">
        <f t="shared" si="107"/>
        <v>0</v>
      </c>
      <c r="K609" s="46" t="str">
        <f>IF($K$7=0,"",VLOOKUP(A609,Opdracht!$A$11:$J$1010,8,FALSE))</f>
        <v/>
      </c>
      <c r="L609" s="13">
        <f t="shared" si="108"/>
        <v>0</v>
      </c>
      <c r="M609" s="12">
        <f t="shared" si="109"/>
        <v>0</v>
      </c>
      <c r="N609" s="12">
        <f t="shared" si="110"/>
        <v>0</v>
      </c>
      <c r="O609" s="46" t="str">
        <f t="shared" si="111"/>
        <v/>
      </c>
      <c r="P609" s="20" t="str">
        <f>IF(ISERROR(O609),(G609),IF(OR(ISERROR(G609),ISERROR(K609)),"",IF(AND(G609="",K609=""),IF(A609="","",""),IF(ISNUMBER(O609),IF(OR($O$7="T",$O$7="A"),IF(AND(O609&gt;5,O609&lt;$P$4),5,IF(AND(O609&gt;=$P$4,O609&lt;=6),6,MROUND(O609,P$7))),IF(AND(MIN(G609,K609)&lt;#REF!,R609="!",O609&gt;=$P$4),"ONV",IF(AND(O609&gt;5,O609&lt;$P$4),5,IF(AND(O609&gt;=$P$4,O609&lt;=6),6,MROUND(O609,P$7))))),""))))</f>
        <v/>
      </c>
      <c r="Q609" s="187" t="e">
        <f>IF(AND($O$7="B",ISNUMBER(O609),MIN(G609,K609)&lt;#REF!),"!","")</f>
        <v>#REF!</v>
      </c>
      <c r="R609" s="190" t="str">
        <f t="shared" si="102"/>
        <v/>
      </c>
      <c r="S609" s="193" t="str">
        <f t="shared" si="112"/>
        <v/>
      </c>
    </row>
    <row r="610" spans="1:19" x14ac:dyDescent="0.2">
      <c r="A610" s="21" t="str">
        <f>OutputOsiris!A610</f>
        <v/>
      </c>
      <c r="B610" s="26" t="str">
        <f>VLOOKUP(A610,InputToets!$A$9:$A$1008,1,FALSE)</f>
        <v/>
      </c>
      <c r="C610" s="44" t="str">
        <f t="shared" si="103"/>
        <v/>
      </c>
      <c r="D610" s="45" t="str">
        <f>VLOOKUP(A610,Opdracht!$A$11:$A$1010,1,FALSE)</f>
        <v/>
      </c>
      <c r="E610" s="44" t="str">
        <f t="shared" si="104"/>
        <v/>
      </c>
      <c r="F610" s="19" t="str">
        <f>VLOOKUP(A610,OutputOsiris!$A$9:$B$1008,2,FALSE)</f>
        <v/>
      </c>
      <c r="G610" s="46" t="str">
        <f>IF(C610="NEE","",VLOOKUP(A610,InputToets!$A$9:$J$1008,8,FALSE))</f>
        <v/>
      </c>
      <c r="H610" s="13">
        <f t="shared" si="105"/>
        <v>0</v>
      </c>
      <c r="I610" s="12">
        <f t="shared" si="106"/>
        <v>1</v>
      </c>
      <c r="J610" s="13">
        <f t="shared" si="107"/>
        <v>0</v>
      </c>
      <c r="K610" s="46" t="str">
        <f>IF($K$7=0,"",VLOOKUP(A610,Opdracht!$A$11:$J$1010,8,FALSE))</f>
        <v/>
      </c>
      <c r="L610" s="13">
        <f t="shared" si="108"/>
        <v>0</v>
      </c>
      <c r="M610" s="12">
        <f t="shared" si="109"/>
        <v>0</v>
      </c>
      <c r="N610" s="12">
        <f t="shared" si="110"/>
        <v>0</v>
      </c>
      <c r="O610" s="46" t="str">
        <f t="shared" si="111"/>
        <v/>
      </c>
      <c r="P610" s="20" t="str">
        <f>IF(ISERROR(O610),(G610),IF(OR(ISERROR(G610),ISERROR(K610)),"",IF(AND(G610="",K610=""),IF(A610="","",""),IF(ISNUMBER(O610),IF(OR($O$7="T",$O$7="A"),IF(AND(O610&gt;5,O610&lt;$P$4),5,IF(AND(O610&gt;=$P$4,O610&lt;=6),6,MROUND(O610,P$7))),IF(AND(MIN(G610,K610)&lt;#REF!,R610="!",O610&gt;=$P$4),"ONV",IF(AND(O610&gt;5,O610&lt;$P$4),5,IF(AND(O610&gt;=$P$4,O610&lt;=6),6,MROUND(O610,P$7))))),""))))</f>
        <v/>
      </c>
      <c r="Q610" s="187" t="e">
        <f>IF(AND($O$7="B",ISNUMBER(O610),MIN(G610,K610)&lt;#REF!),"!","")</f>
        <v>#REF!</v>
      </c>
      <c r="R610" s="190" t="str">
        <f t="shared" si="102"/>
        <v/>
      </c>
      <c r="S610" s="193" t="str">
        <f t="shared" si="112"/>
        <v/>
      </c>
    </row>
    <row r="611" spans="1:19" x14ac:dyDescent="0.2">
      <c r="A611" s="21" t="str">
        <f>OutputOsiris!A611</f>
        <v/>
      </c>
      <c r="B611" s="26" t="str">
        <f>VLOOKUP(A611,InputToets!$A$9:$A$1008,1,FALSE)</f>
        <v/>
      </c>
      <c r="C611" s="44" t="str">
        <f t="shared" si="103"/>
        <v/>
      </c>
      <c r="D611" s="45" t="str">
        <f>VLOOKUP(A611,Opdracht!$A$11:$A$1010,1,FALSE)</f>
        <v/>
      </c>
      <c r="E611" s="44" t="str">
        <f t="shared" si="104"/>
        <v/>
      </c>
      <c r="F611" s="19" t="str">
        <f>VLOOKUP(A611,OutputOsiris!$A$9:$B$1008,2,FALSE)</f>
        <v/>
      </c>
      <c r="G611" s="46" t="str">
        <f>IF(C611="NEE","",VLOOKUP(A611,InputToets!$A$9:$J$1008,8,FALSE))</f>
        <v/>
      </c>
      <c r="H611" s="13">
        <f t="shared" si="105"/>
        <v>0</v>
      </c>
      <c r="I611" s="12">
        <f t="shared" si="106"/>
        <v>1</v>
      </c>
      <c r="J611" s="13">
        <f t="shared" si="107"/>
        <v>0</v>
      </c>
      <c r="K611" s="46" t="str">
        <f>IF($K$7=0,"",VLOOKUP(A611,Opdracht!$A$11:$J$1010,8,FALSE))</f>
        <v/>
      </c>
      <c r="L611" s="13">
        <f t="shared" si="108"/>
        <v>0</v>
      </c>
      <c r="M611" s="12">
        <f t="shared" si="109"/>
        <v>0</v>
      </c>
      <c r="N611" s="12">
        <f t="shared" si="110"/>
        <v>0</v>
      </c>
      <c r="O611" s="46" t="str">
        <f t="shared" si="111"/>
        <v/>
      </c>
      <c r="P611" s="20" t="str">
        <f>IF(ISERROR(O611),(G611),IF(OR(ISERROR(G611),ISERROR(K611)),"",IF(AND(G611="",K611=""),IF(A611="","",""),IF(ISNUMBER(O611),IF(OR($O$7="T",$O$7="A"),IF(AND(O611&gt;5,O611&lt;$P$4),5,IF(AND(O611&gt;=$P$4,O611&lt;=6),6,MROUND(O611,P$7))),IF(AND(MIN(G611,K611)&lt;#REF!,R611="!",O611&gt;=$P$4),"ONV",IF(AND(O611&gt;5,O611&lt;$P$4),5,IF(AND(O611&gt;=$P$4,O611&lt;=6),6,MROUND(O611,P$7))))),""))))</f>
        <v/>
      </c>
      <c r="Q611" s="187" t="e">
        <f>IF(AND($O$7="B",ISNUMBER(O611),MIN(G611,K611)&lt;#REF!),"!","")</f>
        <v>#REF!</v>
      </c>
      <c r="R611" s="190" t="str">
        <f t="shared" si="102"/>
        <v/>
      </c>
      <c r="S611" s="193" t="str">
        <f t="shared" si="112"/>
        <v/>
      </c>
    </row>
    <row r="612" spans="1:19" x14ac:dyDescent="0.2">
      <c r="A612" s="21" t="str">
        <f>OutputOsiris!A612</f>
        <v/>
      </c>
      <c r="B612" s="26" t="str">
        <f>VLOOKUP(A612,InputToets!$A$9:$A$1008,1,FALSE)</f>
        <v/>
      </c>
      <c r="C612" s="44" t="str">
        <f t="shared" si="103"/>
        <v/>
      </c>
      <c r="D612" s="45" t="str">
        <f>VLOOKUP(A612,Opdracht!$A$11:$A$1010,1,FALSE)</f>
        <v/>
      </c>
      <c r="E612" s="44" t="str">
        <f t="shared" si="104"/>
        <v/>
      </c>
      <c r="F612" s="19" t="str">
        <f>VLOOKUP(A612,OutputOsiris!$A$9:$B$1008,2,FALSE)</f>
        <v/>
      </c>
      <c r="G612" s="46" t="str">
        <f>IF(C612="NEE","",VLOOKUP(A612,InputToets!$A$9:$J$1008,8,FALSE))</f>
        <v/>
      </c>
      <c r="H612" s="13">
        <f t="shared" si="105"/>
        <v>0</v>
      </c>
      <c r="I612" s="12">
        <f t="shared" si="106"/>
        <v>1</v>
      </c>
      <c r="J612" s="13">
        <f t="shared" si="107"/>
        <v>0</v>
      </c>
      <c r="K612" s="46" t="str">
        <f>IF($K$7=0,"",VLOOKUP(A612,Opdracht!$A$11:$J$1010,8,FALSE))</f>
        <v/>
      </c>
      <c r="L612" s="13">
        <f t="shared" si="108"/>
        <v>0</v>
      </c>
      <c r="M612" s="12">
        <f t="shared" si="109"/>
        <v>0</v>
      </c>
      <c r="N612" s="12">
        <f t="shared" si="110"/>
        <v>0</v>
      </c>
      <c r="O612" s="46" t="str">
        <f t="shared" si="111"/>
        <v/>
      </c>
      <c r="P612" s="20" t="str">
        <f>IF(ISERROR(O612),(G612),IF(OR(ISERROR(G612),ISERROR(K612)),"",IF(AND(G612="",K612=""),IF(A612="","",""),IF(ISNUMBER(O612),IF(OR($O$7="T",$O$7="A"),IF(AND(O612&gt;5,O612&lt;$P$4),5,IF(AND(O612&gt;=$P$4,O612&lt;=6),6,MROUND(O612,P$7))),IF(AND(MIN(G612,K612)&lt;#REF!,R612="!",O612&gt;=$P$4),"ONV",IF(AND(O612&gt;5,O612&lt;$P$4),5,IF(AND(O612&gt;=$P$4,O612&lt;=6),6,MROUND(O612,P$7))))),""))))</f>
        <v/>
      </c>
      <c r="Q612" s="187" t="e">
        <f>IF(AND($O$7="B",ISNUMBER(O612),MIN(G612,K612)&lt;#REF!),"!","")</f>
        <v>#REF!</v>
      </c>
      <c r="R612" s="190" t="str">
        <f t="shared" si="102"/>
        <v/>
      </c>
      <c r="S612" s="193" t="str">
        <f t="shared" si="112"/>
        <v/>
      </c>
    </row>
    <row r="613" spans="1:19" x14ac:dyDescent="0.2">
      <c r="A613" s="21" t="str">
        <f>OutputOsiris!A613</f>
        <v/>
      </c>
      <c r="B613" s="26" t="str">
        <f>VLOOKUP(A613,InputToets!$A$9:$A$1008,1,FALSE)</f>
        <v/>
      </c>
      <c r="C613" s="44" t="str">
        <f t="shared" si="103"/>
        <v/>
      </c>
      <c r="D613" s="45" t="str">
        <f>VLOOKUP(A613,Opdracht!$A$11:$A$1010,1,FALSE)</f>
        <v/>
      </c>
      <c r="E613" s="44" t="str">
        <f t="shared" si="104"/>
        <v/>
      </c>
      <c r="F613" s="19" t="str">
        <f>VLOOKUP(A613,OutputOsiris!$A$9:$B$1008,2,FALSE)</f>
        <v/>
      </c>
      <c r="G613" s="46" t="str">
        <f>IF(C613="NEE","",VLOOKUP(A613,InputToets!$A$9:$J$1008,8,FALSE))</f>
        <v/>
      </c>
      <c r="H613" s="13">
        <f t="shared" si="105"/>
        <v>0</v>
      </c>
      <c r="I613" s="12">
        <f t="shared" si="106"/>
        <v>1</v>
      </c>
      <c r="J613" s="13">
        <f t="shared" si="107"/>
        <v>0</v>
      </c>
      <c r="K613" s="46" t="str">
        <f>IF($K$7=0,"",VLOOKUP(A613,Opdracht!$A$11:$J$1010,8,FALSE))</f>
        <v/>
      </c>
      <c r="L613" s="13">
        <f t="shared" si="108"/>
        <v>0</v>
      </c>
      <c r="M613" s="12">
        <f t="shared" si="109"/>
        <v>0</v>
      </c>
      <c r="N613" s="12">
        <f t="shared" si="110"/>
        <v>0</v>
      </c>
      <c r="O613" s="46" t="str">
        <f t="shared" si="111"/>
        <v/>
      </c>
      <c r="P613" s="20" t="str">
        <f>IF(ISERROR(O613),(G613),IF(OR(ISERROR(G613),ISERROR(K613)),"",IF(AND(G613="",K613=""),IF(A613="","",""),IF(ISNUMBER(O613),IF(OR($O$7="T",$O$7="A"),IF(AND(O613&gt;5,O613&lt;$P$4),5,IF(AND(O613&gt;=$P$4,O613&lt;=6),6,MROUND(O613,P$7))),IF(AND(MIN(G613,K613)&lt;#REF!,R613="!",O613&gt;=$P$4),"ONV",IF(AND(O613&gt;5,O613&lt;$P$4),5,IF(AND(O613&gt;=$P$4,O613&lt;=6),6,MROUND(O613,P$7))))),""))))</f>
        <v/>
      </c>
      <c r="Q613" s="187" t="e">
        <f>IF(AND($O$7="B",ISNUMBER(O613),MIN(G613,K613)&lt;#REF!),"!","")</f>
        <v>#REF!</v>
      </c>
      <c r="R613" s="190" t="str">
        <f t="shared" si="102"/>
        <v/>
      </c>
      <c r="S613" s="193" t="str">
        <f t="shared" si="112"/>
        <v/>
      </c>
    </row>
    <row r="614" spans="1:19" x14ac:dyDescent="0.2">
      <c r="A614" s="21" t="str">
        <f>OutputOsiris!A614</f>
        <v/>
      </c>
      <c r="B614" s="26" t="str">
        <f>VLOOKUP(A614,InputToets!$A$9:$A$1008,1,FALSE)</f>
        <v/>
      </c>
      <c r="C614" s="44" t="str">
        <f t="shared" si="103"/>
        <v/>
      </c>
      <c r="D614" s="45" t="str">
        <f>VLOOKUP(A614,Opdracht!$A$11:$A$1010,1,FALSE)</f>
        <v/>
      </c>
      <c r="E614" s="44" t="str">
        <f t="shared" si="104"/>
        <v/>
      </c>
      <c r="F614" s="19" t="str">
        <f>VLOOKUP(A614,OutputOsiris!$A$9:$B$1008,2,FALSE)</f>
        <v/>
      </c>
      <c r="G614" s="46" t="str">
        <f>IF(C614="NEE","",VLOOKUP(A614,InputToets!$A$9:$J$1008,8,FALSE))</f>
        <v/>
      </c>
      <c r="H614" s="13">
        <f t="shared" si="105"/>
        <v>0</v>
      </c>
      <c r="I614" s="12">
        <f t="shared" si="106"/>
        <v>1</v>
      </c>
      <c r="J614" s="13">
        <f t="shared" si="107"/>
        <v>0</v>
      </c>
      <c r="K614" s="46" t="str">
        <f>IF($K$7=0,"",VLOOKUP(A614,Opdracht!$A$11:$J$1010,8,FALSE))</f>
        <v/>
      </c>
      <c r="L614" s="13">
        <f t="shared" si="108"/>
        <v>0</v>
      </c>
      <c r="M614" s="12">
        <f t="shared" si="109"/>
        <v>0</v>
      </c>
      <c r="N614" s="12">
        <f t="shared" si="110"/>
        <v>0</v>
      </c>
      <c r="O614" s="46" t="str">
        <f t="shared" si="111"/>
        <v/>
      </c>
      <c r="P614" s="20" t="str">
        <f>IF(ISERROR(O614),(G614),IF(OR(ISERROR(G614),ISERROR(K614)),"",IF(AND(G614="",K614=""),IF(A614="","",""),IF(ISNUMBER(O614),IF(OR($O$7="T",$O$7="A"),IF(AND(O614&gt;5,O614&lt;$P$4),5,IF(AND(O614&gt;=$P$4,O614&lt;=6),6,MROUND(O614,P$7))),IF(AND(MIN(G614,K614)&lt;#REF!,R614="!",O614&gt;=$P$4),"ONV",IF(AND(O614&gt;5,O614&lt;$P$4),5,IF(AND(O614&gt;=$P$4,O614&lt;=6),6,MROUND(O614,P$7))))),""))))</f>
        <v/>
      </c>
      <c r="Q614" s="187" t="e">
        <f>IF(AND($O$7="B",ISNUMBER(O614),MIN(G614,K614)&lt;#REF!),"!","")</f>
        <v>#REF!</v>
      </c>
      <c r="R614" s="190" t="str">
        <f t="shared" si="102"/>
        <v/>
      </c>
      <c r="S614" s="193" t="str">
        <f t="shared" si="112"/>
        <v/>
      </c>
    </row>
    <row r="615" spans="1:19" x14ac:dyDescent="0.2">
      <c r="A615" s="21" t="str">
        <f>OutputOsiris!A615</f>
        <v/>
      </c>
      <c r="B615" s="26" t="str">
        <f>VLOOKUP(A615,InputToets!$A$9:$A$1008,1,FALSE)</f>
        <v/>
      </c>
      <c r="C615" s="44" t="str">
        <f t="shared" si="103"/>
        <v/>
      </c>
      <c r="D615" s="45" t="str">
        <f>VLOOKUP(A615,Opdracht!$A$11:$A$1010,1,FALSE)</f>
        <v/>
      </c>
      <c r="E615" s="44" t="str">
        <f t="shared" si="104"/>
        <v/>
      </c>
      <c r="F615" s="19" t="str">
        <f>VLOOKUP(A615,OutputOsiris!$A$9:$B$1008,2,FALSE)</f>
        <v/>
      </c>
      <c r="G615" s="46" t="str">
        <f>IF(C615="NEE","",VLOOKUP(A615,InputToets!$A$9:$J$1008,8,FALSE))</f>
        <v/>
      </c>
      <c r="H615" s="13">
        <f t="shared" si="105"/>
        <v>0</v>
      </c>
      <c r="I615" s="12">
        <f t="shared" si="106"/>
        <v>1</v>
      </c>
      <c r="J615" s="13">
        <f t="shared" si="107"/>
        <v>0</v>
      </c>
      <c r="K615" s="46" t="str">
        <f>IF($K$7=0,"",VLOOKUP(A615,Opdracht!$A$11:$J$1010,8,FALSE))</f>
        <v/>
      </c>
      <c r="L615" s="13">
        <f t="shared" si="108"/>
        <v>0</v>
      </c>
      <c r="M615" s="12">
        <f t="shared" si="109"/>
        <v>0</v>
      </c>
      <c r="N615" s="12">
        <f t="shared" si="110"/>
        <v>0</v>
      </c>
      <c r="O615" s="46" t="str">
        <f t="shared" si="111"/>
        <v/>
      </c>
      <c r="P615" s="20" t="str">
        <f>IF(ISERROR(O615),(G615),IF(OR(ISERROR(G615),ISERROR(K615)),"",IF(AND(G615="",K615=""),IF(A615="","",""),IF(ISNUMBER(O615),IF(OR($O$7="T",$O$7="A"),IF(AND(O615&gt;5,O615&lt;$P$4),5,IF(AND(O615&gt;=$P$4,O615&lt;=6),6,MROUND(O615,P$7))),IF(AND(MIN(G615,K615)&lt;#REF!,R615="!",O615&gt;=$P$4),"ONV",IF(AND(O615&gt;5,O615&lt;$P$4),5,IF(AND(O615&gt;=$P$4,O615&lt;=6),6,MROUND(O615,P$7))))),""))))</f>
        <v/>
      </c>
      <c r="Q615" s="187" t="e">
        <f>IF(AND($O$7="B",ISNUMBER(O615),MIN(G615,K615)&lt;#REF!),"!","")</f>
        <v>#REF!</v>
      </c>
      <c r="R615" s="190" t="str">
        <f t="shared" si="102"/>
        <v/>
      </c>
      <c r="S615" s="193" t="str">
        <f t="shared" si="112"/>
        <v/>
      </c>
    </row>
    <row r="616" spans="1:19" x14ac:dyDescent="0.2">
      <c r="A616" s="21" t="str">
        <f>OutputOsiris!A616</f>
        <v/>
      </c>
      <c r="B616" s="26" t="str">
        <f>VLOOKUP(A616,InputToets!$A$9:$A$1008,1,FALSE)</f>
        <v/>
      </c>
      <c r="C616" s="44" t="str">
        <f t="shared" si="103"/>
        <v/>
      </c>
      <c r="D616" s="45" t="str">
        <f>VLOOKUP(A616,Opdracht!$A$11:$A$1010,1,FALSE)</f>
        <v/>
      </c>
      <c r="E616" s="44" t="str">
        <f t="shared" si="104"/>
        <v/>
      </c>
      <c r="F616" s="19" t="str">
        <f>VLOOKUP(A616,OutputOsiris!$A$9:$B$1008,2,FALSE)</f>
        <v/>
      </c>
      <c r="G616" s="46" t="str">
        <f>IF(C616="NEE","",VLOOKUP(A616,InputToets!$A$9:$J$1008,8,FALSE))</f>
        <v/>
      </c>
      <c r="H616" s="13">
        <f t="shared" si="105"/>
        <v>0</v>
      </c>
      <c r="I616" s="12">
        <f t="shared" si="106"/>
        <v>1</v>
      </c>
      <c r="J616" s="13">
        <f t="shared" si="107"/>
        <v>0</v>
      </c>
      <c r="K616" s="46" t="str">
        <f>IF($K$7=0,"",VLOOKUP(A616,Opdracht!$A$11:$J$1010,8,FALSE))</f>
        <v/>
      </c>
      <c r="L616" s="13">
        <f t="shared" si="108"/>
        <v>0</v>
      </c>
      <c r="M616" s="12">
        <f t="shared" si="109"/>
        <v>0</v>
      </c>
      <c r="N616" s="12">
        <f t="shared" si="110"/>
        <v>0</v>
      </c>
      <c r="O616" s="46" t="str">
        <f t="shared" si="111"/>
        <v/>
      </c>
      <c r="P616" s="20" t="str">
        <f>IF(ISERROR(O616),(G616),IF(OR(ISERROR(G616),ISERROR(K616)),"",IF(AND(G616="",K616=""),IF(A616="","",""),IF(ISNUMBER(O616),IF(OR($O$7="T",$O$7="A"),IF(AND(O616&gt;5,O616&lt;$P$4),5,IF(AND(O616&gt;=$P$4,O616&lt;=6),6,MROUND(O616,P$7))),IF(AND(MIN(G616,K616)&lt;#REF!,R616="!",O616&gt;=$P$4),"ONV",IF(AND(O616&gt;5,O616&lt;$P$4),5,IF(AND(O616&gt;=$P$4,O616&lt;=6),6,MROUND(O616,P$7))))),""))))</f>
        <v/>
      </c>
      <c r="Q616" s="187" t="e">
        <f>IF(AND($O$7="B",ISNUMBER(O616),MIN(G616,K616)&lt;#REF!),"!","")</f>
        <v>#REF!</v>
      </c>
      <c r="R616" s="190" t="str">
        <f t="shared" si="102"/>
        <v/>
      </c>
      <c r="S616" s="193" t="str">
        <f t="shared" si="112"/>
        <v/>
      </c>
    </row>
    <row r="617" spans="1:19" x14ac:dyDescent="0.2">
      <c r="A617" s="21" t="str">
        <f>OutputOsiris!A617</f>
        <v/>
      </c>
      <c r="B617" s="26" t="str">
        <f>VLOOKUP(A617,InputToets!$A$9:$A$1008,1,FALSE)</f>
        <v/>
      </c>
      <c r="C617" s="44" t="str">
        <f t="shared" si="103"/>
        <v/>
      </c>
      <c r="D617" s="45" t="str">
        <f>VLOOKUP(A617,Opdracht!$A$11:$A$1010,1,FALSE)</f>
        <v/>
      </c>
      <c r="E617" s="44" t="str">
        <f t="shared" si="104"/>
        <v/>
      </c>
      <c r="F617" s="19" t="str">
        <f>VLOOKUP(A617,OutputOsiris!$A$9:$B$1008,2,FALSE)</f>
        <v/>
      </c>
      <c r="G617" s="46" t="str">
        <f>IF(C617="NEE","",VLOOKUP(A617,InputToets!$A$9:$J$1008,8,FALSE))</f>
        <v/>
      </c>
      <c r="H617" s="13">
        <f t="shared" si="105"/>
        <v>0</v>
      </c>
      <c r="I617" s="12">
        <f t="shared" si="106"/>
        <v>1</v>
      </c>
      <c r="J617" s="13">
        <f t="shared" si="107"/>
        <v>0</v>
      </c>
      <c r="K617" s="46" t="str">
        <f>IF($K$7=0,"",VLOOKUP(A617,Opdracht!$A$11:$J$1010,8,FALSE))</f>
        <v/>
      </c>
      <c r="L617" s="13">
        <f t="shared" si="108"/>
        <v>0</v>
      </c>
      <c r="M617" s="12">
        <f t="shared" si="109"/>
        <v>0</v>
      </c>
      <c r="N617" s="12">
        <f t="shared" si="110"/>
        <v>0</v>
      </c>
      <c r="O617" s="46" t="str">
        <f t="shared" si="111"/>
        <v/>
      </c>
      <c r="P617" s="20" t="str">
        <f>IF(ISERROR(O617),(G617),IF(OR(ISERROR(G617),ISERROR(K617)),"",IF(AND(G617="",K617=""),IF(A617="","",""),IF(ISNUMBER(O617),IF(OR($O$7="T",$O$7="A"),IF(AND(O617&gt;5,O617&lt;$P$4),5,IF(AND(O617&gt;=$P$4,O617&lt;=6),6,MROUND(O617,P$7))),IF(AND(MIN(G617,K617)&lt;#REF!,R617="!",O617&gt;=$P$4),"ONV",IF(AND(O617&gt;5,O617&lt;$P$4),5,IF(AND(O617&gt;=$P$4,O617&lt;=6),6,MROUND(O617,P$7))))),""))))</f>
        <v/>
      </c>
      <c r="Q617" s="187" t="e">
        <f>IF(AND($O$7="B",ISNUMBER(O617),MIN(G617,K617)&lt;#REF!),"!","")</f>
        <v>#REF!</v>
      </c>
      <c r="R617" s="190" t="str">
        <f t="shared" si="102"/>
        <v/>
      </c>
      <c r="S617" s="193" t="str">
        <f t="shared" si="112"/>
        <v/>
      </c>
    </row>
    <row r="618" spans="1:19" x14ac:dyDescent="0.2">
      <c r="A618" s="21" t="str">
        <f>OutputOsiris!A618</f>
        <v/>
      </c>
      <c r="B618" s="26" t="str">
        <f>VLOOKUP(A618,InputToets!$A$9:$A$1008,1,FALSE)</f>
        <v/>
      </c>
      <c r="C618" s="44" t="str">
        <f t="shared" si="103"/>
        <v/>
      </c>
      <c r="D618" s="45" t="str">
        <f>VLOOKUP(A618,Opdracht!$A$11:$A$1010,1,FALSE)</f>
        <v/>
      </c>
      <c r="E618" s="44" t="str">
        <f t="shared" si="104"/>
        <v/>
      </c>
      <c r="F618" s="19" t="str">
        <f>VLOOKUP(A618,OutputOsiris!$A$9:$B$1008,2,FALSE)</f>
        <v/>
      </c>
      <c r="G618" s="46" t="str">
        <f>IF(C618="NEE","",VLOOKUP(A618,InputToets!$A$9:$J$1008,8,FALSE))</f>
        <v/>
      </c>
      <c r="H618" s="13">
        <f t="shared" si="105"/>
        <v>0</v>
      </c>
      <c r="I618" s="12">
        <f t="shared" si="106"/>
        <v>1</v>
      </c>
      <c r="J618" s="13">
        <f t="shared" si="107"/>
        <v>0</v>
      </c>
      <c r="K618" s="46" t="str">
        <f>IF($K$7=0,"",VLOOKUP(A618,Opdracht!$A$11:$J$1010,8,FALSE))</f>
        <v/>
      </c>
      <c r="L618" s="13">
        <f t="shared" si="108"/>
        <v>0</v>
      </c>
      <c r="M618" s="12">
        <f t="shared" si="109"/>
        <v>0</v>
      </c>
      <c r="N618" s="12">
        <f t="shared" si="110"/>
        <v>0</v>
      </c>
      <c r="O618" s="46" t="str">
        <f t="shared" si="111"/>
        <v/>
      </c>
      <c r="P618" s="20" t="str">
        <f>IF(ISERROR(O618),(G618),IF(OR(ISERROR(G618),ISERROR(K618)),"",IF(AND(G618="",K618=""),IF(A618="","",""),IF(ISNUMBER(O618),IF(OR($O$7="T",$O$7="A"),IF(AND(O618&gt;5,O618&lt;$P$4),5,IF(AND(O618&gt;=$P$4,O618&lt;=6),6,MROUND(O618,P$7))),IF(AND(MIN(G618,K618)&lt;#REF!,R618="!",O618&gt;=$P$4),"ONV",IF(AND(O618&gt;5,O618&lt;$P$4),5,IF(AND(O618&gt;=$P$4,O618&lt;=6),6,MROUND(O618,P$7))))),""))))</f>
        <v/>
      </c>
      <c r="Q618" s="187" t="e">
        <f>IF(AND($O$7="B",ISNUMBER(O618),MIN(G618,K618)&lt;#REF!),"!","")</f>
        <v>#REF!</v>
      </c>
      <c r="R618" s="190" t="str">
        <f t="shared" si="102"/>
        <v/>
      </c>
      <c r="S618" s="193" t="str">
        <f t="shared" si="112"/>
        <v/>
      </c>
    </row>
    <row r="619" spans="1:19" x14ac:dyDescent="0.2">
      <c r="A619" s="21" t="str">
        <f>OutputOsiris!A619</f>
        <v/>
      </c>
      <c r="B619" s="26" t="str">
        <f>VLOOKUP(A619,InputToets!$A$9:$A$1008,1,FALSE)</f>
        <v/>
      </c>
      <c r="C619" s="44" t="str">
        <f t="shared" si="103"/>
        <v/>
      </c>
      <c r="D619" s="45" t="str">
        <f>VLOOKUP(A619,Opdracht!$A$11:$A$1010,1,FALSE)</f>
        <v/>
      </c>
      <c r="E619" s="44" t="str">
        <f t="shared" si="104"/>
        <v/>
      </c>
      <c r="F619" s="19" t="str">
        <f>VLOOKUP(A619,OutputOsiris!$A$9:$B$1008,2,FALSE)</f>
        <v/>
      </c>
      <c r="G619" s="46" t="str">
        <f>IF(C619="NEE","",VLOOKUP(A619,InputToets!$A$9:$J$1008,8,FALSE))</f>
        <v/>
      </c>
      <c r="H619" s="13">
        <f t="shared" si="105"/>
        <v>0</v>
      </c>
      <c r="I619" s="12">
        <f t="shared" si="106"/>
        <v>1</v>
      </c>
      <c r="J619" s="13">
        <f t="shared" si="107"/>
        <v>0</v>
      </c>
      <c r="K619" s="46" t="str">
        <f>IF($K$7=0,"",VLOOKUP(A619,Opdracht!$A$11:$J$1010,8,FALSE))</f>
        <v/>
      </c>
      <c r="L619" s="13">
        <f t="shared" si="108"/>
        <v>0</v>
      </c>
      <c r="M619" s="12">
        <f t="shared" si="109"/>
        <v>0</v>
      </c>
      <c r="N619" s="12">
        <f t="shared" si="110"/>
        <v>0</v>
      </c>
      <c r="O619" s="46" t="str">
        <f t="shared" si="111"/>
        <v/>
      </c>
      <c r="P619" s="20" t="str">
        <f>IF(ISERROR(O619),(G619),IF(OR(ISERROR(G619),ISERROR(K619)),"",IF(AND(G619="",K619=""),IF(A619="","",""),IF(ISNUMBER(O619),IF(OR($O$7="T",$O$7="A"),IF(AND(O619&gt;5,O619&lt;$P$4),5,IF(AND(O619&gt;=$P$4,O619&lt;=6),6,MROUND(O619,P$7))),IF(AND(MIN(G619,K619)&lt;#REF!,R619="!",O619&gt;=$P$4),"ONV",IF(AND(O619&gt;5,O619&lt;$P$4),5,IF(AND(O619&gt;=$P$4,O619&lt;=6),6,MROUND(O619,P$7))))),""))))</f>
        <v/>
      </c>
      <c r="Q619" s="187" t="e">
        <f>IF(AND($O$7="B",ISNUMBER(O619),MIN(G619,K619)&lt;#REF!),"!","")</f>
        <v>#REF!</v>
      </c>
      <c r="R619" s="190" t="str">
        <f t="shared" si="102"/>
        <v/>
      </c>
      <c r="S619" s="193" t="str">
        <f t="shared" si="112"/>
        <v/>
      </c>
    </row>
    <row r="620" spans="1:19" x14ac:dyDescent="0.2">
      <c r="A620" s="21" t="str">
        <f>OutputOsiris!A620</f>
        <v/>
      </c>
      <c r="B620" s="26" t="str">
        <f>VLOOKUP(A620,InputToets!$A$9:$A$1008,1,FALSE)</f>
        <v/>
      </c>
      <c r="C620" s="44" t="str">
        <f t="shared" si="103"/>
        <v/>
      </c>
      <c r="D620" s="45" t="str">
        <f>VLOOKUP(A620,Opdracht!$A$11:$A$1010,1,FALSE)</f>
        <v/>
      </c>
      <c r="E620" s="44" t="str">
        <f t="shared" si="104"/>
        <v/>
      </c>
      <c r="F620" s="19" t="str">
        <f>VLOOKUP(A620,OutputOsiris!$A$9:$B$1008,2,FALSE)</f>
        <v/>
      </c>
      <c r="G620" s="46" t="str">
        <f>IF(C620="NEE","",VLOOKUP(A620,InputToets!$A$9:$J$1008,8,FALSE))</f>
        <v/>
      </c>
      <c r="H620" s="13">
        <f t="shared" si="105"/>
        <v>0</v>
      </c>
      <c r="I620" s="12">
        <f t="shared" si="106"/>
        <v>1</v>
      </c>
      <c r="J620" s="13">
        <f t="shared" si="107"/>
        <v>0</v>
      </c>
      <c r="K620" s="46" t="str">
        <f>IF($K$7=0,"",VLOOKUP(A620,Opdracht!$A$11:$J$1010,8,FALSE))</f>
        <v/>
      </c>
      <c r="L620" s="13">
        <f t="shared" si="108"/>
        <v>0</v>
      </c>
      <c r="M620" s="12">
        <f t="shared" si="109"/>
        <v>0</v>
      </c>
      <c r="N620" s="12">
        <f t="shared" si="110"/>
        <v>0</v>
      </c>
      <c r="O620" s="46" t="str">
        <f t="shared" si="111"/>
        <v/>
      </c>
      <c r="P620" s="20" t="str">
        <f>IF(ISERROR(O620),(G620),IF(OR(ISERROR(G620),ISERROR(K620)),"",IF(AND(G620="",K620=""),IF(A620="","",""),IF(ISNUMBER(O620),IF(OR($O$7="T",$O$7="A"),IF(AND(O620&gt;5,O620&lt;$P$4),5,IF(AND(O620&gt;=$P$4,O620&lt;=6),6,MROUND(O620,P$7))),IF(AND(MIN(G620,K620)&lt;#REF!,R620="!",O620&gt;=$P$4),"ONV",IF(AND(O620&gt;5,O620&lt;$P$4),5,IF(AND(O620&gt;=$P$4,O620&lt;=6),6,MROUND(O620,P$7))))),""))))</f>
        <v/>
      </c>
      <c r="Q620" s="187" t="e">
        <f>IF(AND($O$7="B",ISNUMBER(O620),MIN(G620,K620)&lt;#REF!),"!","")</f>
        <v>#REF!</v>
      </c>
      <c r="R620" s="190" t="str">
        <f t="shared" si="102"/>
        <v/>
      </c>
      <c r="S620" s="193" t="str">
        <f t="shared" si="112"/>
        <v/>
      </c>
    </row>
    <row r="621" spans="1:19" x14ac:dyDescent="0.2">
      <c r="A621" s="21" t="str">
        <f>OutputOsiris!A621</f>
        <v/>
      </c>
      <c r="B621" s="26" t="str">
        <f>VLOOKUP(A621,InputToets!$A$9:$A$1008,1,FALSE)</f>
        <v/>
      </c>
      <c r="C621" s="44" t="str">
        <f t="shared" si="103"/>
        <v/>
      </c>
      <c r="D621" s="45" t="str">
        <f>VLOOKUP(A621,Opdracht!$A$11:$A$1010,1,FALSE)</f>
        <v/>
      </c>
      <c r="E621" s="44" t="str">
        <f t="shared" si="104"/>
        <v/>
      </c>
      <c r="F621" s="19" t="str">
        <f>VLOOKUP(A621,OutputOsiris!$A$9:$B$1008,2,FALSE)</f>
        <v/>
      </c>
      <c r="G621" s="46" t="str">
        <f>IF(C621="NEE","",VLOOKUP(A621,InputToets!$A$9:$J$1008,8,FALSE))</f>
        <v/>
      </c>
      <c r="H621" s="13">
        <f t="shared" si="105"/>
        <v>0</v>
      </c>
      <c r="I621" s="12">
        <f t="shared" si="106"/>
        <v>1</v>
      </c>
      <c r="J621" s="13">
        <f t="shared" si="107"/>
        <v>0</v>
      </c>
      <c r="K621" s="46" t="str">
        <f>IF($K$7=0,"",VLOOKUP(A621,Opdracht!$A$11:$J$1010,8,FALSE))</f>
        <v/>
      </c>
      <c r="L621" s="13">
        <f t="shared" si="108"/>
        <v>0</v>
      </c>
      <c r="M621" s="12">
        <f t="shared" si="109"/>
        <v>0</v>
      </c>
      <c r="N621" s="12">
        <f t="shared" si="110"/>
        <v>0</v>
      </c>
      <c r="O621" s="46" t="str">
        <f t="shared" si="111"/>
        <v/>
      </c>
      <c r="P621" s="20" t="str">
        <f>IF(ISERROR(O621),(G621),IF(OR(ISERROR(G621),ISERROR(K621)),"",IF(AND(G621="",K621=""),IF(A621="","",""),IF(ISNUMBER(O621),IF(OR($O$7="T",$O$7="A"),IF(AND(O621&gt;5,O621&lt;$P$4),5,IF(AND(O621&gt;=$P$4,O621&lt;=6),6,MROUND(O621,P$7))),IF(AND(MIN(G621,K621)&lt;#REF!,R621="!",O621&gt;=$P$4),"ONV",IF(AND(O621&gt;5,O621&lt;$P$4),5,IF(AND(O621&gt;=$P$4,O621&lt;=6),6,MROUND(O621,P$7))))),""))))</f>
        <v/>
      </c>
      <c r="Q621" s="187" t="e">
        <f>IF(AND($O$7="B",ISNUMBER(O621),MIN(G621,K621)&lt;#REF!),"!","")</f>
        <v>#REF!</v>
      </c>
      <c r="R621" s="190" t="str">
        <f t="shared" si="102"/>
        <v/>
      </c>
      <c r="S621" s="193" t="str">
        <f t="shared" si="112"/>
        <v/>
      </c>
    </row>
    <row r="622" spans="1:19" x14ac:dyDescent="0.2">
      <c r="A622" s="21" t="str">
        <f>OutputOsiris!A622</f>
        <v/>
      </c>
      <c r="B622" s="26" t="str">
        <f>VLOOKUP(A622,InputToets!$A$9:$A$1008,1,FALSE)</f>
        <v/>
      </c>
      <c r="C622" s="44" t="str">
        <f t="shared" si="103"/>
        <v/>
      </c>
      <c r="D622" s="45" t="str">
        <f>VLOOKUP(A622,Opdracht!$A$11:$A$1010,1,FALSE)</f>
        <v/>
      </c>
      <c r="E622" s="44" t="str">
        <f t="shared" si="104"/>
        <v/>
      </c>
      <c r="F622" s="19" t="str">
        <f>VLOOKUP(A622,OutputOsiris!$A$9:$B$1008,2,FALSE)</f>
        <v/>
      </c>
      <c r="G622" s="46" t="str">
        <f>IF(C622="NEE","",VLOOKUP(A622,InputToets!$A$9:$J$1008,8,FALSE))</f>
        <v/>
      </c>
      <c r="H622" s="13">
        <f t="shared" si="105"/>
        <v>0</v>
      </c>
      <c r="I622" s="12">
        <f t="shared" si="106"/>
        <v>1</v>
      </c>
      <c r="J622" s="13">
        <f t="shared" si="107"/>
        <v>0</v>
      </c>
      <c r="K622" s="46" t="str">
        <f>IF($K$7=0,"",VLOOKUP(A622,Opdracht!$A$11:$J$1010,8,FALSE))</f>
        <v/>
      </c>
      <c r="L622" s="13">
        <f t="shared" si="108"/>
        <v>0</v>
      </c>
      <c r="M622" s="12">
        <f t="shared" si="109"/>
        <v>0</v>
      </c>
      <c r="N622" s="12">
        <f t="shared" si="110"/>
        <v>0</v>
      </c>
      <c r="O622" s="46" t="str">
        <f t="shared" si="111"/>
        <v/>
      </c>
      <c r="P622" s="20" t="str">
        <f>IF(ISERROR(O622),(G622),IF(OR(ISERROR(G622),ISERROR(K622)),"",IF(AND(G622="",K622=""),IF(A622="","",""),IF(ISNUMBER(O622),IF(OR($O$7="T",$O$7="A"),IF(AND(O622&gt;5,O622&lt;$P$4),5,IF(AND(O622&gt;=$P$4,O622&lt;=6),6,MROUND(O622,P$7))),IF(AND(MIN(G622,K622)&lt;#REF!,R622="!",O622&gt;=$P$4),"ONV",IF(AND(O622&gt;5,O622&lt;$P$4),5,IF(AND(O622&gt;=$P$4,O622&lt;=6),6,MROUND(O622,P$7))))),""))))</f>
        <v/>
      </c>
      <c r="Q622" s="187" t="e">
        <f>IF(AND($O$7="B",ISNUMBER(O622),MIN(G622,K622)&lt;#REF!),"!","")</f>
        <v>#REF!</v>
      </c>
      <c r="R622" s="190" t="str">
        <f t="shared" si="102"/>
        <v/>
      </c>
      <c r="S622" s="193" t="str">
        <f t="shared" si="112"/>
        <v/>
      </c>
    </row>
    <row r="623" spans="1:19" x14ac:dyDescent="0.2">
      <c r="A623" s="21" t="str">
        <f>OutputOsiris!A623</f>
        <v/>
      </c>
      <c r="B623" s="26" t="str">
        <f>VLOOKUP(A623,InputToets!$A$9:$A$1008,1,FALSE)</f>
        <v/>
      </c>
      <c r="C623" s="44" t="str">
        <f t="shared" si="103"/>
        <v/>
      </c>
      <c r="D623" s="45" t="str">
        <f>VLOOKUP(A623,Opdracht!$A$11:$A$1010,1,FALSE)</f>
        <v/>
      </c>
      <c r="E623" s="44" t="str">
        <f t="shared" si="104"/>
        <v/>
      </c>
      <c r="F623" s="19" t="str">
        <f>VLOOKUP(A623,OutputOsiris!$A$9:$B$1008,2,FALSE)</f>
        <v/>
      </c>
      <c r="G623" s="46" t="str">
        <f>IF(C623="NEE","",VLOOKUP(A623,InputToets!$A$9:$J$1008,8,FALSE))</f>
        <v/>
      </c>
      <c r="H623" s="13">
        <f t="shared" si="105"/>
        <v>0</v>
      </c>
      <c r="I623" s="12">
        <f t="shared" si="106"/>
        <v>1</v>
      </c>
      <c r="J623" s="13">
        <f t="shared" si="107"/>
        <v>0</v>
      </c>
      <c r="K623" s="46" t="str">
        <f>IF($K$7=0,"",VLOOKUP(A623,Opdracht!$A$11:$J$1010,8,FALSE))</f>
        <v/>
      </c>
      <c r="L623" s="13">
        <f t="shared" si="108"/>
        <v>0</v>
      </c>
      <c r="M623" s="12">
        <f t="shared" si="109"/>
        <v>0</v>
      </c>
      <c r="N623" s="12">
        <f t="shared" si="110"/>
        <v>0</v>
      </c>
      <c r="O623" s="46" t="str">
        <f t="shared" si="111"/>
        <v/>
      </c>
      <c r="P623" s="20" t="str">
        <f>IF(ISERROR(O623),(G623),IF(OR(ISERROR(G623),ISERROR(K623)),"",IF(AND(G623="",K623=""),IF(A623="","",""),IF(ISNUMBER(O623),IF(OR($O$7="T",$O$7="A"),IF(AND(O623&gt;5,O623&lt;$P$4),5,IF(AND(O623&gt;=$P$4,O623&lt;=6),6,MROUND(O623,P$7))),IF(AND(MIN(G623,K623)&lt;#REF!,R623="!",O623&gt;=$P$4),"ONV",IF(AND(O623&gt;5,O623&lt;$P$4),5,IF(AND(O623&gt;=$P$4,O623&lt;=6),6,MROUND(O623,P$7))))),""))))</f>
        <v/>
      </c>
      <c r="Q623" s="187" t="e">
        <f>IF(AND($O$7="B",ISNUMBER(O623),MIN(G623,K623)&lt;#REF!),"!","")</f>
        <v>#REF!</v>
      </c>
      <c r="R623" s="190" t="str">
        <f t="shared" si="102"/>
        <v/>
      </c>
      <c r="S623" s="193" t="str">
        <f t="shared" si="112"/>
        <v/>
      </c>
    </row>
    <row r="624" spans="1:19" x14ac:dyDescent="0.2">
      <c r="A624" s="21" t="str">
        <f>OutputOsiris!A624</f>
        <v/>
      </c>
      <c r="B624" s="26" t="str">
        <f>VLOOKUP(A624,InputToets!$A$9:$A$1008,1,FALSE)</f>
        <v/>
      </c>
      <c r="C624" s="44" t="str">
        <f t="shared" si="103"/>
        <v/>
      </c>
      <c r="D624" s="45" t="str">
        <f>VLOOKUP(A624,Opdracht!$A$11:$A$1010,1,FALSE)</f>
        <v/>
      </c>
      <c r="E624" s="44" t="str">
        <f t="shared" si="104"/>
        <v/>
      </c>
      <c r="F624" s="19" t="str">
        <f>VLOOKUP(A624,OutputOsiris!$A$9:$B$1008,2,FALSE)</f>
        <v/>
      </c>
      <c r="G624" s="46" t="str">
        <f>IF(C624="NEE","",VLOOKUP(A624,InputToets!$A$9:$J$1008,8,FALSE))</f>
        <v/>
      </c>
      <c r="H624" s="13">
        <f t="shared" si="105"/>
        <v>0</v>
      </c>
      <c r="I624" s="12">
        <f t="shared" si="106"/>
        <v>1</v>
      </c>
      <c r="J624" s="13">
        <f t="shared" si="107"/>
        <v>0</v>
      </c>
      <c r="K624" s="46" t="str">
        <f>IF($K$7=0,"",VLOOKUP(A624,Opdracht!$A$11:$J$1010,8,FALSE))</f>
        <v/>
      </c>
      <c r="L624" s="13">
        <f t="shared" si="108"/>
        <v>0</v>
      </c>
      <c r="M624" s="12">
        <f t="shared" si="109"/>
        <v>0</v>
      </c>
      <c r="N624" s="12">
        <f t="shared" si="110"/>
        <v>0</v>
      </c>
      <c r="O624" s="46" t="str">
        <f t="shared" si="111"/>
        <v/>
      </c>
      <c r="P624" s="20" t="str">
        <f>IF(ISERROR(O624),(G624),IF(OR(ISERROR(G624),ISERROR(K624)),"",IF(AND(G624="",K624=""),IF(A624="","",""),IF(ISNUMBER(O624),IF(OR($O$7="T",$O$7="A"),IF(AND(O624&gt;5,O624&lt;$P$4),5,IF(AND(O624&gt;=$P$4,O624&lt;=6),6,MROUND(O624,P$7))),IF(AND(MIN(G624,K624)&lt;#REF!,R624="!",O624&gt;=$P$4),"ONV",IF(AND(O624&gt;5,O624&lt;$P$4),5,IF(AND(O624&gt;=$P$4,O624&lt;=6),6,MROUND(O624,P$7))))),""))))</f>
        <v/>
      </c>
      <c r="Q624" s="187" t="e">
        <f>IF(AND($O$7="B",ISNUMBER(O624),MIN(G624,K624)&lt;#REF!),"!","")</f>
        <v>#REF!</v>
      </c>
      <c r="R624" s="190" t="str">
        <f t="shared" si="102"/>
        <v/>
      </c>
      <c r="S624" s="193" t="str">
        <f t="shared" si="112"/>
        <v/>
      </c>
    </row>
    <row r="625" spans="1:19" x14ac:dyDescent="0.2">
      <c r="A625" s="21" t="str">
        <f>OutputOsiris!A625</f>
        <v/>
      </c>
      <c r="B625" s="26" t="str">
        <f>VLOOKUP(A625,InputToets!$A$9:$A$1008,1,FALSE)</f>
        <v/>
      </c>
      <c r="C625" s="44" t="str">
        <f t="shared" si="103"/>
        <v/>
      </c>
      <c r="D625" s="45" t="str">
        <f>VLOOKUP(A625,Opdracht!$A$11:$A$1010,1,FALSE)</f>
        <v/>
      </c>
      <c r="E625" s="44" t="str">
        <f t="shared" si="104"/>
        <v/>
      </c>
      <c r="F625" s="19" t="str">
        <f>VLOOKUP(A625,OutputOsiris!$A$9:$B$1008,2,FALSE)</f>
        <v/>
      </c>
      <c r="G625" s="46" t="str">
        <f>IF(C625="NEE","",VLOOKUP(A625,InputToets!$A$9:$J$1008,8,FALSE))</f>
        <v/>
      </c>
      <c r="H625" s="13">
        <f t="shared" si="105"/>
        <v>0</v>
      </c>
      <c r="I625" s="12">
        <f t="shared" si="106"/>
        <v>1</v>
      </c>
      <c r="J625" s="13">
        <f t="shared" si="107"/>
        <v>0</v>
      </c>
      <c r="K625" s="46" t="str">
        <f>IF($K$7=0,"",VLOOKUP(A625,Opdracht!$A$11:$J$1010,8,FALSE))</f>
        <v/>
      </c>
      <c r="L625" s="13">
        <f t="shared" si="108"/>
        <v>0</v>
      </c>
      <c r="M625" s="12">
        <f t="shared" si="109"/>
        <v>0</v>
      </c>
      <c r="N625" s="12">
        <f t="shared" si="110"/>
        <v>0</v>
      </c>
      <c r="O625" s="46" t="str">
        <f t="shared" si="111"/>
        <v/>
      </c>
      <c r="P625" s="20" t="str">
        <f>IF(ISERROR(O625),(G625),IF(OR(ISERROR(G625),ISERROR(K625)),"",IF(AND(G625="",K625=""),IF(A625="","",""),IF(ISNUMBER(O625),IF(OR($O$7="T",$O$7="A"),IF(AND(O625&gt;5,O625&lt;$P$4),5,IF(AND(O625&gt;=$P$4,O625&lt;=6),6,MROUND(O625,P$7))),IF(AND(MIN(G625,K625)&lt;#REF!,R625="!",O625&gt;=$P$4),"ONV",IF(AND(O625&gt;5,O625&lt;$P$4),5,IF(AND(O625&gt;=$P$4,O625&lt;=6),6,MROUND(O625,P$7))))),""))))</f>
        <v/>
      </c>
      <c r="Q625" s="187" t="e">
        <f>IF(AND($O$7="B",ISNUMBER(O625),MIN(G625,K625)&lt;#REF!),"!","")</f>
        <v>#REF!</v>
      </c>
      <c r="R625" s="190" t="str">
        <f t="shared" si="102"/>
        <v/>
      </c>
      <c r="S625" s="193" t="str">
        <f t="shared" si="112"/>
        <v/>
      </c>
    </row>
    <row r="626" spans="1:19" x14ac:dyDescent="0.2">
      <c r="A626" s="21" t="str">
        <f>OutputOsiris!A626</f>
        <v/>
      </c>
      <c r="B626" s="26" t="str">
        <f>VLOOKUP(A626,InputToets!$A$9:$A$1008,1,FALSE)</f>
        <v/>
      </c>
      <c r="C626" s="44" t="str">
        <f t="shared" si="103"/>
        <v/>
      </c>
      <c r="D626" s="45" t="str">
        <f>VLOOKUP(A626,Opdracht!$A$11:$A$1010,1,FALSE)</f>
        <v/>
      </c>
      <c r="E626" s="44" t="str">
        <f t="shared" si="104"/>
        <v/>
      </c>
      <c r="F626" s="19" t="str">
        <f>VLOOKUP(A626,OutputOsiris!$A$9:$B$1008,2,FALSE)</f>
        <v/>
      </c>
      <c r="G626" s="46" t="str">
        <f>IF(C626="NEE","",VLOOKUP(A626,InputToets!$A$9:$J$1008,8,FALSE))</f>
        <v/>
      </c>
      <c r="H626" s="13">
        <f t="shared" si="105"/>
        <v>0</v>
      </c>
      <c r="I626" s="12">
        <f t="shared" si="106"/>
        <v>1</v>
      </c>
      <c r="J626" s="13">
        <f t="shared" si="107"/>
        <v>0</v>
      </c>
      <c r="K626" s="46" t="str">
        <f>IF($K$7=0,"",VLOOKUP(A626,Opdracht!$A$11:$J$1010,8,FALSE))</f>
        <v/>
      </c>
      <c r="L626" s="13">
        <f t="shared" si="108"/>
        <v>0</v>
      </c>
      <c r="M626" s="12">
        <f t="shared" si="109"/>
        <v>0</v>
      </c>
      <c r="N626" s="12">
        <f t="shared" si="110"/>
        <v>0</v>
      </c>
      <c r="O626" s="46" t="str">
        <f t="shared" si="111"/>
        <v/>
      </c>
      <c r="P626" s="20" t="str">
        <f>IF(ISERROR(O626),(G626),IF(OR(ISERROR(G626),ISERROR(K626)),"",IF(AND(G626="",K626=""),IF(A626="","",""),IF(ISNUMBER(O626),IF(OR($O$7="T",$O$7="A"),IF(AND(O626&gt;5,O626&lt;$P$4),5,IF(AND(O626&gt;=$P$4,O626&lt;=6),6,MROUND(O626,P$7))),IF(AND(MIN(G626,K626)&lt;#REF!,R626="!",O626&gt;=$P$4),"ONV",IF(AND(O626&gt;5,O626&lt;$P$4),5,IF(AND(O626&gt;=$P$4,O626&lt;=6),6,MROUND(O626,P$7))))),""))))</f>
        <v/>
      </c>
      <c r="Q626" s="187" t="e">
        <f>IF(AND($O$7="B",ISNUMBER(O626),MIN(G626,K626)&lt;#REF!),"!","")</f>
        <v>#REF!</v>
      </c>
      <c r="R626" s="190" t="str">
        <f t="shared" si="102"/>
        <v/>
      </c>
      <c r="S626" s="193" t="str">
        <f t="shared" si="112"/>
        <v/>
      </c>
    </row>
    <row r="627" spans="1:19" x14ac:dyDescent="0.2">
      <c r="A627" s="21" t="str">
        <f>OutputOsiris!A627</f>
        <v/>
      </c>
      <c r="B627" s="26" t="str">
        <f>VLOOKUP(A627,InputToets!$A$9:$A$1008,1,FALSE)</f>
        <v/>
      </c>
      <c r="C627" s="44" t="str">
        <f t="shared" si="103"/>
        <v/>
      </c>
      <c r="D627" s="45" t="str">
        <f>VLOOKUP(A627,Opdracht!$A$11:$A$1010,1,FALSE)</f>
        <v/>
      </c>
      <c r="E627" s="44" t="str">
        <f t="shared" si="104"/>
        <v/>
      </c>
      <c r="F627" s="19" t="str">
        <f>VLOOKUP(A627,OutputOsiris!$A$9:$B$1008,2,FALSE)</f>
        <v/>
      </c>
      <c r="G627" s="46" t="str">
        <f>IF(C627="NEE","",VLOOKUP(A627,InputToets!$A$9:$J$1008,8,FALSE))</f>
        <v/>
      </c>
      <c r="H627" s="13">
        <f t="shared" si="105"/>
        <v>0</v>
      </c>
      <c r="I627" s="12">
        <f t="shared" si="106"/>
        <v>1</v>
      </c>
      <c r="J627" s="13">
        <f t="shared" si="107"/>
        <v>0</v>
      </c>
      <c r="K627" s="46" t="str">
        <f>IF($K$7=0,"",VLOOKUP(A627,Opdracht!$A$11:$J$1010,8,FALSE))</f>
        <v/>
      </c>
      <c r="L627" s="13">
        <f t="shared" si="108"/>
        <v>0</v>
      </c>
      <c r="M627" s="12">
        <f t="shared" si="109"/>
        <v>0</v>
      </c>
      <c r="N627" s="12">
        <f t="shared" si="110"/>
        <v>0</v>
      </c>
      <c r="O627" s="46" t="str">
        <f t="shared" si="111"/>
        <v/>
      </c>
      <c r="P627" s="20" t="str">
        <f>IF(ISERROR(O627),(G627),IF(OR(ISERROR(G627),ISERROR(K627)),"",IF(AND(G627="",K627=""),IF(A627="","",""),IF(ISNUMBER(O627),IF(OR($O$7="T",$O$7="A"),IF(AND(O627&gt;5,O627&lt;$P$4),5,IF(AND(O627&gt;=$P$4,O627&lt;=6),6,MROUND(O627,P$7))),IF(AND(MIN(G627,K627)&lt;#REF!,R627="!",O627&gt;=$P$4),"ONV",IF(AND(O627&gt;5,O627&lt;$P$4),5,IF(AND(O627&gt;=$P$4,O627&lt;=6),6,MROUND(O627,P$7))))),""))))</f>
        <v/>
      </c>
      <c r="Q627" s="187" t="e">
        <f>IF(AND($O$7="B",ISNUMBER(O627),MIN(G627,K627)&lt;#REF!),"!","")</f>
        <v>#REF!</v>
      </c>
      <c r="R627" s="190" t="str">
        <f t="shared" si="102"/>
        <v/>
      </c>
      <c r="S627" s="193" t="str">
        <f t="shared" si="112"/>
        <v/>
      </c>
    </row>
    <row r="628" spans="1:19" x14ac:dyDescent="0.2">
      <c r="A628" s="21" t="str">
        <f>OutputOsiris!A628</f>
        <v/>
      </c>
      <c r="B628" s="26" t="str">
        <f>VLOOKUP(A628,InputToets!$A$9:$A$1008,1,FALSE)</f>
        <v/>
      </c>
      <c r="C628" s="44" t="str">
        <f t="shared" si="103"/>
        <v/>
      </c>
      <c r="D628" s="45" t="str">
        <f>VLOOKUP(A628,Opdracht!$A$11:$A$1010,1,FALSE)</f>
        <v/>
      </c>
      <c r="E628" s="44" t="str">
        <f t="shared" si="104"/>
        <v/>
      </c>
      <c r="F628" s="19" t="str">
        <f>VLOOKUP(A628,OutputOsiris!$A$9:$B$1008,2,FALSE)</f>
        <v/>
      </c>
      <c r="G628" s="46" t="str">
        <f>IF(C628="NEE","",VLOOKUP(A628,InputToets!$A$9:$J$1008,8,FALSE))</f>
        <v/>
      </c>
      <c r="H628" s="13">
        <f t="shared" si="105"/>
        <v>0</v>
      </c>
      <c r="I628" s="12">
        <f t="shared" si="106"/>
        <v>1</v>
      </c>
      <c r="J628" s="13">
        <f t="shared" si="107"/>
        <v>0</v>
      </c>
      <c r="K628" s="46" t="str">
        <f>IF($K$7=0,"",VLOOKUP(A628,Opdracht!$A$11:$J$1010,8,FALSE))</f>
        <v/>
      </c>
      <c r="L628" s="13">
        <f t="shared" si="108"/>
        <v>0</v>
      </c>
      <c r="M628" s="12">
        <f t="shared" si="109"/>
        <v>0</v>
      </c>
      <c r="N628" s="12">
        <f t="shared" si="110"/>
        <v>0</v>
      </c>
      <c r="O628" s="46" t="str">
        <f t="shared" si="111"/>
        <v/>
      </c>
      <c r="P628" s="20" t="str">
        <f>IF(ISERROR(O628),(G628),IF(OR(ISERROR(G628),ISERROR(K628)),"",IF(AND(G628="",K628=""),IF(A628="","",""),IF(ISNUMBER(O628),IF(OR($O$7="T",$O$7="A"),IF(AND(O628&gt;5,O628&lt;$P$4),5,IF(AND(O628&gt;=$P$4,O628&lt;=6),6,MROUND(O628,P$7))),IF(AND(MIN(G628,K628)&lt;#REF!,R628="!",O628&gt;=$P$4),"ONV",IF(AND(O628&gt;5,O628&lt;$P$4),5,IF(AND(O628&gt;=$P$4,O628&lt;=6),6,MROUND(O628,P$7))))),""))))</f>
        <v/>
      </c>
      <c r="Q628" s="187" t="e">
        <f>IF(AND($O$7="B",ISNUMBER(O628),MIN(G628,K628)&lt;#REF!),"!","")</f>
        <v>#REF!</v>
      </c>
      <c r="R628" s="190" t="str">
        <f t="shared" si="102"/>
        <v/>
      </c>
      <c r="S628" s="193" t="str">
        <f t="shared" si="112"/>
        <v/>
      </c>
    </row>
    <row r="629" spans="1:19" x14ac:dyDescent="0.2">
      <c r="A629" s="21" t="str">
        <f>OutputOsiris!A629</f>
        <v/>
      </c>
      <c r="B629" s="26" t="str">
        <f>VLOOKUP(A629,InputToets!$A$9:$A$1008,1,FALSE)</f>
        <v/>
      </c>
      <c r="C629" s="44" t="str">
        <f t="shared" si="103"/>
        <v/>
      </c>
      <c r="D629" s="45" t="str">
        <f>VLOOKUP(A629,Opdracht!$A$11:$A$1010,1,FALSE)</f>
        <v/>
      </c>
      <c r="E629" s="44" t="str">
        <f t="shared" si="104"/>
        <v/>
      </c>
      <c r="F629" s="19" t="str">
        <f>VLOOKUP(A629,OutputOsiris!$A$9:$B$1008,2,FALSE)</f>
        <v/>
      </c>
      <c r="G629" s="46" t="str">
        <f>IF(C629="NEE","",VLOOKUP(A629,InputToets!$A$9:$J$1008,8,FALSE))</f>
        <v/>
      </c>
      <c r="H629" s="13">
        <f t="shared" si="105"/>
        <v>0</v>
      </c>
      <c r="I629" s="12">
        <f t="shared" si="106"/>
        <v>1</v>
      </c>
      <c r="J629" s="13">
        <f t="shared" si="107"/>
        <v>0</v>
      </c>
      <c r="K629" s="46" t="str">
        <f>IF($K$7=0,"",VLOOKUP(A629,Opdracht!$A$11:$J$1010,8,FALSE))</f>
        <v/>
      </c>
      <c r="L629" s="13">
        <f t="shared" si="108"/>
        <v>0</v>
      </c>
      <c r="M629" s="12">
        <f t="shared" si="109"/>
        <v>0</v>
      </c>
      <c r="N629" s="12">
        <f t="shared" si="110"/>
        <v>0</v>
      </c>
      <c r="O629" s="46" t="str">
        <f t="shared" si="111"/>
        <v/>
      </c>
      <c r="P629" s="20" t="str">
        <f>IF(ISERROR(O629),(G629),IF(OR(ISERROR(G629),ISERROR(K629)),"",IF(AND(G629="",K629=""),IF(A629="","",""),IF(ISNUMBER(O629),IF(OR($O$7="T",$O$7="A"),IF(AND(O629&gt;5,O629&lt;$P$4),5,IF(AND(O629&gt;=$P$4,O629&lt;=6),6,MROUND(O629,P$7))),IF(AND(MIN(G629,K629)&lt;#REF!,R629="!",O629&gt;=$P$4),"ONV",IF(AND(O629&gt;5,O629&lt;$P$4),5,IF(AND(O629&gt;=$P$4,O629&lt;=6),6,MROUND(O629,P$7))))),""))))</f>
        <v/>
      </c>
      <c r="Q629" s="187" t="e">
        <f>IF(AND($O$7="B",ISNUMBER(O629),MIN(G629,K629)&lt;#REF!),"!","")</f>
        <v>#REF!</v>
      </c>
      <c r="R629" s="190" t="str">
        <f t="shared" si="102"/>
        <v/>
      </c>
      <c r="S629" s="193" t="str">
        <f t="shared" si="112"/>
        <v/>
      </c>
    </row>
    <row r="630" spans="1:19" x14ac:dyDescent="0.2">
      <c r="A630" s="21" t="str">
        <f>OutputOsiris!A630</f>
        <v/>
      </c>
      <c r="B630" s="26" t="str">
        <f>VLOOKUP(A630,InputToets!$A$9:$A$1008,1,FALSE)</f>
        <v/>
      </c>
      <c r="C630" s="44" t="str">
        <f t="shared" si="103"/>
        <v/>
      </c>
      <c r="D630" s="45" t="str">
        <f>VLOOKUP(A630,Opdracht!$A$11:$A$1010,1,FALSE)</f>
        <v/>
      </c>
      <c r="E630" s="44" t="str">
        <f t="shared" si="104"/>
        <v/>
      </c>
      <c r="F630" s="19" t="str">
        <f>VLOOKUP(A630,OutputOsiris!$A$9:$B$1008,2,FALSE)</f>
        <v/>
      </c>
      <c r="G630" s="46" t="str">
        <f>IF(C630="NEE","",VLOOKUP(A630,InputToets!$A$9:$J$1008,8,FALSE))</f>
        <v/>
      </c>
      <c r="H630" s="13">
        <f t="shared" si="105"/>
        <v>0</v>
      </c>
      <c r="I630" s="12">
        <f t="shared" si="106"/>
        <v>1</v>
      </c>
      <c r="J630" s="13">
        <f t="shared" si="107"/>
        <v>0</v>
      </c>
      <c r="K630" s="46" t="str">
        <f>IF($K$7=0,"",VLOOKUP(A630,Opdracht!$A$11:$J$1010,8,FALSE))</f>
        <v/>
      </c>
      <c r="L630" s="13">
        <f t="shared" si="108"/>
        <v>0</v>
      </c>
      <c r="M630" s="12">
        <f t="shared" si="109"/>
        <v>0</v>
      </c>
      <c r="N630" s="12">
        <f t="shared" si="110"/>
        <v>0</v>
      </c>
      <c r="O630" s="46" t="str">
        <f t="shared" si="111"/>
        <v/>
      </c>
      <c r="P630" s="20" t="str">
        <f>IF(ISERROR(O630),(G630),IF(OR(ISERROR(G630),ISERROR(K630)),"",IF(AND(G630="",K630=""),IF(A630="","",""),IF(ISNUMBER(O630),IF(OR($O$7="T",$O$7="A"),IF(AND(O630&gt;5,O630&lt;$P$4),5,IF(AND(O630&gt;=$P$4,O630&lt;=6),6,MROUND(O630,P$7))),IF(AND(MIN(G630,K630)&lt;#REF!,R630="!",O630&gt;=$P$4),"ONV",IF(AND(O630&gt;5,O630&lt;$P$4),5,IF(AND(O630&gt;=$P$4,O630&lt;=6),6,MROUND(O630,P$7))))),""))))</f>
        <v/>
      </c>
      <c r="Q630" s="187" t="e">
        <f>IF(AND($O$7="B",ISNUMBER(O630),MIN(G630,K630)&lt;#REF!),"!","")</f>
        <v>#REF!</v>
      </c>
      <c r="R630" s="190" t="str">
        <f t="shared" si="102"/>
        <v/>
      </c>
      <c r="S630" s="193" t="str">
        <f t="shared" si="112"/>
        <v/>
      </c>
    </row>
    <row r="631" spans="1:19" x14ac:dyDescent="0.2">
      <c r="A631" s="21" t="str">
        <f>OutputOsiris!A631</f>
        <v/>
      </c>
      <c r="B631" s="26" t="str">
        <f>VLOOKUP(A631,InputToets!$A$9:$A$1008,1,FALSE)</f>
        <v/>
      </c>
      <c r="C631" s="44" t="str">
        <f t="shared" si="103"/>
        <v/>
      </c>
      <c r="D631" s="45" t="str">
        <f>VLOOKUP(A631,Opdracht!$A$11:$A$1010,1,FALSE)</f>
        <v/>
      </c>
      <c r="E631" s="44" t="str">
        <f t="shared" si="104"/>
        <v/>
      </c>
      <c r="F631" s="19" t="str">
        <f>VLOOKUP(A631,OutputOsiris!$A$9:$B$1008,2,FALSE)</f>
        <v/>
      </c>
      <c r="G631" s="46" t="str">
        <f>IF(C631="NEE","",VLOOKUP(A631,InputToets!$A$9:$J$1008,8,FALSE))</f>
        <v/>
      </c>
      <c r="H631" s="13">
        <f t="shared" si="105"/>
        <v>0</v>
      </c>
      <c r="I631" s="12">
        <f t="shared" si="106"/>
        <v>1</v>
      </c>
      <c r="J631" s="13">
        <f t="shared" si="107"/>
        <v>0</v>
      </c>
      <c r="K631" s="46" t="str">
        <f>IF($K$7=0,"",VLOOKUP(A631,Opdracht!$A$11:$J$1010,8,FALSE))</f>
        <v/>
      </c>
      <c r="L631" s="13">
        <f t="shared" si="108"/>
        <v>0</v>
      </c>
      <c r="M631" s="12">
        <f t="shared" si="109"/>
        <v>0</v>
      </c>
      <c r="N631" s="12">
        <f t="shared" si="110"/>
        <v>0</v>
      </c>
      <c r="O631" s="46" t="str">
        <f t="shared" si="111"/>
        <v/>
      </c>
      <c r="P631" s="20" t="str">
        <f>IF(ISERROR(O631),(G631),IF(OR(ISERROR(G631),ISERROR(K631)),"",IF(AND(G631="",K631=""),IF(A631="","",""),IF(ISNUMBER(O631),IF(OR($O$7="T",$O$7="A"),IF(AND(O631&gt;5,O631&lt;$P$4),5,IF(AND(O631&gt;=$P$4,O631&lt;=6),6,MROUND(O631,P$7))),IF(AND(MIN(G631,K631)&lt;#REF!,R631="!",O631&gt;=$P$4),"ONV",IF(AND(O631&gt;5,O631&lt;$P$4),5,IF(AND(O631&gt;=$P$4,O631&lt;=6),6,MROUND(O631,P$7))))),""))))</f>
        <v/>
      </c>
      <c r="Q631" s="187" t="e">
        <f>IF(AND($O$7="B",ISNUMBER(O631),MIN(G631,K631)&lt;#REF!),"!","")</f>
        <v>#REF!</v>
      </c>
      <c r="R631" s="190" t="str">
        <f t="shared" si="102"/>
        <v/>
      </c>
      <c r="S631" s="193" t="str">
        <f t="shared" si="112"/>
        <v/>
      </c>
    </row>
    <row r="632" spans="1:19" x14ac:dyDescent="0.2">
      <c r="A632" s="21" t="str">
        <f>OutputOsiris!A632</f>
        <v/>
      </c>
      <c r="B632" s="26" t="str">
        <f>VLOOKUP(A632,InputToets!$A$9:$A$1008,1,FALSE)</f>
        <v/>
      </c>
      <c r="C632" s="44" t="str">
        <f t="shared" si="103"/>
        <v/>
      </c>
      <c r="D632" s="45" t="str">
        <f>VLOOKUP(A632,Opdracht!$A$11:$A$1010,1,FALSE)</f>
        <v/>
      </c>
      <c r="E632" s="44" t="str">
        <f t="shared" si="104"/>
        <v/>
      </c>
      <c r="F632" s="19" t="str">
        <f>VLOOKUP(A632,OutputOsiris!$A$9:$B$1008,2,FALSE)</f>
        <v/>
      </c>
      <c r="G632" s="46" t="str">
        <f>IF(C632="NEE","",VLOOKUP(A632,InputToets!$A$9:$J$1008,8,FALSE))</f>
        <v/>
      </c>
      <c r="H632" s="13">
        <f t="shared" si="105"/>
        <v>0</v>
      </c>
      <c r="I632" s="12">
        <f t="shared" si="106"/>
        <v>1</v>
      </c>
      <c r="J632" s="13">
        <f t="shared" si="107"/>
        <v>0</v>
      </c>
      <c r="K632" s="46" t="str">
        <f>IF($K$7=0,"",VLOOKUP(A632,Opdracht!$A$11:$J$1010,8,FALSE))</f>
        <v/>
      </c>
      <c r="L632" s="13">
        <f t="shared" si="108"/>
        <v>0</v>
      </c>
      <c r="M632" s="12">
        <f t="shared" si="109"/>
        <v>0</v>
      </c>
      <c r="N632" s="12">
        <f t="shared" si="110"/>
        <v>0</v>
      </c>
      <c r="O632" s="46" t="str">
        <f t="shared" si="111"/>
        <v/>
      </c>
      <c r="P632" s="20" t="str">
        <f>IF(ISERROR(O632),(G632),IF(OR(ISERROR(G632),ISERROR(K632)),"",IF(AND(G632="",K632=""),IF(A632="","",""),IF(ISNUMBER(O632),IF(OR($O$7="T",$O$7="A"),IF(AND(O632&gt;5,O632&lt;$P$4),5,IF(AND(O632&gt;=$P$4,O632&lt;=6),6,MROUND(O632,P$7))),IF(AND(MIN(G632,K632)&lt;#REF!,R632="!",O632&gt;=$P$4),"ONV",IF(AND(O632&gt;5,O632&lt;$P$4),5,IF(AND(O632&gt;=$P$4,O632&lt;=6),6,MROUND(O632,P$7))))),""))))</f>
        <v/>
      </c>
      <c r="Q632" s="187" t="e">
        <f>IF(AND($O$7="B",ISNUMBER(O632),MIN(G632,K632)&lt;#REF!),"!","")</f>
        <v>#REF!</v>
      </c>
      <c r="R632" s="190" t="str">
        <f t="shared" si="102"/>
        <v/>
      </c>
      <c r="S632" s="193" t="str">
        <f t="shared" si="112"/>
        <v/>
      </c>
    </row>
    <row r="633" spans="1:19" x14ac:dyDescent="0.2">
      <c r="A633" s="21" t="str">
        <f>OutputOsiris!A633</f>
        <v/>
      </c>
      <c r="B633" s="26" t="str">
        <f>VLOOKUP(A633,InputToets!$A$9:$A$1008,1,FALSE)</f>
        <v/>
      </c>
      <c r="C633" s="44" t="str">
        <f t="shared" si="103"/>
        <v/>
      </c>
      <c r="D633" s="45" t="str">
        <f>VLOOKUP(A633,Opdracht!$A$11:$A$1010,1,FALSE)</f>
        <v/>
      </c>
      <c r="E633" s="44" t="str">
        <f t="shared" si="104"/>
        <v/>
      </c>
      <c r="F633" s="19" t="str">
        <f>VLOOKUP(A633,OutputOsiris!$A$9:$B$1008,2,FALSE)</f>
        <v/>
      </c>
      <c r="G633" s="46" t="str">
        <f>IF(C633="NEE","",VLOOKUP(A633,InputToets!$A$9:$J$1008,8,FALSE))</f>
        <v/>
      </c>
      <c r="H633" s="13">
        <f t="shared" si="105"/>
        <v>0</v>
      </c>
      <c r="I633" s="12">
        <f t="shared" si="106"/>
        <v>1</v>
      </c>
      <c r="J633" s="13">
        <f t="shared" si="107"/>
        <v>0</v>
      </c>
      <c r="K633" s="46" t="str">
        <f>IF($K$7=0,"",VLOOKUP(A633,Opdracht!$A$11:$J$1010,8,FALSE))</f>
        <v/>
      </c>
      <c r="L633" s="13">
        <f t="shared" si="108"/>
        <v>0</v>
      </c>
      <c r="M633" s="12">
        <f t="shared" si="109"/>
        <v>0</v>
      </c>
      <c r="N633" s="12">
        <f t="shared" si="110"/>
        <v>0</v>
      </c>
      <c r="O633" s="46" t="str">
        <f t="shared" si="111"/>
        <v/>
      </c>
      <c r="P633" s="20" t="str">
        <f>IF(ISERROR(O633),(G633),IF(OR(ISERROR(G633),ISERROR(K633)),"",IF(AND(G633="",K633=""),IF(A633="","",""),IF(ISNUMBER(O633),IF(OR($O$7="T",$O$7="A"),IF(AND(O633&gt;5,O633&lt;$P$4),5,IF(AND(O633&gt;=$P$4,O633&lt;=6),6,MROUND(O633,P$7))),IF(AND(MIN(G633,K633)&lt;#REF!,R633="!",O633&gt;=$P$4),"ONV",IF(AND(O633&gt;5,O633&lt;$P$4),5,IF(AND(O633&gt;=$P$4,O633&lt;=6),6,MROUND(O633,P$7))))),""))))</f>
        <v/>
      </c>
      <c r="Q633" s="187" t="e">
        <f>IF(AND($O$7="B",ISNUMBER(O633),MIN(G633,K633)&lt;#REF!),"!","")</f>
        <v>#REF!</v>
      </c>
      <c r="R633" s="190" t="str">
        <f t="shared" si="102"/>
        <v/>
      </c>
      <c r="S633" s="193" t="str">
        <f t="shared" si="112"/>
        <v/>
      </c>
    </row>
    <row r="634" spans="1:19" x14ac:dyDescent="0.2">
      <c r="A634" s="21" t="str">
        <f>OutputOsiris!A634</f>
        <v/>
      </c>
      <c r="B634" s="26" t="str">
        <f>VLOOKUP(A634,InputToets!$A$9:$A$1008,1,FALSE)</f>
        <v/>
      </c>
      <c r="C634" s="44" t="str">
        <f t="shared" si="103"/>
        <v/>
      </c>
      <c r="D634" s="45" t="str">
        <f>VLOOKUP(A634,Opdracht!$A$11:$A$1010,1,FALSE)</f>
        <v/>
      </c>
      <c r="E634" s="44" t="str">
        <f t="shared" si="104"/>
        <v/>
      </c>
      <c r="F634" s="19" t="str">
        <f>VLOOKUP(A634,OutputOsiris!$A$9:$B$1008,2,FALSE)</f>
        <v/>
      </c>
      <c r="G634" s="46" t="str">
        <f>IF(C634="NEE","",VLOOKUP(A634,InputToets!$A$9:$J$1008,8,FALSE))</f>
        <v/>
      </c>
      <c r="H634" s="13">
        <f t="shared" si="105"/>
        <v>0</v>
      </c>
      <c r="I634" s="12">
        <f t="shared" si="106"/>
        <v>1</v>
      </c>
      <c r="J634" s="13">
        <f t="shared" si="107"/>
        <v>0</v>
      </c>
      <c r="K634" s="46" t="str">
        <f>IF($K$7=0,"",VLOOKUP(A634,Opdracht!$A$11:$J$1010,8,FALSE))</f>
        <v/>
      </c>
      <c r="L634" s="13">
        <f t="shared" si="108"/>
        <v>0</v>
      </c>
      <c r="M634" s="12">
        <f t="shared" si="109"/>
        <v>0</v>
      </c>
      <c r="N634" s="12">
        <f t="shared" si="110"/>
        <v>0</v>
      </c>
      <c r="O634" s="46" t="str">
        <f t="shared" si="111"/>
        <v/>
      </c>
      <c r="P634" s="20" t="str">
        <f>IF(ISERROR(O634),(G634),IF(OR(ISERROR(G634),ISERROR(K634)),"",IF(AND(G634="",K634=""),IF(A634="","",""),IF(ISNUMBER(O634),IF(OR($O$7="T",$O$7="A"),IF(AND(O634&gt;5,O634&lt;$P$4),5,IF(AND(O634&gt;=$P$4,O634&lt;=6),6,MROUND(O634,P$7))),IF(AND(MIN(G634,K634)&lt;#REF!,R634="!",O634&gt;=$P$4),"ONV",IF(AND(O634&gt;5,O634&lt;$P$4),5,IF(AND(O634&gt;=$P$4,O634&lt;=6),6,MROUND(O634,P$7))))),""))))</f>
        <v/>
      </c>
      <c r="Q634" s="187" t="e">
        <f>IF(AND($O$7="B",ISNUMBER(O634),MIN(G634,K634)&lt;#REF!),"!","")</f>
        <v>#REF!</v>
      </c>
      <c r="R634" s="190" t="str">
        <f t="shared" si="102"/>
        <v/>
      </c>
      <c r="S634" s="193" t="str">
        <f t="shared" si="112"/>
        <v/>
      </c>
    </row>
    <row r="635" spans="1:19" x14ac:dyDescent="0.2">
      <c r="A635" s="21" t="str">
        <f>OutputOsiris!A635</f>
        <v/>
      </c>
      <c r="B635" s="26" t="str">
        <f>VLOOKUP(A635,InputToets!$A$9:$A$1008,1,FALSE)</f>
        <v/>
      </c>
      <c r="C635" s="44" t="str">
        <f t="shared" si="103"/>
        <v/>
      </c>
      <c r="D635" s="45" t="str">
        <f>VLOOKUP(A635,Opdracht!$A$11:$A$1010,1,FALSE)</f>
        <v/>
      </c>
      <c r="E635" s="44" t="str">
        <f t="shared" si="104"/>
        <v/>
      </c>
      <c r="F635" s="19" t="str">
        <f>VLOOKUP(A635,OutputOsiris!$A$9:$B$1008,2,FALSE)</f>
        <v/>
      </c>
      <c r="G635" s="46" t="str">
        <f>IF(C635="NEE","",VLOOKUP(A635,InputToets!$A$9:$J$1008,8,FALSE))</f>
        <v/>
      </c>
      <c r="H635" s="13">
        <f t="shared" si="105"/>
        <v>0</v>
      </c>
      <c r="I635" s="12">
        <f t="shared" si="106"/>
        <v>1</v>
      </c>
      <c r="J635" s="13">
        <f t="shared" si="107"/>
        <v>0</v>
      </c>
      <c r="K635" s="46" t="str">
        <f>IF($K$7=0,"",VLOOKUP(A635,Opdracht!$A$11:$J$1010,8,FALSE))</f>
        <v/>
      </c>
      <c r="L635" s="13">
        <f t="shared" si="108"/>
        <v>0</v>
      </c>
      <c r="M635" s="12">
        <f t="shared" si="109"/>
        <v>0</v>
      </c>
      <c r="N635" s="12">
        <f t="shared" si="110"/>
        <v>0</v>
      </c>
      <c r="O635" s="46" t="str">
        <f t="shared" si="111"/>
        <v/>
      </c>
      <c r="P635" s="20" t="str">
        <f>IF(ISERROR(O635),(G635),IF(OR(ISERROR(G635),ISERROR(K635)),"",IF(AND(G635="",K635=""),IF(A635="","",""),IF(ISNUMBER(O635),IF(OR($O$7="T",$O$7="A"),IF(AND(O635&gt;5,O635&lt;$P$4),5,IF(AND(O635&gt;=$P$4,O635&lt;=6),6,MROUND(O635,P$7))),IF(AND(MIN(G635,K635)&lt;#REF!,R635="!",O635&gt;=$P$4),"ONV",IF(AND(O635&gt;5,O635&lt;$P$4),5,IF(AND(O635&gt;=$P$4,O635&lt;=6),6,MROUND(O635,P$7))))),""))))</f>
        <v/>
      </c>
      <c r="Q635" s="187" t="e">
        <f>IF(AND($O$7="B",ISNUMBER(O635),MIN(G635,K635)&lt;#REF!),"!","")</f>
        <v>#REF!</v>
      </c>
      <c r="R635" s="190" t="str">
        <f t="shared" si="102"/>
        <v/>
      </c>
      <c r="S635" s="193" t="str">
        <f t="shared" si="112"/>
        <v/>
      </c>
    </row>
    <row r="636" spans="1:19" x14ac:dyDescent="0.2">
      <c r="A636" s="21" t="str">
        <f>OutputOsiris!A636</f>
        <v/>
      </c>
      <c r="B636" s="26" t="str">
        <f>VLOOKUP(A636,InputToets!$A$9:$A$1008,1,FALSE)</f>
        <v/>
      </c>
      <c r="C636" s="44" t="str">
        <f t="shared" si="103"/>
        <v/>
      </c>
      <c r="D636" s="45" t="str">
        <f>VLOOKUP(A636,Opdracht!$A$11:$A$1010,1,FALSE)</f>
        <v/>
      </c>
      <c r="E636" s="44" t="str">
        <f t="shared" si="104"/>
        <v/>
      </c>
      <c r="F636" s="19" t="str">
        <f>VLOOKUP(A636,OutputOsiris!$A$9:$B$1008,2,FALSE)</f>
        <v/>
      </c>
      <c r="G636" s="46" t="str">
        <f>IF(C636="NEE","",VLOOKUP(A636,InputToets!$A$9:$J$1008,8,FALSE))</f>
        <v/>
      </c>
      <c r="H636" s="13">
        <f t="shared" si="105"/>
        <v>0</v>
      </c>
      <c r="I636" s="12">
        <f t="shared" si="106"/>
        <v>1</v>
      </c>
      <c r="J636" s="13">
        <f t="shared" si="107"/>
        <v>0</v>
      </c>
      <c r="K636" s="46" t="str">
        <f>IF($K$7=0,"",VLOOKUP(A636,Opdracht!$A$11:$J$1010,8,FALSE))</f>
        <v/>
      </c>
      <c r="L636" s="13">
        <f t="shared" si="108"/>
        <v>0</v>
      </c>
      <c r="M636" s="12">
        <f t="shared" si="109"/>
        <v>0</v>
      </c>
      <c r="N636" s="12">
        <f t="shared" si="110"/>
        <v>0</v>
      </c>
      <c r="O636" s="46" t="str">
        <f t="shared" si="111"/>
        <v/>
      </c>
      <c r="P636" s="20" t="str">
        <f>IF(ISERROR(O636),(G636),IF(OR(ISERROR(G636),ISERROR(K636)),"",IF(AND(G636="",K636=""),IF(A636="","",""),IF(ISNUMBER(O636),IF(OR($O$7="T",$O$7="A"),IF(AND(O636&gt;5,O636&lt;$P$4),5,IF(AND(O636&gt;=$P$4,O636&lt;=6),6,MROUND(O636,P$7))),IF(AND(MIN(G636,K636)&lt;#REF!,R636="!",O636&gt;=$P$4),"ONV",IF(AND(O636&gt;5,O636&lt;$P$4),5,IF(AND(O636&gt;=$P$4,O636&lt;=6),6,MROUND(O636,P$7))))),""))))</f>
        <v/>
      </c>
      <c r="Q636" s="187" t="e">
        <f>IF(AND($O$7="B",ISNUMBER(O636),MIN(G636,K636)&lt;#REF!),"!","")</f>
        <v>#REF!</v>
      </c>
      <c r="R636" s="190" t="str">
        <f t="shared" si="102"/>
        <v/>
      </c>
      <c r="S636" s="193" t="str">
        <f t="shared" si="112"/>
        <v/>
      </c>
    </row>
    <row r="637" spans="1:19" x14ac:dyDescent="0.2">
      <c r="A637" s="21" t="str">
        <f>OutputOsiris!A637</f>
        <v/>
      </c>
      <c r="B637" s="26" t="str">
        <f>VLOOKUP(A637,InputToets!$A$9:$A$1008,1,FALSE)</f>
        <v/>
      </c>
      <c r="C637" s="44" t="str">
        <f t="shared" si="103"/>
        <v/>
      </c>
      <c r="D637" s="45" t="str">
        <f>VLOOKUP(A637,Opdracht!$A$11:$A$1010,1,FALSE)</f>
        <v/>
      </c>
      <c r="E637" s="44" t="str">
        <f t="shared" si="104"/>
        <v/>
      </c>
      <c r="F637" s="19" t="str">
        <f>VLOOKUP(A637,OutputOsiris!$A$9:$B$1008,2,FALSE)</f>
        <v/>
      </c>
      <c r="G637" s="46" t="str">
        <f>IF(C637="NEE","",VLOOKUP(A637,InputToets!$A$9:$J$1008,8,FALSE))</f>
        <v/>
      </c>
      <c r="H637" s="13">
        <f t="shared" si="105"/>
        <v>0</v>
      </c>
      <c r="I637" s="12">
        <f t="shared" si="106"/>
        <v>1</v>
      </c>
      <c r="J637" s="13">
        <f t="shared" si="107"/>
        <v>0</v>
      </c>
      <c r="K637" s="46" t="str">
        <f>IF($K$7=0,"",VLOOKUP(A637,Opdracht!$A$11:$J$1010,8,FALSE))</f>
        <v/>
      </c>
      <c r="L637" s="13">
        <f t="shared" si="108"/>
        <v>0</v>
      </c>
      <c r="M637" s="12">
        <f t="shared" si="109"/>
        <v>0</v>
      </c>
      <c r="N637" s="12">
        <f t="shared" si="110"/>
        <v>0</v>
      </c>
      <c r="O637" s="46" t="str">
        <f t="shared" si="111"/>
        <v/>
      </c>
      <c r="P637" s="20" t="str">
        <f>IF(ISERROR(O637),(G637),IF(OR(ISERROR(G637),ISERROR(K637)),"",IF(AND(G637="",K637=""),IF(A637="","",""),IF(ISNUMBER(O637),IF(OR($O$7="T",$O$7="A"),IF(AND(O637&gt;5,O637&lt;$P$4),5,IF(AND(O637&gt;=$P$4,O637&lt;=6),6,MROUND(O637,P$7))),IF(AND(MIN(G637,K637)&lt;#REF!,R637="!",O637&gt;=$P$4),"ONV",IF(AND(O637&gt;5,O637&lt;$P$4),5,IF(AND(O637&gt;=$P$4,O637&lt;=6),6,MROUND(O637,P$7))))),""))))</f>
        <v/>
      </c>
      <c r="Q637" s="187" t="e">
        <f>IF(AND($O$7="B",ISNUMBER(O637),MIN(G637,K637)&lt;#REF!),"!","")</f>
        <v>#REF!</v>
      </c>
      <c r="R637" s="190" t="str">
        <f t="shared" si="102"/>
        <v/>
      </c>
      <c r="S637" s="193" t="str">
        <f t="shared" si="112"/>
        <v/>
      </c>
    </row>
    <row r="638" spans="1:19" x14ac:dyDescent="0.2">
      <c r="A638" s="21" t="str">
        <f>OutputOsiris!A638</f>
        <v/>
      </c>
      <c r="B638" s="26" t="str">
        <f>VLOOKUP(A638,InputToets!$A$9:$A$1008,1,FALSE)</f>
        <v/>
      </c>
      <c r="C638" s="44" t="str">
        <f t="shared" si="103"/>
        <v/>
      </c>
      <c r="D638" s="45" t="str">
        <f>VLOOKUP(A638,Opdracht!$A$11:$A$1010,1,FALSE)</f>
        <v/>
      </c>
      <c r="E638" s="44" t="str">
        <f t="shared" si="104"/>
        <v/>
      </c>
      <c r="F638" s="19" t="str">
        <f>VLOOKUP(A638,OutputOsiris!$A$9:$B$1008,2,FALSE)</f>
        <v/>
      </c>
      <c r="G638" s="46" t="str">
        <f>IF(C638="NEE","",VLOOKUP(A638,InputToets!$A$9:$J$1008,8,FALSE))</f>
        <v/>
      </c>
      <c r="H638" s="13">
        <f t="shared" si="105"/>
        <v>0</v>
      </c>
      <c r="I638" s="12">
        <f t="shared" si="106"/>
        <v>1</v>
      </c>
      <c r="J638" s="13">
        <f t="shared" si="107"/>
        <v>0</v>
      </c>
      <c r="K638" s="46" t="str">
        <f>IF($K$7=0,"",VLOOKUP(A638,Opdracht!$A$11:$J$1010,8,FALSE))</f>
        <v/>
      </c>
      <c r="L638" s="13">
        <f t="shared" si="108"/>
        <v>0</v>
      </c>
      <c r="M638" s="12">
        <f t="shared" si="109"/>
        <v>0</v>
      </c>
      <c r="N638" s="12">
        <f t="shared" si="110"/>
        <v>0</v>
      </c>
      <c r="O638" s="46" t="str">
        <f t="shared" si="111"/>
        <v/>
      </c>
      <c r="P638" s="20" t="str">
        <f>IF(ISERROR(O638),(G638),IF(OR(ISERROR(G638),ISERROR(K638)),"",IF(AND(G638="",K638=""),IF(A638="","",""),IF(ISNUMBER(O638),IF(OR($O$7="T",$O$7="A"),IF(AND(O638&gt;5,O638&lt;$P$4),5,IF(AND(O638&gt;=$P$4,O638&lt;=6),6,MROUND(O638,P$7))),IF(AND(MIN(G638,K638)&lt;#REF!,R638="!",O638&gt;=$P$4),"ONV",IF(AND(O638&gt;5,O638&lt;$P$4),5,IF(AND(O638&gt;=$P$4,O638&lt;=6),6,MROUND(O638,P$7))))),""))))</f>
        <v/>
      </c>
      <c r="Q638" s="187" t="e">
        <f>IF(AND($O$7="B",ISNUMBER(O638),MIN(G638,K638)&lt;#REF!),"!","")</f>
        <v>#REF!</v>
      </c>
      <c r="R638" s="190" t="str">
        <f t="shared" si="102"/>
        <v/>
      </c>
      <c r="S638" s="193" t="str">
        <f t="shared" si="112"/>
        <v/>
      </c>
    </row>
    <row r="639" spans="1:19" x14ac:dyDescent="0.2">
      <c r="A639" s="21" t="str">
        <f>OutputOsiris!A639</f>
        <v/>
      </c>
      <c r="B639" s="26" t="str">
        <f>VLOOKUP(A639,InputToets!$A$9:$A$1008,1,FALSE)</f>
        <v/>
      </c>
      <c r="C639" s="44" t="str">
        <f t="shared" si="103"/>
        <v/>
      </c>
      <c r="D639" s="45" t="str">
        <f>VLOOKUP(A639,Opdracht!$A$11:$A$1010,1,FALSE)</f>
        <v/>
      </c>
      <c r="E639" s="44" t="str">
        <f t="shared" si="104"/>
        <v/>
      </c>
      <c r="F639" s="19" t="str">
        <f>VLOOKUP(A639,OutputOsiris!$A$9:$B$1008,2,FALSE)</f>
        <v/>
      </c>
      <c r="G639" s="46" t="str">
        <f>IF(C639="NEE","",VLOOKUP(A639,InputToets!$A$9:$J$1008,8,FALSE))</f>
        <v/>
      </c>
      <c r="H639" s="13">
        <f t="shared" si="105"/>
        <v>0</v>
      </c>
      <c r="I639" s="12">
        <f t="shared" si="106"/>
        <v>1</v>
      </c>
      <c r="J639" s="13">
        <f t="shared" si="107"/>
        <v>0</v>
      </c>
      <c r="K639" s="46" t="str">
        <f>IF($K$7=0,"",VLOOKUP(A639,Opdracht!$A$11:$J$1010,8,FALSE))</f>
        <v/>
      </c>
      <c r="L639" s="13">
        <f t="shared" si="108"/>
        <v>0</v>
      </c>
      <c r="M639" s="12">
        <f t="shared" si="109"/>
        <v>0</v>
      </c>
      <c r="N639" s="12">
        <f t="shared" si="110"/>
        <v>0</v>
      </c>
      <c r="O639" s="46" t="str">
        <f t="shared" si="111"/>
        <v/>
      </c>
      <c r="P639" s="20" t="str">
        <f>IF(ISERROR(O639),(G639),IF(OR(ISERROR(G639),ISERROR(K639)),"",IF(AND(G639="",K639=""),IF(A639="","",""),IF(ISNUMBER(O639),IF(OR($O$7="T",$O$7="A"),IF(AND(O639&gt;5,O639&lt;$P$4),5,IF(AND(O639&gt;=$P$4,O639&lt;=6),6,MROUND(O639,P$7))),IF(AND(MIN(G639,K639)&lt;#REF!,R639="!",O639&gt;=$P$4),"ONV",IF(AND(O639&gt;5,O639&lt;$P$4),5,IF(AND(O639&gt;=$P$4,O639&lt;=6),6,MROUND(O639,P$7))))),""))))</f>
        <v/>
      </c>
      <c r="Q639" s="187" t="e">
        <f>IF(AND($O$7="B",ISNUMBER(O639),MIN(G639,K639)&lt;#REF!),"!","")</f>
        <v>#REF!</v>
      </c>
      <c r="R639" s="190" t="str">
        <f t="shared" si="102"/>
        <v/>
      </c>
      <c r="S639" s="193" t="str">
        <f t="shared" si="112"/>
        <v/>
      </c>
    </row>
    <row r="640" spans="1:19" x14ac:dyDescent="0.2">
      <c r="A640" s="21" t="str">
        <f>OutputOsiris!A640</f>
        <v/>
      </c>
      <c r="B640" s="26" t="str">
        <f>VLOOKUP(A640,InputToets!$A$9:$A$1008,1,FALSE)</f>
        <v/>
      </c>
      <c r="C640" s="44" t="str">
        <f t="shared" si="103"/>
        <v/>
      </c>
      <c r="D640" s="45" t="str">
        <f>VLOOKUP(A640,Opdracht!$A$11:$A$1010,1,FALSE)</f>
        <v/>
      </c>
      <c r="E640" s="44" t="str">
        <f t="shared" si="104"/>
        <v/>
      </c>
      <c r="F640" s="19" t="str">
        <f>VLOOKUP(A640,OutputOsiris!$A$9:$B$1008,2,FALSE)</f>
        <v/>
      </c>
      <c r="G640" s="46" t="str">
        <f>IF(C640="NEE","",VLOOKUP(A640,InputToets!$A$9:$J$1008,8,FALSE))</f>
        <v/>
      </c>
      <c r="H640" s="13">
        <f t="shared" si="105"/>
        <v>0</v>
      </c>
      <c r="I640" s="12">
        <f t="shared" si="106"/>
        <v>1</v>
      </c>
      <c r="J640" s="13">
        <f t="shared" si="107"/>
        <v>0</v>
      </c>
      <c r="K640" s="46" t="str">
        <f>IF($K$7=0,"",VLOOKUP(A640,Opdracht!$A$11:$J$1010,8,FALSE))</f>
        <v/>
      </c>
      <c r="L640" s="13">
        <f t="shared" si="108"/>
        <v>0</v>
      </c>
      <c r="M640" s="12">
        <f t="shared" si="109"/>
        <v>0</v>
      </c>
      <c r="N640" s="12">
        <f t="shared" si="110"/>
        <v>0</v>
      </c>
      <c r="O640" s="46" t="str">
        <f t="shared" si="111"/>
        <v/>
      </c>
      <c r="P640" s="20" t="str">
        <f>IF(ISERROR(O640),(G640),IF(OR(ISERROR(G640),ISERROR(K640)),"",IF(AND(G640="",K640=""),IF(A640="","",""),IF(ISNUMBER(O640),IF(OR($O$7="T",$O$7="A"),IF(AND(O640&gt;5,O640&lt;$P$4),5,IF(AND(O640&gt;=$P$4,O640&lt;=6),6,MROUND(O640,P$7))),IF(AND(MIN(G640,K640)&lt;#REF!,R640="!",O640&gt;=$P$4),"ONV",IF(AND(O640&gt;5,O640&lt;$P$4),5,IF(AND(O640&gt;=$P$4,O640&lt;=6),6,MROUND(O640,P$7))))),""))))</f>
        <v/>
      </c>
      <c r="Q640" s="187" t="e">
        <f>IF(AND($O$7="B",ISNUMBER(O640),MIN(G640,K640)&lt;#REF!),"!","")</f>
        <v>#REF!</v>
      </c>
      <c r="R640" s="190" t="str">
        <f t="shared" si="102"/>
        <v/>
      </c>
      <c r="S640" s="193" t="str">
        <f t="shared" si="112"/>
        <v/>
      </c>
    </row>
    <row r="641" spans="1:19" x14ac:dyDescent="0.2">
      <c r="A641" s="21" t="str">
        <f>OutputOsiris!A641</f>
        <v/>
      </c>
      <c r="B641" s="26" t="str">
        <f>VLOOKUP(A641,InputToets!$A$9:$A$1008,1,FALSE)</f>
        <v/>
      </c>
      <c r="C641" s="44" t="str">
        <f t="shared" si="103"/>
        <v/>
      </c>
      <c r="D641" s="45" t="str">
        <f>VLOOKUP(A641,Opdracht!$A$11:$A$1010,1,FALSE)</f>
        <v/>
      </c>
      <c r="E641" s="44" t="str">
        <f t="shared" si="104"/>
        <v/>
      </c>
      <c r="F641" s="19" t="str">
        <f>VLOOKUP(A641,OutputOsiris!$A$9:$B$1008,2,FALSE)</f>
        <v/>
      </c>
      <c r="G641" s="46" t="str">
        <f>IF(C641="NEE","",VLOOKUP(A641,InputToets!$A$9:$J$1008,8,FALSE))</f>
        <v/>
      </c>
      <c r="H641" s="13">
        <f t="shared" si="105"/>
        <v>0</v>
      </c>
      <c r="I641" s="12">
        <f t="shared" si="106"/>
        <v>1</v>
      </c>
      <c r="J641" s="13">
        <f t="shared" si="107"/>
        <v>0</v>
      </c>
      <c r="K641" s="46" t="str">
        <f>IF($K$7=0,"",VLOOKUP(A641,Opdracht!$A$11:$J$1010,8,FALSE))</f>
        <v/>
      </c>
      <c r="L641" s="13">
        <f t="shared" si="108"/>
        <v>0</v>
      </c>
      <c r="M641" s="12">
        <f t="shared" si="109"/>
        <v>0</v>
      </c>
      <c r="N641" s="12">
        <f t="shared" si="110"/>
        <v>0</v>
      </c>
      <c r="O641" s="46" t="str">
        <f t="shared" si="111"/>
        <v/>
      </c>
      <c r="P641" s="20" t="str">
        <f>IF(ISERROR(O641),(G641),IF(OR(ISERROR(G641),ISERROR(K641)),"",IF(AND(G641="",K641=""),IF(A641="","",""),IF(ISNUMBER(O641),IF(OR($O$7="T",$O$7="A"),IF(AND(O641&gt;5,O641&lt;$P$4),5,IF(AND(O641&gt;=$P$4,O641&lt;=6),6,MROUND(O641,P$7))),IF(AND(MIN(G641,K641)&lt;#REF!,R641="!",O641&gt;=$P$4),"ONV",IF(AND(O641&gt;5,O641&lt;$P$4),5,IF(AND(O641&gt;=$P$4,O641&lt;=6),6,MROUND(O641,P$7))))),""))))</f>
        <v/>
      </c>
      <c r="Q641" s="187" t="e">
        <f>IF(AND($O$7="B",ISNUMBER(O641),MIN(G641,K641)&lt;#REF!),"!","")</f>
        <v>#REF!</v>
      </c>
      <c r="R641" s="190" t="str">
        <f t="shared" si="102"/>
        <v/>
      </c>
      <c r="S641" s="193" t="str">
        <f t="shared" si="112"/>
        <v/>
      </c>
    </row>
    <row r="642" spans="1:19" x14ac:dyDescent="0.2">
      <c r="A642" s="21" t="str">
        <f>OutputOsiris!A642</f>
        <v/>
      </c>
      <c r="B642" s="26" t="str">
        <f>VLOOKUP(A642,InputToets!$A$9:$A$1008,1,FALSE)</f>
        <v/>
      </c>
      <c r="C642" s="44" t="str">
        <f t="shared" si="103"/>
        <v/>
      </c>
      <c r="D642" s="45" t="str">
        <f>VLOOKUP(A642,Opdracht!$A$11:$A$1010,1,FALSE)</f>
        <v/>
      </c>
      <c r="E642" s="44" t="str">
        <f t="shared" si="104"/>
        <v/>
      </c>
      <c r="F642" s="19" t="str">
        <f>VLOOKUP(A642,OutputOsiris!$A$9:$B$1008,2,FALSE)</f>
        <v/>
      </c>
      <c r="G642" s="46" t="str">
        <f>IF(C642="NEE","",VLOOKUP(A642,InputToets!$A$9:$J$1008,8,FALSE))</f>
        <v/>
      </c>
      <c r="H642" s="13">
        <f t="shared" si="105"/>
        <v>0</v>
      </c>
      <c r="I642" s="12">
        <f t="shared" si="106"/>
        <v>1</v>
      </c>
      <c r="J642" s="13">
        <f t="shared" si="107"/>
        <v>0</v>
      </c>
      <c r="K642" s="46" t="str">
        <f>IF($K$7=0,"",VLOOKUP(A642,Opdracht!$A$11:$J$1010,8,FALSE))</f>
        <v/>
      </c>
      <c r="L642" s="13">
        <f t="shared" si="108"/>
        <v>0</v>
      </c>
      <c r="M642" s="12">
        <f t="shared" si="109"/>
        <v>0</v>
      </c>
      <c r="N642" s="12">
        <f t="shared" si="110"/>
        <v>0</v>
      </c>
      <c r="O642" s="46" t="str">
        <f t="shared" si="111"/>
        <v/>
      </c>
      <c r="P642" s="20" t="str">
        <f>IF(ISERROR(O642),(G642),IF(OR(ISERROR(G642),ISERROR(K642)),"",IF(AND(G642="",K642=""),IF(A642="","",""),IF(ISNUMBER(O642),IF(OR($O$7="T",$O$7="A"),IF(AND(O642&gt;5,O642&lt;$P$4),5,IF(AND(O642&gt;=$P$4,O642&lt;=6),6,MROUND(O642,P$7))),IF(AND(MIN(G642,K642)&lt;#REF!,R642="!",O642&gt;=$P$4),"ONV",IF(AND(O642&gt;5,O642&lt;$P$4),5,IF(AND(O642&gt;=$P$4,O642&lt;=6),6,MROUND(O642,P$7))))),""))))</f>
        <v/>
      </c>
      <c r="Q642" s="187" t="e">
        <f>IF(AND($O$7="B",ISNUMBER(O642),MIN(G642,K642)&lt;#REF!),"!","")</f>
        <v>#REF!</v>
      </c>
      <c r="R642" s="190" t="str">
        <f t="shared" si="102"/>
        <v/>
      </c>
      <c r="S642" s="193" t="str">
        <f t="shared" si="112"/>
        <v/>
      </c>
    </row>
    <row r="643" spans="1:19" x14ac:dyDescent="0.2">
      <c r="A643" s="21" t="str">
        <f>OutputOsiris!A643</f>
        <v/>
      </c>
      <c r="B643" s="26" t="str">
        <f>VLOOKUP(A643,InputToets!$A$9:$A$1008,1,FALSE)</f>
        <v/>
      </c>
      <c r="C643" s="44" t="str">
        <f t="shared" si="103"/>
        <v/>
      </c>
      <c r="D643" s="45" t="str">
        <f>VLOOKUP(A643,Opdracht!$A$11:$A$1010,1,FALSE)</f>
        <v/>
      </c>
      <c r="E643" s="44" t="str">
        <f t="shared" si="104"/>
        <v/>
      </c>
      <c r="F643" s="19" t="str">
        <f>VLOOKUP(A643,OutputOsiris!$A$9:$B$1008,2,FALSE)</f>
        <v/>
      </c>
      <c r="G643" s="46" t="str">
        <f>IF(C643="NEE","",VLOOKUP(A643,InputToets!$A$9:$J$1008,8,FALSE))</f>
        <v/>
      </c>
      <c r="H643" s="13">
        <f t="shared" si="105"/>
        <v>0</v>
      </c>
      <c r="I643" s="12">
        <f t="shared" si="106"/>
        <v>1</v>
      </c>
      <c r="J643" s="13">
        <f t="shared" si="107"/>
        <v>0</v>
      </c>
      <c r="K643" s="46" t="str">
        <f>IF($K$7=0,"",VLOOKUP(A643,Opdracht!$A$11:$J$1010,8,FALSE))</f>
        <v/>
      </c>
      <c r="L643" s="13">
        <f t="shared" si="108"/>
        <v>0</v>
      </c>
      <c r="M643" s="12">
        <f t="shared" si="109"/>
        <v>0</v>
      </c>
      <c r="N643" s="12">
        <f t="shared" si="110"/>
        <v>0</v>
      </c>
      <c r="O643" s="46" t="str">
        <f t="shared" si="111"/>
        <v/>
      </c>
      <c r="P643" s="20" t="str">
        <f>IF(ISERROR(O643),(G643),IF(OR(ISERROR(G643),ISERROR(K643)),"",IF(AND(G643="",K643=""),IF(A643="","",""),IF(ISNUMBER(O643),IF(OR($O$7="T",$O$7="A"),IF(AND(O643&gt;5,O643&lt;$P$4),5,IF(AND(O643&gt;=$P$4,O643&lt;=6),6,MROUND(O643,P$7))),IF(AND(MIN(G643,K643)&lt;#REF!,R643="!",O643&gt;=$P$4),"ONV",IF(AND(O643&gt;5,O643&lt;$P$4),5,IF(AND(O643&gt;=$P$4,O643&lt;=6),6,MROUND(O643,P$7))))),""))))</f>
        <v/>
      </c>
      <c r="Q643" s="187" t="e">
        <f>IF(AND($O$7="B",ISNUMBER(O643),MIN(G643,K643)&lt;#REF!),"!","")</f>
        <v>#REF!</v>
      </c>
      <c r="R643" s="190" t="str">
        <f t="shared" si="102"/>
        <v/>
      </c>
      <c r="S643" s="193" t="str">
        <f t="shared" si="112"/>
        <v/>
      </c>
    </row>
    <row r="644" spans="1:19" x14ac:dyDescent="0.2">
      <c r="A644" s="21" t="str">
        <f>OutputOsiris!A644</f>
        <v/>
      </c>
      <c r="B644" s="26" t="str">
        <f>VLOOKUP(A644,InputToets!$A$9:$A$1008,1,FALSE)</f>
        <v/>
      </c>
      <c r="C644" s="44" t="str">
        <f t="shared" si="103"/>
        <v/>
      </c>
      <c r="D644" s="45" t="str">
        <f>VLOOKUP(A644,Opdracht!$A$11:$A$1010,1,FALSE)</f>
        <v/>
      </c>
      <c r="E644" s="44" t="str">
        <f t="shared" si="104"/>
        <v/>
      </c>
      <c r="F644" s="19" t="str">
        <f>VLOOKUP(A644,OutputOsiris!$A$9:$B$1008,2,FALSE)</f>
        <v/>
      </c>
      <c r="G644" s="46" t="str">
        <f>IF(C644="NEE","",VLOOKUP(A644,InputToets!$A$9:$J$1008,8,FALSE))</f>
        <v/>
      </c>
      <c r="H644" s="13">
        <f t="shared" si="105"/>
        <v>0</v>
      </c>
      <c r="I644" s="12">
        <f t="shared" si="106"/>
        <v>1</v>
      </c>
      <c r="J644" s="13">
        <f t="shared" si="107"/>
        <v>0</v>
      </c>
      <c r="K644" s="46" t="str">
        <f>IF($K$7=0,"",VLOOKUP(A644,Opdracht!$A$11:$J$1010,8,FALSE))</f>
        <v/>
      </c>
      <c r="L644" s="13">
        <f t="shared" si="108"/>
        <v>0</v>
      </c>
      <c r="M644" s="12">
        <f t="shared" si="109"/>
        <v>0</v>
      </c>
      <c r="N644" s="12">
        <f t="shared" si="110"/>
        <v>0</v>
      </c>
      <c r="O644" s="46" t="str">
        <f t="shared" si="111"/>
        <v/>
      </c>
      <c r="P644" s="20" t="str">
        <f>IF(ISERROR(O644),(G644),IF(OR(ISERROR(G644),ISERROR(K644)),"",IF(AND(G644="",K644=""),IF(A644="","",""),IF(ISNUMBER(O644),IF(OR($O$7="T",$O$7="A"),IF(AND(O644&gt;5,O644&lt;$P$4),5,IF(AND(O644&gt;=$P$4,O644&lt;=6),6,MROUND(O644,P$7))),IF(AND(MIN(G644,K644)&lt;#REF!,R644="!",O644&gt;=$P$4),"ONV",IF(AND(O644&gt;5,O644&lt;$P$4),5,IF(AND(O644&gt;=$P$4,O644&lt;=6),6,MROUND(O644,P$7))))),""))))</f>
        <v/>
      </c>
      <c r="Q644" s="187" t="e">
        <f>IF(AND($O$7="B",ISNUMBER(O644),MIN(G644,K644)&lt;#REF!),"!","")</f>
        <v>#REF!</v>
      </c>
      <c r="R644" s="190" t="str">
        <f t="shared" si="102"/>
        <v/>
      </c>
      <c r="S644" s="193" t="str">
        <f t="shared" si="112"/>
        <v/>
      </c>
    </row>
    <row r="645" spans="1:19" x14ac:dyDescent="0.2">
      <c r="A645" s="21" t="str">
        <f>OutputOsiris!A645</f>
        <v/>
      </c>
      <c r="B645" s="26" t="str">
        <f>VLOOKUP(A645,InputToets!$A$9:$A$1008,1,FALSE)</f>
        <v/>
      </c>
      <c r="C645" s="44" t="str">
        <f t="shared" si="103"/>
        <v/>
      </c>
      <c r="D645" s="45" t="str">
        <f>VLOOKUP(A645,Opdracht!$A$11:$A$1010,1,FALSE)</f>
        <v/>
      </c>
      <c r="E645" s="44" t="str">
        <f t="shared" si="104"/>
        <v/>
      </c>
      <c r="F645" s="19" t="str">
        <f>VLOOKUP(A645,OutputOsiris!$A$9:$B$1008,2,FALSE)</f>
        <v/>
      </c>
      <c r="G645" s="46" t="str">
        <f>IF(C645="NEE","",VLOOKUP(A645,InputToets!$A$9:$J$1008,8,FALSE))</f>
        <v/>
      </c>
      <c r="H645" s="13">
        <f t="shared" si="105"/>
        <v>0</v>
      </c>
      <c r="I645" s="12">
        <f t="shared" si="106"/>
        <v>1</v>
      </c>
      <c r="J645" s="13">
        <f t="shared" si="107"/>
        <v>0</v>
      </c>
      <c r="K645" s="46" t="str">
        <f>IF($K$7=0,"",VLOOKUP(A645,Opdracht!$A$11:$J$1010,8,FALSE))</f>
        <v/>
      </c>
      <c r="L645" s="13">
        <f t="shared" si="108"/>
        <v>0</v>
      </c>
      <c r="M645" s="12">
        <f t="shared" si="109"/>
        <v>0</v>
      </c>
      <c r="N645" s="12">
        <f t="shared" si="110"/>
        <v>0</v>
      </c>
      <c r="O645" s="46" t="str">
        <f t="shared" si="111"/>
        <v/>
      </c>
      <c r="P645" s="20" t="str">
        <f>IF(ISERROR(O645),(G645),IF(OR(ISERROR(G645),ISERROR(K645)),"",IF(AND(G645="",K645=""),IF(A645="","",""),IF(ISNUMBER(O645),IF(OR($O$7="T",$O$7="A"),IF(AND(O645&gt;5,O645&lt;$P$4),5,IF(AND(O645&gt;=$P$4,O645&lt;=6),6,MROUND(O645,P$7))),IF(AND(MIN(G645,K645)&lt;#REF!,R645="!",O645&gt;=$P$4),"ONV",IF(AND(O645&gt;5,O645&lt;$P$4),5,IF(AND(O645&gt;=$P$4,O645&lt;=6),6,MROUND(O645,P$7))))),""))))</f>
        <v/>
      </c>
      <c r="Q645" s="187" t="e">
        <f>IF(AND($O$7="B",ISNUMBER(O645),MIN(G645,K645)&lt;#REF!),"!","")</f>
        <v>#REF!</v>
      </c>
      <c r="R645" s="190" t="str">
        <f t="shared" si="102"/>
        <v/>
      </c>
      <c r="S645" s="193" t="str">
        <f t="shared" si="112"/>
        <v/>
      </c>
    </row>
    <row r="646" spans="1:19" x14ac:dyDescent="0.2">
      <c r="A646" s="21" t="str">
        <f>OutputOsiris!A646</f>
        <v/>
      </c>
      <c r="B646" s="26" t="str">
        <f>VLOOKUP(A646,InputToets!$A$9:$A$1008,1,FALSE)</f>
        <v/>
      </c>
      <c r="C646" s="44" t="str">
        <f t="shared" si="103"/>
        <v/>
      </c>
      <c r="D646" s="45" t="str">
        <f>VLOOKUP(A646,Opdracht!$A$11:$A$1010,1,FALSE)</f>
        <v/>
      </c>
      <c r="E646" s="44" t="str">
        <f t="shared" si="104"/>
        <v/>
      </c>
      <c r="F646" s="19" t="str">
        <f>VLOOKUP(A646,OutputOsiris!$A$9:$B$1008,2,FALSE)</f>
        <v/>
      </c>
      <c r="G646" s="46" t="str">
        <f>IF(C646="NEE","",VLOOKUP(A646,InputToets!$A$9:$J$1008,8,FALSE))</f>
        <v/>
      </c>
      <c r="H646" s="13">
        <f t="shared" si="105"/>
        <v>0</v>
      </c>
      <c r="I646" s="12">
        <f t="shared" si="106"/>
        <v>1</v>
      </c>
      <c r="J646" s="13">
        <f t="shared" si="107"/>
        <v>0</v>
      </c>
      <c r="K646" s="46" t="str">
        <f>IF($K$7=0,"",VLOOKUP(A646,Opdracht!$A$11:$J$1010,8,FALSE))</f>
        <v/>
      </c>
      <c r="L646" s="13">
        <f t="shared" si="108"/>
        <v>0</v>
      </c>
      <c r="M646" s="12">
        <f t="shared" si="109"/>
        <v>0</v>
      </c>
      <c r="N646" s="12">
        <f t="shared" si="110"/>
        <v>0</v>
      </c>
      <c r="O646" s="46" t="str">
        <f t="shared" si="111"/>
        <v/>
      </c>
      <c r="P646" s="20" t="str">
        <f>IF(ISERROR(O646),(G646),IF(OR(ISERROR(G646),ISERROR(K646)),"",IF(AND(G646="",K646=""),IF(A646="","",""),IF(ISNUMBER(O646),IF(OR($O$7="T",$O$7="A"),IF(AND(O646&gt;5,O646&lt;$P$4),5,IF(AND(O646&gt;=$P$4,O646&lt;=6),6,MROUND(O646,P$7))),IF(AND(MIN(G646,K646)&lt;#REF!,R646="!",O646&gt;=$P$4),"ONV",IF(AND(O646&gt;5,O646&lt;$P$4),5,IF(AND(O646&gt;=$P$4,O646&lt;=6),6,MROUND(O646,P$7))))),""))))</f>
        <v/>
      </c>
      <c r="Q646" s="187" t="e">
        <f>IF(AND($O$7="B",ISNUMBER(O646),MIN(G646,K646)&lt;#REF!),"!","")</f>
        <v>#REF!</v>
      </c>
      <c r="R646" s="190" t="str">
        <f t="shared" si="102"/>
        <v/>
      </c>
      <c r="S646" s="193" t="str">
        <f t="shared" si="112"/>
        <v/>
      </c>
    </row>
    <row r="647" spans="1:19" x14ac:dyDescent="0.2">
      <c r="A647" s="21" t="str">
        <f>OutputOsiris!A647</f>
        <v/>
      </c>
      <c r="B647" s="26" t="str">
        <f>VLOOKUP(A647,InputToets!$A$9:$A$1008,1,FALSE)</f>
        <v/>
      </c>
      <c r="C647" s="44" t="str">
        <f t="shared" si="103"/>
        <v/>
      </c>
      <c r="D647" s="45" t="str">
        <f>VLOOKUP(A647,Opdracht!$A$11:$A$1010,1,FALSE)</f>
        <v/>
      </c>
      <c r="E647" s="44" t="str">
        <f t="shared" si="104"/>
        <v/>
      </c>
      <c r="F647" s="19" t="str">
        <f>VLOOKUP(A647,OutputOsiris!$A$9:$B$1008,2,FALSE)</f>
        <v/>
      </c>
      <c r="G647" s="46" t="str">
        <f>IF(C647="NEE","",VLOOKUP(A647,InputToets!$A$9:$J$1008,8,FALSE))</f>
        <v/>
      </c>
      <c r="H647" s="13">
        <f t="shared" si="105"/>
        <v>0</v>
      </c>
      <c r="I647" s="12">
        <f t="shared" si="106"/>
        <v>1</v>
      </c>
      <c r="J647" s="13">
        <f t="shared" si="107"/>
        <v>0</v>
      </c>
      <c r="K647" s="46" t="str">
        <f>IF($K$7=0,"",VLOOKUP(A647,Opdracht!$A$11:$J$1010,8,FALSE))</f>
        <v/>
      </c>
      <c r="L647" s="13">
        <f t="shared" si="108"/>
        <v>0</v>
      </c>
      <c r="M647" s="12">
        <f t="shared" si="109"/>
        <v>0</v>
      </c>
      <c r="N647" s="12">
        <f t="shared" si="110"/>
        <v>0</v>
      </c>
      <c r="O647" s="46" t="str">
        <f t="shared" si="111"/>
        <v/>
      </c>
      <c r="P647" s="20" t="str">
        <f>IF(ISERROR(O647),(G647),IF(OR(ISERROR(G647),ISERROR(K647)),"",IF(AND(G647="",K647=""),IF(A647="","",""),IF(ISNUMBER(O647),IF(OR($O$7="T",$O$7="A"),IF(AND(O647&gt;5,O647&lt;$P$4),5,IF(AND(O647&gt;=$P$4,O647&lt;=6),6,MROUND(O647,P$7))),IF(AND(MIN(G647,K647)&lt;#REF!,R647="!",O647&gt;=$P$4),"ONV",IF(AND(O647&gt;5,O647&lt;$P$4),5,IF(AND(O647&gt;=$P$4,O647&lt;=6),6,MROUND(O647,P$7))))),""))))</f>
        <v/>
      </c>
      <c r="Q647" s="187" t="e">
        <f>IF(AND($O$7="B",ISNUMBER(O647),MIN(G647,K647)&lt;#REF!),"!","")</f>
        <v>#REF!</v>
      </c>
      <c r="R647" s="190" t="str">
        <f t="shared" si="102"/>
        <v/>
      </c>
      <c r="S647" s="193" t="str">
        <f t="shared" si="112"/>
        <v/>
      </c>
    </row>
    <row r="648" spans="1:19" x14ac:dyDescent="0.2">
      <c r="A648" s="21" t="str">
        <f>OutputOsiris!A648</f>
        <v/>
      </c>
      <c r="B648" s="26" t="str">
        <f>VLOOKUP(A648,InputToets!$A$9:$A$1008,1,FALSE)</f>
        <v/>
      </c>
      <c r="C648" s="44" t="str">
        <f t="shared" si="103"/>
        <v/>
      </c>
      <c r="D648" s="45" t="str">
        <f>VLOOKUP(A648,Opdracht!$A$11:$A$1010,1,FALSE)</f>
        <v/>
      </c>
      <c r="E648" s="44" t="str">
        <f t="shared" si="104"/>
        <v/>
      </c>
      <c r="F648" s="19" t="str">
        <f>VLOOKUP(A648,OutputOsiris!$A$9:$B$1008,2,FALSE)</f>
        <v/>
      </c>
      <c r="G648" s="46" t="str">
        <f>IF(C648="NEE","",VLOOKUP(A648,InputToets!$A$9:$J$1008,8,FALSE))</f>
        <v/>
      </c>
      <c r="H648" s="13">
        <f t="shared" si="105"/>
        <v>0</v>
      </c>
      <c r="I648" s="12">
        <f t="shared" si="106"/>
        <v>1</v>
      </c>
      <c r="J648" s="13">
        <f t="shared" si="107"/>
        <v>0</v>
      </c>
      <c r="K648" s="46" t="str">
        <f>IF($K$7=0,"",VLOOKUP(A648,Opdracht!$A$11:$J$1010,8,FALSE))</f>
        <v/>
      </c>
      <c r="L648" s="13">
        <f t="shared" si="108"/>
        <v>0</v>
      </c>
      <c r="M648" s="12">
        <f t="shared" si="109"/>
        <v>0</v>
      </c>
      <c r="N648" s="12">
        <f t="shared" si="110"/>
        <v>0</v>
      </c>
      <c r="O648" s="46" t="str">
        <f t="shared" si="111"/>
        <v/>
      </c>
      <c r="P648" s="20" t="str">
        <f>IF(ISERROR(O648),(G648),IF(OR(ISERROR(G648),ISERROR(K648)),"",IF(AND(G648="",K648=""),IF(A648="","",""),IF(ISNUMBER(O648),IF(OR($O$7="T",$O$7="A"),IF(AND(O648&gt;5,O648&lt;$P$4),5,IF(AND(O648&gt;=$P$4,O648&lt;=6),6,MROUND(O648,P$7))),IF(AND(MIN(G648,K648)&lt;#REF!,R648="!",O648&gt;=$P$4),"ONV",IF(AND(O648&gt;5,O648&lt;$P$4),5,IF(AND(O648&gt;=$P$4,O648&lt;=6),6,MROUND(O648,P$7))))),""))))</f>
        <v/>
      </c>
      <c r="Q648" s="187" t="e">
        <f>IF(AND($O$7="B",ISNUMBER(O648),MIN(G648,K648)&lt;#REF!),"!","")</f>
        <v>#REF!</v>
      </c>
      <c r="R648" s="190" t="str">
        <f t="shared" si="102"/>
        <v/>
      </c>
      <c r="S648" s="193" t="str">
        <f t="shared" si="112"/>
        <v/>
      </c>
    </row>
    <row r="649" spans="1:19" x14ac:dyDescent="0.2">
      <c r="A649" s="21" t="str">
        <f>OutputOsiris!A649</f>
        <v/>
      </c>
      <c r="B649" s="26" t="str">
        <f>VLOOKUP(A649,InputToets!$A$9:$A$1008,1,FALSE)</f>
        <v/>
      </c>
      <c r="C649" s="44" t="str">
        <f t="shared" si="103"/>
        <v/>
      </c>
      <c r="D649" s="45" t="str">
        <f>VLOOKUP(A649,Opdracht!$A$11:$A$1010,1,FALSE)</f>
        <v/>
      </c>
      <c r="E649" s="44" t="str">
        <f t="shared" si="104"/>
        <v/>
      </c>
      <c r="F649" s="19" t="str">
        <f>VLOOKUP(A649,OutputOsiris!$A$9:$B$1008,2,FALSE)</f>
        <v/>
      </c>
      <c r="G649" s="46" t="str">
        <f>IF(C649="NEE","",VLOOKUP(A649,InputToets!$A$9:$J$1008,8,FALSE))</f>
        <v/>
      </c>
      <c r="H649" s="13">
        <f t="shared" si="105"/>
        <v>0</v>
      </c>
      <c r="I649" s="12">
        <f t="shared" si="106"/>
        <v>1</v>
      </c>
      <c r="J649" s="13">
        <f t="shared" si="107"/>
        <v>0</v>
      </c>
      <c r="K649" s="46" t="str">
        <f>IF($K$7=0,"",VLOOKUP(A649,Opdracht!$A$11:$J$1010,8,FALSE))</f>
        <v/>
      </c>
      <c r="L649" s="13">
        <f t="shared" si="108"/>
        <v>0</v>
      </c>
      <c r="M649" s="12">
        <f t="shared" si="109"/>
        <v>0</v>
      </c>
      <c r="N649" s="12">
        <f t="shared" si="110"/>
        <v>0</v>
      </c>
      <c r="O649" s="46" t="str">
        <f t="shared" si="111"/>
        <v/>
      </c>
      <c r="P649" s="20" t="str">
        <f>IF(ISERROR(O649),(G649),IF(OR(ISERROR(G649),ISERROR(K649)),"",IF(AND(G649="",K649=""),IF(A649="","",""),IF(ISNUMBER(O649),IF(OR($O$7="T",$O$7="A"),IF(AND(O649&gt;5,O649&lt;$P$4),5,IF(AND(O649&gt;=$P$4,O649&lt;=6),6,MROUND(O649,P$7))),IF(AND(MIN(G649,K649)&lt;#REF!,R649="!",O649&gt;=$P$4),"ONV",IF(AND(O649&gt;5,O649&lt;$P$4),5,IF(AND(O649&gt;=$P$4,O649&lt;=6),6,MROUND(O649,P$7))))),""))))</f>
        <v/>
      </c>
      <c r="Q649" s="187" t="e">
        <f>IF(AND($O$7="B",ISNUMBER(O649),MIN(G649,K649)&lt;#REF!),"!","")</f>
        <v>#REF!</v>
      </c>
      <c r="R649" s="190" t="str">
        <f t="shared" ref="R649:R712" si="113">IF(ISERROR(Q649),"",Q649)</f>
        <v/>
      </c>
      <c r="S649" s="193" t="str">
        <f t="shared" si="112"/>
        <v/>
      </c>
    </row>
    <row r="650" spans="1:19" x14ac:dyDescent="0.2">
      <c r="A650" s="21" t="str">
        <f>OutputOsiris!A650</f>
        <v/>
      </c>
      <c r="B650" s="26" t="str">
        <f>VLOOKUP(A650,InputToets!$A$9:$A$1008,1,FALSE)</f>
        <v/>
      </c>
      <c r="C650" s="44" t="str">
        <f t="shared" ref="C650:C713" si="114">IF(LEN(A650)=0,"",(IF(ISERROR(B650),"NEE","x")))</f>
        <v/>
      </c>
      <c r="D650" s="45" t="str">
        <f>VLOOKUP(A650,Opdracht!$A$11:$A$1010,1,FALSE)</f>
        <v/>
      </c>
      <c r="E650" s="44" t="str">
        <f t="shared" ref="E650:E713" si="115">IF(LEN(A650)=0,"",(IF(ISERROR(D650),"NEE","x")))</f>
        <v/>
      </c>
      <c r="F650" s="19" t="str">
        <f>VLOOKUP(A650,OutputOsiris!$A$9:$B$1008,2,FALSE)</f>
        <v/>
      </c>
      <c r="G650" s="46" t="str">
        <f>IF(C650="NEE","",VLOOKUP(A650,InputToets!$A$9:$J$1008,8,FALSE))</f>
        <v/>
      </c>
      <c r="H650" s="13">
        <f t="shared" ref="H650:H713" si="116">IF(ISNA(G650),0,IF(G650="",0,G650))</f>
        <v>0</v>
      </c>
      <c r="I650" s="12">
        <f t="shared" ref="I650:I713" si="117">$G$7</f>
        <v>1</v>
      </c>
      <c r="J650" s="13">
        <f t="shared" ref="J650:J713" si="118">I650*H650</f>
        <v>0</v>
      </c>
      <c r="K650" s="46" t="str">
        <f>IF($K$7=0,"",VLOOKUP(A650,Opdracht!$A$11:$J$1010,8,FALSE))</f>
        <v/>
      </c>
      <c r="L650" s="13">
        <f t="shared" ref="L650:L713" si="119">IF(ISNA(K650),0,IF(K650="",0,K650))</f>
        <v>0</v>
      </c>
      <c r="M650" s="12">
        <f t="shared" ref="M650:M713" si="120">$K$7</f>
        <v>0</v>
      </c>
      <c r="N650" s="12">
        <f t="shared" ref="N650:N713" si="121">M650*L650</f>
        <v>0</v>
      </c>
      <c r="O650" s="46" t="str">
        <f t="shared" ref="O650:O713" si="122">IF(AND(J650=0,N650=0),"",IF($O$7="A",(J650+N650)/(I650+M650),IF(AND(J650&lt;&gt;0,N650&lt;&gt;0,$O$7="B"),($G$7*H650+$K$7*L650)/($G$7+$K$7),IF(AND(J650&lt;&gt;0,$O$7="T"),($G$7*H650+$K$7*L650)/($G$7+$K$7),""))))</f>
        <v/>
      </c>
      <c r="P650" s="20" t="str">
        <f>IF(ISERROR(O650),(G650),IF(OR(ISERROR(G650),ISERROR(K650)),"",IF(AND(G650="",K650=""),IF(A650="","",""),IF(ISNUMBER(O650),IF(OR($O$7="T",$O$7="A"),IF(AND(O650&gt;5,O650&lt;$P$4),5,IF(AND(O650&gt;=$P$4,O650&lt;=6),6,MROUND(O650,P$7))),IF(AND(MIN(G650,K650)&lt;#REF!,R650="!",O650&gt;=$P$4),"ONV",IF(AND(O650&gt;5,O650&lt;$P$4),5,IF(AND(O650&gt;=$P$4,O650&lt;=6),6,MROUND(O650,P$7))))),""))))</f>
        <v/>
      </c>
      <c r="Q650" s="187" t="e">
        <f>IF(AND($O$7="B",ISNUMBER(O650),MIN(G650,K650)&lt;#REF!),"!","")</f>
        <v>#REF!</v>
      </c>
      <c r="R650" s="190" t="str">
        <f t="shared" si="113"/>
        <v/>
      </c>
      <c r="S650" s="193" t="str">
        <f t="shared" ref="S650:S713" si="123">IF(AND(NOT(ISNUMBER(P650)),R650="!"),"!","")</f>
        <v/>
      </c>
    </row>
    <row r="651" spans="1:19" x14ac:dyDescent="0.2">
      <c r="A651" s="21" t="str">
        <f>OutputOsiris!A651</f>
        <v/>
      </c>
      <c r="B651" s="26" t="str">
        <f>VLOOKUP(A651,InputToets!$A$9:$A$1008,1,FALSE)</f>
        <v/>
      </c>
      <c r="C651" s="44" t="str">
        <f t="shared" si="114"/>
        <v/>
      </c>
      <c r="D651" s="45" t="str">
        <f>VLOOKUP(A651,Opdracht!$A$11:$A$1010,1,FALSE)</f>
        <v/>
      </c>
      <c r="E651" s="44" t="str">
        <f t="shared" si="115"/>
        <v/>
      </c>
      <c r="F651" s="19" t="str">
        <f>VLOOKUP(A651,OutputOsiris!$A$9:$B$1008,2,FALSE)</f>
        <v/>
      </c>
      <c r="G651" s="46" t="str">
        <f>IF(C651="NEE","",VLOOKUP(A651,InputToets!$A$9:$J$1008,8,FALSE))</f>
        <v/>
      </c>
      <c r="H651" s="13">
        <f t="shared" si="116"/>
        <v>0</v>
      </c>
      <c r="I651" s="12">
        <f t="shared" si="117"/>
        <v>1</v>
      </c>
      <c r="J651" s="13">
        <f t="shared" si="118"/>
        <v>0</v>
      </c>
      <c r="K651" s="46" t="str">
        <f>IF($K$7=0,"",VLOOKUP(A651,Opdracht!$A$11:$J$1010,8,FALSE))</f>
        <v/>
      </c>
      <c r="L651" s="13">
        <f t="shared" si="119"/>
        <v>0</v>
      </c>
      <c r="M651" s="12">
        <f t="shared" si="120"/>
        <v>0</v>
      </c>
      <c r="N651" s="12">
        <f t="shared" si="121"/>
        <v>0</v>
      </c>
      <c r="O651" s="46" t="str">
        <f t="shared" si="122"/>
        <v/>
      </c>
      <c r="P651" s="20" t="str">
        <f>IF(ISERROR(O651),(G651),IF(OR(ISERROR(G651),ISERROR(K651)),"",IF(AND(G651="",K651=""),IF(A651="","",""),IF(ISNUMBER(O651),IF(OR($O$7="T",$O$7="A"),IF(AND(O651&gt;5,O651&lt;$P$4),5,IF(AND(O651&gt;=$P$4,O651&lt;=6),6,MROUND(O651,P$7))),IF(AND(MIN(G651,K651)&lt;#REF!,R651="!",O651&gt;=$P$4),"ONV",IF(AND(O651&gt;5,O651&lt;$P$4),5,IF(AND(O651&gt;=$P$4,O651&lt;=6),6,MROUND(O651,P$7))))),""))))</f>
        <v/>
      </c>
      <c r="Q651" s="187" t="e">
        <f>IF(AND($O$7="B",ISNUMBER(O651),MIN(G651,K651)&lt;#REF!),"!","")</f>
        <v>#REF!</v>
      </c>
      <c r="R651" s="190" t="str">
        <f t="shared" si="113"/>
        <v/>
      </c>
      <c r="S651" s="193" t="str">
        <f t="shared" si="123"/>
        <v/>
      </c>
    </row>
    <row r="652" spans="1:19" x14ac:dyDescent="0.2">
      <c r="A652" s="21" t="str">
        <f>OutputOsiris!A652</f>
        <v/>
      </c>
      <c r="B652" s="26" t="str">
        <f>VLOOKUP(A652,InputToets!$A$9:$A$1008,1,FALSE)</f>
        <v/>
      </c>
      <c r="C652" s="44" t="str">
        <f t="shared" si="114"/>
        <v/>
      </c>
      <c r="D652" s="45" t="str">
        <f>VLOOKUP(A652,Opdracht!$A$11:$A$1010,1,FALSE)</f>
        <v/>
      </c>
      <c r="E652" s="44" t="str">
        <f t="shared" si="115"/>
        <v/>
      </c>
      <c r="F652" s="19" t="str">
        <f>VLOOKUP(A652,OutputOsiris!$A$9:$B$1008,2,FALSE)</f>
        <v/>
      </c>
      <c r="G652" s="46" t="str">
        <f>IF(C652="NEE","",VLOOKUP(A652,InputToets!$A$9:$J$1008,8,FALSE))</f>
        <v/>
      </c>
      <c r="H652" s="13">
        <f t="shared" si="116"/>
        <v>0</v>
      </c>
      <c r="I652" s="12">
        <f t="shared" si="117"/>
        <v>1</v>
      </c>
      <c r="J652" s="13">
        <f t="shared" si="118"/>
        <v>0</v>
      </c>
      <c r="K652" s="46" t="str">
        <f>IF($K$7=0,"",VLOOKUP(A652,Opdracht!$A$11:$J$1010,8,FALSE))</f>
        <v/>
      </c>
      <c r="L652" s="13">
        <f t="shared" si="119"/>
        <v>0</v>
      </c>
      <c r="M652" s="12">
        <f t="shared" si="120"/>
        <v>0</v>
      </c>
      <c r="N652" s="12">
        <f t="shared" si="121"/>
        <v>0</v>
      </c>
      <c r="O652" s="46" t="str">
        <f t="shared" si="122"/>
        <v/>
      </c>
      <c r="P652" s="20" t="str">
        <f>IF(ISERROR(O652),(G652),IF(OR(ISERROR(G652),ISERROR(K652)),"",IF(AND(G652="",K652=""),IF(A652="","",""),IF(ISNUMBER(O652),IF(OR($O$7="T",$O$7="A"),IF(AND(O652&gt;5,O652&lt;$P$4),5,IF(AND(O652&gt;=$P$4,O652&lt;=6),6,MROUND(O652,P$7))),IF(AND(MIN(G652,K652)&lt;#REF!,R652="!",O652&gt;=$P$4),"ONV",IF(AND(O652&gt;5,O652&lt;$P$4),5,IF(AND(O652&gt;=$P$4,O652&lt;=6),6,MROUND(O652,P$7))))),""))))</f>
        <v/>
      </c>
      <c r="Q652" s="187" t="e">
        <f>IF(AND($O$7="B",ISNUMBER(O652),MIN(G652,K652)&lt;#REF!),"!","")</f>
        <v>#REF!</v>
      </c>
      <c r="R652" s="190" t="str">
        <f t="shared" si="113"/>
        <v/>
      </c>
      <c r="S652" s="193" t="str">
        <f t="shared" si="123"/>
        <v/>
      </c>
    </row>
    <row r="653" spans="1:19" x14ac:dyDescent="0.2">
      <c r="A653" s="21" t="str">
        <f>OutputOsiris!A653</f>
        <v/>
      </c>
      <c r="B653" s="26" t="str">
        <f>VLOOKUP(A653,InputToets!$A$9:$A$1008,1,FALSE)</f>
        <v/>
      </c>
      <c r="C653" s="44" t="str">
        <f t="shared" si="114"/>
        <v/>
      </c>
      <c r="D653" s="45" t="str">
        <f>VLOOKUP(A653,Opdracht!$A$11:$A$1010,1,FALSE)</f>
        <v/>
      </c>
      <c r="E653" s="44" t="str">
        <f t="shared" si="115"/>
        <v/>
      </c>
      <c r="F653" s="19" t="str">
        <f>VLOOKUP(A653,OutputOsiris!$A$9:$B$1008,2,FALSE)</f>
        <v/>
      </c>
      <c r="G653" s="46" t="str">
        <f>IF(C653="NEE","",VLOOKUP(A653,InputToets!$A$9:$J$1008,8,FALSE))</f>
        <v/>
      </c>
      <c r="H653" s="13">
        <f t="shared" si="116"/>
        <v>0</v>
      </c>
      <c r="I653" s="12">
        <f t="shared" si="117"/>
        <v>1</v>
      </c>
      <c r="J653" s="13">
        <f t="shared" si="118"/>
        <v>0</v>
      </c>
      <c r="K653" s="46" t="str">
        <f>IF($K$7=0,"",VLOOKUP(A653,Opdracht!$A$11:$J$1010,8,FALSE))</f>
        <v/>
      </c>
      <c r="L653" s="13">
        <f t="shared" si="119"/>
        <v>0</v>
      </c>
      <c r="M653" s="12">
        <f t="shared" si="120"/>
        <v>0</v>
      </c>
      <c r="N653" s="12">
        <f t="shared" si="121"/>
        <v>0</v>
      </c>
      <c r="O653" s="46" t="str">
        <f t="shared" si="122"/>
        <v/>
      </c>
      <c r="P653" s="20" t="str">
        <f>IF(ISERROR(O653),(G653),IF(OR(ISERROR(G653),ISERROR(K653)),"",IF(AND(G653="",K653=""),IF(A653="","",""),IF(ISNUMBER(O653),IF(OR($O$7="T",$O$7="A"),IF(AND(O653&gt;5,O653&lt;$P$4),5,IF(AND(O653&gt;=$P$4,O653&lt;=6),6,MROUND(O653,P$7))),IF(AND(MIN(G653,K653)&lt;#REF!,R653="!",O653&gt;=$P$4),"ONV",IF(AND(O653&gt;5,O653&lt;$P$4),5,IF(AND(O653&gt;=$P$4,O653&lt;=6),6,MROUND(O653,P$7))))),""))))</f>
        <v/>
      </c>
      <c r="Q653" s="187" t="e">
        <f>IF(AND($O$7="B",ISNUMBER(O653),MIN(G653,K653)&lt;#REF!),"!","")</f>
        <v>#REF!</v>
      </c>
      <c r="R653" s="190" t="str">
        <f t="shared" si="113"/>
        <v/>
      </c>
      <c r="S653" s="193" t="str">
        <f t="shared" si="123"/>
        <v/>
      </c>
    </row>
    <row r="654" spans="1:19" x14ac:dyDescent="0.2">
      <c r="A654" s="21" t="str">
        <f>OutputOsiris!A654</f>
        <v/>
      </c>
      <c r="B654" s="26" t="str">
        <f>VLOOKUP(A654,InputToets!$A$9:$A$1008,1,FALSE)</f>
        <v/>
      </c>
      <c r="C654" s="44" t="str">
        <f t="shared" si="114"/>
        <v/>
      </c>
      <c r="D654" s="45" t="str">
        <f>VLOOKUP(A654,Opdracht!$A$11:$A$1010,1,FALSE)</f>
        <v/>
      </c>
      <c r="E654" s="44" t="str">
        <f t="shared" si="115"/>
        <v/>
      </c>
      <c r="F654" s="19" t="str">
        <f>VLOOKUP(A654,OutputOsiris!$A$9:$B$1008,2,FALSE)</f>
        <v/>
      </c>
      <c r="G654" s="46" t="str">
        <f>IF(C654="NEE","",VLOOKUP(A654,InputToets!$A$9:$J$1008,8,FALSE))</f>
        <v/>
      </c>
      <c r="H654" s="13">
        <f t="shared" si="116"/>
        <v>0</v>
      </c>
      <c r="I654" s="12">
        <f t="shared" si="117"/>
        <v>1</v>
      </c>
      <c r="J654" s="13">
        <f t="shared" si="118"/>
        <v>0</v>
      </c>
      <c r="K654" s="46" t="str">
        <f>IF($K$7=0,"",VLOOKUP(A654,Opdracht!$A$11:$J$1010,8,FALSE))</f>
        <v/>
      </c>
      <c r="L654" s="13">
        <f t="shared" si="119"/>
        <v>0</v>
      </c>
      <c r="M654" s="12">
        <f t="shared" si="120"/>
        <v>0</v>
      </c>
      <c r="N654" s="12">
        <f t="shared" si="121"/>
        <v>0</v>
      </c>
      <c r="O654" s="46" t="str">
        <f t="shared" si="122"/>
        <v/>
      </c>
      <c r="P654" s="20" t="str">
        <f>IF(ISERROR(O654),(G654),IF(OR(ISERROR(G654),ISERROR(K654)),"",IF(AND(G654="",K654=""),IF(A654="","",""),IF(ISNUMBER(O654),IF(OR($O$7="T",$O$7="A"),IF(AND(O654&gt;5,O654&lt;$P$4),5,IF(AND(O654&gt;=$P$4,O654&lt;=6),6,MROUND(O654,P$7))),IF(AND(MIN(G654,K654)&lt;#REF!,R654="!",O654&gt;=$P$4),"ONV",IF(AND(O654&gt;5,O654&lt;$P$4),5,IF(AND(O654&gt;=$P$4,O654&lt;=6),6,MROUND(O654,P$7))))),""))))</f>
        <v/>
      </c>
      <c r="Q654" s="187" t="e">
        <f>IF(AND($O$7="B",ISNUMBER(O654),MIN(G654,K654)&lt;#REF!),"!","")</f>
        <v>#REF!</v>
      </c>
      <c r="R654" s="190" t="str">
        <f t="shared" si="113"/>
        <v/>
      </c>
      <c r="S654" s="193" t="str">
        <f t="shared" si="123"/>
        <v/>
      </c>
    </row>
    <row r="655" spans="1:19" x14ac:dyDescent="0.2">
      <c r="A655" s="21" t="str">
        <f>OutputOsiris!A655</f>
        <v/>
      </c>
      <c r="B655" s="26" t="str">
        <f>VLOOKUP(A655,InputToets!$A$9:$A$1008,1,FALSE)</f>
        <v/>
      </c>
      <c r="C655" s="44" t="str">
        <f t="shared" si="114"/>
        <v/>
      </c>
      <c r="D655" s="45" t="str">
        <f>VLOOKUP(A655,Opdracht!$A$11:$A$1010,1,FALSE)</f>
        <v/>
      </c>
      <c r="E655" s="44" t="str">
        <f t="shared" si="115"/>
        <v/>
      </c>
      <c r="F655" s="19" t="str">
        <f>VLOOKUP(A655,OutputOsiris!$A$9:$B$1008,2,FALSE)</f>
        <v/>
      </c>
      <c r="G655" s="46" t="str">
        <f>IF(C655="NEE","",VLOOKUP(A655,InputToets!$A$9:$J$1008,8,FALSE))</f>
        <v/>
      </c>
      <c r="H655" s="13">
        <f t="shared" si="116"/>
        <v>0</v>
      </c>
      <c r="I655" s="12">
        <f t="shared" si="117"/>
        <v>1</v>
      </c>
      <c r="J655" s="13">
        <f t="shared" si="118"/>
        <v>0</v>
      </c>
      <c r="K655" s="46" t="str">
        <f>IF($K$7=0,"",VLOOKUP(A655,Opdracht!$A$11:$J$1010,8,FALSE))</f>
        <v/>
      </c>
      <c r="L655" s="13">
        <f t="shared" si="119"/>
        <v>0</v>
      </c>
      <c r="M655" s="12">
        <f t="shared" si="120"/>
        <v>0</v>
      </c>
      <c r="N655" s="12">
        <f t="shared" si="121"/>
        <v>0</v>
      </c>
      <c r="O655" s="46" t="str">
        <f t="shared" si="122"/>
        <v/>
      </c>
      <c r="P655" s="20" t="str">
        <f>IF(ISERROR(O655),(G655),IF(OR(ISERROR(G655),ISERROR(K655)),"",IF(AND(G655="",K655=""),IF(A655="","",""),IF(ISNUMBER(O655),IF(OR($O$7="T",$O$7="A"),IF(AND(O655&gt;5,O655&lt;$P$4),5,IF(AND(O655&gt;=$P$4,O655&lt;=6),6,MROUND(O655,P$7))),IF(AND(MIN(G655,K655)&lt;#REF!,R655="!",O655&gt;=$P$4),"ONV",IF(AND(O655&gt;5,O655&lt;$P$4),5,IF(AND(O655&gt;=$P$4,O655&lt;=6),6,MROUND(O655,P$7))))),""))))</f>
        <v/>
      </c>
      <c r="Q655" s="187" t="e">
        <f>IF(AND($O$7="B",ISNUMBER(O655),MIN(G655,K655)&lt;#REF!),"!","")</f>
        <v>#REF!</v>
      </c>
      <c r="R655" s="190" t="str">
        <f t="shared" si="113"/>
        <v/>
      </c>
      <c r="S655" s="193" t="str">
        <f t="shared" si="123"/>
        <v/>
      </c>
    </row>
    <row r="656" spans="1:19" x14ac:dyDescent="0.2">
      <c r="A656" s="21" t="str">
        <f>OutputOsiris!A656</f>
        <v/>
      </c>
      <c r="B656" s="26" t="str">
        <f>VLOOKUP(A656,InputToets!$A$9:$A$1008,1,FALSE)</f>
        <v/>
      </c>
      <c r="C656" s="44" t="str">
        <f t="shared" si="114"/>
        <v/>
      </c>
      <c r="D656" s="45" t="str">
        <f>VLOOKUP(A656,Opdracht!$A$11:$A$1010,1,FALSE)</f>
        <v/>
      </c>
      <c r="E656" s="44" t="str">
        <f t="shared" si="115"/>
        <v/>
      </c>
      <c r="F656" s="19" t="str">
        <f>VLOOKUP(A656,OutputOsiris!$A$9:$B$1008,2,FALSE)</f>
        <v/>
      </c>
      <c r="G656" s="46" t="str">
        <f>IF(C656="NEE","",VLOOKUP(A656,InputToets!$A$9:$J$1008,8,FALSE))</f>
        <v/>
      </c>
      <c r="H656" s="13">
        <f t="shared" si="116"/>
        <v>0</v>
      </c>
      <c r="I656" s="12">
        <f t="shared" si="117"/>
        <v>1</v>
      </c>
      <c r="J656" s="13">
        <f t="shared" si="118"/>
        <v>0</v>
      </c>
      <c r="K656" s="46" t="str">
        <f>IF($K$7=0,"",VLOOKUP(A656,Opdracht!$A$11:$J$1010,8,FALSE))</f>
        <v/>
      </c>
      <c r="L656" s="13">
        <f t="shared" si="119"/>
        <v>0</v>
      </c>
      <c r="M656" s="12">
        <f t="shared" si="120"/>
        <v>0</v>
      </c>
      <c r="N656" s="12">
        <f t="shared" si="121"/>
        <v>0</v>
      </c>
      <c r="O656" s="46" t="str">
        <f t="shared" si="122"/>
        <v/>
      </c>
      <c r="P656" s="20" t="str">
        <f>IF(ISERROR(O656),(G656),IF(OR(ISERROR(G656),ISERROR(K656)),"",IF(AND(G656="",K656=""),IF(A656="","",""),IF(ISNUMBER(O656),IF(OR($O$7="T",$O$7="A"),IF(AND(O656&gt;5,O656&lt;$P$4),5,IF(AND(O656&gt;=$P$4,O656&lt;=6),6,MROUND(O656,P$7))),IF(AND(MIN(G656,K656)&lt;#REF!,R656="!",O656&gt;=$P$4),"ONV",IF(AND(O656&gt;5,O656&lt;$P$4),5,IF(AND(O656&gt;=$P$4,O656&lt;=6),6,MROUND(O656,P$7))))),""))))</f>
        <v/>
      </c>
      <c r="Q656" s="187" t="e">
        <f>IF(AND($O$7="B",ISNUMBER(O656),MIN(G656,K656)&lt;#REF!),"!","")</f>
        <v>#REF!</v>
      </c>
      <c r="R656" s="190" t="str">
        <f t="shared" si="113"/>
        <v/>
      </c>
      <c r="S656" s="193" t="str">
        <f t="shared" si="123"/>
        <v/>
      </c>
    </row>
    <row r="657" spans="1:19" x14ac:dyDescent="0.2">
      <c r="A657" s="21" t="str">
        <f>OutputOsiris!A657</f>
        <v/>
      </c>
      <c r="B657" s="26" t="str">
        <f>VLOOKUP(A657,InputToets!$A$9:$A$1008,1,FALSE)</f>
        <v/>
      </c>
      <c r="C657" s="44" t="str">
        <f t="shared" si="114"/>
        <v/>
      </c>
      <c r="D657" s="45" t="str">
        <f>VLOOKUP(A657,Opdracht!$A$11:$A$1010,1,FALSE)</f>
        <v/>
      </c>
      <c r="E657" s="44" t="str">
        <f t="shared" si="115"/>
        <v/>
      </c>
      <c r="F657" s="19" t="str">
        <f>VLOOKUP(A657,OutputOsiris!$A$9:$B$1008,2,FALSE)</f>
        <v/>
      </c>
      <c r="G657" s="46" t="str">
        <f>IF(C657="NEE","",VLOOKUP(A657,InputToets!$A$9:$J$1008,8,FALSE))</f>
        <v/>
      </c>
      <c r="H657" s="13">
        <f t="shared" si="116"/>
        <v>0</v>
      </c>
      <c r="I657" s="12">
        <f t="shared" si="117"/>
        <v>1</v>
      </c>
      <c r="J657" s="13">
        <f t="shared" si="118"/>
        <v>0</v>
      </c>
      <c r="K657" s="46" t="str">
        <f>IF($K$7=0,"",VLOOKUP(A657,Opdracht!$A$11:$J$1010,8,FALSE))</f>
        <v/>
      </c>
      <c r="L657" s="13">
        <f t="shared" si="119"/>
        <v>0</v>
      </c>
      <c r="M657" s="12">
        <f t="shared" si="120"/>
        <v>0</v>
      </c>
      <c r="N657" s="12">
        <f t="shared" si="121"/>
        <v>0</v>
      </c>
      <c r="O657" s="46" t="str">
        <f t="shared" si="122"/>
        <v/>
      </c>
      <c r="P657" s="20" t="str">
        <f>IF(ISERROR(O657),(G657),IF(OR(ISERROR(G657),ISERROR(K657)),"",IF(AND(G657="",K657=""),IF(A657="","",""),IF(ISNUMBER(O657),IF(OR($O$7="T",$O$7="A"),IF(AND(O657&gt;5,O657&lt;$P$4),5,IF(AND(O657&gt;=$P$4,O657&lt;=6),6,MROUND(O657,P$7))),IF(AND(MIN(G657,K657)&lt;#REF!,R657="!",O657&gt;=$P$4),"ONV",IF(AND(O657&gt;5,O657&lt;$P$4),5,IF(AND(O657&gt;=$P$4,O657&lt;=6),6,MROUND(O657,P$7))))),""))))</f>
        <v/>
      </c>
      <c r="Q657" s="187" t="e">
        <f>IF(AND($O$7="B",ISNUMBER(O657),MIN(G657,K657)&lt;#REF!),"!","")</f>
        <v>#REF!</v>
      </c>
      <c r="R657" s="190" t="str">
        <f t="shared" si="113"/>
        <v/>
      </c>
      <c r="S657" s="193" t="str">
        <f t="shared" si="123"/>
        <v/>
      </c>
    </row>
    <row r="658" spans="1:19" x14ac:dyDescent="0.2">
      <c r="A658" s="21" t="str">
        <f>OutputOsiris!A658</f>
        <v/>
      </c>
      <c r="B658" s="26" t="str">
        <f>VLOOKUP(A658,InputToets!$A$9:$A$1008,1,FALSE)</f>
        <v/>
      </c>
      <c r="C658" s="44" t="str">
        <f t="shared" si="114"/>
        <v/>
      </c>
      <c r="D658" s="45" t="str">
        <f>VLOOKUP(A658,Opdracht!$A$11:$A$1010,1,FALSE)</f>
        <v/>
      </c>
      <c r="E658" s="44" t="str">
        <f t="shared" si="115"/>
        <v/>
      </c>
      <c r="F658" s="19" t="str">
        <f>VLOOKUP(A658,OutputOsiris!$A$9:$B$1008,2,FALSE)</f>
        <v/>
      </c>
      <c r="G658" s="46" t="str">
        <f>IF(C658="NEE","",VLOOKUP(A658,InputToets!$A$9:$J$1008,8,FALSE))</f>
        <v/>
      </c>
      <c r="H658" s="13">
        <f t="shared" si="116"/>
        <v>0</v>
      </c>
      <c r="I658" s="12">
        <f t="shared" si="117"/>
        <v>1</v>
      </c>
      <c r="J658" s="13">
        <f t="shared" si="118"/>
        <v>0</v>
      </c>
      <c r="K658" s="46" t="str">
        <f>IF($K$7=0,"",VLOOKUP(A658,Opdracht!$A$11:$J$1010,8,FALSE))</f>
        <v/>
      </c>
      <c r="L658" s="13">
        <f t="shared" si="119"/>
        <v>0</v>
      </c>
      <c r="M658" s="12">
        <f t="shared" si="120"/>
        <v>0</v>
      </c>
      <c r="N658" s="12">
        <f t="shared" si="121"/>
        <v>0</v>
      </c>
      <c r="O658" s="46" t="str">
        <f t="shared" si="122"/>
        <v/>
      </c>
      <c r="P658" s="20" t="str">
        <f>IF(ISERROR(O658),(G658),IF(OR(ISERROR(G658),ISERROR(K658)),"",IF(AND(G658="",K658=""),IF(A658="","",""),IF(ISNUMBER(O658),IF(OR($O$7="T",$O$7="A"),IF(AND(O658&gt;5,O658&lt;$P$4),5,IF(AND(O658&gt;=$P$4,O658&lt;=6),6,MROUND(O658,P$7))),IF(AND(MIN(G658,K658)&lt;#REF!,R658="!",O658&gt;=$P$4),"ONV",IF(AND(O658&gt;5,O658&lt;$P$4),5,IF(AND(O658&gt;=$P$4,O658&lt;=6),6,MROUND(O658,P$7))))),""))))</f>
        <v/>
      </c>
      <c r="Q658" s="187" t="e">
        <f>IF(AND($O$7="B",ISNUMBER(O658),MIN(G658,K658)&lt;#REF!),"!","")</f>
        <v>#REF!</v>
      </c>
      <c r="R658" s="190" t="str">
        <f t="shared" si="113"/>
        <v/>
      </c>
      <c r="S658" s="193" t="str">
        <f t="shared" si="123"/>
        <v/>
      </c>
    </row>
    <row r="659" spans="1:19" x14ac:dyDescent="0.2">
      <c r="A659" s="21" t="str">
        <f>OutputOsiris!A659</f>
        <v/>
      </c>
      <c r="B659" s="26" t="str">
        <f>VLOOKUP(A659,InputToets!$A$9:$A$1008,1,FALSE)</f>
        <v/>
      </c>
      <c r="C659" s="44" t="str">
        <f t="shared" si="114"/>
        <v/>
      </c>
      <c r="D659" s="45" t="str">
        <f>VLOOKUP(A659,Opdracht!$A$11:$A$1010,1,FALSE)</f>
        <v/>
      </c>
      <c r="E659" s="44" t="str">
        <f t="shared" si="115"/>
        <v/>
      </c>
      <c r="F659" s="19" t="str">
        <f>VLOOKUP(A659,OutputOsiris!$A$9:$B$1008,2,FALSE)</f>
        <v/>
      </c>
      <c r="G659" s="46" t="str">
        <f>IF(C659="NEE","",VLOOKUP(A659,InputToets!$A$9:$J$1008,8,FALSE))</f>
        <v/>
      </c>
      <c r="H659" s="13">
        <f t="shared" si="116"/>
        <v>0</v>
      </c>
      <c r="I659" s="12">
        <f t="shared" si="117"/>
        <v>1</v>
      </c>
      <c r="J659" s="13">
        <f t="shared" si="118"/>
        <v>0</v>
      </c>
      <c r="K659" s="46" t="str">
        <f>IF($K$7=0,"",VLOOKUP(A659,Opdracht!$A$11:$J$1010,8,FALSE))</f>
        <v/>
      </c>
      <c r="L659" s="13">
        <f t="shared" si="119"/>
        <v>0</v>
      </c>
      <c r="M659" s="12">
        <f t="shared" si="120"/>
        <v>0</v>
      </c>
      <c r="N659" s="12">
        <f t="shared" si="121"/>
        <v>0</v>
      </c>
      <c r="O659" s="46" t="str">
        <f t="shared" si="122"/>
        <v/>
      </c>
      <c r="P659" s="20" t="str">
        <f>IF(ISERROR(O659),(G659),IF(OR(ISERROR(G659),ISERROR(K659)),"",IF(AND(G659="",K659=""),IF(A659="","",""),IF(ISNUMBER(O659),IF(OR($O$7="T",$O$7="A"),IF(AND(O659&gt;5,O659&lt;$P$4),5,IF(AND(O659&gt;=$P$4,O659&lt;=6),6,MROUND(O659,P$7))),IF(AND(MIN(G659,K659)&lt;#REF!,R659="!",O659&gt;=$P$4),"ONV",IF(AND(O659&gt;5,O659&lt;$P$4),5,IF(AND(O659&gt;=$P$4,O659&lt;=6),6,MROUND(O659,P$7))))),""))))</f>
        <v/>
      </c>
      <c r="Q659" s="187" t="e">
        <f>IF(AND($O$7="B",ISNUMBER(O659),MIN(G659,K659)&lt;#REF!),"!","")</f>
        <v>#REF!</v>
      </c>
      <c r="R659" s="190" t="str">
        <f t="shared" si="113"/>
        <v/>
      </c>
      <c r="S659" s="193" t="str">
        <f t="shared" si="123"/>
        <v/>
      </c>
    </row>
    <row r="660" spans="1:19" x14ac:dyDescent="0.2">
      <c r="A660" s="21" t="str">
        <f>OutputOsiris!A660</f>
        <v/>
      </c>
      <c r="B660" s="26" t="str">
        <f>VLOOKUP(A660,InputToets!$A$9:$A$1008,1,FALSE)</f>
        <v/>
      </c>
      <c r="C660" s="44" t="str">
        <f t="shared" si="114"/>
        <v/>
      </c>
      <c r="D660" s="45" t="str">
        <f>VLOOKUP(A660,Opdracht!$A$11:$A$1010,1,FALSE)</f>
        <v/>
      </c>
      <c r="E660" s="44" t="str">
        <f t="shared" si="115"/>
        <v/>
      </c>
      <c r="F660" s="19" t="str">
        <f>VLOOKUP(A660,OutputOsiris!$A$9:$B$1008,2,FALSE)</f>
        <v/>
      </c>
      <c r="G660" s="46" t="str">
        <f>IF(C660="NEE","",VLOOKUP(A660,InputToets!$A$9:$J$1008,8,FALSE))</f>
        <v/>
      </c>
      <c r="H660" s="13">
        <f t="shared" si="116"/>
        <v>0</v>
      </c>
      <c r="I660" s="12">
        <f t="shared" si="117"/>
        <v>1</v>
      </c>
      <c r="J660" s="13">
        <f t="shared" si="118"/>
        <v>0</v>
      </c>
      <c r="K660" s="46" t="str">
        <f>IF($K$7=0,"",VLOOKUP(A660,Opdracht!$A$11:$J$1010,8,FALSE))</f>
        <v/>
      </c>
      <c r="L660" s="13">
        <f t="shared" si="119"/>
        <v>0</v>
      </c>
      <c r="M660" s="12">
        <f t="shared" si="120"/>
        <v>0</v>
      </c>
      <c r="N660" s="12">
        <f t="shared" si="121"/>
        <v>0</v>
      </c>
      <c r="O660" s="46" t="str">
        <f t="shared" si="122"/>
        <v/>
      </c>
      <c r="P660" s="20" t="str">
        <f>IF(ISERROR(O660),(G660),IF(OR(ISERROR(G660),ISERROR(K660)),"",IF(AND(G660="",K660=""),IF(A660="","",""),IF(ISNUMBER(O660),IF(OR($O$7="T",$O$7="A"),IF(AND(O660&gt;5,O660&lt;$P$4),5,IF(AND(O660&gt;=$P$4,O660&lt;=6),6,MROUND(O660,P$7))),IF(AND(MIN(G660,K660)&lt;#REF!,R660="!",O660&gt;=$P$4),"ONV",IF(AND(O660&gt;5,O660&lt;$P$4),5,IF(AND(O660&gt;=$P$4,O660&lt;=6),6,MROUND(O660,P$7))))),""))))</f>
        <v/>
      </c>
      <c r="Q660" s="187" t="e">
        <f>IF(AND($O$7="B",ISNUMBER(O660),MIN(G660,K660)&lt;#REF!),"!","")</f>
        <v>#REF!</v>
      </c>
      <c r="R660" s="190" t="str">
        <f t="shared" si="113"/>
        <v/>
      </c>
      <c r="S660" s="193" t="str">
        <f t="shared" si="123"/>
        <v/>
      </c>
    </row>
    <row r="661" spans="1:19" x14ac:dyDescent="0.2">
      <c r="A661" s="21" t="str">
        <f>OutputOsiris!A661</f>
        <v/>
      </c>
      <c r="B661" s="26" t="str">
        <f>VLOOKUP(A661,InputToets!$A$9:$A$1008,1,FALSE)</f>
        <v/>
      </c>
      <c r="C661" s="44" t="str">
        <f t="shared" si="114"/>
        <v/>
      </c>
      <c r="D661" s="45" t="str">
        <f>VLOOKUP(A661,Opdracht!$A$11:$A$1010,1,FALSE)</f>
        <v/>
      </c>
      <c r="E661" s="44" t="str">
        <f t="shared" si="115"/>
        <v/>
      </c>
      <c r="F661" s="19" t="str">
        <f>VLOOKUP(A661,OutputOsiris!$A$9:$B$1008,2,FALSE)</f>
        <v/>
      </c>
      <c r="G661" s="46" t="str">
        <f>IF(C661="NEE","",VLOOKUP(A661,InputToets!$A$9:$J$1008,8,FALSE))</f>
        <v/>
      </c>
      <c r="H661" s="13">
        <f t="shared" si="116"/>
        <v>0</v>
      </c>
      <c r="I661" s="12">
        <f t="shared" si="117"/>
        <v>1</v>
      </c>
      <c r="J661" s="13">
        <f t="shared" si="118"/>
        <v>0</v>
      </c>
      <c r="K661" s="46" t="str">
        <f>IF($K$7=0,"",VLOOKUP(A661,Opdracht!$A$11:$J$1010,8,FALSE))</f>
        <v/>
      </c>
      <c r="L661" s="13">
        <f t="shared" si="119"/>
        <v>0</v>
      </c>
      <c r="M661" s="12">
        <f t="shared" si="120"/>
        <v>0</v>
      </c>
      <c r="N661" s="12">
        <f t="shared" si="121"/>
        <v>0</v>
      </c>
      <c r="O661" s="46" t="str">
        <f t="shared" si="122"/>
        <v/>
      </c>
      <c r="P661" s="20" t="str">
        <f>IF(ISERROR(O661),(G661),IF(OR(ISERROR(G661),ISERROR(K661)),"",IF(AND(G661="",K661=""),IF(A661="","",""),IF(ISNUMBER(O661),IF(OR($O$7="T",$O$7="A"),IF(AND(O661&gt;5,O661&lt;$P$4),5,IF(AND(O661&gt;=$P$4,O661&lt;=6),6,MROUND(O661,P$7))),IF(AND(MIN(G661,K661)&lt;#REF!,R661="!",O661&gt;=$P$4),"ONV",IF(AND(O661&gt;5,O661&lt;$P$4),5,IF(AND(O661&gt;=$P$4,O661&lt;=6),6,MROUND(O661,P$7))))),""))))</f>
        <v/>
      </c>
      <c r="Q661" s="187" t="e">
        <f>IF(AND($O$7="B",ISNUMBER(O661),MIN(G661,K661)&lt;#REF!),"!","")</f>
        <v>#REF!</v>
      </c>
      <c r="R661" s="190" t="str">
        <f t="shared" si="113"/>
        <v/>
      </c>
      <c r="S661" s="193" t="str">
        <f t="shared" si="123"/>
        <v/>
      </c>
    </row>
    <row r="662" spans="1:19" x14ac:dyDescent="0.2">
      <c r="A662" s="21" t="str">
        <f>OutputOsiris!A662</f>
        <v/>
      </c>
      <c r="B662" s="26" t="str">
        <f>VLOOKUP(A662,InputToets!$A$9:$A$1008,1,FALSE)</f>
        <v/>
      </c>
      <c r="C662" s="44" t="str">
        <f t="shared" si="114"/>
        <v/>
      </c>
      <c r="D662" s="45" t="str">
        <f>VLOOKUP(A662,Opdracht!$A$11:$A$1010,1,FALSE)</f>
        <v/>
      </c>
      <c r="E662" s="44" t="str">
        <f t="shared" si="115"/>
        <v/>
      </c>
      <c r="F662" s="19" t="str">
        <f>VLOOKUP(A662,OutputOsiris!$A$9:$B$1008,2,FALSE)</f>
        <v/>
      </c>
      <c r="G662" s="46" t="str">
        <f>IF(C662="NEE","",VLOOKUP(A662,InputToets!$A$9:$J$1008,8,FALSE))</f>
        <v/>
      </c>
      <c r="H662" s="13">
        <f t="shared" si="116"/>
        <v>0</v>
      </c>
      <c r="I662" s="12">
        <f t="shared" si="117"/>
        <v>1</v>
      </c>
      <c r="J662" s="13">
        <f t="shared" si="118"/>
        <v>0</v>
      </c>
      <c r="K662" s="46" t="str">
        <f>IF($K$7=0,"",VLOOKUP(A662,Opdracht!$A$11:$J$1010,8,FALSE))</f>
        <v/>
      </c>
      <c r="L662" s="13">
        <f t="shared" si="119"/>
        <v>0</v>
      </c>
      <c r="M662" s="12">
        <f t="shared" si="120"/>
        <v>0</v>
      </c>
      <c r="N662" s="12">
        <f t="shared" si="121"/>
        <v>0</v>
      </c>
      <c r="O662" s="46" t="str">
        <f t="shared" si="122"/>
        <v/>
      </c>
      <c r="P662" s="20" t="str">
        <f>IF(ISERROR(O662),(G662),IF(OR(ISERROR(G662),ISERROR(K662)),"",IF(AND(G662="",K662=""),IF(A662="","",""),IF(ISNUMBER(O662),IF(OR($O$7="T",$O$7="A"),IF(AND(O662&gt;5,O662&lt;$P$4),5,IF(AND(O662&gt;=$P$4,O662&lt;=6),6,MROUND(O662,P$7))),IF(AND(MIN(G662,K662)&lt;#REF!,R662="!",O662&gt;=$P$4),"ONV",IF(AND(O662&gt;5,O662&lt;$P$4),5,IF(AND(O662&gt;=$P$4,O662&lt;=6),6,MROUND(O662,P$7))))),""))))</f>
        <v/>
      </c>
      <c r="Q662" s="187" t="e">
        <f>IF(AND($O$7="B",ISNUMBER(O662),MIN(G662,K662)&lt;#REF!),"!","")</f>
        <v>#REF!</v>
      </c>
      <c r="R662" s="190" t="str">
        <f t="shared" si="113"/>
        <v/>
      </c>
      <c r="S662" s="193" t="str">
        <f t="shared" si="123"/>
        <v/>
      </c>
    </row>
    <row r="663" spans="1:19" x14ac:dyDescent="0.2">
      <c r="A663" s="21" t="str">
        <f>OutputOsiris!A663</f>
        <v/>
      </c>
      <c r="B663" s="26" t="str">
        <f>VLOOKUP(A663,InputToets!$A$9:$A$1008,1,FALSE)</f>
        <v/>
      </c>
      <c r="C663" s="44" t="str">
        <f t="shared" si="114"/>
        <v/>
      </c>
      <c r="D663" s="45" t="str">
        <f>VLOOKUP(A663,Opdracht!$A$11:$A$1010,1,FALSE)</f>
        <v/>
      </c>
      <c r="E663" s="44" t="str">
        <f t="shared" si="115"/>
        <v/>
      </c>
      <c r="F663" s="19" t="str">
        <f>VLOOKUP(A663,OutputOsiris!$A$9:$B$1008,2,FALSE)</f>
        <v/>
      </c>
      <c r="G663" s="46" t="str">
        <f>IF(C663="NEE","",VLOOKUP(A663,InputToets!$A$9:$J$1008,8,FALSE))</f>
        <v/>
      </c>
      <c r="H663" s="13">
        <f t="shared" si="116"/>
        <v>0</v>
      </c>
      <c r="I663" s="12">
        <f t="shared" si="117"/>
        <v>1</v>
      </c>
      <c r="J663" s="13">
        <f t="shared" si="118"/>
        <v>0</v>
      </c>
      <c r="K663" s="46" t="str">
        <f>IF($K$7=0,"",VLOOKUP(A663,Opdracht!$A$11:$J$1010,8,FALSE))</f>
        <v/>
      </c>
      <c r="L663" s="13">
        <f t="shared" si="119"/>
        <v>0</v>
      </c>
      <c r="M663" s="12">
        <f t="shared" si="120"/>
        <v>0</v>
      </c>
      <c r="N663" s="12">
        <f t="shared" si="121"/>
        <v>0</v>
      </c>
      <c r="O663" s="46" t="str">
        <f t="shared" si="122"/>
        <v/>
      </c>
      <c r="P663" s="20" t="str">
        <f>IF(ISERROR(O663),(G663),IF(OR(ISERROR(G663),ISERROR(K663)),"",IF(AND(G663="",K663=""),IF(A663="","",""),IF(ISNUMBER(O663),IF(OR($O$7="T",$O$7="A"),IF(AND(O663&gt;5,O663&lt;$P$4),5,IF(AND(O663&gt;=$P$4,O663&lt;=6),6,MROUND(O663,P$7))),IF(AND(MIN(G663,K663)&lt;#REF!,R663="!",O663&gt;=$P$4),"ONV",IF(AND(O663&gt;5,O663&lt;$P$4),5,IF(AND(O663&gt;=$P$4,O663&lt;=6),6,MROUND(O663,P$7))))),""))))</f>
        <v/>
      </c>
      <c r="Q663" s="187" t="e">
        <f>IF(AND($O$7="B",ISNUMBER(O663),MIN(G663,K663)&lt;#REF!),"!","")</f>
        <v>#REF!</v>
      </c>
      <c r="R663" s="190" t="str">
        <f t="shared" si="113"/>
        <v/>
      </c>
      <c r="S663" s="193" t="str">
        <f t="shared" si="123"/>
        <v/>
      </c>
    </row>
    <row r="664" spans="1:19" x14ac:dyDescent="0.2">
      <c r="A664" s="21" t="str">
        <f>OutputOsiris!A664</f>
        <v/>
      </c>
      <c r="B664" s="26" t="str">
        <f>VLOOKUP(A664,InputToets!$A$9:$A$1008,1,FALSE)</f>
        <v/>
      </c>
      <c r="C664" s="44" t="str">
        <f t="shared" si="114"/>
        <v/>
      </c>
      <c r="D664" s="45" t="str">
        <f>VLOOKUP(A664,Opdracht!$A$11:$A$1010,1,FALSE)</f>
        <v/>
      </c>
      <c r="E664" s="44" t="str">
        <f t="shared" si="115"/>
        <v/>
      </c>
      <c r="F664" s="19" t="str">
        <f>VLOOKUP(A664,OutputOsiris!$A$9:$B$1008,2,FALSE)</f>
        <v/>
      </c>
      <c r="G664" s="46" t="str">
        <f>IF(C664="NEE","",VLOOKUP(A664,InputToets!$A$9:$J$1008,8,FALSE))</f>
        <v/>
      </c>
      <c r="H664" s="13">
        <f t="shared" si="116"/>
        <v>0</v>
      </c>
      <c r="I664" s="12">
        <f t="shared" si="117"/>
        <v>1</v>
      </c>
      <c r="J664" s="13">
        <f t="shared" si="118"/>
        <v>0</v>
      </c>
      <c r="K664" s="46" t="str">
        <f>IF($K$7=0,"",VLOOKUP(A664,Opdracht!$A$11:$J$1010,8,FALSE))</f>
        <v/>
      </c>
      <c r="L664" s="13">
        <f t="shared" si="119"/>
        <v>0</v>
      </c>
      <c r="M664" s="12">
        <f t="shared" si="120"/>
        <v>0</v>
      </c>
      <c r="N664" s="12">
        <f t="shared" si="121"/>
        <v>0</v>
      </c>
      <c r="O664" s="46" t="str">
        <f t="shared" si="122"/>
        <v/>
      </c>
      <c r="P664" s="20" t="str">
        <f>IF(ISERROR(O664),(G664),IF(OR(ISERROR(G664),ISERROR(K664)),"",IF(AND(G664="",K664=""),IF(A664="","",""),IF(ISNUMBER(O664),IF(OR($O$7="T",$O$7="A"),IF(AND(O664&gt;5,O664&lt;$P$4),5,IF(AND(O664&gt;=$P$4,O664&lt;=6),6,MROUND(O664,P$7))),IF(AND(MIN(G664,K664)&lt;#REF!,R664="!",O664&gt;=$P$4),"ONV",IF(AND(O664&gt;5,O664&lt;$P$4),5,IF(AND(O664&gt;=$P$4,O664&lt;=6),6,MROUND(O664,P$7))))),""))))</f>
        <v/>
      </c>
      <c r="Q664" s="187" t="e">
        <f>IF(AND($O$7="B",ISNUMBER(O664),MIN(G664,K664)&lt;#REF!),"!","")</f>
        <v>#REF!</v>
      </c>
      <c r="R664" s="190" t="str">
        <f t="shared" si="113"/>
        <v/>
      </c>
      <c r="S664" s="193" t="str">
        <f t="shared" si="123"/>
        <v/>
      </c>
    </row>
    <row r="665" spans="1:19" x14ac:dyDescent="0.2">
      <c r="A665" s="21" t="str">
        <f>OutputOsiris!A665</f>
        <v/>
      </c>
      <c r="B665" s="26" t="str">
        <f>VLOOKUP(A665,InputToets!$A$9:$A$1008,1,FALSE)</f>
        <v/>
      </c>
      <c r="C665" s="44" t="str">
        <f t="shared" si="114"/>
        <v/>
      </c>
      <c r="D665" s="45" t="str">
        <f>VLOOKUP(A665,Opdracht!$A$11:$A$1010,1,FALSE)</f>
        <v/>
      </c>
      <c r="E665" s="44" t="str">
        <f t="shared" si="115"/>
        <v/>
      </c>
      <c r="F665" s="19" t="str">
        <f>VLOOKUP(A665,OutputOsiris!$A$9:$B$1008,2,FALSE)</f>
        <v/>
      </c>
      <c r="G665" s="46" t="str">
        <f>IF(C665="NEE","",VLOOKUP(A665,InputToets!$A$9:$J$1008,8,FALSE))</f>
        <v/>
      </c>
      <c r="H665" s="13">
        <f t="shared" si="116"/>
        <v>0</v>
      </c>
      <c r="I665" s="12">
        <f t="shared" si="117"/>
        <v>1</v>
      </c>
      <c r="J665" s="13">
        <f t="shared" si="118"/>
        <v>0</v>
      </c>
      <c r="K665" s="46" t="str">
        <f>IF($K$7=0,"",VLOOKUP(A665,Opdracht!$A$11:$J$1010,8,FALSE))</f>
        <v/>
      </c>
      <c r="L665" s="13">
        <f t="shared" si="119"/>
        <v>0</v>
      </c>
      <c r="M665" s="12">
        <f t="shared" si="120"/>
        <v>0</v>
      </c>
      <c r="N665" s="12">
        <f t="shared" si="121"/>
        <v>0</v>
      </c>
      <c r="O665" s="46" t="str">
        <f t="shared" si="122"/>
        <v/>
      </c>
      <c r="P665" s="20" t="str">
        <f>IF(ISERROR(O665),(G665),IF(OR(ISERROR(G665),ISERROR(K665)),"",IF(AND(G665="",K665=""),IF(A665="","",""),IF(ISNUMBER(O665),IF(OR($O$7="T",$O$7="A"),IF(AND(O665&gt;5,O665&lt;$P$4),5,IF(AND(O665&gt;=$P$4,O665&lt;=6),6,MROUND(O665,P$7))),IF(AND(MIN(G665,K665)&lt;#REF!,R665="!",O665&gt;=$P$4),"ONV",IF(AND(O665&gt;5,O665&lt;$P$4),5,IF(AND(O665&gt;=$P$4,O665&lt;=6),6,MROUND(O665,P$7))))),""))))</f>
        <v/>
      </c>
      <c r="Q665" s="187" t="e">
        <f>IF(AND($O$7="B",ISNUMBER(O665),MIN(G665,K665)&lt;#REF!),"!","")</f>
        <v>#REF!</v>
      </c>
      <c r="R665" s="190" t="str">
        <f t="shared" si="113"/>
        <v/>
      </c>
      <c r="S665" s="193" t="str">
        <f t="shared" si="123"/>
        <v/>
      </c>
    </row>
    <row r="666" spans="1:19" x14ac:dyDescent="0.2">
      <c r="A666" s="21" t="str">
        <f>OutputOsiris!A666</f>
        <v/>
      </c>
      <c r="B666" s="26" t="str">
        <f>VLOOKUP(A666,InputToets!$A$9:$A$1008,1,FALSE)</f>
        <v/>
      </c>
      <c r="C666" s="44" t="str">
        <f t="shared" si="114"/>
        <v/>
      </c>
      <c r="D666" s="45" t="str">
        <f>VLOOKUP(A666,Opdracht!$A$11:$A$1010,1,FALSE)</f>
        <v/>
      </c>
      <c r="E666" s="44" t="str">
        <f t="shared" si="115"/>
        <v/>
      </c>
      <c r="F666" s="19" t="str">
        <f>VLOOKUP(A666,OutputOsiris!$A$9:$B$1008,2,FALSE)</f>
        <v/>
      </c>
      <c r="G666" s="46" t="str">
        <f>IF(C666="NEE","",VLOOKUP(A666,InputToets!$A$9:$J$1008,8,FALSE))</f>
        <v/>
      </c>
      <c r="H666" s="13">
        <f t="shared" si="116"/>
        <v>0</v>
      </c>
      <c r="I666" s="12">
        <f t="shared" si="117"/>
        <v>1</v>
      </c>
      <c r="J666" s="13">
        <f t="shared" si="118"/>
        <v>0</v>
      </c>
      <c r="K666" s="46" t="str">
        <f>IF($K$7=0,"",VLOOKUP(A666,Opdracht!$A$11:$J$1010,8,FALSE))</f>
        <v/>
      </c>
      <c r="L666" s="13">
        <f t="shared" si="119"/>
        <v>0</v>
      </c>
      <c r="M666" s="12">
        <f t="shared" si="120"/>
        <v>0</v>
      </c>
      <c r="N666" s="12">
        <f t="shared" si="121"/>
        <v>0</v>
      </c>
      <c r="O666" s="46" t="str">
        <f t="shared" si="122"/>
        <v/>
      </c>
      <c r="P666" s="20" t="str">
        <f>IF(ISERROR(O666),(G666),IF(OR(ISERROR(G666),ISERROR(K666)),"",IF(AND(G666="",K666=""),IF(A666="","",""),IF(ISNUMBER(O666),IF(OR($O$7="T",$O$7="A"),IF(AND(O666&gt;5,O666&lt;$P$4),5,IF(AND(O666&gt;=$P$4,O666&lt;=6),6,MROUND(O666,P$7))),IF(AND(MIN(G666,K666)&lt;#REF!,R666="!",O666&gt;=$P$4),"ONV",IF(AND(O666&gt;5,O666&lt;$P$4),5,IF(AND(O666&gt;=$P$4,O666&lt;=6),6,MROUND(O666,P$7))))),""))))</f>
        <v/>
      </c>
      <c r="Q666" s="187" t="e">
        <f>IF(AND($O$7="B",ISNUMBER(O666),MIN(G666,K666)&lt;#REF!),"!","")</f>
        <v>#REF!</v>
      </c>
      <c r="R666" s="190" t="str">
        <f t="shared" si="113"/>
        <v/>
      </c>
      <c r="S666" s="193" t="str">
        <f t="shared" si="123"/>
        <v/>
      </c>
    </row>
    <row r="667" spans="1:19" x14ac:dyDescent="0.2">
      <c r="A667" s="21" t="str">
        <f>OutputOsiris!A667</f>
        <v/>
      </c>
      <c r="B667" s="26" t="str">
        <f>VLOOKUP(A667,InputToets!$A$9:$A$1008,1,FALSE)</f>
        <v/>
      </c>
      <c r="C667" s="44" t="str">
        <f t="shared" si="114"/>
        <v/>
      </c>
      <c r="D667" s="45" t="str">
        <f>VLOOKUP(A667,Opdracht!$A$11:$A$1010,1,FALSE)</f>
        <v/>
      </c>
      <c r="E667" s="44" t="str">
        <f t="shared" si="115"/>
        <v/>
      </c>
      <c r="F667" s="19" t="str">
        <f>VLOOKUP(A667,OutputOsiris!$A$9:$B$1008,2,FALSE)</f>
        <v/>
      </c>
      <c r="G667" s="46" t="str">
        <f>IF(C667="NEE","",VLOOKUP(A667,InputToets!$A$9:$J$1008,8,FALSE))</f>
        <v/>
      </c>
      <c r="H667" s="13">
        <f t="shared" si="116"/>
        <v>0</v>
      </c>
      <c r="I667" s="12">
        <f t="shared" si="117"/>
        <v>1</v>
      </c>
      <c r="J667" s="13">
        <f t="shared" si="118"/>
        <v>0</v>
      </c>
      <c r="K667" s="46" t="str">
        <f>IF($K$7=0,"",VLOOKUP(A667,Opdracht!$A$11:$J$1010,8,FALSE))</f>
        <v/>
      </c>
      <c r="L667" s="13">
        <f t="shared" si="119"/>
        <v>0</v>
      </c>
      <c r="M667" s="12">
        <f t="shared" si="120"/>
        <v>0</v>
      </c>
      <c r="N667" s="12">
        <f t="shared" si="121"/>
        <v>0</v>
      </c>
      <c r="O667" s="46" t="str">
        <f t="shared" si="122"/>
        <v/>
      </c>
      <c r="P667" s="20" t="str">
        <f>IF(ISERROR(O667),(G667),IF(OR(ISERROR(G667),ISERROR(K667)),"",IF(AND(G667="",K667=""),IF(A667="","",""),IF(ISNUMBER(O667),IF(OR($O$7="T",$O$7="A"),IF(AND(O667&gt;5,O667&lt;$P$4),5,IF(AND(O667&gt;=$P$4,O667&lt;=6),6,MROUND(O667,P$7))),IF(AND(MIN(G667,K667)&lt;#REF!,R667="!",O667&gt;=$P$4),"ONV",IF(AND(O667&gt;5,O667&lt;$P$4),5,IF(AND(O667&gt;=$P$4,O667&lt;=6),6,MROUND(O667,P$7))))),""))))</f>
        <v/>
      </c>
      <c r="Q667" s="187" t="e">
        <f>IF(AND($O$7="B",ISNUMBER(O667),MIN(G667,K667)&lt;#REF!),"!","")</f>
        <v>#REF!</v>
      </c>
      <c r="R667" s="190" t="str">
        <f t="shared" si="113"/>
        <v/>
      </c>
      <c r="S667" s="193" t="str">
        <f t="shared" si="123"/>
        <v/>
      </c>
    </row>
    <row r="668" spans="1:19" x14ac:dyDescent="0.2">
      <c r="A668" s="21" t="str">
        <f>OutputOsiris!A668</f>
        <v/>
      </c>
      <c r="B668" s="26" t="str">
        <f>VLOOKUP(A668,InputToets!$A$9:$A$1008,1,FALSE)</f>
        <v/>
      </c>
      <c r="C668" s="44" t="str">
        <f t="shared" si="114"/>
        <v/>
      </c>
      <c r="D668" s="45" t="str">
        <f>VLOOKUP(A668,Opdracht!$A$11:$A$1010,1,FALSE)</f>
        <v/>
      </c>
      <c r="E668" s="44" t="str">
        <f t="shared" si="115"/>
        <v/>
      </c>
      <c r="F668" s="19" t="str">
        <f>VLOOKUP(A668,OutputOsiris!$A$9:$B$1008,2,FALSE)</f>
        <v/>
      </c>
      <c r="G668" s="46" t="str">
        <f>IF(C668="NEE","",VLOOKUP(A668,InputToets!$A$9:$J$1008,8,FALSE))</f>
        <v/>
      </c>
      <c r="H668" s="13">
        <f t="shared" si="116"/>
        <v>0</v>
      </c>
      <c r="I668" s="12">
        <f t="shared" si="117"/>
        <v>1</v>
      </c>
      <c r="J668" s="13">
        <f t="shared" si="118"/>
        <v>0</v>
      </c>
      <c r="K668" s="46" t="str">
        <f>IF($K$7=0,"",VLOOKUP(A668,Opdracht!$A$11:$J$1010,8,FALSE))</f>
        <v/>
      </c>
      <c r="L668" s="13">
        <f t="shared" si="119"/>
        <v>0</v>
      </c>
      <c r="M668" s="12">
        <f t="shared" si="120"/>
        <v>0</v>
      </c>
      <c r="N668" s="12">
        <f t="shared" si="121"/>
        <v>0</v>
      </c>
      <c r="O668" s="46" t="str">
        <f t="shared" si="122"/>
        <v/>
      </c>
      <c r="P668" s="20" t="str">
        <f>IF(ISERROR(O668),(G668),IF(OR(ISERROR(G668),ISERROR(K668)),"",IF(AND(G668="",K668=""),IF(A668="","",""),IF(ISNUMBER(O668),IF(OR($O$7="T",$O$7="A"),IF(AND(O668&gt;5,O668&lt;$P$4),5,IF(AND(O668&gt;=$P$4,O668&lt;=6),6,MROUND(O668,P$7))),IF(AND(MIN(G668,K668)&lt;#REF!,R668="!",O668&gt;=$P$4),"ONV",IF(AND(O668&gt;5,O668&lt;$P$4),5,IF(AND(O668&gt;=$P$4,O668&lt;=6),6,MROUND(O668,P$7))))),""))))</f>
        <v/>
      </c>
      <c r="Q668" s="187" t="e">
        <f>IF(AND($O$7="B",ISNUMBER(O668),MIN(G668,K668)&lt;#REF!),"!","")</f>
        <v>#REF!</v>
      </c>
      <c r="R668" s="190" t="str">
        <f t="shared" si="113"/>
        <v/>
      </c>
      <c r="S668" s="193" t="str">
        <f t="shared" si="123"/>
        <v/>
      </c>
    </row>
    <row r="669" spans="1:19" x14ac:dyDescent="0.2">
      <c r="A669" s="21" t="str">
        <f>OutputOsiris!A669</f>
        <v/>
      </c>
      <c r="B669" s="26" t="str">
        <f>VLOOKUP(A669,InputToets!$A$9:$A$1008,1,FALSE)</f>
        <v/>
      </c>
      <c r="C669" s="44" t="str">
        <f t="shared" si="114"/>
        <v/>
      </c>
      <c r="D669" s="45" t="str">
        <f>VLOOKUP(A669,Opdracht!$A$11:$A$1010,1,FALSE)</f>
        <v/>
      </c>
      <c r="E669" s="44" t="str">
        <f t="shared" si="115"/>
        <v/>
      </c>
      <c r="F669" s="19" t="str">
        <f>VLOOKUP(A669,OutputOsiris!$A$9:$B$1008,2,FALSE)</f>
        <v/>
      </c>
      <c r="G669" s="46" t="str">
        <f>IF(C669="NEE","",VLOOKUP(A669,InputToets!$A$9:$J$1008,8,FALSE))</f>
        <v/>
      </c>
      <c r="H669" s="13">
        <f t="shared" si="116"/>
        <v>0</v>
      </c>
      <c r="I669" s="12">
        <f t="shared" si="117"/>
        <v>1</v>
      </c>
      <c r="J669" s="13">
        <f t="shared" si="118"/>
        <v>0</v>
      </c>
      <c r="K669" s="46" t="str">
        <f>IF($K$7=0,"",VLOOKUP(A669,Opdracht!$A$11:$J$1010,8,FALSE))</f>
        <v/>
      </c>
      <c r="L669" s="13">
        <f t="shared" si="119"/>
        <v>0</v>
      </c>
      <c r="M669" s="12">
        <f t="shared" si="120"/>
        <v>0</v>
      </c>
      <c r="N669" s="12">
        <f t="shared" si="121"/>
        <v>0</v>
      </c>
      <c r="O669" s="46" t="str">
        <f t="shared" si="122"/>
        <v/>
      </c>
      <c r="P669" s="20" t="str">
        <f>IF(ISERROR(O669),(G669),IF(OR(ISERROR(G669),ISERROR(K669)),"",IF(AND(G669="",K669=""),IF(A669="","",""),IF(ISNUMBER(O669),IF(OR($O$7="T",$O$7="A"),IF(AND(O669&gt;5,O669&lt;$P$4),5,IF(AND(O669&gt;=$P$4,O669&lt;=6),6,MROUND(O669,P$7))),IF(AND(MIN(G669,K669)&lt;#REF!,R669="!",O669&gt;=$P$4),"ONV",IF(AND(O669&gt;5,O669&lt;$P$4),5,IF(AND(O669&gt;=$P$4,O669&lt;=6),6,MROUND(O669,P$7))))),""))))</f>
        <v/>
      </c>
      <c r="Q669" s="187" t="e">
        <f>IF(AND($O$7="B",ISNUMBER(O669),MIN(G669,K669)&lt;#REF!),"!","")</f>
        <v>#REF!</v>
      </c>
      <c r="R669" s="190" t="str">
        <f t="shared" si="113"/>
        <v/>
      </c>
      <c r="S669" s="193" t="str">
        <f t="shared" si="123"/>
        <v/>
      </c>
    </row>
    <row r="670" spans="1:19" x14ac:dyDescent="0.2">
      <c r="A670" s="21" t="str">
        <f>OutputOsiris!A670</f>
        <v/>
      </c>
      <c r="B670" s="26" t="str">
        <f>VLOOKUP(A670,InputToets!$A$9:$A$1008,1,FALSE)</f>
        <v/>
      </c>
      <c r="C670" s="44" t="str">
        <f t="shared" si="114"/>
        <v/>
      </c>
      <c r="D670" s="45" t="str">
        <f>VLOOKUP(A670,Opdracht!$A$11:$A$1010,1,FALSE)</f>
        <v/>
      </c>
      <c r="E670" s="44" t="str">
        <f t="shared" si="115"/>
        <v/>
      </c>
      <c r="F670" s="19" t="str">
        <f>VLOOKUP(A670,OutputOsiris!$A$9:$B$1008,2,FALSE)</f>
        <v/>
      </c>
      <c r="G670" s="46" t="str">
        <f>IF(C670="NEE","",VLOOKUP(A670,InputToets!$A$9:$J$1008,8,FALSE))</f>
        <v/>
      </c>
      <c r="H670" s="13">
        <f t="shared" si="116"/>
        <v>0</v>
      </c>
      <c r="I670" s="12">
        <f t="shared" si="117"/>
        <v>1</v>
      </c>
      <c r="J670" s="13">
        <f t="shared" si="118"/>
        <v>0</v>
      </c>
      <c r="K670" s="46" t="str">
        <f>IF($K$7=0,"",VLOOKUP(A670,Opdracht!$A$11:$J$1010,8,FALSE))</f>
        <v/>
      </c>
      <c r="L670" s="13">
        <f t="shared" si="119"/>
        <v>0</v>
      </c>
      <c r="M670" s="12">
        <f t="shared" si="120"/>
        <v>0</v>
      </c>
      <c r="N670" s="12">
        <f t="shared" si="121"/>
        <v>0</v>
      </c>
      <c r="O670" s="46" t="str">
        <f t="shared" si="122"/>
        <v/>
      </c>
      <c r="P670" s="20" t="str">
        <f>IF(ISERROR(O670),(G670),IF(OR(ISERROR(G670),ISERROR(K670)),"",IF(AND(G670="",K670=""),IF(A670="","",""),IF(ISNUMBER(O670),IF(OR($O$7="T",$O$7="A"),IF(AND(O670&gt;5,O670&lt;$P$4),5,IF(AND(O670&gt;=$P$4,O670&lt;=6),6,MROUND(O670,P$7))),IF(AND(MIN(G670,K670)&lt;#REF!,R670="!",O670&gt;=$P$4),"ONV",IF(AND(O670&gt;5,O670&lt;$P$4),5,IF(AND(O670&gt;=$P$4,O670&lt;=6),6,MROUND(O670,P$7))))),""))))</f>
        <v/>
      </c>
      <c r="Q670" s="187" t="e">
        <f>IF(AND($O$7="B",ISNUMBER(O670),MIN(G670,K670)&lt;#REF!),"!","")</f>
        <v>#REF!</v>
      </c>
      <c r="R670" s="190" t="str">
        <f t="shared" si="113"/>
        <v/>
      </c>
      <c r="S670" s="193" t="str">
        <f t="shared" si="123"/>
        <v/>
      </c>
    </row>
    <row r="671" spans="1:19" x14ac:dyDescent="0.2">
      <c r="A671" s="21" t="str">
        <f>OutputOsiris!A671</f>
        <v/>
      </c>
      <c r="B671" s="26" t="str">
        <f>VLOOKUP(A671,InputToets!$A$9:$A$1008,1,FALSE)</f>
        <v/>
      </c>
      <c r="C671" s="44" t="str">
        <f t="shared" si="114"/>
        <v/>
      </c>
      <c r="D671" s="45" t="str">
        <f>VLOOKUP(A671,Opdracht!$A$11:$A$1010,1,FALSE)</f>
        <v/>
      </c>
      <c r="E671" s="44" t="str">
        <f t="shared" si="115"/>
        <v/>
      </c>
      <c r="F671" s="19" t="str">
        <f>VLOOKUP(A671,OutputOsiris!$A$9:$B$1008,2,FALSE)</f>
        <v/>
      </c>
      <c r="G671" s="46" t="str">
        <f>IF(C671="NEE","",VLOOKUP(A671,InputToets!$A$9:$J$1008,8,FALSE))</f>
        <v/>
      </c>
      <c r="H671" s="13">
        <f t="shared" si="116"/>
        <v>0</v>
      </c>
      <c r="I671" s="12">
        <f t="shared" si="117"/>
        <v>1</v>
      </c>
      <c r="J671" s="13">
        <f t="shared" si="118"/>
        <v>0</v>
      </c>
      <c r="K671" s="46" t="str">
        <f>IF($K$7=0,"",VLOOKUP(A671,Opdracht!$A$11:$J$1010,8,FALSE))</f>
        <v/>
      </c>
      <c r="L671" s="13">
        <f t="shared" si="119"/>
        <v>0</v>
      </c>
      <c r="M671" s="12">
        <f t="shared" si="120"/>
        <v>0</v>
      </c>
      <c r="N671" s="12">
        <f t="shared" si="121"/>
        <v>0</v>
      </c>
      <c r="O671" s="46" t="str">
        <f t="shared" si="122"/>
        <v/>
      </c>
      <c r="P671" s="20" t="str">
        <f>IF(ISERROR(O671),(G671),IF(OR(ISERROR(G671),ISERROR(K671)),"",IF(AND(G671="",K671=""),IF(A671="","",""),IF(ISNUMBER(O671),IF(OR($O$7="T",$O$7="A"),IF(AND(O671&gt;5,O671&lt;$P$4),5,IF(AND(O671&gt;=$P$4,O671&lt;=6),6,MROUND(O671,P$7))),IF(AND(MIN(G671,K671)&lt;#REF!,R671="!",O671&gt;=$P$4),"ONV",IF(AND(O671&gt;5,O671&lt;$P$4),5,IF(AND(O671&gt;=$P$4,O671&lt;=6),6,MROUND(O671,P$7))))),""))))</f>
        <v/>
      </c>
      <c r="Q671" s="187" t="e">
        <f>IF(AND($O$7="B",ISNUMBER(O671),MIN(G671,K671)&lt;#REF!),"!","")</f>
        <v>#REF!</v>
      </c>
      <c r="R671" s="190" t="str">
        <f t="shared" si="113"/>
        <v/>
      </c>
      <c r="S671" s="193" t="str">
        <f t="shared" si="123"/>
        <v/>
      </c>
    </row>
    <row r="672" spans="1:19" x14ac:dyDescent="0.2">
      <c r="A672" s="21" t="str">
        <f>OutputOsiris!A672</f>
        <v/>
      </c>
      <c r="B672" s="26" t="str">
        <f>VLOOKUP(A672,InputToets!$A$9:$A$1008,1,FALSE)</f>
        <v/>
      </c>
      <c r="C672" s="44" t="str">
        <f t="shared" si="114"/>
        <v/>
      </c>
      <c r="D672" s="45" t="str">
        <f>VLOOKUP(A672,Opdracht!$A$11:$A$1010,1,FALSE)</f>
        <v/>
      </c>
      <c r="E672" s="44" t="str">
        <f t="shared" si="115"/>
        <v/>
      </c>
      <c r="F672" s="19" t="str">
        <f>VLOOKUP(A672,OutputOsiris!$A$9:$B$1008,2,FALSE)</f>
        <v/>
      </c>
      <c r="G672" s="46" t="str">
        <f>IF(C672="NEE","",VLOOKUP(A672,InputToets!$A$9:$J$1008,8,FALSE))</f>
        <v/>
      </c>
      <c r="H672" s="13">
        <f t="shared" si="116"/>
        <v>0</v>
      </c>
      <c r="I672" s="12">
        <f t="shared" si="117"/>
        <v>1</v>
      </c>
      <c r="J672" s="13">
        <f t="shared" si="118"/>
        <v>0</v>
      </c>
      <c r="K672" s="46" t="str">
        <f>IF($K$7=0,"",VLOOKUP(A672,Opdracht!$A$11:$J$1010,8,FALSE))</f>
        <v/>
      </c>
      <c r="L672" s="13">
        <f t="shared" si="119"/>
        <v>0</v>
      </c>
      <c r="M672" s="12">
        <f t="shared" si="120"/>
        <v>0</v>
      </c>
      <c r="N672" s="12">
        <f t="shared" si="121"/>
        <v>0</v>
      </c>
      <c r="O672" s="46" t="str">
        <f t="shared" si="122"/>
        <v/>
      </c>
      <c r="P672" s="20" t="str">
        <f>IF(ISERROR(O672),(G672),IF(OR(ISERROR(G672),ISERROR(K672)),"",IF(AND(G672="",K672=""),IF(A672="","",""),IF(ISNUMBER(O672),IF(OR($O$7="T",$O$7="A"),IF(AND(O672&gt;5,O672&lt;$P$4),5,IF(AND(O672&gt;=$P$4,O672&lt;=6),6,MROUND(O672,P$7))),IF(AND(MIN(G672,K672)&lt;#REF!,R672="!",O672&gt;=$P$4),"ONV",IF(AND(O672&gt;5,O672&lt;$P$4),5,IF(AND(O672&gt;=$P$4,O672&lt;=6),6,MROUND(O672,P$7))))),""))))</f>
        <v/>
      </c>
      <c r="Q672" s="187" t="e">
        <f>IF(AND($O$7="B",ISNUMBER(O672),MIN(G672,K672)&lt;#REF!),"!","")</f>
        <v>#REF!</v>
      </c>
      <c r="R672" s="190" t="str">
        <f t="shared" si="113"/>
        <v/>
      </c>
      <c r="S672" s="193" t="str">
        <f t="shared" si="123"/>
        <v/>
      </c>
    </row>
    <row r="673" spans="1:19" x14ac:dyDescent="0.2">
      <c r="A673" s="21" t="str">
        <f>OutputOsiris!A673</f>
        <v/>
      </c>
      <c r="B673" s="26" t="str">
        <f>VLOOKUP(A673,InputToets!$A$9:$A$1008,1,FALSE)</f>
        <v/>
      </c>
      <c r="C673" s="44" t="str">
        <f t="shared" si="114"/>
        <v/>
      </c>
      <c r="D673" s="45" t="str">
        <f>VLOOKUP(A673,Opdracht!$A$11:$A$1010,1,FALSE)</f>
        <v/>
      </c>
      <c r="E673" s="44" t="str">
        <f t="shared" si="115"/>
        <v/>
      </c>
      <c r="F673" s="19" t="str">
        <f>VLOOKUP(A673,OutputOsiris!$A$9:$B$1008,2,FALSE)</f>
        <v/>
      </c>
      <c r="G673" s="46" t="str">
        <f>IF(C673="NEE","",VLOOKUP(A673,InputToets!$A$9:$J$1008,8,FALSE))</f>
        <v/>
      </c>
      <c r="H673" s="13">
        <f t="shared" si="116"/>
        <v>0</v>
      </c>
      <c r="I673" s="12">
        <f t="shared" si="117"/>
        <v>1</v>
      </c>
      <c r="J673" s="13">
        <f t="shared" si="118"/>
        <v>0</v>
      </c>
      <c r="K673" s="46" t="str">
        <f>IF($K$7=0,"",VLOOKUP(A673,Opdracht!$A$11:$J$1010,8,FALSE))</f>
        <v/>
      </c>
      <c r="L673" s="13">
        <f t="shared" si="119"/>
        <v>0</v>
      </c>
      <c r="M673" s="12">
        <f t="shared" si="120"/>
        <v>0</v>
      </c>
      <c r="N673" s="12">
        <f t="shared" si="121"/>
        <v>0</v>
      </c>
      <c r="O673" s="46" t="str">
        <f t="shared" si="122"/>
        <v/>
      </c>
      <c r="P673" s="20" t="str">
        <f>IF(ISERROR(O673),(G673),IF(OR(ISERROR(G673),ISERROR(K673)),"",IF(AND(G673="",K673=""),IF(A673="","",""),IF(ISNUMBER(O673),IF(OR($O$7="T",$O$7="A"),IF(AND(O673&gt;5,O673&lt;$P$4),5,IF(AND(O673&gt;=$P$4,O673&lt;=6),6,MROUND(O673,P$7))),IF(AND(MIN(G673,K673)&lt;#REF!,R673="!",O673&gt;=$P$4),"ONV",IF(AND(O673&gt;5,O673&lt;$P$4),5,IF(AND(O673&gt;=$P$4,O673&lt;=6),6,MROUND(O673,P$7))))),""))))</f>
        <v/>
      </c>
      <c r="Q673" s="187" t="e">
        <f>IF(AND($O$7="B",ISNUMBER(O673),MIN(G673,K673)&lt;#REF!),"!","")</f>
        <v>#REF!</v>
      </c>
      <c r="R673" s="190" t="str">
        <f t="shared" si="113"/>
        <v/>
      </c>
      <c r="S673" s="193" t="str">
        <f t="shared" si="123"/>
        <v/>
      </c>
    </row>
    <row r="674" spans="1:19" x14ac:dyDescent="0.2">
      <c r="A674" s="21" t="str">
        <f>OutputOsiris!A674</f>
        <v/>
      </c>
      <c r="B674" s="26" t="str">
        <f>VLOOKUP(A674,InputToets!$A$9:$A$1008,1,FALSE)</f>
        <v/>
      </c>
      <c r="C674" s="44" t="str">
        <f t="shared" si="114"/>
        <v/>
      </c>
      <c r="D674" s="45" t="str">
        <f>VLOOKUP(A674,Opdracht!$A$11:$A$1010,1,FALSE)</f>
        <v/>
      </c>
      <c r="E674" s="44" t="str">
        <f t="shared" si="115"/>
        <v/>
      </c>
      <c r="F674" s="19" t="str">
        <f>VLOOKUP(A674,OutputOsiris!$A$9:$B$1008,2,FALSE)</f>
        <v/>
      </c>
      <c r="G674" s="46" t="str">
        <f>IF(C674="NEE","",VLOOKUP(A674,InputToets!$A$9:$J$1008,8,FALSE))</f>
        <v/>
      </c>
      <c r="H674" s="13">
        <f t="shared" si="116"/>
        <v>0</v>
      </c>
      <c r="I674" s="12">
        <f t="shared" si="117"/>
        <v>1</v>
      </c>
      <c r="J674" s="13">
        <f t="shared" si="118"/>
        <v>0</v>
      </c>
      <c r="K674" s="46" t="str">
        <f>IF($K$7=0,"",VLOOKUP(A674,Opdracht!$A$11:$J$1010,8,FALSE))</f>
        <v/>
      </c>
      <c r="L674" s="13">
        <f t="shared" si="119"/>
        <v>0</v>
      </c>
      <c r="M674" s="12">
        <f t="shared" si="120"/>
        <v>0</v>
      </c>
      <c r="N674" s="12">
        <f t="shared" si="121"/>
        <v>0</v>
      </c>
      <c r="O674" s="46" t="str">
        <f t="shared" si="122"/>
        <v/>
      </c>
      <c r="P674" s="20" t="str">
        <f>IF(ISERROR(O674),(G674),IF(OR(ISERROR(G674),ISERROR(K674)),"",IF(AND(G674="",K674=""),IF(A674="","",""),IF(ISNUMBER(O674),IF(OR($O$7="T",$O$7="A"),IF(AND(O674&gt;5,O674&lt;$P$4),5,IF(AND(O674&gt;=$P$4,O674&lt;=6),6,MROUND(O674,P$7))),IF(AND(MIN(G674,K674)&lt;#REF!,R674="!",O674&gt;=$P$4),"ONV",IF(AND(O674&gt;5,O674&lt;$P$4),5,IF(AND(O674&gt;=$P$4,O674&lt;=6),6,MROUND(O674,P$7))))),""))))</f>
        <v/>
      </c>
      <c r="Q674" s="187" t="e">
        <f>IF(AND($O$7="B",ISNUMBER(O674),MIN(G674,K674)&lt;#REF!),"!","")</f>
        <v>#REF!</v>
      </c>
      <c r="R674" s="190" t="str">
        <f t="shared" si="113"/>
        <v/>
      </c>
      <c r="S674" s="193" t="str">
        <f t="shared" si="123"/>
        <v/>
      </c>
    </row>
    <row r="675" spans="1:19" x14ac:dyDescent="0.2">
      <c r="A675" s="21" t="str">
        <f>OutputOsiris!A675</f>
        <v/>
      </c>
      <c r="B675" s="26" t="str">
        <f>VLOOKUP(A675,InputToets!$A$9:$A$1008,1,FALSE)</f>
        <v/>
      </c>
      <c r="C675" s="44" t="str">
        <f t="shared" si="114"/>
        <v/>
      </c>
      <c r="D675" s="45" t="str">
        <f>VLOOKUP(A675,Opdracht!$A$11:$A$1010,1,FALSE)</f>
        <v/>
      </c>
      <c r="E675" s="44" t="str">
        <f t="shared" si="115"/>
        <v/>
      </c>
      <c r="F675" s="19" t="str">
        <f>VLOOKUP(A675,OutputOsiris!$A$9:$B$1008,2,FALSE)</f>
        <v/>
      </c>
      <c r="G675" s="46" t="str">
        <f>IF(C675="NEE","",VLOOKUP(A675,InputToets!$A$9:$J$1008,8,FALSE))</f>
        <v/>
      </c>
      <c r="H675" s="13">
        <f t="shared" si="116"/>
        <v>0</v>
      </c>
      <c r="I675" s="12">
        <f t="shared" si="117"/>
        <v>1</v>
      </c>
      <c r="J675" s="13">
        <f t="shared" si="118"/>
        <v>0</v>
      </c>
      <c r="K675" s="46" t="str">
        <f>IF($K$7=0,"",VLOOKUP(A675,Opdracht!$A$11:$J$1010,8,FALSE))</f>
        <v/>
      </c>
      <c r="L675" s="13">
        <f t="shared" si="119"/>
        <v>0</v>
      </c>
      <c r="M675" s="12">
        <f t="shared" si="120"/>
        <v>0</v>
      </c>
      <c r="N675" s="12">
        <f t="shared" si="121"/>
        <v>0</v>
      </c>
      <c r="O675" s="46" t="str">
        <f t="shared" si="122"/>
        <v/>
      </c>
      <c r="P675" s="20" t="str">
        <f>IF(ISERROR(O675),(G675),IF(OR(ISERROR(G675),ISERROR(K675)),"",IF(AND(G675="",K675=""),IF(A675="","",""),IF(ISNUMBER(O675),IF(OR($O$7="T",$O$7="A"),IF(AND(O675&gt;5,O675&lt;$P$4),5,IF(AND(O675&gt;=$P$4,O675&lt;=6),6,MROUND(O675,P$7))),IF(AND(MIN(G675,K675)&lt;#REF!,R675="!",O675&gt;=$P$4),"ONV",IF(AND(O675&gt;5,O675&lt;$P$4),5,IF(AND(O675&gt;=$P$4,O675&lt;=6),6,MROUND(O675,P$7))))),""))))</f>
        <v/>
      </c>
      <c r="Q675" s="187" t="e">
        <f>IF(AND($O$7="B",ISNUMBER(O675),MIN(G675,K675)&lt;#REF!),"!","")</f>
        <v>#REF!</v>
      </c>
      <c r="R675" s="190" t="str">
        <f t="shared" si="113"/>
        <v/>
      </c>
      <c r="S675" s="193" t="str">
        <f t="shared" si="123"/>
        <v/>
      </c>
    </row>
    <row r="676" spans="1:19" x14ac:dyDescent="0.2">
      <c r="A676" s="21" t="str">
        <f>OutputOsiris!A676</f>
        <v/>
      </c>
      <c r="B676" s="26" t="str">
        <f>VLOOKUP(A676,InputToets!$A$9:$A$1008,1,FALSE)</f>
        <v/>
      </c>
      <c r="C676" s="44" t="str">
        <f t="shared" si="114"/>
        <v/>
      </c>
      <c r="D676" s="45" t="str">
        <f>VLOOKUP(A676,Opdracht!$A$11:$A$1010,1,FALSE)</f>
        <v/>
      </c>
      <c r="E676" s="44" t="str">
        <f t="shared" si="115"/>
        <v/>
      </c>
      <c r="F676" s="19" t="str">
        <f>VLOOKUP(A676,OutputOsiris!$A$9:$B$1008,2,FALSE)</f>
        <v/>
      </c>
      <c r="G676" s="46" t="str">
        <f>IF(C676="NEE","",VLOOKUP(A676,InputToets!$A$9:$J$1008,8,FALSE))</f>
        <v/>
      </c>
      <c r="H676" s="13">
        <f t="shared" si="116"/>
        <v>0</v>
      </c>
      <c r="I676" s="12">
        <f t="shared" si="117"/>
        <v>1</v>
      </c>
      <c r="J676" s="13">
        <f t="shared" si="118"/>
        <v>0</v>
      </c>
      <c r="K676" s="46" t="str">
        <f>IF($K$7=0,"",VLOOKUP(A676,Opdracht!$A$11:$J$1010,8,FALSE))</f>
        <v/>
      </c>
      <c r="L676" s="13">
        <f t="shared" si="119"/>
        <v>0</v>
      </c>
      <c r="M676" s="12">
        <f t="shared" si="120"/>
        <v>0</v>
      </c>
      <c r="N676" s="12">
        <f t="shared" si="121"/>
        <v>0</v>
      </c>
      <c r="O676" s="46" t="str">
        <f t="shared" si="122"/>
        <v/>
      </c>
      <c r="P676" s="20" t="str">
        <f>IF(ISERROR(O676),(G676),IF(OR(ISERROR(G676),ISERROR(K676)),"",IF(AND(G676="",K676=""),IF(A676="","",""),IF(ISNUMBER(O676),IF(OR($O$7="T",$O$7="A"),IF(AND(O676&gt;5,O676&lt;$P$4),5,IF(AND(O676&gt;=$P$4,O676&lt;=6),6,MROUND(O676,P$7))),IF(AND(MIN(G676,K676)&lt;#REF!,R676="!",O676&gt;=$P$4),"ONV",IF(AND(O676&gt;5,O676&lt;$P$4),5,IF(AND(O676&gt;=$P$4,O676&lt;=6),6,MROUND(O676,P$7))))),""))))</f>
        <v/>
      </c>
      <c r="Q676" s="187" t="e">
        <f>IF(AND($O$7="B",ISNUMBER(O676),MIN(G676,K676)&lt;#REF!),"!","")</f>
        <v>#REF!</v>
      </c>
      <c r="R676" s="190" t="str">
        <f t="shared" si="113"/>
        <v/>
      </c>
      <c r="S676" s="193" t="str">
        <f t="shared" si="123"/>
        <v/>
      </c>
    </row>
    <row r="677" spans="1:19" x14ac:dyDescent="0.2">
      <c r="A677" s="21" t="str">
        <f>OutputOsiris!A677</f>
        <v/>
      </c>
      <c r="B677" s="26" t="str">
        <f>VLOOKUP(A677,InputToets!$A$9:$A$1008,1,FALSE)</f>
        <v/>
      </c>
      <c r="C677" s="44" t="str">
        <f t="shared" si="114"/>
        <v/>
      </c>
      <c r="D677" s="45" t="str">
        <f>VLOOKUP(A677,Opdracht!$A$11:$A$1010,1,FALSE)</f>
        <v/>
      </c>
      <c r="E677" s="44" t="str">
        <f t="shared" si="115"/>
        <v/>
      </c>
      <c r="F677" s="19" t="str">
        <f>VLOOKUP(A677,OutputOsiris!$A$9:$B$1008,2,FALSE)</f>
        <v/>
      </c>
      <c r="G677" s="46" t="str">
        <f>IF(C677="NEE","",VLOOKUP(A677,InputToets!$A$9:$J$1008,8,FALSE))</f>
        <v/>
      </c>
      <c r="H677" s="13">
        <f t="shared" si="116"/>
        <v>0</v>
      </c>
      <c r="I677" s="12">
        <f t="shared" si="117"/>
        <v>1</v>
      </c>
      <c r="J677" s="13">
        <f t="shared" si="118"/>
        <v>0</v>
      </c>
      <c r="K677" s="46" t="str">
        <f>IF($K$7=0,"",VLOOKUP(A677,Opdracht!$A$11:$J$1010,8,FALSE))</f>
        <v/>
      </c>
      <c r="L677" s="13">
        <f t="shared" si="119"/>
        <v>0</v>
      </c>
      <c r="M677" s="12">
        <f t="shared" si="120"/>
        <v>0</v>
      </c>
      <c r="N677" s="12">
        <f t="shared" si="121"/>
        <v>0</v>
      </c>
      <c r="O677" s="46" t="str">
        <f t="shared" si="122"/>
        <v/>
      </c>
      <c r="P677" s="20" t="str">
        <f>IF(ISERROR(O677),(G677),IF(OR(ISERROR(G677),ISERROR(K677)),"",IF(AND(G677="",K677=""),IF(A677="","",""),IF(ISNUMBER(O677),IF(OR($O$7="T",$O$7="A"),IF(AND(O677&gt;5,O677&lt;$P$4),5,IF(AND(O677&gt;=$P$4,O677&lt;=6),6,MROUND(O677,P$7))),IF(AND(MIN(G677,K677)&lt;#REF!,R677="!",O677&gt;=$P$4),"ONV",IF(AND(O677&gt;5,O677&lt;$P$4),5,IF(AND(O677&gt;=$P$4,O677&lt;=6),6,MROUND(O677,P$7))))),""))))</f>
        <v/>
      </c>
      <c r="Q677" s="187" t="e">
        <f>IF(AND($O$7="B",ISNUMBER(O677),MIN(G677,K677)&lt;#REF!),"!","")</f>
        <v>#REF!</v>
      </c>
      <c r="R677" s="190" t="str">
        <f t="shared" si="113"/>
        <v/>
      </c>
      <c r="S677" s="193" t="str">
        <f t="shared" si="123"/>
        <v/>
      </c>
    </row>
    <row r="678" spans="1:19" x14ac:dyDescent="0.2">
      <c r="A678" s="21" t="str">
        <f>OutputOsiris!A678</f>
        <v/>
      </c>
      <c r="B678" s="26" t="str">
        <f>VLOOKUP(A678,InputToets!$A$9:$A$1008,1,FALSE)</f>
        <v/>
      </c>
      <c r="C678" s="44" t="str">
        <f t="shared" si="114"/>
        <v/>
      </c>
      <c r="D678" s="45" t="str">
        <f>VLOOKUP(A678,Opdracht!$A$11:$A$1010,1,FALSE)</f>
        <v/>
      </c>
      <c r="E678" s="44" t="str">
        <f t="shared" si="115"/>
        <v/>
      </c>
      <c r="F678" s="19" t="str">
        <f>VLOOKUP(A678,OutputOsiris!$A$9:$B$1008,2,FALSE)</f>
        <v/>
      </c>
      <c r="G678" s="46" t="str">
        <f>IF(C678="NEE","",VLOOKUP(A678,InputToets!$A$9:$J$1008,8,FALSE))</f>
        <v/>
      </c>
      <c r="H678" s="13">
        <f t="shared" si="116"/>
        <v>0</v>
      </c>
      <c r="I678" s="12">
        <f t="shared" si="117"/>
        <v>1</v>
      </c>
      <c r="J678" s="13">
        <f t="shared" si="118"/>
        <v>0</v>
      </c>
      <c r="K678" s="46" t="str">
        <f>IF($K$7=0,"",VLOOKUP(A678,Opdracht!$A$11:$J$1010,8,FALSE))</f>
        <v/>
      </c>
      <c r="L678" s="13">
        <f t="shared" si="119"/>
        <v>0</v>
      </c>
      <c r="M678" s="12">
        <f t="shared" si="120"/>
        <v>0</v>
      </c>
      <c r="N678" s="12">
        <f t="shared" si="121"/>
        <v>0</v>
      </c>
      <c r="O678" s="46" t="str">
        <f t="shared" si="122"/>
        <v/>
      </c>
      <c r="P678" s="20" t="str">
        <f>IF(ISERROR(O678),(G678),IF(OR(ISERROR(G678),ISERROR(K678)),"",IF(AND(G678="",K678=""),IF(A678="","",""),IF(ISNUMBER(O678),IF(OR($O$7="T",$O$7="A"),IF(AND(O678&gt;5,O678&lt;$P$4),5,IF(AND(O678&gt;=$P$4,O678&lt;=6),6,MROUND(O678,P$7))),IF(AND(MIN(G678,K678)&lt;#REF!,R678="!",O678&gt;=$P$4),"ONV",IF(AND(O678&gt;5,O678&lt;$P$4),5,IF(AND(O678&gt;=$P$4,O678&lt;=6),6,MROUND(O678,P$7))))),""))))</f>
        <v/>
      </c>
      <c r="Q678" s="187" t="e">
        <f>IF(AND($O$7="B",ISNUMBER(O678),MIN(G678,K678)&lt;#REF!),"!","")</f>
        <v>#REF!</v>
      </c>
      <c r="R678" s="190" t="str">
        <f t="shared" si="113"/>
        <v/>
      </c>
      <c r="S678" s="193" t="str">
        <f t="shared" si="123"/>
        <v/>
      </c>
    </row>
    <row r="679" spans="1:19" x14ac:dyDescent="0.2">
      <c r="A679" s="21" t="str">
        <f>OutputOsiris!A679</f>
        <v/>
      </c>
      <c r="B679" s="26" t="str">
        <f>VLOOKUP(A679,InputToets!$A$9:$A$1008,1,FALSE)</f>
        <v/>
      </c>
      <c r="C679" s="44" t="str">
        <f t="shared" si="114"/>
        <v/>
      </c>
      <c r="D679" s="45" t="str">
        <f>VLOOKUP(A679,Opdracht!$A$11:$A$1010,1,FALSE)</f>
        <v/>
      </c>
      <c r="E679" s="44" t="str">
        <f t="shared" si="115"/>
        <v/>
      </c>
      <c r="F679" s="19" t="str">
        <f>VLOOKUP(A679,OutputOsiris!$A$9:$B$1008,2,FALSE)</f>
        <v/>
      </c>
      <c r="G679" s="46" t="str">
        <f>IF(C679="NEE","",VLOOKUP(A679,InputToets!$A$9:$J$1008,8,FALSE))</f>
        <v/>
      </c>
      <c r="H679" s="13">
        <f t="shared" si="116"/>
        <v>0</v>
      </c>
      <c r="I679" s="12">
        <f t="shared" si="117"/>
        <v>1</v>
      </c>
      <c r="J679" s="13">
        <f t="shared" si="118"/>
        <v>0</v>
      </c>
      <c r="K679" s="46" t="str">
        <f>IF($K$7=0,"",VLOOKUP(A679,Opdracht!$A$11:$J$1010,8,FALSE))</f>
        <v/>
      </c>
      <c r="L679" s="13">
        <f t="shared" si="119"/>
        <v>0</v>
      </c>
      <c r="M679" s="12">
        <f t="shared" si="120"/>
        <v>0</v>
      </c>
      <c r="N679" s="12">
        <f t="shared" si="121"/>
        <v>0</v>
      </c>
      <c r="O679" s="46" t="str">
        <f t="shared" si="122"/>
        <v/>
      </c>
      <c r="P679" s="20" t="str">
        <f>IF(ISERROR(O679),(G679),IF(OR(ISERROR(G679),ISERROR(K679)),"",IF(AND(G679="",K679=""),IF(A679="","",""),IF(ISNUMBER(O679),IF(OR($O$7="T",$O$7="A"),IF(AND(O679&gt;5,O679&lt;$P$4),5,IF(AND(O679&gt;=$P$4,O679&lt;=6),6,MROUND(O679,P$7))),IF(AND(MIN(G679,K679)&lt;#REF!,R679="!",O679&gt;=$P$4),"ONV",IF(AND(O679&gt;5,O679&lt;$P$4),5,IF(AND(O679&gt;=$P$4,O679&lt;=6),6,MROUND(O679,P$7))))),""))))</f>
        <v/>
      </c>
      <c r="Q679" s="187" t="e">
        <f>IF(AND($O$7="B",ISNUMBER(O679),MIN(G679,K679)&lt;#REF!),"!","")</f>
        <v>#REF!</v>
      </c>
      <c r="R679" s="190" t="str">
        <f t="shared" si="113"/>
        <v/>
      </c>
      <c r="S679" s="193" t="str">
        <f t="shared" si="123"/>
        <v/>
      </c>
    </row>
    <row r="680" spans="1:19" x14ac:dyDescent="0.2">
      <c r="A680" s="21" t="str">
        <f>OutputOsiris!A680</f>
        <v/>
      </c>
      <c r="B680" s="26" t="str">
        <f>VLOOKUP(A680,InputToets!$A$9:$A$1008,1,FALSE)</f>
        <v/>
      </c>
      <c r="C680" s="44" t="str">
        <f t="shared" si="114"/>
        <v/>
      </c>
      <c r="D680" s="45" t="str">
        <f>VLOOKUP(A680,Opdracht!$A$11:$A$1010,1,FALSE)</f>
        <v/>
      </c>
      <c r="E680" s="44" t="str">
        <f t="shared" si="115"/>
        <v/>
      </c>
      <c r="F680" s="19" t="str">
        <f>VLOOKUP(A680,OutputOsiris!$A$9:$B$1008,2,FALSE)</f>
        <v/>
      </c>
      <c r="G680" s="46" t="str">
        <f>IF(C680="NEE","",VLOOKUP(A680,InputToets!$A$9:$J$1008,8,FALSE))</f>
        <v/>
      </c>
      <c r="H680" s="13">
        <f t="shared" si="116"/>
        <v>0</v>
      </c>
      <c r="I680" s="12">
        <f t="shared" si="117"/>
        <v>1</v>
      </c>
      <c r="J680" s="13">
        <f t="shared" si="118"/>
        <v>0</v>
      </c>
      <c r="K680" s="46" t="str">
        <f>IF($K$7=0,"",VLOOKUP(A680,Opdracht!$A$11:$J$1010,8,FALSE))</f>
        <v/>
      </c>
      <c r="L680" s="13">
        <f t="shared" si="119"/>
        <v>0</v>
      </c>
      <c r="M680" s="12">
        <f t="shared" si="120"/>
        <v>0</v>
      </c>
      <c r="N680" s="12">
        <f t="shared" si="121"/>
        <v>0</v>
      </c>
      <c r="O680" s="46" t="str">
        <f t="shared" si="122"/>
        <v/>
      </c>
      <c r="P680" s="20" t="str">
        <f>IF(ISERROR(O680),(G680),IF(OR(ISERROR(G680),ISERROR(K680)),"",IF(AND(G680="",K680=""),IF(A680="","",""),IF(ISNUMBER(O680),IF(OR($O$7="T",$O$7="A"),IF(AND(O680&gt;5,O680&lt;$P$4),5,IF(AND(O680&gt;=$P$4,O680&lt;=6),6,MROUND(O680,P$7))),IF(AND(MIN(G680,K680)&lt;#REF!,R680="!",O680&gt;=$P$4),"ONV",IF(AND(O680&gt;5,O680&lt;$P$4),5,IF(AND(O680&gt;=$P$4,O680&lt;=6),6,MROUND(O680,P$7))))),""))))</f>
        <v/>
      </c>
      <c r="Q680" s="187" t="e">
        <f>IF(AND($O$7="B",ISNUMBER(O680),MIN(G680,K680)&lt;#REF!),"!","")</f>
        <v>#REF!</v>
      </c>
      <c r="R680" s="190" t="str">
        <f t="shared" si="113"/>
        <v/>
      </c>
      <c r="S680" s="193" t="str">
        <f t="shared" si="123"/>
        <v/>
      </c>
    </row>
    <row r="681" spans="1:19" x14ac:dyDescent="0.2">
      <c r="A681" s="21" t="str">
        <f>OutputOsiris!A681</f>
        <v/>
      </c>
      <c r="B681" s="26" t="str">
        <f>VLOOKUP(A681,InputToets!$A$9:$A$1008,1,FALSE)</f>
        <v/>
      </c>
      <c r="C681" s="44" t="str">
        <f t="shared" si="114"/>
        <v/>
      </c>
      <c r="D681" s="45" t="str">
        <f>VLOOKUP(A681,Opdracht!$A$11:$A$1010,1,FALSE)</f>
        <v/>
      </c>
      <c r="E681" s="44" t="str">
        <f t="shared" si="115"/>
        <v/>
      </c>
      <c r="F681" s="19" t="str">
        <f>VLOOKUP(A681,OutputOsiris!$A$9:$B$1008,2,FALSE)</f>
        <v/>
      </c>
      <c r="G681" s="46" t="str">
        <f>IF(C681="NEE","",VLOOKUP(A681,InputToets!$A$9:$J$1008,8,FALSE))</f>
        <v/>
      </c>
      <c r="H681" s="13">
        <f t="shared" si="116"/>
        <v>0</v>
      </c>
      <c r="I681" s="12">
        <f t="shared" si="117"/>
        <v>1</v>
      </c>
      <c r="J681" s="13">
        <f t="shared" si="118"/>
        <v>0</v>
      </c>
      <c r="K681" s="46" t="str">
        <f>IF($K$7=0,"",VLOOKUP(A681,Opdracht!$A$11:$J$1010,8,FALSE))</f>
        <v/>
      </c>
      <c r="L681" s="13">
        <f t="shared" si="119"/>
        <v>0</v>
      </c>
      <c r="M681" s="12">
        <f t="shared" si="120"/>
        <v>0</v>
      </c>
      <c r="N681" s="12">
        <f t="shared" si="121"/>
        <v>0</v>
      </c>
      <c r="O681" s="46" t="str">
        <f t="shared" si="122"/>
        <v/>
      </c>
      <c r="P681" s="20" t="str">
        <f>IF(ISERROR(O681),(G681),IF(OR(ISERROR(G681),ISERROR(K681)),"",IF(AND(G681="",K681=""),IF(A681="","",""),IF(ISNUMBER(O681),IF(OR($O$7="T",$O$7="A"),IF(AND(O681&gt;5,O681&lt;$P$4),5,IF(AND(O681&gt;=$P$4,O681&lt;=6),6,MROUND(O681,P$7))),IF(AND(MIN(G681,K681)&lt;#REF!,R681="!",O681&gt;=$P$4),"ONV",IF(AND(O681&gt;5,O681&lt;$P$4),5,IF(AND(O681&gt;=$P$4,O681&lt;=6),6,MROUND(O681,P$7))))),""))))</f>
        <v/>
      </c>
      <c r="Q681" s="187" t="e">
        <f>IF(AND($O$7="B",ISNUMBER(O681),MIN(G681,K681)&lt;#REF!),"!","")</f>
        <v>#REF!</v>
      </c>
      <c r="R681" s="190" t="str">
        <f t="shared" si="113"/>
        <v/>
      </c>
      <c r="S681" s="193" t="str">
        <f t="shared" si="123"/>
        <v/>
      </c>
    </row>
    <row r="682" spans="1:19" x14ac:dyDescent="0.2">
      <c r="A682" s="21" t="str">
        <f>OutputOsiris!A682</f>
        <v/>
      </c>
      <c r="B682" s="26" t="str">
        <f>VLOOKUP(A682,InputToets!$A$9:$A$1008,1,FALSE)</f>
        <v/>
      </c>
      <c r="C682" s="44" t="str">
        <f t="shared" si="114"/>
        <v/>
      </c>
      <c r="D682" s="45" t="str">
        <f>VLOOKUP(A682,Opdracht!$A$11:$A$1010,1,FALSE)</f>
        <v/>
      </c>
      <c r="E682" s="44" t="str">
        <f t="shared" si="115"/>
        <v/>
      </c>
      <c r="F682" s="19" t="str">
        <f>VLOOKUP(A682,OutputOsiris!$A$9:$B$1008,2,FALSE)</f>
        <v/>
      </c>
      <c r="G682" s="46" t="str">
        <f>IF(C682="NEE","",VLOOKUP(A682,InputToets!$A$9:$J$1008,8,FALSE))</f>
        <v/>
      </c>
      <c r="H682" s="13">
        <f t="shared" si="116"/>
        <v>0</v>
      </c>
      <c r="I682" s="12">
        <f t="shared" si="117"/>
        <v>1</v>
      </c>
      <c r="J682" s="13">
        <f t="shared" si="118"/>
        <v>0</v>
      </c>
      <c r="K682" s="46" t="str">
        <f>IF($K$7=0,"",VLOOKUP(A682,Opdracht!$A$11:$J$1010,8,FALSE))</f>
        <v/>
      </c>
      <c r="L682" s="13">
        <f t="shared" si="119"/>
        <v>0</v>
      </c>
      <c r="M682" s="12">
        <f t="shared" si="120"/>
        <v>0</v>
      </c>
      <c r="N682" s="12">
        <f t="shared" si="121"/>
        <v>0</v>
      </c>
      <c r="O682" s="46" t="str">
        <f t="shared" si="122"/>
        <v/>
      </c>
      <c r="P682" s="20" t="str">
        <f>IF(ISERROR(O682),(G682),IF(OR(ISERROR(G682),ISERROR(K682)),"",IF(AND(G682="",K682=""),IF(A682="","",""),IF(ISNUMBER(O682),IF(OR($O$7="T",$O$7="A"),IF(AND(O682&gt;5,O682&lt;$P$4),5,IF(AND(O682&gt;=$P$4,O682&lt;=6),6,MROUND(O682,P$7))),IF(AND(MIN(G682,K682)&lt;#REF!,R682="!",O682&gt;=$P$4),"ONV",IF(AND(O682&gt;5,O682&lt;$P$4),5,IF(AND(O682&gt;=$P$4,O682&lt;=6),6,MROUND(O682,P$7))))),""))))</f>
        <v/>
      </c>
      <c r="Q682" s="187" t="e">
        <f>IF(AND($O$7="B",ISNUMBER(O682),MIN(G682,K682)&lt;#REF!),"!","")</f>
        <v>#REF!</v>
      </c>
      <c r="R682" s="190" t="str">
        <f t="shared" si="113"/>
        <v/>
      </c>
      <c r="S682" s="193" t="str">
        <f t="shared" si="123"/>
        <v/>
      </c>
    </row>
    <row r="683" spans="1:19" x14ac:dyDescent="0.2">
      <c r="A683" s="21" t="str">
        <f>OutputOsiris!A683</f>
        <v/>
      </c>
      <c r="B683" s="26" t="str">
        <f>VLOOKUP(A683,InputToets!$A$9:$A$1008,1,FALSE)</f>
        <v/>
      </c>
      <c r="C683" s="44" t="str">
        <f t="shared" si="114"/>
        <v/>
      </c>
      <c r="D683" s="45" t="str">
        <f>VLOOKUP(A683,Opdracht!$A$11:$A$1010,1,FALSE)</f>
        <v/>
      </c>
      <c r="E683" s="44" t="str">
        <f t="shared" si="115"/>
        <v/>
      </c>
      <c r="F683" s="19" t="str">
        <f>VLOOKUP(A683,OutputOsiris!$A$9:$B$1008,2,FALSE)</f>
        <v/>
      </c>
      <c r="G683" s="46" t="str">
        <f>IF(C683="NEE","",VLOOKUP(A683,InputToets!$A$9:$J$1008,8,FALSE))</f>
        <v/>
      </c>
      <c r="H683" s="13">
        <f t="shared" si="116"/>
        <v>0</v>
      </c>
      <c r="I683" s="12">
        <f t="shared" si="117"/>
        <v>1</v>
      </c>
      <c r="J683" s="13">
        <f t="shared" si="118"/>
        <v>0</v>
      </c>
      <c r="K683" s="46" t="str">
        <f>IF($K$7=0,"",VLOOKUP(A683,Opdracht!$A$11:$J$1010,8,FALSE))</f>
        <v/>
      </c>
      <c r="L683" s="13">
        <f t="shared" si="119"/>
        <v>0</v>
      </c>
      <c r="M683" s="12">
        <f t="shared" si="120"/>
        <v>0</v>
      </c>
      <c r="N683" s="12">
        <f t="shared" si="121"/>
        <v>0</v>
      </c>
      <c r="O683" s="46" t="str">
        <f t="shared" si="122"/>
        <v/>
      </c>
      <c r="P683" s="20" t="str">
        <f>IF(ISERROR(O683),(G683),IF(OR(ISERROR(G683),ISERROR(K683)),"",IF(AND(G683="",K683=""),IF(A683="","",""),IF(ISNUMBER(O683),IF(OR($O$7="T",$O$7="A"),IF(AND(O683&gt;5,O683&lt;$P$4),5,IF(AND(O683&gt;=$P$4,O683&lt;=6),6,MROUND(O683,P$7))),IF(AND(MIN(G683,K683)&lt;#REF!,R683="!",O683&gt;=$P$4),"ONV",IF(AND(O683&gt;5,O683&lt;$P$4),5,IF(AND(O683&gt;=$P$4,O683&lt;=6),6,MROUND(O683,P$7))))),""))))</f>
        <v/>
      </c>
      <c r="Q683" s="187" t="e">
        <f>IF(AND($O$7="B",ISNUMBER(O683),MIN(G683,K683)&lt;#REF!),"!","")</f>
        <v>#REF!</v>
      </c>
      <c r="R683" s="190" t="str">
        <f t="shared" si="113"/>
        <v/>
      </c>
      <c r="S683" s="193" t="str">
        <f t="shared" si="123"/>
        <v/>
      </c>
    </row>
    <row r="684" spans="1:19" x14ac:dyDescent="0.2">
      <c r="A684" s="21" t="str">
        <f>OutputOsiris!A684</f>
        <v/>
      </c>
      <c r="B684" s="26" t="str">
        <f>VLOOKUP(A684,InputToets!$A$9:$A$1008,1,FALSE)</f>
        <v/>
      </c>
      <c r="C684" s="44" t="str">
        <f t="shared" si="114"/>
        <v/>
      </c>
      <c r="D684" s="45" t="str">
        <f>VLOOKUP(A684,Opdracht!$A$11:$A$1010,1,FALSE)</f>
        <v/>
      </c>
      <c r="E684" s="44" t="str">
        <f t="shared" si="115"/>
        <v/>
      </c>
      <c r="F684" s="19" t="str">
        <f>VLOOKUP(A684,OutputOsiris!$A$9:$B$1008,2,FALSE)</f>
        <v/>
      </c>
      <c r="G684" s="46" t="str">
        <f>IF(C684="NEE","",VLOOKUP(A684,InputToets!$A$9:$J$1008,8,FALSE))</f>
        <v/>
      </c>
      <c r="H684" s="13">
        <f t="shared" si="116"/>
        <v>0</v>
      </c>
      <c r="I684" s="12">
        <f t="shared" si="117"/>
        <v>1</v>
      </c>
      <c r="J684" s="13">
        <f t="shared" si="118"/>
        <v>0</v>
      </c>
      <c r="K684" s="46" t="str">
        <f>IF($K$7=0,"",VLOOKUP(A684,Opdracht!$A$11:$J$1010,8,FALSE))</f>
        <v/>
      </c>
      <c r="L684" s="13">
        <f t="shared" si="119"/>
        <v>0</v>
      </c>
      <c r="M684" s="12">
        <f t="shared" si="120"/>
        <v>0</v>
      </c>
      <c r="N684" s="12">
        <f t="shared" si="121"/>
        <v>0</v>
      </c>
      <c r="O684" s="46" t="str">
        <f t="shared" si="122"/>
        <v/>
      </c>
      <c r="P684" s="20" t="str">
        <f>IF(ISERROR(O684),(G684),IF(OR(ISERROR(G684),ISERROR(K684)),"",IF(AND(G684="",K684=""),IF(A684="","",""),IF(ISNUMBER(O684),IF(OR($O$7="T",$O$7="A"),IF(AND(O684&gt;5,O684&lt;$P$4),5,IF(AND(O684&gt;=$P$4,O684&lt;=6),6,MROUND(O684,P$7))),IF(AND(MIN(G684,K684)&lt;#REF!,R684="!",O684&gt;=$P$4),"ONV",IF(AND(O684&gt;5,O684&lt;$P$4),5,IF(AND(O684&gt;=$P$4,O684&lt;=6),6,MROUND(O684,P$7))))),""))))</f>
        <v/>
      </c>
      <c r="Q684" s="187" t="e">
        <f>IF(AND($O$7="B",ISNUMBER(O684),MIN(G684,K684)&lt;#REF!),"!","")</f>
        <v>#REF!</v>
      </c>
      <c r="R684" s="190" t="str">
        <f t="shared" si="113"/>
        <v/>
      </c>
      <c r="S684" s="193" t="str">
        <f t="shared" si="123"/>
        <v/>
      </c>
    </row>
    <row r="685" spans="1:19" x14ac:dyDescent="0.2">
      <c r="A685" s="21" t="str">
        <f>OutputOsiris!A685</f>
        <v/>
      </c>
      <c r="B685" s="26" t="str">
        <f>VLOOKUP(A685,InputToets!$A$9:$A$1008,1,FALSE)</f>
        <v/>
      </c>
      <c r="C685" s="44" t="str">
        <f t="shared" si="114"/>
        <v/>
      </c>
      <c r="D685" s="45" t="str">
        <f>VLOOKUP(A685,Opdracht!$A$11:$A$1010,1,FALSE)</f>
        <v/>
      </c>
      <c r="E685" s="44" t="str">
        <f t="shared" si="115"/>
        <v/>
      </c>
      <c r="F685" s="19" t="str">
        <f>VLOOKUP(A685,OutputOsiris!$A$9:$B$1008,2,FALSE)</f>
        <v/>
      </c>
      <c r="G685" s="46" t="str">
        <f>IF(C685="NEE","",VLOOKUP(A685,InputToets!$A$9:$J$1008,8,FALSE))</f>
        <v/>
      </c>
      <c r="H685" s="13">
        <f t="shared" si="116"/>
        <v>0</v>
      </c>
      <c r="I685" s="12">
        <f t="shared" si="117"/>
        <v>1</v>
      </c>
      <c r="J685" s="13">
        <f t="shared" si="118"/>
        <v>0</v>
      </c>
      <c r="K685" s="46" t="str">
        <f>IF($K$7=0,"",VLOOKUP(A685,Opdracht!$A$11:$J$1010,8,FALSE))</f>
        <v/>
      </c>
      <c r="L685" s="13">
        <f t="shared" si="119"/>
        <v>0</v>
      </c>
      <c r="M685" s="12">
        <f t="shared" si="120"/>
        <v>0</v>
      </c>
      <c r="N685" s="12">
        <f t="shared" si="121"/>
        <v>0</v>
      </c>
      <c r="O685" s="46" t="str">
        <f t="shared" si="122"/>
        <v/>
      </c>
      <c r="P685" s="20" t="str">
        <f>IF(ISERROR(O685),(G685),IF(OR(ISERROR(G685),ISERROR(K685)),"",IF(AND(G685="",K685=""),IF(A685="","",""),IF(ISNUMBER(O685),IF(OR($O$7="T",$O$7="A"),IF(AND(O685&gt;5,O685&lt;$P$4),5,IF(AND(O685&gt;=$P$4,O685&lt;=6),6,MROUND(O685,P$7))),IF(AND(MIN(G685,K685)&lt;#REF!,R685="!",O685&gt;=$P$4),"ONV",IF(AND(O685&gt;5,O685&lt;$P$4),5,IF(AND(O685&gt;=$P$4,O685&lt;=6),6,MROUND(O685,P$7))))),""))))</f>
        <v/>
      </c>
      <c r="Q685" s="187" t="e">
        <f>IF(AND($O$7="B",ISNUMBER(O685),MIN(G685,K685)&lt;#REF!),"!","")</f>
        <v>#REF!</v>
      </c>
      <c r="R685" s="190" t="str">
        <f t="shared" si="113"/>
        <v/>
      </c>
      <c r="S685" s="193" t="str">
        <f t="shared" si="123"/>
        <v/>
      </c>
    </row>
    <row r="686" spans="1:19" x14ac:dyDescent="0.2">
      <c r="A686" s="21" t="str">
        <f>OutputOsiris!A686</f>
        <v/>
      </c>
      <c r="B686" s="26" t="str">
        <f>VLOOKUP(A686,InputToets!$A$9:$A$1008,1,FALSE)</f>
        <v/>
      </c>
      <c r="C686" s="44" t="str">
        <f t="shared" si="114"/>
        <v/>
      </c>
      <c r="D686" s="45" t="str">
        <f>VLOOKUP(A686,Opdracht!$A$11:$A$1010,1,FALSE)</f>
        <v/>
      </c>
      <c r="E686" s="44" t="str">
        <f t="shared" si="115"/>
        <v/>
      </c>
      <c r="F686" s="19" t="str">
        <f>VLOOKUP(A686,OutputOsiris!$A$9:$B$1008,2,FALSE)</f>
        <v/>
      </c>
      <c r="G686" s="46" t="str">
        <f>IF(C686="NEE","",VLOOKUP(A686,InputToets!$A$9:$J$1008,8,FALSE))</f>
        <v/>
      </c>
      <c r="H686" s="13">
        <f t="shared" si="116"/>
        <v>0</v>
      </c>
      <c r="I686" s="12">
        <f t="shared" si="117"/>
        <v>1</v>
      </c>
      <c r="J686" s="13">
        <f t="shared" si="118"/>
        <v>0</v>
      </c>
      <c r="K686" s="46" t="str">
        <f>IF($K$7=0,"",VLOOKUP(A686,Opdracht!$A$11:$J$1010,8,FALSE))</f>
        <v/>
      </c>
      <c r="L686" s="13">
        <f t="shared" si="119"/>
        <v>0</v>
      </c>
      <c r="M686" s="12">
        <f t="shared" si="120"/>
        <v>0</v>
      </c>
      <c r="N686" s="12">
        <f t="shared" si="121"/>
        <v>0</v>
      </c>
      <c r="O686" s="46" t="str">
        <f t="shared" si="122"/>
        <v/>
      </c>
      <c r="P686" s="20" t="str">
        <f>IF(ISERROR(O686),(G686),IF(OR(ISERROR(G686),ISERROR(K686)),"",IF(AND(G686="",K686=""),IF(A686="","",""),IF(ISNUMBER(O686),IF(OR($O$7="T",$O$7="A"),IF(AND(O686&gt;5,O686&lt;$P$4),5,IF(AND(O686&gt;=$P$4,O686&lt;=6),6,MROUND(O686,P$7))),IF(AND(MIN(G686,K686)&lt;#REF!,R686="!",O686&gt;=$P$4),"ONV",IF(AND(O686&gt;5,O686&lt;$P$4),5,IF(AND(O686&gt;=$P$4,O686&lt;=6),6,MROUND(O686,P$7))))),""))))</f>
        <v/>
      </c>
      <c r="Q686" s="187" t="e">
        <f>IF(AND($O$7="B",ISNUMBER(O686),MIN(G686,K686)&lt;#REF!),"!","")</f>
        <v>#REF!</v>
      </c>
      <c r="R686" s="190" t="str">
        <f t="shared" si="113"/>
        <v/>
      </c>
      <c r="S686" s="193" t="str">
        <f t="shared" si="123"/>
        <v/>
      </c>
    </row>
    <row r="687" spans="1:19" x14ac:dyDescent="0.2">
      <c r="A687" s="21" t="str">
        <f>OutputOsiris!A687</f>
        <v/>
      </c>
      <c r="B687" s="26" t="str">
        <f>VLOOKUP(A687,InputToets!$A$9:$A$1008,1,FALSE)</f>
        <v/>
      </c>
      <c r="C687" s="44" t="str">
        <f t="shared" si="114"/>
        <v/>
      </c>
      <c r="D687" s="45" t="str">
        <f>VLOOKUP(A687,Opdracht!$A$11:$A$1010,1,FALSE)</f>
        <v/>
      </c>
      <c r="E687" s="44" t="str">
        <f t="shared" si="115"/>
        <v/>
      </c>
      <c r="F687" s="19" t="str">
        <f>VLOOKUP(A687,OutputOsiris!$A$9:$B$1008,2,FALSE)</f>
        <v/>
      </c>
      <c r="G687" s="46" t="str">
        <f>IF(C687="NEE","",VLOOKUP(A687,InputToets!$A$9:$J$1008,8,FALSE))</f>
        <v/>
      </c>
      <c r="H687" s="13">
        <f t="shared" si="116"/>
        <v>0</v>
      </c>
      <c r="I687" s="12">
        <f t="shared" si="117"/>
        <v>1</v>
      </c>
      <c r="J687" s="13">
        <f t="shared" si="118"/>
        <v>0</v>
      </c>
      <c r="K687" s="46" t="str">
        <f>IF($K$7=0,"",VLOOKUP(A687,Opdracht!$A$11:$J$1010,8,FALSE))</f>
        <v/>
      </c>
      <c r="L687" s="13">
        <f t="shared" si="119"/>
        <v>0</v>
      </c>
      <c r="M687" s="12">
        <f t="shared" si="120"/>
        <v>0</v>
      </c>
      <c r="N687" s="12">
        <f t="shared" si="121"/>
        <v>0</v>
      </c>
      <c r="O687" s="46" t="str">
        <f t="shared" si="122"/>
        <v/>
      </c>
      <c r="P687" s="20" t="str">
        <f>IF(ISERROR(O687),(G687),IF(OR(ISERROR(G687),ISERROR(K687)),"",IF(AND(G687="",K687=""),IF(A687="","",""),IF(ISNUMBER(O687),IF(OR($O$7="T",$O$7="A"),IF(AND(O687&gt;5,O687&lt;$P$4),5,IF(AND(O687&gt;=$P$4,O687&lt;=6),6,MROUND(O687,P$7))),IF(AND(MIN(G687,K687)&lt;#REF!,R687="!",O687&gt;=$P$4),"ONV",IF(AND(O687&gt;5,O687&lt;$P$4),5,IF(AND(O687&gt;=$P$4,O687&lt;=6),6,MROUND(O687,P$7))))),""))))</f>
        <v/>
      </c>
      <c r="Q687" s="187" t="e">
        <f>IF(AND($O$7="B",ISNUMBER(O687),MIN(G687,K687)&lt;#REF!),"!","")</f>
        <v>#REF!</v>
      </c>
      <c r="R687" s="190" t="str">
        <f t="shared" si="113"/>
        <v/>
      </c>
      <c r="S687" s="193" t="str">
        <f t="shared" si="123"/>
        <v/>
      </c>
    </row>
    <row r="688" spans="1:19" x14ac:dyDescent="0.2">
      <c r="A688" s="21" t="str">
        <f>OutputOsiris!A688</f>
        <v/>
      </c>
      <c r="B688" s="26" t="str">
        <f>VLOOKUP(A688,InputToets!$A$9:$A$1008,1,FALSE)</f>
        <v/>
      </c>
      <c r="C688" s="44" t="str">
        <f t="shared" si="114"/>
        <v/>
      </c>
      <c r="D688" s="45" t="str">
        <f>VLOOKUP(A688,Opdracht!$A$11:$A$1010,1,FALSE)</f>
        <v/>
      </c>
      <c r="E688" s="44" t="str">
        <f t="shared" si="115"/>
        <v/>
      </c>
      <c r="F688" s="19" t="str">
        <f>VLOOKUP(A688,OutputOsiris!$A$9:$B$1008,2,FALSE)</f>
        <v/>
      </c>
      <c r="G688" s="46" t="str">
        <f>IF(C688="NEE","",VLOOKUP(A688,InputToets!$A$9:$J$1008,8,FALSE))</f>
        <v/>
      </c>
      <c r="H688" s="13">
        <f t="shared" si="116"/>
        <v>0</v>
      </c>
      <c r="I688" s="12">
        <f t="shared" si="117"/>
        <v>1</v>
      </c>
      <c r="J688" s="13">
        <f t="shared" si="118"/>
        <v>0</v>
      </c>
      <c r="K688" s="46" t="str">
        <f>IF($K$7=0,"",VLOOKUP(A688,Opdracht!$A$11:$J$1010,8,FALSE))</f>
        <v/>
      </c>
      <c r="L688" s="13">
        <f t="shared" si="119"/>
        <v>0</v>
      </c>
      <c r="M688" s="12">
        <f t="shared" si="120"/>
        <v>0</v>
      </c>
      <c r="N688" s="12">
        <f t="shared" si="121"/>
        <v>0</v>
      </c>
      <c r="O688" s="46" t="str">
        <f t="shared" si="122"/>
        <v/>
      </c>
      <c r="P688" s="20" t="str">
        <f>IF(ISERROR(O688),(G688),IF(OR(ISERROR(G688),ISERROR(K688)),"",IF(AND(G688="",K688=""),IF(A688="","",""),IF(ISNUMBER(O688),IF(OR($O$7="T",$O$7="A"),IF(AND(O688&gt;5,O688&lt;$P$4),5,IF(AND(O688&gt;=$P$4,O688&lt;=6),6,MROUND(O688,P$7))),IF(AND(MIN(G688,K688)&lt;#REF!,R688="!",O688&gt;=$P$4),"ONV",IF(AND(O688&gt;5,O688&lt;$P$4),5,IF(AND(O688&gt;=$P$4,O688&lt;=6),6,MROUND(O688,P$7))))),""))))</f>
        <v/>
      </c>
      <c r="Q688" s="187" t="e">
        <f>IF(AND($O$7="B",ISNUMBER(O688),MIN(G688,K688)&lt;#REF!),"!","")</f>
        <v>#REF!</v>
      </c>
      <c r="R688" s="190" t="str">
        <f t="shared" si="113"/>
        <v/>
      </c>
      <c r="S688" s="193" t="str">
        <f t="shared" si="123"/>
        <v/>
      </c>
    </row>
    <row r="689" spans="1:19" x14ac:dyDescent="0.2">
      <c r="A689" s="21" t="str">
        <f>OutputOsiris!A689</f>
        <v/>
      </c>
      <c r="B689" s="26" t="str">
        <f>VLOOKUP(A689,InputToets!$A$9:$A$1008,1,FALSE)</f>
        <v/>
      </c>
      <c r="C689" s="44" t="str">
        <f t="shared" si="114"/>
        <v/>
      </c>
      <c r="D689" s="45" t="str">
        <f>VLOOKUP(A689,Opdracht!$A$11:$A$1010,1,FALSE)</f>
        <v/>
      </c>
      <c r="E689" s="44" t="str">
        <f t="shared" si="115"/>
        <v/>
      </c>
      <c r="F689" s="19" t="str">
        <f>VLOOKUP(A689,OutputOsiris!$A$9:$B$1008,2,FALSE)</f>
        <v/>
      </c>
      <c r="G689" s="46" t="str">
        <f>IF(C689="NEE","",VLOOKUP(A689,InputToets!$A$9:$J$1008,8,FALSE))</f>
        <v/>
      </c>
      <c r="H689" s="13">
        <f t="shared" si="116"/>
        <v>0</v>
      </c>
      <c r="I689" s="12">
        <f t="shared" si="117"/>
        <v>1</v>
      </c>
      <c r="J689" s="13">
        <f t="shared" si="118"/>
        <v>0</v>
      </c>
      <c r="K689" s="46" t="str">
        <f>IF($K$7=0,"",VLOOKUP(A689,Opdracht!$A$11:$J$1010,8,FALSE))</f>
        <v/>
      </c>
      <c r="L689" s="13">
        <f t="shared" si="119"/>
        <v>0</v>
      </c>
      <c r="M689" s="12">
        <f t="shared" si="120"/>
        <v>0</v>
      </c>
      <c r="N689" s="12">
        <f t="shared" si="121"/>
        <v>0</v>
      </c>
      <c r="O689" s="46" t="str">
        <f t="shared" si="122"/>
        <v/>
      </c>
      <c r="P689" s="20" t="str">
        <f>IF(ISERROR(O689),(G689),IF(OR(ISERROR(G689),ISERROR(K689)),"",IF(AND(G689="",K689=""),IF(A689="","",""),IF(ISNUMBER(O689),IF(OR($O$7="T",$O$7="A"),IF(AND(O689&gt;5,O689&lt;$P$4),5,IF(AND(O689&gt;=$P$4,O689&lt;=6),6,MROUND(O689,P$7))),IF(AND(MIN(G689,K689)&lt;#REF!,R689="!",O689&gt;=$P$4),"ONV",IF(AND(O689&gt;5,O689&lt;$P$4),5,IF(AND(O689&gt;=$P$4,O689&lt;=6),6,MROUND(O689,P$7))))),""))))</f>
        <v/>
      </c>
      <c r="Q689" s="187" t="e">
        <f>IF(AND($O$7="B",ISNUMBER(O689),MIN(G689,K689)&lt;#REF!),"!","")</f>
        <v>#REF!</v>
      </c>
      <c r="R689" s="190" t="str">
        <f t="shared" si="113"/>
        <v/>
      </c>
      <c r="S689" s="193" t="str">
        <f t="shared" si="123"/>
        <v/>
      </c>
    </row>
    <row r="690" spans="1:19" x14ac:dyDescent="0.2">
      <c r="A690" s="21" t="str">
        <f>OutputOsiris!A690</f>
        <v/>
      </c>
      <c r="B690" s="26" t="str">
        <f>VLOOKUP(A690,InputToets!$A$9:$A$1008,1,FALSE)</f>
        <v/>
      </c>
      <c r="C690" s="44" t="str">
        <f t="shared" si="114"/>
        <v/>
      </c>
      <c r="D690" s="45" t="str">
        <f>VLOOKUP(A690,Opdracht!$A$11:$A$1010,1,FALSE)</f>
        <v/>
      </c>
      <c r="E690" s="44" t="str">
        <f t="shared" si="115"/>
        <v/>
      </c>
      <c r="F690" s="19" t="str">
        <f>VLOOKUP(A690,OutputOsiris!$A$9:$B$1008,2,FALSE)</f>
        <v/>
      </c>
      <c r="G690" s="46" t="str">
        <f>IF(C690="NEE","",VLOOKUP(A690,InputToets!$A$9:$J$1008,8,FALSE))</f>
        <v/>
      </c>
      <c r="H690" s="13">
        <f t="shared" si="116"/>
        <v>0</v>
      </c>
      <c r="I690" s="12">
        <f t="shared" si="117"/>
        <v>1</v>
      </c>
      <c r="J690" s="13">
        <f t="shared" si="118"/>
        <v>0</v>
      </c>
      <c r="K690" s="46" t="str">
        <f>IF($K$7=0,"",VLOOKUP(A690,Opdracht!$A$11:$J$1010,8,FALSE))</f>
        <v/>
      </c>
      <c r="L690" s="13">
        <f t="shared" si="119"/>
        <v>0</v>
      </c>
      <c r="M690" s="12">
        <f t="shared" si="120"/>
        <v>0</v>
      </c>
      <c r="N690" s="12">
        <f t="shared" si="121"/>
        <v>0</v>
      </c>
      <c r="O690" s="46" t="str">
        <f t="shared" si="122"/>
        <v/>
      </c>
      <c r="P690" s="20" t="str">
        <f>IF(ISERROR(O690),(G690),IF(OR(ISERROR(G690),ISERROR(K690)),"",IF(AND(G690="",K690=""),IF(A690="","",""),IF(ISNUMBER(O690),IF(OR($O$7="T",$O$7="A"),IF(AND(O690&gt;5,O690&lt;$P$4),5,IF(AND(O690&gt;=$P$4,O690&lt;=6),6,MROUND(O690,P$7))),IF(AND(MIN(G690,K690)&lt;#REF!,R690="!",O690&gt;=$P$4),"ONV",IF(AND(O690&gt;5,O690&lt;$P$4),5,IF(AND(O690&gt;=$P$4,O690&lt;=6),6,MROUND(O690,P$7))))),""))))</f>
        <v/>
      </c>
      <c r="Q690" s="187" t="e">
        <f>IF(AND($O$7="B",ISNUMBER(O690),MIN(G690,K690)&lt;#REF!),"!","")</f>
        <v>#REF!</v>
      </c>
      <c r="R690" s="190" t="str">
        <f t="shared" si="113"/>
        <v/>
      </c>
      <c r="S690" s="193" t="str">
        <f t="shared" si="123"/>
        <v/>
      </c>
    </row>
    <row r="691" spans="1:19" x14ac:dyDescent="0.2">
      <c r="A691" s="21" t="str">
        <f>OutputOsiris!A691</f>
        <v/>
      </c>
      <c r="B691" s="26" t="str">
        <f>VLOOKUP(A691,InputToets!$A$9:$A$1008,1,FALSE)</f>
        <v/>
      </c>
      <c r="C691" s="44" t="str">
        <f t="shared" si="114"/>
        <v/>
      </c>
      <c r="D691" s="45" t="str">
        <f>VLOOKUP(A691,Opdracht!$A$11:$A$1010,1,FALSE)</f>
        <v/>
      </c>
      <c r="E691" s="44" t="str">
        <f t="shared" si="115"/>
        <v/>
      </c>
      <c r="F691" s="19" t="str">
        <f>VLOOKUP(A691,OutputOsiris!$A$9:$B$1008,2,FALSE)</f>
        <v/>
      </c>
      <c r="G691" s="46" t="str">
        <f>IF(C691="NEE","",VLOOKUP(A691,InputToets!$A$9:$J$1008,8,FALSE))</f>
        <v/>
      </c>
      <c r="H691" s="13">
        <f t="shared" si="116"/>
        <v>0</v>
      </c>
      <c r="I691" s="12">
        <f t="shared" si="117"/>
        <v>1</v>
      </c>
      <c r="J691" s="13">
        <f t="shared" si="118"/>
        <v>0</v>
      </c>
      <c r="K691" s="46" t="str">
        <f>IF($K$7=0,"",VLOOKUP(A691,Opdracht!$A$11:$J$1010,8,FALSE))</f>
        <v/>
      </c>
      <c r="L691" s="13">
        <f t="shared" si="119"/>
        <v>0</v>
      </c>
      <c r="M691" s="12">
        <f t="shared" si="120"/>
        <v>0</v>
      </c>
      <c r="N691" s="12">
        <f t="shared" si="121"/>
        <v>0</v>
      </c>
      <c r="O691" s="46" t="str">
        <f t="shared" si="122"/>
        <v/>
      </c>
      <c r="P691" s="20" t="str">
        <f>IF(ISERROR(O691),(G691),IF(OR(ISERROR(G691),ISERROR(K691)),"",IF(AND(G691="",K691=""),IF(A691="","",""),IF(ISNUMBER(O691),IF(OR($O$7="T",$O$7="A"),IF(AND(O691&gt;5,O691&lt;$P$4),5,IF(AND(O691&gt;=$P$4,O691&lt;=6),6,MROUND(O691,P$7))),IF(AND(MIN(G691,K691)&lt;#REF!,R691="!",O691&gt;=$P$4),"ONV",IF(AND(O691&gt;5,O691&lt;$P$4),5,IF(AND(O691&gt;=$P$4,O691&lt;=6),6,MROUND(O691,P$7))))),""))))</f>
        <v/>
      </c>
      <c r="Q691" s="187" t="e">
        <f>IF(AND($O$7="B",ISNUMBER(O691),MIN(G691,K691)&lt;#REF!),"!","")</f>
        <v>#REF!</v>
      </c>
      <c r="R691" s="190" t="str">
        <f t="shared" si="113"/>
        <v/>
      </c>
      <c r="S691" s="193" t="str">
        <f t="shared" si="123"/>
        <v/>
      </c>
    </row>
    <row r="692" spans="1:19" x14ac:dyDescent="0.2">
      <c r="A692" s="21" t="str">
        <f>OutputOsiris!A692</f>
        <v/>
      </c>
      <c r="B692" s="26" t="str">
        <f>VLOOKUP(A692,InputToets!$A$9:$A$1008,1,FALSE)</f>
        <v/>
      </c>
      <c r="C692" s="44" t="str">
        <f t="shared" si="114"/>
        <v/>
      </c>
      <c r="D692" s="45" t="str">
        <f>VLOOKUP(A692,Opdracht!$A$11:$A$1010,1,FALSE)</f>
        <v/>
      </c>
      <c r="E692" s="44" t="str">
        <f t="shared" si="115"/>
        <v/>
      </c>
      <c r="F692" s="19" t="str">
        <f>VLOOKUP(A692,OutputOsiris!$A$9:$B$1008,2,FALSE)</f>
        <v/>
      </c>
      <c r="G692" s="46" t="str">
        <f>IF(C692="NEE","",VLOOKUP(A692,InputToets!$A$9:$J$1008,8,FALSE))</f>
        <v/>
      </c>
      <c r="H692" s="13">
        <f t="shared" si="116"/>
        <v>0</v>
      </c>
      <c r="I692" s="12">
        <f t="shared" si="117"/>
        <v>1</v>
      </c>
      <c r="J692" s="13">
        <f t="shared" si="118"/>
        <v>0</v>
      </c>
      <c r="K692" s="46" t="str">
        <f>IF($K$7=0,"",VLOOKUP(A692,Opdracht!$A$11:$J$1010,8,FALSE))</f>
        <v/>
      </c>
      <c r="L692" s="13">
        <f t="shared" si="119"/>
        <v>0</v>
      </c>
      <c r="M692" s="12">
        <f t="shared" si="120"/>
        <v>0</v>
      </c>
      <c r="N692" s="12">
        <f t="shared" si="121"/>
        <v>0</v>
      </c>
      <c r="O692" s="46" t="str">
        <f t="shared" si="122"/>
        <v/>
      </c>
      <c r="P692" s="20" t="str">
        <f>IF(ISERROR(O692),(G692),IF(OR(ISERROR(G692),ISERROR(K692)),"",IF(AND(G692="",K692=""),IF(A692="","",""),IF(ISNUMBER(O692),IF(OR($O$7="T",$O$7="A"),IF(AND(O692&gt;5,O692&lt;$P$4),5,IF(AND(O692&gt;=$P$4,O692&lt;=6),6,MROUND(O692,P$7))),IF(AND(MIN(G692,K692)&lt;#REF!,R692="!",O692&gt;=$P$4),"ONV",IF(AND(O692&gt;5,O692&lt;$P$4),5,IF(AND(O692&gt;=$P$4,O692&lt;=6),6,MROUND(O692,P$7))))),""))))</f>
        <v/>
      </c>
      <c r="Q692" s="187" t="e">
        <f>IF(AND($O$7="B",ISNUMBER(O692),MIN(G692,K692)&lt;#REF!),"!","")</f>
        <v>#REF!</v>
      </c>
      <c r="R692" s="190" t="str">
        <f t="shared" si="113"/>
        <v/>
      </c>
      <c r="S692" s="193" t="str">
        <f t="shared" si="123"/>
        <v/>
      </c>
    </row>
    <row r="693" spans="1:19" x14ac:dyDescent="0.2">
      <c r="A693" s="21" t="str">
        <f>OutputOsiris!A693</f>
        <v/>
      </c>
      <c r="B693" s="26" t="str">
        <f>VLOOKUP(A693,InputToets!$A$9:$A$1008,1,FALSE)</f>
        <v/>
      </c>
      <c r="C693" s="44" t="str">
        <f t="shared" si="114"/>
        <v/>
      </c>
      <c r="D693" s="45" t="str">
        <f>VLOOKUP(A693,Opdracht!$A$11:$A$1010,1,FALSE)</f>
        <v/>
      </c>
      <c r="E693" s="44" t="str">
        <f t="shared" si="115"/>
        <v/>
      </c>
      <c r="F693" s="19" t="str">
        <f>VLOOKUP(A693,OutputOsiris!$A$9:$B$1008,2,FALSE)</f>
        <v/>
      </c>
      <c r="G693" s="46" t="str">
        <f>IF(C693="NEE","",VLOOKUP(A693,InputToets!$A$9:$J$1008,8,FALSE))</f>
        <v/>
      </c>
      <c r="H693" s="13">
        <f t="shared" si="116"/>
        <v>0</v>
      </c>
      <c r="I693" s="12">
        <f t="shared" si="117"/>
        <v>1</v>
      </c>
      <c r="J693" s="13">
        <f t="shared" si="118"/>
        <v>0</v>
      </c>
      <c r="K693" s="46" t="str">
        <f>IF($K$7=0,"",VLOOKUP(A693,Opdracht!$A$11:$J$1010,8,FALSE))</f>
        <v/>
      </c>
      <c r="L693" s="13">
        <f t="shared" si="119"/>
        <v>0</v>
      </c>
      <c r="M693" s="12">
        <f t="shared" si="120"/>
        <v>0</v>
      </c>
      <c r="N693" s="12">
        <f t="shared" si="121"/>
        <v>0</v>
      </c>
      <c r="O693" s="46" t="str">
        <f t="shared" si="122"/>
        <v/>
      </c>
      <c r="P693" s="20" t="str">
        <f>IF(ISERROR(O693),(G693),IF(OR(ISERROR(G693),ISERROR(K693)),"",IF(AND(G693="",K693=""),IF(A693="","",""),IF(ISNUMBER(O693),IF(OR($O$7="T",$O$7="A"),IF(AND(O693&gt;5,O693&lt;$P$4),5,IF(AND(O693&gt;=$P$4,O693&lt;=6),6,MROUND(O693,P$7))),IF(AND(MIN(G693,K693)&lt;#REF!,R693="!",O693&gt;=$P$4),"ONV",IF(AND(O693&gt;5,O693&lt;$P$4),5,IF(AND(O693&gt;=$P$4,O693&lt;=6),6,MROUND(O693,P$7))))),""))))</f>
        <v/>
      </c>
      <c r="Q693" s="187" t="e">
        <f>IF(AND($O$7="B",ISNUMBER(O693),MIN(G693,K693)&lt;#REF!),"!","")</f>
        <v>#REF!</v>
      </c>
      <c r="R693" s="190" t="str">
        <f t="shared" si="113"/>
        <v/>
      </c>
      <c r="S693" s="193" t="str">
        <f t="shared" si="123"/>
        <v/>
      </c>
    </row>
    <row r="694" spans="1:19" x14ac:dyDescent="0.2">
      <c r="A694" s="21" t="str">
        <f>OutputOsiris!A694</f>
        <v/>
      </c>
      <c r="B694" s="26" t="str">
        <f>VLOOKUP(A694,InputToets!$A$9:$A$1008,1,FALSE)</f>
        <v/>
      </c>
      <c r="C694" s="44" t="str">
        <f t="shared" si="114"/>
        <v/>
      </c>
      <c r="D694" s="45" t="str">
        <f>VLOOKUP(A694,Opdracht!$A$11:$A$1010,1,FALSE)</f>
        <v/>
      </c>
      <c r="E694" s="44" t="str">
        <f t="shared" si="115"/>
        <v/>
      </c>
      <c r="F694" s="19" t="str">
        <f>VLOOKUP(A694,OutputOsiris!$A$9:$B$1008,2,FALSE)</f>
        <v/>
      </c>
      <c r="G694" s="46" t="str">
        <f>IF(C694="NEE","",VLOOKUP(A694,InputToets!$A$9:$J$1008,8,FALSE))</f>
        <v/>
      </c>
      <c r="H694" s="13">
        <f t="shared" si="116"/>
        <v>0</v>
      </c>
      <c r="I694" s="12">
        <f t="shared" si="117"/>
        <v>1</v>
      </c>
      <c r="J694" s="13">
        <f t="shared" si="118"/>
        <v>0</v>
      </c>
      <c r="K694" s="46" t="str">
        <f>IF($K$7=0,"",VLOOKUP(A694,Opdracht!$A$11:$J$1010,8,FALSE))</f>
        <v/>
      </c>
      <c r="L694" s="13">
        <f t="shared" si="119"/>
        <v>0</v>
      </c>
      <c r="M694" s="12">
        <f t="shared" si="120"/>
        <v>0</v>
      </c>
      <c r="N694" s="12">
        <f t="shared" si="121"/>
        <v>0</v>
      </c>
      <c r="O694" s="46" t="str">
        <f t="shared" si="122"/>
        <v/>
      </c>
      <c r="P694" s="20" t="str">
        <f>IF(ISERROR(O694),(G694),IF(OR(ISERROR(G694),ISERROR(K694)),"",IF(AND(G694="",K694=""),IF(A694="","",""),IF(ISNUMBER(O694),IF(OR($O$7="T",$O$7="A"),IF(AND(O694&gt;5,O694&lt;$P$4),5,IF(AND(O694&gt;=$P$4,O694&lt;=6),6,MROUND(O694,P$7))),IF(AND(MIN(G694,K694)&lt;#REF!,R694="!",O694&gt;=$P$4),"ONV",IF(AND(O694&gt;5,O694&lt;$P$4),5,IF(AND(O694&gt;=$P$4,O694&lt;=6),6,MROUND(O694,P$7))))),""))))</f>
        <v/>
      </c>
      <c r="Q694" s="187" t="e">
        <f>IF(AND($O$7="B",ISNUMBER(O694),MIN(G694,K694)&lt;#REF!),"!","")</f>
        <v>#REF!</v>
      </c>
      <c r="R694" s="190" t="str">
        <f t="shared" si="113"/>
        <v/>
      </c>
      <c r="S694" s="193" t="str">
        <f t="shared" si="123"/>
        <v/>
      </c>
    </row>
    <row r="695" spans="1:19" x14ac:dyDescent="0.2">
      <c r="A695" s="21" t="str">
        <f>OutputOsiris!A695</f>
        <v/>
      </c>
      <c r="B695" s="26" t="str">
        <f>VLOOKUP(A695,InputToets!$A$9:$A$1008,1,FALSE)</f>
        <v/>
      </c>
      <c r="C695" s="44" t="str">
        <f t="shared" si="114"/>
        <v/>
      </c>
      <c r="D695" s="45" t="str">
        <f>VLOOKUP(A695,Opdracht!$A$11:$A$1010,1,FALSE)</f>
        <v/>
      </c>
      <c r="E695" s="44" t="str">
        <f t="shared" si="115"/>
        <v/>
      </c>
      <c r="F695" s="19" t="str">
        <f>VLOOKUP(A695,OutputOsiris!$A$9:$B$1008,2,FALSE)</f>
        <v/>
      </c>
      <c r="G695" s="46" t="str">
        <f>IF(C695="NEE","",VLOOKUP(A695,InputToets!$A$9:$J$1008,8,FALSE))</f>
        <v/>
      </c>
      <c r="H695" s="13">
        <f t="shared" si="116"/>
        <v>0</v>
      </c>
      <c r="I695" s="12">
        <f t="shared" si="117"/>
        <v>1</v>
      </c>
      <c r="J695" s="13">
        <f t="shared" si="118"/>
        <v>0</v>
      </c>
      <c r="K695" s="46" t="str">
        <f>IF($K$7=0,"",VLOOKUP(A695,Opdracht!$A$11:$J$1010,8,FALSE))</f>
        <v/>
      </c>
      <c r="L695" s="13">
        <f t="shared" si="119"/>
        <v>0</v>
      </c>
      <c r="M695" s="12">
        <f t="shared" si="120"/>
        <v>0</v>
      </c>
      <c r="N695" s="12">
        <f t="shared" si="121"/>
        <v>0</v>
      </c>
      <c r="O695" s="46" t="str">
        <f t="shared" si="122"/>
        <v/>
      </c>
      <c r="P695" s="20" t="str">
        <f>IF(ISERROR(O695),(G695),IF(OR(ISERROR(G695),ISERROR(K695)),"",IF(AND(G695="",K695=""),IF(A695="","",""),IF(ISNUMBER(O695),IF(OR($O$7="T",$O$7="A"),IF(AND(O695&gt;5,O695&lt;$P$4),5,IF(AND(O695&gt;=$P$4,O695&lt;=6),6,MROUND(O695,P$7))),IF(AND(MIN(G695,K695)&lt;#REF!,R695="!",O695&gt;=$P$4),"ONV",IF(AND(O695&gt;5,O695&lt;$P$4),5,IF(AND(O695&gt;=$P$4,O695&lt;=6),6,MROUND(O695,P$7))))),""))))</f>
        <v/>
      </c>
      <c r="Q695" s="187" t="e">
        <f>IF(AND($O$7="B",ISNUMBER(O695),MIN(G695,K695)&lt;#REF!),"!","")</f>
        <v>#REF!</v>
      </c>
      <c r="R695" s="190" t="str">
        <f t="shared" si="113"/>
        <v/>
      </c>
      <c r="S695" s="193" t="str">
        <f t="shared" si="123"/>
        <v/>
      </c>
    </row>
    <row r="696" spans="1:19" x14ac:dyDescent="0.2">
      <c r="A696" s="21" t="str">
        <f>OutputOsiris!A696</f>
        <v/>
      </c>
      <c r="B696" s="26" t="str">
        <f>VLOOKUP(A696,InputToets!$A$9:$A$1008,1,FALSE)</f>
        <v/>
      </c>
      <c r="C696" s="44" t="str">
        <f t="shared" si="114"/>
        <v/>
      </c>
      <c r="D696" s="45" t="str">
        <f>VLOOKUP(A696,Opdracht!$A$11:$A$1010,1,FALSE)</f>
        <v/>
      </c>
      <c r="E696" s="44" t="str">
        <f t="shared" si="115"/>
        <v/>
      </c>
      <c r="F696" s="19" t="str">
        <f>VLOOKUP(A696,OutputOsiris!$A$9:$B$1008,2,FALSE)</f>
        <v/>
      </c>
      <c r="G696" s="46" t="str">
        <f>IF(C696="NEE","",VLOOKUP(A696,InputToets!$A$9:$J$1008,8,FALSE))</f>
        <v/>
      </c>
      <c r="H696" s="13">
        <f t="shared" si="116"/>
        <v>0</v>
      </c>
      <c r="I696" s="12">
        <f t="shared" si="117"/>
        <v>1</v>
      </c>
      <c r="J696" s="13">
        <f t="shared" si="118"/>
        <v>0</v>
      </c>
      <c r="K696" s="46" t="str">
        <f>IF($K$7=0,"",VLOOKUP(A696,Opdracht!$A$11:$J$1010,8,FALSE))</f>
        <v/>
      </c>
      <c r="L696" s="13">
        <f t="shared" si="119"/>
        <v>0</v>
      </c>
      <c r="M696" s="12">
        <f t="shared" si="120"/>
        <v>0</v>
      </c>
      <c r="N696" s="12">
        <f t="shared" si="121"/>
        <v>0</v>
      </c>
      <c r="O696" s="46" t="str">
        <f t="shared" si="122"/>
        <v/>
      </c>
      <c r="P696" s="20" t="str">
        <f>IF(ISERROR(O696),(G696),IF(OR(ISERROR(G696),ISERROR(K696)),"",IF(AND(G696="",K696=""),IF(A696="","",""),IF(ISNUMBER(O696),IF(OR($O$7="T",$O$7="A"),IF(AND(O696&gt;5,O696&lt;$P$4),5,IF(AND(O696&gt;=$P$4,O696&lt;=6),6,MROUND(O696,P$7))),IF(AND(MIN(G696,K696)&lt;#REF!,R696="!",O696&gt;=$P$4),"ONV",IF(AND(O696&gt;5,O696&lt;$P$4),5,IF(AND(O696&gt;=$P$4,O696&lt;=6),6,MROUND(O696,P$7))))),""))))</f>
        <v/>
      </c>
      <c r="Q696" s="187" t="e">
        <f>IF(AND($O$7="B",ISNUMBER(O696),MIN(G696,K696)&lt;#REF!),"!","")</f>
        <v>#REF!</v>
      </c>
      <c r="R696" s="190" t="str">
        <f t="shared" si="113"/>
        <v/>
      </c>
      <c r="S696" s="193" t="str">
        <f t="shared" si="123"/>
        <v/>
      </c>
    </row>
    <row r="697" spans="1:19" x14ac:dyDescent="0.2">
      <c r="A697" s="21" t="str">
        <f>OutputOsiris!A697</f>
        <v/>
      </c>
      <c r="B697" s="26" t="str">
        <f>VLOOKUP(A697,InputToets!$A$9:$A$1008,1,FALSE)</f>
        <v/>
      </c>
      <c r="C697" s="44" t="str">
        <f t="shared" si="114"/>
        <v/>
      </c>
      <c r="D697" s="45" t="str">
        <f>VLOOKUP(A697,Opdracht!$A$11:$A$1010,1,FALSE)</f>
        <v/>
      </c>
      <c r="E697" s="44" t="str">
        <f t="shared" si="115"/>
        <v/>
      </c>
      <c r="F697" s="19" t="str">
        <f>VLOOKUP(A697,OutputOsiris!$A$9:$B$1008,2,FALSE)</f>
        <v/>
      </c>
      <c r="G697" s="46" t="str">
        <f>IF(C697="NEE","",VLOOKUP(A697,InputToets!$A$9:$J$1008,8,FALSE))</f>
        <v/>
      </c>
      <c r="H697" s="13">
        <f t="shared" si="116"/>
        <v>0</v>
      </c>
      <c r="I697" s="12">
        <f t="shared" si="117"/>
        <v>1</v>
      </c>
      <c r="J697" s="13">
        <f t="shared" si="118"/>
        <v>0</v>
      </c>
      <c r="K697" s="46" t="str">
        <f>IF($K$7=0,"",VLOOKUP(A697,Opdracht!$A$11:$J$1010,8,FALSE))</f>
        <v/>
      </c>
      <c r="L697" s="13">
        <f t="shared" si="119"/>
        <v>0</v>
      </c>
      <c r="M697" s="12">
        <f t="shared" si="120"/>
        <v>0</v>
      </c>
      <c r="N697" s="12">
        <f t="shared" si="121"/>
        <v>0</v>
      </c>
      <c r="O697" s="46" t="str">
        <f t="shared" si="122"/>
        <v/>
      </c>
      <c r="P697" s="20" t="str">
        <f>IF(ISERROR(O697),(G697),IF(OR(ISERROR(G697),ISERROR(K697)),"",IF(AND(G697="",K697=""),IF(A697="","",""),IF(ISNUMBER(O697),IF(OR($O$7="T",$O$7="A"),IF(AND(O697&gt;5,O697&lt;$P$4),5,IF(AND(O697&gt;=$P$4,O697&lt;=6),6,MROUND(O697,P$7))),IF(AND(MIN(G697,K697)&lt;#REF!,R697="!",O697&gt;=$P$4),"ONV",IF(AND(O697&gt;5,O697&lt;$P$4),5,IF(AND(O697&gt;=$P$4,O697&lt;=6),6,MROUND(O697,P$7))))),""))))</f>
        <v/>
      </c>
      <c r="Q697" s="187" t="e">
        <f>IF(AND($O$7="B",ISNUMBER(O697),MIN(G697,K697)&lt;#REF!),"!","")</f>
        <v>#REF!</v>
      </c>
      <c r="R697" s="190" t="str">
        <f t="shared" si="113"/>
        <v/>
      </c>
      <c r="S697" s="193" t="str">
        <f t="shared" si="123"/>
        <v/>
      </c>
    </row>
    <row r="698" spans="1:19" x14ac:dyDescent="0.2">
      <c r="A698" s="21" t="str">
        <f>OutputOsiris!A698</f>
        <v/>
      </c>
      <c r="B698" s="26" t="str">
        <f>VLOOKUP(A698,InputToets!$A$9:$A$1008,1,FALSE)</f>
        <v/>
      </c>
      <c r="C698" s="44" t="str">
        <f t="shared" si="114"/>
        <v/>
      </c>
      <c r="D698" s="45" t="str">
        <f>VLOOKUP(A698,Opdracht!$A$11:$A$1010,1,FALSE)</f>
        <v/>
      </c>
      <c r="E698" s="44" t="str">
        <f t="shared" si="115"/>
        <v/>
      </c>
      <c r="F698" s="19" t="str">
        <f>VLOOKUP(A698,OutputOsiris!$A$9:$B$1008,2,FALSE)</f>
        <v/>
      </c>
      <c r="G698" s="46" t="str">
        <f>IF(C698="NEE","",VLOOKUP(A698,InputToets!$A$9:$J$1008,8,FALSE))</f>
        <v/>
      </c>
      <c r="H698" s="13">
        <f t="shared" si="116"/>
        <v>0</v>
      </c>
      <c r="I698" s="12">
        <f t="shared" si="117"/>
        <v>1</v>
      </c>
      <c r="J698" s="13">
        <f t="shared" si="118"/>
        <v>0</v>
      </c>
      <c r="K698" s="46" t="str">
        <f>IF($K$7=0,"",VLOOKUP(A698,Opdracht!$A$11:$J$1010,8,FALSE))</f>
        <v/>
      </c>
      <c r="L698" s="13">
        <f t="shared" si="119"/>
        <v>0</v>
      </c>
      <c r="M698" s="12">
        <f t="shared" si="120"/>
        <v>0</v>
      </c>
      <c r="N698" s="12">
        <f t="shared" si="121"/>
        <v>0</v>
      </c>
      <c r="O698" s="46" t="str">
        <f t="shared" si="122"/>
        <v/>
      </c>
      <c r="P698" s="20" t="str">
        <f>IF(ISERROR(O698),(G698),IF(OR(ISERROR(G698),ISERROR(K698)),"",IF(AND(G698="",K698=""),IF(A698="","",""),IF(ISNUMBER(O698),IF(OR($O$7="T",$O$7="A"),IF(AND(O698&gt;5,O698&lt;$P$4),5,IF(AND(O698&gt;=$P$4,O698&lt;=6),6,MROUND(O698,P$7))),IF(AND(MIN(G698,K698)&lt;#REF!,R698="!",O698&gt;=$P$4),"ONV",IF(AND(O698&gt;5,O698&lt;$P$4),5,IF(AND(O698&gt;=$P$4,O698&lt;=6),6,MROUND(O698,P$7))))),""))))</f>
        <v/>
      </c>
      <c r="Q698" s="187" t="e">
        <f>IF(AND($O$7="B",ISNUMBER(O698),MIN(G698,K698)&lt;#REF!),"!","")</f>
        <v>#REF!</v>
      </c>
      <c r="R698" s="190" t="str">
        <f t="shared" si="113"/>
        <v/>
      </c>
      <c r="S698" s="193" t="str">
        <f t="shared" si="123"/>
        <v/>
      </c>
    </row>
    <row r="699" spans="1:19" x14ac:dyDescent="0.2">
      <c r="A699" s="21" t="str">
        <f>OutputOsiris!A699</f>
        <v/>
      </c>
      <c r="B699" s="26" t="str">
        <f>VLOOKUP(A699,InputToets!$A$9:$A$1008,1,FALSE)</f>
        <v/>
      </c>
      <c r="C699" s="44" t="str">
        <f t="shared" si="114"/>
        <v/>
      </c>
      <c r="D699" s="45" t="str">
        <f>VLOOKUP(A699,Opdracht!$A$11:$A$1010,1,FALSE)</f>
        <v/>
      </c>
      <c r="E699" s="44" t="str">
        <f t="shared" si="115"/>
        <v/>
      </c>
      <c r="F699" s="19" t="str">
        <f>VLOOKUP(A699,OutputOsiris!$A$9:$B$1008,2,FALSE)</f>
        <v/>
      </c>
      <c r="G699" s="46" t="str">
        <f>IF(C699="NEE","",VLOOKUP(A699,InputToets!$A$9:$J$1008,8,FALSE))</f>
        <v/>
      </c>
      <c r="H699" s="13">
        <f t="shared" si="116"/>
        <v>0</v>
      </c>
      <c r="I699" s="12">
        <f t="shared" si="117"/>
        <v>1</v>
      </c>
      <c r="J699" s="13">
        <f t="shared" si="118"/>
        <v>0</v>
      </c>
      <c r="K699" s="46" t="str">
        <f>IF($K$7=0,"",VLOOKUP(A699,Opdracht!$A$11:$J$1010,8,FALSE))</f>
        <v/>
      </c>
      <c r="L699" s="13">
        <f t="shared" si="119"/>
        <v>0</v>
      </c>
      <c r="M699" s="12">
        <f t="shared" si="120"/>
        <v>0</v>
      </c>
      <c r="N699" s="12">
        <f t="shared" si="121"/>
        <v>0</v>
      </c>
      <c r="O699" s="46" t="str">
        <f t="shared" si="122"/>
        <v/>
      </c>
      <c r="P699" s="20" t="str">
        <f>IF(ISERROR(O699),(G699),IF(OR(ISERROR(G699),ISERROR(K699)),"",IF(AND(G699="",K699=""),IF(A699="","",""),IF(ISNUMBER(O699),IF(OR($O$7="T",$O$7="A"),IF(AND(O699&gt;5,O699&lt;$P$4),5,IF(AND(O699&gt;=$P$4,O699&lt;=6),6,MROUND(O699,P$7))),IF(AND(MIN(G699,K699)&lt;#REF!,R699="!",O699&gt;=$P$4),"ONV",IF(AND(O699&gt;5,O699&lt;$P$4),5,IF(AND(O699&gt;=$P$4,O699&lt;=6),6,MROUND(O699,P$7))))),""))))</f>
        <v/>
      </c>
      <c r="Q699" s="187" t="e">
        <f>IF(AND($O$7="B",ISNUMBER(O699),MIN(G699,K699)&lt;#REF!),"!","")</f>
        <v>#REF!</v>
      </c>
      <c r="R699" s="190" t="str">
        <f t="shared" si="113"/>
        <v/>
      </c>
      <c r="S699" s="193" t="str">
        <f t="shared" si="123"/>
        <v/>
      </c>
    </row>
    <row r="700" spans="1:19" x14ac:dyDescent="0.2">
      <c r="A700" s="21" t="str">
        <f>OutputOsiris!A700</f>
        <v/>
      </c>
      <c r="B700" s="26" t="str">
        <f>VLOOKUP(A700,InputToets!$A$9:$A$1008,1,FALSE)</f>
        <v/>
      </c>
      <c r="C700" s="44" t="str">
        <f t="shared" si="114"/>
        <v/>
      </c>
      <c r="D700" s="45" t="str">
        <f>VLOOKUP(A700,Opdracht!$A$11:$A$1010,1,FALSE)</f>
        <v/>
      </c>
      <c r="E700" s="44" t="str">
        <f t="shared" si="115"/>
        <v/>
      </c>
      <c r="F700" s="19" t="str">
        <f>VLOOKUP(A700,OutputOsiris!$A$9:$B$1008,2,FALSE)</f>
        <v/>
      </c>
      <c r="G700" s="46" t="str">
        <f>IF(C700="NEE","",VLOOKUP(A700,InputToets!$A$9:$J$1008,8,FALSE))</f>
        <v/>
      </c>
      <c r="H700" s="13">
        <f t="shared" si="116"/>
        <v>0</v>
      </c>
      <c r="I700" s="12">
        <f t="shared" si="117"/>
        <v>1</v>
      </c>
      <c r="J700" s="13">
        <f t="shared" si="118"/>
        <v>0</v>
      </c>
      <c r="K700" s="46" t="str">
        <f>IF($K$7=0,"",VLOOKUP(A700,Opdracht!$A$11:$J$1010,8,FALSE))</f>
        <v/>
      </c>
      <c r="L700" s="13">
        <f t="shared" si="119"/>
        <v>0</v>
      </c>
      <c r="M700" s="12">
        <f t="shared" si="120"/>
        <v>0</v>
      </c>
      <c r="N700" s="12">
        <f t="shared" si="121"/>
        <v>0</v>
      </c>
      <c r="O700" s="46" t="str">
        <f t="shared" si="122"/>
        <v/>
      </c>
      <c r="P700" s="20" t="str">
        <f>IF(ISERROR(O700),(G700),IF(OR(ISERROR(G700),ISERROR(K700)),"",IF(AND(G700="",K700=""),IF(A700="","",""),IF(ISNUMBER(O700),IF(OR($O$7="T",$O$7="A"),IF(AND(O700&gt;5,O700&lt;$P$4),5,IF(AND(O700&gt;=$P$4,O700&lt;=6),6,MROUND(O700,P$7))),IF(AND(MIN(G700,K700)&lt;#REF!,R700="!",O700&gt;=$P$4),"ONV",IF(AND(O700&gt;5,O700&lt;$P$4),5,IF(AND(O700&gt;=$P$4,O700&lt;=6),6,MROUND(O700,P$7))))),""))))</f>
        <v/>
      </c>
      <c r="Q700" s="187" t="e">
        <f>IF(AND($O$7="B",ISNUMBER(O700),MIN(G700,K700)&lt;#REF!),"!","")</f>
        <v>#REF!</v>
      </c>
      <c r="R700" s="190" t="str">
        <f t="shared" si="113"/>
        <v/>
      </c>
      <c r="S700" s="193" t="str">
        <f t="shared" si="123"/>
        <v/>
      </c>
    </row>
    <row r="701" spans="1:19" x14ac:dyDescent="0.2">
      <c r="A701" s="21" t="str">
        <f>OutputOsiris!A701</f>
        <v/>
      </c>
      <c r="B701" s="26" t="str">
        <f>VLOOKUP(A701,InputToets!$A$9:$A$1008,1,FALSE)</f>
        <v/>
      </c>
      <c r="C701" s="44" t="str">
        <f t="shared" si="114"/>
        <v/>
      </c>
      <c r="D701" s="45" t="str">
        <f>VLOOKUP(A701,Opdracht!$A$11:$A$1010,1,FALSE)</f>
        <v/>
      </c>
      <c r="E701" s="44" t="str">
        <f t="shared" si="115"/>
        <v/>
      </c>
      <c r="F701" s="19" t="str">
        <f>VLOOKUP(A701,OutputOsiris!$A$9:$B$1008,2,FALSE)</f>
        <v/>
      </c>
      <c r="G701" s="46" t="str">
        <f>IF(C701="NEE","",VLOOKUP(A701,InputToets!$A$9:$J$1008,8,FALSE))</f>
        <v/>
      </c>
      <c r="H701" s="13">
        <f t="shared" si="116"/>
        <v>0</v>
      </c>
      <c r="I701" s="12">
        <f t="shared" si="117"/>
        <v>1</v>
      </c>
      <c r="J701" s="13">
        <f t="shared" si="118"/>
        <v>0</v>
      </c>
      <c r="K701" s="46" t="str">
        <f>IF($K$7=0,"",VLOOKUP(A701,Opdracht!$A$11:$J$1010,8,FALSE))</f>
        <v/>
      </c>
      <c r="L701" s="13">
        <f t="shared" si="119"/>
        <v>0</v>
      </c>
      <c r="M701" s="12">
        <f t="shared" si="120"/>
        <v>0</v>
      </c>
      <c r="N701" s="12">
        <f t="shared" si="121"/>
        <v>0</v>
      </c>
      <c r="O701" s="46" t="str">
        <f t="shared" si="122"/>
        <v/>
      </c>
      <c r="P701" s="20" t="str">
        <f>IF(ISERROR(O701),(G701),IF(OR(ISERROR(G701),ISERROR(K701)),"",IF(AND(G701="",K701=""),IF(A701="","",""),IF(ISNUMBER(O701),IF(OR($O$7="T",$O$7="A"),IF(AND(O701&gt;5,O701&lt;$P$4),5,IF(AND(O701&gt;=$P$4,O701&lt;=6),6,MROUND(O701,P$7))),IF(AND(MIN(G701,K701)&lt;#REF!,R701="!",O701&gt;=$P$4),"ONV",IF(AND(O701&gt;5,O701&lt;$P$4),5,IF(AND(O701&gt;=$P$4,O701&lt;=6),6,MROUND(O701,P$7))))),""))))</f>
        <v/>
      </c>
      <c r="Q701" s="187" t="e">
        <f>IF(AND($O$7="B",ISNUMBER(O701),MIN(G701,K701)&lt;#REF!),"!","")</f>
        <v>#REF!</v>
      </c>
      <c r="R701" s="190" t="str">
        <f t="shared" si="113"/>
        <v/>
      </c>
      <c r="S701" s="193" t="str">
        <f t="shared" si="123"/>
        <v/>
      </c>
    </row>
    <row r="702" spans="1:19" x14ac:dyDescent="0.2">
      <c r="A702" s="21" t="str">
        <f>OutputOsiris!A702</f>
        <v/>
      </c>
      <c r="B702" s="26" t="str">
        <f>VLOOKUP(A702,InputToets!$A$9:$A$1008,1,FALSE)</f>
        <v/>
      </c>
      <c r="C702" s="44" t="str">
        <f t="shared" si="114"/>
        <v/>
      </c>
      <c r="D702" s="45" t="str">
        <f>VLOOKUP(A702,Opdracht!$A$11:$A$1010,1,FALSE)</f>
        <v/>
      </c>
      <c r="E702" s="44" t="str">
        <f t="shared" si="115"/>
        <v/>
      </c>
      <c r="F702" s="19" t="str">
        <f>VLOOKUP(A702,OutputOsiris!$A$9:$B$1008,2,FALSE)</f>
        <v/>
      </c>
      <c r="G702" s="46" t="str">
        <f>IF(C702="NEE","",VLOOKUP(A702,InputToets!$A$9:$J$1008,8,FALSE))</f>
        <v/>
      </c>
      <c r="H702" s="13">
        <f t="shared" si="116"/>
        <v>0</v>
      </c>
      <c r="I702" s="12">
        <f t="shared" si="117"/>
        <v>1</v>
      </c>
      <c r="J702" s="13">
        <f t="shared" si="118"/>
        <v>0</v>
      </c>
      <c r="K702" s="46" t="str">
        <f>IF($K$7=0,"",VLOOKUP(A702,Opdracht!$A$11:$J$1010,8,FALSE))</f>
        <v/>
      </c>
      <c r="L702" s="13">
        <f t="shared" si="119"/>
        <v>0</v>
      </c>
      <c r="M702" s="12">
        <f t="shared" si="120"/>
        <v>0</v>
      </c>
      <c r="N702" s="12">
        <f t="shared" si="121"/>
        <v>0</v>
      </c>
      <c r="O702" s="46" t="str">
        <f t="shared" si="122"/>
        <v/>
      </c>
      <c r="P702" s="20" t="str">
        <f>IF(ISERROR(O702),(G702),IF(OR(ISERROR(G702),ISERROR(K702)),"",IF(AND(G702="",K702=""),IF(A702="","",""),IF(ISNUMBER(O702),IF(OR($O$7="T",$O$7="A"),IF(AND(O702&gt;5,O702&lt;$P$4),5,IF(AND(O702&gt;=$P$4,O702&lt;=6),6,MROUND(O702,P$7))),IF(AND(MIN(G702,K702)&lt;#REF!,R702="!",O702&gt;=$P$4),"ONV",IF(AND(O702&gt;5,O702&lt;$P$4),5,IF(AND(O702&gt;=$P$4,O702&lt;=6),6,MROUND(O702,P$7))))),""))))</f>
        <v/>
      </c>
      <c r="Q702" s="187" t="e">
        <f>IF(AND($O$7="B",ISNUMBER(O702),MIN(G702,K702)&lt;#REF!),"!","")</f>
        <v>#REF!</v>
      </c>
      <c r="R702" s="190" t="str">
        <f t="shared" si="113"/>
        <v/>
      </c>
      <c r="S702" s="193" t="str">
        <f t="shared" si="123"/>
        <v/>
      </c>
    </row>
    <row r="703" spans="1:19" x14ac:dyDescent="0.2">
      <c r="A703" s="21" t="str">
        <f>OutputOsiris!A703</f>
        <v/>
      </c>
      <c r="B703" s="26" t="str">
        <f>VLOOKUP(A703,InputToets!$A$9:$A$1008,1,FALSE)</f>
        <v/>
      </c>
      <c r="C703" s="44" t="str">
        <f t="shared" si="114"/>
        <v/>
      </c>
      <c r="D703" s="45" t="str">
        <f>VLOOKUP(A703,Opdracht!$A$11:$A$1010,1,FALSE)</f>
        <v/>
      </c>
      <c r="E703" s="44" t="str">
        <f t="shared" si="115"/>
        <v/>
      </c>
      <c r="F703" s="19" t="str">
        <f>VLOOKUP(A703,OutputOsiris!$A$9:$B$1008,2,FALSE)</f>
        <v/>
      </c>
      <c r="G703" s="46" t="str">
        <f>IF(C703="NEE","",VLOOKUP(A703,InputToets!$A$9:$J$1008,8,FALSE))</f>
        <v/>
      </c>
      <c r="H703" s="13">
        <f t="shared" si="116"/>
        <v>0</v>
      </c>
      <c r="I703" s="12">
        <f t="shared" si="117"/>
        <v>1</v>
      </c>
      <c r="J703" s="13">
        <f t="shared" si="118"/>
        <v>0</v>
      </c>
      <c r="K703" s="46" t="str">
        <f>IF($K$7=0,"",VLOOKUP(A703,Opdracht!$A$11:$J$1010,8,FALSE))</f>
        <v/>
      </c>
      <c r="L703" s="13">
        <f t="shared" si="119"/>
        <v>0</v>
      </c>
      <c r="M703" s="12">
        <f t="shared" si="120"/>
        <v>0</v>
      </c>
      <c r="N703" s="12">
        <f t="shared" si="121"/>
        <v>0</v>
      </c>
      <c r="O703" s="46" t="str">
        <f t="shared" si="122"/>
        <v/>
      </c>
      <c r="P703" s="20" t="str">
        <f>IF(ISERROR(O703),(G703),IF(OR(ISERROR(G703),ISERROR(K703)),"",IF(AND(G703="",K703=""),IF(A703="","",""),IF(ISNUMBER(O703),IF(OR($O$7="T",$O$7="A"),IF(AND(O703&gt;5,O703&lt;$P$4),5,IF(AND(O703&gt;=$P$4,O703&lt;=6),6,MROUND(O703,P$7))),IF(AND(MIN(G703,K703)&lt;#REF!,R703="!",O703&gt;=$P$4),"ONV",IF(AND(O703&gt;5,O703&lt;$P$4),5,IF(AND(O703&gt;=$P$4,O703&lt;=6),6,MROUND(O703,P$7))))),""))))</f>
        <v/>
      </c>
      <c r="Q703" s="187" t="e">
        <f>IF(AND($O$7="B",ISNUMBER(O703),MIN(G703,K703)&lt;#REF!),"!","")</f>
        <v>#REF!</v>
      </c>
      <c r="R703" s="190" t="str">
        <f t="shared" si="113"/>
        <v/>
      </c>
      <c r="S703" s="193" t="str">
        <f t="shared" si="123"/>
        <v/>
      </c>
    </row>
    <row r="704" spans="1:19" x14ac:dyDescent="0.2">
      <c r="A704" s="21" t="str">
        <f>OutputOsiris!A704</f>
        <v/>
      </c>
      <c r="B704" s="26" t="str">
        <f>VLOOKUP(A704,InputToets!$A$9:$A$1008,1,FALSE)</f>
        <v/>
      </c>
      <c r="C704" s="44" t="str">
        <f t="shared" si="114"/>
        <v/>
      </c>
      <c r="D704" s="45" t="str">
        <f>VLOOKUP(A704,Opdracht!$A$11:$A$1010,1,FALSE)</f>
        <v/>
      </c>
      <c r="E704" s="44" t="str">
        <f t="shared" si="115"/>
        <v/>
      </c>
      <c r="F704" s="19" t="str">
        <f>VLOOKUP(A704,OutputOsiris!$A$9:$B$1008,2,FALSE)</f>
        <v/>
      </c>
      <c r="G704" s="46" t="str">
        <f>IF(C704="NEE","",VLOOKUP(A704,InputToets!$A$9:$J$1008,8,FALSE))</f>
        <v/>
      </c>
      <c r="H704" s="13">
        <f t="shared" si="116"/>
        <v>0</v>
      </c>
      <c r="I704" s="12">
        <f t="shared" si="117"/>
        <v>1</v>
      </c>
      <c r="J704" s="13">
        <f t="shared" si="118"/>
        <v>0</v>
      </c>
      <c r="K704" s="46" t="str">
        <f>IF($K$7=0,"",VLOOKUP(A704,Opdracht!$A$11:$J$1010,8,FALSE))</f>
        <v/>
      </c>
      <c r="L704" s="13">
        <f t="shared" si="119"/>
        <v>0</v>
      </c>
      <c r="M704" s="12">
        <f t="shared" si="120"/>
        <v>0</v>
      </c>
      <c r="N704" s="12">
        <f t="shared" si="121"/>
        <v>0</v>
      </c>
      <c r="O704" s="46" t="str">
        <f t="shared" si="122"/>
        <v/>
      </c>
      <c r="P704" s="20" t="str">
        <f>IF(ISERROR(O704),(G704),IF(OR(ISERROR(G704),ISERROR(K704)),"",IF(AND(G704="",K704=""),IF(A704="","",""),IF(ISNUMBER(O704),IF(OR($O$7="T",$O$7="A"),IF(AND(O704&gt;5,O704&lt;$P$4),5,IF(AND(O704&gt;=$P$4,O704&lt;=6),6,MROUND(O704,P$7))),IF(AND(MIN(G704,K704)&lt;#REF!,R704="!",O704&gt;=$P$4),"ONV",IF(AND(O704&gt;5,O704&lt;$P$4),5,IF(AND(O704&gt;=$P$4,O704&lt;=6),6,MROUND(O704,P$7))))),""))))</f>
        <v/>
      </c>
      <c r="Q704" s="187" t="e">
        <f>IF(AND($O$7="B",ISNUMBER(O704),MIN(G704,K704)&lt;#REF!),"!","")</f>
        <v>#REF!</v>
      </c>
      <c r="R704" s="190" t="str">
        <f t="shared" si="113"/>
        <v/>
      </c>
      <c r="S704" s="193" t="str">
        <f t="shared" si="123"/>
        <v/>
      </c>
    </row>
    <row r="705" spans="1:19" x14ac:dyDescent="0.2">
      <c r="A705" s="21" t="str">
        <f>OutputOsiris!A705</f>
        <v/>
      </c>
      <c r="B705" s="26" t="str">
        <f>VLOOKUP(A705,InputToets!$A$9:$A$1008,1,FALSE)</f>
        <v/>
      </c>
      <c r="C705" s="44" t="str">
        <f t="shared" si="114"/>
        <v/>
      </c>
      <c r="D705" s="45" t="str">
        <f>VLOOKUP(A705,Opdracht!$A$11:$A$1010,1,FALSE)</f>
        <v/>
      </c>
      <c r="E705" s="44" t="str">
        <f t="shared" si="115"/>
        <v/>
      </c>
      <c r="F705" s="19" t="str">
        <f>VLOOKUP(A705,OutputOsiris!$A$9:$B$1008,2,FALSE)</f>
        <v/>
      </c>
      <c r="G705" s="46" t="str">
        <f>IF(C705="NEE","",VLOOKUP(A705,InputToets!$A$9:$J$1008,8,FALSE))</f>
        <v/>
      </c>
      <c r="H705" s="13">
        <f t="shared" si="116"/>
        <v>0</v>
      </c>
      <c r="I705" s="12">
        <f t="shared" si="117"/>
        <v>1</v>
      </c>
      <c r="J705" s="13">
        <f t="shared" si="118"/>
        <v>0</v>
      </c>
      <c r="K705" s="46" t="str">
        <f>IF($K$7=0,"",VLOOKUP(A705,Opdracht!$A$11:$J$1010,8,FALSE))</f>
        <v/>
      </c>
      <c r="L705" s="13">
        <f t="shared" si="119"/>
        <v>0</v>
      </c>
      <c r="M705" s="12">
        <f t="shared" si="120"/>
        <v>0</v>
      </c>
      <c r="N705" s="12">
        <f t="shared" si="121"/>
        <v>0</v>
      </c>
      <c r="O705" s="46" t="str">
        <f t="shared" si="122"/>
        <v/>
      </c>
      <c r="P705" s="20" t="str">
        <f>IF(ISERROR(O705),(G705),IF(OR(ISERROR(G705),ISERROR(K705)),"",IF(AND(G705="",K705=""),IF(A705="","",""),IF(ISNUMBER(O705),IF(OR($O$7="T",$O$7="A"),IF(AND(O705&gt;5,O705&lt;$P$4),5,IF(AND(O705&gt;=$P$4,O705&lt;=6),6,MROUND(O705,P$7))),IF(AND(MIN(G705,K705)&lt;#REF!,R705="!",O705&gt;=$P$4),"ONV",IF(AND(O705&gt;5,O705&lt;$P$4),5,IF(AND(O705&gt;=$P$4,O705&lt;=6),6,MROUND(O705,P$7))))),""))))</f>
        <v/>
      </c>
      <c r="Q705" s="187" t="e">
        <f>IF(AND($O$7="B",ISNUMBER(O705),MIN(G705,K705)&lt;#REF!),"!","")</f>
        <v>#REF!</v>
      </c>
      <c r="R705" s="190" t="str">
        <f t="shared" si="113"/>
        <v/>
      </c>
      <c r="S705" s="193" t="str">
        <f t="shared" si="123"/>
        <v/>
      </c>
    </row>
    <row r="706" spans="1:19" x14ac:dyDescent="0.2">
      <c r="A706" s="21" t="str">
        <f>OutputOsiris!A706</f>
        <v/>
      </c>
      <c r="B706" s="26" t="str">
        <f>VLOOKUP(A706,InputToets!$A$9:$A$1008,1,FALSE)</f>
        <v/>
      </c>
      <c r="C706" s="44" t="str">
        <f t="shared" si="114"/>
        <v/>
      </c>
      <c r="D706" s="45" t="str">
        <f>VLOOKUP(A706,Opdracht!$A$11:$A$1010,1,FALSE)</f>
        <v/>
      </c>
      <c r="E706" s="44" t="str">
        <f t="shared" si="115"/>
        <v/>
      </c>
      <c r="F706" s="19" t="str">
        <f>VLOOKUP(A706,OutputOsiris!$A$9:$B$1008,2,FALSE)</f>
        <v/>
      </c>
      <c r="G706" s="46" t="str">
        <f>IF(C706="NEE","",VLOOKUP(A706,InputToets!$A$9:$J$1008,8,FALSE))</f>
        <v/>
      </c>
      <c r="H706" s="13">
        <f t="shared" si="116"/>
        <v>0</v>
      </c>
      <c r="I706" s="12">
        <f t="shared" si="117"/>
        <v>1</v>
      </c>
      <c r="J706" s="13">
        <f t="shared" si="118"/>
        <v>0</v>
      </c>
      <c r="K706" s="46" t="str">
        <f>IF($K$7=0,"",VLOOKUP(A706,Opdracht!$A$11:$J$1010,8,FALSE))</f>
        <v/>
      </c>
      <c r="L706" s="13">
        <f t="shared" si="119"/>
        <v>0</v>
      </c>
      <c r="M706" s="12">
        <f t="shared" si="120"/>
        <v>0</v>
      </c>
      <c r="N706" s="12">
        <f t="shared" si="121"/>
        <v>0</v>
      </c>
      <c r="O706" s="46" t="str">
        <f t="shared" si="122"/>
        <v/>
      </c>
      <c r="P706" s="20" t="str">
        <f>IF(ISERROR(O706),(G706),IF(OR(ISERROR(G706),ISERROR(K706)),"",IF(AND(G706="",K706=""),IF(A706="","",""),IF(ISNUMBER(O706),IF(OR($O$7="T",$O$7="A"),IF(AND(O706&gt;5,O706&lt;$P$4),5,IF(AND(O706&gt;=$P$4,O706&lt;=6),6,MROUND(O706,P$7))),IF(AND(MIN(G706,K706)&lt;#REF!,R706="!",O706&gt;=$P$4),"ONV",IF(AND(O706&gt;5,O706&lt;$P$4),5,IF(AND(O706&gt;=$P$4,O706&lt;=6),6,MROUND(O706,P$7))))),""))))</f>
        <v/>
      </c>
      <c r="Q706" s="187" t="e">
        <f>IF(AND($O$7="B",ISNUMBER(O706),MIN(G706,K706)&lt;#REF!),"!","")</f>
        <v>#REF!</v>
      </c>
      <c r="R706" s="190" t="str">
        <f t="shared" si="113"/>
        <v/>
      </c>
      <c r="S706" s="193" t="str">
        <f t="shared" si="123"/>
        <v/>
      </c>
    </row>
    <row r="707" spans="1:19" x14ac:dyDescent="0.2">
      <c r="A707" s="21" t="str">
        <f>OutputOsiris!A707</f>
        <v/>
      </c>
      <c r="B707" s="26" t="str">
        <f>VLOOKUP(A707,InputToets!$A$9:$A$1008,1,FALSE)</f>
        <v/>
      </c>
      <c r="C707" s="44" t="str">
        <f t="shared" si="114"/>
        <v/>
      </c>
      <c r="D707" s="45" t="str">
        <f>VLOOKUP(A707,Opdracht!$A$11:$A$1010,1,FALSE)</f>
        <v/>
      </c>
      <c r="E707" s="44" t="str">
        <f t="shared" si="115"/>
        <v/>
      </c>
      <c r="F707" s="19" t="str">
        <f>VLOOKUP(A707,OutputOsiris!$A$9:$B$1008,2,FALSE)</f>
        <v/>
      </c>
      <c r="G707" s="46" t="str">
        <f>IF(C707="NEE","",VLOOKUP(A707,InputToets!$A$9:$J$1008,8,FALSE))</f>
        <v/>
      </c>
      <c r="H707" s="13">
        <f t="shared" si="116"/>
        <v>0</v>
      </c>
      <c r="I707" s="12">
        <f t="shared" si="117"/>
        <v>1</v>
      </c>
      <c r="J707" s="13">
        <f t="shared" si="118"/>
        <v>0</v>
      </c>
      <c r="K707" s="46" t="str">
        <f>IF($K$7=0,"",VLOOKUP(A707,Opdracht!$A$11:$J$1010,8,FALSE))</f>
        <v/>
      </c>
      <c r="L707" s="13">
        <f t="shared" si="119"/>
        <v>0</v>
      </c>
      <c r="M707" s="12">
        <f t="shared" si="120"/>
        <v>0</v>
      </c>
      <c r="N707" s="12">
        <f t="shared" si="121"/>
        <v>0</v>
      </c>
      <c r="O707" s="46" t="str">
        <f t="shared" si="122"/>
        <v/>
      </c>
      <c r="P707" s="20" t="str">
        <f>IF(ISERROR(O707),(G707),IF(OR(ISERROR(G707),ISERROR(K707)),"",IF(AND(G707="",K707=""),IF(A707="","",""),IF(ISNUMBER(O707),IF(OR($O$7="T",$O$7="A"),IF(AND(O707&gt;5,O707&lt;$P$4),5,IF(AND(O707&gt;=$P$4,O707&lt;=6),6,MROUND(O707,P$7))),IF(AND(MIN(G707,K707)&lt;#REF!,R707="!",O707&gt;=$P$4),"ONV",IF(AND(O707&gt;5,O707&lt;$P$4),5,IF(AND(O707&gt;=$P$4,O707&lt;=6),6,MROUND(O707,P$7))))),""))))</f>
        <v/>
      </c>
      <c r="Q707" s="187" t="e">
        <f>IF(AND($O$7="B",ISNUMBER(O707),MIN(G707,K707)&lt;#REF!),"!","")</f>
        <v>#REF!</v>
      </c>
      <c r="R707" s="190" t="str">
        <f t="shared" si="113"/>
        <v/>
      </c>
      <c r="S707" s="193" t="str">
        <f t="shared" si="123"/>
        <v/>
      </c>
    </row>
    <row r="708" spans="1:19" x14ac:dyDescent="0.2">
      <c r="A708" s="21" t="str">
        <f>OutputOsiris!A708</f>
        <v/>
      </c>
      <c r="B708" s="26" t="str">
        <f>VLOOKUP(A708,InputToets!$A$9:$A$1008,1,FALSE)</f>
        <v/>
      </c>
      <c r="C708" s="44" t="str">
        <f t="shared" si="114"/>
        <v/>
      </c>
      <c r="D708" s="45" t="str">
        <f>VLOOKUP(A708,Opdracht!$A$11:$A$1010,1,FALSE)</f>
        <v/>
      </c>
      <c r="E708" s="44" t="str">
        <f t="shared" si="115"/>
        <v/>
      </c>
      <c r="F708" s="19" t="str">
        <f>VLOOKUP(A708,OutputOsiris!$A$9:$B$1008,2,FALSE)</f>
        <v/>
      </c>
      <c r="G708" s="46" t="str">
        <f>IF(C708="NEE","",VLOOKUP(A708,InputToets!$A$9:$J$1008,8,FALSE))</f>
        <v/>
      </c>
      <c r="H708" s="13">
        <f t="shared" si="116"/>
        <v>0</v>
      </c>
      <c r="I708" s="12">
        <f t="shared" si="117"/>
        <v>1</v>
      </c>
      <c r="J708" s="13">
        <f t="shared" si="118"/>
        <v>0</v>
      </c>
      <c r="K708" s="46" t="str">
        <f>IF($K$7=0,"",VLOOKUP(A708,Opdracht!$A$11:$J$1010,8,FALSE))</f>
        <v/>
      </c>
      <c r="L708" s="13">
        <f t="shared" si="119"/>
        <v>0</v>
      </c>
      <c r="M708" s="12">
        <f t="shared" si="120"/>
        <v>0</v>
      </c>
      <c r="N708" s="12">
        <f t="shared" si="121"/>
        <v>0</v>
      </c>
      <c r="O708" s="46" t="str">
        <f t="shared" si="122"/>
        <v/>
      </c>
      <c r="P708" s="20" t="str">
        <f>IF(ISERROR(O708),(G708),IF(OR(ISERROR(G708),ISERROR(K708)),"",IF(AND(G708="",K708=""),IF(A708="","",""),IF(ISNUMBER(O708),IF(OR($O$7="T",$O$7="A"),IF(AND(O708&gt;5,O708&lt;$P$4),5,IF(AND(O708&gt;=$P$4,O708&lt;=6),6,MROUND(O708,P$7))),IF(AND(MIN(G708,K708)&lt;#REF!,R708="!",O708&gt;=$P$4),"ONV",IF(AND(O708&gt;5,O708&lt;$P$4),5,IF(AND(O708&gt;=$P$4,O708&lt;=6),6,MROUND(O708,P$7))))),""))))</f>
        <v/>
      </c>
      <c r="Q708" s="187" t="e">
        <f>IF(AND($O$7="B",ISNUMBER(O708),MIN(G708,K708)&lt;#REF!),"!","")</f>
        <v>#REF!</v>
      </c>
      <c r="R708" s="190" t="str">
        <f t="shared" si="113"/>
        <v/>
      </c>
      <c r="S708" s="193" t="str">
        <f t="shared" si="123"/>
        <v/>
      </c>
    </row>
    <row r="709" spans="1:19" x14ac:dyDescent="0.2">
      <c r="A709" s="21" t="str">
        <f>OutputOsiris!A709</f>
        <v/>
      </c>
      <c r="B709" s="26" t="str">
        <f>VLOOKUP(A709,InputToets!$A$9:$A$1008,1,FALSE)</f>
        <v/>
      </c>
      <c r="C709" s="44" t="str">
        <f t="shared" si="114"/>
        <v/>
      </c>
      <c r="D709" s="45" t="str">
        <f>VLOOKUP(A709,Opdracht!$A$11:$A$1010,1,FALSE)</f>
        <v/>
      </c>
      <c r="E709" s="44" t="str">
        <f t="shared" si="115"/>
        <v/>
      </c>
      <c r="F709" s="19" t="str">
        <f>VLOOKUP(A709,OutputOsiris!$A$9:$B$1008,2,FALSE)</f>
        <v/>
      </c>
      <c r="G709" s="46" t="str">
        <f>IF(C709="NEE","",VLOOKUP(A709,InputToets!$A$9:$J$1008,8,FALSE))</f>
        <v/>
      </c>
      <c r="H709" s="13">
        <f t="shared" si="116"/>
        <v>0</v>
      </c>
      <c r="I709" s="12">
        <f t="shared" si="117"/>
        <v>1</v>
      </c>
      <c r="J709" s="13">
        <f t="shared" si="118"/>
        <v>0</v>
      </c>
      <c r="K709" s="46" t="str">
        <f>IF($K$7=0,"",VLOOKUP(A709,Opdracht!$A$11:$J$1010,8,FALSE))</f>
        <v/>
      </c>
      <c r="L709" s="13">
        <f t="shared" si="119"/>
        <v>0</v>
      </c>
      <c r="M709" s="12">
        <f t="shared" si="120"/>
        <v>0</v>
      </c>
      <c r="N709" s="12">
        <f t="shared" si="121"/>
        <v>0</v>
      </c>
      <c r="O709" s="46" t="str">
        <f t="shared" si="122"/>
        <v/>
      </c>
      <c r="P709" s="20" t="str">
        <f>IF(ISERROR(O709),(G709),IF(OR(ISERROR(G709),ISERROR(K709)),"",IF(AND(G709="",K709=""),IF(A709="","",""),IF(ISNUMBER(O709),IF(OR($O$7="T",$O$7="A"),IF(AND(O709&gt;5,O709&lt;$P$4),5,IF(AND(O709&gt;=$P$4,O709&lt;=6),6,MROUND(O709,P$7))),IF(AND(MIN(G709,K709)&lt;#REF!,R709="!",O709&gt;=$P$4),"ONV",IF(AND(O709&gt;5,O709&lt;$P$4),5,IF(AND(O709&gt;=$P$4,O709&lt;=6),6,MROUND(O709,P$7))))),""))))</f>
        <v/>
      </c>
      <c r="Q709" s="187" t="e">
        <f>IF(AND($O$7="B",ISNUMBER(O709),MIN(G709,K709)&lt;#REF!),"!","")</f>
        <v>#REF!</v>
      </c>
      <c r="R709" s="190" t="str">
        <f t="shared" si="113"/>
        <v/>
      </c>
      <c r="S709" s="193" t="str">
        <f t="shared" si="123"/>
        <v/>
      </c>
    </row>
    <row r="710" spans="1:19" x14ac:dyDescent="0.2">
      <c r="A710" s="21" t="str">
        <f>OutputOsiris!A710</f>
        <v/>
      </c>
      <c r="B710" s="26" t="str">
        <f>VLOOKUP(A710,InputToets!$A$9:$A$1008,1,FALSE)</f>
        <v/>
      </c>
      <c r="C710" s="44" t="str">
        <f t="shared" si="114"/>
        <v/>
      </c>
      <c r="D710" s="45" t="str">
        <f>VLOOKUP(A710,Opdracht!$A$11:$A$1010,1,FALSE)</f>
        <v/>
      </c>
      <c r="E710" s="44" t="str">
        <f t="shared" si="115"/>
        <v/>
      </c>
      <c r="F710" s="19" t="str">
        <f>VLOOKUP(A710,OutputOsiris!$A$9:$B$1008,2,FALSE)</f>
        <v/>
      </c>
      <c r="G710" s="46" t="str">
        <f>IF(C710="NEE","",VLOOKUP(A710,InputToets!$A$9:$J$1008,8,FALSE))</f>
        <v/>
      </c>
      <c r="H710" s="13">
        <f t="shared" si="116"/>
        <v>0</v>
      </c>
      <c r="I710" s="12">
        <f t="shared" si="117"/>
        <v>1</v>
      </c>
      <c r="J710" s="13">
        <f t="shared" si="118"/>
        <v>0</v>
      </c>
      <c r="K710" s="46" t="str">
        <f>IF($K$7=0,"",VLOOKUP(A710,Opdracht!$A$11:$J$1010,8,FALSE))</f>
        <v/>
      </c>
      <c r="L710" s="13">
        <f t="shared" si="119"/>
        <v>0</v>
      </c>
      <c r="M710" s="12">
        <f t="shared" si="120"/>
        <v>0</v>
      </c>
      <c r="N710" s="12">
        <f t="shared" si="121"/>
        <v>0</v>
      </c>
      <c r="O710" s="46" t="str">
        <f t="shared" si="122"/>
        <v/>
      </c>
      <c r="P710" s="20" t="str">
        <f>IF(ISERROR(O710),(G710),IF(OR(ISERROR(G710),ISERROR(K710)),"",IF(AND(G710="",K710=""),IF(A710="","",""),IF(ISNUMBER(O710),IF(OR($O$7="T",$O$7="A"),IF(AND(O710&gt;5,O710&lt;$P$4),5,IF(AND(O710&gt;=$P$4,O710&lt;=6),6,MROUND(O710,P$7))),IF(AND(MIN(G710,K710)&lt;#REF!,R710="!",O710&gt;=$P$4),"ONV",IF(AND(O710&gt;5,O710&lt;$P$4),5,IF(AND(O710&gt;=$P$4,O710&lt;=6),6,MROUND(O710,P$7))))),""))))</f>
        <v/>
      </c>
      <c r="Q710" s="187" t="e">
        <f>IF(AND($O$7="B",ISNUMBER(O710),MIN(G710,K710)&lt;#REF!),"!","")</f>
        <v>#REF!</v>
      </c>
      <c r="R710" s="190" t="str">
        <f t="shared" si="113"/>
        <v/>
      </c>
      <c r="S710" s="193" t="str">
        <f t="shared" si="123"/>
        <v/>
      </c>
    </row>
    <row r="711" spans="1:19" x14ac:dyDescent="0.2">
      <c r="A711" s="21" t="str">
        <f>OutputOsiris!A711</f>
        <v/>
      </c>
      <c r="B711" s="26" t="str">
        <f>VLOOKUP(A711,InputToets!$A$9:$A$1008,1,FALSE)</f>
        <v/>
      </c>
      <c r="C711" s="44" t="str">
        <f t="shared" si="114"/>
        <v/>
      </c>
      <c r="D711" s="45" t="str">
        <f>VLOOKUP(A711,Opdracht!$A$11:$A$1010,1,FALSE)</f>
        <v/>
      </c>
      <c r="E711" s="44" t="str">
        <f t="shared" si="115"/>
        <v/>
      </c>
      <c r="F711" s="19" t="str">
        <f>VLOOKUP(A711,OutputOsiris!$A$9:$B$1008,2,FALSE)</f>
        <v/>
      </c>
      <c r="G711" s="46" t="str">
        <f>IF(C711="NEE","",VLOOKUP(A711,InputToets!$A$9:$J$1008,8,FALSE))</f>
        <v/>
      </c>
      <c r="H711" s="13">
        <f t="shared" si="116"/>
        <v>0</v>
      </c>
      <c r="I711" s="12">
        <f t="shared" si="117"/>
        <v>1</v>
      </c>
      <c r="J711" s="13">
        <f t="shared" si="118"/>
        <v>0</v>
      </c>
      <c r="K711" s="46" t="str">
        <f>IF($K$7=0,"",VLOOKUP(A711,Opdracht!$A$11:$J$1010,8,FALSE))</f>
        <v/>
      </c>
      <c r="L711" s="13">
        <f t="shared" si="119"/>
        <v>0</v>
      </c>
      <c r="M711" s="12">
        <f t="shared" si="120"/>
        <v>0</v>
      </c>
      <c r="N711" s="12">
        <f t="shared" si="121"/>
        <v>0</v>
      </c>
      <c r="O711" s="46" t="str">
        <f t="shared" si="122"/>
        <v/>
      </c>
      <c r="P711" s="20" t="str">
        <f>IF(ISERROR(O711),(G711),IF(OR(ISERROR(G711),ISERROR(K711)),"",IF(AND(G711="",K711=""),IF(A711="","",""),IF(ISNUMBER(O711),IF(OR($O$7="T",$O$7="A"),IF(AND(O711&gt;5,O711&lt;$P$4),5,IF(AND(O711&gt;=$P$4,O711&lt;=6),6,MROUND(O711,P$7))),IF(AND(MIN(G711,K711)&lt;#REF!,R711="!",O711&gt;=$P$4),"ONV",IF(AND(O711&gt;5,O711&lt;$P$4),5,IF(AND(O711&gt;=$P$4,O711&lt;=6),6,MROUND(O711,P$7))))),""))))</f>
        <v/>
      </c>
      <c r="Q711" s="187" t="e">
        <f>IF(AND($O$7="B",ISNUMBER(O711),MIN(G711,K711)&lt;#REF!),"!","")</f>
        <v>#REF!</v>
      </c>
      <c r="R711" s="190" t="str">
        <f t="shared" si="113"/>
        <v/>
      </c>
      <c r="S711" s="193" t="str">
        <f t="shared" si="123"/>
        <v/>
      </c>
    </row>
    <row r="712" spans="1:19" x14ac:dyDescent="0.2">
      <c r="A712" s="21" t="str">
        <f>OutputOsiris!A712</f>
        <v/>
      </c>
      <c r="B712" s="26" t="str">
        <f>VLOOKUP(A712,InputToets!$A$9:$A$1008,1,FALSE)</f>
        <v/>
      </c>
      <c r="C712" s="44" t="str">
        <f t="shared" si="114"/>
        <v/>
      </c>
      <c r="D712" s="45" t="str">
        <f>VLOOKUP(A712,Opdracht!$A$11:$A$1010,1,FALSE)</f>
        <v/>
      </c>
      <c r="E712" s="44" t="str">
        <f t="shared" si="115"/>
        <v/>
      </c>
      <c r="F712" s="19" t="str">
        <f>VLOOKUP(A712,OutputOsiris!$A$9:$B$1008,2,FALSE)</f>
        <v/>
      </c>
      <c r="G712" s="46" t="str">
        <f>IF(C712="NEE","",VLOOKUP(A712,InputToets!$A$9:$J$1008,8,FALSE))</f>
        <v/>
      </c>
      <c r="H712" s="13">
        <f t="shared" si="116"/>
        <v>0</v>
      </c>
      <c r="I712" s="12">
        <f t="shared" si="117"/>
        <v>1</v>
      </c>
      <c r="J712" s="13">
        <f t="shared" si="118"/>
        <v>0</v>
      </c>
      <c r="K712" s="46" t="str">
        <f>IF($K$7=0,"",VLOOKUP(A712,Opdracht!$A$11:$J$1010,8,FALSE))</f>
        <v/>
      </c>
      <c r="L712" s="13">
        <f t="shared" si="119"/>
        <v>0</v>
      </c>
      <c r="M712" s="12">
        <f t="shared" si="120"/>
        <v>0</v>
      </c>
      <c r="N712" s="12">
        <f t="shared" si="121"/>
        <v>0</v>
      </c>
      <c r="O712" s="46" t="str">
        <f t="shared" si="122"/>
        <v/>
      </c>
      <c r="P712" s="20" t="str">
        <f>IF(ISERROR(O712),(G712),IF(OR(ISERROR(G712),ISERROR(K712)),"",IF(AND(G712="",K712=""),IF(A712="","",""),IF(ISNUMBER(O712),IF(OR($O$7="T",$O$7="A"),IF(AND(O712&gt;5,O712&lt;$P$4),5,IF(AND(O712&gt;=$P$4,O712&lt;=6),6,MROUND(O712,P$7))),IF(AND(MIN(G712,K712)&lt;#REF!,R712="!",O712&gt;=$P$4),"ONV",IF(AND(O712&gt;5,O712&lt;$P$4),5,IF(AND(O712&gt;=$P$4,O712&lt;=6),6,MROUND(O712,P$7))))),""))))</f>
        <v/>
      </c>
      <c r="Q712" s="187" t="e">
        <f>IF(AND($O$7="B",ISNUMBER(O712),MIN(G712,K712)&lt;#REF!),"!","")</f>
        <v>#REF!</v>
      </c>
      <c r="R712" s="190" t="str">
        <f t="shared" si="113"/>
        <v/>
      </c>
      <c r="S712" s="193" t="str">
        <f t="shared" si="123"/>
        <v/>
      </c>
    </row>
    <row r="713" spans="1:19" x14ac:dyDescent="0.2">
      <c r="A713" s="21" t="str">
        <f>OutputOsiris!A713</f>
        <v/>
      </c>
      <c r="B713" s="26" t="str">
        <f>VLOOKUP(A713,InputToets!$A$9:$A$1008,1,FALSE)</f>
        <v/>
      </c>
      <c r="C713" s="44" t="str">
        <f t="shared" si="114"/>
        <v/>
      </c>
      <c r="D713" s="45" t="str">
        <f>VLOOKUP(A713,Opdracht!$A$11:$A$1010,1,FALSE)</f>
        <v/>
      </c>
      <c r="E713" s="44" t="str">
        <f t="shared" si="115"/>
        <v/>
      </c>
      <c r="F713" s="19" t="str">
        <f>VLOOKUP(A713,OutputOsiris!$A$9:$B$1008,2,FALSE)</f>
        <v/>
      </c>
      <c r="G713" s="46" t="str">
        <f>IF(C713="NEE","",VLOOKUP(A713,InputToets!$A$9:$J$1008,8,FALSE))</f>
        <v/>
      </c>
      <c r="H713" s="13">
        <f t="shared" si="116"/>
        <v>0</v>
      </c>
      <c r="I713" s="12">
        <f t="shared" si="117"/>
        <v>1</v>
      </c>
      <c r="J713" s="13">
        <f t="shared" si="118"/>
        <v>0</v>
      </c>
      <c r="K713" s="46" t="str">
        <f>IF($K$7=0,"",VLOOKUP(A713,Opdracht!$A$11:$J$1010,8,FALSE))</f>
        <v/>
      </c>
      <c r="L713" s="13">
        <f t="shared" si="119"/>
        <v>0</v>
      </c>
      <c r="M713" s="12">
        <f t="shared" si="120"/>
        <v>0</v>
      </c>
      <c r="N713" s="12">
        <f t="shared" si="121"/>
        <v>0</v>
      </c>
      <c r="O713" s="46" t="str">
        <f t="shared" si="122"/>
        <v/>
      </c>
      <c r="P713" s="20" t="str">
        <f>IF(ISERROR(O713),(G713),IF(OR(ISERROR(G713),ISERROR(K713)),"",IF(AND(G713="",K713=""),IF(A713="","",""),IF(ISNUMBER(O713),IF(OR($O$7="T",$O$7="A"),IF(AND(O713&gt;5,O713&lt;$P$4),5,IF(AND(O713&gt;=$P$4,O713&lt;=6),6,MROUND(O713,P$7))),IF(AND(MIN(G713,K713)&lt;#REF!,R713="!",O713&gt;=$P$4),"ONV",IF(AND(O713&gt;5,O713&lt;$P$4),5,IF(AND(O713&gt;=$P$4,O713&lt;=6),6,MROUND(O713,P$7))))),""))))</f>
        <v/>
      </c>
      <c r="Q713" s="187" t="e">
        <f>IF(AND($O$7="B",ISNUMBER(O713),MIN(G713,K713)&lt;#REF!),"!","")</f>
        <v>#REF!</v>
      </c>
      <c r="R713" s="190" t="str">
        <f t="shared" ref="R713:R776" si="124">IF(ISERROR(Q713),"",Q713)</f>
        <v/>
      </c>
      <c r="S713" s="193" t="str">
        <f t="shared" si="123"/>
        <v/>
      </c>
    </row>
    <row r="714" spans="1:19" x14ac:dyDescent="0.2">
      <c r="A714" s="21" t="str">
        <f>OutputOsiris!A714</f>
        <v/>
      </c>
      <c r="B714" s="26" t="str">
        <f>VLOOKUP(A714,InputToets!$A$9:$A$1008,1,FALSE)</f>
        <v/>
      </c>
      <c r="C714" s="44" t="str">
        <f t="shared" ref="C714:C777" si="125">IF(LEN(A714)=0,"",(IF(ISERROR(B714),"NEE","x")))</f>
        <v/>
      </c>
      <c r="D714" s="45" t="str">
        <f>VLOOKUP(A714,Opdracht!$A$11:$A$1010,1,FALSE)</f>
        <v/>
      </c>
      <c r="E714" s="44" t="str">
        <f t="shared" ref="E714:E777" si="126">IF(LEN(A714)=0,"",(IF(ISERROR(D714),"NEE","x")))</f>
        <v/>
      </c>
      <c r="F714" s="19" t="str">
        <f>VLOOKUP(A714,OutputOsiris!$A$9:$B$1008,2,FALSE)</f>
        <v/>
      </c>
      <c r="G714" s="46" t="str">
        <f>IF(C714="NEE","",VLOOKUP(A714,InputToets!$A$9:$J$1008,8,FALSE))</f>
        <v/>
      </c>
      <c r="H714" s="13">
        <f t="shared" ref="H714:H777" si="127">IF(ISNA(G714),0,IF(G714="",0,G714))</f>
        <v>0</v>
      </c>
      <c r="I714" s="12">
        <f t="shared" ref="I714:I777" si="128">$G$7</f>
        <v>1</v>
      </c>
      <c r="J714" s="13">
        <f t="shared" ref="J714:J777" si="129">I714*H714</f>
        <v>0</v>
      </c>
      <c r="K714" s="46" t="str">
        <f>IF($K$7=0,"",VLOOKUP(A714,Opdracht!$A$11:$J$1010,8,FALSE))</f>
        <v/>
      </c>
      <c r="L714" s="13">
        <f t="shared" ref="L714:L777" si="130">IF(ISNA(K714),0,IF(K714="",0,K714))</f>
        <v>0</v>
      </c>
      <c r="M714" s="12">
        <f t="shared" ref="M714:M777" si="131">$K$7</f>
        <v>0</v>
      </c>
      <c r="N714" s="12">
        <f t="shared" ref="N714:N777" si="132">M714*L714</f>
        <v>0</v>
      </c>
      <c r="O714" s="46" t="str">
        <f t="shared" ref="O714:O777" si="133">IF(AND(J714=0,N714=0),"",IF($O$7="A",(J714+N714)/(I714+M714),IF(AND(J714&lt;&gt;0,N714&lt;&gt;0,$O$7="B"),($G$7*H714+$K$7*L714)/($G$7+$K$7),IF(AND(J714&lt;&gt;0,$O$7="T"),($G$7*H714+$K$7*L714)/($G$7+$K$7),""))))</f>
        <v/>
      </c>
      <c r="P714" s="20" t="str">
        <f>IF(ISERROR(O714),(G714),IF(OR(ISERROR(G714),ISERROR(K714)),"",IF(AND(G714="",K714=""),IF(A714="","",""),IF(ISNUMBER(O714),IF(OR($O$7="T",$O$7="A"),IF(AND(O714&gt;5,O714&lt;$P$4),5,IF(AND(O714&gt;=$P$4,O714&lt;=6),6,MROUND(O714,P$7))),IF(AND(MIN(G714,K714)&lt;#REF!,R714="!",O714&gt;=$P$4),"ONV",IF(AND(O714&gt;5,O714&lt;$P$4),5,IF(AND(O714&gt;=$P$4,O714&lt;=6),6,MROUND(O714,P$7))))),""))))</f>
        <v/>
      </c>
      <c r="Q714" s="187" t="e">
        <f>IF(AND($O$7="B",ISNUMBER(O714),MIN(G714,K714)&lt;#REF!),"!","")</f>
        <v>#REF!</v>
      </c>
      <c r="R714" s="190" t="str">
        <f t="shared" si="124"/>
        <v/>
      </c>
      <c r="S714" s="193" t="str">
        <f t="shared" ref="S714:S777" si="134">IF(AND(NOT(ISNUMBER(P714)),R714="!"),"!","")</f>
        <v/>
      </c>
    </row>
    <row r="715" spans="1:19" x14ac:dyDescent="0.2">
      <c r="A715" s="21" t="str">
        <f>OutputOsiris!A715</f>
        <v/>
      </c>
      <c r="B715" s="26" t="str">
        <f>VLOOKUP(A715,InputToets!$A$9:$A$1008,1,FALSE)</f>
        <v/>
      </c>
      <c r="C715" s="44" t="str">
        <f t="shared" si="125"/>
        <v/>
      </c>
      <c r="D715" s="45" t="str">
        <f>VLOOKUP(A715,Opdracht!$A$11:$A$1010,1,FALSE)</f>
        <v/>
      </c>
      <c r="E715" s="44" t="str">
        <f t="shared" si="126"/>
        <v/>
      </c>
      <c r="F715" s="19" t="str">
        <f>VLOOKUP(A715,OutputOsiris!$A$9:$B$1008,2,FALSE)</f>
        <v/>
      </c>
      <c r="G715" s="46" t="str">
        <f>IF(C715="NEE","",VLOOKUP(A715,InputToets!$A$9:$J$1008,8,FALSE))</f>
        <v/>
      </c>
      <c r="H715" s="13">
        <f t="shared" si="127"/>
        <v>0</v>
      </c>
      <c r="I715" s="12">
        <f t="shared" si="128"/>
        <v>1</v>
      </c>
      <c r="J715" s="13">
        <f t="shared" si="129"/>
        <v>0</v>
      </c>
      <c r="K715" s="46" t="str">
        <f>IF($K$7=0,"",VLOOKUP(A715,Opdracht!$A$11:$J$1010,8,FALSE))</f>
        <v/>
      </c>
      <c r="L715" s="13">
        <f t="shared" si="130"/>
        <v>0</v>
      </c>
      <c r="M715" s="12">
        <f t="shared" si="131"/>
        <v>0</v>
      </c>
      <c r="N715" s="12">
        <f t="shared" si="132"/>
        <v>0</v>
      </c>
      <c r="O715" s="46" t="str">
        <f t="shared" si="133"/>
        <v/>
      </c>
      <c r="P715" s="20" t="str">
        <f>IF(ISERROR(O715),(G715),IF(OR(ISERROR(G715),ISERROR(K715)),"",IF(AND(G715="",K715=""),IF(A715="","",""),IF(ISNUMBER(O715),IF(OR($O$7="T",$O$7="A"),IF(AND(O715&gt;5,O715&lt;$P$4),5,IF(AND(O715&gt;=$P$4,O715&lt;=6),6,MROUND(O715,P$7))),IF(AND(MIN(G715,K715)&lt;#REF!,R715="!",O715&gt;=$P$4),"ONV",IF(AND(O715&gt;5,O715&lt;$P$4),5,IF(AND(O715&gt;=$P$4,O715&lt;=6),6,MROUND(O715,P$7))))),""))))</f>
        <v/>
      </c>
      <c r="Q715" s="187" t="e">
        <f>IF(AND($O$7="B",ISNUMBER(O715),MIN(G715,K715)&lt;#REF!),"!","")</f>
        <v>#REF!</v>
      </c>
      <c r="R715" s="190" t="str">
        <f t="shared" si="124"/>
        <v/>
      </c>
      <c r="S715" s="193" t="str">
        <f t="shared" si="134"/>
        <v/>
      </c>
    </row>
    <row r="716" spans="1:19" x14ac:dyDescent="0.2">
      <c r="A716" s="21" t="str">
        <f>OutputOsiris!A716</f>
        <v/>
      </c>
      <c r="B716" s="26" t="str">
        <f>VLOOKUP(A716,InputToets!$A$9:$A$1008,1,FALSE)</f>
        <v/>
      </c>
      <c r="C716" s="44" t="str">
        <f t="shared" si="125"/>
        <v/>
      </c>
      <c r="D716" s="45" t="str">
        <f>VLOOKUP(A716,Opdracht!$A$11:$A$1010,1,FALSE)</f>
        <v/>
      </c>
      <c r="E716" s="44" t="str">
        <f t="shared" si="126"/>
        <v/>
      </c>
      <c r="F716" s="19" t="str">
        <f>VLOOKUP(A716,OutputOsiris!$A$9:$B$1008,2,FALSE)</f>
        <v/>
      </c>
      <c r="G716" s="46" t="str">
        <f>IF(C716="NEE","",VLOOKUP(A716,InputToets!$A$9:$J$1008,8,FALSE))</f>
        <v/>
      </c>
      <c r="H716" s="13">
        <f t="shared" si="127"/>
        <v>0</v>
      </c>
      <c r="I716" s="12">
        <f t="shared" si="128"/>
        <v>1</v>
      </c>
      <c r="J716" s="13">
        <f t="shared" si="129"/>
        <v>0</v>
      </c>
      <c r="K716" s="46" t="str">
        <f>IF($K$7=0,"",VLOOKUP(A716,Opdracht!$A$11:$J$1010,8,FALSE))</f>
        <v/>
      </c>
      <c r="L716" s="13">
        <f t="shared" si="130"/>
        <v>0</v>
      </c>
      <c r="M716" s="12">
        <f t="shared" si="131"/>
        <v>0</v>
      </c>
      <c r="N716" s="12">
        <f t="shared" si="132"/>
        <v>0</v>
      </c>
      <c r="O716" s="46" t="str">
        <f t="shared" si="133"/>
        <v/>
      </c>
      <c r="P716" s="20" t="str">
        <f>IF(ISERROR(O716),(G716),IF(OR(ISERROR(G716),ISERROR(K716)),"",IF(AND(G716="",K716=""),IF(A716="","",""),IF(ISNUMBER(O716),IF(OR($O$7="T",$O$7="A"),IF(AND(O716&gt;5,O716&lt;$P$4),5,IF(AND(O716&gt;=$P$4,O716&lt;=6),6,MROUND(O716,P$7))),IF(AND(MIN(G716,K716)&lt;#REF!,R716="!",O716&gt;=$P$4),"ONV",IF(AND(O716&gt;5,O716&lt;$P$4),5,IF(AND(O716&gt;=$P$4,O716&lt;=6),6,MROUND(O716,P$7))))),""))))</f>
        <v/>
      </c>
      <c r="Q716" s="187" t="e">
        <f>IF(AND($O$7="B",ISNUMBER(O716),MIN(G716,K716)&lt;#REF!),"!","")</f>
        <v>#REF!</v>
      </c>
      <c r="R716" s="190" t="str">
        <f t="shared" si="124"/>
        <v/>
      </c>
      <c r="S716" s="193" t="str">
        <f t="shared" si="134"/>
        <v/>
      </c>
    </row>
    <row r="717" spans="1:19" x14ac:dyDescent="0.2">
      <c r="A717" s="21" t="str">
        <f>OutputOsiris!A717</f>
        <v/>
      </c>
      <c r="B717" s="26" t="str">
        <f>VLOOKUP(A717,InputToets!$A$9:$A$1008,1,FALSE)</f>
        <v/>
      </c>
      <c r="C717" s="44" t="str">
        <f t="shared" si="125"/>
        <v/>
      </c>
      <c r="D717" s="45" t="str">
        <f>VLOOKUP(A717,Opdracht!$A$11:$A$1010,1,FALSE)</f>
        <v/>
      </c>
      <c r="E717" s="44" t="str">
        <f t="shared" si="126"/>
        <v/>
      </c>
      <c r="F717" s="19" t="str">
        <f>VLOOKUP(A717,OutputOsiris!$A$9:$B$1008,2,FALSE)</f>
        <v/>
      </c>
      <c r="G717" s="46" t="str">
        <f>IF(C717="NEE","",VLOOKUP(A717,InputToets!$A$9:$J$1008,8,FALSE))</f>
        <v/>
      </c>
      <c r="H717" s="13">
        <f t="shared" si="127"/>
        <v>0</v>
      </c>
      <c r="I717" s="12">
        <f t="shared" si="128"/>
        <v>1</v>
      </c>
      <c r="J717" s="13">
        <f t="shared" si="129"/>
        <v>0</v>
      </c>
      <c r="K717" s="46" t="str">
        <f>IF($K$7=0,"",VLOOKUP(A717,Opdracht!$A$11:$J$1010,8,FALSE))</f>
        <v/>
      </c>
      <c r="L717" s="13">
        <f t="shared" si="130"/>
        <v>0</v>
      </c>
      <c r="M717" s="12">
        <f t="shared" si="131"/>
        <v>0</v>
      </c>
      <c r="N717" s="12">
        <f t="shared" si="132"/>
        <v>0</v>
      </c>
      <c r="O717" s="46" t="str">
        <f t="shared" si="133"/>
        <v/>
      </c>
      <c r="P717" s="20" t="str">
        <f>IF(ISERROR(O717),(G717),IF(OR(ISERROR(G717),ISERROR(K717)),"",IF(AND(G717="",K717=""),IF(A717="","",""),IF(ISNUMBER(O717),IF(OR($O$7="T",$O$7="A"),IF(AND(O717&gt;5,O717&lt;$P$4),5,IF(AND(O717&gt;=$P$4,O717&lt;=6),6,MROUND(O717,P$7))),IF(AND(MIN(G717,K717)&lt;#REF!,R717="!",O717&gt;=$P$4),"ONV",IF(AND(O717&gt;5,O717&lt;$P$4),5,IF(AND(O717&gt;=$P$4,O717&lt;=6),6,MROUND(O717,P$7))))),""))))</f>
        <v/>
      </c>
      <c r="Q717" s="187" t="e">
        <f>IF(AND($O$7="B",ISNUMBER(O717),MIN(G717,K717)&lt;#REF!),"!","")</f>
        <v>#REF!</v>
      </c>
      <c r="R717" s="190" t="str">
        <f t="shared" si="124"/>
        <v/>
      </c>
      <c r="S717" s="193" t="str">
        <f t="shared" si="134"/>
        <v/>
      </c>
    </row>
    <row r="718" spans="1:19" x14ac:dyDescent="0.2">
      <c r="A718" s="21" t="str">
        <f>OutputOsiris!A718</f>
        <v/>
      </c>
      <c r="B718" s="26" t="str">
        <f>VLOOKUP(A718,InputToets!$A$9:$A$1008,1,FALSE)</f>
        <v/>
      </c>
      <c r="C718" s="44" t="str">
        <f t="shared" si="125"/>
        <v/>
      </c>
      <c r="D718" s="45" t="str">
        <f>VLOOKUP(A718,Opdracht!$A$11:$A$1010,1,FALSE)</f>
        <v/>
      </c>
      <c r="E718" s="44" t="str">
        <f t="shared" si="126"/>
        <v/>
      </c>
      <c r="F718" s="19" t="str">
        <f>VLOOKUP(A718,OutputOsiris!$A$9:$B$1008,2,FALSE)</f>
        <v/>
      </c>
      <c r="G718" s="46" t="str">
        <f>IF(C718="NEE","",VLOOKUP(A718,InputToets!$A$9:$J$1008,8,FALSE))</f>
        <v/>
      </c>
      <c r="H718" s="13">
        <f t="shared" si="127"/>
        <v>0</v>
      </c>
      <c r="I718" s="12">
        <f t="shared" si="128"/>
        <v>1</v>
      </c>
      <c r="J718" s="13">
        <f t="shared" si="129"/>
        <v>0</v>
      </c>
      <c r="K718" s="46" t="str">
        <f>IF($K$7=0,"",VLOOKUP(A718,Opdracht!$A$11:$J$1010,8,FALSE))</f>
        <v/>
      </c>
      <c r="L718" s="13">
        <f t="shared" si="130"/>
        <v>0</v>
      </c>
      <c r="M718" s="12">
        <f t="shared" si="131"/>
        <v>0</v>
      </c>
      <c r="N718" s="12">
        <f t="shared" si="132"/>
        <v>0</v>
      </c>
      <c r="O718" s="46" t="str">
        <f t="shared" si="133"/>
        <v/>
      </c>
      <c r="P718" s="20" t="str">
        <f>IF(ISERROR(O718),(G718),IF(OR(ISERROR(G718),ISERROR(K718)),"",IF(AND(G718="",K718=""),IF(A718="","",""),IF(ISNUMBER(O718),IF(OR($O$7="T",$O$7="A"),IF(AND(O718&gt;5,O718&lt;$P$4),5,IF(AND(O718&gt;=$P$4,O718&lt;=6),6,MROUND(O718,P$7))),IF(AND(MIN(G718,K718)&lt;#REF!,R718="!",O718&gt;=$P$4),"ONV",IF(AND(O718&gt;5,O718&lt;$P$4),5,IF(AND(O718&gt;=$P$4,O718&lt;=6),6,MROUND(O718,P$7))))),""))))</f>
        <v/>
      </c>
      <c r="Q718" s="187" t="e">
        <f>IF(AND($O$7="B",ISNUMBER(O718),MIN(G718,K718)&lt;#REF!),"!","")</f>
        <v>#REF!</v>
      </c>
      <c r="R718" s="190" t="str">
        <f t="shared" si="124"/>
        <v/>
      </c>
      <c r="S718" s="193" t="str">
        <f t="shared" si="134"/>
        <v/>
      </c>
    </row>
    <row r="719" spans="1:19" x14ac:dyDescent="0.2">
      <c r="A719" s="21" t="str">
        <f>OutputOsiris!A719</f>
        <v/>
      </c>
      <c r="B719" s="26" t="str">
        <f>VLOOKUP(A719,InputToets!$A$9:$A$1008,1,FALSE)</f>
        <v/>
      </c>
      <c r="C719" s="44" t="str">
        <f t="shared" si="125"/>
        <v/>
      </c>
      <c r="D719" s="45" t="str">
        <f>VLOOKUP(A719,Opdracht!$A$11:$A$1010,1,FALSE)</f>
        <v/>
      </c>
      <c r="E719" s="44" t="str">
        <f t="shared" si="126"/>
        <v/>
      </c>
      <c r="F719" s="19" t="str">
        <f>VLOOKUP(A719,OutputOsiris!$A$9:$B$1008,2,FALSE)</f>
        <v/>
      </c>
      <c r="G719" s="46" t="str">
        <f>IF(C719="NEE","",VLOOKUP(A719,InputToets!$A$9:$J$1008,8,FALSE))</f>
        <v/>
      </c>
      <c r="H719" s="13">
        <f t="shared" si="127"/>
        <v>0</v>
      </c>
      <c r="I719" s="12">
        <f t="shared" si="128"/>
        <v>1</v>
      </c>
      <c r="J719" s="13">
        <f t="shared" si="129"/>
        <v>0</v>
      </c>
      <c r="K719" s="46" t="str">
        <f>IF($K$7=0,"",VLOOKUP(A719,Opdracht!$A$11:$J$1010,8,FALSE))</f>
        <v/>
      </c>
      <c r="L719" s="13">
        <f t="shared" si="130"/>
        <v>0</v>
      </c>
      <c r="M719" s="12">
        <f t="shared" si="131"/>
        <v>0</v>
      </c>
      <c r="N719" s="12">
        <f t="shared" si="132"/>
        <v>0</v>
      </c>
      <c r="O719" s="46" t="str">
        <f t="shared" si="133"/>
        <v/>
      </c>
      <c r="P719" s="20" t="str">
        <f>IF(ISERROR(O719),(G719),IF(OR(ISERROR(G719),ISERROR(K719)),"",IF(AND(G719="",K719=""),IF(A719="","",""),IF(ISNUMBER(O719),IF(OR($O$7="T",$O$7="A"),IF(AND(O719&gt;5,O719&lt;$P$4),5,IF(AND(O719&gt;=$P$4,O719&lt;=6),6,MROUND(O719,P$7))),IF(AND(MIN(G719,K719)&lt;#REF!,R719="!",O719&gt;=$P$4),"ONV",IF(AND(O719&gt;5,O719&lt;$P$4),5,IF(AND(O719&gt;=$P$4,O719&lt;=6),6,MROUND(O719,P$7))))),""))))</f>
        <v/>
      </c>
      <c r="Q719" s="187" t="e">
        <f>IF(AND($O$7="B",ISNUMBER(O719),MIN(G719,K719)&lt;#REF!),"!","")</f>
        <v>#REF!</v>
      </c>
      <c r="R719" s="190" t="str">
        <f t="shared" si="124"/>
        <v/>
      </c>
      <c r="S719" s="193" t="str">
        <f t="shared" si="134"/>
        <v/>
      </c>
    </row>
    <row r="720" spans="1:19" x14ac:dyDescent="0.2">
      <c r="A720" s="21" t="str">
        <f>OutputOsiris!A720</f>
        <v/>
      </c>
      <c r="B720" s="26" t="str">
        <f>VLOOKUP(A720,InputToets!$A$9:$A$1008,1,FALSE)</f>
        <v/>
      </c>
      <c r="C720" s="44" t="str">
        <f t="shared" si="125"/>
        <v/>
      </c>
      <c r="D720" s="45" t="str">
        <f>VLOOKUP(A720,Opdracht!$A$11:$A$1010,1,FALSE)</f>
        <v/>
      </c>
      <c r="E720" s="44" t="str">
        <f t="shared" si="126"/>
        <v/>
      </c>
      <c r="F720" s="19" t="str">
        <f>VLOOKUP(A720,OutputOsiris!$A$9:$B$1008,2,FALSE)</f>
        <v/>
      </c>
      <c r="G720" s="46" t="str">
        <f>IF(C720="NEE","",VLOOKUP(A720,InputToets!$A$9:$J$1008,8,FALSE))</f>
        <v/>
      </c>
      <c r="H720" s="13">
        <f t="shared" si="127"/>
        <v>0</v>
      </c>
      <c r="I720" s="12">
        <f t="shared" si="128"/>
        <v>1</v>
      </c>
      <c r="J720" s="13">
        <f t="shared" si="129"/>
        <v>0</v>
      </c>
      <c r="K720" s="46" t="str">
        <f>IF($K$7=0,"",VLOOKUP(A720,Opdracht!$A$11:$J$1010,8,FALSE))</f>
        <v/>
      </c>
      <c r="L720" s="13">
        <f t="shared" si="130"/>
        <v>0</v>
      </c>
      <c r="M720" s="12">
        <f t="shared" si="131"/>
        <v>0</v>
      </c>
      <c r="N720" s="12">
        <f t="shared" si="132"/>
        <v>0</v>
      </c>
      <c r="O720" s="46" t="str">
        <f t="shared" si="133"/>
        <v/>
      </c>
      <c r="P720" s="20" t="str">
        <f>IF(ISERROR(O720),(G720),IF(OR(ISERROR(G720),ISERROR(K720)),"",IF(AND(G720="",K720=""),IF(A720="","",""),IF(ISNUMBER(O720),IF(OR($O$7="T",$O$7="A"),IF(AND(O720&gt;5,O720&lt;$P$4),5,IF(AND(O720&gt;=$P$4,O720&lt;=6),6,MROUND(O720,P$7))),IF(AND(MIN(G720,K720)&lt;#REF!,R720="!",O720&gt;=$P$4),"ONV",IF(AND(O720&gt;5,O720&lt;$P$4),5,IF(AND(O720&gt;=$P$4,O720&lt;=6),6,MROUND(O720,P$7))))),""))))</f>
        <v/>
      </c>
      <c r="Q720" s="187" t="e">
        <f>IF(AND($O$7="B",ISNUMBER(O720),MIN(G720,K720)&lt;#REF!),"!","")</f>
        <v>#REF!</v>
      </c>
      <c r="R720" s="190" t="str">
        <f t="shared" si="124"/>
        <v/>
      </c>
      <c r="S720" s="193" t="str">
        <f t="shared" si="134"/>
        <v/>
      </c>
    </row>
    <row r="721" spans="1:19" x14ac:dyDescent="0.2">
      <c r="A721" s="21" t="str">
        <f>OutputOsiris!A721</f>
        <v/>
      </c>
      <c r="B721" s="26" t="str">
        <f>VLOOKUP(A721,InputToets!$A$9:$A$1008,1,FALSE)</f>
        <v/>
      </c>
      <c r="C721" s="44" t="str">
        <f t="shared" si="125"/>
        <v/>
      </c>
      <c r="D721" s="45" t="str">
        <f>VLOOKUP(A721,Opdracht!$A$11:$A$1010,1,FALSE)</f>
        <v/>
      </c>
      <c r="E721" s="44" t="str">
        <f t="shared" si="126"/>
        <v/>
      </c>
      <c r="F721" s="19" t="str">
        <f>VLOOKUP(A721,OutputOsiris!$A$9:$B$1008,2,FALSE)</f>
        <v/>
      </c>
      <c r="G721" s="46" t="str">
        <f>IF(C721="NEE","",VLOOKUP(A721,InputToets!$A$9:$J$1008,8,FALSE))</f>
        <v/>
      </c>
      <c r="H721" s="13">
        <f t="shared" si="127"/>
        <v>0</v>
      </c>
      <c r="I721" s="12">
        <f t="shared" si="128"/>
        <v>1</v>
      </c>
      <c r="J721" s="13">
        <f t="shared" si="129"/>
        <v>0</v>
      </c>
      <c r="K721" s="46" t="str">
        <f>IF($K$7=0,"",VLOOKUP(A721,Opdracht!$A$11:$J$1010,8,FALSE))</f>
        <v/>
      </c>
      <c r="L721" s="13">
        <f t="shared" si="130"/>
        <v>0</v>
      </c>
      <c r="M721" s="12">
        <f t="shared" si="131"/>
        <v>0</v>
      </c>
      <c r="N721" s="12">
        <f t="shared" si="132"/>
        <v>0</v>
      </c>
      <c r="O721" s="46" t="str">
        <f t="shared" si="133"/>
        <v/>
      </c>
      <c r="P721" s="20" t="str">
        <f>IF(ISERROR(O721),(G721),IF(OR(ISERROR(G721),ISERROR(K721)),"",IF(AND(G721="",K721=""),IF(A721="","",""),IF(ISNUMBER(O721),IF(OR($O$7="T",$O$7="A"),IF(AND(O721&gt;5,O721&lt;$P$4),5,IF(AND(O721&gt;=$P$4,O721&lt;=6),6,MROUND(O721,P$7))),IF(AND(MIN(G721,K721)&lt;#REF!,R721="!",O721&gt;=$P$4),"ONV",IF(AND(O721&gt;5,O721&lt;$P$4),5,IF(AND(O721&gt;=$P$4,O721&lt;=6),6,MROUND(O721,P$7))))),""))))</f>
        <v/>
      </c>
      <c r="Q721" s="187" t="e">
        <f>IF(AND($O$7="B",ISNUMBER(O721),MIN(G721,K721)&lt;#REF!),"!","")</f>
        <v>#REF!</v>
      </c>
      <c r="R721" s="190" t="str">
        <f t="shared" si="124"/>
        <v/>
      </c>
      <c r="S721" s="193" t="str">
        <f t="shared" si="134"/>
        <v/>
      </c>
    </row>
    <row r="722" spans="1:19" x14ac:dyDescent="0.2">
      <c r="A722" s="21" t="str">
        <f>OutputOsiris!A722</f>
        <v/>
      </c>
      <c r="B722" s="26" t="str">
        <f>VLOOKUP(A722,InputToets!$A$9:$A$1008,1,FALSE)</f>
        <v/>
      </c>
      <c r="C722" s="44" t="str">
        <f t="shared" si="125"/>
        <v/>
      </c>
      <c r="D722" s="45" t="str">
        <f>VLOOKUP(A722,Opdracht!$A$11:$A$1010,1,FALSE)</f>
        <v/>
      </c>
      <c r="E722" s="44" t="str">
        <f t="shared" si="126"/>
        <v/>
      </c>
      <c r="F722" s="19" t="str">
        <f>VLOOKUP(A722,OutputOsiris!$A$9:$B$1008,2,FALSE)</f>
        <v/>
      </c>
      <c r="G722" s="46" t="str">
        <f>IF(C722="NEE","",VLOOKUP(A722,InputToets!$A$9:$J$1008,8,FALSE))</f>
        <v/>
      </c>
      <c r="H722" s="13">
        <f t="shared" si="127"/>
        <v>0</v>
      </c>
      <c r="I722" s="12">
        <f t="shared" si="128"/>
        <v>1</v>
      </c>
      <c r="J722" s="13">
        <f t="shared" si="129"/>
        <v>0</v>
      </c>
      <c r="K722" s="46" t="str">
        <f>IF($K$7=0,"",VLOOKUP(A722,Opdracht!$A$11:$J$1010,8,FALSE))</f>
        <v/>
      </c>
      <c r="L722" s="13">
        <f t="shared" si="130"/>
        <v>0</v>
      </c>
      <c r="M722" s="12">
        <f t="shared" si="131"/>
        <v>0</v>
      </c>
      <c r="N722" s="12">
        <f t="shared" si="132"/>
        <v>0</v>
      </c>
      <c r="O722" s="46" t="str">
        <f t="shared" si="133"/>
        <v/>
      </c>
      <c r="P722" s="20" t="str">
        <f>IF(ISERROR(O722),(G722),IF(OR(ISERROR(G722),ISERROR(K722)),"",IF(AND(G722="",K722=""),IF(A722="","",""),IF(ISNUMBER(O722),IF(OR($O$7="T",$O$7="A"),IF(AND(O722&gt;5,O722&lt;$P$4),5,IF(AND(O722&gt;=$P$4,O722&lt;=6),6,MROUND(O722,P$7))),IF(AND(MIN(G722,K722)&lt;#REF!,R722="!",O722&gt;=$P$4),"ONV",IF(AND(O722&gt;5,O722&lt;$P$4),5,IF(AND(O722&gt;=$P$4,O722&lt;=6),6,MROUND(O722,P$7))))),""))))</f>
        <v/>
      </c>
      <c r="Q722" s="187" t="e">
        <f>IF(AND($O$7="B",ISNUMBER(O722),MIN(G722,K722)&lt;#REF!),"!","")</f>
        <v>#REF!</v>
      </c>
      <c r="R722" s="190" t="str">
        <f t="shared" si="124"/>
        <v/>
      </c>
      <c r="S722" s="193" t="str">
        <f t="shared" si="134"/>
        <v/>
      </c>
    </row>
    <row r="723" spans="1:19" x14ac:dyDescent="0.2">
      <c r="A723" s="21" t="str">
        <f>OutputOsiris!A723</f>
        <v/>
      </c>
      <c r="B723" s="26" t="str">
        <f>VLOOKUP(A723,InputToets!$A$9:$A$1008,1,FALSE)</f>
        <v/>
      </c>
      <c r="C723" s="44" t="str">
        <f t="shared" si="125"/>
        <v/>
      </c>
      <c r="D723" s="45" t="str">
        <f>VLOOKUP(A723,Opdracht!$A$11:$A$1010,1,FALSE)</f>
        <v/>
      </c>
      <c r="E723" s="44" t="str">
        <f t="shared" si="126"/>
        <v/>
      </c>
      <c r="F723" s="19" t="str">
        <f>VLOOKUP(A723,OutputOsiris!$A$9:$B$1008,2,FALSE)</f>
        <v/>
      </c>
      <c r="G723" s="46" t="str">
        <f>IF(C723="NEE","",VLOOKUP(A723,InputToets!$A$9:$J$1008,8,FALSE))</f>
        <v/>
      </c>
      <c r="H723" s="13">
        <f t="shared" si="127"/>
        <v>0</v>
      </c>
      <c r="I723" s="12">
        <f t="shared" si="128"/>
        <v>1</v>
      </c>
      <c r="J723" s="13">
        <f t="shared" si="129"/>
        <v>0</v>
      </c>
      <c r="K723" s="46" t="str">
        <f>IF($K$7=0,"",VLOOKUP(A723,Opdracht!$A$11:$J$1010,8,FALSE))</f>
        <v/>
      </c>
      <c r="L723" s="13">
        <f t="shared" si="130"/>
        <v>0</v>
      </c>
      <c r="M723" s="12">
        <f t="shared" si="131"/>
        <v>0</v>
      </c>
      <c r="N723" s="12">
        <f t="shared" si="132"/>
        <v>0</v>
      </c>
      <c r="O723" s="46" t="str">
        <f t="shared" si="133"/>
        <v/>
      </c>
      <c r="P723" s="20" t="str">
        <f>IF(ISERROR(O723),(G723),IF(OR(ISERROR(G723),ISERROR(K723)),"",IF(AND(G723="",K723=""),IF(A723="","",""),IF(ISNUMBER(O723),IF(OR($O$7="T",$O$7="A"),IF(AND(O723&gt;5,O723&lt;$P$4),5,IF(AND(O723&gt;=$P$4,O723&lt;=6),6,MROUND(O723,P$7))),IF(AND(MIN(G723,K723)&lt;#REF!,R723="!",O723&gt;=$P$4),"ONV",IF(AND(O723&gt;5,O723&lt;$P$4),5,IF(AND(O723&gt;=$P$4,O723&lt;=6),6,MROUND(O723,P$7))))),""))))</f>
        <v/>
      </c>
      <c r="Q723" s="187" t="e">
        <f>IF(AND($O$7="B",ISNUMBER(O723),MIN(G723,K723)&lt;#REF!),"!","")</f>
        <v>#REF!</v>
      </c>
      <c r="R723" s="190" t="str">
        <f t="shared" si="124"/>
        <v/>
      </c>
      <c r="S723" s="193" t="str">
        <f t="shared" si="134"/>
        <v/>
      </c>
    </row>
    <row r="724" spans="1:19" x14ac:dyDescent="0.2">
      <c r="A724" s="21" t="str">
        <f>OutputOsiris!A724</f>
        <v/>
      </c>
      <c r="B724" s="26" t="str">
        <f>VLOOKUP(A724,InputToets!$A$9:$A$1008,1,FALSE)</f>
        <v/>
      </c>
      <c r="C724" s="44" t="str">
        <f t="shared" si="125"/>
        <v/>
      </c>
      <c r="D724" s="45" t="str">
        <f>VLOOKUP(A724,Opdracht!$A$11:$A$1010,1,FALSE)</f>
        <v/>
      </c>
      <c r="E724" s="44" t="str">
        <f t="shared" si="126"/>
        <v/>
      </c>
      <c r="F724" s="19" t="str">
        <f>VLOOKUP(A724,OutputOsiris!$A$9:$B$1008,2,FALSE)</f>
        <v/>
      </c>
      <c r="G724" s="46" t="str">
        <f>IF(C724="NEE","",VLOOKUP(A724,InputToets!$A$9:$J$1008,8,FALSE))</f>
        <v/>
      </c>
      <c r="H724" s="13">
        <f t="shared" si="127"/>
        <v>0</v>
      </c>
      <c r="I724" s="12">
        <f t="shared" si="128"/>
        <v>1</v>
      </c>
      <c r="J724" s="13">
        <f t="shared" si="129"/>
        <v>0</v>
      </c>
      <c r="K724" s="46" t="str">
        <f>IF($K$7=0,"",VLOOKUP(A724,Opdracht!$A$11:$J$1010,8,FALSE))</f>
        <v/>
      </c>
      <c r="L724" s="13">
        <f t="shared" si="130"/>
        <v>0</v>
      </c>
      <c r="M724" s="12">
        <f t="shared" si="131"/>
        <v>0</v>
      </c>
      <c r="N724" s="12">
        <f t="shared" si="132"/>
        <v>0</v>
      </c>
      <c r="O724" s="46" t="str">
        <f t="shared" si="133"/>
        <v/>
      </c>
      <c r="P724" s="20" t="str">
        <f>IF(ISERROR(O724),(G724),IF(OR(ISERROR(G724),ISERROR(K724)),"",IF(AND(G724="",K724=""),IF(A724="","",""),IF(ISNUMBER(O724),IF(OR($O$7="T",$O$7="A"),IF(AND(O724&gt;5,O724&lt;$P$4),5,IF(AND(O724&gt;=$P$4,O724&lt;=6),6,MROUND(O724,P$7))),IF(AND(MIN(G724,K724)&lt;#REF!,R724="!",O724&gt;=$P$4),"ONV",IF(AND(O724&gt;5,O724&lt;$P$4),5,IF(AND(O724&gt;=$P$4,O724&lt;=6),6,MROUND(O724,P$7))))),""))))</f>
        <v/>
      </c>
      <c r="Q724" s="187" t="e">
        <f>IF(AND($O$7="B",ISNUMBER(O724),MIN(G724,K724)&lt;#REF!),"!","")</f>
        <v>#REF!</v>
      </c>
      <c r="R724" s="190" t="str">
        <f t="shared" si="124"/>
        <v/>
      </c>
      <c r="S724" s="193" t="str">
        <f t="shared" si="134"/>
        <v/>
      </c>
    </row>
    <row r="725" spans="1:19" x14ac:dyDescent="0.2">
      <c r="A725" s="21" t="str">
        <f>OutputOsiris!A725</f>
        <v/>
      </c>
      <c r="B725" s="26" t="str">
        <f>VLOOKUP(A725,InputToets!$A$9:$A$1008,1,FALSE)</f>
        <v/>
      </c>
      <c r="C725" s="44" t="str">
        <f t="shared" si="125"/>
        <v/>
      </c>
      <c r="D725" s="45" t="str">
        <f>VLOOKUP(A725,Opdracht!$A$11:$A$1010,1,FALSE)</f>
        <v/>
      </c>
      <c r="E725" s="44" t="str">
        <f t="shared" si="126"/>
        <v/>
      </c>
      <c r="F725" s="19" t="str">
        <f>VLOOKUP(A725,OutputOsiris!$A$9:$B$1008,2,FALSE)</f>
        <v/>
      </c>
      <c r="G725" s="46" t="str">
        <f>IF(C725="NEE","",VLOOKUP(A725,InputToets!$A$9:$J$1008,8,FALSE))</f>
        <v/>
      </c>
      <c r="H725" s="13">
        <f t="shared" si="127"/>
        <v>0</v>
      </c>
      <c r="I725" s="12">
        <f t="shared" si="128"/>
        <v>1</v>
      </c>
      <c r="J725" s="13">
        <f t="shared" si="129"/>
        <v>0</v>
      </c>
      <c r="K725" s="46" t="str">
        <f>IF($K$7=0,"",VLOOKUP(A725,Opdracht!$A$11:$J$1010,8,FALSE))</f>
        <v/>
      </c>
      <c r="L725" s="13">
        <f t="shared" si="130"/>
        <v>0</v>
      </c>
      <c r="M725" s="12">
        <f t="shared" si="131"/>
        <v>0</v>
      </c>
      <c r="N725" s="12">
        <f t="shared" si="132"/>
        <v>0</v>
      </c>
      <c r="O725" s="46" t="str">
        <f t="shared" si="133"/>
        <v/>
      </c>
      <c r="P725" s="20" t="str">
        <f>IF(ISERROR(O725),(G725),IF(OR(ISERROR(G725),ISERROR(K725)),"",IF(AND(G725="",K725=""),IF(A725="","",""),IF(ISNUMBER(O725),IF(OR($O$7="T",$O$7="A"),IF(AND(O725&gt;5,O725&lt;$P$4),5,IF(AND(O725&gt;=$P$4,O725&lt;=6),6,MROUND(O725,P$7))),IF(AND(MIN(G725,K725)&lt;#REF!,R725="!",O725&gt;=$P$4),"ONV",IF(AND(O725&gt;5,O725&lt;$P$4),5,IF(AND(O725&gt;=$P$4,O725&lt;=6),6,MROUND(O725,P$7))))),""))))</f>
        <v/>
      </c>
      <c r="Q725" s="187" t="e">
        <f>IF(AND($O$7="B",ISNUMBER(O725),MIN(G725,K725)&lt;#REF!),"!","")</f>
        <v>#REF!</v>
      </c>
      <c r="R725" s="190" t="str">
        <f t="shared" si="124"/>
        <v/>
      </c>
      <c r="S725" s="193" t="str">
        <f t="shared" si="134"/>
        <v/>
      </c>
    </row>
    <row r="726" spans="1:19" x14ac:dyDescent="0.2">
      <c r="A726" s="21" t="str">
        <f>OutputOsiris!A726</f>
        <v/>
      </c>
      <c r="B726" s="26" t="str">
        <f>VLOOKUP(A726,InputToets!$A$9:$A$1008,1,FALSE)</f>
        <v/>
      </c>
      <c r="C726" s="44" t="str">
        <f t="shared" si="125"/>
        <v/>
      </c>
      <c r="D726" s="45" t="str">
        <f>VLOOKUP(A726,Opdracht!$A$11:$A$1010,1,FALSE)</f>
        <v/>
      </c>
      <c r="E726" s="44" t="str">
        <f t="shared" si="126"/>
        <v/>
      </c>
      <c r="F726" s="19" t="str">
        <f>VLOOKUP(A726,OutputOsiris!$A$9:$B$1008,2,FALSE)</f>
        <v/>
      </c>
      <c r="G726" s="46" t="str">
        <f>IF(C726="NEE","",VLOOKUP(A726,InputToets!$A$9:$J$1008,8,FALSE))</f>
        <v/>
      </c>
      <c r="H726" s="13">
        <f t="shared" si="127"/>
        <v>0</v>
      </c>
      <c r="I726" s="12">
        <f t="shared" si="128"/>
        <v>1</v>
      </c>
      <c r="J726" s="13">
        <f t="shared" si="129"/>
        <v>0</v>
      </c>
      <c r="K726" s="46" t="str">
        <f>IF($K$7=0,"",VLOOKUP(A726,Opdracht!$A$11:$J$1010,8,FALSE))</f>
        <v/>
      </c>
      <c r="L726" s="13">
        <f t="shared" si="130"/>
        <v>0</v>
      </c>
      <c r="M726" s="12">
        <f t="shared" si="131"/>
        <v>0</v>
      </c>
      <c r="N726" s="12">
        <f t="shared" si="132"/>
        <v>0</v>
      </c>
      <c r="O726" s="46" t="str">
        <f t="shared" si="133"/>
        <v/>
      </c>
      <c r="P726" s="20" t="str">
        <f>IF(ISERROR(O726),(G726),IF(OR(ISERROR(G726),ISERROR(K726)),"",IF(AND(G726="",K726=""),IF(A726="","",""),IF(ISNUMBER(O726),IF(OR($O$7="T",$O$7="A"),IF(AND(O726&gt;5,O726&lt;$P$4),5,IF(AND(O726&gt;=$P$4,O726&lt;=6),6,MROUND(O726,P$7))),IF(AND(MIN(G726,K726)&lt;#REF!,R726="!",O726&gt;=$P$4),"ONV",IF(AND(O726&gt;5,O726&lt;$P$4),5,IF(AND(O726&gt;=$P$4,O726&lt;=6),6,MROUND(O726,P$7))))),""))))</f>
        <v/>
      </c>
      <c r="Q726" s="187" t="e">
        <f>IF(AND($O$7="B",ISNUMBER(O726),MIN(G726,K726)&lt;#REF!),"!","")</f>
        <v>#REF!</v>
      </c>
      <c r="R726" s="190" t="str">
        <f t="shared" si="124"/>
        <v/>
      </c>
      <c r="S726" s="193" t="str">
        <f t="shared" si="134"/>
        <v/>
      </c>
    </row>
    <row r="727" spans="1:19" x14ac:dyDescent="0.2">
      <c r="A727" s="21" t="str">
        <f>OutputOsiris!A727</f>
        <v/>
      </c>
      <c r="B727" s="26" t="str">
        <f>VLOOKUP(A727,InputToets!$A$9:$A$1008,1,FALSE)</f>
        <v/>
      </c>
      <c r="C727" s="44" t="str">
        <f t="shared" si="125"/>
        <v/>
      </c>
      <c r="D727" s="45" t="str">
        <f>VLOOKUP(A727,Opdracht!$A$11:$A$1010,1,FALSE)</f>
        <v/>
      </c>
      <c r="E727" s="44" t="str">
        <f t="shared" si="126"/>
        <v/>
      </c>
      <c r="F727" s="19" t="str">
        <f>VLOOKUP(A727,OutputOsiris!$A$9:$B$1008,2,FALSE)</f>
        <v/>
      </c>
      <c r="G727" s="46" t="str">
        <f>IF(C727="NEE","",VLOOKUP(A727,InputToets!$A$9:$J$1008,8,FALSE))</f>
        <v/>
      </c>
      <c r="H727" s="13">
        <f t="shared" si="127"/>
        <v>0</v>
      </c>
      <c r="I727" s="12">
        <f t="shared" si="128"/>
        <v>1</v>
      </c>
      <c r="J727" s="13">
        <f t="shared" si="129"/>
        <v>0</v>
      </c>
      <c r="K727" s="46" t="str">
        <f>IF($K$7=0,"",VLOOKUP(A727,Opdracht!$A$11:$J$1010,8,FALSE))</f>
        <v/>
      </c>
      <c r="L727" s="13">
        <f t="shared" si="130"/>
        <v>0</v>
      </c>
      <c r="M727" s="12">
        <f t="shared" si="131"/>
        <v>0</v>
      </c>
      <c r="N727" s="12">
        <f t="shared" si="132"/>
        <v>0</v>
      </c>
      <c r="O727" s="46" t="str">
        <f t="shared" si="133"/>
        <v/>
      </c>
      <c r="P727" s="20" t="str">
        <f>IF(ISERROR(O727),(G727),IF(OR(ISERROR(G727),ISERROR(K727)),"",IF(AND(G727="",K727=""),IF(A727="","",""),IF(ISNUMBER(O727),IF(OR($O$7="T",$O$7="A"),IF(AND(O727&gt;5,O727&lt;$P$4),5,IF(AND(O727&gt;=$P$4,O727&lt;=6),6,MROUND(O727,P$7))),IF(AND(MIN(G727,K727)&lt;#REF!,R727="!",O727&gt;=$P$4),"ONV",IF(AND(O727&gt;5,O727&lt;$P$4),5,IF(AND(O727&gt;=$P$4,O727&lt;=6),6,MROUND(O727,P$7))))),""))))</f>
        <v/>
      </c>
      <c r="Q727" s="187" t="e">
        <f>IF(AND($O$7="B",ISNUMBER(O727),MIN(G727,K727)&lt;#REF!),"!","")</f>
        <v>#REF!</v>
      </c>
      <c r="R727" s="190" t="str">
        <f t="shared" si="124"/>
        <v/>
      </c>
      <c r="S727" s="193" t="str">
        <f t="shared" si="134"/>
        <v/>
      </c>
    </row>
    <row r="728" spans="1:19" x14ac:dyDescent="0.2">
      <c r="A728" s="21" t="str">
        <f>OutputOsiris!A728</f>
        <v/>
      </c>
      <c r="B728" s="26" t="str">
        <f>VLOOKUP(A728,InputToets!$A$9:$A$1008,1,FALSE)</f>
        <v/>
      </c>
      <c r="C728" s="44" t="str">
        <f t="shared" si="125"/>
        <v/>
      </c>
      <c r="D728" s="45" t="str">
        <f>VLOOKUP(A728,Opdracht!$A$11:$A$1010,1,FALSE)</f>
        <v/>
      </c>
      <c r="E728" s="44" t="str">
        <f t="shared" si="126"/>
        <v/>
      </c>
      <c r="F728" s="19" t="str">
        <f>VLOOKUP(A728,OutputOsiris!$A$9:$B$1008,2,FALSE)</f>
        <v/>
      </c>
      <c r="G728" s="46" t="str">
        <f>IF(C728="NEE","",VLOOKUP(A728,InputToets!$A$9:$J$1008,8,FALSE))</f>
        <v/>
      </c>
      <c r="H728" s="13">
        <f t="shared" si="127"/>
        <v>0</v>
      </c>
      <c r="I728" s="12">
        <f t="shared" si="128"/>
        <v>1</v>
      </c>
      <c r="J728" s="13">
        <f t="shared" si="129"/>
        <v>0</v>
      </c>
      <c r="K728" s="46" t="str">
        <f>IF($K$7=0,"",VLOOKUP(A728,Opdracht!$A$11:$J$1010,8,FALSE))</f>
        <v/>
      </c>
      <c r="L728" s="13">
        <f t="shared" si="130"/>
        <v>0</v>
      </c>
      <c r="M728" s="12">
        <f t="shared" si="131"/>
        <v>0</v>
      </c>
      <c r="N728" s="12">
        <f t="shared" si="132"/>
        <v>0</v>
      </c>
      <c r="O728" s="46" t="str">
        <f t="shared" si="133"/>
        <v/>
      </c>
      <c r="P728" s="20" t="str">
        <f>IF(ISERROR(O728),(G728),IF(OR(ISERROR(G728),ISERROR(K728)),"",IF(AND(G728="",K728=""),IF(A728="","",""),IF(ISNUMBER(O728),IF(OR($O$7="T",$O$7="A"),IF(AND(O728&gt;5,O728&lt;$P$4),5,IF(AND(O728&gt;=$P$4,O728&lt;=6),6,MROUND(O728,P$7))),IF(AND(MIN(G728,K728)&lt;#REF!,R728="!",O728&gt;=$P$4),"ONV",IF(AND(O728&gt;5,O728&lt;$P$4),5,IF(AND(O728&gt;=$P$4,O728&lt;=6),6,MROUND(O728,P$7))))),""))))</f>
        <v/>
      </c>
      <c r="Q728" s="187" t="e">
        <f>IF(AND($O$7="B",ISNUMBER(O728),MIN(G728,K728)&lt;#REF!),"!","")</f>
        <v>#REF!</v>
      </c>
      <c r="R728" s="190" t="str">
        <f t="shared" si="124"/>
        <v/>
      </c>
      <c r="S728" s="193" t="str">
        <f t="shared" si="134"/>
        <v/>
      </c>
    </row>
    <row r="729" spans="1:19" x14ac:dyDescent="0.2">
      <c r="A729" s="21" t="str">
        <f>OutputOsiris!A729</f>
        <v/>
      </c>
      <c r="B729" s="26" t="str">
        <f>VLOOKUP(A729,InputToets!$A$9:$A$1008,1,FALSE)</f>
        <v/>
      </c>
      <c r="C729" s="44" t="str">
        <f t="shared" si="125"/>
        <v/>
      </c>
      <c r="D729" s="45" t="str">
        <f>VLOOKUP(A729,Opdracht!$A$11:$A$1010,1,FALSE)</f>
        <v/>
      </c>
      <c r="E729" s="44" t="str">
        <f t="shared" si="126"/>
        <v/>
      </c>
      <c r="F729" s="19" t="str">
        <f>VLOOKUP(A729,OutputOsiris!$A$9:$B$1008,2,FALSE)</f>
        <v/>
      </c>
      <c r="G729" s="46" t="str">
        <f>IF(C729="NEE","",VLOOKUP(A729,InputToets!$A$9:$J$1008,8,FALSE))</f>
        <v/>
      </c>
      <c r="H729" s="13">
        <f t="shared" si="127"/>
        <v>0</v>
      </c>
      <c r="I729" s="12">
        <f t="shared" si="128"/>
        <v>1</v>
      </c>
      <c r="J729" s="13">
        <f t="shared" si="129"/>
        <v>0</v>
      </c>
      <c r="K729" s="46" t="str">
        <f>IF($K$7=0,"",VLOOKUP(A729,Opdracht!$A$11:$J$1010,8,FALSE))</f>
        <v/>
      </c>
      <c r="L729" s="13">
        <f t="shared" si="130"/>
        <v>0</v>
      </c>
      <c r="M729" s="12">
        <f t="shared" si="131"/>
        <v>0</v>
      </c>
      <c r="N729" s="12">
        <f t="shared" si="132"/>
        <v>0</v>
      </c>
      <c r="O729" s="46" t="str">
        <f t="shared" si="133"/>
        <v/>
      </c>
      <c r="P729" s="20" t="str">
        <f>IF(ISERROR(O729),(G729),IF(OR(ISERROR(G729),ISERROR(K729)),"",IF(AND(G729="",K729=""),IF(A729="","",""),IF(ISNUMBER(O729),IF(OR($O$7="T",$O$7="A"),IF(AND(O729&gt;5,O729&lt;$P$4),5,IF(AND(O729&gt;=$P$4,O729&lt;=6),6,MROUND(O729,P$7))),IF(AND(MIN(G729,K729)&lt;#REF!,R729="!",O729&gt;=$P$4),"ONV",IF(AND(O729&gt;5,O729&lt;$P$4),5,IF(AND(O729&gt;=$P$4,O729&lt;=6),6,MROUND(O729,P$7))))),""))))</f>
        <v/>
      </c>
      <c r="Q729" s="187" t="e">
        <f>IF(AND($O$7="B",ISNUMBER(O729),MIN(G729,K729)&lt;#REF!),"!","")</f>
        <v>#REF!</v>
      </c>
      <c r="R729" s="190" t="str">
        <f t="shared" si="124"/>
        <v/>
      </c>
      <c r="S729" s="193" t="str">
        <f t="shared" si="134"/>
        <v/>
      </c>
    </row>
    <row r="730" spans="1:19" x14ac:dyDescent="0.2">
      <c r="A730" s="21" t="str">
        <f>OutputOsiris!A730</f>
        <v/>
      </c>
      <c r="B730" s="26" t="str">
        <f>VLOOKUP(A730,InputToets!$A$9:$A$1008,1,FALSE)</f>
        <v/>
      </c>
      <c r="C730" s="44" t="str">
        <f t="shared" si="125"/>
        <v/>
      </c>
      <c r="D730" s="45" t="str">
        <f>VLOOKUP(A730,Opdracht!$A$11:$A$1010,1,FALSE)</f>
        <v/>
      </c>
      <c r="E730" s="44" t="str">
        <f t="shared" si="126"/>
        <v/>
      </c>
      <c r="F730" s="19" t="str">
        <f>VLOOKUP(A730,OutputOsiris!$A$9:$B$1008,2,FALSE)</f>
        <v/>
      </c>
      <c r="G730" s="46" t="str">
        <f>IF(C730="NEE","",VLOOKUP(A730,InputToets!$A$9:$J$1008,8,FALSE))</f>
        <v/>
      </c>
      <c r="H730" s="13">
        <f t="shared" si="127"/>
        <v>0</v>
      </c>
      <c r="I730" s="12">
        <f t="shared" si="128"/>
        <v>1</v>
      </c>
      <c r="J730" s="13">
        <f t="shared" si="129"/>
        <v>0</v>
      </c>
      <c r="K730" s="46" t="str">
        <f>IF($K$7=0,"",VLOOKUP(A730,Opdracht!$A$11:$J$1010,8,FALSE))</f>
        <v/>
      </c>
      <c r="L730" s="13">
        <f t="shared" si="130"/>
        <v>0</v>
      </c>
      <c r="M730" s="12">
        <f t="shared" si="131"/>
        <v>0</v>
      </c>
      <c r="N730" s="12">
        <f t="shared" si="132"/>
        <v>0</v>
      </c>
      <c r="O730" s="46" t="str">
        <f t="shared" si="133"/>
        <v/>
      </c>
      <c r="P730" s="20" t="str">
        <f>IF(ISERROR(O730),(G730),IF(OR(ISERROR(G730),ISERROR(K730)),"",IF(AND(G730="",K730=""),IF(A730="","",""),IF(ISNUMBER(O730),IF(OR($O$7="T",$O$7="A"),IF(AND(O730&gt;5,O730&lt;$P$4),5,IF(AND(O730&gt;=$P$4,O730&lt;=6),6,MROUND(O730,P$7))),IF(AND(MIN(G730,K730)&lt;#REF!,R730="!",O730&gt;=$P$4),"ONV",IF(AND(O730&gt;5,O730&lt;$P$4),5,IF(AND(O730&gt;=$P$4,O730&lt;=6),6,MROUND(O730,P$7))))),""))))</f>
        <v/>
      </c>
      <c r="Q730" s="187" t="e">
        <f>IF(AND($O$7="B",ISNUMBER(O730),MIN(G730,K730)&lt;#REF!),"!","")</f>
        <v>#REF!</v>
      </c>
      <c r="R730" s="190" t="str">
        <f t="shared" si="124"/>
        <v/>
      </c>
      <c r="S730" s="193" t="str">
        <f t="shared" si="134"/>
        <v/>
      </c>
    </row>
    <row r="731" spans="1:19" x14ac:dyDescent="0.2">
      <c r="A731" s="21" t="str">
        <f>OutputOsiris!A731</f>
        <v/>
      </c>
      <c r="B731" s="26" t="str">
        <f>VLOOKUP(A731,InputToets!$A$9:$A$1008,1,FALSE)</f>
        <v/>
      </c>
      <c r="C731" s="44" t="str">
        <f t="shared" si="125"/>
        <v/>
      </c>
      <c r="D731" s="45" t="str">
        <f>VLOOKUP(A731,Opdracht!$A$11:$A$1010,1,FALSE)</f>
        <v/>
      </c>
      <c r="E731" s="44" t="str">
        <f t="shared" si="126"/>
        <v/>
      </c>
      <c r="F731" s="19" t="str">
        <f>VLOOKUP(A731,OutputOsiris!$A$9:$B$1008,2,FALSE)</f>
        <v/>
      </c>
      <c r="G731" s="46" t="str">
        <f>IF(C731="NEE","",VLOOKUP(A731,InputToets!$A$9:$J$1008,8,FALSE))</f>
        <v/>
      </c>
      <c r="H731" s="13">
        <f t="shared" si="127"/>
        <v>0</v>
      </c>
      <c r="I731" s="12">
        <f t="shared" si="128"/>
        <v>1</v>
      </c>
      <c r="J731" s="13">
        <f t="shared" si="129"/>
        <v>0</v>
      </c>
      <c r="K731" s="46" t="str">
        <f>IF($K$7=0,"",VLOOKUP(A731,Opdracht!$A$11:$J$1010,8,FALSE))</f>
        <v/>
      </c>
      <c r="L731" s="13">
        <f t="shared" si="130"/>
        <v>0</v>
      </c>
      <c r="M731" s="12">
        <f t="shared" si="131"/>
        <v>0</v>
      </c>
      <c r="N731" s="12">
        <f t="shared" si="132"/>
        <v>0</v>
      </c>
      <c r="O731" s="46" t="str">
        <f t="shared" si="133"/>
        <v/>
      </c>
      <c r="P731" s="20" t="str">
        <f>IF(ISERROR(O731),(G731),IF(OR(ISERROR(G731),ISERROR(K731)),"",IF(AND(G731="",K731=""),IF(A731="","",""),IF(ISNUMBER(O731),IF(OR($O$7="T",$O$7="A"),IF(AND(O731&gt;5,O731&lt;$P$4),5,IF(AND(O731&gt;=$P$4,O731&lt;=6),6,MROUND(O731,P$7))),IF(AND(MIN(G731,K731)&lt;#REF!,R731="!",O731&gt;=$P$4),"ONV",IF(AND(O731&gt;5,O731&lt;$P$4),5,IF(AND(O731&gt;=$P$4,O731&lt;=6),6,MROUND(O731,P$7))))),""))))</f>
        <v/>
      </c>
      <c r="Q731" s="187" t="e">
        <f>IF(AND($O$7="B",ISNUMBER(O731),MIN(G731,K731)&lt;#REF!),"!","")</f>
        <v>#REF!</v>
      </c>
      <c r="R731" s="190" t="str">
        <f t="shared" si="124"/>
        <v/>
      </c>
      <c r="S731" s="193" t="str">
        <f t="shared" si="134"/>
        <v/>
      </c>
    </row>
    <row r="732" spans="1:19" x14ac:dyDescent="0.2">
      <c r="A732" s="21" t="str">
        <f>OutputOsiris!A732</f>
        <v/>
      </c>
      <c r="B732" s="26" t="str">
        <f>VLOOKUP(A732,InputToets!$A$9:$A$1008,1,FALSE)</f>
        <v/>
      </c>
      <c r="C732" s="44" t="str">
        <f t="shared" si="125"/>
        <v/>
      </c>
      <c r="D732" s="45" t="str">
        <f>VLOOKUP(A732,Opdracht!$A$11:$A$1010,1,FALSE)</f>
        <v/>
      </c>
      <c r="E732" s="44" t="str">
        <f t="shared" si="126"/>
        <v/>
      </c>
      <c r="F732" s="19" t="str">
        <f>VLOOKUP(A732,OutputOsiris!$A$9:$B$1008,2,FALSE)</f>
        <v/>
      </c>
      <c r="G732" s="46" t="str">
        <f>IF(C732="NEE","",VLOOKUP(A732,InputToets!$A$9:$J$1008,8,FALSE))</f>
        <v/>
      </c>
      <c r="H732" s="13">
        <f t="shared" si="127"/>
        <v>0</v>
      </c>
      <c r="I732" s="12">
        <f t="shared" si="128"/>
        <v>1</v>
      </c>
      <c r="J732" s="13">
        <f t="shared" si="129"/>
        <v>0</v>
      </c>
      <c r="K732" s="46" t="str">
        <f>IF($K$7=0,"",VLOOKUP(A732,Opdracht!$A$11:$J$1010,8,FALSE))</f>
        <v/>
      </c>
      <c r="L732" s="13">
        <f t="shared" si="130"/>
        <v>0</v>
      </c>
      <c r="M732" s="12">
        <f t="shared" si="131"/>
        <v>0</v>
      </c>
      <c r="N732" s="12">
        <f t="shared" si="132"/>
        <v>0</v>
      </c>
      <c r="O732" s="46" t="str">
        <f t="shared" si="133"/>
        <v/>
      </c>
      <c r="P732" s="20" t="str">
        <f>IF(ISERROR(O732),(G732),IF(OR(ISERROR(G732),ISERROR(K732)),"",IF(AND(G732="",K732=""),IF(A732="","",""),IF(ISNUMBER(O732),IF(OR($O$7="T",$O$7="A"),IF(AND(O732&gt;5,O732&lt;$P$4),5,IF(AND(O732&gt;=$P$4,O732&lt;=6),6,MROUND(O732,P$7))),IF(AND(MIN(G732,K732)&lt;#REF!,R732="!",O732&gt;=$P$4),"ONV",IF(AND(O732&gt;5,O732&lt;$P$4),5,IF(AND(O732&gt;=$P$4,O732&lt;=6),6,MROUND(O732,P$7))))),""))))</f>
        <v/>
      </c>
      <c r="Q732" s="187" t="e">
        <f>IF(AND($O$7="B",ISNUMBER(O732),MIN(G732,K732)&lt;#REF!),"!","")</f>
        <v>#REF!</v>
      </c>
      <c r="R732" s="190" t="str">
        <f t="shared" si="124"/>
        <v/>
      </c>
      <c r="S732" s="193" t="str">
        <f t="shared" si="134"/>
        <v/>
      </c>
    </row>
    <row r="733" spans="1:19" x14ac:dyDescent="0.2">
      <c r="A733" s="21" t="str">
        <f>OutputOsiris!A733</f>
        <v/>
      </c>
      <c r="B733" s="26" t="str">
        <f>VLOOKUP(A733,InputToets!$A$9:$A$1008,1,FALSE)</f>
        <v/>
      </c>
      <c r="C733" s="44" t="str">
        <f t="shared" si="125"/>
        <v/>
      </c>
      <c r="D733" s="45" t="str">
        <f>VLOOKUP(A733,Opdracht!$A$11:$A$1010,1,FALSE)</f>
        <v/>
      </c>
      <c r="E733" s="44" t="str">
        <f t="shared" si="126"/>
        <v/>
      </c>
      <c r="F733" s="19" t="str">
        <f>VLOOKUP(A733,OutputOsiris!$A$9:$B$1008,2,FALSE)</f>
        <v/>
      </c>
      <c r="G733" s="46" t="str">
        <f>IF(C733="NEE","",VLOOKUP(A733,InputToets!$A$9:$J$1008,8,FALSE))</f>
        <v/>
      </c>
      <c r="H733" s="13">
        <f t="shared" si="127"/>
        <v>0</v>
      </c>
      <c r="I733" s="12">
        <f t="shared" si="128"/>
        <v>1</v>
      </c>
      <c r="J733" s="13">
        <f t="shared" si="129"/>
        <v>0</v>
      </c>
      <c r="K733" s="46" t="str">
        <f>IF($K$7=0,"",VLOOKUP(A733,Opdracht!$A$11:$J$1010,8,FALSE))</f>
        <v/>
      </c>
      <c r="L733" s="13">
        <f t="shared" si="130"/>
        <v>0</v>
      </c>
      <c r="M733" s="12">
        <f t="shared" si="131"/>
        <v>0</v>
      </c>
      <c r="N733" s="12">
        <f t="shared" si="132"/>
        <v>0</v>
      </c>
      <c r="O733" s="46" t="str">
        <f t="shared" si="133"/>
        <v/>
      </c>
      <c r="P733" s="20" t="str">
        <f>IF(ISERROR(O733),(G733),IF(OR(ISERROR(G733),ISERROR(K733)),"",IF(AND(G733="",K733=""),IF(A733="","",""),IF(ISNUMBER(O733),IF(OR($O$7="T",$O$7="A"),IF(AND(O733&gt;5,O733&lt;$P$4),5,IF(AND(O733&gt;=$P$4,O733&lt;=6),6,MROUND(O733,P$7))),IF(AND(MIN(G733,K733)&lt;#REF!,R733="!",O733&gt;=$P$4),"ONV",IF(AND(O733&gt;5,O733&lt;$P$4),5,IF(AND(O733&gt;=$P$4,O733&lt;=6),6,MROUND(O733,P$7))))),""))))</f>
        <v/>
      </c>
      <c r="Q733" s="187" t="e">
        <f>IF(AND($O$7="B",ISNUMBER(O733),MIN(G733,K733)&lt;#REF!),"!","")</f>
        <v>#REF!</v>
      </c>
      <c r="R733" s="190" t="str">
        <f t="shared" si="124"/>
        <v/>
      </c>
      <c r="S733" s="193" t="str">
        <f t="shared" si="134"/>
        <v/>
      </c>
    </row>
    <row r="734" spans="1:19" x14ac:dyDescent="0.2">
      <c r="A734" s="21" t="str">
        <f>OutputOsiris!A734</f>
        <v/>
      </c>
      <c r="B734" s="26" t="str">
        <f>VLOOKUP(A734,InputToets!$A$9:$A$1008,1,FALSE)</f>
        <v/>
      </c>
      <c r="C734" s="44" t="str">
        <f t="shared" si="125"/>
        <v/>
      </c>
      <c r="D734" s="45" t="str">
        <f>VLOOKUP(A734,Opdracht!$A$11:$A$1010,1,FALSE)</f>
        <v/>
      </c>
      <c r="E734" s="44" t="str">
        <f t="shared" si="126"/>
        <v/>
      </c>
      <c r="F734" s="19" t="str">
        <f>VLOOKUP(A734,OutputOsiris!$A$9:$B$1008,2,FALSE)</f>
        <v/>
      </c>
      <c r="G734" s="46" t="str">
        <f>IF(C734="NEE","",VLOOKUP(A734,InputToets!$A$9:$J$1008,8,FALSE))</f>
        <v/>
      </c>
      <c r="H734" s="13">
        <f t="shared" si="127"/>
        <v>0</v>
      </c>
      <c r="I734" s="12">
        <f t="shared" si="128"/>
        <v>1</v>
      </c>
      <c r="J734" s="13">
        <f t="shared" si="129"/>
        <v>0</v>
      </c>
      <c r="K734" s="46" t="str">
        <f>IF($K$7=0,"",VLOOKUP(A734,Opdracht!$A$11:$J$1010,8,FALSE))</f>
        <v/>
      </c>
      <c r="L734" s="13">
        <f t="shared" si="130"/>
        <v>0</v>
      </c>
      <c r="M734" s="12">
        <f t="shared" si="131"/>
        <v>0</v>
      </c>
      <c r="N734" s="12">
        <f t="shared" si="132"/>
        <v>0</v>
      </c>
      <c r="O734" s="46" t="str">
        <f t="shared" si="133"/>
        <v/>
      </c>
      <c r="P734" s="20" t="str">
        <f>IF(ISERROR(O734),(G734),IF(OR(ISERROR(G734),ISERROR(K734)),"",IF(AND(G734="",K734=""),IF(A734="","",""),IF(ISNUMBER(O734),IF(OR($O$7="T",$O$7="A"),IF(AND(O734&gt;5,O734&lt;$P$4),5,IF(AND(O734&gt;=$P$4,O734&lt;=6),6,MROUND(O734,P$7))),IF(AND(MIN(G734,K734)&lt;#REF!,R734="!",O734&gt;=$P$4),"ONV",IF(AND(O734&gt;5,O734&lt;$P$4),5,IF(AND(O734&gt;=$P$4,O734&lt;=6),6,MROUND(O734,P$7))))),""))))</f>
        <v/>
      </c>
      <c r="Q734" s="187" t="e">
        <f>IF(AND($O$7="B",ISNUMBER(O734),MIN(G734,K734)&lt;#REF!),"!","")</f>
        <v>#REF!</v>
      </c>
      <c r="R734" s="190" t="str">
        <f t="shared" si="124"/>
        <v/>
      </c>
      <c r="S734" s="193" t="str">
        <f t="shared" si="134"/>
        <v/>
      </c>
    </row>
    <row r="735" spans="1:19" x14ac:dyDescent="0.2">
      <c r="A735" s="21" t="str">
        <f>OutputOsiris!A735</f>
        <v/>
      </c>
      <c r="B735" s="26" t="str">
        <f>VLOOKUP(A735,InputToets!$A$9:$A$1008,1,FALSE)</f>
        <v/>
      </c>
      <c r="C735" s="44" t="str">
        <f t="shared" si="125"/>
        <v/>
      </c>
      <c r="D735" s="45" t="str">
        <f>VLOOKUP(A735,Opdracht!$A$11:$A$1010,1,FALSE)</f>
        <v/>
      </c>
      <c r="E735" s="44" t="str">
        <f t="shared" si="126"/>
        <v/>
      </c>
      <c r="F735" s="19" t="str">
        <f>VLOOKUP(A735,OutputOsiris!$A$9:$B$1008,2,FALSE)</f>
        <v/>
      </c>
      <c r="G735" s="46" t="str">
        <f>IF(C735="NEE","",VLOOKUP(A735,InputToets!$A$9:$J$1008,8,FALSE))</f>
        <v/>
      </c>
      <c r="H735" s="13">
        <f t="shared" si="127"/>
        <v>0</v>
      </c>
      <c r="I735" s="12">
        <f t="shared" si="128"/>
        <v>1</v>
      </c>
      <c r="J735" s="13">
        <f t="shared" si="129"/>
        <v>0</v>
      </c>
      <c r="K735" s="46" t="str">
        <f>IF($K$7=0,"",VLOOKUP(A735,Opdracht!$A$11:$J$1010,8,FALSE))</f>
        <v/>
      </c>
      <c r="L735" s="13">
        <f t="shared" si="130"/>
        <v>0</v>
      </c>
      <c r="M735" s="12">
        <f t="shared" si="131"/>
        <v>0</v>
      </c>
      <c r="N735" s="12">
        <f t="shared" si="132"/>
        <v>0</v>
      </c>
      <c r="O735" s="46" t="str">
        <f t="shared" si="133"/>
        <v/>
      </c>
      <c r="P735" s="20" t="str">
        <f>IF(ISERROR(O735),(G735),IF(OR(ISERROR(G735),ISERROR(K735)),"",IF(AND(G735="",K735=""),IF(A735="","",""),IF(ISNUMBER(O735),IF(OR($O$7="T",$O$7="A"),IF(AND(O735&gt;5,O735&lt;$P$4),5,IF(AND(O735&gt;=$P$4,O735&lt;=6),6,MROUND(O735,P$7))),IF(AND(MIN(G735,K735)&lt;#REF!,R735="!",O735&gt;=$P$4),"ONV",IF(AND(O735&gt;5,O735&lt;$P$4),5,IF(AND(O735&gt;=$P$4,O735&lt;=6),6,MROUND(O735,P$7))))),""))))</f>
        <v/>
      </c>
      <c r="Q735" s="187" t="e">
        <f>IF(AND($O$7="B",ISNUMBER(O735),MIN(G735,K735)&lt;#REF!),"!","")</f>
        <v>#REF!</v>
      </c>
      <c r="R735" s="190" t="str">
        <f t="shared" si="124"/>
        <v/>
      </c>
      <c r="S735" s="193" t="str">
        <f t="shared" si="134"/>
        <v/>
      </c>
    </row>
    <row r="736" spans="1:19" x14ac:dyDescent="0.2">
      <c r="A736" s="21" t="str">
        <f>OutputOsiris!A736</f>
        <v/>
      </c>
      <c r="B736" s="26" t="str">
        <f>VLOOKUP(A736,InputToets!$A$9:$A$1008,1,FALSE)</f>
        <v/>
      </c>
      <c r="C736" s="44" t="str">
        <f t="shared" si="125"/>
        <v/>
      </c>
      <c r="D736" s="45" t="str">
        <f>VLOOKUP(A736,Opdracht!$A$11:$A$1010,1,FALSE)</f>
        <v/>
      </c>
      <c r="E736" s="44" t="str">
        <f t="shared" si="126"/>
        <v/>
      </c>
      <c r="F736" s="19" t="str">
        <f>VLOOKUP(A736,OutputOsiris!$A$9:$B$1008,2,FALSE)</f>
        <v/>
      </c>
      <c r="G736" s="46" t="str">
        <f>IF(C736="NEE","",VLOOKUP(A736,InputToets!$A$9:$J$1008,8,FALSE))</f>
        <v/>
      </c>
      <c r="H736" s="13">
        <f t="shared" si="127"/>
        <v>0</v>
      </c>
      <c r="I736" s="12">
        <f t="shared" si="128"/>
        <v>1</v>
      </c>
      <c r="J736" s="13">
        <f t="shared" si="129"/>
        <v>0</v>
      </c>
      <c r="K736" s="46" t="str">
        <f>IF($K$7=0,"",VLOOKUP(A736,Opdracht!$A$11:$J$1010,8,FALSE))</f>
        <v/>
      </c>
      <c r="L736" s="13">
        <f t="shared" si="130"/>
        <v>0</v>
      </c>
      <c r="M736" s="12">
        <f t="shared" si="131"/>
        <v>0</v>
      </c>
      <c r="N736" s="12">
        <f t="shared" si="132"/>
        <v>0</v>
      </c>
      <c r="O736" s="46" t="str">
        <f t="shared" si="133"/>
        <v/>
      </c>
      <c r="P736" s="20" t="str">
        <f>IF(ISERROR(O736),(G736),IF(OR(ISERROR(G736),ISERROR(K736)),"",IF(AND(G736="",K736=""),IF(A736="","",""),IF(ISNUMBER(O736),IF(OR($O$7="T",$O$7="A"),IF(AND(O736&gt;5,O736&lt;$P$4),5,IF(AND(O736&gt;=$P$4,O736&lt;=6),6,MROUND(O736,P$7))),IF(AND(MIN(G736,K736)&lt;#REF!,R736="!",O736&gt;=$P$4),"ONV",IF(AND(O736&gt;5,O736&lt;$P$4),5,IF(AND(O736&gt;=$P$4,O736&lt;=6),6,MROUND(O736,P$7))))),""))))</f>
        <v/>
      </c>
      <c r="Q736" s="187" t="e">
        <f>IF(AND($O$7="B",ISNUMBER(O736),MIN(G736,K736)&lt;#REF!),"!","")</f>
        <v>#REF!</v>
      </c>
      <c r="R736" s="190" t="str">
        <f t="shared" si="124"/>
        <v/>
      </c>
      <c r="S736" s="193" t="str">
        <f t="shared" si="134"/>
        <v/>
      </c>
    </row>
    <row r="737" spans="1:19" x14ac:dyDescent="0.2">
      <c r="A737" s="21" t="str">
        <f>OutputOsiris!A737</f>
        <v/>
      </c>
      <c r="B737" s="26" t="str">
        <f>VLOOKUP(A737,InputToets!$A$9:$A$1008,1,FALSE)</f>
        <v/>
      </c>
      <c r="C737" s="44" t="str">
        <f t="shared" si="125"/>
        <v/>
      </c>
      <c r="D737" s="45" t="str">
        <f>VLOOKUP(A737,Opdracht!$A$11:$A$1010,1,FALSE)</f>
        <v/>
      </c>
      <c r="E737" s="44" t="str">
        <f t="shared" si="126"/>
        <v/>
      </c>
      <c r="F737" s="19" t="str">
        <f>VLOOKUP(A737,OutputOsiris!$A$9:$B$1008,2,FALSE)</f>
        <v/>
      </c>
      <c r="G737" s="46" t="str">
        <f>IF(C737="NEE","",VLOOKUP(A737,InputToets!$A$9:$J$1008,8,FALSE))</f>
        <v/>
      </c>
      <c r="H737" s="13">
        <f t="shared" si="127"/>
        <v>0</v>
      </c>
      <c r="I737" s="12">
        <f t="shared" si="128"/>
        <v>1</v>
      </c>
      <c r="J737" s="13">
        <f t="shared" si="129"/>
        <v>0</v>
      </c>
      <c r="K737" s="46" t="str">
        <f>IF($K$7=0,"",VLOOKUP(A737,Opdracht!$A$11:$J$1010,8,FALSE))</f>
        <v/>
      </c>
      <c r="L737" s="13">
        <f t="shared" si="130"/>
        <v>0</v>
      </c>
      <c r="M737" s="12">
        <f t="shared" si="131"/>
        <v>0</v>
      </c>
      <c r="N737" s="12">
        <f t="shared" si="132"/>
        <v>0</v>
      </c>
      <c r="O737" s="46" t="str">
        <f t="shared" si="133"/>
        <v/>
      </c>
      <c r="P737" s="20" t="str">
        <f>IF(ISERROR(O737),(G737),IF(OR(ISERROR(G737),ISERROR(K737)),"",IF(AND(G737="",K737=""),IF(A737="","",""),IF(ISNUMBER(O737),IF(OR($O$7="T",$O$7="A"),IF(AND(O737&gt;5,O737&lt;$P$4),5,IF(AND(O737&gt;=$P$4,O737&lt;=6),6,MROUND(O737,P$7))),IF(AND(MIN(G737,K737)&lt;#REF!,R737="!",O737&gt;=$P$4),"ONV",IF(AND(O737&gt;5,O737&lt;$P$4),5,IF(AND(O737&gt;=$P$4,O737&lt;=6),6,MROUND(O737,P$7))))),""))))</f>
        <v/>
      </c>
      <c r="Q737" s="187" t="e">
        <f>IF(AND($O$7="B",ISNUMBER(O737),MIN(G737,K737)&lt;#REF!),"!","")</f>
        <v>#REF!</v>
      </c>
      <c r="R737" s="190" t="str">
        <f t="shared" si="124"/>
        <v/>
      </c>
      <c r="S737" s="193" t="str">
        <f t="shared" si="134"/>
        <v/>
      </c>
    </row>
    <row r="738" spans="1:19" x14ac:dyDescent="0.2">
      <c r="A738" s="21" t="str">
        <f>OutputOsiris!A738</f>
        <v/>
      </c>
      <c r="B738" s="26" t="str">
        <f>VLOOKUP(A738,InputToets!$A$9:$A$1008,1,FALSE)</f>
        <v/>
      </c>
      <c r="C738" s="44" t="str">
        <f t="shared" si="125"/>
        <v/>
      </c>
      <c r="D738" s="45" t="str">
        <f>VLOOKUP(A738,Opdracht!$A$11:$A$1010,1,FALSE)</f>
        <v/>
      </c>
      <c r="E738" s="44" t="str">
        <f t="shared" si="126"/>
        <v/>
      </c>
      <c r="F738" s="19" t="str">
        <f>VLOOKUP(A738,OutputOsiris!$A$9:$B$1008,2,FALSE)</f>
        <v/>
      </c>
      <c r="G738" s="46" t="str">
        <f>IF(C738="NEE","",VLOOKUP(A738,InputToets!$A$9:$J$1008,8,FALSE))</f>
        <v/>
      </c>
      <c r="H738" s="13">
        <f t="shared" si="127"/>
        <v>0</v>
      </c>
      <c r="I738" s="12">
        <f t="shared" si="128"/>
        <v>1</v>
      </c>
      <c r="J738" s="13">
        <f t="shared" si="129"/>
        <v>0</v>
      </c>
      <c r="K738" s="46" t="str">
        <f>IF($K$7=0,"",VLOOKUP(A738,Opdracht!$A$11:$J$1010,8,FALSE))</f>
        <v/>
      </c>
      <c r="L738" s="13">
        <f t="shared" si="130"/>
        <v>0</v>
      </c>
      <c r="M738" s="12">
        <f t="shared" si="131"/>
        <v>0</v>
      </c>
      <c r="N738" s="12">
        <f t="shared" si="132"/>
        <v>0</v>
      </c>
      <c r="O738" s="46" t="str">
        <f t="shared" si="133"/>
        <v/>
      </c>
      <c r="P738" s="20" t="str">
        <f>IF(ISERROR(O738),(G738),IF(OR(ISERROR(G738),ISERROR(K738)),"",IF(AND(G738="",K738=""),IF(A738="","",""),IF(ISNUMBER(O738),IF(OR($O$7="T",$O$7="A"),IF(AND(O738&gt;5,O738&lt;$P$4),5,IF(AND(O738&gt;=$P$4,O738&lt;=6),6,MROUND(O738,P$7))),IF(AND(MIN(G738,K738)&lt;#REF!,R738="!",O738&gt;=$P$4),"ONV",IF(AND(O738&gt;5,O738&lt;$P$4),5,IF(AND(O738&gt;=$P$4,O738&lt;=6),6,MROUND(O738,P$7))))),""))))</f>
        <v/>
      </c>
      <c r="Q738" s="187" t="e">
        <f>IF(AND($O$7="B",ISNUMBER(O738),MIN(G738,K738)&lt;#REF!),"!","")</f>
        <v>#REF!</v>
      </c>
      <c r="R738" s="190" t="str">
        <f t="shared" si="124"/>
        <v/>
      </c>
      <c r="S738" s="193" t="str">
        <f t="shared" si="134"/>
        <v/>
      </c>
    </row>
    <row r="739" spans="1:19" x14ac:dyDescent="0.2">
      <c r="A739" s="21" t="str">
        <f>OutputOsiris!A739</f>
        <v/>
      </c>
      <c r="B739" s="26" t="str">
        <f>VLOOKUP(A739,InputToets!$A$9:$A$1008,1,FALSE)</f>
        <v/>
      </c>
      <c r="C739" s="44" t="str">
        <f t="shared" si="125"/>
        <v/>
      </c>
      <c r="D739" s="45" t="str">
        <f>VLOOKUP(A739,Opdracht!$A$11:$A$1010,1,FALSE)</f>
        <v/>
      </c>
      <c r="E739" s="44" t="str">
        <f t="shared" si="126"/>
        <v/>
      </c>
      <c r="F739" s="19" t="str">
        <f>VLOOKUP(A739,OutputOsiris!$A$9:$B$1008,2,FALSE)</f>
        <v/>
      </c>
      <c r="G739" s="46" t="str">
        <f>IF(C739="NEE","",VLOOKUP(A739,InputToets!$A$9:$J$1008,8,FALSE))</f>
        <v/>
      </c>
      <c r="H739" s="13">
        <f t="shared" si="127"/>
        <v>0</v>
      </c>
      <c r="I739" s="12">
        <f t="shared" si="128"/>
        <v>1</v>
      </c>
      <c r="J739" s="13">
        <f t="shared" si="129"/>
        <v>0</v>
      </c>
      <c r="K739" s="46" t="str">
        <f>IF($K$7=0,"",VLOOKUP(A739,Opdracht!$A$11:$J$1010,8,FALSE))</f>
        <v/>
      </c>
      <c r="L739" s="13">
        <f t="shared" si="130"/>
        <v>0</v>
      </c>
      <c r="M739" s="12">
        <f t="shared" si="131"/>
        <v>0</v>
      </c>
      <c r="N739" s="12">
        <f t="shared" si="132"/>
        <v>0</v>
      </c>
      <c r="O739" s="46" t="str">
        <f t="shared" si="133"/>
        <v/>
      </c>
      <c r="P739" s="20" t="str">
        <f>IF(ISERROR(O739),(G739),IF(OR(ISERROR(G739),ISERROR(K739)),"",IF(AND(G739="",K739=""),IF(A739="","",""),IF(ISNUMBER(O739),IF(OR($O$7="T",$O$7="A"),IF(AND(O739&gt;5,O739&lt;$P$4),5,IF(AND(O739&gt;=$P$4,O739&lt;=6),6,MROUND(O739,P$7))),IF(AND(MIN(G739,K739)&lt;#REF!,R739="!",O739&gt;=$P$4),"ONV",IF(AND(O739&gt;5,O739&lt;$P$4),5,IF(AND(O739&gt;=$P$4,O739&lt;=6),6,MROUND(O739,P$7))))),""))))</f>
        <v/>
      </c>
      <c r="Q739" s="187" t="e">
        <f>IF(AND($O$7="B",ISNUMBER(O739),MIN(G739,K739)&lt;#REF!),"!","")</f>
        <v>#REF!</v>
      </c>
      <c r="R739" s="190" t="str">
        <f t="shared" si="124"/>
        <v/>
      </c>
      <c r="S739" s="193" t="str">
        <f t="shared" si="134"/>
        <v/>
      </c>
    </row>
    <row r="740" spans="1:19" x14ac:dyDescent="0.2">
      <c r="A740" s="21" t="str">
        <f>OutputOsiris!A740</f>
        <v/>
      </c>
      <c r="B740" s="26" t="str">
        <f>VLOOKUP(A740,InputToets!$A$9:$A$1008,1,FALSE)</f>
        <v/>
      </c>
      <c r="C740" s="44" t="str">
        <f t="shared" si="125"/>
        <v/>
      </c>
      <c r="D740" s="45" t="str">
        <f>VLOOKUP(A740,Opdracht!$A$11:$A$1010,1,FALSE)</f>
        <v/>
      </c>
      <c r="E740" s="44" t="str">
        <f t="shared" si="126"/>
        <v/>
      </c>
      <c r="F740" s="19" t="str">
        <f>VLOOKUP(A740,OutputOsiris!$A$9:$B$1008,2,FALSE)</f>
        <v/>
      </c>
      <c r="G740" s="46" t="str">
        <f>IF(C740="NEE","",VLOOKUP(A740,InputToets!$A$9:$J$1008,8,FALSE))</f>
        <v/>
      </c>
      <c r="H740" s="13">
        <f t="shared" si="127"/>
        <v>0</v>
      </c>
      <c r="I740" s="12">
        <f t="shared" si="128"/>
        <v>1</v>
      </c>
      <c r="J740" s="13">
        <f t="shared" si="129"/>
        <v>0</v>
      </c>
      <c r="K740" s="46" t="str">
        <f>IF($K$7=0,"",VLOOKUP(A740,Opdracht!$A$11:$J$1010,8,FALSE))</f>
        <v/>
      </c>
      <c r="L740" s="13">
        <f t="shared" si="130"/>
        <v>0</v>
      </c>
      <c r="M740" s="12">
        <f t="shared" si="131"/>
        <v>0</v>
      </c>
      <c r="N740" s="12">
        <f t="shared" si="132"/>
        <v>0</v>
      </c>
      <c r="O740" s="46" t="str">
        <f t="shared" si="133"/>
        <v/>
      </c>
      <c r="P740" s="20" t="str">
        <f>IF(ISERROR(O740),(G740),IF(OR(ISERROR(G740),ISERROR(K740)),"",IF(AND(G740="",K740=""),IF(A740="","",""),IF(ISNUMBER(O740),IF(OR($O$7="T",$O$7="A"),IF(AND(O740&gt;5,O740&lt;$P$4),5,IF(AND(O740&gt;=$P$4,O740&lt;=6),6,MROUND(O740,P$7))),IF(AND(MIN(G740,K740)&lt;#REF!,R740="!",O740&gt;=$P$4),"ONV",IF(AND(O740&gt;5,O740&lt;$P$4),5,IF(AND(O740&gt;=$P$4,O740&lt;=6),6,MROUND(O740,P$7))))),""))))</f>
        <v/>
      </c>
      <c r="Q740" s="187" t="e">
        <f>IF(AND($O$7="B",ISNUMBER(O740),MIN(G740,K740)&lt;#REF!),"!","")</f>
        <v>#REF!</v>
      </c>
      <c r="R740" s="190" t="str">
        <f t="shared" si="124"/>
        <v/>
      </c>
      <c r="S740" s="193" t="str">
        <f t="shared" si="134"/>
        <v/>
      </c>
    </row>
    <row r="741" spans="1:19" x14ac:dyDescent="0.2">
      <c r="A741" s="21" t="str">
        <f>OutputOsiris!A741</f>
        <v/>
      </c>
      <c r="B741" s="26" t="str">
        <f>VLOOKUP(A741,InputToets!$A$9:$A$1008,1,FALSE)</f>
        <v/>
      </c>
      <c r="C741" s="44" t="str">
        <f t="shared" si="125"/>
        <v/>
      </c>
      <c r="D741" s="45" t="str">
        <f>VLOOKUP(A741,Opdracht!$A$11:$A$1010,1,FALSE)</f>
        <v/>
      </c>
      <c r="E741" s="44" t="str">
        <f t="shared" si="126"/>
        <v/>
      </c>
      <c r="F741" s="19" t="str">
        <f>VLOOKUP(A741,OutputOsiris!$A$9:$B$1008,2,FALSE)</f>
        <v/>
      </c>
      <c r="G741" s="46" t="str">
        <f>IF(C741="NEE","",VLOOKUP(A741,InputToets!$A$9:$J$1008,8,FALSE))</f>
        <v/>
      </c>
      <c r="H741" s="13">
        <f t="shared" si="127"/>
        <v>0</v>
      </c>
      <c r="I741" s="12">
        <f t="shared" si="128"/>
        <v>1</v>
      </c>
      <c r="J741" s="13">
        <f t="shared" si="129"/>
        <v>0</v>
      </c>
      <c r="K741" s="46" t="str">
        <f>IF($K$7=0,"",VLOOKUP(A741,Opdracht!$A$11:$J$1010,8,FALSE))</f>
        <v/>
      </c>
      <c r="L741" s="13">
        <f t="shared" si="130"/>
        <v>0</v>
      </c>
      <c r="M741" s="12">
        <f t="shared" si="131"/>
        <v>0</v>
      </c>
      <c r="N741" s="12">
        <f t="shared" si="132"/>
        <v>0</v>
      </c>
      <c r="O741" s="46" t="str">
        <f t="shared" si="133"/>
        <v/>
      </c>
      <c r="P741" s="20" t="str">
        <f>IF(ISERROR(O741),(G741),IF(OR(ISERROR(G741),ISERROR(K741)),"",IF(AND(G741="",K741=""),IF(A741="","",""),IF(ISNUMBER(O741),IF(OR($O$7="T",$O$7="A"),IF(AND(O741&gt;5,O741&lt;$P$4),5,IF(AND(O741&gt;=$P$4,O741&lt;=6),6,MROUND(O741,P$7))),IF(AND(MIN(G741,K741)&lt;#REF!,R741="!",O741&gt;=$P$4),"ONV",IF(AND(O741&gt;5,O741&lt;$P$4),5,IF(AND(O741&gt;=$P$4,O741&lt;=6),6,MROUND(O741,P$7))))),""))))</f>
        <v/>
      </c>
      <c r="Q741" s="187" t="e">
        <f>IF(AND($O$7="B",ISNUMBER(O741),MIN(G741,K741)&lt;#REF!),"!","")</f>
        <v>#REF!</v>
      </c>
      <c r="R741" s="190" t="str">
        <f t="shared" si="124"/>
        <v/>
      </c>
      <c r="S741" s="193" t="str">
        <f t="shared" si="134"/>
        <v/>
      </c>
    </row>
    <row r="742" spans="1:19" x14ac:dyDescent="0.2">
      <c r="A742" s="21" t="str">
        <f>OutputOsiris!A742</f>
        <v/>
      </c>
      <c r="B742" s="26" t="str">
        <f>VLOOKUP(A742,InputToets!$A$9:$A$1008,1,FALSE)</f>
        <v/>
      </c>
      <c r="C742" s="44" t="str">
        <f t="shared" si="125"/>
        <v/>
      </c>
      <c r="D742" s="45" t="str">
        <f>VLOOKUP(A742,Opdracht!$A$11:$A$1010,1,FALSE)</f>
        <v/>
      </c>
      <c r="E742" s="44" t="str">
        <f t="shared" si="126"/>
        <v/>
      </c>
      <c r="F742" s="19" t="str">
        <f>VLOOKUP(A742,OutputOsiris!$A$9:$B$1008,2,FALSE)</f>
        <v/>
      </c>
      <c r="G742" s="46" t="str">
        <f>IF(C742="NEE","",VLOOKUP(A742,InputToets!$A$9:$J$1008,8,FALSE))</f>
        <v/>
      </c>
      <c r="H742" s="13">
        <f t="shared" si="127"/>
        <v>0</v>
      </c>
      <c r="I742" s="12">
        <f t="shared" si="128"/>
        <v>1</v>
      </c>
      <c r="J742" s="13">
        <f t="shared" si="129"/>
        <v>0</v>
      </c>
      <c r="K742" s="46" t="str">
        <f>IF($K$7=0,"",VLOOKUP(A742,Opdracht!$A$11:$J$1010,8,FALSE))</f>
        <v/>
      </c>
      <c r="L742" s="13">
        <f t="shared" si="130"/>
        <v>0</v>
      </c>
      <c r="M742" s="12">
        <f t="shared" si="131"/>
        <v>0</v>
      </c>
      <c r="N742" s="12">
        <f t="shared" si="132"/>
        <v>0</v>
      </c>
      <c r="O742" s="46" t="str">
        <f t="shared" si="133"/>
        <v/>
      </c>
      <c r="P742" s="20" t="str">
        <f>IF(ISERROR(O742),(G742),IF(OR(ISERROR(G742),ISERROR(K742)),"",IF(AND(G742="",K742=""),IF(A742="","",""),IF(ISNUMBER(O742),IF(OR($O$7="T",$O$7="A"),IF(AND(O742&gt;5,O742&lt;$P$4),5,IF(AND(O742&gt;=$P$4,O742&lt;=6),6,MROUND(O742,P$7))),IF(AND(MIN(G742,K742)&lt;#REF!,R742="!",O742&gt;=$P$4),"ONV",IF(AND(O742&gt;5,O742&lt;$P$4),5,IF(AND(O742&gt;=$P$4,O742&lt;=6),6,MROUND(O742,P$7))))),""))))</f>
        <v/>
      </c>
      <c r="Q742" s="187" t="e">
        <f>IF(AND($O$7="B",ISNUMBER(O742),MIN(G742,K742)&lt;#REF!),"!","")</f>
        <v>#REF!</v>
      </c>
      <c r="R742" s="190" t="str">
        <f t="shared" si="124"/>
        <v/>
      </c>
      <c r="S742" s="193" t="str">
        <f t="shared" si="134"/>
        <v/>
      </c>
    </row>
    <row r="743" spans="1:19" x14ac:dyDescent="0.2">
      <c r="A743" s="21" t="str">
        <f>OutputOsiris!A743</f>
        <v/>
      </c>
      <c r="B743" s="26" t="str">
        <f>VLOOKUP(A743,InputToets!$A$9:$A$1008,1,FALSE)</f>
        <v/>
      </c>
      <c r="C743" s="44" t="str">
        <f t="shared" si="125"/>
        <v/>
      </c>
      <c r="D743" s="45" t="str">
        <f>VLOOKUP(A743,Opdracht!$A$11:$A$1010,1,FALSE)</f>
        <v/>
      </c>
      <c r="E743" s="44" t="str">
        <f t="shared" si="126"/>
        <v/>
      </c>
      <c r="F743" s="19" t="str">
        <f>VLOOKUP(A743,OutputOsiris!$A$9:$B$1008,2,FALSE)</f>
        <v/>
      </c>
      <c r="G743" s="46" t="str">
        <f>IF(C743="NEE","",VLOOKUP(A743,InputToets!$A$9:$J$1008,8,FALSE))</f>
        <v/>
      </c>
      <c r="H743" s="13">
        <f t="shared" si="127"/>
        <v>0</v>
      </c>
      <c r="I743" s="12">
        <f t="shared" si="128"/>
        <v>1</v>
      </c>
      <c r="J743" s="13">
        <f t="shared" si="129"/>
        <v>0</v>
      </c>
      <c r="K743" s="46" t="str">
        <f>IF($K$7=0,"",VLOOKUP(A743,Opdracht!$A$11:$J$1010,8,FALSE))</f>
        <v/>
      </c>
      <c r="L743" s="13">
        <f t="shared" si="130"/>
        <v>0</v>
      </c>
      <c r="M743" s="12">
        <f t="shared" si="131"/>
        <v>0</v>
      </c>
      <c r="N743" s="12">
        <f t="shared" si="132"/>
        <v>0</v>
      </c>
      <c r="O743" s="46" t="str">
        <f t="shared" si="133"/>
        <v/>
      </c>
      <c r="P743" s="20" t="str">
        <f>IF(ISERROR(O743),(G743),IF(OR(ISERROR(G743),ISERROR(K743)),"",IF(AND(G743="",K743=""),IF(A743="","",""),IF(ISNUMBER(O743),IF(OR($O$7="T",$O$7="A"),IF(AND(O743&gt;5,O743&lt;$P$4),5,IF(AND(O743&gt;=$P$4,O743&lt;=6),6,MROUND(O743,P$7))),IF(AND(MIN(G743,K743)&lt;#REF!,R743="!",O743&gt;=$P$4),"ONV",IF(AND(O743&gt;5,O743&lt;$P$4),5,IF(AND(O743&gt;=$P$4,O743&lt;=6),6,MROUND(O743,P$7))))),""))))</f>
        <v/>
      </c>
      <c r="Q743" s="187" t="e">
        <f>IF(AND($O$7="B",ISNUMBER(O743),MIN(G743,K743)&lt;#REF!),"!","")</f>
        <v>#REF!</v>
      </c>
      <c r="R743" s="190" t="str">
        <f t="shared" si="124"/>
        <v/>
      </c>
      <c r="S743" s="193" t="str">
        <f t="shared" si="134"/>
        <v/>
      </c>
    </row>
    <row r="744" spans="1:19" x14ac:dyDescent="0.2">
      <c r="A744" s="21" t="str">
        <f>OutputOsiris!A744</f>
        <v/>
      </c>
      <c r="B744" s="26" t="str">
        <f>VLOOKUP(A744,InputToets!$A$9:$A$1008,1,FALSE)</f>
        <v/>
      </c>
      <c r="C744" s="44" t="str">
        <f t="shared" si="125"/>
        <v/>
      </c>
      <c r="D744" s="45" t="str">
        <f>VLOOKUP(A744,Opdracht!$A$11:$A$1010,1,FALSE)</f>
        <v/>
      </c>
      <c r="E744" s="44" t="str">
        <f t="shared" si="126"/>
        <v/>
      </c>
      <c r="F744" s="19" t="str">
        <f>VLOOKUP(A744,OutputOsiris!$A$9:$B$1008,2,FALSE)</f>
        <v/>
      </c>
      <c r="G744" s="46" t="str">
        <f>IF(C744="NEE","",VLOOKUP(A744,InputToets!$A$9:$J$1008,8,FALSE))</f>
        <v/>
      </c>
      <c r="H744" s="13">
        <f t="shared" si="127"/>
        <v>0</v>
      </c>
      <c r="I744" s="12">
        <f t="shared" si="128"/>
        <v>1</v>
      </c>
      <c r="J744" s="13">
        <f t="shared" si="129"/>
        <v>0</v>
      </c>
      <c r="K744" s="46" t="str">
        <f>IF($K$7=0,"",VLOOKUP(A744,Opdracht!$A$11:$J$1010,8,FALSE))</f>
        <v/>
      </c>
      <c r="L744" s="13">
        <f t="shared" si="130"/>
        <v>0</v>
      </c>
      <c r="M744" s="12">
        <f t="shared" si="131"/>
        <v>0</v>
      </c>
      <c r="N744" s="12">
        <f t="shared" si="132"/>
        <v>0</v>
      </c>
      <c r="O744" s="46" t="str">
        <f t="shared" si="133"/>
        <v/>
      </c>
      <c r="P744" s="20" t="str">
        <f>IF(ISERROR(O744),(G744),IF(OR(ISERROR(G744),ISERROR(K744)),"",IF(AND(G744="",K744=""),IF(A744="","",""),IF(ISNUMBER(O744),IF(OR($O$7="T",$O$7="A"),IF(AND(O744&gt;5,O744&lt;$P$4),5,IF(AND(O744&gt;=$P$4,O744&lt;=6),6,MROUND(O744,P$7))),IF(AND(MIN(G744,K744)&lt;#REF!,R744="!",O744&gt;=$P$4),"ONV",IF(AND(O744&gt;5,O744&lt;$P$4),5,IF(AND(O744&gt;=$P$4,O744&lt;=6),6,MROUND(O744,P$7))))),""))))</f>
        <v/>
      </c>
      <c r="Q744" s="187" t="e">
        <f>IF(AND($O$7="B",ISNUMBER(O744),MIN(G744,K744)&lt;#REF!),"!","")</f>
        <v>#REF!</v>
      </c>
      <c r="R744" s="190" t="str">
        <f t="shared" si="124"/>
        <v/>
      </c>
      <c r="S744" s="193" t="str">
        <f t="shared" si="134"/>
        <v/>
      </c>
    </row>
    <row r="745" spans="1:19" x14ac:dyDescent="0.2">
      <c r="A745" s="21" t="str">
        <f>OutputOsiris!A745</f>
        <v/>
      </c>
      <c r="B745" s="26" t="str">
        <f>VLOOKUP(A745,InputToets!$A$9:$A$1008,1,FALSE)</f>
        <v/>
      </c>
      <c r="C745" s="44" t="str">
        <f t="shared" si="125"/>
        <v/>
      </c>
      <c r="D745" s="45" t="str">
        <f>VLOOKUP(A745,Opdracht!$A$11:$A$1010,1,FALSE)</f>
        <v/>
      </c>
      <c r="E745" s="44" t="str">
        <f t="shared" si="126"/>
        <v/>
      </c>
      <c r="F745" s="19" t="str">
        <f>VLOOKUP(A745,OutputOsiris!$A$9:$B$1008,2,FALSE)</f>
        <v/>
      </c>
      <c r="G745" s="46" t="str">
        <f>IF(C745="NEE","",VLOOKUP(A745,InputToets!$A$9:$J$1008,8,FALSE))</f>
        <v/>
      </c>
      <c r="H745" s="13">
        <f t="shared" si="127"/>
        <v>0</v>
      </c>
      <c r="I745" s="12">
        <f t="shared" si="128"/>
        <v>1</v>
      </c>
      <c r="J745" s="13">
        <f t="shared" si="129"/>
        <v>0</v>
      </c>
      <c r="K745" s="46" t="str">
        <f>IF($K$7=0,"",VLOOKUP(A745,Opdracht!$A$11:$J$1010,8,FALSE))</f>
        <v/>
      </c>
      <c r="L745" s="13">
        <f t="shared" si="130"/>
        <v>0</v>
      </c>
      <c r="M745" s="12">
        <f t="shared" si="131"/>
        <v>0</v>
      </c>
      <c r="N745" s="12">
        <f t="shared" si="132"/>
        <v>0</v>
      </c>
      <c r="O745" s="46" t="str">
        <f t="shared" si="133"/>
        <v/>
      </c>
      <c r="P745" s="20" t="str">
        <f>IF(ISERROR(O745),(G745),IF(OR(ISERROR(G745),ISERROR(K745)),"",IF(AND(G745="",K745=""),IF(A745="","",""),IF(ISNUMBER(O745),IF(OR($O$7="T",$O$7="A"),IF(AND(O745&gt;5,O745&lt;$P$4),5,IF(AND(O745&gt;=$P$4,O745&lt;=6),6,MROUND(O745,P$7))),IF(AND(MIN(G745,K745)&lt;#REF!,R745="!",O745&gt;=$P$4),"ONV",IF(AND(O745&gt;5,O745&lt;$P$4),5,IF(AND(O745&gt;=$P$4,O745&lt;=6),6,MROUND(O745,P$7))))),""))))</f>
        <v/>
      </c>
      <c r="Q745" s="187" t="e">
        <f>IF(AND($O$7="B",ISNUMBER(O745),MIN(G745,K745)&lt;#REF!),"!","")</f>
        <v>#REF!</v>
      </c>
      <c r="R745" s="190" t="str">
        <f t="shared" si="124"/>
        <v/>
      </c>
      <c r="S745" s="193" t="str">
        <f t="shared" si="134"/>
        <v/>
      </c>
    </row>
    <row r="746" spans="1:19" x14ac:dyDescent="0.2">
      <c r="A746" s="21" t="str">
        <f>OutputOsiris!A746</f>
        <v/>
      </c>
      <c r="B746" s="26" t="str">
        <f>VLOOKUP(A746,InputToets!$A$9:$A$1008,1,FALSE)</f>
        <v/>
      </c>
      <c r="C746" s="44" t="str">
        <f t="shared" si="125"/>
        <v/>
      </c>
      <c r="D746" s="45" t="str">
        <f>VLOOKUP(A746,Opdracht!$A$11:$A$1010,1,FALSE)</f>
        <v/>
      </c>
      <c r="E746" s="44" t="str">
        <f t="shared" si="126"/>
        <v/>
      </c>
      <c r="F746" s="19" t="str">
        <f>VLOOKUP(A746,OutputOsiris!$A$9:$B$1008,2,FALSE)</f>
        <v/>
      </c>
      <c r="G746" s="46" t="str">
        <f>IF(C746="NEE","",VLOOKUP(A746,InputToets!$A$9:$J$1008,8,FALSE))</f>
        <v/>
      </c>
      <c r="H746" s="13">
        <f t="shared" si="127"/>
        <v>0</v>
      </c>
      <c r="I746" s="12">
        <f t="shared" si="128"/>
        <v>1</v>
      </c>
      <c r="J746" s="13">
        <f t="shared" si="129"/>
        <v>0</v>
      </c>
      <c r="K746" s="46" t="str">
        <f>IF($K$7=0,"",VLOOKUP(A746,Opdracht!$A$11:$J$1010,8,FALSE))</f>
        <v/>
      </c>
      <c r="L746" s="13">
        <f t="shared" si="130"/>
        <v>0</v>
      </c>
      <c r="M746" s="12">
        <f t="shared" si="131"/>
        <v>0</v>
      </c>
      <c r="N746" s="12">
        <f t="shared" si="132"/>
        <v>0</v>
      </c>
      <c r="O746" s="46" t="str">
        <f t="shared" si="133"/>
        <v/>
      </c>
      <c r="P746" s="20" t="str">
        <f>IF(ISERROR(O746),(G746),IF(OR(ISERROR(G746),ISERROR(K746)),"",IF(AND(G746="",K746=""),IF(A746="","",""),IF(ISNUMBER(O746),IF(OR($O$7="T",$O$7="A"),IF(AND(O746&gt;5,O746&lt;$P$4),5,IF(AND(O746&gt;=$P$4,O746&lt;=6),6,MROUND(O746,P$7))),IF(AND(MIN(G746,K746)&lt;#REF!,R746="!",O746&gt;=$P$4),"ONV",IF(AND(O746&gt;5,O746&lt;$P$4),5,IF(AND(O746&gt;=$P$4,O746&lt;=6),6,MROUND(O746,P$7))))),""))))</f>
        <v/>
      </c>
      <c r="Q746" s="187" t="e">
        <f>IF(AND($O$7="B",ISNUMBER(O746),MIN(G746,K746)&lt;#REF!),"!","")</f>
        <v>#REF!</v>
      </c>
      <c r="R746" s="190" t="str">
        <f t="shared" si="124"/>
        <v/>
      </c>
      <c r="S746" s="193" t="str">
        <f t="shared" si="134"/>
        <v/>
      </c>
    </row>
    <row r="747" spans="1:19" x14ac:dyDescent="0.2">
      <c r="A747" s="21" t="str">
        <f>OutputOsiris!A747</f>
        <v/>
      </c>
      <c r="B747" s="26" t="str">
        <f>VLOOKUP(A747,InputToets!$A$9:$A$1008,1,FALSE)</f>
        <v/>
      </c>
      <c r="C747" s="44" t="str">
        <f t="shared" si="125"/>
        <v/>
      </c>
      <c r="D747" s="45" t="str">
        <f>VLOOKUP(A747,Opdracht!$A$11:$A$1010,1,FALSE)</f>
        <v/>
      </c>
      <c r="E747" s="44" t="str">
        <f t="shared" si="126"/>
        <v/>
      </c>
      <c r="F747" s="19" t="str">
        <f>VLOOKUP(A747,OutputOsiris!$A$9:$B$1008,2,FALSE)</f>
        <v/>
      </c>
      <c r="G747" s="46" t="str">
        <f>IF(C747="NEE","",VLOOKUP(A747,InputToets!$A$9:$J$1008,8,FALSE))</f>
        <v/>
      </c>
      <c r="H747" s="13">
        <f t="shared" si="127"/>
        <v>0</v>
      </c>
      <c r="I747" s="12">
        <f t="shared" si="128"/>
        <v>1</v>
      </c>
      <c r="J747" s="13">
        <f t="shared" si="129"/>
        <v>0</v>
      </c>
      <c r="K747" s="46" t="str">
        <f>IF($K$7=0,"",VLOOKUP(A747,Opdracht!$A$11:$J$1010,8,FALSE))</f>
        <v/>
      </c>
      <c r="L747" s="13">
        <f t="shared" si="130"/>
        <v>0</v>
      </c>
      <c r="M747" s="12">
        <f t="shared" si="131"/>
        <v>0</v>
      </c>
      <c r="N747" s="12">
        <f t="shared" si="132"/>
        <v>0</v>
      </c>
      <c r="O747" s="46" t="str">
        <f t="shared" si="133"/>
        <v/>
      </c>
      <c r="P747" s="20" t="str">
        <f>IF(ISERROR(O747),(G747),IF(OR(ISERROR(G747),ISERROR(K747)),"",IF(AND(G747="",K747=""),IF(A747="","",""),IF(ISNUMBER(O747),IF(OR($O$7="T",$O$7="A"),IF(AND(O747&gt;5,O747&lt;$P$4),5,IF(AND(O747&gt;=$P$4,O747&lt;=6),6,MROUND(O747,P$7))),IF(AND(MIN(G747,K747)&lt;#REF!,R747="!",O747&gt;=$P$4),"ONV",IF(AND(O747&gt;5,O747&lt;$P$4),5,IF(AND(O747&gt;=$P$4,O747&lt;=6),6,MROUND(O747,P$7))))),""))))</f>
        <v/>
      </c>
      <c r="Q747" s="187" t="e">
        <f>IF(AND($O$7="B",ISNUMBER(O747),MIN(G747,K747)&lt;#REF!),"!","")</f>
        <v>#REF!</v>
      </c>
      <c r="R747" s="190" t="str">
        <f t="shared" si="124"/>
        <v/>
      </c>
      <c r="S747" s="193" t="str">
        <f t="shared" si="134"/>
        <v/>
      </c>
    </row>
    <row r="748" spans="1:19" x14ac:dyDescent="0.2">
      <c r="A748" s="21" t="str">
        <f>OutputOsiris!A748</f>
        <v/>
      </c>
      <c r="B748" s="26" t="str">
        <f>VLOOKUP(A748,InputToets!$A$9:$A$1008,1,FALSE)</f>
        <v/>
      </c>
      <c r="C748" s="44" t="str">
        <f t="shared" si="125"/>
        <v/>
      </c>
      <c r="D748" s="45" t="str">
        <f>VLOOKUP(A748,Opdracht!$A$11:$A$1010,1,FALSE)</f>
        <v/>
      </c>
      <c r="E748" s="44" t="str">
        <f t="shared" si="126"/>
        <v/>
      </c>
      <c r="F748" s="19" t="str">
        <f>VLOOKUP(A748,OutputOsiris!$A$9:$B$1008,2,FALSE)</f>
        <v/>
      </c>
      <c r="G748" s="46" t="str">
        <f>IF(C748="NEE","",VLOOKUP(A748,InputToets!$A$9:$J$1008,8,FALSE))</f>
        <v/>
      </c>
      <c r="H748" s="13">
        <f t="shared" si="127"/>
        <v>0</v>
      </c>
      <c r="I748" s="12">
        <f t="shared" si="128"/>
        <v>1</v>
      </c>
      <c r="J748" s="13">
        <f t="shared" si="129"/>
        <v>0</v>
      </c>
      <c r="K748" s="46" t="str">
        <f>IF($K$7=0,"",VLOOKUP(A748,Opdracht!$A$11:$J$1010,8,FALSE))</f>
        <v/>
      </c>
      <c r="L748" s="13">
        <f t="shared" si="130"/>
        <v>0</v>
      </c>
      <c r="M748" s="12">
        <f t="shared" si="131"/>
        <v>0</v>
      </c>
      <c r="N748" s="12">
        <f t="shared" si="132"/>
        <v>0</v>
      </c>
      <c r="O748" s="46" t="str">
        <f t="shared" si="133"/>
        <v/>
      </c>
      <c r="P748" s="20" t="str">
        <f>IF(ISERROR(O748),(G748),IF(OR(ISERROR(G748),ISERROR(K748)),"",IF(AND(G748="",K748=""),IF(A748="","",""),IF(ISNUMBER(O748),IF(OR($O$7="T",$O$7="A"),IF(AND(O748&gt;5,O748&lt;$P$4),5,IF(AND(O748&gt;=$P$4,O748&lt;=6),6,MROUND(O748,P$7))),IF(AND(MIN(G748,K748)&lt;#REF!,R748="!",O748&gt;=$P$4),"ONV",IF(AND(O748&gt;5,O748&lt;$P$4),5,IF(AND(O748&gt;=$P$4,O748&lt;=6),6,MROUND(O748,P$7))))),""))))</f>
        <v/>
      </c>
      <c r="Q748" s="187" t="e">
        <f>IF(AND($O$7="B",ISNUMBER(O748),MIN(G748,K748)&lt;#REF!),"!","")</f>
        <v>#REF!</v>
      </c>
      <c r="R748" s="190" t="str">
        <f t="shared" si="124"/>
        <v/>
      </c>
      <c r="S748" s="193" t="str">
        <f t="shared" si="134"/>
        <v/>
      </c>
    </row>
    <row r="749" spans="1:19" x14ac:dyDescent="0.2">
      <c r="A749" s="21" t="str">
        <f>OutputOsiris!A749</f>
        <v/>
      </c>
      <c r="B749" s="26" t="str">
        <f>VLOOKUP(A749,InputToets!$A$9:$A$1008,1,FALSE)</f>
        <v/>
      </c>
      <c r="C749" s="44" t="str">
        <f t="shared" si="125"/>
        <v/>
      </c>
      <c r="D749" s="45" t="str">
        <f>VLOOKUP(A749,Opdracht!$A$11:$A$1010,1,FALSE)</f>
        <v/>
      </c>
      <c r="E749" s="44" t="str">
        <f t="shared" si="126"/>
        <v/>
      </c>
      <c r="F749" s="19" t="str">
        <f>VLOOKUP(A749,OutputOsiris!$A$9:$B$1008,2,FALSE)</f>
        <v/>
      </c>
      <c r="G749" s="46" t="str">
        <f>IF(C749="NEE","",VLOOKUP(A749,InputToets!$A$9:$J$1008,8,FALSE))</f>
        <v/>
      </c>
      <c r="H749" s="13">
        <f t="shared" si="127"/>
        <v>0</v>
      </c>
      <c r="I749" s="12">
        <f t="shared" si="128"/>
        <v>1</v>
      </c>
      <c r="J749" s="13">
        <f t="shared" si="129"/>
        <v>0</v>
      </c>
      <c r="K749" s="46" t="str">
        <f>IF($K$7=0,"",VLOOKUP(A749,Opdracht!$A$11:$J$1010,8,FALSE))</f>
        <v/>
      </c>
      <c r="L749" s="13">
        <f t="shared" si="130"/>
        <v>0</v>
      </c>
      <c r="M749" s="12">
        <f t="shared" si="131"/>
        <v>0</v>
      </c>
      <c r="N749" s="12">
        <f t="shared" si="132"/>
        <v>0</v>
      </c>
      <c r="O749" s="46" t="str">
        <f t="shared" si="133"/>
        <v/>
      </c>
      <c r="P749" s="20" t="str">
        <f>IF(ISERROR(O749),(G749),IF(OR(ISERROR(G749),ISERROR(K749)),"",IF(AND(G749="",K749=""),IF(A749="","",""),IF(ISNUMBER(O749),IF(OR($O$7="T",$O$7="A"),IF(AND(O749&gt;5,O749&lt;$P$4),5,IF(AND(O749&gt;=$P$4,O749&lt;=6),6,MROUND(O749,P$7))),IF(AND(MIN(G749,K749)&lt;#REF!,R749="!",O749&gt;=$P$4),"ONV",IF(AND(O749&gt;5,O749&lt;$P$4),5,IF(AND(O749&gt;=$P$4,O749&lt;=6),6,MROUND(O749,P$7))))),""))))</f>
        <v/>
      </c>
      <c r="Q749" s="187" t="e">
        <f>IF(AND($O$7="B",ISNUMBER(O749),MIN(G749,K749)&lt;#REF!),"!","")</f>
        <v>#REF!</v>
      </c>
      <c r="R749" s="190" t="str">
        <f t="shared" si="124"/>
        <v/>
      </c>
      <c r="S749" s="193" t="str">
        <f t="shared" si="134"/>
        <v/>
      </c>
    </row>
    <row r="750" spans="1:19" x14ac:dyDescent="0.2">
      <c r="A750" s="21" t="str">
        <f>OutputOsiris!A750</f>
        <v/>
      </c>
      <c r="B750" s="26" t="str">
        <f>VLOOKUP(A750,InputToets!$A$9:$A$1008,1,FALSE)</f>
        <v/>
      </c>
      <c r="C750" s="44" t="str">
        <f t="shared" si="125"/>
        <v/>
      </c>
      <c r="D750" s="45" t="str">
        <f>VLOOKUP(A750,Opdracht!$A$11:$A$1010,1,FALSE)</f>
        <v/>
      </c>
      <c r="E750" s="44" t="str">
        <f t="shared" si="126"/>
        <v/>
      </c>
      <c r="F750" s="19" t="str">
        <f>VLOOKUP(A750,OutputOsiris!$A$9:$B$1008,2,FALSE)</f>
        <v/>
      </c>
      <c r="G750" s="46" t="str">
        <f>IF(C750="NEE","",VLOOKUP(A750,InputToets!$A$9:$J$1008,8,FALSE))</f>
        <v/>
      </c>
      <c r="H750" s="13">
        <f t="shared" si="127"/>
        <v>0</v>
      </c>
      <c r="I750" s="12">
        <f t="shared" si="128"/>
        <v>1</v>
      </c>
      <c r="J750" s="13">
        <f t="shared" si="129"/>
        <v>0</v>
      </c>
      <c r="K750" s="46" t="str">
        <f>IF($K$7=0,"",VLOOKUP(A750,Opdracht!$A$11:$J$1010,8,FALSE))</f>
        <v/>
      </c>
      <c r="L750" s="13">
        <f t="shared" si="130"/>
        <v>0</v>
      </c>
      <c r="M750" s="12">
        <f t="shared" si="131"/>
        <v>0</v>
      </c>
      <c r="N750" s="12">
        <f t="shared" si="132"/>
        <v>0</v>
      </c>
      <c r="O750" s="46" t="str">
        <f t="shared" si="133"/>
        <v/>
      </c>
      <c r="P750" s="20" t="str">
        <f>IF(ISERROR(O750),(G750),IF(OR(ISERROR(G750),ISERROR(K750)),"",IF(AND(G750="",K750=""),IF(A750="","",""),IF(ISNUMBER(O750),IF(OR($O$7="T",$O$7="A"),IF(AND(O750&gt;5,O750&lt;$P$4),5,IF(AND(O750&gt;=$P$4,O750&lt;=6),6,MROUND(O750,P$7))),IF(AND(MIN(G750,K750)&lt;#REF!,R750="!",O750&gt;=$P$4),"ONV",IF(AND(O750&gt;5,O750&lt;$P$4),5,IF(AND(O750&gt;=$P$4,O750&lt;=6),6,MROUND(O750,P$7))))),""))))</f>
        <v/>
      </c>
      <c r="Q750" s="187" t="e">
        <f>IF(AND($O$7="B",ISNUMBER(O750),MIN(G750,K750)&lt;#REF!),"!","")</f>
        <v>#REF!</v>
      </c>
      <c r="R750" s="190" t="str">
        <f t="shared" si="124"/>
        <v/>
      </c>
      <c r="S750" s="193" t="str">
        <f t="shared" si="134"/>
        <v/>
      </c>
    </row>
    <row r="751" spans="1:19" x14ac:dyDescent="0.2">
      <c r="A751" s="21" t="str">
        <f>OutputOsiris!A751</f>
        <v/>
      </c>
      <c r="B751" s="26" t="str">
        <f>VLOOKUP(A751,InputToets!$A$9:$A$1008,1,FALSE)</f>
        <v/>
      </c>
      <c r="C751" s="44" t="str">
        <f t="shared" si="125"/>
        <v/>
      </c>
      <c r="D751" s="45" t="str">
        <f>VLOOKUP(A751,Opdracht!$A$11:$A$1010,1,FALSE)</f>
        <v/>
      </c>
      <c r="E751" s="44" t="str">
        <f t="shared" si="126"/>
        <v/>
      </c>
      <c r="F751" s="19" t="str">
        <f>VLOOKUP(A751,OutputOsiris!$A$9:$B$1008,2,FALSE)</f>
        <v/>
      </c>
      <c r="G751" s="46" t="str">
        <f>IF(C751="NEE","",VLOOKUP(A751,InputToets!$A$9:$J$1008,8,FALSE))</f>
        <v/>
      </c>
      <c r="H751" s="13">
        <f t="shared" si="127"/>
        <v>0</v>
      </c>
      <c r="I751" s="12">
        <f t="shared" si="128"/>
        <v>1</v>
      </c>
      <c r="J751" s="13">
        <f t="shared" si="129"/>
        <v>0</v>
      </c>
      <c r="K751" s="46" t="str">
        <f>IF($K$7=0,"",VLOOKUP(A751,Opdracht!$A$11:$J$1010,8,FALSE))</f>
        <v/>
      </c>
      <c r="L751" s="13">
        <f t="shared" si="130"/>
        <v>0</v>
      </c>
      <c r="M751" s="12">
        <f t="shared" si="131"/>
        <v>0</v>
      </c>
      <c r="N751" s="12">
        <f t="shared" si="132"/>
        <v>0</v>
      </c>
      <c r="O751" s="46" t="str">
        <f t="shared" si="133"/>
        <v/>
      </c>
      <c r="P751" s="20" t="str">
        <f>IF(ISERROR(O751),(G751),IF(OR(ISERROR(G751),ISERROR(K751)),"",IF(AND(G751="",K751=""),IF(A751="","",""),IF(ISNUMBER(O751),IF(OR($O$7="T",$O$7="A"),IF(AND(O751&gt;5,O751&lt;$P$4),5,IF(AND(O751&gt;=$P$4,O751&lt;=6),6,MROUND(O751,P$7))),IF(AND(MIN(G751,K751)&lt;#REF!,R751="!",O751&gt;=$P$4),"ONV",IF(AND(O751&gt;5,O751&lt;$P$4),5,IF(AND(O751&gt;=$P$4,O751&lt;=6),6,MROUND(O751,P$7))))),""))))</f>
        <v/>
      </c>
      <c r="Q751" s="187" t="e">
        <f>IF(AND($O$7="B",ISNUMBER(O751),MIN(G751,K751)&lt;#REF!),"!","")</f>
        <v>#REF!</v>
      </c>
      <c r="R751" s="190" t="str">
        <f t="shared" si="124"/>
        <v/>
      </c>
      <c r="S751" s="193" t="str">
        <f t="shared" si="134"/>
        <v/>
      </c>
    </row>
    <row r="752" spans="1:19" x14ac:dyDescent="0.2">
      <c r="A752" s="21" t="str">
        <f>OutputOsiris!A752</f>
        <v/>
      </c>
      <c r="B752" s="26" t="str">
        <f>VLOOKUP(A752,InputToets!$A$9:$A$1008,1,FALSE)</f>
        <v/>
      </c>
      <c r="C752" s="44" t="str">
        <f t="shared" si="125"/>
        <v/>
      </c>
      <c r="D752" s="45" t="str">
        <f>VLOOKUP(A752,Opdracht!$A$11:$A$1010,1,FALSE)</f>
        <v/>
      </c>
      <c r="E752" s="44" t="str">
        <f t="shared" si="126"/>
        <v/>
      </c>
      <c r="F752" s="19" t="str">
        <f>VLOOKUP(A752,OutputOsiris!$A$9:$B$1008,2,FALSE)</f>
        <v/>
      </c>
      <c r="G752" s="46" t="str">
        <f>IF(C752="NEE","",VLOOKUP(A752,InputToets!$A$9:$J$1008,8,FALSE))</f>
        <v/>
      </c>
      <c r="H752" s="13">
        <f t="shared" si="127"/>
        <v>0</v>
      </c>
      <c r="I752" s="12">
        <f t="shared" si="128"/>
        <v>1</v>
      </c>
      <c r="J752" s="13">
        <f t="shared" si="129"/>
        <v>0</v>
      </c>
      <c r="K752" s="46" t="str">
        <f>IF($K$7=0,"",VLOOKUP(A752,Opdracht!$A$11:$J$1010,8,FALSE))</f>
        <v/>
      </c>
      <c r="L752" s="13">
        <f t="shared" si="130"/>
        <v>0</v>
      </c>
      <c r="M752" s="12">
        <f t="shared" si="131"/>
        <v>0</v>
      </c>
      <c r="N752" s="12">
        <f t="shared" si="132"/>
        <v>0</v>
      </c>
      <c r="O752" s="46" t="str">
        <f t="shared" si="133"/>
        <v/>
      </c>
      <c r="P752" s="20" t="str">
        <f>IF(ISERROR(O752),(G752),IF(OR(ISERROR(G752),ISERROR(K752)),"",IF(AND(G752="",K752=""),IF(A752="","",""),IF(ISNUMBER(O752),IF(OR($O$7="T",$O$7="A"),IF(AND(O752&gt;5,O752&lt;$P$4),5,IF(AND(O752&gt;=$P$4,O752&lt;=6),6,MROUND(O752,P$7))),IF(AND(MIN(G752,K752)&lt;#REF!,R752="!",O752&gt;=$P$4),"ONV",IF(AND(O752&gt;5,O752&lt;$P$4),5,IF(AND(O752&gt;=$P$4,O752&lt;=6),6,MROUND(O752,P$7))))),""))))</f>
        <v/>
      </c>
      <c r="Q752" s="187" t="e">
        <f>IF(AND($O$7="B",ISNUMBER(O752),MIN(G752,K752)&lt;#REF!),"!","")</f>
        <v>#REF!</v>
      </c>
      <c r="R752" s="190" t="str">
        <f t="shared" si="124"/>
        <v/>
      </c>
      <c r="S752" s="193" t="str">
        <f t="shared" si="134"/>
        <v/>
      </c>
    </row>
    <row r="753" spans="1:19" x14ac:dyDescent="0.2">
      <c r="A753" s="21" t="str">
        <f>OutputOsiris!A753</f>
        <v/>
      </c>
      <c r="B753" s="26" t="str">
        <f>VLOOKUP(A753,InputToets!$A$9:$A$1008,1,FALSE)</f>
        <v/>
      </c>
      <c r="C753" s="44" t="str">
        <f t="shared" si="125"/>
        <v/>
      </c>
      <c r="D753" s="45" t="str">
        <f>VLOOKUP(A753,Opdracht!$A$11:$A$1010,1,FALSE)</f>
        <v/>
      </c>
      <c r="E753" s="44" t="str">
        <f t="shared" si="126"/>
        <v/>
      </c>
      <c r="F753" s="19" t="str">
        <f>VLOOKUP(A753,OutputOsiris!$A$9:$B$1008,2,FALSE)</f>
        <v/>
      </c>
      <c r="G753" s="46" t="str">
        <f>IF(C753="NEE","",VLOOKUP(A753,InputToets!$A$9:$J$1008,8,FALSE))</f>
        <v/>
      </c>
      <c r="H753" s="13">
        <f t="shared" si="127"/>
        <v>0</v>
      </c>
      <c r="I753" s="12">
        <f t="shared" si="128"/>
        <v>1</v>
      </c>
      <c r="J753" s="13">
        <f t="shared" si="129"/>
        <v>0</v>
      </c>
      <c r="K753" s="46" t="str">
        <f>IF($K$7=0,"",VLOOKUP(A753,Opdracht!$A$11:$J$1010,8,FALSE))</f>
        <v/>
      </c>
      <c r="L753" s="13">
        <f t="shared" si="130"/>
        <v>0</v>
      </c>
      <c r="M753" s="12">
        <f t="shared" si="131"/>
        <v>0</v>
      </c>
      <c r="N753" s="12">
        <f t="shared" si="132"/>
        <v>0</v>
      </c>
      <c r="O753" s="46" t="str">
        <f t="shared" si="133"/>
        <v/>
      </c>
      <c r="P753" s="20" t="str">
        <f>IF(ISERROR(O753),(G753),IF(OR(ISERROR(G753),ISERROR(K753)),"",IF(AND(G753="",K753=""),IF(A753="","",""),IF(ISNUMBER(O753),IF(OR($O$7="T",$O$7="A"),IF(AND(O753&gt;5,O753&lt;$P$4),5,IF(AND(O753&gt;=$P$4,O753&lt;=6),6,MROUND(O753,P$7))),IF(AND(MIN(G753,K753)&lt;#REF!,R753="!",O753&gt;=$P$4),"ONV",IF(AND(O753&gt;5,O753&lt;$P$4),5,IF(AND(O753&gt;=$P$4,O753&lt;=6),6,MROUND(O753,P$7))))),""))))</f>
        <v/>
      </c>
      <c r="Q753" s="187" t="e">
        <f>IF(AND($O$7="B",ISNUMBER(O753),MIN(G753,K753)&lt;#REF!),"!","")</f>
        <v>#REF!</v>
      </c>
      <c r="R753" s="190" t="str">
        <f t="shared" si="124"/>
        <v/>
      </c>
      <c r="S753" s="193" t="str">
        <f t="shared" si="134"/>
        <v/>
      </c>
    </row>
    <row r="754" spans="1:19" x14ac:dyDescent="0.2">
      <c r="A754" s="21" t="str">
        <f>OutputOsiris!A754</f>
        <v/>
      </c>
      <c r="B754" s="26" t="str">
        <f>VLOOKUP(A754,InputToets!$A$9:$A$1008,1,FALSE)</f>
        <v/>
      </c>
      <c r="C754" s="44" t="str">
        <f t="shared" si="125"/>
        <v/>
      </c>
      <c r="D754" s="45" t="str">
        <f>VLOOKUP(A754,Opdracht!$A$11:$A$1010,1,FALSE)</f>
        <v/>
      </c>
      <c r="E754" s="44" t="str">
        <f t="shared" si="126"/>
        <v/>
      </c>
      <c r="F754" s="19" t="str">
        <f>VLOOKUP(A754,OutputOsiris!$A$9:$B$1008,2,FALSE)</f>
        <v/>
      </c>
      <c r="G754" s="46" t="str">
        <f>IF(C754="NEE","",VLOOKUP(A754,InputToets!$A$9:$J$1008,8,FALSE))</f>
        <v/>
      </c>
      <c r="H754" s="13">
        <f t="shared" si="127"/>
        <v>0</v>
      </c>
      <c r="I754" s="12">
        <f t="shared" si="128"/>
        <v>1</v>
      </c>
      <c r="J754" s="13">
        <f t="shared" si="129"/>
        <v>0</v>
      </c>
      <c r="K754" s="46" t="str">
        <f>IF($K$7=0,"",VLOOKUP(A754,Opdracht!$A$11:$J$1010,8,FALSE))</f>
        <v/>
      </c>
      <c r="L754" s="13">
        <f t="shared" si="130"/>
        <v>0</v>
      </c>
      <c r="M754" s="12">
        <f t="shared" si="131"/>
        <v>0</v>
      </c>
      <c r="N754" s="12">
        <f t="shared" si="132"/>
        <v>0</v>
      </c>
      <c r="O754" s="46" t="str">
        <f t="shared" si="133"/>
        <v/>
      </c>
      <c r="P754" s="20" t="str">
        <f>IF(ISERROR(O754),(G754),IF(OR(ISERROR(G754),ISERROR(K754)),"",IF(AND(G754="",K754=""),IF(A754="","",""),IF(ISNUMBER(O754),IF(OR($O$7="T",$O$7="A"),IF(AND(O754&gt;5,O754&lt;$P$4),5,IF(AND(O754&gt;=$P$4,O754&lt;=6),6,MROUND(O754,P$7))),IF(AND(MIN(G754,K754)&lt;#REF!,R754="!",O754&gt;=$P$4),"ONV",IF(AND(O754&gt;5,O754&lt;$P$4),5,IF(AND(O754&gt;=$P$4,O754&lt;=6),6,MROUND(O754,P$7))))),""))))</f>
        <v/>
      </c>
      <c r="Q754" s="187" t="e">
        <f>IF(AND($O$7="B",ISNUMBER(O754),MIN(G754,K754)&lt;#REF!),"!","")</f>
        <v>#REF!</v>
      </c>
      <c r="R754" s="190" t="str">
        <f t="shared" si="124"/>
        <v/>
      </c>
      <c r="S754" s="193" t="str">
        <f t="shared" si="134"/>
        <v/>
      </c>
    </row>
    <row r="755" spans="1:19" x14ac:dyDescent="0.2">
      <c r="A755" s="21" t="str">
        <f>OutputOsiris!A755</f>
        <v/>
      </c>
      <c r="B755" s="26" t="str">
        <f>VLOOKUP(A755,InputToets!$A$9:$A$1008,1,FALSE)</f>
        <v/>
      </c>
      <c r="C755" s="44" t="str">
        <f t="shared" si="125"/>
        <v/>
      </c>
      <c r="D755" s="45" t="str">
        <f>VLOOKUP(A755,Opdracht!$A$11:$A$1010,1,FALSE)</f>
        <v/>
      </c>
      <c r="E755" s="44" t="str">
        <f t="shared" si="126"/>
        <v/>
      </c>
      <c r="F755" s="19" t="str">
        <f>VLOOKUP(A755,OutputOsiris!$A$9:$B$1008,2,FALSE)</f>
        <v/>
      </c>
      <c r="G755" s="46" t="str">
        <f>IF(C755="NEE","",VLOOKUP(A755,InputToets!$A$9:$J$1008,8,FALSE))</f>
        <v/>
      </c>
      <c r="H755" s="13">
        <f t="shared" si="127"/>
        <v>0</v>
      </c>
      <c r="I755" s="12">
        <f t="shared" si="128"/>
        <v>1</v>
      </c>
      <c r="J755" s="13">
        <f t="shared" si="129"/>
        <v>0</v>
      </c>
      <c r="K755" s="46" t="str">
        <f>IF($K$7=0,"",VLOOKUP(A755,Opdracht!$A$11:$J$1010,8,FALSE))</f>
        <v/>
      </c>
      <c r="L755" s="13">
        <f t="shared" si="130"/>
        <v>0</v>
      </c>
      <c r="M755" s="12">
        <f t="shared" si="131"/>
        <v>0</v>
      </c>
      <c r="N755" s="12">
        <f t="shared" si="132"/>
        <v>0</v>
      </c>
      <c r="O755" s="46" t="str">
        <f t="shared" si="133"/>
        <v/>
      </c>
      <c r="P755" s="20" t="str">
        <f>IF(ISERROR(O755),(G755),IF(OR(ISERROR(G755),ISERROR(K755)),"",IF(AND(G755="",K755=""),IF(A755="","",""),IF(ISNUMBER(O755),IF(OR($O$7="T",$O$7="A"),IF(AND(O755&gt;5,O755&lt;$P$4),5,IF(AND(O755&gt;=$P$4,O755&lt;=6),6,MROUND(O755,P$7))),IF(AND(MIN(G755,K755)&lt;#REF!,R755="!",O755&gt;=$P$4),"ONV",IF(AND(O755&gt;5,O755&lt;$P$4),5,IF(AND(O755&gt;=$P$4,O755&lt;=6),6,MROUND(O755,P$7))))),""))))</f>
        <v/>
      </c>
      <c r="Q755" s="187" t="e">
        <f>IF(AND($O$7="B",ISNUMBER(O755),MIN(G755,K755)&lt;#REF!),"!","")</f>
        <v>#REF!</v>
      </c>
      <c r="R755" s="190" t="str">
        <f t="shared" si="124"/>
        <v/>
      </c>
      <c r="S755" s="193" t="str">
        <f t="shared" si="134"/>
        <v/>
      </c>
    </row>
    <row r="756" spans="1:19" x14ac:dyDescent="0.2">
      <c r="A756" s="21" t="str">
        <f>OutputOsiris!A756</f>
        <v/>
      </c>
      <c r="B756" s="26" t="str">
        <f>VLOOKUP(A756,InputToets!$A$9:$A$1008,1,FALSE)</f>
        <v/>
      </c>
      <c r="C756" s="44" t="str">
        <f t="shared" si="125"/>
        <v/>
      </c>
      <c r="D756" s="45" t="str">
        <f>VLOOKUP(A756,Opdracht!$A$11:$A$1010,1,FALSE)</f>
        <v/>
      </c>
      <c r="E756" s="44" t="str">
        <f t="shared" si="126"/>
        <v/>
      </c>
      <c r="F756" s="19" t="str">
        <f>VLOOKUP(A756,OutputOsiris!$A$9:$B$1008,2,FALSE)</f>
        <v/>
      </c>
      <c r="G756" s="46" t="str">
        <f>IF(C756="NEE","",VLOOKUP(A756,InputToets!$A$9:$J$1008,8,FALSE))</f>
        <v/>
      </c>
      <c r="H756" s="13">
        <f t="shared" si="127"/>
        <v>0</v>
      </c>
      <c r="I756" s="12">
        <f t="shared" si="128"/>
        <v>1</v>
      </c>
      <c r="J756" s="13">
        <f t="shared" si="129"/>
        <v>0</v>
      </c>
      <c r="K756" s="46" t="str">
        <f>IF($K$7=0,"",VLOOKUP(A756,Opdracht!$A$11:$J$1010,8,FALSE))</f>
        <v/>
      </c>
      <c r="L756" s="13">
        <f t="shared" si="130"/>
        <v>0</v>
      </c>
      <c r="M756" s="12">
        <f t="shared" si="131"/>
        <v>0</v>
      </c>
      <c r="N756" s="12">
        <f t="shared" si="132"/>
        <v>0</v>
      </c>
      <c r="O756" s="46" t="str">
        <f t="shared" si="133"/>
        <v/>
      </c>
      <c r="P756" s="20" t="str">
        <f>IF(ISERROR(O756),(G756),IF(OR(ISERROR(G756),ISERROR(K756)),"",IF(AND(G756="",K756=""),IF(A756="","",""),IF(ISNUMBER(O756),IF(OR($O$7="T",$O$7="A"),IF(AND(O756&gt;5,O756&lt;$P$4),5,IF(AND(O756&gt;=$P$4,O756&lt;=6),6,MROUND(O756,P$7))),IF(AND(MIN(G756,K756)&lt;#REF!,R756="!",O756&gt;=$P$4),"ONV",IF(AND(O756&gt;5,O756&lt;$P$4),5,IF(AND(O756&gt;=$P$4,O756&lt;=6),6,MROUND(O756,P$7))))),""))))</f>
        <v/>
      </c>
      <c r="Q756" s="187" t="e">
        <f>IF(AND($O$7="B",ISNUMBER(O756),MIN(G756,K756)&lt;#REF!),"!","")</f>
        <v>#REF!</v>
      </c>
      <c r="R756" s="190" t="str">
        <f t="shared" si="124"/>
        <v/>
      </c>
      <c r="S756" s="193" t="str">
        <f t="shared" si="134"/>
        <v/>
      </c>
    </row>
    <row r="757" spans="1:19" x14ac:dyDescent="0.2">
      <c r="A757" s="21" t="str">
        <f>OutputOsiris!A757</f>
        <v/>
      </c>
      <c r="B757" s="26" t="str">
        <f>VLOOKUP(A757,InputToets!$A$9:$A$1008,1,FALSE)</f>
        <v/>
      </c>
      <c r="C757" s="44" t="str">
        <f t="shared" si="125"/>
        <v/>
      </c>
      <c r="D757" s="45" t="str">
        <f>VLOOKUP(A757,Opdracht!$A$11:$A$1010,1,FALSE)</f>
        <v/>
      </c>
      <c r="E757" s="44" t="str">
        <f t="shared" si="126"/>
        <v/>
      </c>
      <c r="F757" s="19" t="str">
        <f>VLOOKUP(A757,OutputOsiris!$A$9:$B$1008,2,FALSE)</f>
        <v/>
      </c>
      <c r="G757" s="46" t="str">
        <f>IF(C757="NEE","",VLOOKUP(A757,InputToets!$A$9:$J$1008,8,FALSE))</f>
        <v/>
      </c>
      <c r="H757" s="13">
        <f t="shared" si="127"/>
        <v>0</v>
      </c>
      <c r="I757" s="12">
        <f t="shared" si="128"/>
        <v>1</v>
      </c>
      <c r="J757" s="13">
        <f t="shared" si="129"/>
        <v>0</v>
      </c>
      <c r="K757" s="46" t="str">
        <f>IF($K$7=0,"",VLOOKUP(A757,Opdracht!$A$11:$J$1010,8,FALSE))</f>
        <v/>
      </c>
      <c r="L757" s="13">
        <f t="shared" si="130"/>
        <v>0</v>
      </c>
      <c r="M757" s="12">
        <f t="shared" si="131"/>
        <v>0</v>
      </c>
      <c r="N757" s="12">
        <f t="shared" si="132"/>
        <v>0</v>
      </c>
      <c r="O757" s="46" t="str">
        <f t="shared" si="133"/>
        <v/>
      </c>
      <c r="P757" s="20" t="str">
        <f>IF(ISERROR(O757),(G757),IF(OR(ISERROR(G757),ISERROR(K757)),"",IF(AND(G757="",K757=""),IF(A757="","",""),IF(ISNUMBER(O757),IF(OR($O$7="T",$O$7="A"),IF(AND(O757&gt;5,O757&lt;$P$4),5,IF(AND(O757&gt;=$P$4,O757&lt;=6),6,MROUND(O757,P$7))),IF(AND(MIN(G757,K757)&lt;#REF!,R757="!",O757&gt;=$P$4),"ONV",IF(AND(O757&gt;5,O757&lt;$P$4),5,IF(AND(O757&gt;=$P$4,O757&lt;=6),6,MROUND(O757,P$7))))),""))))</f>
        <v/>
      </c>
      <c r="Q757" s="187" t="e">
        <f>IF(AND($O$7="B",ISNUMBER(O757),MIN(G757,K757)&lt;#REF!),"!","")</f>
        <v>#REF!</v>
      </c>
      <c r="R757" s="190" t="str">
        <f t="shared" si="124"/>
        <v/>
      </c>
      <c r="S757" s="193" t="str">
        <f t="shared" si="134"/>
        <v/>
      </c>
    </row>
    <row r="758" spans="1:19" x14ac:dyDescent="0.2">
      <c r="A758" s="21" t="str">
        <f>OutputOsiris!A758</f>
        <v/>
      </c>
      <c r="B758" s="26" t="str">
        <f>VLOOKUP(A758,InputToets!$A$9:$A$1008,1,FALSE)</f>
        <v/>
      </c>
      <c r="C758" s="44" t="str">
        <f t="shared" si="125"/>
        <v/>
      </c>
      <c r="D758" s="45" t="str">
        <f>VLOOKUP(A758,Opdracht!$A$11:$A$1010,1,FALSE)</f>
        <v/>
      </c>
      <c r="E758" s="44" t="str">
        <f t="shared" si="126"/>
        <v/>
      </c>
      <c r="F758" s="19" t="str">
        <f>VLOOKUP(A758,OutputOsiris!$A$9:$B$1008,2,FALSE)</f>
        <v/>
      </c>
      <c r="G758" s="46" t="str">
        <f>IF(C758="NEE","",VLOOKUP(A758,InputToets!$A$9:$J$1008,8,FALSE))</f>
        <v/>
      </c>
      <c r="H758" s="13">
        <f t="shared" si="127"/>
        <v>0</v>
      </c>
      <c r="I758" s="12">
        <f t="shared" si="128"/>
        <v>1</v>
      </c>
      <c r="J758" s="13">
        <f t="shared" si="129"/>
        <v>0</v>
      </c>
      <c r="K758" s="46" t="str">
        <f>IF($K$7=0,"",VLOOKUP(A758,Opdracht!$A$11:$J$1010,8,FALSE))</f>
        <v/>
      </c>
      <c r="L758" s="13">
        <f t="shared" si="130"/>
        <v>0</v>
      </c>
      <c r="M758" s="12">
        <f t="shared" si="131"/>
        <v>0</v>
      </c>
      <c r="N758" s="12">
        <f t="shared" si="132"/>
        <v>0</v>
      </c>
      <c r="O758" s="46" t="str">
        <f t="shared" si="133"/>
        <v/>
      </c>
      <c r="P758" s="20" t="str">
        <f>IF(ISERROR(O758),(G758),IF(OR(ISERROR(G758),ISERROR(K758)),"",IF(AND(G758="",K758=""),IF(A758="","",""),IF(ISNUMBER(O758),IF(OR($O$7="T",$O$7="A"),IF(AND(O758&gt;5,O758&lt;$P$4),5,IF(AND(O758&gt;=$P$4,O758&lt;=6),6,MROUND(O758,P$7))),IF(AND(MIN(G758,K758)&lt;#REF!,R758="!",O758&gt;=$P$4),"ONV",IF(AND(O758&gt;5,O758&lt;$P$4),5,IF(AND(O758&gt;=$P$4,O758&lt;=6),6,MROUND(O758,P$7))))),""))))</f>
        <v/>
      </c>
      <c r="Q758" s="187" t="e">
        <f>IF(AND($O$7="B",ISNUMBER(O758),MIN(G758,K758)&lt;#REF!),"!","")</f>
        <v>#REF!</v>
      </c>
      <c r="R758" s="190" t="str">
        <f t="shared" si="124"/>
        <v/>
      </c>
      <c r="S758" s="193" t="str">
        <f t="shared" si="134"/>
        <v/>
      </c>
    </row>
    <row r="759" spans="1:19" x14ac:dyDescent="0.2">
      <c r="A759" s="21" t="str">
        <f>OutputOsiris!A759</f>
        <v/>
      </c>
      <c r="B759" s="26" t="str">
        <f>VLOOKUP(A759,InputToets!$A$9:$A$1008,1,FALSE)</f>
        <v/>
      </c>
      <c r="C759" s="44" t="str">
        <f t="shared" si="125"/>
        <v/>
      </c>
      <c r="D759" s="45" t="str">
        <f>VLOOKUP(A759,Opdracht!$A$11:$A$1010,1,FALSE)</f>
        <v/>
      </c>
      <c r="E759" s="44" t="str">
        <f t="shared" si="126"/>
        <v/>
      </c>
      <c r="F759" s="19" t="str">
        <f>VLOOKUP(A759,OutputOsiris!$A$9:$B$1008,2,FALSE)</f>
        <v/>
      </c>
      <c r="G759" s="46" t="str">
        <f>IF(C759="NEE","",VLOOKUP(A759,InputToets!$A$9:$J$1008,8,FALSE))</f>
        <v/>
      </c>
      <c r="H759" s="13">
        <f t="shared" si="127"/>
        <v>0</v>
      </c>
      <c r="I759" s="12">
        <f t="shared" si="128"/>
        <v>1</v>
      </c>
      <c r="J759" s="13">
        <f t="shared" si="129"/>
        <v>0</v>
      </c>
      <c r="K759" s="46" t="str">
        <f>IF($K$7=0,"",VLOOKUP(A759,Opdracht!$A$11:$J$1010,8,FALSE))</f>
        <v/>
      </c>
      <c r="L759" s="13">
        <f t="shared" si="130"/>
        <v>0</v>
      </c>
      <c r="M759" s="12">
        <f t="shared" si="131"/>
        <v>0</v>
      </c>
      <c r="N759" s="12">
        <f t="shared" si="132"/>
        <v>0</v>
      </c>
      <c r="O759" s="46" t="str">
        <f t="shared" si="133"/>
        <v/>
      </c>
      <c r="P759" s="20" t="str">
        <f>IF(ISERROR(O759),(G759),IF(OR(ISERROR(G759),ISERROR(K759)),"",IF(AND(G759="",K759=""),IF(A759="","",""),IF(ISNUMBER(O759),IF(OR($O$7="T",$O$7="A"),IF(AND(O759&gt;5,O759&lt;$P$4),5,IF(AND(O759&gt;=$P$4,O759&lt;=6),6,MROUND(O759,P$7))),IF(AND(MIN(G759,K759)&lt;#REF!,R759="!",O759&gt;=$P$4),"ONV",IF(AND(O759&gt;5,O759&lt;$P$4),5,IF(AND(O759&gt;=$P$4,O759&lt;=6),6,MROUND(O759,P$7))))),""))))</f>
        <v/>
      </c>
      <c r="Q759" s="187" t="e">
        <f>IF(AND($O$7="B",ISNUMBER(O759),MIN(G759,K759)&lt;#REF!),"!","")</f>
        <v>#REF!</v>
      </c>
      <c r="R759" s="190" t="str">
        <f t="shared" si="124"/>
        <v/>
      </c>
      <c r="S759" s="193" t="str">
        <f t="shared" si="134"/>
        <v/>
      </c>
    </row>
    <row r="760" spans="1:19" x14ac:dyDescent="0.2">
      <c r="A760" s="21" t="str">
        <f>OutputOsiris!A760</f>
        <v/>
      </c>
      <c r="B760" s="26" t="str">
        <f>VLOOKUP(A760,InputToets!$A$9:$A$1008,1,FALSE)</f>
        <v/>
      </c>
      <c r="C760" s="44" t="str">
        <f t="shared" si="125"/>
        <v/>
      </c>
      <c r="D760" s="45" t="str">
        <f>VLOOKUP(A760,Opdracht!$A$11:$A$1010,1,FALSE)</f>
        <v/>
      </c>
      <c r="E760" s="44" t="str">
        <f t="shared" si="126"/>
        <v/>
      </c>
      <c r="F760" s="19" t="str">
        <f>VLOOKUP(A760,OutputOsiris!$A$9:$B$1008,2,FALSE)</f>
        <v/>
      </c>
      <c r="G760" s="46" t="str">
        <f>IF(C760="NEE","",VLOOKUP(A760,InputToets!$A$9:$J$1008,8,FALSE))</f>
        <v/>
      </c>
      <c r="H760" s="13">
        <f t="shared" si="127"/>
        <v>0</v>
      </c>
      <c r="I760" s="12">
        <f t="shared" si="128"/>
        <v>1</v>
      </c>
      <c r="J760" s="13">
        <f t="shared" si="129"/>
        <v>0</v>
      </c>
      <c r="K760" s="46" t="str">
        <f>IF($K$7=0,"",VLOOKUP(A760,Opdracht!$A$11:$J$1010,8,FALSE))</f>
        <v/>
      </c>
      <c r="L760" s="13">
        <f t="shared" si="130"/>
        <v>0</v>
      </c>
      <c r="M760" s="12">
        <f t="shared" si="131"/>
        <v>0</v>
      </c>
      <c r="N760" s="12">
        <f t="shared" si="132"/>
        <v>0</v>
      </c>
      <c r="O760" s="46" t="str">
        <f t="shared" si="133"/>
        <v/>
      </c>
      <c r="P760" s="20" t="str">
        <f>IF(ISERROR(O760),(G760),IF(OR(ISERROR(G760),ISERROR(K760)),"",IF(AND(G760="",K760=""),IF(A760="","",""),IF(ISNUMBER(O760),IF(OR($O$7="T",$O$7="A"),IF(AND(O760&gt;5,O760&lt;$P$4),5,IF(AND(O760&gt;=$P$4,O760&lt;=6),6,MROUND(O760,P$7))),IF(AND(MIN(G760,K760)&lt;#REF!,R760="!",O760&gt;=$P$4),"ONV",IF(AND(O760&gt;5,O760&lt;$P$4),5,IF(AND(O760&gt;=$P$4,O760&lt;=6),6,MROUND(O760,P$7))))),""))))</f>
        <v/>
      </c>
      <c r="Q760" s="187" t="e">
        <f>IF(AND($O$7="B",ISNUMBER(O760),MIN(G760,K760)&lt;#REF!),"!","")</f>
        <v>#REF!</v>
      </c>
      <c r="R760" s="190" t="str">
        <f t="shared" si="124"/>
        <v/>
      </c>
      <c r="S760" s="193" t="str">
        <f t="shared" si="134"/>
        <v/>
      </c>
    </row>
    <row r="761" spans="1:19" x14ac:dyDescent="0.2">
      <c r="A761" s="21" t="str">
        <f>OutputOsiris!A761</f>
        <v/>
      </c>
      <c r="B761" s="26" t="str">
        <f>VLOOKUP(A761,InputToets!$A$9:$A$1008,1,FALSE)</f>
        <v/>
      </c>
      <c r="C761" s="44" t="str">
        <f t="shared" si="125"/>
        <v/>
      </c>
      <c r="D761" s="45" t="str">
        <f>VLOOKUP(A761,Opdracht!$A$11:$A$1010,1,FALSE)</f>
        <v/>
      </c>
      <c r="E761" s="44" t="str">
        <f t="shared" si="126"/>
        <v/>
      </c>
      <c r="F761" s="19" t="str">
        <f>VLOOKUP(A761,OutputOsiris!$A$9:$B$1008,2,FALSE)</f>
        <v/>
      </c>
      <c r="G761" s="46" t="str">
        <f>IF(C761="NEE","",VLOOKUP(A761,InputToets!$A$9:$J$1008,8,FALSE))</f>
        <v/>
      </c>
      <c r="H761" s="13">
        <f t="shared" si="127"/>
        <v>0</v>
      </c>
      <c r="I761" s="12">
        <f t="shared" si="128"/>
        <v>1</v>
      </c>
      <c r="J761" s="13">
        <f t="shared" si="129"/>
        <v>0</v>
      </c>
      <c r="K761" s="46" t="str">
        <f>IF($K$7=0,"",VLOOKUP(A761,Opdracht!$A$11:$J$1010,8,FALSE))</f>
        <v/>
      </c>
      <c r="L761" s="13">
        <f t="shared" si="130"/>
        <v>0</v>
      </c>
      <c r="M761" s="12">
        <f t="shared" si="131"/>
        <v>0</v>
      </c>
      <c r="N761" s="12">
        <f t="shared" si="132"/>
        <v>0</v>
      </c>
      <c r="O761" s="46" t="str">
        <f t="shared" si="133"/>
        <v/>
      </c>
      <c r="P761" s="20" t="str">
        <f>IF(ISERROR(O761),(G761),IF(OR(ISERROR(G761),ISERROR(K761)),"",IF(AND(G761="",K761=""),IF(A761="","",""),IF(ISNUMBER(O761),IF(OR($O$7="T",$O$7="A"),IF(AND(O761&gt;5,O761&lt;$P$4),5,IF(AND(O761&gt;=$P$4,O761&lt;=6),6,MROUND(O761,P$7))),IF(AND(MIN(G761,K761)&lt;#REF!,R761="!",O761&gt;=$P$4),"ONV",IF(AND(O761&gt;5,O761&lt;$P$4),5,IF(AND(O761&gt;=$P$4,O761&lt;=6),6,MROUND(O761,P$7))))),""))))</f>
        <v/>
      </c>
      <c r="Q761" s="187" t="e">
        <f>IF(AND($O$7="B",ISNUMBER(O761),MIN(G761,K761)&lt;#REF!),"!","")</f>
        <v>#REF!</v>
      </c>
      <c r="R761" s="190" t="str">
        <f t="shared" si="124"/>
        <v/>
      </c>
      <c r="S761" s="193" t="str">
        <f t="shared" si="134"/>
        <v/>
      </c>
    </row>
    <row r="762" spans="1:19" x14ac:dyDescent="0.2">
      <c r="A762" s="21" t="str">
        <f>OutputOsiris!A762</f>
        <v/>
      </c>
      <c r="B762" s="26" t="str">
        <f>VLOOKUP(A762,InputToets!$A$9:$A$1008,1,FALSE)</f>
        <v/>
      </c>
      <c r="C762" s="44" t="str">
        <f t="shared" si="125"/>
        <v/>
      </c>
      <c r="D762" s="45" t="str">
        <f>VLOOKUP(A762,Opdracht!$A$11:$A$1010,1,FALSE)</f>
        <v/>
      </c>
      <c r="E762" s="44" t="str">
        <f t="shared" si="126"/>
        <v/>
      </c>
      <c r="F762" s="19" t="str">
        <f>VLOOKUP(A762,OutputOsiris!$A$9:$B$1008,2,FALSE)</f>
        <v/>
      </c>
      <c r="G762" s="46" t="str">
        <f>IF(C762="NEE","",VLOOKUP(A762,InputToets!$A$9:$J$1008,8,FALSE))</f>
        <v/>
      </c>
      <c r="H762" s="13">
        <f t="shared" si="127"/>
        <v>0</v>
      </c>
      <c r="I762" s="12">
        <f t="shared" si="128"/>
        <v>1</v>
      </c>
      <c r="J762" s="13">
        <f t="shared" si="129"/>
        <v>0</v>
      </c>
      <c r="K762" s="46" t="str">
        <f>IF($K$7=0,"",VLOOKUP(A762,Opdracht!$A$11:$J$1010,8,FALSE))</f>
        <v/>
      </c>
      <c r="L762" s="13">
        <f t="shared" si="130"/>
        <v>0</v>
      </c>
      <c r="M762" s="12">
        <f t="shared" si="131"/>
        <v>0</v>
      </c>
      <c r="N762" s="12">
        <f t="shared" si="132"/>
        <v>0</v>
      </c>
      <c r="O762" s="46" t="str">
        <f t="shared" si="133"/>
        <v/>
      </c>
      <c r="P762" s="20" t="str">
        <f>IF(ISERROR(O762),(G762),IF(OR(ISERROR(G762),ISERROR(K762)),"",IF(AND(G762="",K762=""),IF(A762="","",""),IF(ISNUMBER(O762),IF(OR($O$7="T",$O$7="A"),IF(AND(O762&gt;5,O762&lt;$P$4),5,IF(AND(O762&gt;=$P$4,O762&lt;=6),6,MROUND(O762,P$7))),IF(AND(MIN(G762,K762)&lt;#REF!,R762="!",O762&gt;=$P$4),"ONV",IF(AND(O762&gt;5,O762&lt;$P$4),5,IF(AND(O762&gt;=$P$4,O762&lt;=6),6,MROUND(O762,P$7))))),""))))</f>
        <v/>
      </c>
      <c r="Q762" s="187" t="e">
        <f>IF(AND($O$7="B",ISNUMBER(O762),MIN(G762,K762)&lt;#REF!),"!","")</f>
        <v>#REF!</v>
      </c>
      <c r="R762" s="190" t="str">
        <f t="shared" si="124"/>
        <v/>
      </c>
      <c r="S762" s="193" t="str">
        <f t="shared" si="134"/>
        <v/>
      </c>
    </row>
    <row r="763" spans="1:19" x14ac:dyDescent="0.2">
      <c r="A763" s="21" t="str">
        <f>OutputOsiris!A763</f>
        <v/>
      </c>
      <c r="B763" s="26" t="str">
        <f>VLOOKUP(A763,InputToets!$A$9:$A$1008,1,FALSE)</f>
        <v/>
      </c>
      <c r="C763" s="44" t="str">
        <f t="shared" si="125"/>
        <v/>
      </c>
      <c r="D763" s="45" t="str">
        <f>VLOOKUP(A763,Opdracht!$A$11:$A$1010,1,FALSE)</f>
        <v/>
      </c>
      <c r="E763" s="44" t="str">
        <f t="shared" si="126"/>
        <v/>
      </c>
      <c r="F763" s="19" t="str">
        <f>VLOOKUP(A763,OutputOsiris!$A$9:$B$1008,2,FALSE)</f>
        <v/>
      </c>
      <c r="G763" s="46" t="str">
        <f>IF(C763="NEE","",VLOOKUP(A763,InputToets!$A$9:$J$1008,8,FALSE))</f>
        <v/>
      </c>
      <c r="H763" s="13">
        <f t="shared" si="127"/>
        <v>0</v>
      </c>
      <c r="I763" s="12">
        <f t="shared" si="128"/>
        <v>1</v>
      </c>
      <c r="J763" s="13">
        <f t="shared" si="129"/>
        <v>0</v>
      </c>
      <c r="K763" s="46" t="str">
        <f>IF($K$7=0,"",VLOOKUP(A763,Opdracht!$A$11:$J$1010,8,FALSE))</f>
        <v/>
      </c>
      <c r="L763" s="13">
        <f t="shared" si="130"/>
        <v>0</v>
      </c>
      <c r="M763" s="12">
        <f t="shared" si="131"/>
        <v>0</v>
      </c>
      <c r="N763" s="12">
        <f t="shared" si="132"/>
        <v>0</v>
      </c>
      <c r="O763" s="46" t="str">
        <f t="shared" si="133"/>
        <v/>
      </c>
      <c r="P763" s="20" t="str">
        <f>IF(ISERROR(O763),(G763),IF(OR(ISERROR(G763),ISERROR(K763)),"",IF(AND(G763="",K763=""),IF(A763="","",""),IF(ISNUMBER(O763),IF(OR($O$7="T",$O$7="A"),IF(AND(O763&gt;5,O763&lt;$P$4),5,IF(AND(O763&gt;=$P$4,O763&lt;=6),6,MROUND(O763,P$7))),IF(AND(MIN(G763,K763)&lt;#REF!,R763="!",O763&gt;=$P$4),"ONV",IF(AND(O763&gt;5,O763&lt;$P$4),5,IF(AND(O763&gt;=$P$4,O763&lt;=6),6,MROUND(O763,P$7))))),""))))</f>
        <v/>
      </c>
      <c r="Q763" s="187" t="e">
        <f>IF(AND($O$7="B",ISNUMBER(O763),MIN(G763,K763)&lt;#REF!),"!","")</f>
        <v>#REF!</v>
      </c>
      <c r="R763" s="190" t="str">
        <f t="shared" si="124"/>
        <v/>
      </c>
      <c r="S763" s="193" t="str">
        <f t="shared" si="134"/>
        <v/>
      </c>
    </row>
    <row r="764" spans="1:19" x14ac:dyDescent="0.2">
      <c r="A764" s="21" t="str">
        <f>OutputOsiris!A764</f>
        <v/>
      </c>
      <c r="B764" s="26" t="str">
        <f>VLOOKUP(A764,InputToets!$A$9:$A$1008,1,FALSE)</f>
        <v/>
      </c>
      <c r="C764" s="44" t="str">
        <f t="shared" si="125"/>
        <v/>
      </c>
      <c r="D764" s="45" t="str">
        <f>VLOOKUP(A764,Opdracht!$A$11:$A$1010,1,FALSE)</f>
        <v/>
      </c>
      <c r="E764" s="44" t="str">
        <f t="shared" si="126"/>
        <v/>
      </c>
      <c r="F764" s="19" t="str">
        <f>VLOOKUP(A764,OutputOsiris!$A$9:$B$1008,2,FALSE)</f>
        <v/>
      </c>
      <c r="G764" s="46" t="str">
        <f>IF(C764="NEE","",VLOOKUP(A764,InputToets!$A$9:$J$1008,8,FALSE))</f>
        <v/>
      </c>
      <c r="H764" s="13">
        <f t="shared" si="127"/>
        <v>0</v>
      </c>
      <c r="I764" s="12">
        <f t="shared" si="128"/>
        <v>1</v>
      </c>
      <c r="J764" s="13">
        <f t="shared" si="129"/>
        <v>0</v>
      </c>
      <c r="K764" s="46" t="str">
        <f>IF($K$7=0,"",VLOOKUP(A764,Opdracht!$A$11:$J$1010,8,FALSE))</f>
        <v/>
      </c>
      <c r="L764" s="13">
        <f t="shared" si="130"/>
        <v>0</v>
      </c>
      <c r="M764" s="12">
        <f t="shared" si="131"/>
        <v>0</v>
      </c>
      <c r="N764" s="12">
        <f t="shared" si="132"/>
        <v>0</v>
      </c>
      <c r="O764" s="46" t="str">
        <f t="shared" si="133"/>
        <v/>
      </c>
      <c r="P764" s="20" t="str">
        <f>IF(ISERROR(O764),(G764),IF(OR(ISERROR(G764),ISERROR(K764)),"",IF(AND(G764="",K764=""),IF(A764="","",""),IF(ISNUMBER(O764),IF(OR($O$7="T",$O$7="A"),IF(AND(O764&gt;5,O764&lt;$P$4),5,IF(AND(O764&gt;=$P$4,O764&lt;=6),6,MROUND(O764,P$7))),IF(AND(MIN(G764,K764)&lt;#REF!,R764="!",O764&gt;=$P$4),"ONV",IF(AND(O764&gt;5,O764&lt;$P$4),5,IF(AND(O764&gt;=$P$4,O764&lt;=6),6,MROUND(O764,P$7))))),""))))</f>
        <v/>
      </c>
      <c r="Q764" s="187" t="e">
        <f>IF(AND($O$7="B",ISNUMBER(O764),MIN(G764,K764)&lt;#REF!),"!","")</f>
        <v>#REF!</v>
      </c>
      <c r="R764" s="190" t="str">
        <f t="shared" si="124"/>
        <v/>
      </c>
      <c r="S764" s="193" t="str">
        <f t="shared" si="134"/>
        <v/>
      </c>
    </row>
    <row r="765" spans="1:19" x14ac:dyDescent="0.2">
      <c r="A765" s="21" t="str">
        <f>OutputOsiris!A765</f>
        <v/>
      </c>
      <c r="B765" s="26" t="str">
        <f>VLOOKUP(A765,InputToets!$A$9:$A$1008,1,FALSE)</f>
        <v/>
      </c>
      <c r="C765" s="44" t="str">
        <f t="shared" si="125"/>
        <v/>
      </c>
      <c r="D765" s="45" t="str">
        <f>VLOOKUP(A765,Opdracht!$A$11:$A$1010,1,FALSE)</f>
        <v/>
      </c>
      <c r="E765" s="44" t="str">
        <f t="shared" si="126"/>
        <v/>
      </c>
      <c r="F765" s="19" t="str">
        <f>VLOOKUP(A765,OutputOsiris!$A$9:$B$1008,2,FALSE)</f>
        <v/>
      </c>
      <c r="G765" s="46" t="str">
        <f>IF(C765="NEE","",VLOOKUP(A765,InputToets!$A$9:$J$1008,8,FALSE))</f>
        <v/>
      </c>
      <c r="H765" s="13">
        <f t="shared" si="127"/>
        <v>0</v>
      </c>
      <c r="I765" s="12">
        <f t="shared" si="128"/>
        <v>1</v>
      </c>
      <c r="J765" s="13">
        <f t="shared" si="129"/>
        <v>0</v>
      </c>
      <c r="K765" s="46" t="str">
        <f>IF($K$7=0,"",VLOOKUP(A765,Opdracht!$A$11:$J$1010,8,FALSE))</f>
        <v/>
      </c>
      <c r="L765" s="13">
        <f t="shared" si="130"/>
        <v>0</v>
      </c>
      <c r="M765" s="12">
        <f t="shared" si="131"/>
        <v>0</v>
      </c>
      <c r="N765" s="12">
        <f t="shared" si="132"/>
        <v>0</v>
      </c>
      <c r="O765" s="46" t="str">
        <f t="shared" si="133"/>
        <v/>
      </c>
      <c r="P765" s="20" t="str">
        <f>IF(ISERROR(O765),(G765),IF(OR(ISERROR(G765),ISERROR(K765)),"",IF(AND(G765="",K765=""),IF(A765="","",""),IF(ISNUMBER(O765),IF(OR($O$7="T",$O$7="A"),IF(AND(O765&gt;5,O765&lt;$P$4),5,IF(AND(O765&gt;=$P$4,O765&lt;=6),6,MROUND(O765,P$7))),IF(AND(MIN(G765,K765)&lt;#REF!,R765="!",O765&gt;=$P$4),"ONV",IF(AND(O765&gt;5,O765&lt;$P$4),5,IF(AND(O765&gt;=$P$4,O765&lt;=6),6,MROUND(O765,P$7))))),""))))</f>
        <v/>
      </c>
      <c r="Q765" s="187" t="e">
        <f>IF(AND($O$7="B",ISNUMBER(O765),MIN(G765,K765)&lt;#REF!),"!","")</f>
        <v>#REF!</v>
      </c>
      <c r="R765" s="190" t="str">
        <f t="shared" si="124"/>
        <v/>
      </c>
      <c r="S765" s="193" t="str">
        <f t="shared" si="134"/>
        <v/>
      </c>
    </row>
    <row r="766" spans="1:19" x14ac:dyDescent="0.2">
      <c r="A766" s="21" t="str">
        <f>OutputOsiris!A766</f>
        <v/>
      </c>
      <c r="B766" s="26" t="str">
        <f>VLOOKUP(A766,InputToets!$A$9:$A$1008,1,FALSE)</f>
        <v/>
      </c>
      <c r="C766" s="44" t="str">
        <f t="shared" si="125"/>
        <v/>
      </c>
      <c r="D766" s="45" t="str">
        <f>VLOOKUP(A766,Opdracht!$A$11:$A$1010,1,FALSE)</f>
        <v/>
      </c>
      <c r="E766" s="44" t="str">
        <f t="shared" si="126"/>
        <v/>
      </c>
      <c r="F766" s="19" t="str">
        <f>VLOOKUP(A766,OutputOsiris!$A$9:$B$1008,2,FALSE)</f>
        <v/>
      </c>
      <c r="G766" s="46" t="str">
        <f>IF(C766="NEE","",VLOOKUP(A766,InputToets!$A$9:$J$1008,8,FALSE))</f>
        <v/>
      </c>
      <c r="H766" s="13">
        <f t="shared" si="127"/>
        <v>0</v>
      </c>
      <c r="I766" s="12">
        <f t="shared" si="128"/>
        <v>1</v>
      </c>
      <c r="J766" s="13">
        <f t="shared" si="129"/>
        <v>0</v>
      </c>
      <c r="K766" s="46" t="str">
        <f>IF($K$7=0,"",VLOOKUP(A766,Opdracht!$A$11:$J$1010,8,FALSE))</f>
        <v/>
      </c>
      <c r="L766" s="13">
        <f t="shared" si="130"/>
        <v>0</v>
      </c>
      <c r="M766" s="12">
        <f t="shared" si="131"/>
        <v>0</v>
      </c>
      <c r="N766" s="12">
        <f t="shared" si="132"/>
        <v>0</v>
      </c>
      <c r="O766" s="46" t="str">
        <f t="shared" si="133"/>
        <v/>
      </c>
      <c r="P766" s="20" t="str">
        <f>IF(ISERROR(O766),(G766),IF(OR(ISERROR(G766),ISERROR(K766)),"",IF(AND(G766="",K766=""),IF(A766="","",""),IF(ISNUMBER(O766),IF(OR($O$7="T",$O$7="A"),IF(AND(O766&gt;5,O766&lt;$P$4),5,IF(AND(O766&gt;=$P$4,O766&lt;=6),6,MROUND(O766,P$7))),IF(AND(MIN(G766,K766)&lt;#REF!,R766="!",O766&gt;=$P$4),"ONV",IF(AND(O766&gt;5,O766&lt;$P$4),5,IF(AND(O766&gt;=$P$4,O766&lt;=6),6,MROUND(O766,P$7))))),""))))</f>
        <v/>
      </c>
      <c r="Q766" s="187" t="e">
        <f>IF(AND($O$7="B",ISNUMBER(O766),MIN(G766,K766)&lt;#REF!),"!","")</f>
        <v>#REF!</v>
      </c>
      <c r="R766" s="190" t="str">
        <f t="shared" si="124"/>
        <v/>
      </c>
      <c r="S766" s="193" t="str">
        <f t="shared" si="134"/>
        <v/>
      </c>
    </row>
    <row r="767" spans="1:19" x14ac:dyDescent="0.2">
      <c r="A767" s="21" t="str">
        <f>OutputOsiris!A767</f>
        <v/>
      </c>
      <c r="B767" s="26" t="str">
        <f>VLOOKUP(A767,InputToets!$A$9:$A$1008,1,FALSE)</f>
        <v/>
      </c>
      <c r="C767" s="44" t="str">
        <f t="shared" si="125"/>
        <v/>
      </c>
      <c r="D767" s="45" t="str">
        <f>VLOOKUP(A767,Opdracht!$A$11:$A$1010,1,FALSE)</f>
        <v/>
      </c>
      <c r="E767" s="44" t="str">
        <f t="shared" si="126"/>
        <v/>
      </c>
      <c r="F767" s="19" t="str">
        <f>VLOOKUP(A767,OutputOsiris!$A$9:$B$1008,2,FALSE)</f>
        <v/>
      </c>
      <c r="G767" s="46" t="str">
        <f>IF(C767="NEE","",VLOOKUP(A767,InputToets!$A$9:$J$1008,8,FALSE))</f>
        <v/>
      </c>
      <c r="H767" s="13">
        <f t="shared" si="127"/>
        <v>0</v>
      </c>
      <c r="I767" s="12">
        <f t="shared" si="128"/>
        <v>1</v>
      </c>
      <c r="J767" s="13">
        <f t="shared" si="129"/>
        <v>0</v>
      </c>
      <c r="K767" s="46" t="str">
        <f>IF($K$7=0,"",VLOOKUP(A767,Opdracht!$A$11:$J$1010,8,FALSE))</f>
        <v/>
      </c>
      <c r="L767" s="13">
        <f t="shared" si="130"/>
        <v>0</v>
      </c>
      <c r="M767" s="12">
        <f t="shared" si="131"/>
        <v>0</v>
      </c>
      <c r="N767" s="12">
        <f t="shared" si="132"/>
        <v>0</v>
      </c>
      <c r="O767" s="46" t="str">
        <f t="shared" si="133"/>
        <v/>
      </c>
      <c r="P767" s="20" t="str">
        <f>IF(ISERROR(O767),(G767),IF(OR(ISERROR(G767),ISERROR(K767)),"",IF(AND(G767="",K767=""),IF(A767="","",""),IF(ISNUMBER(O767),IF(OR($O$7="T",$O$7="A"),IF(AND(O767&gt;5,O767&lt;$P$4),5,IF(AND(O767&gt;=$P$4,O767&lt;=6),6,MROUND(O767,P$7))),IF(AND(MIN(G767,K767)&lt;#REF!,R767="!",O767&gt;=$P$4),"ONV",IF(AND(O767&gt;5,O767&lt;$P$4),5,IF(AND(O767&gt;=$P$4,O767&lt;=6),6,MROUND(O767,P$7))))),""))))</f>
        <v/>
      </c>
      <c r="Q767" s="187" t="e">
        <f>IF(AND($O$7="B",ISNUMBER(O767),MIN(G767,K767)&lt;#REF!),"!","")</f>
        <v>#REF!</v>
      </c>
      <c r="R767" s="190" t="str">
        <f t="shared" si="124"/>
        <v/>
      </c>
      <c r="S767" s="193" t="str">
        <f t="shared" si="134"/>
        <v/>
      </c>
    </row>
    <row r="768" spans="1:19" x14ac:dyDescent="0.2">
      <c r="A768" s="21" t="str">
        <f>OutputOsiris!A768</f>
        <v/>
      </c>
      <c r="B768" s="26" t="str">
        <f>VLOOKUP(A768,InputToets!$A$9:$A$1008,1,FALSE)</f>
        <v/>
      </c>
      <c r="C768" s="44" t="str">
        <f t="shared" si="125"/>
        <v/>
      </c>
      <c r="D768" s="45" t="str">
        <f>VLOOKUP(A768,Opdracht!$A$11:$A$1010,1,FALSE)</f>
        <v/>
      </c>
      <c r="E768" s="44" t="str">
        <f t="shared" si="126"/>
        <v/>
      </c>
      <c r="F768" s="19" t="str">
        <f>VLOOKUP(A768,OutputOsiris!$A$9:$B$1008,2,FALSE)</f>
        <v/>
      </c>
      <c r="G768" s="46" t="str">
        <f>IF(C768="NEE","",VLOOKUP(A768,InputToets!$A$9:$J$1008,8,FALSE))</f>
        <v/>
      </c>
      <c r="H768" s="13">
        <f t="shared" si="127"/>
        <v>0</v>
      </c>
      <c r="I768" s="12">
        <f t="shared" si="128"/>
        <v>1</v>
      </c>
      <c r="J768" s="13">
        <f t="shared" si="129"/>
        <v>0</v>
      </c>
      <c r="K768" s="46" t="str">
        <f>IF($K$7=0,"",VLOOKUP(A768,Opdracht!$A$11:$J$1010,8,FALSE))</f>
        <v/>
      </c>
      <c r="L768" s="13">
        <f t="shared" si="130"/>
        <v>0</v>
      </c>
      <c r="M768" s="12">
        <f t="shared" si="131"/>
        <v>0</v>
      </c>
      <c r="N768" s="12">
        <f t="shared" si="132"/>
        <v>0</v>
      </c>
      <c r="O768" s="46" t="str">
        <f t="shared" si="133"/>
        <v/>
      </c>
      <c r="P768" s="20" t="str">
        <f>IF(ISERROR(O768),(G768),IF(OR(ISERROR(G768),ISERROR(K768)),"",IF(AND(G768="",K768=""),IF(A768="","",""),IF(ISNUMBER(O768),IF(OR($O$7="T",$O$7="A"),IF(AND(O768&gt;5,O768&lt;$P$4),5,IF(AND(O768&gt;=$P$4,O768&lt;=6),6,MROUND(O768,P$7))),IF(AND(MIN(G768,K768)&lt;#REF!,R768="!",O768&gt;=$P$4),"ONV",IF(AND(O768&gt;5,O768&lt;$P$4),5,IF(AND(O768&gt;=$P$4,O768&lt;=6),6,MROUND(O768,P$7))))),""))))</f>
        <v/>
      </c>
      <c r="Q768" s="187" t="e">
        <f>IF(AND($O$7="B",ISNUMBER(O768),MIN(G768,K768)&lt;#REF!),"!","")</f>
        <v>#REF!</v>
      </c>
      <c r="R768" s="190" t="str">
        <f t="shared" si="124"/>
        <v/>
      </c>
      <c r="S768" s="193" t="str">
        <f t="shared" si="134"/>
        <v/>
      </c>
    </row>
    <row r="769" spans="1:19" x14ac:dyDescent="0.2">
      <c r="A769" s="21" t="str">
        <f>OutputOsiris!A769</f>
        <v/>
      </c>
      <c r="B769" s="26" t="str">
        <f>VLOOKUP(A769,InputToets!$A$9:$A$1008,1,FALSE)</f>
        <v/>
      </c>
      <c r="C769" s="44" t="str">
        <f t="shared" si="125"/>
        <v/>
      </c>
      <c r="D769" s="45" t="str">
        <f>VLOOKUP(A769,Opdracht!$A$11:$A$1010,1,FALSE)</f>
        <v/>
      </c>
      <c r="E769" s="44" t="str">
        <f t="shared" si="126"/>
        <v/>
      </c>
      <c r="F769" s="19" t="str">
        <f>VLOOKUP(A769,OutputOsiris!$A$9:$B$1008,2,FALSE)</f>
        <v/>
      </c>
      <c r="G769" s="46" t="str">
        <f>IF(C769="NEE","",VLOOKUP(A769,InputToets!$A$9:$J$1008,8,FALSE))</f>
        <v/>
      </c>
      <c r="H769" s="13">
        <f t="shared" si="127"/>
        <v>0</v>
      </c>
      <c r="I769" s="12">
        <f t="shared" si="128"/>
        <v>1</v>
      </c>
      <c r="J769" s="13">
        <f t="shared" si="129"/>
        <v>0</v>
      </c>
      <c r="K769" s="46" t="str">
        <f>IF($K$7=0,"",VLOOKUP(A769,Opdracht!$A$11:$J$1010,8,FALSE))</f>
        <v/>
      </c>
      <c r="L769" s="13">
        <f t="shared" si="130"/>
        <v>0</v>
      </c>
      <c r="M769" s="12">
        <f t="shared" si="131"/>
        <v>0</v>
      </c>
      <c r="N769" s="12">
        <f t="shared" si="132"/>
        <v>0</v>
      </c>
      <c r="O769" s="46" t="str">
        <f t="shared" si="133"/>
        <v/>
      </c>
      <c r="P769" s="20" t="str">
        <f>IF(ISERROR(O769),(G769),IF(OR(ISERROR(G769),ISERROR(K769)),"",IF(AND(G769="",K769=""),IF(A769="","",""),IF(ISNUMBER(O769),IF(OR($O$7="T",$O$7="A"),IF(AND(O769&gt;5,O769&lt;$P$4),5,IF(AND(O769&gt;=$P$4,O769&lt;=6),6,MROUND(O769,P$7))),IF(AND(MIN(G769,K769)&lt;#REF!,R769="!",O769&gt;=$P$4),"ONV",IF(AND(O769&gt;5,O769&lt;$P$4),5,IF(AND(O769&gt;=$P$4,O769&lt;=6),6,MROUND(O769,P$7))))),""))))</f>
        <v/>
      </c>
      <c r="Q769" s="187" t="e">
        <f>IF(AND($O$7="B",ISNUMBER(O769),MIN(G769,K769)&lt;#REF!),"!","")</f>
        <v>#REF!</v>
      </c>
      <c r="R769" s="190" t="str">
        <f t="shared" si="124"/>
        <v/>
      </c>
      <c r="S769" s="193" t="str">
        <f t="shared" si="134"/>
        <v/>
      </c>
    </row>
    <row r="770" spans="1:19" x14ac:dyDescent="0.2">
      <c r="A770" s="21" t="str">
        <f>OutputOsiris!A770</f>
        <v/>
      </c>
      <c r="B770" s="26" t="str">
        <f>VLOOKUP(A770,InputToets!$A$9:$A$1008,1,FALSE)</f>
        <v/>
      </c>
      <c r="C770" s="44" t="str">
        <f t="shared" si="125"/>
        <v/>
      </c>
      <c r="D770" s="45" t="str">
        <f>VLOOKUP(A770,Opdracht!$A$11:$A$1010,1,FALSE)</f>
        <v/>
      </c>
      <c r="E770" s="44" t="str">
        <f t="shared" si="126"/>
        <v/>
      </c>
      <c r="F770" s="19" t="str">
        <f>VLOOKUP(A770,OutputOsiris!$A$9:$B$1008,2,FALSE)</f>
        <v/>
      </c>
      <c r="G770" s="46" t="str">
        <f>IF(C770="NEE","",VLOOKUP(A770,InputToets!$A$9:$J$1008,8,FALSE))</f>
        <v/>
      </c>
      <c r="H770" s="13">
        <f t="shared" si="127"/>
        <v>0</v>
      </c>
      <c r="I770" s="12">
        <f t="shared" si="128"/>
        <v>1</v>
      </c>
      <c r="J770" s="13">
        <f t="shared" si="129"/>
        <v>0</v>
      </c>
      <c r="K770" s="46" t="str">
        <f>IF($K$7=0,"",VLOOKUP(A770,Opdracht!$A$11:$J$1010,8,FALSE))</f>
        <v/>
      </c>
      <c r="L770" s="13">
        <f t="shared" si="130"/>
        <v>0</v>
      </c>
      <c r="M770" s="12">
        <f t="shared" si="131"/>
        <v>0</v>
      </c>
      <c r="N770" s="12">
        <f t="shared" si="132"/>
        <v>0</v>
      </c>
      <c r="O770" s="46" t="str">
        <f t="shared" si="133"/>
        <v/>
      </c>
      <c r="P770" s="20" t="str">
        <f>IF(ISERROR(O770),(G770),IF(OR(ISERROR(G770),ISERROR(K770)),"",IF(AND(G770="",K770=""),IF(A770="","",""),IF(ISNUMBER(O770),IF(OR($O$7="T",$O$7="A"),IF(AND(O770&gt;5,O770&lt;$P$4),5,IF(AND(O770&gt;=$P$4,O770&lt;=6),6,MROUND(O770,P$7))),IF(AND(MIN(G770,K770)&lt;#REF!,R770="!",O770&gt;=$P$4),"ONV",IF(AND(O770&gt;5,O770&lt;$P$4),5,IF(AND(O770&gt;=$P$4,O770&lt;=6),6,MROUND(O770,P$7))))),""))))</f>
        <v/>
      </c>
      <c r="Q770" s="187" t="e">
        <f>IF(AND($O$7="B",ISNUMBER(O770),MIN(G770,K770)&lt;#REF!),"!","")</f>
        <v>#REF!</v>
      </c>
      <c r="R770" s="190" t="str">
        <f t="shared" si="124"/>
        <v/>
      </c>
      <c r="S770" s="193" t="str">
        <f t="shared" si="134"/>
        <v/>
      </c>
    </row>
    <row r="771" spans="1:19" x14ac:dyDescent="0.2">
      <c r="A771" s="21" t="str">
        <f>OutputOsiris!A771</f>
        <v/>
      </c>
      <c r="B771" s="26" t="str">
        <f>VLOOKUP(A771,InputToets!$A$9:$A$1008,1,FALSE)</f>
        <v/>
      </c>
      <c r="C771" s="44" t="str">
        <f t="shared" si="125"/>
        <v/>
      </c>
      <c r="D771" s="45" t="str">
        <f>VLOOKUP(A771,Opdracht!$A$11:$A$1010,1,FALSE)</f>
        <v/>
      </c>
      <c r="E771" s="44" t="str">
        <f t="shared" si="126"/>
        <v/>
      </c>
      <c r="F771" s="19" t="str">
        <f>VLOOKUP(A771,OutputOsiris!$A$9:$B$1008,2,FALSE)</f>
        <v/>
      </c>
      <c r="G771" s="46" t="str">
        <f>IF(C771="NEE","",VLOOKUP(A771,InputToets!$A$9:$J$1008,8,FALSE))</f>
        <v/>
      </c>
      <c r="H771" s="13">
        <f t="shared" si="127"/>
        <v>0</v>
      </c>
      <c r="I771" s="12">
        <f t="shared" si="128"/>
        <v>1</v>
      </c>
      <c r="J771" s="13">
        <f t="shared" si="129"/>
        <v>0</v>
      </c>
      <c r="K771" s="46" t="str">
        <f>IF($K$7=0,"",VLOOKUP(A771,Opdracht!$A$11:$J$1010,8,FALSE))</f>
        <v/>
      </c>
      <c r="L771" s="13">
        <f t="shared" si="130"/>
        <v>0</v>
      </c>
      <c r="M771" s="12">
        <f t="shared" si="131"/>
        <v>0</v>
      </c>
      <c r="N771" s="12">
        <f t="shared" si="132"/>
        <v>0</v>
      </c>
      <c r="O771" s="46" t="str">
        <f t="shared" si="133"/>
        <v/>
      </c>
      <c r="P771" s="20" t="str">
        <f>IF(ISERROR(O771),(G771),IF(OR(ISERROR(G771),ISERROR(K771)),"",IF(AND(G771="",K771=""),IF(A771="","",""),IF(ISNUMBER(O771),IF(OR($O$7="T",$O$7="A"),IF(AND(O771&gt;5,O771&lt;$P$4),5,IF(AND(O771&gt;=$P$4,O771&lt;=6),6,MROUND(O771,P$7))),IF(AND(MIN(G771,K771)&lt;#REF!,R771="!",O771&gt;=$P$4),"ONV",IF(AND(O771&gt;5,O771&lt;$P$4),5,IF(AND(O771&gt;=$P$4,O771&lt;=6),6,MROUND(O771,P$7))))),""))))</f>
        <v/>
      </c>
      <c r="Q771" s="187" t="e">
        <f>IF(AND($O$7="B",ISNUMBER(O771),MIN(G771,K771)&lt;#REF!),"!","")</f>
        <v>#REF!</v>
      </c>
      <c r="R771" s="190" t="str">
        <f t="shared" si="124"/>
        <v/>
      </c>
      <c r="S771" s="193" t="str">
        <f t="shared" si="134"/>
        <v/>
      </c>
    </row>
    <row r="772" spans="1:19" x14ac:dyDescent="0.2">
      <c r="A772" s="21" t="str">
        <f>OutputOsiris!A772</f>
        <v/>
      </c>
      <c r="B772" s="26" t="str">
        <f>VLOOKUP(A772,InputToets!$A$9:$A$1008,1,FALSE)</f>
        <v/>
      </c>
      <c r="C772" s="44" t="str">
        <f t="shared" si="125"/>
        <v/>
      </c>
      <c r="D772" s="45" t="str">
        <f>VLOOKUP(A772,Opdracht!$A$11:$A$1010,1,FALSE)</f>
        <v/>
      </c>
      <c r="E772" s="44" t="str">
        <f t="shared" si="126"/>
        <v/>
      </c>
      <c r="F772" s="19" t="str">
        <f>VLOOKUP(A772,OutputOsiris!$A$9:$B$1008,2,FALSE)</f>
        <v/>
      </c>
      <c r="G772" s="46" t="str">
        <f>IF(C772="NEE","",VLOOKUP(A772,InputToets!$A$9:$J$1008,8,FALSE))</f>
        <v/>
      </c>
      <c r="H772" s="13">
        <f t="shared" si="127"/>
        <v>0</v>
      </c>
      <c r="I772" s="12">
        <f t="shared" si="128"/>
        <v>1</v>
      </c>
      <c r="J772" s="13">
        <f t="shared" si="129"/>
        <v>0</v>
      </c>
      <c r="K772" s="46" t="str">
        <f>IF($K$7=0,"",VLOOKUP(A772,Opdracht!$A$11:$J$1010,8,FALSE))</f>
        <v/>
      </c>
      <c r="L772" s="13">
        <f t="shared" si="130"/>
        <v>0</v>
      </c>
      <c r="M772" s="12">
        <f t="shared" si="131"/>
        <v>0</v>
      </c>
      <c r="N772" s="12">
        <f t="shared" si="132"/>
        <v>0</v>
      </c>
      <c r="O772" s="46" t="str">
        <f t="shared" si="133"/>
        <v/>
      </c>
      <c r="P772" s="20" t="str">
        <f>IF(ISERROR(O772),(G772),IF(OR(ISERROR(G772),ISERROR(K772)),"",IF(AND(G772="",K772=""),IF(A772="","",""),IF(ISNUMBER(O772),IF(OR($O$7="T",$O$7="A"),IF(AND(O772&gt;5,O772&lt;$P$4),5,IF(AND(O772&gt;=$P$4,O772&lt;=6),6,MROUND(O772,P$7))),IF(AND(MIN(G772,K772)&lt;#REF!,R772="!",O772&gt;=$P$4),"ONV",IF(AND(O772&gt;5,O772&lt;$P$4),5,IF(AND(O772&gt;=$P$4,O772&lt;=6),6,MROUND(O772,P$7))))),""))))</f>
        <v/>
      </c>
      <c r="Q772" s="187" t="e">
        <f>IF(AND($O$7="B",ISNUMBER(O772),MIN(G772,K772)&lt;#REF!),"!","")</f>
        <v>#REF!</v>
      </c>
      <c r="R772" s="190" t="str">
        <f t="shared" si="124"/>
        <v/>
      </c>
      <c r="S772" s="193" t="str">
        <f t="shared" si="134"/>
        <v/>
      </c>
    </row>
    <row r="773" spans="1:19" x14ac:dyDescent="0.2">
      <c r="A773" s="21" t="str">
        <f>OutputOsiris!A773</f>
        <v/>
      </c>
      <c r="B773" s="26" t="str">
        <f>VLOOKUP(A773,InputToets!$A$9:$A$1008,1,FALSE)</f>
        <v/>
      </c>
      <c r="C773" s="44" t="str">
        <f t="shared" si="125"/>
        <v/>
      </c>
      <c r="D773" s="45" t="str">
        <f>VLOOKUP(A773,Opdracht!$A$11:$A$1010,1,FALSE)</f>
        <v/>
      </c>
      <c r="E773" s="44" t="str">
        <f t="shared" si="126"/>
        <v/>
      </c>
      <c r="F773" s="19" t="str">
        <f>VLOOKUP(A773,OutputOsiris!$A$9:$B$1008,2,FALSE)</f>
        <v/>
      </c>
      <c r="G773" s="46" t="str">
        <f>IF(C773="NEE","",VLOOKUP(A773,InputToets!$A$9:$J$1008,8,FALSE))</f>
        <v/>
      </c>
      <c r="H773" s="13">
        <f t="shared" si="127"/>
        <v>0</v>
      </c>
      <c r="I773" s="12">
        <f t="shared" si="128"/>
        <v>1</v>
      </c>
      <c r="J773" s="13">
        <f t="shared" si="129"/>
        <v>0</v>
      </c>
      <c r="K773" s="46" t="str">
        <f>IF($K$7=0,"",VLOOKUP(A773,Opdracht!$A$11:$J$1010,8,FALSE))</f>
        <v/>
      </c>
      <c r="L773" s="13">
        <f t="shared" si="130"/>
        <v>0</v>
      </c>
      <c r="M773" s="12">
        <f t="shared" si="131"/>
        <v>0</v>
      </c>
      <c r="N773" s="12">
        <f t="shared" si="132"/>
        <v>0</v>
      </c>
      <c r="O773" s="46" t="str">
        <f t="shared" si="133"/>
        <v/>
      </c>
      <c r="P773" s="20" t="str">
        <f>IF(ISERROR(O773),(G773),IF(OR(ISERROR(G773),ISERROR(K773)),"",IF(AND(G773="",K773=""),IF(A773="","",""),IF(ISNUMBER(O773),IF(OR($O$7="T",$O$7="A"),IF(AND(O773&gt;5,O773&lt;$P$4),5,IF(AND(O773&gt;=$P$4,O773&lt;=6),6,MROUND(O773,P$7))),IF(AND(MIN(G773,K773)&lt;#REF!,R773="!",O773&gt;=$P$4),"ONV",IF(AND(O773&gt;5,O773&lt;$P$4),5,IF(AND(O773&gt;=$P$4,O773&lt;=6),6,MROUND(O773,P$7))))),""))))</f>
        <v/>
      </c>
      <c r="Q773" s="187" t="e">
        <f>IF(AND($O$7="B",ISNUMBER(O773),MIN(G773,K773)&lt;#REF!),"!","")</f>
        <v>#REF!</v>
      </c>
      <c r="R773" s="190" t="str">
        <f t="shared" si="124"/>
        <v/>
      </c>
      <c r="S773" s="193" t="str">
        <f t="shared" si="134"/>
        <v/>
      </c>
    </row>
    <row r="774" spans="1:19" x14ac:dyDescent="0.2">
      <c r="A774" s="21" t="str">
        <f>OutputOsiris!A774</f>
        <v/>
      </c>
      <c r="B774" s="26" t="str">
        <f>VLOOKUP(A774,InputToets!$A$9:$A$1008,1,FALSE)</f>
        <v/>
      </c>
      <c r="C774" s="44" t="str">
        <f t="shared" si="125"/>
        <v/>
      </c>
      <c r="D774" s="45" t="str">
        <f>VLOOKUP(A774,Opdracht!$A$11:$A$1010,1,FALSE)</f>
        <v/>
      </c>
      <c r="E774" s="44" t="str">
        <f t="shared" si="126"/>
        <v/>
      </c>
      <c r="F774" s="19" t="str">
        <f>VLOOKUP(A774,OutputOsiris!$A$9:$B$1008,2,FALSE)</f>
        <v/>
      </c>
      <c r="G774" s="46" t="str">
        <f>IF(C774="NEE","",VLOOKUP(A774,InputToets!$A$9:$J$1008,8,FALSE))</f>
        <v/>
      </c>
      <c r="H774" s="13">
        <f t="shared" si="127"/>
        <v>0</v>
      </c>
      <c r="I774" s="12">
        <f t="shared" si="128"/>
        <v>1</v>
      </c>
      <c r="J774" s="13">
        <f t="shared" si="129"/>
        <v>0</v>
      </c>
      <c r="K774" s="46" t="str">
        <f>IF($K$7=0,"",VLOOKUP(A774,Opdracht!$A$11:$J$1010,8,FALSE))</f>
        <v/>
      </c>
      <c r="L774" s="13">
        <f t="shared" si="130"/>
        <v>0</v>
      </c>
      <c r="M774" s="12">
        <f t="shared" si="131"/>
        <v>0</v>
      </c>
      <c r="N774" s="12">
        <f t="shared" si="132"/>
        <v>0</v>
      </c>
      <c r="O774" s="46" t="str">
        <f t="shared" si="133"/>
        <v/>
      </c>
      <c r="P774" s="20" t="str">
        <f>IF(ISERROR(O774),(G774),IF(OR(ISERROR(G774),ISERROR(K774)),"",IF(AND(G774="",K774=""),IF(A774="","",""),IF(ISNUMBER(O774),IF(OR($O$7="T",$O$7="A"),IF(AND(O774&gt;5,O774&lt;$P$4),5,IF(AND(O774&gt;=$P$4,O774&lt;=6),6,MROUND(O774,P$7))),IF(AND(MIN(G774,K774)&lt;#REF!,R774="!",O774&gt;=$P$4),"ONV",IF(AND(O774&gt;5,O774&lt;$P$4),5,IF(AND(O774&gt;=$P$4,O774&lt;=6),6,MROUND(O774,P$7))))),""))))</f>
        <v/>
      </c>
      <c r="Q774" s="187" t="e">
        <f>IF(AND($O$7="B",ISNUMBER(O774),MIN(G774,K774)&lt;#REF!),"!","")</f>
        <v>#REF!</v>
      </c>
      <c r="R774" s="190" t="str">
        <f t="shared" si="124"/>
        <v/>
      </c>
      <c r="S774" s="193" t="str">
        <f t="shared" si="134"/>
        <v/>
      </c>
    </row>
    <row r="775" spans="1:19" x14ac:dyDescent="0.2">
      <c r="A775" s="21" t="str">
        <f>OutputOsiris!A775</f>
        <v/>
      </c>
      <c r="B775" s="26" t="str">
        <f>VLOOKUP(A775,InputToets!$A$9:$A$1008,1,FALSE)</f>
        <v/>
      </c>
      <c r="C775" s="44" t="str">
        <f t="shared" si="125"/>
        <v/>
      </c>
      <c r="D775" s="45" t="str">
        <f>VLOOKUP(A775,Opdracht!$A$11:$A$1010,1,FALSE)</f>
        <v/>
      </c>
      <c r="E775" s="44" t="str">
        <f t="shared" si="126"/>
        <v/>
      </c>
      <c r="F775" s="19" t="str">
        <f>VLOOKUP(A775,OutputOsiris!$A$9:$B$1008,2,FALSE)</f>
        <v/>
      </c>
      <c r="G775" s="46" t="str">
        <f>IF(C775="NEE","",VLOOKUP(A775,InputToets!$A$9:$J$1008,8,FALSE))</f>
        <v/>
      </c>
      <c r="H775" s="13">
        <f t="shared" si="127"/>
        <v>0</v>
      </c>
      <c r="I775" s="12">
        <f t="shared" si="128"/>
        <v>1</v>
      </c>
      <c r="J775" s="13">
        <f t="shared" si="129"/>
        <v>0</v>
      </c>
      <c r="K775" s="46" t="str">
        <f>IF($K$7=0,"",VLOOKUP(A775,Opdracht!$A$11:$J$1010,8,FALSE))</f>
        <v/>
      </c>
      <c r="L775" s="13">
        <f t="shared" si="130"/>
        <v>0</v>
      </c>
      <c r="M775" s="12">
        <f t="shared" si="131"/>
        <v>0</v>
      </c>
      <c r="N775" s="12">
        <f t="shared" si="132"/>
        <v>0</v>
      </c>
      <c r="O775" s="46" t="str">
        <f t="shared" si="133"/>
        <v/>
      </c>
      <c r="P775" s="20" t="str">
        <f>IF(ISERROR(O775),(G775),IF(OR(ISERROR(G775),ISERROR(K775)),"",IF(AND(G775="",K775=""),IF(A775="","",""),IF(ISNUMBER(O775),IF(OR($O$7="T",$O$7="A"),IF(AND(O775&gt;5,O775&lt;$P$4),5,IF(AND(O775&gt;=$P$4,O775&lt;=6),6,MROUND(O775,P$7))),IF(AND(MIN(G775,K775)&lt;#REF!,R775="!",O775&gt;=$P$4),"ONV",IF(AND(O775&gt;5,O775&lt;$P$4),5,IF(AND(O775&gt;=$P$4,O775&lt;=6),6,MROUND(O775,P$7))))),""))))</f>
        <v/>
      </c>
      <c r="Q775" s="187" t="e">
        <f>IF(AND($O$7="B",ISNUMBER(O775),MIN(G775,K775)&lt;#REF!),"!","")</f>
        <v>#REF!</v>
      </c>
      <c r="R775" s="190" t="str">
        <f t="shared" si="124"/>
        <v/>
      </c>
      <c r="S775" s="193" t="str">
        <f t="shared" si="134"/>
        <v/>
      </c>
    </row>
    <row r="776" spans="1:19" x14ac:dyDescent="0.2">
      <c r="A776" s="21" t="str">
        <f>OutputOsiris!A776</f>
        <v/>
      </c>
      <c r="B776" s="26" t="str">
        <f>VLOOKUP(A776,InputToets!$A$9:$A$1008,1,FALSE)</f>
        <v/>
      </c>
      <c r="C776" s="44" t="str">
        <f t="shared" si="125"/>
        <v/>
      </c>
      <c r="D776" s="45" t="str">
        <f>VLOOKUP(A776,Opdracht!$A$11:$A$1010,1,FALSE)</f>
        <v/>
      </c>
      <c r="E776" s="44" t="str">
        <f t="shared" si="126"/>
        <v/>
      </c>
      <c r="F776" s="19" t="str">
        <f>VLOOKUP(A776,OutputOsiris!$A$9:$B$1008,2,FALSE)</f>
        <v/>
      </c>
      <c r="G776" s="46" t="str">
        <f>IF(C776="NEE","",VLOOKUP(A776,InputToets!$A$9:$J$1008,8,FALSE))</f>
        <v/>
      </c>
      <c r="H776" s="13">
        <f t="shared" si="127"/>
        <v>0</v>
      </c>
      <c r="I776" s="12">
        <f t="shared" si="128"/>
        <v>1</v>
      </c>
      <c r="J776" s="13">
        <f t="shared" si="129"/>
        <v>0</v>
      </c>
      <c r="K776" s="46" t="str">
        <f>IF($K$7=0,"",VLOOKUP(A776,Opdracht!$A$11:$J$1010,8,FALSE))</f>
        <v/>
      </c>
      <c r="L776" s="13">
        <f t="shared" si="130"/>
        <v>0</v>
      </c>
      <c r="M776" s="12">
        <f t="shared" si="131"/>
        <v>0</v>
      </c>
      <c r="N776" s="12">
        <f t="shared" si="132"/>
        <v>0</v>
      </c>
      <c r="O776" s="46" t="str">
        <f t="shared" si="133"/>
        <v/>
      </c>
      <c r="P776" s="20" t="str">
        <f>IF(ISERROR(O776),(G776),IF(OR(ISERROR(G776),ISERROR(K776)),"",IF(AND(G776="",K776=""),IF(A776="","",""),IF(ISNUMBER(O776),IF(OR($O$7="T",$O$7="A"),IF(AND(O776&gt;5,O776&lt;$P$4),5,IF(AND(O776&gt;=$P$4,O776&lt;=6),6,MROUND(O776,P$7))),IF(AND(MIN(G776,K776)&lt;#REF!,R776="!",O776&gt;=$P$4),"ONV",IF(AND(O776&gt;5,O776&lt;$P$4),5,IF(AND(O776&gt;=$P$4,O776&lt;=6),6,MROUND(O776,P$7))))),""))))</f>
        <v/>
      </c>
      <c r="Q776" s="187" t="e">
        <f>IF(AND($O$7="B",ISNUMBER(O776),MIN(G776,K776)&lt;#REF!),"!","")</f>
        <v>#REF!</v>
      </c>
      <c r="R776" s="190" t="str">
        <f t="shared" si="124"/>
        <v/>
      </c>
      <c r="S776" s="193" t="str">
        <f t="shared" si="134"/>
        <v/>
      </c>
    </row>
    <row r="777" spans="1:19" x14ac:dyDescent="0.2">
      <c r="A777" s="21" t="str">
        <f>OutputOsiris!A777</f>
        <v/>
      </c>
      <c r="B777" s="26" t="str">
        <f>VLOOKUP(A777,InputToets!$A$9:$A$1008,1,FALSE)</f>
        <v/>
      </c>
      <c r="C777" s="44" t="str">
        <f t="shared" si="125"/>
        <v/>
      </c>
      <c r="D777" s="45" t="str">
        <f>VLOOKUP(A777,Opdracht!$A$11:$A$1010,1,FALSE)</f>
        <v/>
      </c>
      <c r="E777" s="44" t="str">
        <f t="shared" si="126"/>
        <v/>
      </c>
      <c r="F777" s="19" t="str">
        <f>VLOOKUP(A777,OutputOsiris!$A$9:$B$1008,2,FALSE)</f>
        <v/>
      </c>
      <c r="G777" s="46" t="str">
        <f>IF(C777="NEE","",VLOOKUP(A777,InputToets!$A$9:$J$1008,8,FALSE))</f>
        <v/>
      </c>
      <c r="H777" s="13">
        <f t="shared" si="127"/>
        <v>0</v>
      </c>
      <c r="I777" s="12">
        <f t="shared" si="128"/>
        <v>1</v>
      </c>
      <c r="J777" s="13">
        <f t="shared" si="129"/>
        <v>0</v>
      </c>
      <c r="K777" s="46" t="str">
        <f>IF($K$7=0,"",VLOOKUP(A777,Opdracht!$A$11:$J$1010,8,FALSE))</f>
        <v/>
      </c>
      <c r="L777" s="13">
        <f t="shared" si="130"/>
        <v>0</v>
      </c>
      <c r="M777" s="12">
        <f t="shared" si="131"/>
        <v>0</v>
      </c>
      <c r="N777" s="12">
        <f t="shared" si="132"/>
        <v>0</v>
      </c>
      <c r="O777" s="46" t="str">
        <f t="shared" si="133"/>
        <v/>
      </c>
      <c r="P777" s="20" t="str">
        <f>IF(ISERROR(O777),(G777),IF(OR(ISERROR(G777),ISERROR(K777)),"",IF(AND(G777="",K777=""),IF(A777="","",""),IF(ISNUMBER(O777),IF(OR($O$7="T",$O$7="A"),IF(AND(O777&gt;5,O777&lt;$P$4),5,IF(AND(O777&gt;=$P$4,O777&lt;=6),6,MROUND(O777,P$7))),IF(AND(MIN(G777,K777)&lt;#REF!,R777="!",O777&gt;=$P$4),"ONV",IF(AND(O777&gt;5,O777&lt;$P$4),5,IF(AND(O777&gt;=$P$4,O777&lt;=6),6,MROUND(O777,P$7))))),""))))</f>
        <v/>
      </c>
      <c r="Q777" s="187" t="e">
        <f>IF(AND($O$7="B",ISNUMBER(O777),MIN(G777,K777)&lt;#REF!),"!","")</f>
        <v>#REF!</v>
      </c>
      <c r="R777" s="190" t="str">
        <f t="shared" ref="R777:R840" si="135">IF(ISERROR(Q777),"",Q777)</f>
        <v/>
      </c>
      <c r="S777" s="193" t="str">
        <f t="shared" si="134"/>
        <v/>
      </c>
    </row>
    <row r="778" spans="1:19" x14ac:dyDescent="0.2">
      <c r="A778" s="21" t="str">
        <f>OutputOsiris!A778</f>
        <v/>
      </c>
      <c r="B778" s="26" t="str">
        <f>VLOOKUP(A778,InputToets!$A$9:$A$1008,1,FALSE)</f>
        <v/>
      </c>
      <c r="C778" s="44" t="str">
        <f t="shared" ref="C778:C841" si="136">IF(LEN(A778)=0,"",(IF(ISERROR(B778),"NEE","x")))</f>
        <v/>
      </c>
      <c r="D778" s="45" t="str">
        <f>VLOOKUP(A778,Opdracht!$A$11:$A$1010,1,FALSE)</f>
        <v/>
      </c>
      <c r="E778" s="44" t="str">
        <f t="shared" ref="E778:E841" si="137">IF(LEN(A778)=0,"",(IF(ISERROR(D778),"NEE","x")))</f>
        <v/>
      </c>
      <c r="F778" s="19" t="str">
        <f>VLOOKUP(A778,OutputOsiris!$A$9:$B$1008,2,FALSE)</f>
        <v/>
      </c>
      <c r="G778" s="46" t="str">
        <f>IF(C778="NEE","",VLOOKUP(A778,InputToets!$A$9:$J$1008,8,FALSE))</f>
        <v/>
      </c>
      <c r="H778" s="13">
        <f t="shared" ref="H778:H841" si="138">IF(ISNA(G778),0,IF(G778="",0,G778))</f>
        <v>0</v>
      </c>
      <c r="I778" s="12">
        <f t="shared" ref="I778:I841" si="139">$G$7</f>
        <v>1</v>
      </c>
      <c r="J778" s="13">
        <f t="shared" ref="J778:J841" si="140">I778*H778</f>
        <v>0</v>
      </c>
      <c r="K778" s="46" t="str">
        <f>IF($K$7=0,"",VLOOKUP(A778,Opdracht!$A$11:$J$1010,8,FALSE))</f>
        <v/>
      </c>
      <c r="L778" s="13">
        <f t="shared" ref="L778:L841" si="141">IF(ISNA(K778),0,IF(K778="",0,K778))</f>
        <v>0</v>
      </c>
      <c r="M778" s="12">
        <f t="shared" ref="M778:M841" si="142">$K$7</f>
        <v>0</v>
      </c>
      <c r="N778" s="12">
        <f t="shared" ref="N778:N841" si="143">M778*L778</f>
        <v>0</v>
      </c>
      <c r="O778" s="46" t="str">
        <f t="shared" ref="O778:O841" si="144">IF(AND(J778=0,N778=0),"",IF($O$7="A",(J778+N778)/(I778+M778),IF(AND(J778&lt;&gt;0,N778&lt;&gt;0,$O$7="B"),($G$7*H778+$K$7*L778)/($G$7+$K$7),IF(AND(J778&lt;&gt;0,$O$7="T"),($G$7*H778+$K$7*L778)/($G$7+$K$7),""))))</f>
        <v/>
      </c>
      <c r="P778" s="20" t="str">
        <f>IF(ISERROR(O778),(G778),IF(OR(ISERROR(G778),ISERROR(K778)),"",IF(AND(G778="",K778=""),IF(A778="","",""),IF(ISNUMBER(O778),IF(OR($O$7="T",$O$7="A"),IF(AND(O778&gt;5,O778&lt;$P$4),5,IF(AND(O778&gt;=$P$4,O778&lt;=6),6,MROUND(O778,P$7))),IF(AND(MIN(G778,K778)&lt;#REF!,R778="!",O778&gt;=$P$4),"ONV",IF(AND(O778&gt;5,O778&lt;$P$4),5,IF(AND(O778&gt;=$P$4,O778&lt;=6),6,MROUND(O778,P$7))))),""))))</f>
        <v/>
      </c>
      <c r="Q778" s="187" t="e">
        <f>IF(AND($O$7="B",ISNUMBER(O778),MIN(G778,K778)&lt;#REF!),"!","")</f>
        <v>#REF!</v>
      </c>
      <c r="R778" s="190" t="str">
        <f t="shared" si="135"/>
        <v/>
      </c>
      <c r="S778" s="193" t="str">
        <f t="shared" ref="S778:S841" si="145">IF(AND(NOT(ISNUMBER(P778)),R778="!"),"!","")</f>
        <v/>
      </c>
    </row>
    <row r="779" spans="1:19" x14ac:dyDescent="0.2">
      <c r="A779" s="21" t="str">
        <f>OutputOsiris!A779</f>
        <v/>
      </c>
      <c r="B779" s="26" t="str">
        <f>VLOOKUP(A779,InputToets!$A$9:$A$1008,1,FALSE)</f>
        <v/>
      </c>
      <c r="C779" s="44" t="str">
        <f t="shared" si="136"/>
        <v/>
      </c>
      <c r="D779" s="45" t="str">
        <f>VLOOKUP(A779,Opdracht!$A$11:$A$1010,1,FALSE)</f>
        <v/>
      </c>
      <c r="E779" s="44" t="str">
        <f t="shared" si="137"/>
        <v/>
      </c>
      <c r="F779" s="19" t="str">
        <f>VLOOKUP(A779,OutputOsiris!$A$9:$B$1008,2,FALSE)</f>
        <v/>
      </c>
      <c r="G779" s="46" t="str">
        <f>IF(C779="NEE","",VLOOKUP(A779,InputToets!$A$9:$J$1008,8,FALSE))</f>
        <v/>
      </c>
      <c r="H779" s="13">
        <f t="shared" si="138"/>
        <v>0</v>
      </c>
      <c r="I779" s="12">
        <f t="shared" si="139"/>
        <v>1</v>
      </c>
      <c r="J779" s="13">
        <f t="shared" si="140"/>
        <v>0</v>
      </c>
      <c r="K779" s="46" t="str">
        <f>IF($K$7=0,"",VLOOKUP(A779,Opdracht!$A$11:$J$1010,8,FALSE))</f>
        <v/>
      </c>
      <c r="L779" s="13">
        <f t="shared" si="141"/>
        <v>0</v>
      </c>
      <c r="M779" s="12">
        <f t="shared" si="142"/>
        <v>0</v>
      </c>
      <c r="N779" s="12">
        <f t="shared" si="143"/>
        <v>0</v>
      </c>
      <c r="O779" s="46" t="str">
        <f t="shared" si="144"/>
        <v/>
      </c>
      <c r="P779" s="20" t="str">
        <f>IF(ISERROR(O779),(G779),IF(OR(ISERROR(G779),ISERROR(K779)),"",IF(AND(G779="",K779=""),IF(A779="","",""),IF(ISNUMBER(O779),IF(OR($O$7="T",$O$7="A"),IF(AND(O779&gt;5,O779&lt;$P$4),5,IF(AND(O779&gt;=$P$4,O779&lt;=6),6,MROUND(O779,P$7))),IF(AND(MIN(G779,K779)&lt;#REF!,R779="!",O779&gt;=$P$4),"ONV",IF(AND(O779&gt;5,O779&lt;$P$4),5,IF(AND(O779&gt;=$P$4,O779&lt;=6),6,MROUND(O779,P$7))))),""))))</f>
        <v/>
      </c>
      <c r="Q779" s="187" t="e">
        <f>IF(AND($O$7="B",ISNUMBER(O779),MIN(G779,K779)&lt;#REF!),"!","")</f>
        <v>#REF!</v>
      </c>
      <c r="R779" s="190" t="str">
        <f t="shared" si="135"/>
        <v/>
      </c>
      <c r="S779" s="193" t="str">
        <f t="shared" si="145"/>
        <v/>
      </c>
    </row>
    <row r="780" spans="1:19" x14ac:dyDescent="0.2">
      <c r="A780" s="21" t="str">
        <f>OutputOsiris!A780</f>
        <v/>
      </c>
      <c r="B780" s="26" t="str">
        <f>VLOOKUP(A780,InputToets!$A$9:$A$1008,1,FALSE)</f>
        <v/>
      </c>
      <c r="C780" s="44" t="str">
        <f t="shared" si="136"/>
        <v/>
      </c>
      <c r="D780" s="45" t="str">
        <f>VLOOKUP(A780,Opdracht!$A$11:$A$1010,1,FALSE)</f>
        <v/>
      </c>
      <c r="E780" s="44" t="str">
        <f t="shared" si="137"/>
        <v/>
      </c>
      <c r="F780" s="19" t="str">
        <f>VLOOKUP(A780,OutputOsiris!$A$9:$B$1008,2,FALSE)</f>
        <v/>
      </c>
      <c r="G780" s="46" t="str">
        <f>IF(C780="NEE","",VLOOKUP(A780,InputToets!$A$9:$J$1008,8,FALSE))</f>
        <v/>
      </c>
      <c r="H780" s="13">
        <f t="shared" si="138"/>
        <v>0</v>
      </c>
      <c r="I780" s="12">
        <f t="shared" si="139"/>
        <v>1</v>
      </c>
      <c r="J780" s="13">
        <f t="shared" si="140"/>
        <v>0</v>
      </c>
      <c r="K780" s="46" t="str">
        <f>IF($K$7=0,"",VLOOKUP(A780,Opdracht!$A$11:$J$1010,8,FALSE))</f>
        <v/>
      </c>
      <c r="L780" s="13">
        <f t="shared" si="141"/>
        <v>0</v>
      </c>
      <c r="M780" s="12">
        <f t="shared" si="142"/>
        <v>0</v>
      </c>
      <c r="N780" s="12">
        <f t="shared" si="143"/>
        <v>0</v>
      </c>
      <c r="O780" s="46" t="str">
        <f t="shared" si="144"/>
        <v/>
      </c>
      <c r="P780" s="20" t="str">
        <f>IF(ISERROR(O780),(G780),IF(OR(ISERROR(G780),ISERROR(K780)),"",IF(AND(G780="",K780=""),IF(A780="","",""),IF(ISNUMBER(O780),IF(OR($O$7="T",$O$7="A"),IF(AND(O780&gt;5,O780&lt;$P$4),5,IF(AND(O780&gt;=$P$4,O780&lt;=6),6,MROUND(O780,P$7))),IF(AND(MIN(G780,K780)&lt;#REF!,R780="!",O780&gt;=$P$4),"ONV",IF(AND(O780&gt;5,O780&lt;$P$4),5,IF(AND(O780&gt;=$P$4,O780&lt;=6),6,MROUND(O780,P$7))))),""))))</f>
        <v/>
      </c>
      <c r="Q780" s="187" t="e">
        <f>IF(AND($O$7="B",ISNUMBER(O780),MIN(G780,K780)&lt;#REF!),"!","")</f>
        <v>#REF!</v>
      </c>
      <c r="R780" s="190" t="str">
        <f t="shared" si="135"/>
        <v/>
      </c>
      <c r="S780" s="193" t="str">
        <f t="shared" si="145"/>
        <v/>
      </c>
    </row>
    <row r="781" spans="1:19" x14ac:dyDescent="0.2">
      <c r="A781" s="21" t="str">
        <f>OutputOsiris!A781</f>
        <v/>
      </c>
      <c r="B781" s="26" t="str">
        <f>VLOOKUP(A781,InputToets!$A$9:$A$1008,1,FALSE)</f>
        <v/>
      </c>
      <c r="C781" s="44" t="str">
        <f t="shared" si="136"/>
        <v/>
      </c>
      <c r="D781" s="45" t="str">
        <f>VLOOKUP(A781,Opdracht!$A$11:$A$1010,1,FALSE)</f>
        <v/>
      </c>
      <c r="E781" s="44" t="str">
        <f t="shared" si="137"/>
        <v/>
      </c>
      <c r="F781" s="19" t="str">
        <f>VLOOKUP(A781,OutputOsiris!$A$9:$B$1008,2,FALSE)</f>
        <v/>
      </c>
      <c r="G781" s="46" t="str">
        <f>IF(C781="NEE","",VLOOKUP(A781,InputToets!$A$9:$J$1008,8,FALSE))</f>
        <v/>
      </c>
      <c r="H781" s="13">
        <f t="shared" si="138"/>
        <v>0</v>
      </c>
      <c r="I781" s="12">
        <f t="shared" si="139"/>
        <v>1</v>
      </c>
      <c r="J781" s="13">
        <f t="shared" si="140"/>
        <v>0</v>
      </c>
      <c r="K781" s="46" t="str">
        <f>IF($K$7=0,"",VLOOKUP(A781,Opdracht!$A$11:$J$1010,8,FALSE))</f>
        <v/>
      </c>
      <c r="L781" s="13">
        <f t="shared" si="141"/>
        <v>0</v>
      </c>
      <c r="M781" s="12">
        <f t="shared" si="142"/>
        <v>0</v>
      </c>
      <c r="N781" s="12">
        <f t="shared" si="143"/>
        <v>0</v>
      </c>
      <c r="O781" s="46" t="str">
        <f t="shared" si="144"/>
        <v/>
      </c>
      <c r="P781" s="20" t="str">
        <f>IF(ISERROR(O781),(G781),IF(OR(ISERROR(G781),ISERROR(K781)),"",IF(AND(G781="",K781=""),IF(A781="","",""),IF(ISNUMBER(O781),IF(OR($O$7="T",$O$7="A"),IF(AND(O781&gt;5,O781&lt;$P$4),5,IF(AND(O781&gt;=$P$4,O781&lt;=6),6,MROUND(O781,P$7))),IF(AND(MIN(G781,K781)&lt;#REF!,R781="!",O781&gt;=$P$4),"ONV",IF(AND(O781&gt;5,O781&lt;$P$4),5,IF(AND(O781&gt;=$P$4,O781&lt;=6),6,MROUND(O781,P$7))))),""))))</f>
        <v/>
      </c>
      <c r="Q781" s="187" t="e">
        <f>IF(AND($O$7="B",ISNUMBER(O781),MIN(G781,K781)&lt;#REF!),"!","")</f>
        <v>#REF!</v>
      </c>
      <c r="R781" s="190" t="str">
        <f t="shared" si="135"/>
        <v/>
      </c>
      <c r="S781" s="193" t="str">
        <f t="shared" si="145"/>
        <v/>
      </c>
    </row>
    <row r="782" spans="1:19" x14ac:dyDescent="0.2">
      <c r="A782" s="21" t="str">
        <f>OutputOsiris!A782</f>
        <v/>
      </c>
      <c r="B782" s="26" t="str">
        <f>VLOOKUP(A782,InputToets!$A$9:$A$1008,1,FALSE)</f>
        <v/>
      </c>
      <c r="C782" s="44" t="str">
        <f t="shared" si="136"/>
        <v/>
      </c>
      <c r="D782" s="45" t="str">
        <f>VLOOKUP(A782,Opdracht!$A$11:$A$1010,1,FALSE)</f>
        <v/>
      </c>
      <c r="E782" s="44" t="str">
        <f t="shared" si="137"/>
        <v/>
      </c>
      <c r="F782" s="19" t="str">
        <f>VLOOKUP(A782,OutputOsiris!$A$9:$B$1008,2,FALSE)</f>
        <v/>
      </c>
      <c r="G782" s="46" t="str">
        <f>IF(C782="NEE","",VLOOKUP(A782,InputToets!$A$9:$J$1008,8,FALSE))</f>
        <v/>
      </c>
      <c r="H782" s="13">
        <f t="shared" si="138"/>
        <v>0</v>
      </c>
      <c r="I782" s="12">
        <f t="shared" si="139"/>
        <v>1</v>
      </c>
      <c r="J782" s="13">
        <f t="shared" si="140"/>
        <v>0</v>
      </c>
      <c r="K782" s="46" t="str">
        <f>IF($K$7=0,"",VLOOKUP(A782,Opdracht!$A$11:$J$1010,8,FALSE))</f>
        <v/>
      </c>
      <c r="L782" s="13">
        <f t="shared" si="141"/>
        <v>0</v>
      </c>
      <c r="M782" s="12">
        <f t="shared" si="142"/>
        <v>0</v>
      </c>
      <c r="N782" s="12">
        <f t="shared" si="143"/>
        <v>0</v>
      </c>
      <c r="O782" s="46" t="str">
        <f t="shared" si="144"/>
        <v/>
      </c>
      <c r="P782" s="20" t="str">
        <f>IF(ISERROR(O782),(G782),IF(OR(ISERROR(G782),ISERROR(K782)),"",IF(AND(G782="",K782=""),IF(A782="","",""),IF(ISNUMBER(O782),IF(OR($O$7="T",$O$7="A"),IF(AND(O782&gt;5,O782&lt;$P$4),5,IF(AND(O782&gt;=$P$4,O782&lt;=6),6,MROUND(O782,P$7))),IF(AND(MIN(G782,K782)&lt;#REF!,R782="!",O782&gt;=$P$4),"ONV",IF(AND(O782&gt;5,O782&lt;$P$4),5,IF(AND(O782&gt;=$P$4,O782&lt;=6),6,MROUND(O782,P$7))))),""))))</f>
        <v/>
      </c>
      <c r="Q782" s="187" t="e">
        <f>IF(AND($O$7="B",ISNUMBER(O782),MIN(G782,K782)&lt;#REF!),"!","")</f>
        <v>#REF!</v>
      </c>
      <c r="R782" s="190" t="str">
        <f t="shared" si="135"/>
        <v/>
      </c>
      <c r="S782" s="193" t="str">
        <f t="shared" si="145"/>
        <v/>
      </c>
    </row>
    <row r="783" spans="1:19" x14ac:dyDescent="0.2">
      <c r="A783" s="21" t="str">
        <f>OutputOsiris!A783</f>
        <v/>
      </c>
      <c r="B783" s="26" t="str">
        <f>VLOOKUP(A783,InputToets!$A$9:$A$1008,1,FALSE)</f>
        <v/>
      </c>
      <c r="C783" s="44" t="str">
        <f t="shared" si="136"/>
        <v/>
      </c>
      <c r="D783" s="45" t="str">
        <f>VLOOKUP(A783,Opdracht!$A$11:$A$1010,1,FALSE)</f>
        <v/>
      </c>
      <c r="E783" s="44" t="str">
        <f t="shared" si="137"/>
        <v/>
      </c>
      <c r="F783" s="19" t="str">
        <f>VLOOKUP(A783,OutputOsiris!$A$9:$B$1008,2,FALSE)</f>
        <v/>
      </c>
      <c r="G783" s="46" t="str">
        <f>IF(C783="NEE","",VLOOKUP(A783,InputToets!$A$9:$J$1008,8,FALSE))</f>
        <v/>
      </c>
      <c r="H783" s="13">
        <f t="shared" si="138"/>
        <v>0</v>
      </c>
      <c r="I783" s="12">
        <f t="shared" si="139"/>
        <v>1</v>
      </c>
      <c r="J783" s="13">
        <f t="shared" si="140"/>
        <v>0</v>
      </c>
      <c r="K783" s="46" t="str">
        <f>IF($K$7=0,"",VLOOKUP(A783,Opdracht!$A$11:$J$1010,8,FALSE))</f>
        <v/>
      </c>
      <c r="L783" s="13">
        <f t="shared" si="141"/>
        <v>0</v>
      </c>
      <c r="M783" s="12">
        <f t="shared" si="142"/>
        <v>0</v>
      </c>
      <c r="N783" s="12">
        <f t="shared" si="143"/>
        <v>0</v>
      </c>
      <c r="O783" s="46" t="str">
        <f t="shared" si="144"/>
        <v/>
      </c>
      <c r="P783" s="20" t="str">
        <f>IF(ISERROR(O783),(G783),IF(OR(ISERROR(G783),ISERROR(K783)),"",IF(AND(G783="",K783=""),IF(A783="","",""),IF(ISNUMBER(O783),IF(OR($O$7="T",$O$7="A"),IF(AND(O783&gt;5,O783&lt;$P$4),5,IF(AND(O783&gt;=$P$4,O783&lt;=6),6,MROUND(O783,P$7))),IF(AND(MIN(G783,K783)&lt;#REF!,R783="!",O783&gt;=$P$4),"ONV",IF(AND(O783&gt;5,O783&lt;$P$4),5,IF(AND(O783&gt;=$P$4,O783&lt;=6),6,MROUND(O783,P$7))))),""))))</f>
        <v/>
      </c>
      <c r="Q783" s="187" t="e">
        <f>IF(AND($O$7="B",ISNUMBER(O783),MIN(G783,K783)&lt;#REF!),"!","")</f>
        <v>#REF!</v>
      </c>
      <c r="R783" s="190" t="str">
        <f t="shared" si="135"/>
        <v/>
      </c>
      <c r="S783" s="193" t="str">
        <f t="shared" si="145"/>
        <v/>
      </c>
    </row>
    <row r="784" spans="1:19" x14ac:dyDescent="0.2">
      <c r="A784" s="21" t="str">
        <f>OutputOsiris!A784</f>
        <v/>
      </c>
      <c r="B784" s="26" t="str">
        <f>VLOOKUP(A784,InputToets!$A$9:$A$1008,1,FALSE)</f>
        <v/>
      </c>
      <c r="C784" s="44" t="str">
        <f t="shared" si="136"/>
        <v/>
      </c>
      <c r="D784" s="45" t="str">
        <f>VLOOKUP(A784,Opdracht!$A$11:$A$1010,1,FALSE)</f>
        <v/>
      </c>
      <c r="E784" s="44" t="str">
        <f t="shared" si="137"/>
        <v/>
      </c>
      <c r="F784" s="19" t="str">
        <f>VLOOKUP(A784,OutputOsiris!$A$9:$B$1008,2,FALSE)</f>
        <v/>
      </c>
      <c r="G784" s="46" t="str">
        <f>IF(C784="NEE","",VLOOKUP(A784,InputToets!$A$9:$J$1008,8,FALSE))</f>
        <v/>
      </c>
      <c r="H784" s="13">
        <f t="shared" si="138"/>
        <v>0</v>
      </c>
      <c r="I784" s="12">
        <f t="shared" si="139"/>
        <v>1</v>
      </c>
      <c r="J784" s="13">
        <f t="shared" si="140"/>
        <v>0</v>
      </c>
      <c r="K784" s="46" t="str">
        <f>IF($K$7=0,"",VLOOKUP(A784,Opdracht!$A$11:$J$1010,8,FALSE))</f>
        <v/>
      </c>
      <c r="L784" s="13">
        <f t="shared" si="141"/>
        <v>0</v>
      </c>
      <c r="M784" s="12">
        <f t="shared" si="142"/>
        <v>0</v>
      </c>
      <c r="N784" s="12">
        <f t="shared" si="143"/>
        <v>0</v>
      </c>
      <c r="O784" s="46" t="str">
        <f t="shared" si="144"/>
        <v/>
      </c>
      <c r="P784" s="20" t="str">
        <f>IF(ISERROR(O784),(G784),IF(OR(ISERROR(G784),ISERROR(K784)),"",IF(AND(G784="",K784=""),IF(A784="","",""),IF(ISNUMBER(O784),IF(OR($O$7="T",$O$7="A"),IF(AND(O784&gt;5,O784&lt;$P$4),5,IF(AND(O784&gt;=$P$4,O784&lt;=6),6,MROUND(O784,P$7))),IF(AND(MIN(G784,K784)&lt;#REF!,R784="!",O784&gt;=$P$4),"ONV",IF(AND(O784&gt;5,O784&lt;$P$4),5,IF(AND(O784&gt;=$P$4,O784&lt;=6),6,MROUND(O784,P$7))))),""))))</f>
        <v/>
      </c>
      <c r="Q784" s="187" t="e">
        <f>IF(AND($O$7="B",ISNUMBER(O784),MIN(G784,K784)&lt;#REF!),"!","")</f>
        <v>#REF!</v>
      </c>
      <c r="R784" s="190" t="str">
        <f t="shared" si="135"/>
        <v/>
      </c>
      <c r="S784" s="193" t="str">
        <f t="shared" si="145"/>
        <v/>
      </c>
    </row>
    <row r="785" spans="1:19" x14ac:dyDescent="0.2">
      <c r="A785" s="21" t="str">
        <f>OutputOsiris!A785</f>
        <v/>
      </c>
      <c r="B785" s="26" t="str">
        <f>VLOOKUP(A785,InputToets!$A$9:$A$1008,1,FALSE)</f>
        <v/>
      </c>
      <c r="C785" s="44" t="str">
        <f t="shared" si="136"/>
        <v/>
      </c>
      <c r="D785" s="45" t="str">
        <f>VLOOKUP(A785,Opdracht!$A$11:$A$1010,1,FALSE)</f>
        <v/>
      </c>
      <c r="E785" s="44" t="str">
        <f t="shared" si="137"/>
        <v/>
      </c>
      <c r="F785" s="19" t="str">
        <f>VLOOKUP(A785,OutputOsiris!$A$9:$B$1008,2,FALSE)</f>
        <v/>
      </c>
      <c r="G785" s="46" t="str">
        <f>IF(C785="NEE","",VLOOKUP(A785,InputToets!$A$9:$J$1008,8,FALSE))</f>
        <v/>
      </c>
      <c r="H785" s="13">
        <f t="shared" si="138"/>
        <v>0</v>
      </c>
      <c r="I785" s="12">
        <f t="shared" si="139"/>
        <v>1</v>
      </c>
      <c r="J785" s="13">
        <f t="shared" si="140"/>
        <v>0</v>
      </c>
      <c r="K785" s="46" t="str">
        <f>IF($K$7=0,"",VLOOKUP(A785,Opdracht!$A$11:$J$1010,8,FALSE))</f>
        <v/>
      </c>
      <c r="L785" s="13">
        <f t="shared" si="141"/>
        <v>0</v>
      </c>
      <c r="M785" s="12">
        <f t="shared" si="142"/>
        <v>0</v>
      </c>
      <c r="N785" s="12">
        <f t="shared" si="143"/>
        <v>0</v>
      </c>
      <c r="O785" s="46" t="str">
        <f t="shared" si="144"/>
        <v/>
      </c>
      <c r="P785" s="20" t="str">
        <f>IF(ISERROR(O785),(G785),IF(OR(ISERROR(G785),ISERROR(K785)),"",IF(AND(G785="",K785=""),IF(A785="","",""),IF(ISNUMBER(O785),IF(OR($O$7="T",$O$7="A"),IF(AND(O785&gt;5,O785&lt;$P$4),5,IF(AND(O785&gt;=$P$4,O785&lt;=6),6,MROUND(O785,P$7))),IF(AND(MIN(G785,K785)&lt;#REF!,R785="!",O785&gt;=$P$4),"ONV",IF(AND(O785&gt;5,O785&lt;$P$4),5,IF(AND(O785&gt;=$P$4,O785&lt;=6),6,MROUND(O785,P$7))))),""))))</f>
        <v/>
      </c>
      <c r="Q785" s="187" t="e">
        <f>IF(AND($O$7="B",ISNUMBER(O785),MIN(G785,K785)&lt;#REF!),"!","")</f>
        <v>#REF!</v>
      </c>
      <c r="R785" s="190" t="str">
        <f t="shared" si="135"/>
        <v/>
      </c>
      <c r="S785" s="193" t="str">
        <f t="shared" si="145"/>
        <v/>
      </c>
    </row>
    <row r="786" spans="1:19" x14ac:dyDescent="0.2">
      <c r="A786" s="21" t="str">
        <f>OutputOsiris!A786</f>
        <v/>
      </c>
      <c r="B786" s="26" t="str">
        <f>VLOOKUP(A786,InputToets!$A$9:$A$1008,1,FALSE)</f>
        <v/>
      </c>
      <c r="C786" s="44" t="str">
        <f t="shared" si="136"/>
        <v/>
      </c>
      <c r="D786" s="45" t="str">
        <f>VLOOKUP(A786,Opdracht!$A$11:$A$1010,1,FALSE)</f>
        <v/>
      </c>
      <c r="E786" s="44" t="str">
        <f t="shared" si="137"/>
        <v/>
      </c>
      <c r="F786" s="19" t="str">
        <f>VLOOKUP(A786,OutputOsiris!$A$9:$B$1008,2,FALSE)</f>
        <v/>
      </c>
      <c r="G786" s="46" t="str">
        <f>IF(C786="NEE","",VLOOKUP(A786,InputToets!$A$9:$J$1008,8,FALSE))</f>
        <v/>
      </c>
      <c r="H786" s="13">
        <f t="shared" si="138"/>
        <v>0</v>
      </c>
      <c r="I786" s="12">
        <f t="shared" si="139"/>
        <v>1</v>
      </c>
      <c r="J786" s="13">
        <f t="shared" si="140"/>
        <v>0</v>
      </c>
      <c r="K786" s="46" t="str">
        <f>IF($K$7=0,"",VLOOKUP(A786,Opdracht!$A$11:$J$1010,8,FALSE))</f>
        <v/>
      </c>
      <c r="L786" s="13">
        <f t="shared" si="141"/>
        <v>0</v>
      </c>
      <c r="M786" s="12">
        <f t="shared" si="142"/>
        <v>0</v>
      </c>
      <c r="N786" s="12">
        <f t="shared" si="143"/>
        <v>0</v>
      </c>
      <c r="O786" s="46" t="str">
        <f t="shared" si="144"/>
        <v/>
      </c>
      <c r="P786" s="20" t="str">
        <f>IF(ISERROR(O786),(G786),IF(OR(ISERROR(G786),ISERROR(K786)),"",IF(AND(G786="",K786=""),IF(A786="","",""),IF(ISNUMBER(O786),IF(OR($O$7="T",$O$7="A"),IF(AND(O786&gt;5,O786&lt;$P$4),5,IF(AND(O786&gt;=$P$4,O786&lt;=6),6,MROUND(O786,P$7))),IF(AND(MIN(G786,K786)&lt;#REF!,R786="!",O786&gt;=$P$4),"ONV",IF(AND(O786&gt;5,O786&lt;$P$4),5,IF(AND(O786&gt;=$P$4,O786&lt;=6),6,MROUND(O786,P$7))))),""))))</f>
        <v/>
      </c>
      <c r="Q786" s="187" t="e">
        <f>IF(AND($O$7="B",ISNUMBER(O786),MIN(G786,K786)&lt;#REF!),"!","")</f>
        <v>#REF!</v>
      </c>
      <c r="R786" s="190" t="str">
        <f t="shared" si="135"/>
        <v/>
      </c>
      <c r="S786" s="193" t="str">
        <f t="shared" si="145"/>
        <v/>
      </c>
    </row>
    <row r="787" spans="1:19" x14ac:dyDescent="0.2">
      <c r="A787" s="21" t="str">
        <f>OutputOsiris!A787</f>
        <v/>
      </c>
      <c r="B787" s="26" t="str">
        <f>VLOOKUP(A787,InputToets!$A$9:$A$1008,1,FALSE)</f>
        <v/>
      </c>
      <c r="C787" s="44" t="str">
        <f t="shared" si="136"/>
        <v/>
      </c>
      <c r="D787" s="45" t="str">
        <f>VLOOKUP(A787,Opdracht!$A$11:$A$1010,1,FALSE)</f>
        <v/>
      </c>
      <c r="E787" s="44" t="str">
        <f t="shared" si="137"/>
        <v/>
      </c>
      <c r="F787" s="19" t="str">
        <f>VLOOKUP(A787,OutputOsiris!$A$9:$B$1008,2,FALSE)</f>
        <v/>
      </c>
      <c r="G787" s="46" t="str">
        <f>IF(C787="NEE","",VLOOKUP(A787,InputToets!$A$9:$J$1008,8,FALSE))</f>
        <v/>
      </c>
      <c r="H787" s="13">
        <f t="shared" si="138"/>
        <v>0</v>
      </c>
      <c r="I787" s="12">
        <f t="shared" si="139"/>
        <v>1</v>
      </c>
      <c r="J787" s="13">
        <f t="shared" si="140"/>
        <v>0</v>
      </c>
      <c r="K787" s="46" t="str">
        <f>IF($K$7=0,"",VLOOKUP(A787,Opdracht!$A$11:$J$1010,8,FALSE))</f>
        <v/>
      </c>
      <c r="L787" s="13">
        <f t="shared" si="141"/>
        <v>0</v>
      </c>
      <c r="M787" s="12">
        <f t="shared" si="142"/>
        <v>0</v>
      </c>
      <c r="N787" s="12">
        <f t="shared" si="143"/>
        <v>0</v>
      </c>
      <c r="O787" s="46" t="str">
        <f t="shared" si="144"/>
        <v/>
      </c>
      <c r="P787" s="20" t="str">
        <f>IF(ISERROR(O787),(G787),IF(OR(ISERROR(G787),ISERROR(K787)),"",IF(AND(G787="",K787=""),IF(A787="","",""),IF(ISNUMBER(O787),IF(OR($O$7="T",$O$7="A"),IF(AND(O787&gt;5,O787&lt;$P$4),5,IF(AND(O787&gt;=$P$4,O787&lt;=6),6,MROUND(O787,P$7))),IF(AND(MIN(G787,K787)&lt;#REF!,R787="!",O787&gt;=$P$4),"ONV",IF(AND(O787&gt;5,O787&lt;$P$4),5,IF(AND(O787&gt;=$P$4,O787&lt;=6),6,MROUND(O787,P$7))))),""))))</f>
        <v/>
      </c>
      <c r="Q787" s="187" t="e">
        <f>IF(AND($O$7="B",ISNUMBER(O787),MIN(G787,K787)&lt;#REF!),"!","")</f>
        <v>#REF!</v>
      </c>
      <c r="R787" s="190" t="str">
        <f t="shared" si="135"/>
        <v/>
      </c>
      <c r="S787" s="193" t="str">
        <f t="shared" si="145"/>
        <v/>
      </c>
    </row>
    <row r="788" spans="1:19" x14ac:dyDescent="0.2">
      <c r="A788" s="21" t="str">
        <f>OutputOsiris!A788</f>
        <v/>
      </c>
      <c r="B788" s="26" t="str">
        <f>VLOOKUP(A788,InputToets!$A$9:$A$1008,1,FALSE)</f>
        <v/>
      </c>
      <c r="C788" s="44" t="str">
        <f t="shared" si="136"/>
        <v/>
      </c>
      <c r="D788" s="45" t="str">
        <f>VLOOKUP(A788,Opdracht!$A$11:$A$1010,1,FALSE)</f>
        <v/>
      </c>
      <c r="E788" s="44" t="str">
        <f t="shared" si="137"/>
        <v/>
      </c>
      <c r="F788" s="19" t="str">
        <f>VLOOKUP(A788,OutputOsiris!$A$9:$B$1008,2,FALSE)</f>
        <v/>
      </c>
      <c r="G788" s="46" t="str">
        <f>IF(C788="NEE","",VLOOKUP(A788,InputToets!$A$9:$J$1008,8,FALSE))</f>
        <v/>
      </c>
      <c r="H788" s="13">
        <f t="shared" si="138"/>
        <v>0</v>
      </c>
      <c r="I788" s="12">
        <f t="shared" si="139"/>
        <v>1</v>
      </c>
      <c r="J788" s="13">
        <f t="shared" si="140"/>
        <v>0</v>
      </c>
      <c r="K788" s="46" t="str">
        <f>IF($K$7=0,"",VLOOKUP(A788,Opdracht!$A$11:$J$1010,8,FALSE))</f>
        <v/>
      </c>
      <c r="L788" s="13">
        <f t="shared" si="141"/>
        <v>0</v>
      </c>
      <c r="M788" s="12">
        <f t="shared" si="142"/>
        <v>0</v>
      </c>
      <c r="N788" s="12">
        <f t="shared" si="143"/>
        <v>0</v>
      </c>
      <c r="O788" s="46" t="str">
        <f t="shared" si="144"/>
        <v/>
      </c>
      <c r="P788" s="20" t="str">
        <f>IF(ISERROR(O788),(G788),IF(OR(ISERROR(G788),ISERROR(K788)),"",IF(AND(G788="",K788=""),IF(A788="","",""),IF(ISNUMBER(O788),IF(OR($O$7="T",$O$7="A"),IF(AND(O788&gt;5,O788&lt;$P$4),5,IF(AND(O788&gt;=$P$4,O788&lt;=6),6,MROUND(O788,P$7))),IF(AND(MIN(G788,K788)&lt;#REF!,R788="!",O788&gt;=$P$4),"ONV",IF(AND(O788&gt;5,O788&lt;$P$4),5,IF(AND(O788&gt;=$P$4,O788&lt;=6),6,MROUND(O788,P$7))))),""))))</f>
        <v/>
      </c>
      <c r="Q788" s="187" t="e">
        <f>IF(AND($O$7="B",ISNUMBER(O788),MIN(G788,K788)&lt;#REF!),"!","")</f>
        <v>#REF!</v>
      </c>
      <c r="R788" s="190" t="str">
        <f t="shared" si="135"/>
        <v/>
      </c>
      <c r="S788" s="193" t="str">
        <f t="shared" si="145"/>
        <v/>
      </c>
    </row>
    <row r="789" spans="1:19" x14ac:dyDescent="0.2">
      <c r="A789" s="21" t="str">
        <f>OutputOsiris!A789</f>
        <v/>
      </c>
      <c r="B789" s="26" t="str">
        <f>VLOOKUP(A789,InputToets!$A$9:$A$1008,1,FALSE)</f>
        <v/>
      </c>
      <c r="C789" s="44" t="str">
        <f t="shared" si="136"/>
        <v/>
      </c>
      <c r="D789" s="45" t="str">
        <f>VLOOKUP(A789,Opdracht!$A$11:$A$1010,1,FALSE)</f>
        <v/>
      </c>
      <c r="E789" s="44" t="str">
        <f t="shared" si="137"/>
        <v/>
      </c>
      <c r="F789" s="19" t="str">
        <f>VLOOKUP(A789,OutputOsiris!$A$9:$B$1008,2,FALSE)</f>
        <v/>
      </c>
      <c r="G789" s="46" t="str">
        <f>IF(C789="NEE","",VLOOKUP(A789,InputToets!$A$9:$J$1008,8,FALSE))</f>
        <v/>
      </c>
      <c r="H789" s="13">
        <f t="shared" si="138"/>
        <v>0</v>
      </c>
      <c r="I789" s="12">
        <f t="shared" si="139"/>
        <v>1</v>
      </c>
      <c r="J789" s="13">
        <f t="shared" si="140"/>
        <v>0</v>
      </c>
      <c r="K789" s="46" t="str">
        <f>IF($K$7=0,"",VLOOKUP(A789,Opdracht!$A$11:$J$1010,8,FALSE))</f>
        <v/>
      </c>
      <c r="L789" s="13">
        <f t="shared" si="141"/>
        <v>0</v>
      </c>
      <c r="M789" s="12">
        <f t="shared" si="142"/>
        <v>0</v>
      </c>
      <c r="N789" s="12">
        <f t="shared" si="143"/>
        <v>0</v>
      </c>
      <c r="O789" s="46" t="str">
        <f t="shared" si="144"/>
        <v/>
      </c>
      <c r="P789" s="20" t="str">
        <f>IF(ISERROR(O789),(G789),IF(OR(ISERROR(G789),ISERROR(K789)),"",IF(AND(G789="",K789=""),IF(A789="","",""),IF(ISNUMBER(O789),IF(OR($O$7="T",$O$7="A"),IF(AND(O789&gt;5,O789&lt;$P$4),5,IF(AND(O789&gt;=$P$4,O789&lt;=6),6,MROUND(O789,P$7))),IF(AND(MIN(G789,K789)&lt;#REF!,R789="!",O789&gt;=$P$4),"ONV",IF(AND(O789&gt;5,O789&lt;$P$4),5,IF(AND(O789&gt;=$P$4,O789&lt;=6),6,MROUND(O789,P$7))))),""))))</f>
        <v/>
      </c>
      <c r="Q789" s="187" t="e">
        <f>IF(AND($O$7="B",ISNUMBER(O789),MIN(G789,K789)&lt;#REF!),"!","")</f>
        <v>#REF!</v>
      </c>
      <c r="R789" s="190" t="str">
        <f t="shared" si="135"/>
        <v/>
      </c>
      <c r="S789" s="193" t="str">
        <f t="shared" si="145"/>
        <v/>
      </c>
    </row>
    <row r="790" spans="1:19" x14ac:dyDescent="0.2">
      <c r="A790" s="21" t="str">
        <f>OutputOsiris!A790</f>
        <v/>
      </c>
      <c r="B790" s="26" t="str">
        <f>VLOOKUP(A790,InputToets!$A$9:$A$1008,1,FALSE)</f>
        <v/>
      </c>
      <c r="C790" s="44" t="str">
        <f t="shared" si="136"/>
        <v/>
      </c>
      <c r="D790" s="45" t="str">
        <f>VLOOKUP(A790,Opdracht!$A$11:$A$1010,1,FALSE)</f>
        <v/>
      </c>
      <c r="E790" s="44" t="str">
        <f t="shared" si="137"/>
        <v/>
      </c>
      <c r="F790" s="19" t="str">
        <f>VLOOKUP(A790,OutputOsiris!$A$9:$B$1008,2,FALSE)</f>
        <v/>
      </c>
      <c r="G790" s="46" t="str">
        <f>IF(C790="NEE","",VLOOKUP(A790,InputToets!$A$9:$J$1008,8,FALSE))</f>
        <v/>
      </c>
      <c r="H790" s="13">
        <f t="shared" si="138"/>
        <v>0</v>
      </c>
      <c r="I790" s="12">
        <f t="shared" si="139"/>
        <v>1</v>
      </c>
      <c r="J790" s="13">
        <f t="shared" si="140"/>
        <v>0</v>
      </c>
      <c r="K790" s="46" t="str">
        <f>IF($K$7=0,"",VLOOKUP(A790,Opdracht!$A$11:$J$1010,8,FALSE))</f>
        <v/>
      </c>
      <c r="L790" s="13">
        <f t="shared" si="141"/>
        <v>0</v>
      </c>
      <c r="M790" s="12">
        <f t="shared" si="142"/>
        <v>0</v>
      </c>
      <c r="N790" s="12">
        <f t="shared" si="143"/>
        <v>0</v>
      </c>
      <c r="O790" s="46" t="str">
        <f t="shared" si="144"/>
        <v/>
      </c>
      <c r="P790" s="20" t="str">
        <f>IF(ISERROR(O790),(G790),IF(OR(ISERROR(G790),ISERROR(K790)),"",IF(AND(G790="",K790=""),IF(A790="","",""),IF(ISNUMBER(O790),IF(OR($O$7="T",$O$7="A"),IF(AND(O790&gt;5,O790&lt;$P$4),5,IF(AND(O790&gt;=$P$4,O790&lt;=6),6,MROUND(O790,P$7))),IF(AND(MIN(G790,K790)&lt;#REF!,R790="!",O790&gt;=$P$4),"ONV",IF(AND(O790&gt;5,O790&lt;$P$4),5,IF(AND(O790&gt;=$P$4,O790&lt;=6),6,MROUND(O790,P$7))))),""))))</f>
        <v/>
      </c>
      <c r="Q790" s="187" t="e">
        <f>IF(AND($O$7="B",ISNUMBER(O790),MIN(G790,K790)&lt;#REF!),"!","")</f>
        <v>#REF!</v>
      </c>
      <c r="R790" s="190" t="str">
        <f t="shared" si="135"/>
        <v/>
      </c>
      <c r="S790" s="193" t="str">
        <f t="shared" si="145"/>
        <v/>
      </c>
    </row>
    <row r="791" spans="1:19" x14ac:dyDescent="0.2">
      <c r="A791" s="21" t="str">
        <f>OutputOsiris!A791</f>
        <v/>
      </c>
      <c r="B791" s="26" t="str">
        <f>VLOOKUP(A791,InputToets!$A$9:$A$1008,1,FALSE)</f>
        <v/>
      </c>
      <c r="C791" s="44" t="str">
        <f t="shared" si="136"/>
        <v/>
      </c>
      <c r="D791" s="45" t="str">
        <f>VLOOKUP(A791,Opdracht!$A$11:$A$1010,1,FALSE)</f>
        <v/>
      </c>
      <c r="E791" s="44" t="str">
        <f t="shared" si="137"/>
        <v/>
      </c>
      <c r="F791" s="19" t="str">
        <f>VLOOKUP(A791,OutputOsiris!$A$9:$B$1008,2,FALSE)</f>
        <v/>
      </c>
      <c r="G791" s="46" t="str">
        <f>IF(C791="NEE","",VLOOKUP(A791,InputToets!$A$9:$J$1008,8,FALSE))</f>
        <v/>
      </c>
      <c r="H791" s="13">
        <f t="shared" si="138"/>
        <v>0</v>
      </c>
      <c r="I791" s="12">
        <f t="shared" si="139"/>
        <v>1</v>
      </c>
      <c r="J791" s="13">
        <f t="shared" si="140"/>
        <v>0</v>
      </c>
      <c r="K791" s="46" t="str">
        <f>IF($K$7=0,"",VLOOKUP(A791,Opdracht!$A$11:$J$1010,8,FALSE))</f>
        <v/>
      </c>
      <c r="L791" s="13">
        <f t="shared" si="141"/>
        <v>0</v>
      </c>
      <c r="M791" s="12">
        <f t="shared" si="142"/>
        <v>0</v>
      </c>
      <c r="N791" s="12">
        <f t="shared" si="143"/>
        <v>0</v>
      </c>
      <c r="O791" s="46" t="str">
        <f t="shared" si="144"/>
        <v/>
      </c>
      <c r="P791" s="20" t="str">
        <f>IF(ISERROR(O791),(G791),IF(OR(ISERROR(G791),ISERROR(K791)),"",IF(AND(G791="",K791=""),IF(A791="","",""),IF(ISNUMBER(O791),IF(OR($O$7="T",$O$7="A"),IF(AND(O791&gt;5,O791&lt;$P$4),5,IF(AND(O791&gt;=$P$4,O791&lt;=6),6,MROUND(O791,P$7))),IF(AND(MIN(G791,K791)&lt;#REF!,R791="!",O791&gt;=$P$4),"ONV",IF(AND(O791&gt;5,O791&lt;$P$4),5,IF(AND(O791&gt;=$P$4,O791&lt;=6),6,MROUND(O791,P$7))))),""))))</f>
        <v/>
      </c>
      <c r="Q791" s="187" t="e">
        <f>IF(AND($O$7="B",ISNUMBER(O791),MIN(G791,K791)&lt;#REF!),"!","")</f>
        <v>#REF!</v>
      </c>
      <c r="R791" s="190" t="str">
        <f t="shared" si="135"/>
        <v/>
      </c>
      <c r="S791" s="193" t="str">
        <f t="shared" si="145"/>
        <v/>
      </c>
    </row>
    <row r="792" spans="1:19" x14ac:dyDescent="0.2">
      <c r="A792" s="21" t="str">
        <f>OutputOsiris!A792</f>
        <v/>
      </c>
      <c r="B792" s="26" t="str">
        <f>VLOOKUP(A792,InputToets!$A$9:$A$1008,1,FALSE)</f>
        <v/>
      </c>
      <c r="C792" s="44" t="str">
        <f t="shared" si="136"/>
        <v/>
      </c>
      <c r="D792" s="45" t="str">
        <f>VLOOKUP(A792,Opdracht!$A$11:$A$1010,1,FALSE)</f>
        <v/>
      </c>
      <c r="E792" s="44" t="str">
        <f t="shared" si="137"/>
        <v/>
      </c>
      <c r="F792" s="19" t="str">
        <f>VLOOKUP(A792,OutputOsiris!$A$9:$B$1008,2,FALSE)</f>
        <v/>
      </c>
      <c r="G792" s="46" t="str">
        <f>IF(C792="NEE","",VLOOKUP(A792,InputToets!$A$9:$J$1008,8,FALSE))</f>
        <v/>
      </c>
      <c r="H792" s="13">
        <f t="shared" si="138"/>
        <v>0</v>
      </c>
      <c r="I792" s="12">
        <f t="shared" si="139"/>
        <v>1</v>
      </c>
      <c r="J792" s="13">
        <f t="shared" si="140"/>
        <v>0</v>
      </c>
      <c r="K792" s="46" t="str">
        <f>IF($K$7=0,"",VLOOKUP(A792,Opdracht!$A$11:$J$1010,8,FALSE))</f>
        <v/>
      </c>
      <c r="L792" s="13">
        <f t="shared" si="141"/>
        <v>0</v>
      </c>
      <c r="M792" s="12">
        <f t="shared" si="142"/>
        <v>0</v>
      </c>
      <c r="N792" s="12">
        <f t="shared" si="143"/>
        <v>0</v>
      </c>
      <c r="O792" s="46" t="str">
        <f t="shared" si="144"/>
        <v/>
      </c>
      <c r="P792" s="20" t="str">
        <f>IF(ISERROR(O792),(G792),IF(OR(ISERROR(G792),ISERROR(K792)),"",IF(AND(G792="",K792=""),IF(A792="","",""),IF(ISNUMBER(O792),IF(OR($O$7="T",$O$7="A"),IF(AND(O792&gt;5,O792&lt;$P$4),5,IF(AND(O792&gt;=$P$4,O792&lt;=6),6,MROUND(O792,P$7))),IF(AND(MIN(G792,K792)&lt;#REF!,R792="!",O792&gt;=$P$4),"ONV",IF(AND(O792&gt;5,O792&lt;$P$4),5,IF(AND(O792&gt;=$P$4,O792&lt;=6),6,MROUND(O792,P$7))))),""))))</f>
        <v/>
      </c>
      <c r="Q792" s="187" t="e">
        <f>IF(AND($O$7="B",ISNUMBER(O792),MIN(G792,K792)&lt;#REF!),"!","")</f>
        <v>#REF!</v>
      </c>
      <c r="R792" s="190" t="str">
        <f t="shared" si="135"/>
        <v/>
      </c>
      <c r="S792" s="193" t="str">
        <f t="shared" si="145"/>
        <v/>
      </c>
    </row>
    <row r="793" spans="1:19" x14ac:dyDescent="0.2">
      <c r="A793" s="21" t="str">
        <f>OutputOsiris!A793</f>
        <v/>
      </c>
      <c r="B793" s="26" t="str">
        <f>VLOOKUP(A793,InputToets!$A$9:$A$1008,1,FALSE)</f>
        <v/>
      </c>
      <c r="C793" s="44" t="str">
        <f t="shared" si="136"/>
        <v/>
      </c>
      <c r="D793" s="45" t="str">
        <f>VLOOKUP(A793,Opdracht!$A$11:$A$1010,1,FALSE)</f>
        <v/>
      </c>
      <c r="E793" s="44" t="str">
        <f t="shared" si="137"/>
        <v/>
      </c>
      <c r="F793" s="19" t="str">
        <f>VLOOKUP(A793,OutputOsiris!$A$9:$B$1008,2,FALSE)</f>
        <v/>
      </c>
      <c r="G793" s="46" t="str">
        <f>IF(C793="NEE","",VLOOKUP(A793,InputToets!$A$9:$J$1008,8,FALSE))</f>
        <v/>
      </c>
      <c r="H793" s="13">
        <f t="shared" si="138"/>
        <v>0</v>
      </c>
      <c r="I793" s="12">
        <f t="shared" si="139"/>
        <v>1</v>
      </c>
      <c r="J793" s="13">
        <f t="shared" si="140"/>
        <v>0</v>
      </c>
      <c r="K793" s="46" t="str">
        <f>IF($K$7=0,"",VLOOKUP(A793,Opdracht!$A$11:$J$1010,8,FALSE))</f>
        <v/>
      </c>
      <c r="L793" s="13">
        <f t="shared" si="141"/>
        <v>0</v>
      </c>
      <c r="M793" s="12">
        <f t="shared" si="142"/>
        <v>0</v>
      </c>
      <c r="N793" s="12">
        <f t="shared" si="143"/>
        <v>0</v>
      </c>
      <c r="O793" s="46" t="str">
        <f t="shared" si="144"/>
        <v/>
      </c>
      <c r="P793" s="20" t="str">
        <f>IF(ISERROR(O793),(G793),IF(OR(ISERROR(G793),ISERROR(K793)),"",IF(AND(G793="",K793=""),IF(A793="","",""),IF(ISNUMBER(O793),IF(OR($O$7="T",$O$7="A"),IF(AND(O793&gt;5,O793&lt;$P$4),5,IF(AND(O793&gt;=$P$4,O793&lt;=6),6,MROUND(O793,P$7))),IF(AND(MIN(G793,K793)&lt;#REF!,R793="!",O793&gt;=$P$4),"ONV",IF(AND(O793&gt;5,O793&lt;$P$4),5,IF(AND(O793&gt;=$P$4,O793&lt;=6),6,MROUND(O793,P$7))))),""))))</f>
        <v/>
      </c>
      <c r="Q793" s="187" t="e">
        <f>IF(AND($O$7="B",ISNUMBER(O793),MIN(G793,K793)&lt;#REF!),"!","")</f>
        <v>#REF!</v>
      </c>
      <c r="R793" s="190" t="str">
        <f t="shared" si="135"/>
        <v/>
      </c>
      <c r="S793" s="193" t="str">
        <f t="shared" si="145"/>
        <v/>
      </c>
    </row>
    <row r="794" spans="1:19" x14ac:dyDescent="0.2">
      <c r="A794" s="21" t="str">
        <f>OutputOsiris!A794</f>
        <v/>
      </c>
      <c r="B794" s="26" t="str">
        <f>VLOOKUP(A794,InputToets!$A$9:$A$1008,1,FALSE)</f>
        <v/>
      </c>
      <c r="C794" s="44" t="str">
        <f t="shared" si="136"/>
        <v/>
      </c>
      <c r="D794" s="45" t="str">
        <f>VLOOKUP(A794,Opdracht!$A$11:$A$1010,1,FALSE)</f>
        <v/>
      </c>
      <c r="E794" s="44" t="str">
        <f t="shared" si="137"/>
        <v/>
      </c>
      <c r="F794" s="19" t="str">
        <f>VLOOKUP(A794,OutputOsiris!$A$9:$B$1008,2,FALSE)</f>
        <v/>
      </c>
      <c r="G794" s="46" t="str">
        <f>IF(C794="NEE","",VLOOKUP(A794,InputToets!$A$9:$J$1008,8,FALSE))</f>
        <v/>
      </c>
      <c r="H794" s="13">
        <f t="shared" si="138"/>
        <v>0</v>
      </c>
      <c r="I794" s="12">
        <f t="shared" si="139"/>
        <v>1</v>
      </c>
      <c r="J794" s="13">
        <f t="shared" si="140"/>
        <v>0</v>
      </c>
      <c r="K794" s="46" t="str">
        <f>IF($K$7=0,"",VLOOKUP(A794,Opdracht!$A$11:$J$1010,8,FALSE))</f>
        <v/>
      </c>
      <c r="L794" s="13">
        <f t="shared" si="141"/>
        <v>0</v>
      </c>
      <c r="M794" s="12">
        <f t="shared" si="142"/>
        <v>0</v>
      </c>
      <c r="N794" s="12">
        <f t="shared" si="143"/>
        <v>0</v>
      </c>
      <c r="O794" s="46" t="str">
        <f t="shared" si="144"/>
        <v/>
      </c>
      <c r="P794" s="20" t="str">
        <f>IF(ISERROR(O794),(G794),IF(OR(ISERROR(G794),ISERROR(K794)),"",IF(AND(G794="",K794=""),IF(A794="","",""),IF(ISNUMBER(O794),IF(OR($O$7="T",$O$7="A"),IF(AND(O794&gt;5,O794&lt;$P$4),5,IF(AND(O794&gt;=$P$4,O794&lt;=6),6,MROUND(O794,P$7))),IF(AND(MIN(G794,K794)&lt;#REF!,R794="!",O794&gt;=$P$4),"ONV",IF(AND(O794&gt;5,O794&lt;$P$4),5,IF(AND(O794&gt;=$P$4,O794&lt;=6),6,MROUND(O794,P$7))))),""))))</f>
        <v/>
      </c>
      <c r="Q794" s="187" t="e">
        <f>IF(AND($O$7="B",ISNUMBER(O794),MIN(G794,K794)&lt;#REF!),"!","")</f>
        <v>#REF!</v>
      </c>
      <c r="R794" s="190" t="str">
        <f t="shared" si="135"/>
        <v/>
      </c>
      <c r="S794" s="193" t="str">
        <f t="shared" si="145"/>
        <v/>
      </c>
    </row>
    <row r="795" spans="1:19" x14ac:dyDescent="0.2">
      <c r="A795" s="21" t="str">
        <f>OutputOsiris!A795</f>
        <v/>
      </c>
      <c r="B795" s="26" t="str">
        <f>VLOOKUP(A795,InputToets!$A$9:$A$1008,1,FALSE)</f>
        <v/>
      </c>
      <c r="C795" s="44" t="str">
        <f t="shared" si="136"/>
        <v/>
      </c>
      <c r="D795" s="45" t="str">
        <f>VLOOKUP(A795,Opdracht!$A$11:$A$1010,1,FALSE)</f>
        <v/>
      </c>
      <c r="E795" s="44" t="str">
        <f t="shared" si="137"/>
        <v/>
      </c>
      <c r="F795" s="19" t="str">
        <f>VLOOKUP(A795,OutputOsiris!$A$9:$B$1008,2,FALSE)</f>
        <v/>
      </c>
      <c r="G795" s="46" t="str">
        <f>IF(C795="NEE","",VLOOKUP(A795,InputToets!$A$9:$J$1008,8,FALSE))</f>
        <v/>
      </c>
      <c r="H795" s="13">
        <f t="shared" si="138"/>
        <v>0</v>
      </c>
      <c r="I795" s="12">
        <f t="shared" si="139"/>
        <v>1</v>
      </c>
      <c r="J795" s="13">
        <f t="shared" si="140"/>
        <v>0</v>
      </c>
      <c r="K795" s="46" t="str">
        <f>IF($K$7=0,"",VLOOKUP(A795,Opdracht!$A$11:$J$1010,8,FALSE))</f>
        <v/>
      </c>
      <c r="L795" s="13">
        <f t="shared" si="141"/>
        <v>0</v>
      </c>
      <c r="M795" s="12">
        <f t="shared" si="142"/>
        <v>0</v>
      </c>
      <c r="N795" s="12">
        <f t="shared" si="143"/>
        <v>0</v>
      </c>
      <c r="O795" s="46" t="str">
        <f t="shared" si="144"/>
        <v/>
      </c>
      <c r="P795" s="20" t="str">
        <f>IF(ISERROR(O795),(G795),IF(OR(ISERROR(G795),ISERROR(K795)),"",IF(AND(G795="",K795=""),IF(A795="","",""),IF(ISNUMBER(O795),IF(OR($O$7="T",$O$7="A"),IF(AND(O795&gt;5,O795&lt;$P$4),5,IF(AND(O795&gt;=$P$4,O795&lt;=6),6,MROUND(O795,P$7))),IF(AND(MIN(G795,K795)&lt;#REF!,R795="!",O795&gt;=$P$4),"ONV",IF(AND(O795&gt;5,O795&lt;$P$4),5,IF(AND(O795&gt;=$P$4,O795&lt;=6),6,MROUND(O795,P$7))))),""))))</f>
        <v/>
      </c>
      <c r="Q795" s="187" t="e">
        <f>IF(AND($O$7="B",ISNUMBER(O795),MIN(G795,K795)&lt;#REF!),"!","")</f>
        <v>#REF!</v>
      </c>
      <c r="R795" s="190" t="str">
        <f t="shared" si="135"/>
        <v/>
      </c>
      <c r="S795" s="193" t="str">
        <f t="shared" si="145"/>
        <v/>
      </c>
    </row>
    <row r="796" spans="1:19" x14ac:dyDescent="0.2">
      <c r="A796" s="21" t="str">
        <f>OutputOsiris!A796</f>
        <v/>
      </c>
      <c r="B796" s="26" t="str">
        <f>VLOOKUP(A796,InputToets!$A$9:$A$1008,1,FALSE)</f>
        <v/>
      </c>
      <c r="C796" s="44" t="str">
        <f t="shared" si="136"/>
        <v/>
      </c>
      <c r="D796" s="45" t="str">
        <f>VLOOKUP(A796,Opdracht!$A$11:$A$1010,1,FALSE)</f>
        <v/>
      </c>
      <c r="E796" s="44" t="str">
        <f t="shared" si="137"/>
        <v/>
      </c>
      <c r="F796" s="19" t="str">
        <f>VLOOKUP(A796,OutputOsiris!$A$9:$B$1008,2,FALSE)</f>
        <v/>
      </c>
      <c r="G796" s="46" t="str">
        <f>IF(C796="NEE","",VLOOKUP(A796,InputToets!$A$9:$J$1008,8,FALSE))</f>
        <v/>
      </c>
      <c r="H796" s="13">
        <f t="shared" si="138"/>
        <v>0</v>
      </c>
      <c r="I796" s="12">
        <f t="shared" si="139"/>
        <v>1</v>
      </c>
      <c r="J796" s="13">
        <f t="shared" si="140"/>
        <v>0</v>
      </c>
      <c r="K796" s="46" t="str">
        <f>IF($K$7=0,"",VLOOKUP(A796,Opdracht!$A$11:$J$1010,8,FALSE))</f>
        <v/>
      </c>
      <c r="L796" s="13">
        <f t="shared" si="141"/>
        <v>0</v>
      </c>
      <c r="M796" s="12">
        <f t="shared" si="142"/>
        <v>0</v>
      </c>
      <c r="N796" s="12">
        <f t="shared" si="143"/>
        <v>0</v>
      </c>
      <c r="O796" s="46" t="str">
        <f t="shared" si="144"/>
        <v/>
      </c>
      <c r="P796" s="20" t="str">
        <f>IF(ISERROR(O796),(G796),IF(OR(ISERROR(G796),ISERROR(K796)),"",IF(AND(G796="",K796=""),IF(A796="","",""),IF(ISNUMBER(O796),IF(OR($O$7="T",$O$7="A"),IF(AND(O796&gt;5,O796&lt;$P$4),5,IF(AND(O796&gt;=$P$4,O796&lt;=6),6,MROUND(O796,P$7))),IF(AND(MIN(G796,K796)&lt;#REF!,R796="!",O796&gt;=$P$4),"ONV",IF(AND(O796&gt;5,O796&lt;$P$4),5,IF(AND(O796&gt;=$P$4,O796&lt;=6),6,MROUND(O796,P$7))))),""))))</f>
        <v/>
      </c>
      <c r="Q796" s="187" t="e">
        <f>IF(AND($O$7="B",ISNUMBER(O796),MIN(G796,K796)&lt;#REF!),"!","")</f>
        <v>#REF!</v>
      </c>
      <c r="R796" s="190" t="str">
        <f t="shared" si="135"/>
        <v/>
      </c>
      <c r="S796" s="193" t="str">
        <f t="shared" si="145"/>
        <v/>
      </c>
    </row>
    <row r="797" spans="1:19" x14ac:dyDescent="0.2">
      <c r="A797" s="21" t="str">
        <f>OutputOsiris!A797</f>
        <v/>
      </c>
      <c r="B797" s="26" t="str">
        <f>VLOOKUP(A797,InputToets!$A$9:$A$1008,1,FALSE)</f>
        <v/>
      </c>
      <c r="C797" s="44" t="str">
        <f t="shared" si="136"/>
        <v/>
      </c>
      <c r="D797" s="45" t="str">
        <f>VLOOKUP(A797,Opdracht!$A$11:$A$1010,1,FALSE)</f>
        <v/>
      </c>
      <c r="E797" s="44" t="str">
        <f t="shared" si="137"/>
        <v/>
      </c>
      <c r="F797" s="19" t="str">
        <f>VLOOKUP(A797,OutputOsiris!$A$9:$B$1008,2,FALSE)</f>
        <v/>
      </c>
      <c r="G797" s="46" t="str">
        <f>IF(C797="NEE","",VLOOKUP(A797,InputToets!$A$9:$J$1008,8,FALSE))</f>
        <v/>
      </c>
      <c r="H797" s="13">
        <f t="shared" si="138"/>
        <v>0</v>
      </c>
      <c r="I797" s="12">
        <f t="shared" si="139"/>
        <v>1</v>
      </c>
      <c r="J797" s="13">
        <f t="shared" si="140"/>
        <v>0</v>
      </c>
      <c r="K797" s="46" t="str">
        <f>IF($K$7=0,"",VLOOKUP(A797,Opdracht!$A$11:$J$1010,8,FALSE))</f>
        <v/>
      </c>
      <c r="L797" s="13">
        <f t="shared" si="141"/>
        <v>0</v>
      </c>
      <c r="M797" s="12">
        <f t="shared" si="142"/>
        <v>0</v>
      </c>
      <c r="N797" s="12">
        <f t="shared" si="143"/>
        <v>0</v>
      </c>
      <c r="O797" s="46" t="str">
        <f t="shared" si="144"/>
        <v/>
      </c>
      <c r="P797" s="20" t="str">
        <f>IF(ISERROR(O797),(G797),IF(OR(ISERROR(G797),ISERROR(K797)),"",IF(AND(G797="",K797=""),IF(A797="","",""),IF(ISNUMBER(O797),IF(OR($O$7="T",$O$7="A"),IF(AND(O797&gt;5,O797&lt;$P$4),5,IF(AND(O797&gt;=$P$4,O797&lt;=6),6,MROUND(O797,P$7))),IF(AND(MIN(G797,K797)&lt;#REF!,R797="!",O797&gt;=$P$4),"ONV",IF(AND(O797&gt;5,O797&lt;$P$4),5,IF(AND(O797&gt;=$P$4,O797&lt;=6),6,MROUND(O797,P$7))))),""))))</f>
        <v/>
      </c>
      <c r="Q797" s="187" t="e">
        <f>IF(AND($O$7="B",ISNUMBER(O797),MIN(G797,K797)&lt;#REF!),"!","")</f>
        <v>#REF!</v>
      </c>
      <c r="R797" s="190" t="str">
        <f t="shared" si="135"/>
        <v/>
      </c>
      <c r="S797" s="193" t="str">
        <f t="shared" si="145"/>
        <v/>
      </c>
    </row>
    <row r="798" spans="1:19" x14ac:dyDescent="0.2">
      <c r="A798" s="21" t="str">
        <f>OutputOsiris!A798</f>
        <v/>
      </c>
      <c r="B798" s="26" t="str">
        <f>VLOOKUP(A798,InputToets!$A$9:$A$1008,1,FALSE)</f>
        <v/>
      </c>
      <c r="C798" s="44" t="str">
        <f t="shared" si="136"/>
        <v/>
      </c>
      <c r="D798" s="45" t="str">
        <f>VLOOKUP(A798,Opdracht!$A$11:$A$1010,1,FALSE)</f>
        <v/>
      </c>
      <c r="E798" s="44" t="str">
        <f t="shared" si="137"/>
        <v/>
      </c>
      <c r="F798" s="19" t="str">
        <f>VLOOKUP(A798,OutputOsiris!$A$9:$B$1008,2,FALSE)</f>
        <v/>
      </c>
      <c r="G798" s="46" t="str">
        <f>IF(C798="NEE","",VLOOKUP(A798,InputToets!$A$9:$J$1008,8,FALSE))</f>
        <v/>
      </c>
      <c r="H798" s="13">
        <f t="shared" si="138"/>
        <v>0</v>
      </c>
      <c r="I798" s="12">
        <f t="shared" si="139"/>
        <v>1</v>
      </c>
      <c r="J798" s="13">
        <f t="shared" si="140"/>
        <v>0</v>
      </c>
      <c r="K798" s="46" t="str">
        <f>IF($K$7=0,"",VLOOKUP(A798,Opdracht!$A$11:$J$1010,8,FALSE))</f>
        <v/>
      </c>
      <c r="L798" s="13">
        <f t="shared" si="141"/>
        <v>0</v>
      </c>
      <c r="M798" s="12">
        <f t="shared" si="142"/>
        <v>0</v>
      </c>
      <c r="N798" s="12">
        <f t="shared" si="143"/>
        <v>0</v>
      </c>
      <c r="O798" s="46" t="str">
        <f t="shared" si="144"/>
        <v/>
      </c>
      <c r="P798" s="20" t="str">
        <f>IF(ISERROR(O798),(G798),IF(OR(ISERROR(G798),ISERROR(K798)),"",IF(AND(G798="",K798=""),IF(A798="","",""),IF(ISNUMBER(O798),IF(OR($O$7="T",$O$7="A"),IF(AND(O798&gt;5,O798&lt;$P$4),5,IF(AND(O798&gt;=$P$4,O798&lt;=6),6,MROUND(O798,P$7))),IF(AND(MIN(G798,K798)&lt;#REF!,R798="!",O798&gt;=$P$4),"ONV",IF(AND(O798&gt;5,O798&lt;$P$4),5,IF(AND(O798&gt;=$P$4,O798&lt;=6),6,MROUND(O798,P$7))))),""))))</f>
        <v/>
      </c>
      <c r="Q798" s="187" t="e">
        <f>IF(AND($O$7="B",ISNUMBER(O798),MIN(G798,K798)&lt;#REF!),"!","")</f>
        <v>#REF!</v>
      </c>
      <c r="R798" s="190" t="str">
        <f t="shared" si="135"/>
        <v/>
      </c>
      <c r="S798" s="193" t="str">
        <f t="shared" si="145"/>
        <v/>
      </c>
    </row>
    <row r="799" spans="1:19" x14ac:dyDescent="0.2">
      <c r="A799" s="21" t="str">
        <f>OutputOsiris!A799</f>
        <v/>
      </c>
      <c r="B799" s="26" t="str">
        <f>VLOOKUP(A799,InputToets!$A$9:$A$1008,1,FALSE)</f>
        <v/>
      </c>
      <c r="C799" s="44" t="str">
        <f t="shared" si="136"/>
        <v/>
      </c>
      <c r="D799" s="45" t="str">
        <f>VLOOKUP(A799,Opdracht!$A$11:$A$1010,1,FALSE)</f>
        <v/>
      </c>
      <c r="E799" s="44" t="str">
        <f t="shared" si="137"/>
        <v/>
      </c>
      <c r="F799" s="19" t="str">
        <f>VLOOKUP(A799,OutputOsiris!$A$9:$B$1008,2,FALSE)</f>
        <v/>
      </c>
      <c r="G799" s="46" t="str">
        <f>IF(C799="NEE","",VLOOKUP(A799,InputToets!$A$9:$J$1008,8,FALSE))</f>
        <v/>
      </c>
      <c r="H799" s="13">
        <f t="shared" si="138"/>
        <v>0</v>
      </c>
      <c r="I799" s="12">
        <f t="shared" si="139"/>
        <v>1</v>
      </c>
      <c r="J799" s="13">
        <f t="shared" si="140"/>
        <v>0</v>
      </c>
      <c r="K799" s="46" t="str">
        <f>IF($K$7=0,"",VLOOKUP(A799,Opdracht!$A$11:$J$1010,8,FALSE))</f>
        <v/>
      </c>
      <c r="L799" s="13">
        <f t="shared" si="141"/>
        <v>0</v>
      </c>
      <c r="M799" s="12">
        <f t="shared" si="142"/>
        <v>0</v>
      </c>
      <c r="N799" s="12">
        <f t="shared" si="143"/>
        <v>0</v>
      </c>
      <c r="O799" s="46" t="str">
        <f t="shared" si="144"/>
        <v/>
      </c>
      <c r="P799" s="20" t="str">
        <f>IF(ISERROR(O799),(G799),IF(OR(ISERROR(G799),ISERROR(K799)),"",IF(AND(G799="",K799=""),IF(A799="","",""),IF(ISNUMBER(O799),IF(OR($O$7="T",$O$7="A"),IF(AND(O799&gt;5,O799&lt;$P$4),5,IF(AND(O799&gt;=$P$4,O799&lt;=6),6,MROUND(O799,P$7))),IF(AND(MIN(G799,K799)&lt;#REF!,R799="!",O799&gt;=$P$4),"ONV",IF(AND(O799&gt;5,O799&lt;$P$4),5,IF(AND(O799&gt;=$P$4,O799&lt;=6),6,MROUND(O799,P$7))))),""))))</f>
        <v/>
      </c>
      <c r="Q799" s="187" t="e">
        <f>IF(AND($O$7="B",ISNUMBER(O799),MIN(G799,K799)&lt;#REF!),"!","")</f>
        <v>#REF!</v>
      </c>
      <c r="R799" s="190" t="str">
        <f t="shared" si="135"/>
        <v/>
      </c>
      <c r="S799" s="193" t="str">
        <f t="shared" si="145"/>
        <v/>
      </c>
    </row>
    <row r="800" spans="1:19" x14ac:dyDescent="0.2">
      <c r="A800" s="21" t="str">
        <f>OutputOsiris!A800</f>
        <v/>
      </c>
      <c r="B800" s="26" t="str">
        <f>VLOOKUP(A800,InputToets!$A$9:$A$1008,1,FALSE)</f>
        <v/>
      </c>
      <c r="C800" s="44" t="str">
        <f t="shared" si="136"/>
        <v/>
      </c>
      <c r="D800" s="45" t="str">
        <f>VLOOKUP(A800,Opdracht!$A$11:$A$1010,1,FALSE)</f>
        <v/>
      </c>
      <c r="E800" s="44" t="str">
        <f t="shared" si="137"/>
        <v/>
      </c>
      <c r="F800" s="19" t="str">
        <f>VLOOKUP(A800,OutputOsiris!$A$9:$B$1008,2,FALSE)</f>
        <v/>
      </c>
      <c r="G800" s="46" t="str">
        <f>IF(C800="NEE","",VLOOKUP(A800,InputToets!$A$9:$J$1008,8,FALSE))</f>
        <v/>
      </c>
      <c r="H800" s="13">
        <f t="shared" si="138"/>
        <v>0</v>
      </c>
      <c r="I800" s="12">
        <f t="shared" si="139"/>
        <v>1</v>
      </c>
      <c r="J800" s="13">
        <f t="shared" si="140"/>
        <v>0</v>
      </c>
      <c r="K800" s="46" t="str">
        <f>IF($K$7=0,"",VLOOKUP(A800,Opdracht!$A$11:$J$1010,8,FALSE))</f>
        <v/>
      </c>
      <c r="L800" s="13">
        <f t="shared" si="141"/>
        <v>0</v>
      </c>
      <c r="M800" s="12">
        <f t="shared" si="142"/>
        <v>0</v>
      </c>
      <c r="N800" s="12">
        <f t="shared" si="143"/>
        <v>0</v>
      </c>
      <c r="O800" s="46" t="str">
        <f t="shared" si="144"/>
        <v/>
      </c>
      <c r="P800" s="20" t="str">
        <f>IF(ISERROR(O800),(G800),IF(OR(ISERROR(G800),ISERROR(K800)),"",IF(AND(G800="",K800=""),IF(A800="","",""),IF(ISNUMBER(O800),IF(OR($O$7="T",$O$7="A"),IF(AND(O800&gt;5,O800&lt;$P$4),5,IF(AND(O800&gt;=$P$4,O800&lt;=6),6,MROUND(O800,P$7))),IF(AND(MIN(G800,K800)&lt;#REF!,R800="!",O800&gt;=$P$4),"ONV",IF(AND(O800&gt;5,O800&lt;$P$4),5,IF(AND(O800&gt;=$P$4,O800&lt;=6),6,MROUND(O800,P$7))))),""))))</f>
        <v/>
      </c>
      <c r="Q800" s="187" t="e">
        <f>IF(AND($O$7="B",ISNUMBER(O800),MIN(G800,K800)&lt;#REF!),"!","")</f>
        <v>#REF!</v>
      </c>
      <c r="R800" s="190" t="str">
        <f t="shared" si="135"/>
        <v/>
      </c>
      <c r="S800" s="193" t="str">
        <f t="shared" si="145"/>
        <v/>
      </c>
    </row>
    <row r="801" spans="1:19" x14ac:dyDescent="0.2">
      <c r="A801" s="21" t="str">
        <f>OutputOsiris!A801</f>
        <v/>
      </c>
      <c r="B801" s="26" t="str">
        <f>VLOOKUP(A801,InputToets!$A$9:$A$1008,1,FALSE)</f>
        <v/>
      </c>
      <c r="C801" s="44" t="str">
        <f t="shared" si="136"/>
        <v/>
      </c>
      <c r="D801" s="45" t="str">
        <f>VLOOKUP(A801,Opdracht!$A$11:$A$1010,1,FALSE)</f>
        <v/>
      </c>
      <c r="E801" s="44" t="str">
        <f t="shared" si="137"/>
        <v/>
      </c>
      <c r="F801" s="19" t="str">
        <f>VLOOKUP(A801,OutputOsiris!$A$9:$B$1008,2,FALSE)</f>
        <v/>
      </c>
      <c r="G801" s="46" t="str">
        <f>IF(C801="NEE","",VLOOKUP(A801,InputToets!$A$9:$J$1008,8,FALSE))</f>
        <v/>
      </c>
      <c r="H801" s="13">
        <f t="shared" si="138"/>
        <v>0</v>
      </c>
      <c r="I801" s="12">
        <f t="shared" si="139"/>
        <v>1</v>
      </c>
      <c r="J801" s="13">
        <f t="shared" si="140"/>
        <v>0</v>
      </c>
      <c r="K801" s="46" t="str">
        <f>IF($K$7=0,"",VLOOKUP(A801,Opdracht!$A$11:$J$1010,8,FALSE))</f>
        <v/>
      </c>
      <c r="L801" s="13">
        <f t="shared" si="141"/>
        <v>0</v>
      </c>
      <c r="M801" s="12">
        <f t="shared" si="142"/>
        <v>0</v>
      </c>
      <c r="N801" s="12">
        <f t="shared" si="143"/>
        <v>0</v>
      </c>
      <c r="O801" s="46" t="str">
        <f t="shared" si="144"/>
        <v/>
      </c>
      <c r="P801" s="20" t="str">
        <f>IF(ISERROR(O801),(G801),IF(OR(ISERROR(G801),ISERROR(K801)),"",IF(AND(G801="",K801=""),IF(A801="","",""),IF(ISNUMBER(O801),IF(OR($O$7="T",$O$7="A"),IF(AND(O801&gt;5,O801&lt;$P$4),5,IF(AND(O801&gt;=$P$4,O801&lt;=6),6,MROUND(O801,P$7))),IF(AND(MIN(G801,K801)&lt;#REF!,R801="!",O801&gt;=$P$4),"ONV",IF(AND(O801&gt;5,O801&lt;$P$4),5,IF(AND(O801&gt;=$P$4,O801&lt;=6),6,MROUND(O801,P$7))))),""))))</f>
        <v/>
      </c>
      <c r="Q801" s="187" t="e">
        <f>IF(AND($O$7="B",ISNUMBER(O801),MIN(G801,K801)&lt;#REF!),"!","")</f>
        <v>#REF!</v>
      </c>
      <c r="R801" s="190" t="str">
        <f t="shared" si="135"/>
        <v/>
      </c>
      <c r="S801" s="193" t="str">
        <f t="shared" si="145"/>
        <v/>
      </c>
    </row>
    <row r="802" spans="1:19" x14ac:dyDescent="0.2">
      <c r="A802" s="21" t="str">
        <f>OutputOsiris!A802</f>
        <v/>
      </c>
      <c r="B802" s="26" t="str">
        <f>VLOOKUP(A802,InputToets!$A$9:$A$1008,1,FALSE)</f>
        <v/>
      </c>
      <c r="C802" s="44" t="str">
        <f t="shared" si="136"/>
        <v/>
      </c>
      <c r="D802" s="45" t="str">
        <f>VLOOKUP(A802,Opdracht!$A$11:$A$1010,1,FALSE)</f>
        <v/>
      </c>
      <c r="E802" s="44" t="str">
        <f t="shared" si="137"/>
        <v/>
      </c>
      <c r="F802" s="19" t="str">
        <f>VLOOKUP(A802,OutputOsiris!$A$9:$B$1008,2,FALSE)</f>
        <v/>
      </c>
      <c r="G802" s="46" t="str">
        <f>IF(C802="NEE","",VLOOKUP(A802,InputToets!$A$9:$J$1008,8,FALSE))</f>
        <v/>
      </c>
      <c r="H802" s="13">
        <f t="shared" si="138"/>
        <v>0</v>
      </c>
      <c r="I802" s="12">
        <f t="shared" si="139"/>
        <v>1</v>
      </c>
      <c r="J802" s="13">
        <f t="shared" si="140"/>
        <v>0</v>
      </c>
      <c r="K802" s="46" t="str">
        <f>IF($K$7=0,"",VLOOKUP(A802,Opdracht!$A$11:$J$1010,8,FALSE))</f>
        <v/>
      </c>
      <c r="L802" s="13">
        <f t="shared" si="141"/>
        <v>0</v>
      </c>
      <c r="M802" s="12">
        <f t="shared" si="142"/>
        <v>0</v>
      </c>
      <c r="N802" s="12">
        <f t="shared" si="143"/>
        <v>0</v>
      </c>
      <c r="O802" s="46" t="str">
        <f t="shared" si="144"/>
        <v/>
      </c>
      <c r="P802" s="20" t="str">
        <f>IF(ISERROR(O802),(G802),IF(OR(ISERROR(G802),ISERROR(K802)),"",IF(AND(G802="",K802=""),IF(A802="","",""),IF(ISNUMBER(O802),IF(OR($O$7="T",$O$7="A"),IF(AND(O802&gt;5,O802&lt;$P$4),5,IF(AND(O802&gt;=$P$4,O802&lt;=6),6,MROUND(O802,P$7))),IF(AND(MIN(G802,K802)&lt;#REF!,R802="!",O802&gt;=$P$4),"ONV",IF(AND(O802&gt;5,O802&lt;$P$4),5,IF(AND(O802&gt;=$P$4,O802&lt;=6),6,MROUND(O802,P$7))))),""))))</f>
        <v/>
      </c>
      <c r="Q802" s="187" t="e">
        <f>IF(AND($O$7="B",ISNUMBER(O802),MIN(G802,K802)&lt;#REF!),"!","")</f>
        <v>#REF!</v>
      </c>
      <c r="R802" s="190" t="str">
        <f t="shared" si="135"/>
        <v/>
      </c>
      <c r="S802" s="193" t="str">
        <f t="shared" si="145"/>
        <v/>
      </c>
    </row>
    <row r="803" spans="1:19" x14ac:dyDescent="0.2">
      <c r="A803" s="21" t="str">
        <f>OutputOsiris!A803</f>
        <v/>
      </c>
      <c r="B803" s="26" t="str">
        <f>VLOOKUP(A803,InputToets!$A$9:$A$1008,1,FALSE)</f>
        <v/>
      </c>
      <c r="C803" s="44" t="str">
        <f t="shared" si="136"/>
        <v/>
      </c>
      <c r="D803" s="45" t="str">
        <f>VLOOKUP(A803,Opdracht!$A$11:$A$1010,1,FALSE)</f>
        <v/>
      </c>
      <c r="E803" s="44" t="str">
        <f t="shared" si="137"/>
        <v/>
      </c>
      <c r="F803" s="19" t="str">
        <f>VLOOKUP(A803,OutputOsiris!$A$9:$B$1008,2,FALSE)</f>
        <v/>
      </c>
      <c r="G803" s="46" t="str">
        <f>IF(C803="NEE","",VLOOKUP(A803,InputToets!$A$9:$J$1008,8,FALSE))</f>
        <v/>
      </c>
      <c r="H803" s="13">
        <f t="shared" si="138"/>
        <v>0</v>
      </c>
      <c r="I803" s="12">
        <f t="shared" si="139"/>
        <v>1</v>
      </c>
      <c r="J803" s="13">
        <f t="shared" si="140"/>
        <v>0</v>
      </c>
      <c r="K803" s="46" t="str">
        <f>IF($K$7=0,"",VLOOKUP(A803,Opdracht!$A$11:$J$1010,8,FALSE))</f>
        <v/>
      </c>
      <c r="L803" s="13">
        <f t="shared" si="141"/>
        <v>0</v>
      </c>
      <c r="M803" s="12">
        <f t="shared" si="142"/>
        <v>0</v>
      </c>
      <c r="N803" s="12">
        <f t="shared" si="143"/>
        <v>0</v>
      </c>
      <c r="O803" s="46" t="str">
        <f t="shared" si="144"/>
        <v/>
      </c>
      <c r="P803" s="20" t="str">
        <f>IF(ISERROR(O803),(G803),IF(OR(ISERROR(G803),ISERROR(K803)),"",IF(AND(G803="",K803=""),IF(A803="","",""),IF(ISNUMBER(O803),IF(OR($O$7="T",$O$7="A"),IF(AND(O803&gt;5,O803&lt;$P$4),5,IF(AND(O803&gt;=$P$4,O803&lt;=6),6,MROUND(O803,P$7))),IF(AND(MIN(G803,K803)&lt;#REF!,R803="!",O803&gt;=$P$4),"ONV",IF(AND(O803&gt;5,O803&lt;$P$4),5,IF(AND(O803&gt;=$P$4,O803&lt;=6),6,MROUND(O803,P$7))))),""))))</f>
        <v/>
      </c>
      <c r="Q803" s="187" t="e">
        <f>IF(AND($O$7="B",ISNUMBER(O803),MIN(G803,K803)&lt;#REF!),"!","")</f>
        <v>#REF!</v>
      </c>
      <c r="R803" s="190" t="str">
        <f t="shared" si="135"/>
        <v/>
      </c>
      <c r="S803" s="193" t="str">
        <f t="shared" si="145"/>
        <v/>
      </c>
    </row>
    <row r="804" spans="1:19" x14ac:dyDescent="0.2">
      <c r="A804" s="21" t="str">
        <f>OutputOsiris!A804</f>
        <v/>
      </c>
      <c r="B804" s="26" t="str">
        <f>VLOOKUP(A804,InputToets!$A$9:$A$1008,1,FALSE)</f>
        <v/>
      </c>
      <c r="C804" s="44" t="str">
        <f t="shared" si="136"/>
        <v/>
      </c>
      <c r="D804" s="45" t="str">
        <f>VLOOKUP(A804,Opdracht!$A$11:$A$1010,1,FALSE)</f>
        <v/>
      </c>
      <c r="E804" s="44" t="str">
        <f t="shared" si="137"/>
        <v/>
      </c>
      <c r="F804" s="19" t="str">
        <f>VLOOKUP(A804,OutputOsiris!$A$9:$B$1008,2,FALSE)</f>
        <v/>
      </c>
      <c r="G804" s="46" t="str">
        <f>IF(C804="NEE","",VLOOKUP(A804,InputToets!$A$9:$J$1008,8,FALSE))</f>
        <v/>
      </c>
      <c r="H804" s="13">
        <f t="shared" si="138"/>
        <v>0</v>
      </c>
      <c r="I804" s="12">
        <f t="shared" si="139"/>
        <v>1</v>
      </c>
      <c r="J804" s="13">
        <f t="shared" si="140"/>
        <v>0</v>
      </c>
      <c r="K804" s="46" t="str">
        <f>IF($K$7=0,"",VLOOKUP(A804,Opdracht!$A$11:$J$1010,8,FALSE))</f>
        <v/>
      </c>
      <c r="L804" s="13">
        <f t="shared" si="141"/>
        <v>0</v>
      </c>
      <c r="M804" s="12">
        <f t="shared" si="142"/>
        <v>0</v>
      </c>
      <c r="N804" s="12">
        <f t="shared" si="143"/>
        <v>0</v>
      </c>
      <c r="O804" s="46" t="str">
        <f t="shared" si="144"/>
        <v/>
      </c>
      <c r="P804" s="20" t="str">
        <f>IF(ISERROR(O804),(G804),IF(OR(ISERROR(G804),ISERROR(K804)),"",IF(AND(G804="",K804=""),IF(A804="","",""),IF(ISNUMBER(O804),IF(OR($O$7="T",$O$7="A"),IF(AND(O804&gt;5,O804&lt;$P$4),5,IF(AND(O804&gt;=$P$4,O804&lt;=6),6,MROUND(O804,P$7))),IF(AND(MIN(G804,K804)&lt;#REF!,R804="!",O804&gt;=$P$4),"ONV",IF(AND(O804&gt;5,O804&lt;$P$4),5,IF(AND(O804&gt;=$P$4,O804&lt;=6),6,MROUND(O804,P$7))))),""))))</f>
        <v/>
      </c>
      <c r="Q804" s="187" t="e">
        <f>IF(AND($O$7="B",ISNUMBER(O804),MIN(G804,K804)&lt;#REF!),"!","")</f>
        <v>#REF!</v>
      </c>
      <c r="R804" s="190" t="str">
        <f t="shared" si="135"/>
        <v/>
      </c>
      <c r="S804" s="193" t="str">
        <f t="shared" si="145"/>
        <v/>
      </c>
    </row>
    <row r="805" spans="1:19" x14ac:dyDescent="0.2">
      <c r="A805" s="21" t="str">
        <f>OutputOsiris!A805</f>
        <v/>
      </c>
      <c r="B805" s="26" t="str">
        <f>VLOOKUP(A805,InputToets!$A$9:$A$1008,1,FALSE)</f>
        <v/>
      </c>
      <c r="C805" s="44" t="str">
        <f t="shared" si="136"/>
        <v/>
      </c>
      <c r="D805" s="45" t="str">
        <f>VLOOKUP(A805,Opdracht!$A$11:$A$1010,1,FALSE)</f>
        <v/>
      </c>
      <c r="E805" s="44" t="str">
        <f t="shared" si="137"/>
        <v/>
      </c>
      <c r="F805" s="19" t="str">
        <f>VLOOKUP(A805,OutputOsiris!$A$9:$B$1008,2,FALSE)</f>
        <v/>
      </c>
      <c r="G805" s="46" t="str">
        <f>IF(C805="NEE","",VLOOKUP(A805,InputToets!$A$9:$J$1008,8,FALSE))</f>
        <v/>
      </c>
      <c r="H805" s="13">
        <f t="shared" si="138"/>
        <v>0</v>
      </c>
      <c r="I805" s="12">
        <f t="shared" si="139"/>
        <v>1</v>
      </c>
      <c r="J805" s="13">
        <f t="shared" si="140"/>
        <v>0</v>
      </c>
      <c r="K805" s="46" t="str">
        <f>IF($K$7=0,"",VLOOKUP(A805,Opdracht!$A$11:$J$1010,8,FALSE))</f>
        <v/>
      </c>
      <c r="L805" s="13">
        <f t="shared" si="141"/>
        <v>0</v>
      </c>
      <c r="M805" s="12">
        <f t="shared" si="142"/>
        <v>0</v>
      </c>
      <c r="N805" s="12">
        <f t="shared" si="143"/>
        <v>0</v>
      </c>
      <c r="O805" s="46" t="str">
        <f t="shared" si="144"/>
        <v/>
      </c>
      <c r="P805" s="20" t="str">
        <f>IF(ISERROR(O805),(G805),IF(OR(ISERROR(G805),ISERROR(K805)),"",IF(AND(G805="",K805=""),IF(A805="","",""),IF(ISNUMBER(O805),IF(OR($O$7="T",$O$7="A"),IF(AND(O805&gt;5,O805&lt;$P$4),5,IF(AND(O805&gt;=$P$4,O805&lt;=6),6,MROUND(O805,P$7))),IF(AND(MIN(G805,K805)&lt;#REF!,R805="!",O805&gt;=$P$4),"ONV",IF(AND(O805&gt;5,O805&lt;$P$4),5,IF(AND(O805&gt;=$P$4,O805&lt;=6),6,MROUND(O805,P$7))))),""))))</f>
        <v/>
      </c>
      <c r="Q805" s="187" t="e">
        <f>IF(AND($O$7="B",ISNUMBER(O805),MIN(G805,K805)&lt;#REF!),"!","")</f>
        <v>#REF!</v>
      </c>
      <c r="R805" s="190" t="str">
        <f t="shared" si="135"/>
        <v/>
      </c>
      <c r="S805" s="193" t="str">
        <f t="shared" si="145"/>
        <v/>
      </c>
    </row>
    <row r="806" spans="1:19" x14ac:dyDescent="0.2">
      <c r="A806" s="21" t="str">
        <f>OutputOsiris!A806</f>
        <v/>
      </c>
      <c r="B806" s="26" t="str">
        <f>VLOOKUP(A806,InputToets!$A$9:$A$1008,1,FALSE)</f>
        <v/>
      </c>
      <c r="C806" s="44" t="str">
        <f t="shared" si="136"/>
        <v/>
      </c>
      <c r="D806" s="45" t="str">
        <f>VLOOKUP(A806,Opdracht!$A$11:$A$1010,1,FALSE)</f>
        <v/>
      </c>
      <c r="E806" s="44" t="str">
        <f t="shared" si="137"/>
        <v/>
      </c>
      <c r="F806" s="19" t="str">
        <f>VLOOKUP(A806,OutputOsiris!$A$9:$B$1008,2,FALSE)</f>
        <v/>
      </c>
      <c r="G806" s="46" t="str">
        <f>IF(C806="NEE","",VLOOKUP(A806,InputToets!$A$9:$J$1008,8,FALSE))</f>
        <v/>
      </c>
      <c r="H806" s="13">
        <f t="shared" si="138"/>
        <v>0</v>
      </c>
      <c r="I806" s="12">
        <f t="shared" si="139"/>
        <v>1</v>
      </c>
      <c r="J806" s="13">
        <f t="shared" si="140"/>
        <v>0</v>
      </c>
      <c r="K806" s="46" t="str">
        <f>IF($K$7=0,"",VLOOKUP(A806,Opdracht!$A$11:$J$1010,8,FALSE))</f>
        <v/>
      </c>
      <c r="L806" s="13">
        <f t="shared" si="141"/>
        <v>0</v>
      </c>
      <c r="M806" s="12">
        <f t="shared" si="142"/>
        <v>0</v>
      </c>
      <c r="N806" s="12">
        <f t="shared" si="143"/>
        <v>0</v>
      </c>
      <c r="O806" s="46" t="str">
        <f t="shared" si="144"/>
        <v/>
      </c>
      <c r="P806" s="20" t="str">
        <f>IF(ISERROR(O806),(G806),IF(OR(ISERROR(G806),ISERROR(K806)),"",IF(AND(G806="",K806=""),IF(A806="","",""),IF(ISNUMBER(O806),IF(OR($O$7="T",$O$7="A"),IF(AND(O806&gt;5,O806&lt;$P$4),5,IF(AND(O806&gt;=$P$4,O806&lt;=6),6,MROUND(O806,P$7))),IF(AND(MIN(G806,K806)&lt;#REF!,R806="!",O806&gt;=$P$4),"ONV",IF(AND(O806&gt;5,O806&lt;$P$4),5,IF(AND(O806&gt;=$P$4,O806&lt;=6),6,MROUND(O806,P$7))))),""))))</f>
        <v/>
      </c>
      <c r="Q806" s="187" t="e">
        <f>IF(AND($O$7="B",ISNUMBER(O806),MIN(G806,K806)&lt;#REF!),"!","")</f>
        <v>#REF!</v>
      </c>
      <c r="R806" s="190" t="str">
        <f t="shared" si="135"/>
        <v/>
      </c>
      <c r="S806" s="193" t="str">
        <f t="shared" si="145"/>
        <v/>
      </c>
    </row>
    <row r="807" spans="1:19" x14ac:dyDescent="0.2">
      <c r="A807" s="21" t="str">
        <f>OutputOsiris!A807</f>
        <v/>
      </c>
      <c r="B807" s="26" t="str">
        <f>VLOOKUP(A807,InputToets!$A$9:$A$1008,1,FALSE)</f>
        <v/>
      </c>
      <c r="C807" s="44" t="str">
        <f t="shared" si="136"/>
        <v/>
      </c>
      <c r="D807" s="45" t="str">
        <f>VLOOKUP(A807,Opdracht!$A$11:$A$1010,1,FALSE)</f>
        <v/>
      </c>
      <c r="E807" s="44" t="str">
        <f t="shared" si="137"/>
        <v/>
      </c>
      <c r="F807" s="19" t="str">
        <f>VLOOKUP(A807,OutputOsiris!$A$9:$B$1008,2,FALSE)</f>
        <v/>
      </c>
      <c r="G807" s="46" t="str">
        <f>IF(C807="NEE","",VLOOKUP(A807,InputToets!$A$9:$J$1008,8,FALSE))</f>
        <v/>
      </c>
      <c r="H807" s="13">
        <f t="shared" si="138"/>
        <v>0</v>
      </c>
      <c r="I807" s="12">
        <f t="shared" si="139"/>
        <v>1</v>
      </c>
      <c r="J807" s="13">
        <f t="shared" si="140"/>
        <v>0</v>
      </c>
      <c r="K807" s="46" t="str">
        <f>IF($K$7=0,"",VLOOKUP(A807,Opdracht!$A$11:$J$1010,8,FALSE))</f>
        <v/>
      </c>
      <c r="L807" s="13">
        <f t="shared" si="141"/>
        <v>0</v>
      </c>
      <c r="M807" s="12">
        <f t="shared" si="142"/>
        <v>0</v>
      </c>
      <c r="N807" s="12">
        <f t="shared" si="143"/>
        <v>0</v>
      </c>
      <c r="O807" s="46" t="str">
        <f t="shared" si="144"/>
        <v/>
      </c>
      <c r="P807" s="20" t="str">
        <f>IF(ISERROR(O807),(G807),IF(OR(ISERROR(G807),ISERROR(K807)),"",IF(AND(G807="",K807=""),IF(A807="","",""),IF(ISNUMBER(O807),IF(OR($O$7="T",$O$7="A"),IF(AND(O807&gt;5,O807&lt;$P$4),5,IF(AND(O807&gt;=$P$4,O807&lt;=6),6,MROUND(O807,P$7))),IF(AND(MIN(G807,K807)&lt;#REF!,R807="!",O807&gt;=$P$4),"ONV",IF(AND(O807&gt;5,O807&lt;$P$4),5,IF(AND(O807&gt;=$P$4,O807&lt;=6),6,MROUND(O807,P$7))))),""))))</f>
        <v/>
      </c>
      <c r="Q807" s="187" t="e">
        <f>IF(AND($O$7="B",ISNUMBER(O807),MIN(G807,K807)&lt;#REF!),"!","")</f>
        <v>#REF!</v>
      </c>
      <c r="R807" s="190" t="str">
        <f t="shared" si="135"/>
        <v/>
      </c>
      <c r="S807" s="193" t="str">
        <f t="shared" si="145"/>
        <v/>
      </c>
    </row>
    <row r="808" spans="1:19" x14ac:dyDescent="0.2">
      <c r="A808" s="21" t="str">
        <f>OutputOsiris!A808</f>
        <v/>
      </c>
      <c r="B808" s="26" t="str">
        <f>VLOOKUP(A808,InputToets!$A$9:$A$1008,1,FALSE)</f>
        <v/>
      </c>
      <c r="C808" s="44" t="str">
        <f t="shared" si="136"/>
        <v/>
      </c>
      <c r="D808" s="45" t="str">
        <f>VLOOKUP(A808,Opdracht!$A$11:$A$1010,1,FALSE)</f>
        <v/>
      </c>
      <c r="E808" s="44" t="str">
        <f t="shared" si="137"/>
        <v/>
      </c>
      <c r="F808" s="19" t="str">
        <f>VLOOKUP(A808,OutputOsiris!$A$9:$B$1008,2,FALSE)</f>
        <v/>
      </c>
      <c r="G808" s="46" t="str">
        <f>IF(C808="NEE","",VLOOKUP(A808,InputToets!$A$9:$J$1008,8,FALSE))</f>
        <v/>
      </c>
      <c r="H808" s="13">
        <f t="shared" si="138"/>
        <v>0</v>
      </c>
      <c r="I808" s="12">
        <f t="shared" si="139"/>
        <v>1</v>
      </c>
      <c r="J808" s="13">
        <f t="shared" si="140"/>
        <v>0</v>
      </c>
      <c r="K808" s="46" t="str">
        <f>IF($K$7=0,"",VLOOKUP(A808,Opdracht!$A$11:$J$1010,8,FALSE))</f>
        <v/>
      </c>
      <c r="L808" s="13">
        <f t="shared" si="141"/>
        <v>0</v>
      </c>
      <c r="M808" s="12">
        <f t="shared" si="142"/>
        <v>0</v>
      </c>
      <c r="N808" s="12">
        <f t="shared" si="143"/>
        <v>0</v>
      </c>
      <c r="O808" s="46" t="str">
        <f t="shared" si="144"/>
        <v/>
      </c>
      <c r="P808" s="20" t="str">
        <f>IF(ISERROR(O808),(G808),IF(OR(ISERROR(G808),ISERROR(K808)),"",IF(AND(G808="",K808=""),IF(A808="","",""),IF(ISNUMBER(O808),IF(OR($O$7="T",$O$7="A"),IF(AND(O808&gt;5,O808&lt;$P$4),5,IF(AND(O808&gt;=$P$4,O808&lt;=6),6,MROUND(O808,P$7))),IF(AND(MIN(G808,K808)&lt;#REF!,R808="!",O808&gt;=$P$4),"ONV",IF(AND(O808&gt;5,O808&lt;$P$4),5,IF(AND(O808&gt;=$P$4,O808&lt;=6),6,MROUND(O808,P$7))))),""))))</f>
        <v/>
      </c>
      <c r="Q808" s="187" t="e">
        <f>IF(AND($O$7="B",ISNUMBER(O808),MIN(G808,K808)&lt;#REF!),"!","")</f>
        <v>#REF!</v>
      </c>
      <c r="R808" s="190" t="str">
        <f t="shared" si="135"/>
        <v/>
      </c>
      <c r="S808" s="193" t="str">
        <f t="shared" si="145"/>
        <v/>
      </c>
    </row>
    <row r="809" spans="1:19" x14ac:dyDescent="0.2">
      <c r="A809" s="21" t="str">
        <f>OutputOsiris!A809</f>
        <v/>
      </c>
      <c r="B809" s="26" t="str">
        <f>VLOOKUP(A809,InputToets!$A$9:$A$1008,1,FALSE)</f>
        <v/>
      </c>
      <c r="C809" s="44" t="str">
        <f t="shared" si="136"/>
        <v/>
      </c>
      <c r="D809" s="45" t="str">
        <f>VLOOKUP(A809,Opdracht!$A$11:$A$1010,1,FALSE)</f>
        <v/>
      </c>
      <c r="E809" s="44" t="str">
        <f t="shared" si="137"/>
        <v/>
      </c>
      <c r="F809" s="19" t="str">
        <f>VLOOKUP(A809,OutputOsiris!$A$9:$B$1008,2,FALSE)</f>
        <v/>
      </c>
      <c r="G809" s="46" t="str">
        <f>IF(C809="NEE","",VLOOKUP(A809,InputToets!$A$9:$J$1008,8,FALSE))</f>
        <v/>
      </c>
      <c r="H809" s="13">
        <f t="shared" si="138"/>
        <v>0</v>
      </c>
      <c r="I809" s="12">
        <f t="shared" si="139"/>
        <v>1</v>
      </c>
      <c r="J809" s="13">
        <f t="shared" si="140"/>
        <v>0</v>
      </c>
      <c r="K809" s="46" t="str">
        <f>IF($K$7=0,"",VLOOKUP(A809,Opdracht!$A$11:$J$1010,8,FALSE))</f>
        <v/>
      </c>
      <c r="L809" s="13">
        <f t="shared" si="141"/>
        <v>0</v>
      </c>
      <c r="M809" s="12">
        <f t="shared" si="142"/>
        <v>0</v>
      </c>
      <c r="N809" s="12">
        <f t="shared" si="143"/>
        <v>0</v>
      </c>
      <c r="O809" s="46" t="str">
        <f t="shared" si="144"/>
        <v/>
      </c>
      <c r="P809" s="20" t="str">
        <f>IF(ISERROR(O809),(G809),IF(OR(ISERROR(G809),ISERROR(K809)),"",IF(AND(G809="",K809=""),IF(A809="","",""),IF(ISNUMBER(O809),IF(OR($O$7="T",$O$7="A"),IF(AND(O809&gt;5,O809&lt;$P$4),5,IF(AND(O809&gt;=$P$4,O809&lt;=6),6,MROUND(O809,P$7))),IF(AND(MIN(G809,K809)&lt;#REF!,R809="!",O809&gt;=$P$4),"ONV",IF(AND(O809&gt;5,O809&lt;$P$4),5,IF(AND(O809&gt;=$P$4,O809&lt;=6),6,MROUND(O809,P$7))))),""))))</f>
        <v/>
      </c>
      <c r="Q809" s="187" t="e">
        <f>IF(AND($O$7="B",ISNUMBER(O809),MIN(G809,K809)&lt;#REF!),"!","")</f>
        <v>#REF!</v>
      </c>
      <c r="R809" s="190" t="str">
        <f t="shared" si="135"/>
        <v/>
      </c>
      <c r="S809" s="193" t="str">
        <f t="shared" si="145"/>
        <v/>
      </c>
    </row>
    <row r="810" spans="1:19" x14ac:dyDescent="0.2">
      <c r="A810" s="21" t="str">
        <f>OutputOsiris!A810</f>
        <v/>
      </c>
      <c r="B810" s="26" t="str">
        <f>VLOOKUP(A810,InputToets!$A$9:$A$1008,1,FALSE)</f>
        <v/>
      </c>
      <c r="C810" s="44" t="str">
        <f t="shared" si="136"/>
        <v/>
      </c>
      <c r="D810" s="45" t="str">
        <f>VLOOKUP(A810,Opdracht!$A$11:$A$1010,1,FALSE)</f>
        <v/>
      </c>
      <c r="E810" s="44" t="str">
        <f t="shared" si="137"/>
        <v/>
      </c>
      <c r="F810" s="19" t="str">
        <f>VLOOKUP(A810,OutputOsiris!$A$9:$B$1008,2,FALSE)</f>
        <v/>
      </c>
      <c r="G810" s="46" t="str">
        <f>IF(C810="NEE","",VLOOKUP(A810,InputToets!$A$9:$J$1008,8,FALSE))</f>
        <v/>
      </c>
      <c r="H810" s="13">
        <f t="shared" si="138"/>
        <v>0</v>
      </c>
      <c r="I810" s="12">
        <f t="shared" si="139"/>
        <v>1</v>
      </c>
      <c r="J810" s="13">
        <f t="shared" si="140"/>
        <v>0</v>
      </c>
      <c r="K810" s="46" t="str">
        <f>IF($K$7=0,"",VLOOKUP(A810,Opdracht!$A$11:$J$1010,8,FALSE))</f>
        <v/>
      </c>
      <c r="L810" s="13">
        <f t="shared" si="141"/>
        <v>0</v>
      </c>
      <c r="M810" s="12">
        <f t="shared" si="142"/>
        <v>0</v>
      </c>
      <c r="N810" s="12">
        <f t="shared" si="143"/>
        <v>0</v>
      </c>
      <c r="O810" s="46" t="str">
        <f t="shared" si="144"/>
        <v/>
      </c>
      <c r="P810" s="20" t="str">
        <f>IF(ISERROR(O810),(G810),IF(OR(ISERROR(G810),ISERROR(K810)),"",IF(AND(G810="",K810=""),IF(A810="","",""),IF(ISNUMBER(O810),IF(OR($O$7="T",$O$7="A"),IF(AND(O810&gt;5,O810&lt;$P$4),5,IF(AND(O810&gt;=$P$4,O810&lt;=6),6,MROUND(O810,P$7))),IF(AND(MIN(G810,K810)&lt;#REF!,R810="!",O810&gt;=$P$4),"ONV",IF(AND(O810&gt;5,O810&lt;$P$4),5,IF(AND(O810&gt;=$P$4,O810&lt;=6),6,MROUND(O810,P$7))))),""))))</f>
        <v/>
      </c>
      <c r="Q810" s="187" t="e">
        <f>IF(AND($O$7="B",ISNUMBER(O810),MIN(G810,K810)&lt;#REF!),"!","")</f>
        <v>#REF!</v>
      </c>
      <c r="R810" s="190" t="str">
        <f t="shared" si="135"/>
        <v/>
      </c>
      <c r="S810" s="193" t="str">
        <f t="shared" si="145"/>
        <v/>
      </c>
    </row>
    <row r="811" spans="1:19" x14ac:dyDescent="0.2">
      <c r="A811" s="21" t="str">
        <f>OutputOsiris!A811</f>
        <v/>
      </c>
      <c r="B811" s="26" t="str">
        <f>VLOOKUP(A811,InputToets!$A$9:$A$1008,1,FALSE)</f>
        <v/>
      </c>
      <c r="C811" s="44" t="str">
        <f t="shared" si="136"/>
        <v/>
      </c>
      <c r="D811" s="45" t="str">
        <f>VLOOKUP(A811,Opdracht!$A$11:$A$1010,1,FALSE)</f>
        <v/>
      </c>
      <c r="E811" s="44" t="str">
        <f t="shared" si="137"/>
        <v/>
      </c>
      <c r="F811" s="19" t="str">
        <f>VLOOKUP(A811,OutputOsiris!$A$9:$B$1008,2,FALSE)</f>
        <v/>
      </c>
      <c r="G811" s="46" t="str">
        <f>IF(C811="NEE","",VLOOKUP(A811,InputToets!$A$9:$J$1008,8,FALSE))</f>
        <v/>
      </c>
      <c r="H811" s="13">
        <f t="shared" si="138"/>
        <v>0</v>
      </c>
      <c r="I811" s="12">
        <f t="shared" si="139"/>
        <v>1</v>
      </c>
      <c r="J811" s="13">
        <f t="shared" si="140"/>
        <v>0</v>
      </c>
      <c r="K811" s="46" t="str">
        <f>IF($K$7=0,"",VLOOKUP(A811,Opdracht!$A$11:$J$1010,8,FALSE))</f>
        <v/>
      </c>
      <c r="L811" s="13">
        <f t="shared" si="141"/>
        <v>0</v>
      </c>
      <c r="M811" s="12">
        <f t="shared" si="142"/>
        <v>0</v>
      </c>
      <c r="N811" s="12">
        <f t="shared" si="143"/>
        <v>0</v>
      </c>
      <c r="O811" s="46" t="str">
        <f t="shared" si="144"/>
        <v/>
      </c>
      <c r="P811" s="20" t="str">
        <f>IF(ISERROR(O811),(G811),IF(OR(ISERROR(G811),ISERROR(K811)),"",IF(AND(G811="",K811=""),IF(A811="","",""),IF(ISNUMBER(O811),IF(OR($O$7="T",$O$7="A"),IF(AND(O811&gt;5,O811&lt;$P$4),5,IF(AND(O811&gt;=$P$4,O811&lt;=6),6,MROUND(O811,P$7))),IF(AND(MIN(G811,K811)&lt;#REF!,R811="!",O811&gt;=$P$4),"ONV",IF(AND(O811&gt;5,O811&lt;$P$4),5,IF(AND(O811&gt;=$P$4,O811&lt;=6),6,MROUND(O811,P$7))))),""))))</f>
        <v/>
      </c>
      <c r="Q811" s="187" t="e">
        <f>IF(AND($O$7="B",ISNUMBER(O811),MIN(G811,K811)&lt;#REF!),"!","")</f>
        <v>#REF!</v>
      </c>
      <c r="R811" s="190" t="str">
        <f t="shared" si="135"/>
        <v/>
      </c>
      <c r="S811" s="193" t="str">
        <f t="shared" si="145"/>
        <v/>
      </c>
    </row>
    <row r="812" spans="1:19" x14ac:dyDescent="0.2">
      <c r="A812" s="21" t="str">
        <f>OutputOsiris!A812</f>
        <v/>
      </c>
      <c r="B812" s="26" t="str">
        <f>VLOOKUP(A812,InputToets!$A$9:$A$1008,1,FALSE)</f>
        <v/>
      </c>
      <c r="C812" s="44" t="str">
        <f t="shared" si="136"/>
        <v/>
      </c>
      <c r="D812" s="45" t="str">
        <f>VLOOKUP(A812,Opdracht!$A$11:$A$1010,1,FALSE)</f>
        <v/>
      </c>
      <c r="E812" s="44" t="str">
        <f t="shared" si="137"/>
        <v/>
      </c>
      <c r="F812" s="19" t="str">
        <f>VLOOKUP(A812,OutputOsiris!$A$9:$B$1008,2,FALSE)</f>
        <v/>
      </c>
      <c r="G812" s="46" t="str">
        <f>IF(C812="NEE","",VLOOKUP(A812,InputToets!$A$9:$J$1008,8,FALSE))</f>
        <v/>
      </c>
      <c r="H812" s="13">
        <f t="shared" si="138"/>
        <v>0</v>
      </c>
      <c r="I812" s="12">
        <f t="shared" si="139"/>
        <v>1</v>
      </c>
      <c r="J812" s="13">
        <f t="shared" si="140"/>
        <v>0</v>
      </c>
      <c r="K812" s="46" t="str">
        <f>IF($K$7=0,"",VLOOKUP(A812,Opdracht!$A$11:$J$1010,8,FALSE))</f>
        <v/>
      </c>
      <c r="L812" s="13">
        <f t="shared" si="141"/>
        <v>0</v>
      </c>
      <c r="M812" s="12">
        <f t="shared" si="142"/>
        <v>0</v>
      </c>
      <c r="N812" s="12">
        <f t="shared" si="143"/>
        <v>0</v>
      </c>
      <c r="O812" s="46" t="str">
        <f t="shared" si="144"/>
        <v/>
      </c>
      <c r="P812" s="20" t="str">
        <f>IF(ISERROR(O812),(G812),IF(OR(ISERROR(G812),ISERROR(K812)),"",IF(AND(G812="",K812=""),IF(A812="","",""),IF(ISNUMBER(O812),IF(OR($O$7="T",$O$7="A"),IF(AND(O812&gt;5,O812&lt;$P$4),5,IF(AND(O812&gt;=$P$4,O812&lt;=6),6,MROUND(O812,P$7))),IF(AND(MIN(G812,K812)&lt;#REF!,R812="!",O812&gt;=$P$4),"ONV",IF(AND(O812&gt;5,O812&lt;$P$4),5,IF(AND(O812&gt;=$P$4,O812&lt;=6),6,MROUND(O812,P$7))))),""))))</f>
        <v/>
      </c>
      <c r="Q812" s="187" t="e">
        <f>IF(AND($O$7="B",ISNUMBER(O812),MIN(G812,K812)&lt;#REF!),"!","")</f>
        <v>#REF!</v>
      </c>
      <c r="R812" s="190" t="str">
        <f t="shared" si="135"/>
        <v/>
      </c>
      <c r="S812" s="193" t="str">
        <f t="shared" si="145"/>
        <v/>
      </c>
    </row>
    <row r="813" spans="1:19" x14ac:dyDescent="0.2">
      <c r="A813" s="21" t="str">
        <f>OutputOsiris!A813</f>
        <v/>
      </c>
      <c r="B813" s="26" t="str">
        <f>VLOOKUP(A813,InputToets!$A$9:$A$1008,1,FALSE)</f>
        <v/>
      </c>
      <c r="C813" s="44" t="str">
        <f t="shared" si="136"/>
        <v/>
      </c>
      <c r="D813" s="45" t="str">
        <f>VLOOKUP(A813,Opdracht!$A$11:$A$1010,1,FALSE)</f>
        <v/>
      </c>
      <c r="E813" s="44" t="str">
        <f t="shared" si="137"/>
        <v/>
      </c>
      <c r="F813" s="19" t="str">
        <f>VLOOKUP(A813,OutputOsiris!$A$9:$B$1008,2,FALSE)</f>
        <v/>
      </c>
      <c r="G813" s="46" t="str">
        <f>IF(C813="NEE","",VLOOKUP(A813,InputToets!$A$9:$J$1008,8,FALSE))</f>
        <v/>
      </c>
      <c r="H813" s="13">
        <f t="shared" si="138"/>
        <v>0</v>
      </c>
      <c r="I813" s="12">
        <f t="shared" si="139"/>
        <v>1</v>
      </c>
      <c r="J813" s="13">
        <f t="shared" si="140"/>
        <v>0</v>
      </c>
      <c r="K813" s="46" t="str">
        <f>IF($K$7=0,"",VLOOKUP(A813,Opdracht!$A$11:$J$1010,8,FALSE))</f>
        <v/>
      </c>
      <c r="L813" s="13">
        <f t="shared" si="141"/>
        <v>0</v>
      </c>
      <c r="M813" s="12">
        <f t="shared" si="142"/>
        <v>0</v>
      </c>
      <c r="N813" s="12">
        <f t="shared" si="143"/>
        <v>0</v>
      </c>
      <c r="O813" s="46" t="str">
        <f t="shared" si="144"/>
        <v/>
      </c>
      <c r="P813" s="20" t="str">
        <f>IF(ISERROR(O813),(G813),IF(OR(ISERROR(G813),ISERROR(K813)),"",IF(AND(G813="",K813=""),IF(A813="","",""),IF(ISNUMBER(O813),IF(OR($O$7="T",$O$7="A"),IF(AND(O813&gt;5,O813&lt;$P$4),5,IF(AND(O813&gt;=$P$4,O813&lt;=6),6,MROUND(O813,P$7))),IF(AND(MIN(G813,K813)&lt;#REF!,R813="!",O813&gt;=$P$4),"ONV",IF(AND(O813&gt;5,O813&lt;$P$4),5,IF(AND(O813&gt;=$P$4,O813&lt;=6),6,MROUND(O813,P$7))))),""))))</f>
        <v/>
      </c>
      <c r="Q813" s="187" t="e">
        <f>IF(AND($O$7="B",ISNUMBER(O813),MIN(G813,K813)&lt;#REF!),"!","")</f>
        <v>#REF!</v>
      </c>
      <c r="R813" s="190" t="str">
        <f t="shared" si="135"/>
        <v/>
      </c>
      <c r="S813" s="193" t="str">
        <f t="shared" si="145"/>
        <v/>
      </c>
    </row>
    <row r="814" spans="1:19" x14ac:dyDescent="0.2">
      <c r="A814" s="21" t="str">
        <f>OutputOsiris!A814</f>
        <v/>
      </c>
      <c r="B814" s="26" t="str">
        <f>VLOOKUP(A814,InputToets!$A$9:$A$1008,1,FALSE)</f>
        <v/>
      </c>
      <c r="C814" s="44" t="str">
        <f t="shared" si="136"/>
        <v/>
      </c>
      <c r="D814" s="45" t="str">
        <f>VLOOKUP(A814,Opdracht!$A$11:$A$1010,1,FALSE)</f>
        <v/>
      </c>
      <c r="E814" s="44" t="str">
        <f t="shared" si="137"/>
        <v/>
      </c>
      <c r="F814" s="19" t="str">
        <f>VLOOKUP(A814,OutputOsiris!$A$9:$B$1008,2,FALSE)</f>
        <v/>
      </c>
      <c r="G814" s="46" t="str">
        <f>IF(C814="NEE","",VLOOKUP(A814,InputToets!$A$9:$J$1008,8,FALSE))</f>
        <v/>
      </c>
      <c r="H814" s="13">
        <f t="shared" si="138"/>
        <v>0</v>
      </c>
      <c r="I814" s="12">
        <f t="shared" si="139"/>
        <v>1</v>
      </c>
      <c r="J814" s="13">
        <f t="shared" si="140"/>
        <v>0</v>
      </c>
      <c r="K814" s="46" t="str">
        <f>IF($K$7=0,"",VLOOKUP(A814,Opdracht!$A$11:$J$1010,8,FALSE))</f>
        <v/>
      </c>
      <c r="L814" s="13">
        <f t="shared" si="141"/>
        <v>0</v>
      </c>
      <c r="M814" s="12">
        <f t="shared" si="142"/>
        <v>0</v>
      </c>
      <c r="N814" s="12">
        <f t="shared" si="143"/>
        <v>0</v>
      </c>
      <c r="O814" s="46" t="str">
        <f t="shared" si="144"/>
        <v/>
      </c>
      <c r="P814" s="20" t="str">
        <f>IF(ISERROR(O814),(G814),IF(OR(ISERROR(G814),ISERROR(K814)),"",IF(AND(G814="",K814=""),IF(A814="","",""),IF(ISNUMBER(O814),IF(OR($O$7="T",$O$7="A"),IF(AND(O814&gt;5,O814&lt;$P$4),5,IF(AND(O814&gt;=$P$4,O814&lt;=6),6,MROUND(O814,P$7))),IF(AND(MIN(G814,K814)&lt;#REF!,R814="!",O814&gt;=$P$4),"ONV",IF(AND(O814&gt;5,O814&lt;$P$4),5,IF(AND(O814&gt;=$P$4,O814&lt;=6),6,MROUND(O814,P$7))))),""))))</f>
        <v/>
      </c>
      <c r="Q814" s="187" t="e">
        <f>IF(AND($O$7="B",ISNUMBER(O814),MIN(G814,K814)&lt;#REF!),"!","")</f>
        <v>#REF!</v>
      </c>
      <c r="R814" s="190" t="str">
        <f t="shared" si="135"/>
        <v/>
      </c>
      <c r="S814" s="193" t="str">
        <f t="shared" si="145"/>
        <v/>
      </c>
    </row>
    <row r="815" spans="1:19" x14ac:dyDescent="0.2">
      <c r="A815" s="21" t="str">
        <f>OutputOsiris!A815</f>
        <v/>
      </c>
      <c r="B815" s="26" t="str">
        <f>VLOOKUP(A815,InputToets!$A$9:$A$1008,1,FALSE)</f>
        <v/>
      </c>
      <c r="C815" s="44" t="str">
        <f t="shared" si="136"/>
        <v/>
      </c>
      <c r="D815" s="45" t="str">
        <f>VLOOKUP(A815,Opdracht!$A$11:$A$1010,1,FALSE)</f>
        <v/>
      </c>
      <c r="E815" s="44" t="str">
        <f t="shared" si="137"/>
        <v/>
      </c>
      <c r="F815" s="19" t="str">
        <f>VLOOKUP(A815,OutputOsiris!$A$9:$B$1008,2,FALSE)</f>
        <v/>
      </c>
      <c r="G815" s="46" t="str">
        <f>IF(C815="NEE","",VLOOKUP(A815,InputToets!$A$9:$J$1008,8,FALSE))</f>
        <v/>
      </c>
      <c r="H815" s="13">
        <f t="shared" si="138"/>
        <v>0</v>
      </c>
      <c r="I815" s="12">
        <f t="shared" si="139"/>
        <v>1</v>
      </c>
      <c r="J815" s="13">
        <f t="shared" si="140"/>
        <v>0</v>
      </c>
      <c r="K815" s="46" t="str">
        <f>IF($K$7=0,"",VLOOKUP(A815,Opdracht!$A$11:$J$1010,8,FALSE))</f>
        <v/>
      </c>
      <c r="L815" s="13">
        <f t="shared" si="141"/>
        <v>0</v>
      </c>
      <c r="M815" s="12">
        <f t="shared" si="142"/>
        <v>0</v>
      </c>
      <c r="N815" s="12">
        <f t="shared" si="143"/>
        <v>0</v>
      </c>
      <c r="O815" s="46" t="str">
        <f t="shared" si="144"/>
        <v/>
      </c>
      <c r="P815" s="20" t="str">
        <f>IF(ISERROR(O815),(G815),IF(OR(ISERROR(G815),ISERROR(K815)),"",IF(AND(G815="",K815=""),IF(A815="","",""),IF(ISNUMBER(O815),IF(OR($O$7="T",$O$7="A"),IF(AND(O815&gt;5,O815&lt;$P$4),5,IF(AND(O815&gt;=$P$4,O815&lt;=6),6,MROUND(O815,P$7))),IF(AND(MIN(G815,K815)&lt;#REF!,R815="!",O815&gt;=$P$4),"ONV",IF(AND(O815&gt;5,O815&lt;$P$4),5,IF(AND(O815&gt;=$P$4,O815&lt;=6),6,MROUND(O815,P$7))))),""))))</f>
        <v/>
      </c>
      <c r="Q815" s="187" t="e">
        <f>IF(AND($O$7="B",ISNUMBER(O815),MIN(G815,K815)&lt;#REF!),"!","")</f>
        <v>#REF!</v>
      </c>
      <c r="R815" s="190" t="str">
        <f t="shared" si="135"/>
        <v/>
      </c>
      <c r="S815" s="193" t="str">
        <f t="shared" si="145"/>
        <v/>
      </c>
    </row>
    <row r="816" spans="1:19" x14ac:dyDescent="0.2">
      <c r="A816" s="21" t="str">
        <f>OutputOsiris!A816</f>
        <v/>
      </c>
      <c r="B816" s="26" t="str">
        <f>VLOOKUP(A816,InputToets!$A$9:$A$1008,1,FALSE)</f>
        <v/>
      </c>
      <c r="C816" s="44" t="str">
        <f t="shared" si="136"/>
        <v/>
      </c>
      <c r="D816" s="45" t="str">
        <f>VLOOKUP(A816,Opdracht!$A$11:$A$1010,1,FALSE)</f>
        <v/>
      </c>
      <c r="E816" s="44" t="str">
        <f t="shared" si="137"/>
        <v/>
      </c>
      <c r="F816" s="19" t="str">
        <f>VLOOKUP(A816,OutputOsiris!$A$9:$B$1008,2,FALSE)</f>
        <v/>
      </c>
      <c r="G816" s="46" t="str">
        <f>IF(C816="NEE","",VLOOKUP(A816,InputToets!$A$9:$J$1008,8,FALSE))</f>
        <v/>
      </c>
      <c r="H816" s="13">
        <f t="shared" si="138"/>
        <v>0</v>
      </c>
      <c r="I816" s="12">
        <f t="shared" si="139"/>
        <v>1</v>
      </c>
      <c r="J816" s="13">
        <f t="shared" si="140"/>
        <v>0</v>
      </c>
      <c r="K816" s="46" t="str">
        <f>IF($K$7=0,"",VLOOKUP(A816,Opdracht!$A$11:$J$1010,8,FALSE))</f>
        <v/>
      </c>
      <c r="L816" s="13">
        <f t="shared" si="141"/>
        <v>0</v>
      </c>
      <c r="M816" s="12">
        <f t="shared" si="142"/>
        <v>0</v>
      </c>
      <c r="N816" s="12">
        <f t="shared" si="143"/>
        <v>0</v>
      </c>
      <c r="O816" s="46" t="str">
        <f t="shared" si="144"/>
        <v/>
      </c>
      <c r="P816" s="20" t="str">
        <f>IF(ISERROR(O816),(G816),IF(OR(ISERROR(G816),ISERROR(K816)),"",IF(AND(G816="",K816=""),IF(A816="","",""),IF(ISNUMBER(O816),IF(OR($O$7="T",$O$7="A"),IF(AND(O816&gt;5,O816&lt;$P$4),5,IF(AND(O816&gt;=$P$4,O816&lt;=6),6,MROUND(O816,P$7))),IF(AND(MIN(G816,K816)&lt;#REF!,R816="!",O816&gt;=$P$4),"ONV",IF(AND(O816&gt;5,O816&lt;$P$4),5,IF(AND(O816&gt;=$P$4,O816&lt;=6),6,MROUND(O816,P$7))))),""))))</f>
        <v/>
      </c>
      <c r="Q816" s="187" t="e">
        <f>IF(AND($O$7="B",ISNUMBER(O816),MIN(G816,K816)&lt;#REF!),"!","")</f>
        <v>#REF!</v>
      </c>
      <c r="R816" s="190" t="str">
        <f t="shared" si="135"/>
        <v/>
      </c>
      <c r="S816" s="193" t="str">
        <f t="shared" si="145"/>
        <v/>
      </c>
    </row>
    <row r="817" spans="1:19" x14ac:dyDescent="0.2">
      <c r="A817" s="21" t="str">
        <f>OutputOsiris!A817</f>
        <v/>
      </c>
      <c r="B817" s="26" t="str">
        <f>VLOOKUP(A817,InputToets!$A$9:$A$1008,1,FALSE)</f>
        <v/>
      </c>
      <c r="C817" s="44" t="str">
        <f t="shared" si="136"/>
        <v/>
      </c>
      <c r="D817" s="45" t="str">
        <f>VLOOKUP(A817,Opdracht!$A$11:$A$1010,1,FALSE)</f>
        <v/>
      </c>
      <c r="E817" s="44" t="str">
        <f t="shared" si="137"/>
        <v/>
      </c>
      <c r="F817" s="19" t="str">
        <f>VLOOKUP(A817,OutputOsiris!$A$9:$B$1008,2,FALSE)</f>
        <v/>
      </c>
      <c r="G817" s="46" t="str">
        <f>IF(C817="NEE","",VLOOKUP(A817,InputToets!$A$9:$J$1008,8,FALSE))</f>
        <v/>
      </c>
      <c r="H817" s="13">
        <f t="shared" si="138"/>
        <v>0</v>
      </c>
      <c r="I817" s="12">
        <f t="shared" si="139"/>
        <v>1</v>
      </c>
      <c r="J817" s="13">
        <f t="shared" si="140"/>
        <v>0</v>
      </c>
      <c r="K817" s="46" t="str">
        <f>IF($K$7=0,"",VLOOKUP(A817,Opdracht!$A$11:$J$1010,8,FALSE))</f>
        <v/>
      </c>
      <c r="L817" s="13">
        <f t="shared" si="141"/>
        <v>0</v>
      </c>
      <c r="M817" s="12">
        <f t="shared" si="142"/>
        <v>0</v>
      </c>
      <c r="N817" s="12">
        <f t="shared" si="143"/>
        <v>0</v>
      </c>
      <c r="O817" s="46" t="str">
        <f t="shared" si="144"/>
        <v/>
      </c>
      <c r="P817" s="20" t="str">
        <f>IF(ISERROR(O817),(G817),IF(OR(ISERROR(G817),ISERROR(K817)),"",IF(AND(G817="",K817=""),IF(A817="","",""),IF(ISNUMBER(O817),IF(OR($O$7="T",$O$7="A"),IF(AND(O817&gt;5,O817&lt;$P$4),5,IF(AND(O817&gt;=$P$4,O817&lt;=6),6,MROUND(O817,P$7))),IF(AND(MIN(G817,K817)&lt;#REF!,R817="!",O817&gt;=$P$4),"ONV",IF(AND(O817&gt;5,O817&lt;$P$4),5,IF(AND(O817&gt;=$P$4,O817&lt;=6),6,MROUND(O817,P$7))))),""))))</f>
        <v/>
      </c>
      <c r="Q817" s="187" t="e">
        <f>IF(AND($O$7="B",ISNUMBER(O817),MIN(G817,K817)&lt;#REF!),"!","")</f>
        <v>#REF!</v>
      </c>
      <c r="R817" s="190" t="str">
        <f t="shared" si="135"/>
        <v/>
      </c>
      <c r="S817" s="193" t="str">
        <f t="shared" si="145"/>
        <v/>
      </c>
    </row>
    <row r="818" spans="1:19" x14ac:dyDescent="0.2">
      <c r="A818" s="21" t="str">
        <f>OutputOsiris!A818</f>
        <v/>
      </c>
      <c r="B818" s="26" t="str">
        <f>VLOOKUP(A818,InputToets!$A$9:$A$1008,1,FALSE)</f>
        <v/>
      </c>
      <c r="C818" s="44" t="str">
        <f t="shared" si="136"/>
        <v/>
      </c>
      <c r="D818" s="45" t="str">
        <f>VLOOKUP(A818,Opdracht!$A$11:$A$1010,1,FALSE)</f>
        <v/>
      </c>
      <c r="E818" s="44" t="str">
        <f t="shared" si="137"/>
        <v/>
      </c>
      <c r="F818" s="19" t="str">
        <f>VLOOKUP(A818,OutputOsiris!$A$9:$B$1008,2,FALSE)</f>
        <v/>
      </c>
      <c r="G818" s="46" t="str">
        <f>IF(C818="NEE","",VLOOKUP(A818,InputToets!$A$9:$J$1008,8,FALSE))</f>
        <v/>
      </c>
      <c r="H818" s="13">
        <f t="shared" si="138"/>
        <v>0</v>
      </c>
      <c r="I818" s="12">
        <f t="shared" si="139"/>
        <v>1</v>
      </c>
      <c r="J818" s="13">
        <f t="shared" si="140"/>
        <v>0</v>
      </c>
      <c r="K818" s="46" t="str">
        <f>IF($K$7=0,"",VLOOKUP(A818,Opdracht!$A$11:$J$1010,8,FALSE))</f>
        <v/>
      </c>
      <c r="L818" s="13">
        <f t="shared" si="141"/>
        <v>0</v>
      </c>
      <c r="M818" s="12">
        <f t="shared" si="142"/>
        <v>0</v>
      </c>
      <c r="N818" s="12">
        <f t="shared" si="143"/>
        <v>0</v>
      </c>
      <c r="O818" s="46" t="str">
        <f t="shared" si="144"/>
        <v/>
      </c>
      <c r="P818" s="20" t="str">
        <f>IF(ISERROR(O818),(G818),IF(OR(ISERROR(G818),ISERROR(K818)),"",IF(AND(G818="",K818=""),IF(A818="","",""),IF(ISNUMBER(O818),IF(OR($O$7="T",$O$7="A"),IF(AND(O818&gt;5,O818&lt;$P$4),5,IF(AND(O818&gt;=$P$4,O818&lt;=6),6,MROUND(O818,P$7))),IF(AND(MIN(G818,K818)&lt;#REF!,R818="!",O818&gt;=$P$4),"ONV",IF(AND(O818&gt;5,O818&lt;$P$4),5,IF(AND(O818&gt;=$P$4,O818&lt;=6),6,MROUND(O818,P$7))))),""))))</f>
        <v/>
      </c>
      <c r="Q818" s="187" t="e">
        <f>IF(AND($O$7="B",ISNUMBER(O818),MIN(G818,K818)&lt;#REF!),"!","")</f>
        <v>#REF!</v>
      </c>
      <c r="R818" s="190" t="str">
        <f t="shared" si="135"/>
        <v/>
      </c>
      <c r="S818" s="193" t="str">
        <f t="shared" si="145"/>
        <v/>
      </c>
    </row>
    <row r="819" spans="1:19" x14ac:dyDescent="0.2">
      <c r="A819" s="21" t="str">
        <f>OutputOsiris!A819</f>
        <v/>
      </c>
      <c r="B819" s="26" t="str">
        <f>VLOOKUP(A819,InputToets!$A$9:$A$1008,1,FALSE)</f>
        <v/>
      </c>
      <c r="C819" s="44" t="str">
        <f t="shared" si="136"/>
        <v/>
      </c>
      <c r="D819" s="45" t="str">
        <f>VLOOKUP(A819,Opdracht!$A$11:$A$1010,1,FALSE)</f>
        <v/>
      </c>
      <c r="E819" s="44" t="str">
        <f t="shared" si="137"/>
        <v/>
      </c>
      <c r="F819" s="19" t="str">
        <f>VLOOKUP(A819,OutputOsiris!$A$9:$B$1008,2,FALSE)</f>
        <v/>
      </c>
      <c r="G819" s="46" t="str">
        <f>IF(C819="NEE","",VLOOKUP(A819,InputToets!$A$9:$J$1008,8,FALSE))</f>
        <v/>
      </c>
      <c r="H819" s="13">
        <f t="shared" si="138"/>
        <v>0</v>
      </c>
      <c r="I819" s="12">
        <f t="shared" si="139"/>
        <v>1</v>
      </c>
      <c r="J819" s="13">
        <f t="shared" si="140"/>
        <v>0</v>
      </c>
      <c r="K819" s="46" t="str">
        <f>IF($K$7=0,"",VLOOKUP(A819,Opdracht!$A$11:$J$1010,8,FALSE))</f>
        <v/>
      </c>
      <c r="L819" s="13">
        <f t="shared" si="141"/>
        <v>0</v>
      </c>
      <c r="M819" s="12">
        <f t="shared" si="142"/>
        <v>0</v>
      </c>
      <c r="N819" s="12">
        <f t="shared" si="143"/>
        <v>0</v>
      </c>
      <c r="O819" s="46" t="str">
        <f t="shared" si="144"/>
        <v/>
      </c>
      <c r="P819" s="20" t="str">
        <f>IF(ISERROR(O819),(G819),IF(OR(ISERROR(G819),ISERROR(K819)),"",IF(AND(G819="",K819=""),IF(A819="","",""),IF(ISNUMBER(O819),IF(OR($O$7="T",$O$7="A"),IF(AND(O819&gt;5,O819&lt;$P$4),5,IF(AND(O819&gt;=$P$4,O819&lt;=6),6,MROUND(O819,P$7))),IF(AND(MIN(G819,K819)&lt;#REF!,R819="!",O819&gt;=$P$4),"ONV",IF(AND(O819&gt;5,O819&lt;$P$4),5,IF(AND(O819&gt;=$P$4,O819&lt;=6),6,MROUND(O819,P$7))))),""))))</f>
        <v/>
      </c>
      <c r="Q819" s="187" t="e">
        <f>IF(AND($O$7="B",ISNUMBER(O819),MIN(G819,K819)&lt;#REF!),"!","")</f>
        <v>#REF!</v>
      </c>
      <c r="R819" s="190" t="str">
        <f t="shared" si="135"/>
        <v/>
      </c>
      <c r="S819" s="193" t="str">
        <f t="shared" si="145"/>
        <v/>
      </c>
    </row>
    <row r="820" spans="1:19" x14ac:dyDescent="0.2">
      <c r="A820" s="21" t="str">
        <f>OutputOsiris!A820</f>
        <v/>
      </c>
      <c r="B820" s="26" t="str">
        <f>VLOOKUP(A820,InputToets!$A$9:$A$1008,1,FALSE)</f>
        <v/>
      </c>
      <c r="C820" s="44" t="str">
        <f t="shared" si="136"/>
        <v/>
      </c>
      <c r="D820" s="45" t="str">
        <f>VLOOKUP(A820,Opdracht!$A$11:$A$1010,1,FALSE)</f>
        <v/>
      </c>
      <c r="E820" s="44" t="str">
        <f t="shared" si="137"/>
        <v/>
      </c>
      <c r="F820" s="19" t="str">
        <f>VLOOKUP(A820,OutputOsiris!$A$9:$B$1008,2,FALSE)</f>
        <v/>
      </c>
      <c r="G820" s="46" t="str">
        <f>IF(C820="NEE","",VLOOKUP(A820,InputToets!$A$9:$J$1008,8,FALSE))</f>
        <v/>
      </c>
      <c r="H820" s="13">
        <f t="shared" si="138"/>
        <v>0</v>
      </c>
      <c r="I820" s="12">
        <f t="shared" si="139"/>
        <v>1</v>
      </c>
      <c r="J820" s="13">
        <f t="shared" si="140"/>
        <v>0</v>
      </c>
      <c r="K820" s="46" t="str">
        <f>IF($K$7=0,"",VLOOKUP(A820,Opdracht!$A$11:$J$1010,8,FALSE))</f>
        <v/>
      </c>
      <c r="L820" s="13">
        <f t="shared" si="141"/>
        <v>0</v>
      </c>
      <c r="M820" s="12">
        <f t="shared" si="142"/>
        <v>0</v>
      </c>
      <c r="N820" s="12">
        <f t="shared" si="143"/>
        <v>0</v>
      </c>
      <c r="O820" s="46" t="str">
        <f t="shared" si="144"/>
        <v/>
      </c>
      <c r="P820" s="20" t="str">
        <f>IF(ISERROR(O820),(G820),IF(OR(ISERROR(G820),ISERROR(K820)),"",IF(AND(G820="",K820=""),IF(A820="","",""),IF(ISNUMBER(O820),IF(OR($O$7="T",$O$7="A"),IF(AND(O820&gt;5,O820&lt;$P$4),5,IF(AND(O820&gt;=$P$4,O820&lt;=6),6,MROUND(O820,P$7))),IF(AND(MIN(G820,K820)&lt;#REF!,R820="!",O820&gt;=$P$4),"ONV",IF(AND(O820&gt;5,O820&lt;$P$4),5,IF(AND(O820&gt;=$P$4,O820&lt;=6),6,MROUND(O820,P$7))))),""))))</f>
        <v/>
      </c>
      <c r="Q820" s="187" t="e">
        <f>IF(AND($O$7="B",ISNUMBER(O820),MIN(G820,K820)&lt;#REF!),"!","")</f>
        <v>#REF!</v>
      </c>
      <c r="R820" s="190" t="str">
        <f t="shared" si="135"/>
        <v/>
      </c>
      <c r="S820" s="193" t="str">
        <f t="shared" si="145"/>
        <v/>
      </c>
    </row>
    <row r="821" spans="1:19" x14ac:dyDescent="0.2">
      <c r="A821" s="21" t="str">
        <f>OutputOsiris!A821</f>
        <v/>
      </c>
      <c r="B821" s="26" t="str">
        <f>VLOOKUP(A821,InputToets!$A$9:$A$1008,1,FALSE)</f>
        <v/>
      </c>
      <c r="C821" s="44" t="str">
        <f t="shared" si="136"/>
        <v/>
      </c>
      <c r="D821" s="45" t="str">
        <f>VLOOKUP(A821,Opdracht!$A$11:$A$1010,1,FALSE)</f>
        <v/>
      </c>
      <c r="E821" s="44" t="str">
        <f t="shared" si="137"/>
        <v/>
      </c>
      <c r="F821" s="19" t="str">
        <f>VLOOKUP(A821,OutputOsiris!$A$9:$B$1008,2,FALSE)</f>
        <v/>
      </c>
      <c r="G821" s="46" t="str">
        <f>IF(C821="NEE","",VLOOKUP(A821,InputToets!$A$9:$J$1008,8,FALSE))</f>
        <v/>
      </c>
      <c r="H821" s="13">
        <f t="shared" si="138"/>
        <v>0</v>
      </c>
      <c r="I821" s="12">
        <f t="shared" si="139"/>
        <v>1</v>
      </c>
      <c r="J821" s="13">
        <f t="shared" si="140"/>
        <v>0</v>
      </c>
      <c r="K821" s="46" t="str">
        <f>IF($K$7=0,"",VLOOKUP(A821,Opdracht!$A$11:$J$1010,8,FALSE))</f>
        <v/>
      </c>
      <c r="L821" s="13">
        <f t="shared" si="141"/>
        <v>0</v>
      </c>
      <c r="M821" s="12">
        <f t="shared" si="142"/>
        <v>0</v>
      </c>
      <c r="N821" s="12">
        <f t="shared" si="143"/>
        <v>0</v>
      </c>
      <c r="O821" s="46" t="str">
        <f t="shared" si="144"/>
        <v/>
      </c>
      <c r="P821" s="20" t="str">
        <f>IF(ISERROR(O821),(G821),IF(OR(ISERROR(G821),ISERROR(K821)),"",IF(AND(G821="",K821=""),IF(A821="","",""),IF(ISNUMBER(O821),IF(OR($O$7="T",$O$7="A"),IF(AND(O821&gt;5,O821&lt;$P$4),5,IF(AND(O821&gt;=$P$4,O821&lt;=6),6,MROUND(O821,P$7))),IF(AND(MIN(G821,K821)&lt;#REF!,R821="!",O821&gt;=$P$4),"ONV",IF(AND(O821&gt;5,O821&lt;$P$4),5,IF(AND(O821&gt;=$P$4,O821&lt;=6),6,MROUND(O821,P$7))))),""))))</f>
        <v/>
      </c>
      <c r="Q821" s="187" t="e">
        <f>IF(AND($O$7="B",ISNUMBER(O821),MIN(G821,K821)&lt;#REF!),"!","")</f>
        <v>#REF!</v>
      </c>
      <c r="R821" s="190" t="str">
        <f t="shared" si="135"/>
        <v/>
      </c>
      <c r="S821" s="193" t="str">
        <f t="shared" si="145"/>
        <v/>
      </c>
    </row>
    <row r="822" spans="1:19" x14ac:dyDescent="0.2">
      <c r="A822" s="21" t="str">
        <f>OutputOsiris!A822</f>
        <v/>
      </c>
      <c r="B822" s="26" t="str">
        <f>VLOOKUP(A822,InputToets!$A$9:$A$1008,1,FALSE)</f>
        <v/>
      </c>
      <c r="C822" s="44" t="str">
        <f t="shared" si="136"/>
        <v/>
      </c>
      <c r="D822" s="45" t="str">
        <f>VLOOKUP(A822,Opdracht!$A$11:$A$1010,1,FALSE)</f>
        <v/>
      </c>
      <c r="E822" s="44" t="str">
        <f t="shared" si="137"/>
        <v/>
      </c>
      <c r="F822" s="19" t="str">
        <f>VLOOKUP(A822,OutputOsiris!$A$9:$B$1008,2,FALSE)</f>
        <v/>
      </c>
      <c r="G822" s="46" t="str">
        <f>IF(C822="NEE","",VLOOKUP(A822,InputToets!$A$9:$J$1008,8,FALSE))</f>
        <v/>
      </c>
      <c r="H822" s="13">
        <f t="shared" si="138"/>
        <v>0</v>
      </c>
      <c r="I822" s="12">
        <f t="shared" si="139"/>
        <v>1</v>
      </c>
      <c r="J822" s="13">
        <f t="shared" si="140"/>
        <v>0</v>
      </c>
      <c r="K822" s="46" t="str">
        <f>IF($K$7=0,"",VLOOKUP(A822,Opdracht!$A$11:$J$1010,8,FALSE))</f>
        <v/>
      </c>
      <c r="L822" s="13">
        <f t="shared" si="141"/>
        <v>0</v>
      </c>
      <c r="M822" s="12">
        <f t="shared" si="142"/>
        <v>0</v>
      </c>
      <c r="N822" s="12">
        <f t="shared" si="143"/>
        <v>0</v>
      </c>
      <c r="O822" s="46" t="str">
        <f t="shared" si="144"/>
        <v/>
      </c>
      <c r="P822" s="20" t="str">
        <f>IF(ISERROR(O822),(G822),IF(OR(ISERROR(G822),ISERROR(K822)),"",IF(AND(G822="",K822=""),IF(A822="","",""),IF(ISNUMBER(O822),IF(OR($O$7="T",$O$7="A"),IF(AND(O822&gt;5,O822&lt;$P$4),5,IF(AND(O822&gt;=$P$4,O822&lt;=6),6,MROUND(O822,P$7))),IF(AND(MIN(G822,K822)&lt;#REF!,R822="!",O822&gt;=$P$4),"ONV",IF(AND(O822&gt;5,O822&lt;$P$4),5,IF(AND(O822&gt;=$P$4,O822&lt;=6),6,MROUND(O822,P$7))))),""))))</f>
        <v/>
      </c>
      <c r="Q822" s="187" t="e">
        <f>IF(AND($O$7="B",ISNUMBER(O822),MIN(G822,K822)&lt;#REF!),"!","")</f>
        <v>#REF!</v>
      </c>
      <c r="R822" s="190" t="str">
        <f t="shared" si="135"/>
        <v/>
      </c>
      <c r="S822" s="193" t="str">
        <f t="shared" si="145"/>
        <v/>
      </c>
    </row>
    <row r="823" spans="1:19" x14ac:dyDescent="0.2">
      <c r="A823" s="21" t="str">
        <f>OutputOsiris!A823</f>
        <v/>
      </c>
      <c r="B823" s="26" t="str">
        <f>VLOOKUP(A823,InputToets!$A$9:$A$1008,1,FALSE)</f>
        <v/>
      </c>
      <c r="C823" s="44" t="str">
        <f t="shared" si="136"/>
        <v/>
      </c>
      <c r="D823" s="45" t="str">
        <f>VLOOKUP(A823,Opdracht!$A$11:$A$1010,1,FALSE)</f>
        <v/>
      </c>
      <c r="E823" s="44" t="str">
        <f t="shared" si="137"/>
        <v/>
      </c>
      <c r="F823" s="19" t="str">
        <f>VLOOKUP(A823,OutputOsiris!$A$9:$B$1008,2,FALSE)</f>
        <v/>
      </c>
      <c r="G823" s="46" t="str">
        <f>IF(C823="NEE","",VLOOKUP(A823,InputToets!$A$9:$J$1008,8,FALSE))</f>
        <v/>
      </c>
      <c r="H823" s="13">
        <f t="shared" si="138"/>
        <v>0</v>
      </c>
      <c r="I823" s="12">
        <f t="shared" si="139"/>
        <v>1</v>
      </c>
      <c r="J823" s="13">
        <f t="shared" si="140"/>
        <v>0</v>
      </c>
      <c r="K823" s="46" t="str">
        <f>IF($K$7=0,"",VLOOKUP(A823,Opdracht!$A$11:$J$1010,8,FALSE))</f>
        <v/>
      </c>
      <c r="L823" s="13">
        <f t="shared" si="141"/>
        <v>0</v>
      </c>
      <c r="M823" s="12">
        <f t="shared" si="142"/>
        <v>0</v>
      </c>
      <c r="N823" s="12">
        <f t="shared" si="143"/>
        <v>0</v>
      </c>
      <c r="O823" s="46" t="str">
        <f t="shared" si="144"/>
        <v/>
      </c>
      <c r="P823" s="20" t="str">
        <f>IF(ISERROR(O823),(G823),IF(OR(ISERROR(G823),ISERROR(K823)),"",IF(AND(G823="",K823=""),IF(A823="","",""),IF(ISNUMBER(O823),IF(OR($O$7="T",$O$7="A"),IF(AND(O823&gt;5,O823&lt;$P$4),5,IF(AND(O823&gt;=$P$4,O823&lt;=6),6,MROUND(O823,P$7))),IF(AND(MIN(G823,K823)&lt;#REF!,R823="!",O823&gt;=$P$4),"ONV",IF(AND(O823&gt;5,O823&lt;$P$4),5,IF(AND(O823&gt;=$P$4,O823&lt;=6),6,MROUND(O823,P$7))))),""))))</f>
        <v/>
      </c>
      <c r="Q823" s="187" t="e">
        <f>IF(AND($O$7="B",ISNUMBER(O823),MIN(G823,K823)&lt;#REF!),"!","")</f>
        <v>#REF!</v>
      </c>
      <c r="R823" s="190" t="str">
        <f t="shared" si="135"/>
        <v/>
      </c>
      <c r="S823" s="193" t="str">
        <f t="shared" si="145"/>
        <v/>
      </c>
    </row>
    <row r="824" spans="1:19" x14ac:dyDescent="0.2">
      <c r="A824" s="21" t="str">
        <f>OutputOsiris!A824</f>
        <v/>
      </c>
      <c r="B824" s="26" t="str">
        <f>VLOOKUP(A824,InputToets!$A$9:$A$1008,1,FALSE)</f>
        <v/>
      </c>
      <c r="C824" s="44" t="str">
        <f t="shared" si="136"/>
        <v/>
      </c>
      <c r="D824" s="45" t="str">
        <f>VLOOKUP(A824,Opdracht!$A$11:$A$1010,1,FALSE)</f>
        <v/>
      </c>
      <c r="E824" s="44" t="str">
        <f t="shared" si="137"/>
        <v/>
      </c>
      <c r="F824" s="19" t="str">
        <f>VLOOKUP(A824,OutputOsiris!$A$9:$B$1008,2,FALSE)</f>
        <v/>
      </c>
      <c r="G824" s="46" t="str">
        <f>IF(C824="NEE","",VLOOKUP(A824,InputToets!$A$9:$J$1008,8,FALSE))</f>
        <v/>
      </c>
      <c r="H824" s="13">
        <f t="shared" si="138"/>
        <v>0</v>
      </c>
      <c r="I824" s="12">
        <f t="shared" si="139"/>
        <v>1</v>
      </c>
      <c r="J824" s="13">
        <f t="shared" si="140"/>
        <v>0</v>
      </c>
      <c r="K824" s="46" t="str">
        <f>IF($K$7=0,"",VLOOKUP(A824,Opdracht!$A$11:$J$1010,8,FALSE))</f>
        <v/>
      </c>
      <c r="L824" s="13">
        <f t="shared" si="141"/>
        <v>0</v>
      </c>
      <c r="M824" s="12">
        <f t="shared" si="142"/>
        <v>0</v>
      </c>
      <c r="N824" s="12">
        <f t="shared" si="143"/>
        <v>0</v>
      </c>
      <c r="O824" s="46" t="str">
        <f t="shared" si="144"/>
        <v/>
      </c>
      <c r="P824" s="20" t="str">
        <f>IF(ISERROR(O824),(G824),IF(OR(ISERROR(G824),ISERROR(K824)),"",IF(AND(G824="",K824=""),IF(A824="","",""),IF(ISNUMBER(O824),IF(OR($O$7="T",$O$7="A"),IF(AND(O824&gt;5,O824&lt;$P$4),5,IF(AND(O824&gt;=$P$4,O824&lt;=6),6,MROUND(O824,P$7))),IF(AND(MIN(G824,K824)&lt;#REF!,R824="!",O824&gt;=$P$4),"ONV",IF(AND(O824&gt;5,O824&lt;$P$4),5,IF(AND(O824&gt;=$P$4,O824&lt;=6),6,MROUND(O824,P$7))))),""))))</f>
        <v/>
      </c>
      <c r="Q824" s="187" t="e">
        <f>IF(AND($O$7="B",ISNUMBER(O824),MIN(G824,K824)&lt;#REF!),"!","")</f>
        <v>#REF!</v>
      </c>
      <c r="R824" s="190" t="str">
        <f t="shared" si="135"/>
        <v/>
      </c>
      <c r="S824" s="193" t="str">
        <f t="shared" si="145"/>
        <v/>
      </c>
    </row>
    <row r="825" spans="1:19" x14ac:dyDescent="0.2">
      <c r="A825" s="21" t="str">
        <f>OutputOsiris!A825</f>
        <v/>
      </c>
      <c r="B825" s="26" t="str">
        <f>VLOOKUP(A825,InputToets!$A$9:$A$1008,1,FALSE)</f>
        <v/>
      </c>
      <c r="C825" s="44" t="str">
        <f t="shared" si="136"/>
        <v/>
      </c>
      <c r="D825" s="45" t="str">
        <f>VLOOKUP(A825,Opdracht!$A$11:$A$1010,1,FALSE)</f>
        <v/>
      </c>
      <c r="E825" s="44" t="str">
        <f t="shared" si="137"/>
        <v/>
      </c>
      <c r="F825" s="19" t="str">
        <f>VLOOKUP(A825,OutputOsiris!$A$9:$B$1008,2,FALSE)</f>
        <v/>
      </c>
      <c r="G825" s="46" t="str">
        <f>IF(C825="NEE","",VLOOKUP(A825,InputToets!$A$9:$J$1008,8,FALSE))</f>
        <v/>
      </c>
      <c r="H825" s="13">
        <f t="shared" si="138"/>
        <v>0</v>
      </c>
      <c r="I825" s="12">
        <f t="shared" si="139"/>
        <v>1</v>
      </c>
      <c r="J825" s="13">
        <f t="shared" si="140"/>
        <v>0</v>
      </c>
      <c r="K825" s="46" t="str">
        <f>IF($K$7=0,"",VLOOKUP(A825,Opdracht!$A$11:$J$1010,8,FALSE))</f>
        <v/>
      </c>
      <c r="L825" s="13">
        <f t="shared" si="141"/>
        <v>0</v>
      </c>
      <c r="M825" s="12">
        <f t="shared" si="142"/>
        <v>0</v>
      </c>
      <c r="N825" s="12">
        <f t="shared" si="143"/>
        <v>0</v>
      </c>
      <c r="O825" s="46" t="str">
        <f t="shared" si="144"/>
        <v/>
      </c>
      <c r="P825" s="20" t="str">
        <f>IF(ISERROR(O825),(G825),IF(OR(ISERROR(G825),ISERROR(K825)),"",IF(AND(G825="",K825=""),IF(A825="","",""),IF(ISNUMBER(O825),IF(OR($O$7="T",$O$7="A"),IF(AND(O825&gt;5,O825&lt;$P$4),5,IF(AND(O825&gt;=$P$4,O825&lt;=6),6,MROUND(O825,P$7))),IF(AND(MIN(G825,K825)&lt;#REF!,R825="!",O825&gt;=$P$4),"ONV",IF(AND(O825&gt;5,O825&lt;$P$4),5,IF(AND(O825&gt;=$P$4,O825&lt;=6),6,MROUND(O825,P$7))))),""))))</f>
        <v/>
      </c>
      <c r="Q825" s="187" t="e">
        <f>IF(AND($O$7="B",ISNUMBER(O825),MIN(G825,K825)&lt;#REF!),"!","")</f>
        <v>#REF!</v>
      </c>
      <c r="R825" s="190" t="str">
        <f t="shared" si="135"/>
        <v/>
      </c>
      <c r="S825" s="193" t="str">
        <f t="shared" si="145"/>
        <v/>
      </c>
    </row>
    <row r="826" spans="1:19" x14ac:dyDescent="0.2">
      <c r="A826" s="21" t="str">
        <f>OutputOsiris!A826</f>
        <v/>
      </c>
      <c r="B826" s="26" t="str">
        <f>VLOOKUP(A826,InputToets!$A$9:$A$1008,1,FALSE)</f>
        <v/>
      </c>
      <c r="C826" s="44" t="str">
        <f t="shared" si="136"/>
        <v/>
      </c>
      <c r="D826" s="45" t="str">
        <f>VLOOKUP(A826,Opdracht!$A$11:$A$1010,1,FALSE)</f>
        <v/>
      </c>
      <c r="E826" s="44" t="str">
        <f t="shared" si="137"/>
        <v/>
      </c>
      <c r="F826" s="19" t="str">
        <f>VLOOKUP(A826,OutputOsiris!$A$9:$B$1008,2,FALSE)</f>
        <v/>
      </c>
      <c r="G826" s="46" t="str">
        <f>IF(C826="NEE","",VLOOKUP(A826,InputToets!$A$9:$J$1008,8,FALSE))</f>
        <v/>
      </c>
      <c r="H826" s="13">
        <f t="shared" si="138"/>
        <v>0</v>
      </c>
      <c r="I826" s="12">
        <f t="shared" si="139"/>
        <v>1</v>
      </c>
      <c r="J826" s="13">
        <f t="shared" si="140"/>
        <v>0</v>
      </c>
      <c r="K826" s="46" t="str">
        <f>IF($K$7=0,"",VLOOKUP(A826,Opdracht!$A$11:$J$1010,8,FALSE))</f>
        <v/>
      </c>
      <c r="L826" s="13">
        <f t="shared" si="141"/>
        <v>0</v>
      </c>
      <c r="M826" s="12">
        <f t="shared" si="142"/>
        <v>0</v>
      </c>
      <c r="N826" s="12">
        <f t="shared" si="143"/>
        <v>0</v>
      </c>
      <c r="O826" s="46" t="str">
        <f t="shared" si="144"/>
        <v/>
      </c>
      <c r="P826" s="20" t="str">
        <f>IF(ISERROR(O826),(G826),IF(OR(ISERROR(G826),ISERROR(K826)),"",IF(AND(G826="",K826=""),IF(A826="","",""),IF(ISNUMBER(O826),IF(OR($O$7="T",$O$7="A"),IF(AND(O826&gt;5,O826&lt;$P$4),5,IF(AND(O826&gt;=$P$4,O826&lt;=6),6,MROUND(O826,P$7))),IF(AND(MIN(G826,K826)&lt;#REF!,R826="!",O826&gt;=$P$4),"ONV",IF(AND(O826&gt;5,O826&lt;$P$4),5,IF(AND(O826&gt;=$P$4,O826&lt;=6),6,MROUND(O826,P$7))))),""))))</f>
        <v/>
      </c>
      <c r="Q826" s="187" t="e">
        <f>IF(AND($O$7="B",ISNUMBER(O826),MIN(G826,K826)&lt;#REF!),"!","")</f>
        <v>#REF!</v>
      </c>
      <c r="R826" s="190" t="str">
        <f t="shared" si="135"/>
        <v/>
      </c>
      <c r="S826" s="193" t="str">
        <f t="shared" si="145"/>
        <v/>
      </c>
    </row>
    <row r="827" spans="1:19" x14ac:dyDescent="0.2">
      <c r="A827" s="21" t="str">
        <f>OutputOsiris!A827</f>
        <v/>
      </c>
      <c r="B827" s="26" t="str">
        <f>VLOOKUP(A827,InputToets!$A$9:$A$1008,1,FALSE)</f>
        <v/>
      </c>
      <c r="C827" s="44" t="str">
        <f t="shared" si="136"/>
        <v/>
      </c>
      <c r="D827" s="45" t="str">
        <f>VLOOKUP(A827,Opdracht!$A$11:$A$1010,1,FALSE)</f>
        <v/>
      </c>
      <c r="E827" s="44" t="str">
        <f t="shared" si="137"/>
        <v/>
      </c>
      <c r="F827" s="19" t="str">
        <f>VLOOKUP(A827,OutputOsiris!$A$9:$B$1008,2,FALSE)</f>
        <v/>
      </c>
      <c r="G827" s="46" t="str">
        <f>IF(C827="NEE","",VLOOKUP(A827,InputToets!$A$9:$J$1008,8,FALSE))</f>
        <v/>
      </c>
      <c r="H827" s="13">
        <f t="shared" si="138"/>
        <v>0</v>
      </c>
      <c r="I827" s="12">
        <f t="shared" si="139"/>
        <v>1</v>
      </c>
      <c r="J827" s="13">
        <f t="shared" si="140"/>
        <v>0</v>
      </c>
      <c r="K827" s="46" t="str">
        <f>IF($K$7=0,"",VLOOKUP(A827,Opdracht!$A$11:$J$1010,8,FALSE))</f>
        <v/>
      </c>
      <c r="L827" s="13">
        <f t="shared" si="141"/>
        <v>0</v>
      </c>
      <c r="M827" s="12">
        <f t="shared" si="142"/>
        <v>0</v>
      </c>
      <c r="N827" s="12">
        <f t="shared" si="143"/>
        <v>0</v>
      </c>
      <c r="O827" s="46" t="str">
        <f t="shared" si="144"/>
        <v/>
      </c>
      <c r="P827" s="20" t="str">
        <f>IF(ISERROR(O827),(G827),IF(OR(ISERROR(G827),ISERROR(K827)),"",IF(AND(G827="",K827=""),IF(A827="","",""),IF(ISNUMBER(O827),IF(OR($O$7="T",$O$7="A"),IF(AND(O827&gt;5,O827&lt;$P$4),5,IF(AND(O827&gt;=$P$4,O827&lt;=6),6,MROUND(O827,P$7))),IF(AND(MIN(G827,K827)&lt;#REF!,R827="!",O827&gt;=$P$4),"ONV",IF(AND(O827&gt;5,O827&lt;$P$4),5,IF(AND(O827&gt;=$P$4,O827&lt;=6),6,MROUND(O827,P$7))))),""))))</f>
        <v/>
      </c>
      <c r="Q827" s="187" t="e">
        <f>IF(AND($O$7="B",ISNUMBER(O827),MIN(G827,K827)&lt;#REF!),"!","")</f>
        <v>#REF!</v>
      </c>
      <c r="R827" s="190" t="str">
        <f t="shared" si="135"/>
        <v/>
      </c>
      <c r="S827" s="193" t="str">
        <f t="shared" si="145"/>
        <v/>
      </c>
    </row>
    <row r="828" spans="1:19" x14ac:dyDescent="0.2">
      <c r="A828" s="21" t="str">
        <f>OutputOsiris!A828</f>
        <v/>
      </c>
      <c r="B828" s="26" t="str">
        <f>VLOOKUP(A828,InputToets!$A$9:$A$1008,1,FALSE)</f>
        <v/>
      </c>
      <c r="C828" s="44" t="str">
        <f t="shared" si="136"/>
        <v/>
      </c>
      <c r="D828" s="45" t="str">
        <f>VLOOKUP(A828,Opdracht!$A$11:$A$1010,1,FALSE)</f>
        <v/>
      </c>
      <c r="E828" s="44" t="str">
        <f t="shared" si="137"/>
        <v/>
      </c>
      <c r="F828" s="19" t="str">
        <f>VLOOKUP(A828,OutputOsiris!$A$9:$B$1008,2,FALSE)</f>
        <v/>
      </c>
      <c r="G828" s="46" t="str">
        <f>IF(C828="NEE","",VLOOKUP(A828,InputToets!$A$9:$J$1008,8,FALSE))</f>
        <v/>
      </c>
      <c r="H828" s="13">
        <f t="shared" si="138"/>
        <v>0</v>
      </c>
      <c r="I828" s="12">
        <f t="shared" si="139"/>
        <v>1</v>
      </c>
      <c r="J828" s="13">
        <f t="shared" si="140"/>
        <v>0</v>
      </c>
      <c r="K828" s="46" t="str">
        <f>IF($K$7=0,"",VLOOKUP(A828,Opdracht!$A$11:$J$1010,8,FALSE))</f>
        <v/>
      </c>
      <c r="L828" s="13">
        <f t="shared" si="141"/>
        <v>0</v>
      </c>
      <c r="M828" s="12">
        <f t="shared" si="142"/>
        <v>0</v>
      </c>
      <c r="N828" s="12">
        <f t="shared" si="143"/>
        <v>0</v>
      </c>
      <c r="O828" s="46" t="str">
        <f t="shared" si="144"/>
        <v/>
      </c>
      <c r="P828" s="20" t="str">
        <f>IF(ISERROR(O828),(G828),IF(OR(ISERROR(G828),ISERROR(K828)),"",IF(AND(G828="",K828=""),IF(A828="","",""),IF(ISNUMBER(O828),IF(OR($O$7="T",$O$7="A"),IF(AND(O828&gt;5,O828&lt;$P$4),5,IF(AND(O828&gt;=$P$4,O828&lt;=6),6,MROUND(O828,P$7))),IF(AND(MIN(G828,K828)&lt;#REF!,R828="!",O828&gt;=$P$4),"ONV",IF(AND(O828&gt;5,O828&lt;$P$4),5,IF(AND(O828&gt;=$P$4,O828&lt;=6),6,MROUND(O828,P$7))))),""))))</f>
        <v/>
      </c>
      <c r="Q828" s="187" t="e">
        <f>IF(AND($O$7="B",ISNUMBER(O828),MIN(G828,K828)&lt;#REF!),"!","")</f>
        <v>#REF!</v>
      </c>
      <c r="R828" s="190" t="str">
        <f t="shared" si="135"/>
        <v/>
      </c>
      <c r="S828" s="193" t="str">
        <f t="shared" si="145"/>
        <v/>
      </c>
    </row>
    <row r="829" spans="1:19" x14ac:dyDescent="0.2">
      <c r="A829" s="21" t="str">
        <f>OutputOsiris!A829</f>
        <v/>
      </c>
      <c r="B829" s="26" t="str">
        <f>VLOOKUP(A829,InputToets!$A$9:$A$1008,1,FALSE)</f>
        <v/>
      </c>
      <c r="C829" s="44" t="str">
        <f t="shared" si="136"/>
        <v/>
      </c>
      <c r="D829" s="45" t="str">
        <f>VLOOKUP(A829,Opdracht!$A$11:$A$1010,1,FALSE)</f>
        <v/>
      </c>
      <c r="E829" s="44" t="str">
        <f t="shared" si="137"/>
        <v/>
      </c>
      <c r="F829" s="19" t="str">
        <f>VLOOKUP(A829,OutputOsiris!$A$9:$B$1008,2,FALSE)</f>
        <v/>
      </c>
      <c r="G829" s="46" t="str">
        <f>IF(C829="NEE","",VLOOKUP(A829,InputToets!$A$9:$J$1008,8,FALSE))</f>
        <v/>
      </c>
      <c r="H829" s="13">
        <f t="shared" si="138"/>
        <v>0</v>
      </c>
      <c r="I829" s="12">
        <f t="shared" si="139"/>
        <v>1</v>
      </c>
      <c r="J829" s="13">
        <f t="shared" si="140"/>
        <v>0</v>
      </c>
      <c r="K829" s="46" t="str">
        <f>IF($K$7=0,"",VLOOKUP(A829,Opdracht!$A$11:$J$1010,8,FALSE))</f>
        <v/>
      </c>
      <c r="L829" s="13">
        <f t="shared" si="141"/>
        <v>0</v>
      </c>
      <c r="M829" s="12">
        <f t="shared" si="142"/>
        <v>0</v>
      </c>
      <c r="N829" s="12">
        <f t="shared" si="143"/>
        <v>0</v>
      </c>
      <c r="O829" s="46" t="str">
        <f t="shared" si="144"/>
        <v/>
      </c>
      <c r="P829" s="20" t="str">
        <f>IF(ISERROR(O829),(G829),IF(OR(ISERROR(G829),ISERROR(K829)),"",IF(AND(G829="",K829=""),IF(A829="","",""),IF(ISNUMBER(O829),IF(OR($O$7="T",$O$7="A"),IF(AND(O829&gt;5,O829&lt;$P$4),5,IF(AND(O829&gt;=$P$4,O829&lt;=6),6,MROUND(O829,P$7))),IF(AND(MIN(G829,K829)&lt;#REF!,R829="!",O829&gt;=$P$4),"ONV",IF(AND(O829&gt;5,O829&lt;$P$4),5,IF(AND(O829&gt;=$P$4,O829&lt;=6),6,MROUND(O829,P$7))))),""))))</f>
        <v/>
      </c>
      <c r="Q829" s="187" t="e">
        <f>IF(AND($O$7="B",ISNUMBER(O829),MIN(G829,K829)&lt;#REF!),"!","")</f>
        <v>#REF!</v>
      </c>
      <c r="R829" s="190" t="str">
        <f t="shared" si="135"/>
        <v/>
      </c>
      <c r="S829" s="193" t="str">
        <f t="shared" si="145"/>
        <v/>
      </c>
    </row>
    <row r="830" spans="1:19" x14ac:dyDescent="0.2">
      <c r="A830" s="21" t="str">
        <f>OutputOsiris!A830</f>
        <v/>
      </c>
      <c r="B830" s="26" t="str">
        <f>VLOOKUP(A830,InputToets!$A$9:$A$1008,1,FALSE)</f>
        <v/>
      </c>
      <c r="C830" s="44" t="str">
        <f t="shared" si="136"/>
        <v/>
      </c>
      <c r="D830" s="45" t="str">
        <f>VLOOKUP(A830,Opdracht!$A$11:$A$1010,1,FALSE)</f>
        <v/>
      </c>
      <c r="E830" s="44" t="str">
        <f t="shared" si="137"/>
        <v/>
      </c>
      <c r="F830" s="19" t="str">
        <f>VLOOKUP(A830,OutputOsiris!$A$9:$B$1008,2,FALSE)</f>
        <v/>
      </c>
      <c r="G830" s="46" t="str">
        <f>IF(C830="NEE","",VLOOKUP(A830,InputToets!$A$9:$J$1008,8,FALSE))</f>
        <v/>
      </c>
      <c r="H830" s="13">
        <f t="shared" si="138"/>
        <v>0</v>
      </c>
      <c r="I830" s="12">
        <f t="shared" si="139"/>
        <v>1</v>
      </c>
      <c r="J830" s="13">
        <f t="shared" si="140"/>
        <v>0</v>
      </c>
      <c r="K830" s="46" t="str">
        <f>IF($K$7=0,"",VLOOKUP(A830,Opdracht!$A$11:$J$1010,8,FALSE))</f>
        <v/>
      </c>
      <c r="L830" s="13">
        <f t="shared" si="141"/>
        <v>0</v>
      </c>
      <c r="M830" s="12">
        <f t="shared" si="142"/>
        <v>0</v>
      </c>
      <c r="N830" s="12">
        <f t="shared" si="143"/>
        <v>0</v>
      </c>
      <c r="O830" s="46" t="str">
        <f t="shared" si="144"/>
        <v/>
      </c>
      <c r="P830" s="20" t="str">
        <f>IF(ISERROR(O830),(G830),IF(OR(ISERROR(G830),ISERROR(K830)),"",IF(AND(G830="",K830=""),IF(A830="","",""),IF(ISNUMBER(O830),IF(OR($O$7="T",$O$7="A"),IF(AND(O830&gt;5,O830&lt;$P$4),5,IF(AND(O830&gt;=$P$4,O830&lt;=6),6,MROUND(O830,P$7))),IF(AND(MIN(G830,K830)&lt;#REF!,R830="!",O830&gt;=$P$4),"ONV",IF(AND(O830&gt;5,O830&lt;$P$4),5,IF(AND(O830&gt;=$P$4,O830&lt;=6),6,MROUND(O830,P$7))))),""))))</f>
        <v/>
      </c>
      <c r="Q830" s="187" t="e">
        <f>IF(AND($O$7="B",ISNUMBER(O830),MIN(G830,K830)&lt;#REF!),"!","")</f>
        <v>#REF!</v>
      </c>
      <c r="R830" s="190" t="str">
        <f t="shared" si="135"/>
        <v/>
      </c>
      <c r="S830" s="193" t="str">
        <f t="shared" si="145"/>
        <v/>
      </c>
    </row>
    <row r="831" spans="1:19" x14ac:dyDescent="0.2">
      <c r="A831" s="21" t="str">
        <f>OutputOsiris!A831</f>
        <v/>
      </c>
      <c r="B831" s="26" t="str">
        <f>VLOOKUP(A831,InputToets!$A$9:$A$1008,1,FALSE)</f>
        <v/>
      </c>
      <c r="C831" s="44" t="str">
        <f t="shared" si="136"/>
        <v/>
      </c>
      <c r="D831" s="45" t="str">
        <f>VLOOKUP(A831,Opdracht!$A$11:$A$1010,1,FALSE)</f>
        <v/>
      </c>
      <c r="E831" s="44" t="str">
        <f t="shared" si="137"/>
        <v/>
      </c>
      <c r="F831" s="19" t="str">
        <f>VLOOKUP(A831,OutputOsiris!$A$9:$B$1008,2,FALSE)</f>
        <v/>
      </c>
      <c r="G831" s="46" t="str">
        <f>IF(C831="NEE","",VLOOKUP(A831,InputToets!$A$9:$J$1008,8,FALSE))</f>
        <v/>
      </c>
      <c r="H831" s="13">
        <f t="shared" si="138"/>
        <v>0</v>
      </c>
      <c r="I831" s="12">
        <f t="shared" si="139"/>
        <v>1</v>
      </c>
      <c r="J831" s="13">
        <f t="shared" si="140"/>
        <v>0</v>
      </c>
      <c r="K831" s="46" t="str">
        <f>IF($K$7=0,"",VLOOKUP(A831,Opdracht!$A$11:$J$1010,8,FALSE))</f>
        <v/>
      </c>
      <c r="L831" s="13">
        <f t="shared" si="141"/>
        <v>0</v>
      </c>
      <c r="M831" s="12">
        <f t="shared" si="142"/>
        <v>0</v>
      </c>
      <c r="N831" s="12">
        <f t="shared" si="143"/>
        <v>0</v>
      </c>
      <c r="O831" s="46" t="str">
        <f t="shared" si="144"/>
        <v/>
      </c>
      <c r="P831" s="20" t="str">
        <f>IF(ISERROR(O831),(G831),IF(OR(ISERROR(G831),ISERROR(K831)),"",IF(AND(G831="",K831=""),IF(A831="","",""),IF(ISNUMBER(O831),IF(OR($O$7="T",$O$7="A"),IF(AND(O831&gt;5,O831&lt;$P$4),5,IF(AND(O831&gt;=$P$4,O831&lt;=6),6,MROUND(O831,P$7))),IF(AND(MIN(G831,K831)&lt;#REF!,R831="!",O831&gt;=$P$4),"ONV",IF(AND(O831&gt;5,O831&lt;$P$4),5,IF(AND(O831&gt;=$P$4,O831&lt;=6),6,MROUND(O831,P$7))))),""))))</f>
        <v/>
      </c>
      <c r="Q831" s="187" t="e">
        <f>IF(AND($O$7="B",ISNUMBER(O831),MIN(G831,K831)&lt;#REF!),"!","")</f>
        <v>#REF!</v>
      </c>
      <c r="R831" s="190" t="str">
        <f t="shared" si="135"/>
        <v/>
      </c>
      <c r="S831" s="193" t="str">
        <f t="shared" si="145"/>
        <v/>
      </c>
    </row>
    <row r="832" spans="1:19" x14ac:dyDescent="0.2">
      <c r="A832" s="21" t="str">
        <f>OutputOsiris!A832</f>
        <v/>
      </c>
      <c r="B832" s="26" t="str">
        <f>VLOOKUP(A832,InputToets!$A$9:$A$1008,1,FALSE)</f>
        <v/>
      </c>
      <c r="C832" s="44" t="str">
        <f t="shared" si="136"/>
        <v/>
      </c>
      <c r="D832" s="45" t="str">
        <f>VLOOKUP(A832,Opdracht!$A$11:$A$1010,1,FALSE)</f>
        <v/>
      </c>
      <c r="E832" s="44" t="str">
        <f t="shared" si="137"/>
        <v/>
      </c>
      <c r="F832" s="19" t="str">
        <f>VLOOKUP(A832,OutputOsiris!$A$9:$B$1008,2,FALSE)</f>
        <v/>
      </c>
      <c r="G832" s="46" t="str">
        <f>IF(C832="NEE","",VLOOKUP(A832,InputToets!$A$9:$J$1008,8,FALSE))</f>
        <v/>
      </c>
      <c r="H832" s="13">
        <f t="shared" si="138"/>
        <v>0</v>
      </c>
      <c r="I832" s="12">
        <f t="shared" si="139"/>
        <v>1</v>
      </c>
      <c r="J832" s="13">
        <f t="shared" si="140"/>
        <v>0</v>
      </c>
      <c r="K832" s="46" t="str">
        <f>IF($K$7=0,"",VLOOKUP(A832,Opdracht!$A$11:$J$1010,8,FALSE))</f>
        <v/>
      </c>
      <c r="L832" s="13">
        <f t="shared" si="141"/>
        <v>0</v>
      </c>
      <c r="M832" s="12">
        <f t="shared" si="142"/>
        <v>0</v>
      </c>
      <c r="N832" s="12">
        <f t="shared" si="143"/>
        <v>0</v>
      </c>
      <c r="O832" s="46" t="str">
        <f t="shared" si="144"/>
        <v/>
      </c>
      <c r="P832" s="20" t="str">
        <f>IF(ISERROR(O832),(G832),IF(OR(ISERROR(G832),ISERROR(K832)),"",IF(AND(G832="",K832=""),IF(A832="","",""),IF(ISNUMBER(O832),IF(OR($O$7="T",$O$7="A"),IF(AND(O832&gt;5,O832&lt;$P$4),5,IF(AND(O832&gt;=$P$4,O832&lt;=6),6,MROUND(O832,P$7))),IF(AND(MIN(G832,K832)&lt;#REF!,R832="!",O832&gt;=$P$4),"ONV",IF(AND(O832&gt;5,O832&lt;$P$4),5,IF(AND(O832&gt;=$P$4,O832&lt;=6),6,MROUND(O832,P$7))))),""))))</f>
        <v/>
      </c>
      <c r="Q832" s="187" t="e">
        <f>IF(AND($O$7="B",ISNUMBER(O832),MIN(G832,K832)&lt;#REF!),"!","")</f>
        <v>#REF!</v>
      </c>
      <c r="R832" s="190" t="str">
        <f t="shared" si="135"/>
        <v/>
      </c>
      <c r="S832" s="193" t="str">
        <f t="shared" si="145"/>
        <v/>
      </c>
    </row>
    <row r="833" spans="1:19" x14ac:dyDescent="0.2">
      <c r="A833" s="21" t="str">
        <f>OutputOsiris!A833</f>
        <v/>
      </c>
      <c r="B833" s="26" t="str">
        <f>VLOOKUP(A833,InputToets!$A$9:$A$1008,1,FALSE)</f>
        <v/>
      </c>
      <c r="C833" s="44" t="str">
        <f t="shared" si="136"/>
        <v/>
      </c>
      <c r="D833" s="45" t="str">
        <f>VLOOKUP(A833,Opdracht!$A$11:$A$1010,1,FALSE)</f>
        <v/>
      </c>
      <c r="E833" s="44" t="str">
        <f t="shared" si="137"/>
        <v/>
      </c>
      <c r="F833" s="19" t="str">
        <f>VLOOKUP(A833,OutputOsiris!$A$9:$B$1008,2,FALSE)</f>
        <v/>
      </c>
      <c r="G833" s="46" t="str">
        <f>IF(C833="NEE","",VLOOKUP(A833,InputToets!$A$9:$J$1008,8,FALSE))</f>
        <v/>
      </c>
      <c r="H833" s="13">
        <f t="shared" si="138"/>
        <v>0</v>
      </c>
      <c r="I833" s="12">
        <f t="shared" si="139"/>
        <v>1</v>
      </c>
      <c r="J833" s="13">
        <f t="shared" si="140"/>
        <v>0</v>
      </c>
      <c r="K833" s="46" t="str">
        <f>IF($K$7=0,"",VLOOKUP(A833,Opdracht!$A$11:$J$1010,8,FALSE))</f>
        <v/>
      </c>
      <c r="L833" s="13">
        <f t="shared" si="141"/>
        <v>0</v>
      </c>
      <c r="M833" s="12">
        <f t="shared" si="142"/>
        <v>0</v>
      </c>
      <c r="N833" s="12">
        <f t="shared" si="143"/>
        <v>0</v>
      </c>
      <c r="O833" s="46" t="str">
        <f t="shared" si="144"/>
        <v/>
      </c>
      <c r="P833" s="20" t="str">
        <f>IF(ISERROR(O833),(G833),IF(OR(ISERROR(G833),ISERROR(K833)),"",IF(AND(G833="",K833=""),IF(A833="","",""),IF(ISNUMBER(O833),IF(OR($O$7="T",$O$7="A"),IF(AND(O833&gt;5,O833&lt;$P$4),5,IF(AND(O833&gt;=$P$4,O833&lt;=6),6,MROUND(O833,P$7))),IF(AND(MIN(G833,K833)&lt;#REF!,R833="!",O833&gt;=$P$4),"ONV",IF(AND(O833&gt;5,O833&lt;$P$4),5,IF(AND(O833&gt;=$P$4,O833&lt;=6),6,MROUND(O833,P$7))))),""))))</f>
        <v/>
      </c>
      <c r="Q833" s="187" t="e">
        <f>IF(AND($O$7="B",ISNUMBER(O833),MIN(G833,K833)&lt;#REF!),"!","")</f>
        <v>#REF!</v>
      </c>
      <c r="R833" s="190" t="str">
        <f t="shared" si="135"/>
        <v/>
      </c>
      <c r="S833" s="193" t="str">
        <f t="shared" si="145"/>
        <v/>
      </c>
    </row>
    <row r="834" spans="1:19" x14ac:dyDescent="0.2">
      <c r="A834" s="21" t="str">
        <f>OutputOsiris!A834</f>
        <v/>
      </c>
      <c r="B834" s="26" t="str">
        <f>VLOOKUP(A834,InputToets!$A$9:$A$1008,1,FALSE)</f>
        <v/>
      </c>
      <c r="C834" s="44" t="str">
        <f t="shared" si="136"/>
        <v/>
      </c>
      <c r="D834" s="45" t="str">
        <f>VLOOKUP(A834,Opdracht!$A$11:$A$1010,1,FALSE)</f>
        <v/>
      </c>
      <c r="E834" s="44" t="str">
        <f t="shared" si="137"/>
        <v/>
      </c>
      <c r="F834" s="19" t="str">
        <f>VLOOKUP(A834,OutputOsiris!$A$9:$B$1008,2,FALSE)</f>
        <v/>
      </c>
      <c r="G834" s="46" t="str">
        <f>IF(C834="NEE","",VLOOKUP(A834,InputToets!$A$9:$J$1008,8,FALSE))</f>
        <v/>
      </c>
      <c r="H834" s="13">
        <f t="shared" si="138"/>
        <v>0</v>
      </c>
      <c r="I834" s="12">
        <f t="shared" si="139"/>
        <v>1</v>
      </c>
      <c r="J834" s="13">
        <f t="shared" si="140"/>
        <v>0</v>
      </c>
      <c r="K834" s="46" t="str">
        <f>IF($K$7=0,"",VLOOKUP(A834,Opdracht!$A$11:$J$1010,8,FALSE))</f>
        <v/>
      </c>
      <c r="L834" s="13">
        <f t="shared" si="141"/>
        <v>0</v>
      </c>
      <c r="M834" s="12">
        <f t="shared" si="142"/>
        <v>0</v>
      </c>
      <c r="N834" s="12">
        <f t="shared" si="143"/>
        <v>0</v>
      </c>
      <c r="O834" s="46" t="str">
        <f t="shared" si="144"/>
        <v/>
      </c>
      <c r="P834" s="20" t="str">
        <f>IF(ISERROR(O834),(G834),IF(OR(ISERROR(G834),ISERROR(K834)),"",IF(AND(G834="",K834=""),IF(A834="","",""),IF(ISNUMBER(O834),IF(OR($O$7="T",$O$7="A"),IF(AND(O834&gt;5,O834&lt;$P$4),5,IF(AND(O834&gt;=$P$4,O834&lt;=6),6,MROUND(O834,P$7))),IF(AND(MIN(G834,K834)&lt;#REF!,R834="!",O834&gt;=$P$4),"ONV",IF(AND(O834&gt;5,O834&lt;$P$4),5,IF(AND(O834&gt;=$P$4,O834&lt;=6),6,MROUND(O834,P$7))))),""))))</f>
        <v/>
      </c>
      <c r="Q834" s="187" t="e">
        <f>IF(AND($O$7="B",ISNUMBER(O834),MIN(G834,K834)&lt;#REF!),"!","")</f>
        <v>#REF!</v>
      </c>
      <c r="R834" s="190" t="str">
        <f t="shared" si="135"/>
        <v/>
      </c>
      <c r="S834" s="193" t="str">
        <f t="shared" si="145"/>
        <v/>
      </c>
    </row>
    <row r="835" spans="1:19" x14ac:dyDescent="0.2">
      <c r="A835" s="21" t="str">
        <f>OutputOsiris!A835</f>
        <v/>
      </c>
      <c r="B835" s="26" t="str">
        <f>VLOOKUP(A835,InputToets!$A$9:$A$1008,1,FALSE)</f>
        <v/>
      </c>
      <c r="C835" s="44" t="str">
        <f t="shared" si="136"/>
        <v/>
      </c>
      <c r="D835" s="45" t="str">
        <f>VLOOKUP(A835,Opdracht!$A$11:$A$1010,1,FALSE)</f>
        <v/>
      </c>
      <c r="E835" s="44" t="str">
        <f t="shared" si="137"/>
        <v/>
      </c>
      <c r="F835" s="19" t="str">
        <f>VLOOKUP(A835,OutputOsiris!$A$9:$B$1008,2,FALSE)</f>
        <v/>
      </c>
      <c r="G835" s="46" t="str">
        <f>IF(C835="NEE","",VLOOKUP(A835,InputToets!$A$9:$J$1008,8,FALSE))</f>
        <v/>
      </c>
      <c r="H835" s="13">
        <f t="shared" si="138"/>
        <v>0</v>
      </c>
      <c r="I835" s="12">
        <f t="shared" si="139"/>
        <v>1</v>
      </c>
      <c r="J835" s="13">
        <f t="shared" si="140"/>
        <v>0</v>
      </c>
      <c r="K835" s="46" t="str">
        <f>IF($K$7=0,"",VLOOKUP(A835,Opdracht!$A$11:$J$1010,8,FALSE))</f>
        <v/>
      </c>
      <c r="L835" s="13">
        <f t="shared" si="141"/>
        <v>0</v>
      </c>
      <c r="M835" s="12">
        <f t="shared" si="142"/>
        <v>0</v>
      </c>
      <c r="N835" s="12">
        <f t="shared" si="143"/>
        <v>0</v>
      </c>
      <c r="O835" s="46" t="str">
        <f t="shared" si="144"/>
        <v/>
      </c>
      <c r="P835" s="20" t="str">
        <f>IF(ISERROR(O835),(G835),IF(OR(ISERROR(G835),ISERROR(K835)),"",IF(AND(G835="",K835=""),IF(A835="","",""),IF(ISNUMBER(O835),IF(OR($O$7="T",$O$7="A"),IF(AND(O835&gt;5,O835&lt;$P$4),5,IF(AND(O835&gt;=$P$4,O835&lt;=6),6,MROUND(O835,P$7))),IF(AND(MIN(G835,K835)&lt;#REF!,R835="!",O835&gt;=$P$4),"ONV",IF(AND(O835&gt;5,O835&lt;$P$4),5,IF(AND(O835&gt;=$P$4,O835&lt;=6),6,MROUND(O835,P$7))))),""))))</f>
        <v/>
      </c>
      <c r="Q835" s="187" t="e">
        <f>IF(AND($O$7="B",ISNUMBER(O835),MIN(G835,K835)&lt;#REF!),"!","")</f>
        <v>#REF!</v>
      </c>
      <c r="R835" s="190" t="str">
        <f t="shared" si="135"/>
        <v/>
      </c>
      <c r="S835" s="193" t="str">
        <f t="shared" si="145"/>
        <v/>
      </c>
    </row>
    <row r="836" spans="1:19" x14ac:dyDescent="0.2">
      <c r="A836" s="21" t="str">
        <f>OutputOsiris!A836</f>
        <v/>
      </c>
      <c r="B836" s="26" t="str">
        <f>VLOOKUP(A836,InputToets!$A$9:$A$1008,1,FALSE)</f>
        <v/>
      </c>
      <c r="C836" s="44" t="str">
        <f t="shared" si="136"/>
        <v/>
      </c>
      <c r="D836" s="45" t="str">
        <f>VLOOKUP(A836,Opdracht!$A$11:$A$1010,1,FALSE)</f>
        <v/>
      </c>
      <c r="E836" s="44" t="str">
        <f t="shared" si="137"/>
        <v/>
      </c>
      <c r="F836" s="19" t="str">
        <f>VLOOKUP(A836,OutputOsiris!$A$9:$B$1008,2,FALSE)</f>
        <v/>
      </c>
      <c r="G836" s="46" t="str">
        <f>IF(C836="NEE","",VLOOKUP(A836,InputToets!$A$9:$J$1008,8,FALSE))</f>
        <v/>
      </c>
      <c r="H836" s="13">
        <f t="shared" si="138"/>
        <v>0</v>
      </c>
      <c r="I836" s="12">
        <f t="shared" si="139"/>
        <v>1</v>
      </c>
      <c r="J836" s="13">
        <f t="shared" si="140"/>
        <v>0</v>
      </c>
      <c r="K836" s="46" t="str">
        <f>IF($K$7=0,"",VLOOKUP(A836,Opdracht!$A$11:$J$1010,8,FALSE))</f>
        <v/>
      </c>
      <c r="L836" s="13">
        <f t="shared" si="141"/>
        <v>0</v>
      </c>
      <c r="M836" s="12">
        <f t="shared" si="142"/>
        <v>0</v>
      </c>
      <c r="N836" s="12">
        <f t="shared" si="143"/>
        <v>0</v>
      </c>
      <c r="O836" s="46" t="str">
        <f t="shared" si="144"/>
        <v/>
      </c>
      <c r="P836" s="20" t="str">
        <f>IF(ISERROR(O836),(G836),IF(OR(ISERROR(G836),ISERROR(K836)),"",IF(AND(G836="",K836=""),IF(A836="","",""),IF(ISNUMBER(O836),IF(OR($O$7="T",$O$7="A"),IF(AND(O836&gt;5,O836&lt;$P$4),5,IF(AND(O836&gt;=$P$4,O836&lt;=6),6,MROUND(O836,P$7))),IF(AND(MIN(G836,K836)&lt;#REF!,R836="!",O836&gt;=$P$4),"ONV",IF(AND(O836&gt;5,O836&lt;$P$4),5,IF(AND(O836&gt;=$P$4,O836&lt;=6),6,MROUND(O836,P$7))))),""))))</f>
        <v/>
      </c>
      <c r="Q836" s="187" t="e">
        <f>IF(AND($O$7="B",ISNUMBER(O836),MIN(G836,K836)&lt;#REF!),"!","")</f>
        <v>#REF!</v>
      </c>
      <c r="R836" s="190" t="str">
        <f t="shared" si="135"/>
        <v/>
      </c>
      <c r="S836" s="193" t="str">
        <f t="shared" si="145"/>
        <v/>
      </c>
    </row>
    <row r="837" spans="1:19" x14ac:dyDescent="0.2">
      <c r="A837" s="21" t="str">
        <f>OutputOsiris!A837</f>
        <v/>
      </c>
      <c r="B837" s="26" t="str">
        <f>VLOOKUP(A837,InputToets!$A$9:$A$1008,1,FALSE)</f>
        <v/>
      </c>
      <c r="C837" s="44" t="str">
        <f t="shared" si="136"/>
        <v/>
      </c>
      <c r="D837" s="45" t="str">
        <f>VLOOKUP(A837,Opdracht!$A$11:$A$1010,1,FALSE)</f>
        <v/>
      </c>
      <c r="E837" s="44" t="str">
        <f t="shared" si="137"/>
        <v/>
      </c>
      <c r="F837" s="19" t="str">
        <f>VLOOKUP(A837,OutputOsiris!$A$9:$B$1008,2,FALSE)</f>
        <v/>
      </c>
      <c r="G837" s="46" t="str">
        <f>IF(C837="NEE","",VLOOKUP(A837,InputToets!$A$9:$J$1008,8,FALSE))</f>
        <v/>
      </c>
      <c r="H837" s="13">
        <f t="shared" si="138"/>
        <v>0</v>
      </c>
      <c r="I837" s="12">
        <f t="shared" si="139"/>
        <v>1</v>
      </c>
      <c r="J837" s="13">
        <f t="shared" si="140"/>
        <v>0</v>
      </c>
      <c r="K837" s="46" t="str">
        <f>IF($K$7=0,"",VLOOKUP(A837,Opdracht!$A$11:$J$1010,8,FALSE))</f>
        <v/>
      </c>
      <c r="L837" s="13">
        <f t="shared" si="141"/>
        <v>0</v>
      </c>
      <c r="M837" s="12">
        <f t="shared" si="142"/>
        <v>0</v>
      </c>
      <c r="N837" s="12">
        <f t="shared" si="143"/>
        <v>0</v>
      </c>
      <c r="O837" s="46" t="str">
        <f t="shared" si="144"/>
        <v/>
      </c>
      <c r="P837" s="20" t="str">
        <f>IF(ISERROR(O837),(G837),IF(OR(ISERROR(G837),ISERROR(K837)),"",IF(AND(G837="",K837=""),IF(A837="","",""),IF(ISNUMBER(O837),IF(OR($O$7="T",$O$7="A"),IF(AND(O837&gt;5,O837&lt;$P$4),5,IF(AND(O837&gt;=$P$4,O837&lt;=6),6,MROUND(O837,P$7))),IF(AND(MIN(G837,K837)&lt;#REF!,R837="!",O837&gt;=$P$4),"ONV",IF(AND(O837&gt;5,O837&lt;$P$4),5,IF(AND(O837&gt;=$P$4,O837&lt;=6),6,MROUND(O837,P$7))))),""))))</f>
        <v/>
      </c>
      <c r="Q837" s="187" t="e">
        <f>IF(AND($O$7="B",ISNUMBER(O837),MIN(G837,K837)&lt;#REF!),"!","")</f>
        <v>#REF!</v>
      </c>
      <c r="R837" s="190" t="str">
        <f t="shared" si="135"/>
        <v/>
      </c>
      <c r="S837" s="193" t="str">
        <f t="shared" si="145"/>
        <v/>
      </c>
    </row>
    <row r="838" spans="1:19" x14ac:dyDescent="0.2">
      <c r="A838" s="21" t="str">
        <f>OutputOsiris!A838</f>
        <v/>
      </c>
      <c r="B838" s="26" t="str">
        <f>VLOOKUP(A838,InputToets!$A$9:$A$1008,1,FALSE)</f>
        <v/>
      </c>
      <c r="C838" s="44" t="str">
        <f t="shared" si="136"/>
        <v/>
      </c>
      <c r="D838" s="45" t="str">
        <f>VLOOKUP(A838,Opdracht!$A$11:$A$1010,1,FALSE)</f>
        <v/>
      </c>
      <c r="E838" s="44" t="str">
        <f t="shared" si="137"/>
        <v/>
      </c>
      <c r="F838" s="19" t="str">
        <f>VLOOKUP(A838,OutputOsiris!$A$9:$B$1008,2,FALSE)</f>
        <v/>
      </c>
      <c r="G838" s="46" t="str">
        <f>IF(C838="NEE","",VLOOKUP(A838,InputToets!$A$9:$J$1008,8,FALSE))</f>
        <v/>
      </c>
      <c r="H838" s="13">
        <f t="shared" si="138"/>
        <v>0</v>
      </c>
      <c r="I838" s="12">
        <f t="shared" si="139"/>
        <v>1</v>
      </c>
      <c r="J838" s="13">
        <f t="shared" si="140"/>
        <v>0</v>
      </c>
      <c r="K838" s="46" t="str">
        <f>IF($K$7=0,"",VLOOKUP(A838,Opdracht!$A$11:$J$1010,8,FALSE))</f>
        <v/>
      </c>
      <c r="L838" s="13">
        <f t="shared" si="141"/>
        <v>0</v>
      </c>
      <c r="M838" s="12">
        <f t="shared" si="142"/>
        <v>0</v>
      </c>
      <c r="N838" s="12">
        <f t="shared" si="143"/>
        <v>0</v>
      </c>
      <c r="O838" s="46" t="str">
        <f t="shared" si="144"/>
        <v/>
      </c>
      <c r="P838" s="20" t="str">
        <f>IF(ISERROR(O838),(G838),IF(OR(ISERROR(G838),ISERROR(K838)),"",IF(AND(G838="",K838=""),IF(A838="","",""),IF(ISNUMBER(O838),IF(OR($O$7="T",$O$7="A"),IF(AND(O838&gt;5,O838&lt;$P$4),5,IF(AND(O838&gt;=$P$4,O838&lt;=6),6,MROUND(O838,P$7))),IF(AND(MIN(G838,K838)&lt;#REF!,R838="!",O838&gt;=$P$4),"ONV",IF(AND(O838&gt;5,O838&lt;$P$4),5,IF(AND(O838&gt;=$P$4,O838&lt;=6),6,MROUND(O838,P$7))))),""))))</f>
        <v/>
      </c>
      <c r="Q838" s="187" t="e">
        <f>IF(AND($O$7="B",ISNUMBER(O838),MIN(G838,K838)&lt;#REF!),"!","")</f>
        <v>#REF!</v>
      </c>
      <c r="R838" s="190" t="str">
        <f t="shared" si="135"/>
        <v/>
      </c>
      <c r="S838" s="193" t="str">
        <f t="shared" si="145"/>
        <v/>
      </c>
    </row>
    <row r="839" spans="1:19" x14ac:dyDescent="0.2">
      <c r="A839" s="21" t="str">
        <f>OutputOsiris!A839</f>
        <v/>
      </c>
      <c r="B839" s="26" t="str">
        <f>VLOOKUP(A839,InputToets!$A$9:$A$1008,1,FALSE)</f>
        <v/>
      </c>
      <c r="C839" s="44" t="str">
        <f t="shared" si="136"/>
        <v/>
      </c>
      <c r="D839" s="45" t="str">
        <f>VLOOKUP(A839,Opdracht!$A$11:$A$1010,1,FALSE)</f>
        <v/>
      </c>
      <c r="E839" s="44" t="str">
        <f t="shared" si="137"/>
        <v/>
      </c>
      <c r="F839" s="19" t="str">
        <f>VLOOKUP(A839,OutputOsiris!$A$9:$B$1008,2,FALSE)</f>
        <v/>
      </c>
      <c r="G839" s="46" t="str">
        <f>IF(C839="NEE","",VLOOKUP(A839,InputToets!$A$9:$J$1008,8,FALSE))</f>
        <v/>
      </c>
      <c r="H839" s="13">
        <f t="shared" si="138"/>
        <v>0</v>
      </c>
      <c r="I839" s="12">
        <f t="shared" si="139"/>
        <v>1</v>
      </c>
      <c r="J839" s="13">
        <f t="shared" si="140"/>
        <v>0</v>
      </c>
      <c r="K839" s="46" t="str">
        <f>IF($K$7=0,"",VLOOKUP(A839,Opdracht!$A$11:$J$1010,8,FALSE))</f>
        <v/>
      </c>
      <c r="L839" s="13">
        <f t="shared" si="141"/>
        <v>0</v>
      </c>
      <c r="M839" s="12">
        <f t="shared" si="142"/>
        <v>0</v>
      </c>
      <c r="N839" s="12">
        <f t="shared" si="143"/>
        <v>0</v>
      </c>
      <c r="O839" s="46" t="str">
        <f t="shared" si="144"/>
        <v/>
      </c>
      <c r="P839" s="20" t="str">
        <f>IF(ISERROR(O839),(G839),IF(OR(ISERROR(G839),ISERROR(K839)),"",IF(AND(G839="",K839=""),IF(A839="","",""),IF(ISNUMBER(O839),IF(OR($O$7="T",$O$7="A"),IF(AND(O839&gt;5,O839&lt;$P$4),5,IF(AND(O839&gt;=$P$4,O839&lt;=6),6,MROUND(O839,P$7))),IF(AND(MIN(G839,K839)&lt;#REF!,R839="!",O839&gt;=$P$4),"ONV",IF(AND(O839&gt;5,O839&lt;$P$4),5,IF(AND(O839&gt;=$P$4,O839&lt;=6),6,MROUND(O839,P$7))))),""))))</f>
        <v/>
      </c>
      <c r="Q839" s="187" t="e">
        <f>IF(AND($O$7="B",ISNUMBER(O839),MIN(G839,K839)&lt;#REF!),"!","")</f>
        <v>#REF!</v>
      </c>
      <c r="R839" s="190" t="str">
        <f t="shared" si="135"/>
        <v/>
      </c>
      <c r="S839" s="193" t="str">
        <f t="shared" si="145"/>
        <v/>
      </c>
    </row>
    <row r="840" spans="1:19" x14ac:dyDescent="0.2">
      <c r="A840" s="21" t="str">
        <f>OutputOsiris!A840</f>
        <v/>
      </c>
      <c r="B840" s="26" t="str">
        <f>VLOOKUP(A840,InputToets!$A$9:$A$1008,1,FALSE)</f>
        <v/>
      </c>
      <c r="C840" s="44" t="str">
        <f t="shared" si="136"/>
        <v/>
      </c>
      <c r="D840" s="45" t="str">
        <f>VLOOKUP(A840,Opdracht!$A$11:$A$1010,1,FALSE)</f>
        <v/>
      </c>
      <c r="E840" s="44" t="str">
        <f t="shared" si="137"/>
        <v/>
      </c>
      <c r="F840" s="19" t="str">
        <f>VLOOKUP(A840,OutputOsiris!$A$9:$B$1008,2,FALSE)</f>
        <v/>
      </c>
      <c r="G840" s="46" t="str">
        <f>IF(C840="NEE","",VLOOKUP(A840,InputToets!$A$9:$J$1008,8,FALSE))</f>
        <v/>
      </c>
      <c r="H840" s="13">
        <f t="shared" si="138"/>
        <v>0</v>
      </c>
      <c r="I840" s="12">
        <f t="shared" si="139"/>
        <v>1</v>
      </c>
      <c r="J840" s="13">
        <f t="shared" si="140"/>
        <v>0</v>
      </c>
      <c r="K840" s="46" t="str">
        <f>IF($K$7=0,"",VLOOKUP(A840,Opdracht!$A$11:$J$1010,8,FALSE))</f>
        <v/>
      </c>
      <c r="L840" s="13">
        <f t="shared" si="141"/>
        <v>0</v>
      </c>
      <c r="M840" s="12">
        <f t="shared" si="142"/>
        <v>0</v>
      </c>
      <c r="N840" s="12">
        <f t="shared" si="143"/>
        <v>0</v>
      </c>
      <c r="O840" s="46" t="str">
        <f t="shared" si="144"/>
        <v/>
      </c>
      <c r="P840" s="20" t="str">
        <f>IF(ISERROR(O840),(G840),IF(OR(ISERROR(G840),ISERROR(K840)),"",IF(AND(G840="",K840=""),IF(A840="","",""),IF(ISNUMBER(O840),IF(OR($O$7="T",$O$7="A"),IF(AND(O840&gt;5,O840&lt;$P$4),5,IF(AND(O840&gt;=$P$4,O840&lt;=6),6,MROUND(O840,P$7))),IF(AND(MIN(G840,K840)&lt;#REF!,R840="!",O840&gt;=$P$4),"ONV",IF(AND(O840&gt;5,O840&lt;$P$4),5,IF(AND(O840&gt;=$P$4,O840&lt;=6),6,MROUND(O840,P$7))))),""))))</f>
        <v/>
      </c>
      <c r="Q840" s="187" t="e">
        <f>IF(AND($O$7="B",ISNUMBER(O840),MIN(G840,K840)&lt;#REF!),"!","")</f>
        <v>#REF!</v>
      </c>
      <c r="R840" s="190" t="str">
        <f t="shared" si="135"/>
        <v/>
      </c>
      <c r="S840" s="193" t="str">
        <f t="shared" si="145"/>
        <v/>
      </c>
    </row>
    <row r="841" spans="1:19" x14ac:dyDescent="0.2">
      <c r="A841" s="21" t="str">
        <f>OutputOsiris!A841</f>
        <v/>
      </c>
      <c r="B841" s="26" t="str">
        <f>VLOOKUP(A841,InputToets!$A$9:$A$1008,1,FALSE)</f>
        <v/>
      </c>
      <c r="C841" s="44" t="str">
        <f t="shared" si="136"/>
        <v/>
      </c>
      <c r="D841" s="45" t="str">
        <f>VLOOKUP(A841,Opdracht!$A$11:$A$1010,1,FALSE)</f>
        <v/>
      </c>
      <c r="E841" s="44" t="str">
        <f t="shared" si="137"/>
        <v/>
      </c>
      <c r="F841" s="19" t="str">
        <f>VLOOKUP(A841,OutputOsiris!$A$9:$B$1008,2,FALSE)</f>
        <v/>
      </c>
      <c r="G841" s="46" t="str">
        <f>IF(C841="NEE","",VLOOKUP(A841,InputToets!$A$9:$J$1008,8,FALSE))</f>
        <v/>
      </c>
      <c r="H841" s="13">
        <f t="shared" si="138"/>
        <v>0</v>
      </c>
      <c r="I841" s="12">
        <f t="shared" si="139"/>
        <v>1</v>
      </c>
      <c r="J841" s="13">
        <f t="shared" si="140"/>
        <v>0</v>
      </c>
      <c r="K841" s="46" t="str">
        <f>IF($K$7=0,"",VLOOKUP(A841,Opdracht!$A$11:$J$1010,8,FALSE))</f>
        <v/>
      </c>
      <c r="L841" s="13">
        <f t="shared" si="141"/>
        <v>0</v>
      </c>
      <c r="M841" s="12">
        <f t="shared" si="142"/>
        <v>0</v>
      </c>
      <c r="N841" s="12">
        <f t="shared" si="143"/>
        <v>0</v>
      </c>
      <c r="O841" s="46" t="str">
        <f t="shared" si="144"/>
        <v/>
      </c>
      <c r="P841" s="20" t="str">
        <f>IF(ISERROR(O841),(G841),IF(OR(ISERROR(G841),ISERROR(K841)),"",IF(AND(G841="",K841=""),IF(A841="","",""),IF(ISNUMBER(O841),IF(OR($O$7="T",$O$7="A"),IF(AND(O841&gt;5,O841&lt;$P$4),5,IF(AND(O841&gt;=$P$4,O841&lt;=6),6,MROUND(O841,P$7))),IF(AND(MIN(G841,K841)&lt;#REF!,R841="!",O841&gt;=$P$4),"ONV",IF(AND(O841&gt;5,O841&lt;$P$4),5,IF(AND(O841&gt;=$P$4,O841&lt;=6),6,MROUND(O841,P$7))))),""))))</f>
        <v/>
      </c>
      <c r="Q841" s="187" t="e">
        <f>IF(AND($O$7="B",ISNUMBER(O841),MIN(G841,K841)&lt;#REF!),"!","")</f>
        <v>#REF!</v>
      </c>
      <c r="R841" s="190" t="str">
        <f t="shared" ref="R841:R904" si="146">IF(ISERROR(Q841),"",Q841)</f>
        <v/>
      </c>
      <c r="S841" s="193" t="str">
        <f t="shared" si="145"/>
        <v/>
      </c>
    </row>
    <row r="842" spans="1:19" x14ac:dyDescent="0.2">
      <c r="A842" s="21" t="str">
        <f>OutputOsiris!A842</f>
        <v/>
      </c>
      <c r="B842" s="26" t="str">
        <f>VLOOKUP(A842,InputToets!$A$9:$A$1008,1,FALSE)</f>
        <v/>
      </c>
      <c r="C842" s="44" t="str">
        <f t="shared" ref="C842:C905" si="147">IF(LEN(A842)=0,"",(IF(ISERROR(B842),"NEE","x")))</f>
        <v/>
      </c>
      <c r="D842" s="45" t="str">
        <f>VLOOKUP(A842,Opdracht!$A$11:$A$1010,1,FALSE)</f>
        <v/>
      </c>
      <c r="E842" s="44" t="str">
        <f t="shared" ref="E842:E905" si="148">IF(LEN(A842)=0,"",(IF(ISERROR(D842),"NEE","x")))</f>
        <v/>
      </c>
      <c r="F842" s="19" t="str">
        <f>VLOOKUP(A842,OutputOsiris!$A$9:$B$1008,2,FALSE)</f>
        <v/>
      </c>
      <c r="G842" s="46" t="str">
        <f>IF(C842="NEE","",VLOOKUP(A842,InputToets!$A$9:$J$1008,8,FALSE))</f>
        <v/>
      </c>
      <c r="H842" s="13">
        <f t="shared" ref="H842:H905" si="149">IF(ISNA(G842),0,IF(G842="",0,G842))</f>
        <v>0</v>
      </c>
      <c r="I842" s="12">
        <f t="shared" ref="I842:I905" si="150">$G$7</f>
        <v>1</v>
      </c>
      <c r="J842" s="13">
        <f t="shared" ref="J842:J905" si="151">I842*H842</f>
        <v>0</v>
      </c>
      <c r="K842" s="46" t="str">
        <f>IF($K$7=0,"",VLOOKUP(A842,Opdracht!$A$11:$J$1010,8,FALSE))</f>
        <v/>
      </c>
      <c r="L842" s="13">
        <f t="shared" ref="L842:L905" si="152">IF(ISNA(K842),0,IF(K842="",0,K842))</f>
        <v>0</v>
      </c>
      <c r="M842" s="12">
        <f t="shared" ref="M842:M905" si="153">$K$7</f>
        <v>0</v>
      </c>
      <c r="N842" s="12">
        <f t="shared" ref="N842:N905" si="154">M842*L842</f>
        <v>0</v>
      </c>
      <c r="O842" s="46" t="str">
        <f t="shared" ref="O842:O905" si="155">IF(AND(J842=0,N842=0),"",IF($O$7="A",(J842+N842)/(I842+M842),IF(AND(J842&lt;&gt;0,N842&lt;&gt;0,$O$7="B"),($G$7*H842+$K$7*L842)/($G$7+$K$7),IF(AND(J842&lt;&gt;0,$O$7="T"),($G$7*H842+$K$7*L842)/($G$7+$K$7),""))))</f>
        <v/>
      </c>
      <c r="P842" s="20" t="str">
        <f>IF(ISERROR(O842),(G842),IF(OR(ISERROR(G842),ISERROR(K842)),"",IF(AND(G842="",K842=""),IF(A842="","",""),IF(ISNUMBER(O842),IF(OR($O$7="T",$O$7="A"),IF(AND(O842&gt;5,O842&lt;$P$4),5,IF(AND(O842&gt;=$P$4,O842&lt;=6),6,MROUND(O842,P$7))),IF(AND(MIN(G842,K842)&lt;#REF!,R842="!",O842&gt;=$P$4),"ONV",IF(AND(O842&gt;5,O842&lt;$P$4),5,IF(AND(O842&gt;=$P$4,O842&lt;=6),6,MROUND(O842,P$7))))),""))))</f>
        <v/>
      </c>
      <c r="Q842" s="187" t="e">
        <f>IF(AND($O$7="B",ISNUMBER(O842),MIN(G842,K842)&lt;#REF!),"!","")</f>
        <v>#REF!</v>
      </c>
      <c r="R842" s="190" t="str">
        <f t="shared" si="146"/>
        <v/>
      </c>
      <c r="S842" s="193" t="str">
        <f t="shared" ref="S842:S905" si="156">IF(AND(NOT(ISNUMBER(P842)),R842="!"),"!","")</f>
        <v/>
      </c>
    </row>
    <row r="843" spans="1:19" x14ac:dyDescent="0.2">
      <c r="A843" s="21" t="str">
        <f>OutputOsiris!A843</f>
        <v/>
      </c>
      <c r="B843" s="26" t="str">
        <f>VLOOKUP(A843,InputToets!$A$9:$A$1008,1,FALSE)</f>
        <v/>
      </c>
      <c r="C843" s="44" t="str">
        <f t="shared" si="147"/>
        <v/>
      </c>
      <c r="D843" s="45" t="str">
        <f>VLOOKUP(A843,Opdracht!$A$11:$A$1010,1,FALSE)</f>
        <v/>
      </c>
      <c r="E843" s="44" t="str">
        <f t="shared" si="148"/>
        <v/>
      </c>
      <c r="F843" s="19" t="str">
        <f>VLOOKUP(A843,OutputOsiris!$A$9:$B$1008,2,FALSE)</f>
        <v/>
      </c>
      <c r="G843" s="46" t="str">
        <f>IF(C843="NEE","",VLOOKUP(A843,InputToets!$A$9:$J$1008,8,FALSE))</f>
        <v/>
      </c>
      <c r="H843" s="13">
        <f t="shared" si="149"/>
        <v>0</v>
      </c>
      <c r="I843" s="12">
        <f t="shared" si="150"/>
        <v>1</v>
      </c>
      <c r="J843" s="13">
        <f t="shared" si="151"/>
        <v>0</v>
      </c>
      <c r="K843" s="46" t="str">
        <f>IF($K$7=0,"",VLOOKUP(A843,Opdracht!$A$11:$J$1010,8,FALSE))</f>
        <v/>
      </c>
      <c r="L843" s="13">
        <f t="shared" si="152"/>
        <v>0</v>
      </c>
      <c r="M843" s="12">
        <f t="shared" si="153"/>
        <v>0</v>
      </c>
      <c r="N843" s="12">
        <f t="shared" si="154"/>
        <v>0</v>
      </c>
      <c r="O843" s="46" t="str">
        <f t="shared" si="155"/>
        <v/>
      </c>
      <c r="P843" s="20" t="str">
        <f>IF(ISERROR(O843),(G843),IF(OR(ISERROR(G843),ISERROR(K843)),"",IF(AND(G843="",K843=""),IF(A843="","",""),IF(ISNUMBER(O843),IF(OR($O$7="T",$O$7="A"),IF(AND(O843&gt;5,O843&lt;$P$4),5,IF(AND(O843&gt;=$P$4,O843&lt;=6),6,MROUND(O843,P$7))),IF(AND(MIN(G843,K843)&lt;#REF!,R843="!",O843&gt;=$P$4),"ONV",IF(AND(O843&gt;5,O843&lt;$P$4),5,IF(AND(O843&gt;=$P$4,O843&lt;=6),6,MROUND(O843,P$7))))),""))))</f>
        <v/>
      </c>
      <c r="Q843" s="187" t="e">
        <f>IF(AND($O$7="B",ISNUMBER(O843),MIN(G843,K843)&lt;#REF!),"!","")</f>
        <v>#REF!</v>
      </c>
      <c r="R843" s="190" t="str">
        <f t="shared" si="146"/>
        <v/>
      </c>
      <c r="S843" s="193" t="str">
        <f t="shared" si="156"/>
        <v/>
      </c>
    </row>
    <row r="844" spans="1:19" x14ac:dyDescent="0.2">
      <c r="A844" s="21" t="str">
        <f>OutputOsiris!A844</f>
        <v/>
      </c>
      <c r="B844" s="26" t="str">
        <f>VLOOKUP(A844,InputToets!$A$9:$A$1008,1,FALSE)</f>
        <v/>
      </c>
      <c r="C844" s="44" t="str">
        <f t="shared" si="147"/>
        <v/>
      </c>
      <c r="D844" s="45" t="str">
        <f>VLOOKUP(A844,Opdracht!$A$11:$A$1010,1,FALSE)</f>
        <v/>
      </c>
      <c r="E844" s="44" t="str">
        <f t="shared" si="148"/>
        <v/>
      </c>
      <c r="F844" s="19" t="str">
        <f>VLOOKUP(A844,OutputOsiris!$A$9:$B$1008,2,FALSE)</f>
        <v/>
      </c>
      <c r="G844" s="46" t="str">
        <f>IF(C844="NEE","",VLOOKUP(A844,InputToets!$A$9:$J$1008,8,FALSE))</f>
        <v/>
      </c>
      <c r="H844" s="13">
        <f t="shared" si="149"/>
        <v>0</v>
      </c>
      <c r="I844" s="12">
        <f t="shared" si="150"/>
        <v>1</v>
      </c>
      <c r="J844" s="13">
        <f t="shared" si="151"/>
        <v>0</v>
      </c>
      <c r="K844" s="46" t="str">
        <f>IF($K$7=0,"",VLOOKUP(A844,Opdracht!$A$11:$J$1010,8,FALSE))</f>
        <v/>
      </c>
      <c r="L844" s="13">
        <f t="shared" si="152"/>
        <v>0</v>
      </c>
      <c r="M844" s="12">
        <f t="shared" si="153"/>
        <v>0</v>
      </c>
      <c r="N844" s="12">
        <f t="shared" si="154"/>
        <v>0</v>
      </c>
      <c r="O844" s="46" t="str">
        <f t="shared" si="155"/>
        <v/>
      </c>
      <c r="P844" s="20" t="str">
        <f>IF(ISERROR(O844),(G844),IF(OR(ISERROR(G844),ISERROR(K844)),"",IF(AND(G844="",K844=""),IF(A844="","",""),IF(ISNUMBER(O844),IF(OR($O$7="T",$O$7="A"),IF(AND(O844&gt;5,O844&lt;$P$4),5,IF(AND(O844&gt;=$P$4,O844&lt;=6),6,MROUND(O844,P$7))),IF(AND(MIN(G844,K844)&lt;#REF!,R844="!",O844&gt;=$P$4),"ONV",IF(AND(O844&gt;5,O844&lt;$P$4),5,IF(AND(O844&gt;=$P$4,O844&lt;=6),6,MROUND(O844,P$7))))),""))))</f>
        <v/>
      </c>
      <c r="Q844" s="187" t="e">
        <f>IF(AND($O$7="B",ISNUMBER(O844),MIN(G844,K844)&lt;#REF!),"!","")</f>
        <v>#REF!</v>
      </c>
      <c r="R844" s="190" t="str">
        <f t="shared" si="146"/>
        <v/>
      </c>
      <c r="S844" s="193" t="str">
        <f t="shared" si="156"/>
        <v/>
      </c>
    </row>
    <row r="845" spans="1:19" x14ac:dyDescent="0.2">
      <c r="A845" s="21" t="str">
        <f>OutputOsiris!A845</f>
        <v/>
      </c>
      <c r="B845" s="26" t="str">
        <f>VLOOKUP(A845,InputToets!$A$9:$A$1008,1,FALSE)</f>
        <v/>
      </c>
      <c r="C845" s="44" t="str">
        <f t="shared" si="147"/>
        <v/>
      </c>
      <c r="D845" s="45" t="str">
        <f>VLOOKUP(A845,Opdracht!$A$11:$A$1010,1,FALSE)</f>
        <v/>
      </c>
      <c r="E845" s="44" t="str">
        <f t="shared" si="148"/>
        <v/>
      </c>
      <c r="F845" s="19" t="str">
        <f>VLOOKUP(A845,OutputOsiris!$A$9:$B$1008,2,FALSE)</f>
        <v/>
      </c>
      <c r="G845" s="46" t="str">
        <f>IF(C845="NEE","",VLOOKUP(A845,InputToets!$A$9:$J$1008,8,FALSE))</f>
        <v/>
      </c>
      <c r="H845" s="13">
        <f t="shared" si="149"/>
        <v>0</v>
      </c>
      <c r="I845" s="12">
        <f t="shared" si="150"/>
        <v>1</v>
      </c>
      <c r="J845" s="13">
        <f t="shared" si="151"/>
        <v>0</v>
      </c>
      <c r="K845" s="46" t="str">
        <f>IF($K$7=0,"",VLOOKUP(A845,Opdracht!$A$11:$J$1010,8,FALSE))</f>
        <v/>
      </c>
      <c r="L845" s="13">
        <f t="shared" si="152"/>
        <v>0</v>
      </c>
      <c r="M845" s="12">
        <f t="shared" si="153"/>
        <v>0</v>
      </c>
      <c r="N845" s="12">
        <f t="shared" si="154"/>
        <v>0</v>
      </c>
      <c r="O845" s="46" t="str">
        <f t="shared" si="155"/>
        <v/>
      </c>
      <c r="P845" s="20" t="str">
        <f>IF(ISERROR(O845),(G845),IF(OR(ISERROR(G845),ISERROR(K845)),"",IF(AND(G845="",K845=""),IF(A845="","",""),IF(ISNUMBER(O845),IF(OR($O$7="T",$O$7="A"),IF(AND(O845&gt;5,O845&lt;$P$4),5,IF(AND(O845&gt;=$P$4,O845&lt;=6),6,MROUND(O845,P$7))),IF(AND(MIN(G845,K845)&lt;#REF!,R845="!",O845&gt;=$P$4),"ONV",IF(AND(O845&gt;5,O845&lt;$P$4),5,IF(AND(O845&gt;=$P$4,O845&lt;=6),6,MROUND(O845,P$7))))),""))))</f>
        <v/>
      </c>
      <c r="Q845" s="187" t="e">
        <f>IF(AND($O$7="B",ISNUMBER(O845),MIN(G845,K845)&lt;#REF!),"!","")</f>
        <v>#REF!</v>
      </c>
      <c r="R845" s="190" t="str">
        <f t="shared" si="146"/>
        <v/>
      </c>
      <c r="S845" s="193" t="str">
        <f t="shared" si="156"/>
        <v/>
      </c>
    </row>
    <row r="846" spans="1:19" x14ac:dyDescent="0.2">
      <c r="A846" s="21" t="str">
        <f>OutputOsiris!A846</f>
        <v/>
      </c>
      <c r="B846" s="26" t="str">
        <f>VLOOKUP(A846,InputToets!$A$9:$A$1008,1,FALSE)</f>
        <v/>
      </c>
      <c r="C846" s="44" t="str">
        <f t="shared" si="147"/>
        <v/>
      </c>
      <c r="D846" s="45" t="str">
        <f>VLOOKUP(A846,Opdracht!$A$11:$A$1010,1,FALSE)</f>
        <v/>
      </c>
      <c r="E846" s="44" t="str">
        <f t="shared" si="148"/>
        <v/>
      </c>
      <c r="F846" s="19" t="str">
        <f>VLOOKUP(A846,OutputOsiris!$A$9:$B$1008,2,FALSE)</f>
        <v/>
      </c>
      <c r="G846" s="46" t="str">
        <f>IF(C846="NEE","",VLOOKUP(A846,InputToets!$A$9:$J$1008,8,FALSE))</f>
        <v/>
      </c>
      <c r="H846" s="13">
        <f t="shared" si="149"/>
        <v>0</v>
      </c>
      <c r="I846" s="12">
        <f t="shared" si="150"/>
        <v>1</v>
      </c>
      <c r="J846" s="13">
        <f t="shared" si="151"/>
        <v>0</v>
      </c>
      <c r="K846" s="46" t="str">
        <f>IF($K$7=0,"",VLOOKUP(A846,Opdracht!$A$11:$J$1010,8,FALSE))</f>
        <v/>
      </c>
      <c r="L846" s="13">
        <f t="shared" si="152"/>
        <v>0</v>
      </c>
      <c r="M846" s="12">
        <f t="shared" si="153"/>
        <v>0</v>
      </c>
      <c r="N846" s="12">
        <f t="shared" si="154"/>
        <v>0</v>
      </c>
      <c r="O846" s="46" t="str">
        <f t="shared" si="155"/>
        <v/>
      </c>
      <c r="P846" s="20" t="str">
        <f>IF(ISERROR(O846),(G846),IF(OR(ISERROR(G846),ISERROR(K846)),"",IF(AND(G846="",K846=""),IF(A846="","",""),IF(ISNUMBER(O846),IF(OR($O$7="T",$O$7="A"),IF(AND(O846&gt;5,O846&lt;$P$4),5,IF(AND(O846&gt;=$P$4,O846&lt;=6),6,MROUND(O846,P$7))),IF(AND(MIN(G846,K846)&lt;#REF!,R846="!",O846&gt;=$P$4),"ONV",IF(AND(O846&gt;5,O846&lt;$P$4),5,IF(AND(O846&gt;=$P$4,O846&lt;=6),6,MROUND(O846,P$7))))),""))))</f>
        <v/>
      </c>
      <c r="Q846" s="187" t="e">
        <f>IF(AND($O$7="B",ISNUMBER(O846),MIN(G846,K846)&lt;#REF!),"!","")</f>
        <v>#REF!</v>
      </c>
      <c r="R846" s="190" t="str">
        <f t="shared" si="146"/>
        <v/>
      </c>
      <c r="S846" s="193" t="str">
        <f t="shared" si="156"/>
        <v/>
      </c>
    </row>
    <row r="847" spans="1:19" x14ac:dyDescent="0.2">
      <c r="A847" s="21" t="str">
        <f>OutputOsiris!A847</f>
        <v/>
      </c>
      <c r="B847" s="26" t="str">
        <f>VLOOKUP(A847,InputToets!$A$9:$A$1008,1,FALSE)</f>
        <v/>
      </c>
      <c r="C847" s="44" t="str">
        <f t="shared" si="147"/>
        <v/>
      </c>
      <c r="D847" s="45" t="str">
        <f>VLOOKUP(A847,Opdracht!$A$11:$A$1010,1,FALSE)</f>
        <v/>
      </c>
      <c r="E847" s="44" t="str">
        <f t="shared" si="148"/>
        <v/>
      </c>
      <c r="F847" s="19" t="str">
        <f>VLOOKUP(A847,OutputOsiris!$A$9:$B$1008,2,FALSE)</f>
        <v/>
      </c>
      <c r="G847" s="46" t="str">
        <f>IF(C847="NEE","",VLOOKUP(A847,InputToets!$A$9:$J$1008,8,FALSE))</f>
        <v/>
      </c>
      <c r="H847" s="13">
        <f t="shared" si="149"/>
        <v>0</v>
      </c>
      <c r="I847" s="12">
        <f t="shared" si="150"/>
        <v>1</v>
      </c>
      <c r="J847" s="13">
        <f t="shared" si="151"/>
        <v>0</v>
      </c>
      <c r="K847" s="46" t="str">
        <f>IF($K$7=0,"",VLOOKUP(A847,Opdracht!$A$11:$J$1010,8,FALSE))</f>
        <v/>
      </c>
      <c r="L847" s="13">
        <f t="shared" si="152"/>
        <v>0</v>
      </c>
      <c r="M847" s="12">
        <f t="shared" si="153"/>
        <v>0</v>
      </c>
      <c r="N847" s="12">
        <f t="shared" si="154"/>
        <v>0</v>
      </c>
      <c r="O847" s="46" t="str">
        <f t="shared" si="155"/>
        <v/>
      </c>
      <c r="P847" s="20" t="str">
        <f>IF(ISERROR(O847),(G847),IF(OR(ISERROR(G847),ISERROR(K847)),"",IF(AND(G847="",K847=""),IF(A847="","",""),IF(ISNUMBER(O847),IF(OR($O$7="T",$O$7="A"),IF(AND(O847&gt;5,O847&lt;$P$4),5,IF(AND(O847&gt;=$P$4,O847&lt;=6),6,MROUND(O847,P$7))),IF(AND(MIN(G847,K847)&lt;#REF!,R847="!",O847&gt;=$P$4),"ONV",IF(AND(O847&gt;5,O847&lt;$P$4),5,IF(AND(O847&gt;=$P$4,O847&lt;=6),6,MROUND(O847,P$7))))),""))))</f>
        <v/>
      </c>
      <c r="Q847" s="187" t="e">
        <f>IF(AND($O$7="B",ISNUMBER(O847),MIN(G847,K847)&lt;#REF!),"!","")</f>
        <v>#REF!</v>
      </c>
      <c r="R847" s="190" t="str">
        <f t="shared" si="146"/>
        <v/>
      </c>
      <c r="S847" s="193" t="str">
        <f t="shared" si="156"/>
        <v/>
      </c>
    </row>
    <row r="848" spans="1:19" x14ac:dyDescent="0.2">
      <c r="A848" s="21" t="str">
        <f>OutputOsiris!A848</f>
        <v/>
      </c>
      <c r="B848" s="26" t="str">
        <f>VLOOKUP(A848,InputToets!$A$9:$A$1008,1,FALSE)</f>
        <v/>
      </c>
      <c r="C848" s="44" t="str">
        <f t="shared" si="147"/>
        <v/>
      </c>
      <c r="D848" s="45" t="str">
        <f>VLOOKUP(A848,Opdracht!$A$11:$A$1010,1,FALSE)</f>
        <v/>
      </c>
      <c r="E848" s="44" t="str">
        <f t="shared" si="148"/>
        <v/>
      </c>
      <c r="F848" s="19" t="str">
        <f>VLOOKUP(A848,OutputOsiris!$A$9:$B$1008,2,FALSE)</f>
        <v/>
      </c>
      <c r="G848" s="46" t="str">
        <f>IF(C848="NEE","",VLOOKUP(A848,InputToets!$A$9:$J$1008,8,FALSE))</f>
        <v/>
      </c>
      <c r="H848" s="13">
        <f t="shared" si="149"/>
        <v>0</v>
      </c>
      <c r="I848" s="12">
        <f t="shared" si="150"/>
        <v>1</v>
      </c>
      <c r="J848" s="13">
        <f t="shared" si="151"/>
        <v>0</v>
      </c>
      <c r="K848" s="46" t="str">
        <f>IF($K$7=0,"",VLOOKUP(A848,Opdracht!$A$11:$J$1010,8,FALSE))</f>
        <v/>
      </c>
      <c r="L848" s="13">
        <f t="shared" si="152"/>
        <v>0</v>
      </c>
      <c r="M848" s="12">
        <f t="shared" si="153"/>
        <v>0</v>
      </c>
      <c r="N848" s="12">
        <f t="shared" si="154"/>
        <v>0</v>
      </c>
      <c r="O848" s="46" t="str">
        <f t="shared" si="155"/>
        <v/>
      </c>
      <c r="P848" s="20" t="str">
        <f>IF(ISERROR(O848),(G848),IF(OR(ISERROR(G848),ISERROR(K848)),"",IF(AND(G848="",K848=""),IF(A848="","",""),IF(ISNUMBER(O848),IF(OR($O$7="T",$O$7="A"),IF(AND(O848&gt;5,O848&lt;$P$4),5,IF(AND(O848&gt;=$P$4,O848&lt;=6),6,MROUND(O848,P$7))),IF(AND(MIN(G848,K848)&lt;#REF!,R848="!",O848&gt;=$P$4),"ONV",IF(AND(O848&gt;5,O848&lt;$P$4),5,IF(AND(O848&gt;=$P$4,O848&lt;=6),6,MROUND(O848,P$7))))),""))))</f>
        <v/>
      </c>
      <c r="Q848" s="187" t="e">
        <f>IF(AND($O$7="B",ISNUMBER(O848),MIN(G848,K848)&lt;#REF!),"!","")</f>
        <v>#REF!</v>
      </c>
      <c r="R848" s="190" t="str">
        <f t="shared" si="146"/>
        <v/>
      </c>
      <c r="S848" s="193" t="str">
        <f t="shared" si="156"/>
        <v/>
      </c>
    </row>
    <row r="849" spans="1:19" x14ac:dyDescent="0.2">
      <c r="A849" s="21" t="str">
        <f>OutputOsiris!A849</f>
        <v/>
      </c>
      <c r="B849" s="26" t="str">
        <f>VLOOKUP(A849,InputToets!$A$9:$A$1008,1,FALSE)</f>
        <v/>
      </c>
      <c r="C849" s="44" t="str">
        <f t="shared" si="147"/>
        <v/>
      </c>
      <c r="D849" s="45" t="str">
        <f>VLOOKUP(A849,Opdracht!$A$11:$A$1010,1,FALSE)</f>
        <v/>
      </c>
      <c r="E849" s="44" t="str">
        <f t="shared" si="148"/>
        <v/>
      </c>
      <c r="F849" s="19" t="str">
        <f>VLOOKUP(A849,OutputOsiris!$A$9:$B$1008,2,FALSE)</f>
        <v/>
      </c>
      <c r="G849" s="46" t="str">
        <f>IF(C849="NEE","",VLOOKUP(A849,InputToets!$A$9:$J$1008,8,FALSE))</f>
        <v/>
      </c>
      <c r="H849" s="13">
        <f t="shared" si="149"/>
        <v>0</v>
      </c>
      <c r="I849" s="12">
        <f t="shared" si="150"/>
        <v>1</v>
      </c>
      <c r="J849" s="13">
        <f t="shared" si="151"/>
        <v>0</v>
      </c>
      <c r="K849" s="46" t="str">
        <f>IF($K$7=0,"",VLOOKUP(A849,Opdracht!$A$11:$J$1010,8,FALSE))</f>
        <v/>
      </c>
      <c r="L849" s="13">
        <f t="shared" si="152"/>
        <v>0</v>
      </c>
      <c r="M849" s="12">
        <f t="shared" si="153"/>
        <v>0</v>
      </c>
      <c r="N849" s="12">
        <f t="shared" si="154"/>
        <v>0</v>
      </c>
      <c r="O849" s="46" t="str">
        <f t="shared" si="155"/>
        <v/>
      </c>
      <c r="P849" s="20" t="str">
        <f>IF(ISERROR(O849),(G849),IF(OR(ISERROR(G849),ISERROR(K849)),"",IF(AND(G849="",K849=""),IF(A849="","",""),IF(ISNUMBER(O849),IF(OR($O$7="T",$O$7="A"),IF(AND(O849&gt;5,O849&lt;$P$4),5,IF(AND(O849&gt;=$P$4,O849&lt;=6),6,MROUND(O849,P$7))),IF(AND(MIN(G849,K849)&lt;#REF!,R849="!",O849&gt;=$P$4),"ONV",IF(AND(O849&gt;5,O849&lt;$P$4),5,IF(AND(O849&gt;=$P$4,O849&lt;=6),6,MROUND(O849,P$7))))),""))))</f>
        <v/>
      </c>
      <c r="Q849" s="187" t="e">
        <f>IF(AND($O$7="B",ISNUMBER(O849),MIN(G849,K849)&lt;#REF!),"!","")</f>
        <v>#REF!</v>
      </c>
      <c r="R849" s="190" t="str">
        <f t="shared" si="146"/>
        <v/>
      </c>
      <c r="S849" s="193" t="str">
        <f t="shared" si="156"/>
        <v/>
      </c>
    </row>
    <row r="850" spans="1:19" x14ac:dyDescent="0.2">
      <c r="A850" s="21" t="str">
        <f>OutputOsiris!A850</f>
        <v/>
      </c>
      <c r="B850" s="26" t="str">
        <f>VLOOKUP(A850,InputToets!$A$9:$A$1008,1,FALSE)</f>
        <v/>
      </c>
      <c r="C850" s="44" t="str">
        <f t="shared" si="147"/>
        <v/>
      </c>
      <c r="D850" s="45" t="str">
        <f>VLOOKUP(A850,Opdracht!$A$11:$A$1010,1,FALSE)</f>
        <v/>
      </c>
      <c r="E850" s="44" t="str">
        <f t="shared" si="148"/>
        <v/>
      </c>
      <c r="F850" s="19" t="str">
        <f>VLOOKUP(A850,OutputOsiris!$A$9:$B$1008,2,FALSE)</f>
        <v/>
      </c>
      <c r="G850" s="46" t="str">
        <f>IF(C850="NEE","",VLOOKUP(A850,InputToets!$A$9:$J$1008,8,FALSE))</f>
        <v/>
      </c>
      <c r="H850" s="13">
        <f t="shared" si="149"/>
        <v>0</v>
      </c>
      <c r="I850" s="12">
        <f t="shared" si="150"/>
        <v>1</v>
      </c>
      <c r="J850" s="13">
        <f t="shared" si="151"/>
        <v>0</v>
      </c>
      <c r="K850" s="46" t="str">
        <f>IF($K$7=0,"",VLOOKUP(A850,Opdracht!$A$11:$J$1010,8,FALSE))</f>
        <v/>
      </c>
      <c r="L850" s="13">
        <f t="shared" si="152"/>
        <v>0</v>
      </c>
      <c r="M850" s="12">
        <f t="shared" si="153"/>
        <v>0</v>
      </c>
      <c r="N850" s="12">
        <f t="shared" si="154"/>
        <v>0</v>
      </c>
      <c r="O850" s="46" t="str">
        <f t="shared" si="155"/>
        <v/>
      </c>
      <c r="P850" s="20" t="str">
        <f>IF(ISERROR(O850),(G850),IF(OR(ISERROR(G850),ISERROR(K850)),"",IF(AND(G850="",K850=""),IF(A850="","",""),IF(ISNUMBER(O850),IF(OR($O$7="T",$O$7="A"),IF(AND(O850&gt;5,O850&lt;$P$4),5,IF(AND(O850&gt;=$P$4,O850&lt;=6),6,MROUND(O850,P$7))),IF(AND(MIN(G850,K850)&lt;#REF!,R850="!",O850&gt;=$P$4),"ONV",IF(AND(O850&gt;5,O850&lt;$P$4),5,IF(AND(O850&gt;=$P$4,O850&lt;=6),6,MROUND(O850,P$7))))),""))))</f>
        <v/>
      </c>
      <c r="Q850" s="187" t="e">
        <f>IF(AND($O$7="B",ISNUMBER(O850),MIN(G850,K850)&lt;#REF!),"!","")</f>
        <v>#REF!</v>
      </c>
      <c r="R850" s="190" t="str">
        <f t="shared" si="146"/>
        <v/>
      </c>
      <c r="S850" s="193" t="str">
        <f t="shared" si="156"/>
        <v/>
      </c>
    </row>
    <row r="851" spans="1:19" x14ac:dyDescent="0.2">
      <c r="A851" s="21" t="str">
        <f>OutputOsiris!A851</f>
        <v/>
      </c>
      <c r="B851" s="26" t="str">
        <f>VLOOKUP(A851,InputToets!$A$9:$A$1008,1,FALSE)</f>
        <v/>
      </c>
      <c r="C851" s="44" t="str">
        <f t="shared" si="147"/>
        <v/>
      </c>
      <c r="D851" s="45" t="str">
        <f>VLOOKUP(A851,Opdracht!$A$11:$A$1010,1,FALSE)</f>
        <v/>
      </c>
      <c r="E851" s="44" t="str">
        <f t="shared" si="148"/>
        <v/>
      </c>
      <c r="F851" s="19" t="str">
        <f>VLOOKUP(A851,OutputOsiris!$A$9:$B$1008,2,FALSE)</f>
        <v/>
      </c>
      <c r="G851" s="46" t="str">
        <f>IF(C851="NEE","",VLOOKUP(A851,InputToets!$A$9:$J$1008,8,FALSE))</f>
        <v/>
      </c>
      <c r="H851" s="13">
        <f t="shared" si="149"/>
        <v>0</v>
      </c>
      <c r="I851" s="12">
        <f t="shared" si="150"/>
        <v>1</v>
      </c>
      <c r="J851" s="13">
        <f t="shared" si="151"/>
        <v>0</v>
      </c>
      <c r="K851" s="46" t="str">
        <f>IF($K$7=0,"",VLOOKUP(A851,Opdracht!$A$11:$J$1010,8,FALSE))</f>
        <v/>
      </c>
      <c r="L851" s="13">
        <f t="shared" si="152"/>
        <v>0</v>
      </c>
      <c r="M851" s="12">
        <f t="shared" si="153"/>
        <v>0</v>
      </c>
      <c r="N851" s="12">
        <f t="shared" si="154"/>
        <v>0</v>
      </c>
      <c r="O851" s="46" t="str">
        <f t="shared" si="155"/>
        <v/>
      </c>
      <c r="P851" s="20" t="str">
        <f>IF(ISERROR(O851),(G851),IF(OR(ISERROR(G851),ISERROR(K851)),"",IF(AND(G851="",K851=""),IF(A851="","",""),IF(ISNUMBER(O851),IF(OR($O$7="T",$O$7="A"),IF(AND(O851&gt;5,O851&lt;$P$4),5,IF(AND(O851&gt;=$P$4,O851&lt;=6),6,MROUND(O851,P$7))),IF(AND(MIN(G851,K851)&lt;#REF!,R851="!",O851&gt;=$P$4),"ONV",IF(AND(O851&gt;5,O851&lt;$P$4),5,IF(AND(O851&gt;=$P$4,O851&lt;=6),6,MROUND(O851,P$7))))),""))))</f>
        <v/>
      </c>
      <c r="Q851" s="187" t="e">
        <f>IF(AND($O$7="B",ISNUMBER(O851),MIN(G851,K851)&lt;#REF!),"!","")</f>
        <v>#REF!</v>
      </c>
      <c r="R851" s="190" t="str">
        <f t="shared" si="146"/>
        <v/>
      </c>
      <c r="S851" s="193" t="str">
        <f t="shared" si="156"/>
        <v/>
      </c>
    </row>
    <row r="852" spans="1:19" x14ac:dyDescent="0.2">
      <c r="A852" s="21" t="str">
        <f>OutputOsiris!A852</f>
        <v/>
      </c>
      <c r="B852" s="26" t="str">
        <f>VLOOKUP(A852,InputToets!$A$9:$A$1008,1,FALSE)</f>
        <v/>
      </c>
      <c r="C852" s="44" t="str">
        <f t="shared" si="147"/>
        <v/>
      </c>
      <c r="D852" s="45" t="str">
        <f>VLOOKUP(A852,Opdracht!$A$11:$A$1010,1,FALSE)</f>
        <v/>
      </c>
      <c r="E852" s="44" t="str">
        <f t="shared" si="148"/>
        <v/>
      </c>
      <c r="F852" s="19" t="str">
        <f>VLOOKUP(A852,OutputOsiris!$A$9:$B$1008,2,FALSE)</f>
        <v/>
      </c>
      <c r="G852" s="46" t="str">
        <f>IF(C852="NEE","",VLOOKUP(A852,InputToets!$A$9:$J$1008,8,FALSE))</f>
        <v/>
      </c>
      <c r="H852" s="13">
        <f t="shared" si="149"/>
        <v>0</v>
      </c>
      <c r="I852" s="12">
        <f t="shared" si="150"/>
        <v>1</v>
      </c>
      <c r="J852" s="13">
        <f t="shared" si="151"/>
        <v>0</v>
      </c>
      <c r="K852" s="46" t="str">
        <f>IF($K$7=0,"",VLOOKUP(A852,Opdracht!$A$11:$J$1010,8,FALSE))</f>
        <v/>
      </c>
      <c r="L852" s="13">
        <f t="shared" si="152"/>
        <v>0</v>
      </c>
      <c r="M852" s="12">
        <f t="shared" si="153"/>
        <v>0</v>
      </c>
      <c r="N852" s="12">
        <f t="shared" si="154"/>
        <v>0</v>
      </c>
      <c r="O852" s="46" t="str">
        <f t="shared" si="155"/>
        <v/>
      </c>
      <c r="P852" s="20" t="str">
        <f>IF(ISERROR(O852),(G852),IF(OR(ISERROR(G852),ISERROR(K852)),"",IF(AND(G852="",K852=""),IF(A852="","",""),IF(ISNUMBER(O852),IF(OR($O$7="T",$O$7="A"),IF(AND(O852&gt;5,O852&lt;$P$4),5,IF(AND(O852&gt;=$P$4,O852&lt;=6),6,MROUND(O852,P$7))),IF(AND(MIN(G852,K852)&lt;#REF!,R852="!",O852&gt;=$P$4),"ONV",IF(AND(O852&gt;5,O852&lt;$P$4),5,IF(AND(O852&gt;=$P$4,O852&lt;=6),6,MROUND(O852,P$7))))),""))))</f>
        <v/>
      </c>
      <c r="Q852" s="187" t="e">
        <f>IF(AND($O$7="B",ISNUMBER(O852),MIN(G852,K852)&lt;#REF!),"!","")</f>
        <v>#REF!</v>
      </c>
      <c r="R852" s="190" t="str">
        <f t="shared" si="146"/>
        <v/>
      </c>
      <c r="S852" s="193" t="str">
        <f t="shared" si="156"/>
        <v/>
      </c>
    </row>
    <row r="853" spans="1:19" x14ac:dyDescent="0.2">
      <c r="A853" s="21" t="str">
        <f>OutputOsiris!A853</f>
        <v/>
      </c>
      <c r="B853" s="26" t="str">
        <f>VLOOKUP(A853,InputToets!$A$9:$A$1008,1,FALSE)</f>
        <v/>
      </c>
      <c r="C853" s="44" t="str">
        <f t="shared" si="147"/>
        <v/>
      </c>
      <c r="D853" s="45" t="str">
        <f>VLOOKUP(A853,Opdracht!$A$11:$A$1010,1,FALSE)</f>
        <v/>
      </c>
      <c r="E853" s="44" t="str">
        <f t="shared" si="148"/>
        <v/>
      </c>
      <c r="F853" s="19" t="str">
        <f>VLOOKUP(A853,OutputOsiris!$A$9:$B$1008,2,FALSE)</f>
        <v/>
      </c>
      <c r="G853" s="46" t="str">
        <f>IF(C853="NEE","",VLOOKUP(A853,InputToets!$A$9:$J$1008,8,FALSE))</f>
        <v/>
      </c>
      <c r="H853" s="13">
        <f t="shared" si="149"/>
        <v>0</v>
      </c>
      <c r="I853" s="12">
        <f t="shared" si="150"/>
        <v>1</v>
      </c>
      <c r="J853" s="13">
        <f t="shared" si="151"/>
        <v>0</v>
      </c>
      <c r="K853" s="46" t="str">
        <f>IF($K$7=0,"",VLOOKUP(A853,Opdracht!$A$11:$J$1010,8,FALSE))</f>
        <v/>
      </c>
      <c r="L853" s="13">
        <f t="shared" si="152"/>
        <v>0</v>
      </c>
      <c r="M853" s="12">
        <f t="shared" si="153"/>
        <v>0</v>
      </c>
      <c r="N853" s="12">
        <f t="shared" si="154"/>
        <v>0</v>
      </c>
      <c r="O853" s="46" t="str">
        <f t="shared" si="155"/>
        <v/>
      </c>
      <c r="P853" s="20" t="str">
        <f>IF(ISERROR(O853),(G853),IF(OR(ISERROR(G853),ISERROR(K853)),"",IF(AND(G853="",K853=""),IF(A853="","",""),IF(ISNUMBER(O853),IF(OR($O$7="T",$O$7="A"),IF(AND(O853&gt;5,O853&lt;$P$4),5,IF(AND(O853&gt;=$P$4,O853&lt;=6),6,MROUND(O853,P$7))),IF(AND(MIN(G853,K853)&lt;#REF!,R853="!",O853&gt;=$P$4),"ONV",IF(AND(O853&gt;5,O853&lt;$P$4),5,IF(AND(O853&gt;=$P$4,O853&lt;=6),6,MROUND(O853,P$7))))),""))))</f>
        <v/>
      </c>
      <c r="Q853" s="187" t="e">
        <f>IF(AND($O$7="B",ISNUMBER(O853),MIN(G853,K853)&lt;#REF!),"!","")</f>
        <v>#REF!</v>
      </c>
      <c r="R853" s="190" t="str">
        <f t="shared" si="146"/>
        <v/>
      </c>
      <c r="S853" s="193" t="str">
        <f t="shared" si="156"/>
        <v/>
      </c>
    </row>
    <row r="854" spans="1:19" x14ac:dyDescent="0.2">
      <c r="A854" s="21" t="str">
        <f>OutputOsiris!A854</f>
        <v/>
      </c>
      <c r="B854" s="26" t="str">
        <f>VLOOKUP(A854,InputToets!$A$9:$A$1008,1,FALSE)</f>
        <v/>
      </c>
      <c r="C854" s="44" t="str">
        <f t="shared" si="147"/>
        <v/>
      </c>
      <c r="D854" s="45" t="str">
        <f>VLOOKUP(A854,Opdracht!$A$11:$A$1010,1,FALSE)</f>
        <v/>
      </c>
      <c r="E854" s="44" t="str">
        <f t="shared" si="148"/>
        <v/>
      </c>
      <c r="F854" s="19" t="str">
        <f>VLOOKUP(A854,OutputOsiris!$A$9:$B$1008,2,FALSE)</f>
        <v/>
      </c>
      <c r="G854" s="46" t="str">
        <f>IF(C854="NEE","",VLOOKUP(A854,InputToets!$A$9:$J$1008,8,FALSE))</f>
        <v/>
      </c>
      <c r="H854" s="13">
        <f t="shared" si="149"/>
        <v>0</v>
      </c>
      <c r="I854" s="12">
        <f t="shared" si="150"/>
        <v>1</v>
      </c>
      <c r="J854" s="13">
        <f t="shared" si="151"/>
        <v>0</v>
      </c>
      <c r="K854" s="46" t="str">
        <f>IF($K$7=0,"",VLOOKUP(A854,Opdracht!$A$11:$J$1010,8,FALSE))</f>
        <v/>
      </c>
      <c r="L854" s="13">
        <f t="shared" si="152"/>
        <v>0</v>
      </c>
      <c r="M854" s="12">
        <f t="shared" si="153"/>
        <v>0</v>
      </c>
      <c r="N854" s="12">
        <f t="shared" si="154"/>
        <v>0</v>
      </c>
      <c r="O854" s="46" t="str">
        <f t="shared" si="155"/>
        <v/>
      </c>
      <c r="P854" s="20" t="str">
        <f>IF(ISERROR(O854),(G854),IF(OR(ISERROR(G854),ISERROR(K854)),"",IF(AND(G854="",K854=""),IF(A854="","",""),IF(ISNUMBER(O854),IF(OR($O$7="T",$O$7="A"),IF(AND(O854&gt;5,O854&lt;$P$4),5,IF(AND(O854&gt;=$P$4,O854&lt;=6),6,MROUND(O854,P$7))),IF(AND(MIN(G854,K854)&lt;#REF!,R854="!",O854&gt;=$P$4),"ONV",IF(AND(O854&gt;5,O854&lt;$P$4),5,IF(AND(O854&gt;=$P$4,O854&lt;=6),6,MROUND(O854,P$7))))),""))))</f>
        <v/>
      </c>
      <c r="Q854" s="187" t="e">
        <f>IF(AND($O$7="B",ISNUMBER(O854),MIN(G854,K854)&lt;#REF!),"!","")</f>
        <v>#REF!</v>
      </c>
      <c r="R854" s="190" t="str">
        <f t="shared" si="146"/>
        <v/>
      </c>
      <c r="S854" s="193" t="str">
        <f t="shared" si="156"/>
        <v/>
      </c>
    </row>
    <row r="855" spans="1:19" x14ac:dyDescent="0.2">
      <c r="A855" s="21" t="str">
        <f>OutputOsiris!A855</f>
        <v/>
      </c>
      <c r="B855" s="26" t="str">
        <f>VLOOKUP(A855,InputToets!$A$9:$A$1008,1,FALSE)</f>
        <v/>
      </c>
      <c r="C855" s="44" t="str">
        <f t="shared" si="147"/>
        <v/>
      </c>
      <c r="D855" s="45" t="str">
        <f>VLOOKUP(A855,Opdracht!$A$11:$A$1010,1,FALSE)</f>
        <v/>
      </c>
      <c r="E855" s="44" t="str">
        <f t="shared" si="148"/>
        <v/>
      </c>
      <c r="F855" s="19" t="str">
        <f>VLOOKUP(A855,OutputOsiris!$A$9:$B$1008,2,FALSE)</f>
        <v/>
      </c>
      <c r="G855" s="46" t="str">
        <f>IF(C855="NEE","",VLOOKUP(A855,InputToets!$A$9:$J$1008,8,FALSE))</f>
        <v/>
      </c>
      <c r="H855" s="13">
        <f t="shared" si="149"/>
        <v>0</v>
      </c>
      <c r="I855" s="12">
        <f t="shared" si="150"/>
        <v>1</v>
      </c>
      <c r="J855" s="13">
        <f t="shared" si="151"/>
        <v>0</v>
      </c>
      <c r="K855" s="46" t="str">
        <f>IF($K$7=0,"",VLOOKUP(A855,Opdracht!$A$11:$J$1010,8,FALSE))</f>
        <v/>
      </c>
      <c r="L855" s="13">
        <f t="shared" si="152"/>
        <v>0</v>
      </c>
      <c r="M855" s="12">
        <f t="shared" si="153"/>
        <v>0</v>
      </c>
      <c r="N855" s="12">
        <f t="shared" si="154"/>
        <v>0</v>
      </c>
      <c r="O855" s="46" t="str">
        <f t="shared" si="155"/>
        <v/>
      </c>
      <c r="P855" s="20" t="str">
        <f>IF(ISERROR(O855),(G855),IF(OR(ISERROR(G855),ISERROR(K855)),"",IF(AND(G855="",K855=""),IF(A855="","",""),IF(ISNUMBER(O855),IF(OR($O$7="T",$O$7="A"),IF(AND(O855&gt;5,O855&lt;$P$4),5,IF(AND(O855&gt;=$P$4,O855&lt;=6),6,MROUND(O855,P$7))),IF(AND(MIN(G855,K855)&lt;#REF!,R855="!",O855&gt;=$P$4),"ONV",IF(AND(O855&gt;5,O855&lt;$P$4),5,IF(AND(O855&gt;=$P$4,O855&lt;=6),6,MROUND(O855,P$7))))),""))))</f>
        <v/>
      </c>
      <c r="Q855" s="187" t="e">
        <f>IF(AND($O$7="B",ISNUMBER(O855),MIN(G855,K855)&lt;#REF!),"!","")</f>
        <v>#REF!</v>
      </c>
      <c r="R855" s="190" t="str">
        <f t="shared" si="146"/>
        <v/>
      </c>
      <c r="S855" s="193" t="str">
        <f t="shared" si="156"/>
        <v/>
      </c>
    </row>
    <row r="856" spans="1:19" x14ac:dyDescent="0.2">
      <c r="A856" s="21" t="str">
        <f>OutputOsiris!A856</f>
        <v/>
      </c>
      <c r="B856" s="26" t="str">
        <f>VLOOKUP(A856,InputToets!$A$9:$A$1008,1,FALSE)</f>
        <v/>
      </c>
      <c r="C856" s="44" t="str">
        <f t="shared" si="147"/>
        <v/>
      </c>
      <c r="D856" s="45" t="str">
        <f>VLOOKUP(A856,Opdracht!$A$11:$A$1010,1,FALSE)</f>
        <v/>
      </c>
      <c r="E856" s="44" t="str">
        <f t="shared" si="148"/>
        <v/>
      </c>
      <c r="F856" s="19" t="str">
        <f>VLOOKUP(A856,OutputOsiris!$A$9:$B$1008,2,FALSE)</f>
        <v/>
      </c>
      <c r="G856" s="46" t="str">
        <f>IF(C856="NEE","",VLOOKUP(A856,InputToets!$A$9:$J$1008,8,FALSE))</f>
        <v/>
      </c>
      <c r="H856" s="13">
        <f t="shared" si="149"/>
        <v>0</v>
      </c>
      <c r="I856" s="12">
        <f t="shared" si="150"/>
        <v>1</v>
      </c>
      <c r="J856" s="13">
        <f t="shared" si="151"/>
        <v>0</v>
      </c>
      <c r="K856" s="46" t="str">
        <f>IF($K$7=0,"",VLOOKUP(A856,Opdracht!$A$11:$J$1010,8,FALSE))</f>
        <v/>
      </c>
      <c r="L856" s="13">
        <f t="shared" si="152"/>
        <v>0</v>
      </c>
      <c r="M856" s="12">
        <f t="shared" si="153"/>
        <v>0</v>
      </c>
      <c r="N856" s="12">
        <f t="shared" si="154"/>
        <v>0</v>
      </c>
      <c r="O856" s="46" t="str">
        <f t="shared" si="155"/>
        <v/>
      </c>
      <c r="P856" s="20" t="str">
        <f>IF(ISERROR(O856),(G856),IF(OR(ISERROR(G856),ISERROR(K856)),"",IF(AND(G856="",K856=""),IF(A856="","",""),IF(ISNUMBER(O856),IF(OR($O$7="T",$O$7="A"),IF(AND(O856&gt;5,O856&lt;$P$4),5,IF(AND(O856&gt;=$P$4,O856&lt;=6),6,MROUND(O856,P$7))),IF(AND(MIN(G856,K856)&lt;#REF!,R856="!",O856&gt;=$P$4),"ONV",IF(AND(O856&gt;5,O856&lt;$P$4),5,IF(AND(O856&gt;=$P$4,O856&lt;=6),6,MROUND(O856,P$7))))),""))))</f>
        <v/>
      </c>
      <c r="Q856" s="187" t="e">
        <f>IF(AND($O$7="B",ISNUMBER(O856),MIN(G856,K856)&lt;#REF!),"!","")</f>
        <v>#REF!</v>
      </c>
      <c r="R856" s="190" t="str">
        <f t="shared" si="146"/>
        <v/>
      </c>
      <c r="S856" s="193" t="str">
        <f t="shared" si="156"/>
        <v/>
      </c>
    </row>
    <row r="857" spans="1:19" x14ac:dyDescent="0.2">
      <c r="A857" s="21" t="str">
        <f>OutputOsiris!A857</f>
        <v/>
      </c>
      <c r="B857" s="26" t="str">
        <f>VLOOKUP(A857,InputToets!$A$9:$A$1008,1,FALSE)</f>
        <v/>
      </c>
      <c r="C857" s="44" t="str">
        <f t="shared" si="147"/>
        <v/>
      </c>
      <c r="D857" s="45" t="str">
        <f>VLOOKUP(A857,Opdracht!$A$11:$A$1010,1,FALSE)</f>
        <v/>
      </c>
      <c r="E857" s="44" t="str">
        <f t="shared" si="148"/>
        <v/>
      </c>
      <c r="F857" s="19" t="str">
        <f>VLOOKUP(A857,OutputOsiris!$A$9:$B$1008,2,FALSE)</f>
        <v/>
      </c>
      <c r="G857" s="46" t="str">
        <f>IF(C857="NEE","",VLOOKUP(A857,InputToets!$A$9:$J$1008,8,FALSE))</f>
        <v/>
      </c>
      <c r="H857" s="13">
        <f t="shared" si="149"/>
        <v>0</v>
      </c>
      <c r="I857" s="12">
        <f t="shared" si="150"/>
        <v>1</v>
      </c>
      <c r="J857" s="13">
        <f t="shared" si="151"/>
        <v>0</v>
      </c>
      <c r="K857" s="46" t="str">
        <f>IF($K$7=0,"",VLOOKUP(A857,Opdracht!$A$11:$J$1010,8,FALSE))</f>
        <v/>
      </c>
      <c r="L857" s="13">
        <f t="shared" si="152"/>
        <v>0</v>
      </c>
      <c r="M857" s="12">
        <f t="shared" si="153"/>
        <v>0</v>
      </c>
      <c r="N857" s="12">
        <f t="shared" si="154"/>
        <v>0</v>
      </c>
      <c r="O857" s="46" t="str">
        <f t="shared" si="155"/>
        <v/>
      </c>
      <c r="P857" s="20" t="str">
        <f>IF(ISERROR(O857),(G857),IF(OR(ISERROR(G857),ISERROR(K857)),"",IF(AND(G857="",K857=""),IF(A857="","",""),IF(ISNUMBER(O857),IF(OR($O$7="T",$O$7="A"),IF(AND(O857&gt;5,O857&lt;$P$4),5,IF(AND(O857&gt;=$P$4,O857&lt;=6),6,MROUND(O857,P$7))),IF(AND(MIN(G857,K857)&lt;#REF!,R857="!",O857&gt;=$P$4),"ONV",IF(AND(O857&gt;5,O857&lt;$P$4),5,IF(AND(O857&gt;=$P$4,O857&lt;=6),6,MROUND(O857,P$7))))),""))))</f>
        <v/>
      </c>
      <c r="Q857" s="187" t="e">
        <f>IF(AND($O$7="B",ISNUMBER(O857),MIN(G857,K857)&lt;#REF!),"!","")</f>
        <v>#REF!</v>
      </c>
      <c r="R857" s="190" t="str">
        <f t="shared" si="146"/>
        <v/>
      </c>
      <c r="S857" s="193" t="str">
        <f t="shared" si="156"/>
        <v/>
      </c>
    </row>
    <row r="858" spans="1:19" x14ac:dyDescent="0.2">
      <c r="A858" s="21" t="str">
        <f>OutputOsiris!A858</f>
        <v/>
      </c>
      <c r="B858" s="26" t="str">
        <f>VLOOKUP(A858,InputToets!$A$9:$A$1008,1,FALSE)</f>
        <v/>
      </c>
      <c r="C858" s="44" t="str">
        <f t="shared" si="147"/>
        <v/>
      </c>
      <c r="D858" s="45" t="str">
        <f>VLOOKUP(A858,Opdracht!$A$11:$A$1010,1,FALSE)</f>
        <v/>
      </c>
      <c r="E858" s="44" t="str">
        <f t="shared" si="148"/>
        <v/>
      </c>
      <c r="F858" s="19" t="str">
        <f>VLOOKUP(A858,OutputOsiris!$A$9:$B$1008,2,FALSE)</f>
        <v/>
      </c>
      <c r="G858" s="46" t="str">
        <f>IF(C858="NEE","",VLOOKUP(A858,InputToets!$A$9:$J$1008,8,FALSE))</f>
        <v/>
      </c>
      <c r="H858" s="13">
        <f t="shared" si="149"/>
        <v>0</v>
      </c>
      <c r="I858" s="12">
        <f t="shared" si="150"/>
        <v>1</v>
      </c>
      <c r="J858" s="13">
        <f t="shared" si="151"/>
        <v>0</v>
      </c>
      <c r="K858" s="46" t="str">
        <f>IF($K$7=0,"",VLOOKUP(A858,Opdracht!$A$11:$J$1010,8,FALSE))</f>
        <v/>
      </c>
      <c r="L858" s="13">
        <f t="shared" si="152"/>
        <v>0</v>
      </c>
      <c r="M858" s="12">
        <f t="shared" si="153"/>
        <v>0</v>
      </c>
      <c r="N858" s="12">
        <f t="shared" si="154"/>
        <v>0</v>
      </c>
      <c r="O858" s="46" t="str">
        <f t="shared" si="155"/>
        <v/>
      </c>
      <c r="P858" s="20" t="str">
        <f>IF(ISERROR(O858),(G858),IF(OR(ISERROR(G858),ISERROR(K858)),"",IF(AND(G858="",K858=""),IF(A858="","",""),IF(ISNUMBER(O858),IF(OR($O$7="T",$O$7="A"),IF(AND(O858&gt;5,O858&lt;$P$4),5,IF(AND(O858&gt;=$P$4,O858&lt;=6),6,MROUND(O858,P$7))),IF(AND(MIN(G858,K858)&lt;#REF!,R858="!",O858&gt;=$P$4),"ONV",IF(AND(O858&gt;5,O858&lt;$P$4),5,IF(AND(O858&gt;=$P$4,O858&lt;=6),6,MROUND(O858,P$7))))),""))))</f>
        <v/>
      </c>
      <c r="Q858" s="187" t="e">
        <f>IF(AND($O$7="B",ISNUMBER(O858),MIN(G858,K858)&lt;#REF!),"!","")</f>
        <v>#REF!</v>
      </c>
      <c r="R858" s="190" t="str">
        <f t="shared" si="146"/>
        <v/>
      </c>
      <c r="S858" s="193" t="str">
        <f t="shared" si="156"/>
        <v/>
      </c>
    </row>
    <row r="859" spans="1:19" x14ac:dyDescent="0.2">
      <c r="A859" s="21" t="str">
        <f>OutputOsiris!A859</f>
        <v/>
      </c>
      <c r="B859" s="26" t="str">
        <f>VLOOKUP(A859,InputToets!$A$9:$A$1008,1,FALSE)</f>
        <v/>
      </c>
      <c r="C859" s="44" t="str">
        <f t="shared" si="147"/>
        <v/>
      </c>
      <c r="D859" s="45" t="str">
        <f>VLOOKUP(A859,Opdracht!$A$11:$A$1010,1,FALSE)</f>
        <v/>
      </c>
      <c r="E859" s="44" t="str">
        <f t="shared" si="148"/>
        <v/>
      </c>
      <c r="F859" s="19" t="str">
        <f>VLOOKUP(A859,OutputOsiris!$A$9:$B$1008,2,FALSE)</f>
        <v/>
      </c>
      <c r="G859" s="46" t="str">
        <f>IF(C859="NEE","",VLOOKUP(A859,InputToets!$A$9:$J$1008,8,FALSE))</f>
        <v/>
      </c>
      <c r="H859" s="13">
        <f t="shared" si="149"/>
        <v>0</v>
      </c>
      <c r="I859" s="12">
        <f t="shared" si="150"/>
        <v>1</v>
      </c>
      <c r="J859" s="13">
        <f t="shared" si="151"/>
        <v>0</v>
      </c>
      <c r="K859" s="46" t="str">
        <f>IF($K$7=0,"",VLOOKUP(A859,Opdracht!$A$11:$J$1010,8,FALSE))</f>
        <v/>
      </c>
      <c r="L859" s="13">
        <f t="shared" si="152"/>
        <v>0</v>
      </c>
      <c r="M859" s="12">
        <f t="shared" si="153"/>
        <v>0</v>
      </c>
      <c r="N859" s="12">
        <f t="shared" si="154"/>
        <v>0</v>
      </c>
      <c r="O859" s="46" t="str">
        <f t="shared" si="155"/>
        <v/>
      </c>
      <c r="P859" s="20" t="str">
        <f>IF(ISERROR(O859),(G859),IF(OR(ISERROR(G859),ISERROR(K859)),"",IF(AND(G859="",K859=""),IF(A859="","",""),IF(ISNUMBER(O859),IF(OR($O$7="T",$O$7="A"),IF(AND(O859&gt;5,O859&lt;$P$4),5,IF(AND(O859&gt;=$P$4,O859&lt;=6),6,MROUND(O859,P$7))),IF(AND(MIN(G859,K859)&lt;#REF!,R859="!",O859&gt;=$P$4),"ONV",IF(AND(O859&gt;5,O859&lt;$P$4),5,IF(AND(O859&gt;=$P$4,O859&lt;=6),6,MROUND(O859,P$7))))),""))))</f>
        <v/>
      </c>
      <c r="Q859" s="187" t="e">
        <f>IF(AND($O$7="B",ISNUMBER(O859),MIN(G859,K859)&lt;#REF!),"!","")</f>
        <v>#REF!</v>
      </c>
      <c r="R859" s="190" t="str">
        <f t="shared" si="146"/>
        <v/>
      </c>
      <c r="S859" s="193" t="str">
        <f t="shared" si="156"/>
        <v/>
      </c>
    </row>
    <row r="860" spans="1:19" x14ac:dyDescent="0.2">
      <c r="A860" s="21" t="str">
        <f>OutputOsiris!A860</f>
        <v/>
      </c>
      <c r="B860" s="26" t="str">
        <f>VLOOKUP(A860,InputToets!$A$9:$A$1008,1,FALSE)</f>
        <v/>
      </c>
      <c r="C860" s="44" t="str">
        <f t="shared" si="147"/>
        <v/>
      </c>
      <c r="D860" s="45" t="str">
        <f>VLOOKUP(A860,Opdracht!$A$11:$A$1010,1,FALSE)</f>
        <v/>
      </c>
      <c r="E860" s="44" t="str">
        <f t="shared" si="148"/>
        <v/>
      </c>
      <c r="F860" s="19" t="str">
        <f>VLOOKUP(A860,OutputOsiris!$A$9:$B$1008,2,FALSE)</f>
        <v/>
      </c>
      <c r="G860" s="46" t="str">
        <f>IF(C860="NEE","",VLOOKUP(A860,InputToets!$A$9:$J$1008,8,FALSE))</f>
        <v/>
      </c>
      <c r="H860" s="13">
        <f t="shared" si="149"/>
        <v>0</v>
      </c>
      <c r="I860" s="12">
        <f t="shared" si="150"/>
        <v>1</v>
      </c>
      <c r="J860" s="13">
        <f t="shared" si="151"/>
        <v>0</v>
      </c>
      <c r="K860" s="46" t="str">
        <f>IF($K$7=0,"",VLOOKUP(A860,Opdracht!$A$11:$J$1010,8,FALSE))</f>
        <v/>
      </c>
      <c r="L860" s="13">
        <f t="shared" si="152"/>
        <v>0</v>
      </c>
      <c r="M860" s="12">
        <f t="shared" si="153"/>
        <v>0</v>
      </c>
      <c r="N860" s="12">
        <f t="shared" si="154"/>
        <v>0</v>
      </c>
      <c r="O860" s="46" t="str">
        <f t="shared" si="155"/>
        <v/>
      </c>
      <c r="P860" s="20" t="str">
        <f>IF(ISERROR(O860),(G860),IF(OR(ISERROR(G860),ISERROR(K860)),"",IF(AND(G860="",K860=""),IF(A860="","",""),IF(ISNUMBER(O860),IF(OR($O$7="T",$O$7="A"),IF(AND(O860&gt;5,O860&lt;$P$4),5,IF(AND(O860&gt;=$P$4,O860&lt;=6),6,MROUND(O860,P$7))),IF(AND(MIN(G860,K860)&lt;#REF!,R860="!",O860&gt;=$P$4),"ONV",IF(AND(O860&gt;5,O860&lt;$P$4),5,IF(AND(O860&gt;=$P$4,O860&lt;=6),6,MROUND(O860,P$7))))),""))))</f>
        <v/>
      </c>
      <c r="Q860" s="187" t="e">
        <f>IF(AND($O$7="B",ISNUMBER(O860),MIN(G860,K860)&lt;#REF!),"!","")</f>
        <v>#REF!</v>
      </c>
      <c r="R860" s="190" t="str">
        <f t="shared" si="146"/>
        <v/>
      </c>
      <c r="S860" s="193" t="str">
        <f t="shared" si="156"/>
        <v/>
      </c>
    </row>
    <row r="861" spans="1:19" x14ac:dyDescent="0.2">
      <c r="A861" s="21" t="str">
        <f>OutputOsiris!A861</f>
        <v/>
      </c>
      <c r="B861" s="26" t="str">
        <f>VLOOKUP(A861,InputToets!$A$9:$A$1008,1,FALSE)</f>
        <v/>
      </c>
      <c r="C861" s="44" t="str">
        <f t="shared" si="147"/>
        <v/>
      </c>
      <c r="D861" s="45" t="str">
        <f>VLOOKUP(A861,Opdracht!$A$11:$A$1010,1,FALSE)</f>
        <v/>
      </c>
      <c r="E861" s="44" t="str">
        <f t="shared" si="148"/>
        <v/>
      </c>
      <c r="F861" s="19" t="str">
        <f>VLOOKUP(A861,OutputOsiris!$A$9:$B$1008,2,FALSE)</f>
        <v/>
      </c>
      <c r="G861" s="46" t="str">
        <f>IF(C861="NEE","",VLOOKUP(A861,InputToets!$A$9:$J$1008,8,FALSE))</f>
        <v/>
      </c>
      <c r="H861" s="13">
        <f t="shared" si="149"/>
        <v>0</v>
      </c>
      <c r="I861" s="12">
        <f t="shared" si="150"/>
        <v>1</v>
      </c>
      <c r="J861" s="13">
        <f t="shared" si="151"/>
        <v>0</v>
      </c>
      <c r="K861" s="46" t="str">
        <f>IF($K$7=0,"",VLOOKUP(A861,Opdracht!$A$11:$J$1010,8,FALSE))</f>
        <v/>
      </c>
      <c r="L861" s="13">
        <f t="shared" si="152"/>
        <v>0</v>
      </c>
      <c r="M861" s="12">
        <f t="shared" si="153"/>
        <v>0</v>
      </c>
      <c r="N861" s="12">
        <f t="shared" si="154"/>
        <v>0</v>
      </c>
      <c r="O861" s="46" t="str">
        <f t="shared" si="155"/>
        <v/>
      </c>
      <c r="P861" s="20" t="str">
        <f>IF(ISERROR(O861),(G861),IF(OR(ISERROR(G861),ISERROR(K861)),"",IF(AND(G861="",K861=""),IF(A861="","",""),IF(ISNUMBER(O861),IF(OR($O$7="T",$O$7="A"),IF(AND(O861&gt;5,O861&lt;$P$4),5,IF(AND(O861&gt;=$P$4,O861&lt;=6),6,MROUND(O861,P$7))),IF(AND(MIN(G861,K861)&lt;#REF!,R861="!",O861&gt;=$P$4),"ONV",IF(AND(O861&gt;5,O861&lt;$P$4),5,IF(AND(O861&gt;=$P$4,O861&lt;=6),6,MROUND(O861,P$7))))),""))))</f>
        <v/>
      </c>
      <c r="Q861" s="187" t="e">
        <f>IF(AND($O$7="B",ISNUMBER(O861),MIN(G861,K861)&lt;#REF!),"!","")</f>
        <v>#REF!</v>
      </c>
      <c r="R861" s="190" t="str">
        <f t="shared" si="146"/>
        <v/>
      </c>
      <c r="S861" s="193" t="str">
        <f t="shared" si="156"/>
        <v/>
      </c>
    </row>
    <row r="862" spans="1:19" x14ac:dyDescent="0.2">
      <c r="A862" s="21" t="str">
        <f>OutputOsiris!A862</f>
        <v/>
      </c>
      <c r="B862" s="26" t="str">
        <f>VLOOKUP(A862,InputToets!$A$9:$A$1008,1,FALSE)</f>
        <v/>
      </c>
      <c r="C862" s="44" t="str">
        <f t="shared" si="147"/>
        <v/>
      </c>
      <c r="D862" s="45" t="str">
        <f>VLOOKUP(A862,Opdracht!$A$11:$A$1010,1,FALSE)</f>
        <v/>
      </c>
      <c r="E862" s="44" t="str">
        <f t="shared" si="148"/>
        <v/>
      </c>
      <c r="F862" s="19" t="str">
        <f>VLOOKUP(A862,OutputOsiris!$A$9:$B$1008,2,FALSE)</f>
        <v/>
      </c>
      <c r="G862" s="46" t="str">
        <f>IF(C862="NEE","",VLOOKUP(A862,InputToets!$A$9:$J$1008,8,FALSE))</f>
        <v/>
      </c>
      <c r="H862" s="13">
        <f t="shared" si="149"/>
        <v>0</v>
      </c>
      <c r="I862" s="12">
        <f t="shared" si="150"/>
        <v>1</v>
      </c>
      <c r="J862" s="13">
        <f t="shared" si="151"/>
        <v>0</v>
      </c>
      <c r="K862" s="46" t="str">
        <f>IF($K$7=0,"",VLOOKUP(A862,Opdracht!$A$11:$J$1010,8,FALSE))</f>
        <v/>
      </c>
      <c r="L862" s="13">
        <f t="shared" si="152"/>
        <v>0</v>
      </c>
      <c r="M862" s="12">
        <f t="shared" si="153"/>
        <v>0</v>
      </c>
      <c r="N862" s="12">
        <f t="shared" si="154"/>
        <v>0</v>
      </c>
      <c r="O862" s="46" t="str">
        <f t="shared" si="155"/>
        <v/>
      </c>
      <c r="P862" s="20" t="str">
        <f>IF(ISERROR(O862),(G862),IF(OR(ISERROR(G862),ISERROR(K862)),"",IF(AND(G862="",K862=""),IF(A862="","",""),IF(ISNUMBER(O862),IF(OR($O$7="T",$O$7="A"),IF(AND(O862&gt;5,O862&lt;$P$4),5,IF(AND(O862&gt;=$P$4,O862&lt;=6),6,MROUND(O862,P$7))),IF(AND(MIN(G862,K862)&lt;#REF!,R862="!",O862&gt;=$P$4),"ONV",IF(AND(O862&gt;5,O862&lt;$P$4),5,IF(AND(O862&gt;=$P$4,O862&lt;=6),6,MROUND(O862,P$7))))),""))))</f>
        <v/>
      </c>
      <c r="Q862" s="187" t="e">
        <f>IF(AND($O$7="B",ISNUMBER(O862),MIN(G862,K862)&lt;#REF!),"!","")</f>
        <v>#REF!</v>
      </c>
      <c r="R862" s="190" t="str">
        <f t="shared" si="146"/>
        <v/>
      </c>
      <c r="S862" s="193" t="str">
        <f t="shared" si="156"/>
        <v/>
      </c>
    </row>
    <row r="863" spans="1:19" x14ac:dyDescent="0.2">
      <c r="A863" s="21" t="str">
        <f>OutputOsiris!A863</f>
        <v/>
      </c>
      <c r="B863" s="26" t="str">
        <f>VLOOKUP(A863,InputToets!$A$9:$A$1008,1,FALSE)</f>
        <v/>
      </c>
      <c r="C863" s="44" t="str">
        <f t="shared" si="147"/>
        <v/>
      </c>
      <c r="D863" s="45" t="str">
        <f>VLOOKUP(A863,Opdracht!$A$11:$A$1010,1,FALSE)</f>
        <v/>
      </c>
      <c r="E863" s="44" t="str">
        <f t="shared" si="148"/>
        <v/>
      </c>
      <c r="F863" s="19" t="str">
        <f>VLOOKUP(A863,OutputOsiris!$A$9:$B$1008,2,FALSE)</f>
        <v/>
      </c>
      <c r="G863" s="46" t="str">
        <f>IF(C863="NEE","",VLOOKUP(A863,InputToets!$A$9:$J$1008,8,FALSE))</f>
        <v/>
      </c>
      <c r="H863" s="13">
        <f t="shared" si="149"/>
        <v>0</v>
      </c>
      <c r="I863" s="12">
        <f t="shared" si="150"/>
        <v>1</v>
      </c>
      <c r="J863" s="13">
        <f t="shared" si="151"/>
        <v>0</v>
      </c>
      <c r="K863" s="46" t="str">
        <f>IF($K$7=0,"",VLOOKUP(A863,Opdracht!$A$11:$J$1010,8,FALSE))</f>
        <v/>
      </c>
      <c r="L863" s="13">
        <f t="shared" si="152"/>
        <v>0</v>
      </c>
      <c r="M863" s="12">
        <f t="shared" si="153"/>
        <v>0</v>
      </c>
      <c r="N863" s="12">
        <f t="shared" si="154"/>
        <v>0</v>
      </c>
      <c r="O863" s="46" t="str">
        <f t="shared" si="155"/>
        <v/>
      </c>
      <c r="P863" s="20" t="str">
        <f>IF(ISERROR(O863),(G863),IF(OR(ISERROR(G863),ISERROR(K863)),"",IF(AND(G863="",K863=""),IF(A863="","",""),IF(ISNUMBER(O863),IF(OR($O$7="T",$O$7="A"),IF(AND(O863&gt;5,O863&lt;$P$4),5,IF(AND(O863&gt;=$P$4,O863&lt;=6),6,MROUND(O863,P$7))),IF(AND(MIN(G863,K863)&lt;#REF!,R863="!",O863&gt;=$P$4),"ONV",IF(AND(O863&gt;5,O863&lt;$P$4),5,IF(AND(O863&gt;=$P$4,O863&lt;=6),6,MROUND(O863,P$7))))),""))))</f>
        <v/>
      </c>
      <c r="Q863" s="187" t="e">
        <f>IF(AND($O$7="B",ISNUMBER(O863),MIN(G863,K863)&lt;#REF!),"!","")</f>
        <v>#REF!</v>
      </c>
      <c r="R863" s="190" t="str">
        <f t="shared" si="146"/>
        <v/>
      </c>
      <c r="S863" s="193" t="str">
        <f t="shared" si="156"/>
        <v/>
      </c>
    </row>
    <row r="864" spans="1:19" x14ac:dyDescent="0.2">
      <c r="A864" s="21" t="str">
        <f>OutputOsiris!A864</f>
        <v/>
      </c>
      <c r="B864" s="26" t="str">
        <f>VLOOKUP(A864,InputToets!$A$9:$A$1008,1,FALSE)</f>
        <v/>
      </c>
      <c r="C864" s="44" t="str">
        <f t="shared" si="147"/>
        <v/>
      </c>
      <c r="D864" s="45" t="str">
        <f>VLOOKUP(A864,Opdracht!$A$11:$A$1010,1,FALSE)</f>
        <v/>
      </c>
      <c r="E864" s="44" t="str">
        <f t="shared" si="148"/>
        <v/>
      </c>
      <c r="F864" s="19" t="str">
        <f>VLOOKUP(A864,OutputOsiris!$A$9:$B$1008,2,FALSE)</f>
        <v/>
      </c>
      <c r="G864" s="46" t="str">
        <f>IF(C864="NEE","",VLOOKUP(A864,InputToets!$A$9:$J$1008,8,FALSE))</f>
        <v/>
      </c>
      <c r="H864" s="13">
        <f t="shared" si="149"/>
        <v>0</v>
      </c>
      <c r="I864" s="12">
        <f t="shared" si="150"/>
        <v>1</v>
      </c>
      <c r="J864" s="13">
        <f t="shared" si="151"/>
        <v>0</v>
      </c>
      <c r="K864" s="46" t="str">
        <f>IF($K$7=0,"",VLOOKUP(A864,Opdracht!$A$11:$J$1010,8,FALSE))</f>
        <v/>
      </c>
      <c r="L864" s="13">
        <f t="shared" si="152"/>
        <v>0</v>
      </c>
      <c r="M864" s="12">
        <f t="shared" si="153"/>
        <v>0</v>
      </c>
      <c r="N864" s="12">
        <f t="shared" si="154"/>
        <v>0</v>
      </c>
      <c r="O864" s="46" t="str">
        <f t="shared" si="155"/>
        <v/>
      </c>
      <c r="P864" s="20" t="str">
        <f>IF(ISERROR(O864),(G864),IF(OR(ISERROR(G864),ISERROR(K864)),"",IF(AND(G864="",K864=""),IF(A864="","",""),IF(ISNUMBER(O864),IF(OR($O$7="T",$O$7="A"),IF(AND(O864&gt;5,O864&lt;$P$4),5,IF(AND(O864&gt;=$P$4,O864&lt;=6),6,MROUND(O864,P$7))),IF(AND(MIN(G864,K864)&lt;#REF!,R864="!",O864&gt;=$P$4),"ONV",IF(AND(O864&gt;5,O864&lt;$P$4),5,IF(AND(O864&gt;=$P$4,O864&lt;=6),6,MROUND(O864,P$7))))),""))))</f>
        <v/>
      </c>
      <c r="Q864" s="187" t="e">
        <f>IF(AND($O$7="B",ISNUMBER(O864),MIN(G864,K864)&lt;#REF!),"!","")</f>
        <v>#REF!</v>
      </c>
      <c r="R864" s="190" t="str">
        <f t="shared" si="146"/>
        <v/>
      </c>
      <c r="S864" s="193" t="str">
        <f t="shared" si="156"/>
        <v/>
      </c>
    </row>
    <row r="865" spans="1:19" x14ac:dyDescent="0.2">
      <c r="A865" s="21" t="str">
        <f>OutputOsiris!A865</f>
        <v/>
      </c>
      <c r="B865" s="26" t="str">
        <f>VLOOKUP(A865,InputToets!$A$9:$A$1008,1,FALSE)</f>
        <v/>
      </c>
      <c r="C865" s="44" t="str">
        <f t="shared" si="147"/>
        <v/>
      </c>
      <c r="D865" s="45" t="str">
        <f>VLOOKUP(A865,Opdracht!$A$11:$A$1010,1,FALSE)</f>
        <v/>
      </c>
      <c r="E865" s="44" t="str">
        <f t="shared" si="148"/>
        <v/>
      </c>
      <c r="F865" s="19" t="str">
        <f>VLOOKUP(A865,OutputOsiris!$A$9:$B$1008,2,FALSE)</f>
        <v/>
      </c>
      <c r="G865" s="46" t="str">
        <f>IF(C865="NEE","",VLOOKUP(A865,InputToets!$A$9:$J$1008,8,FALSE))</f>
        <v/>
      </c>
      <c r="H865" s="13">
        <f t="shared" si="149"/>
        <v>0</v>
      </c>
      <c r="I865" s="12">
        <f t="shared" si="150"/>
        <v>1</v>
      </c>
      <c r="J865" s="13">
        <f t="shared" si="151"/>
        <v>0</v>
      </c>
      <c r="K865" s="46" t="str">
        <f>IF($K$7=0,"",VLOOKUP(A865,Opdracht!$A$11:$J$1010,8,FALSE))</f>
        <v/>
      </c>
      <c r="L865" s="13">
        <f t="shared" si="152"/>
        <v>0</v>
      </c>
      <c r="M865" s="12">
        <f t="shared" si="153"/>
        <v>0</v>
      </c>
      <c r="N865" s="12">
        <f t="shared" si="154"/>
        <v>0</v>
      </c>
      <c r="O865" s="46" t="str">
        <f t="shared" si="155"/>
        <v/>
      </c>
      <c r="P865" s="20" t="str">
        <f>IF(ISERROR(O865),(G865),IF(OR(ISERROR(G865),ISERROR(K865)),"",IF(AND(G865="",K865=""),IF(A865="","",""),IF(ISNUMBER(O865),IF(OR($O$7="T",$O$7="A"),IF(AND(O865&gt;5,O865&lt;$P$4),5,IF(AND(O865&gt;=$P$4,O865&lt;=6),6,MROUND(O865,P$7))),IF(AND(MIN(G865,K865)&lt;#REF!,R865="!",O865&gt;=$P$4),"ONV",IF(AND(O865&gt;5,O865&lt;$P$4),5,IF(AND(O865&gt;=$P$4,O865&lt;=6),6,MROUND(O865,P$7))))),""))))</f>
        <v/>
      </c>
      <c r="Q865" s="187" t="e">
        <f>IF(AND($O$7="B",ISNUMBER(O865),MIN(G865,K865)&lt;#REF!),"!","")</f>
        <v>#REF!</v>
      </c>
      <c r="R865" s="190" t="str">
        <f t="shared" si="146"/>
        <v/>
      </c>
      <c r="S865" s="193" t="str">
        <f t="shared" si="156"/>
        <v/>
      </c>
    </row>
    <row r="866" spans="1:19" x14ac:dyDescent="0.2">
      <c r="A866" s="21" t="str">
        <f>OutputOsiris!A866</f>
        <v/>
      </c>
      <c r="B866" s="26" t="str">
        <f>VLOOKUP(A866,InputToets!$A$9:$A$1008,1,FALSE)</f>
        <v/>
      </c>
      <c r="C866" s="44" t="str">
        <f t="shared" si="147"/>
        <v/>
      </c>
      <c r="D866" s="45" t="str">
        <f>VLOOKUP(A866,Opdracht!$A$11:$A$1010,1,FALSE)</f>
        <v/>
      </c>
      <c r="E866" s="44" t="str">
        <f t="shared" si="148"/>
        <v/>
      </c>
      <c r="F866" s="19" t="str">
        <f>VLOOKUP(A866,OutputOsiris!$A$9:$B$1008,2,FALSE)</f>
        <v/>
      </c>
      <c r="G866" s="46" t="str">
        <f>IF(C866="NEE","",VLOOKUP(A866,InputToets!$A$9:$J$1008,8,FALSE))</f>
        <v/>
      </c>
      <c r="H866" s="13">
        <f t="shared" si="149"/>
        <v>0</v>
      </c>
      <c r="I866" s="12">
        <f t="shared" si="150"/>
        <v>1</v>
      </c>
      <c r="J866" s="13">
        <f t="shared" si="151"/>
        <v>0</v>
      </c>
      <c r="K866" s="46" t="str">
        <f>IF($K$7=0,"",VLOOKUP(A866,Opdracht!$A$11:$J$1010,8,FALSE))</f>
        <v/>
      </c>
      <c r="L866" s="13">
        <f t="shared" si="152"/>
        <v>0</v>
      </c>
      <c r="M866" s="12">
        <f t="shared" si="153"/>
        <v>0</v>
      </c>
      <c r="N866" s="12">
        <f t="shared" si="154"/>
        <v>0</v>
      </c>
      <c r="O866" s="46" t="str">
        <f t="shared" si="155"/>
        <v/>
      </c>
      <c r="P866" s="20" t="str">
        <f>IF(ISERROR(O866),(G866),IF(OR(ISERROR(G866),ISERROR(K866)),"",IF(AND(G866="",K866=""),IF(A866="","",""),IF(ISNUMBER(O866),IF(OR($O$7="T",$O$7="A"),IF(AND(O866&gt;5,O866&lt;$P$4),5,IF(AND(O866&gt;=$P$4,O866&lt;=6),6,MROUND(O866,P$7))),IF(AND(MIN(G866,K866)&lt;#REF!,R866="!",O866&gt;=$P$4),"ONV",IF(AND(O866&gt;5,O866&lt;$P$4),5,IF(AND(O866&gt;=$P$4,O866&lt;=6),6,MROUND(O866,P$7))))),""))))</f>
        <v/>
      </c>
      <c r="Q866" s="187" t="e">
        <f>IF(AND($O$7="B",ISNUMBER(O866),MIN(G866,K866)&lt;#REF!),"!","")</f>
        <v>#REF!</v>
      </c>
      <c r="R866" s="190" t="str">
        <f t="shared" si="146"/>
        <v/>
      </c>
      <c r="S866" s="193" t="str">
        <f t="shared" si="156"/>
        <v/>
      </c>
    </row>
    <row r="867" spans="1:19" x14ac:dyDescent="0.2">
      <c r="A867" s="21" t="str">
        <f>OutputOsiris!A867</f>
        <v/>
      </c>
      <c r="B867" s="26" t="str">
        <f>VLOOKUP(A867,InputToets!$A$9:$A$1008,1,FALSE)</f>
        <v/>
      </c>
      <c r="C867" s="44" t="str">
        <f t="shared" si="147"/>
        <v/>
      </c>
      <c r="D867" s="45" t="str">
        <f>VLOOKUP(A867,Opdracht!$A$11:$A$1010,1,FALSE)</f>
        <v/>
      </c>
      <c r="E867" s="44" t="str">
        <f t="shared" si="148"/>
        <v/>
      </c>
      <c r="F867" s="19" t="str">
        <f>VLOOKUP(A867,OutputOsiris!$A$9:$B$1008,2,FALSE)</f>
        <v/>
      </c>
      <c r="G867" s="46" t="str">
        <f>IF(C867="NEE","",VLOOKUP(A867,InputToets!$A$9:$J$1008,8,FALSE))</f>
        <v/>
      </c>
      <c r="H867" s="13">
        <f t="shared" si="149"/>
        <v>0</v>
      </c>
      <c r="I867" s="12">
        <f t="shared" si="150"/>
        <v>1</v>
      </c>
      <c r="J867" s="13">
        <f t="shared" si="151"/>
        <v>0</v>
      </c>
      <c r="K867" s="46" t="str">
        <f>IF($K$7=0,"",VLOOKUP(A867,Opdracht!$A$11:$J$1010,8,FALSE))</f>
        <v/>
      </c>
      <c r="L867" s="13">
        <f t="shared" si="152"/>
        <v>0</v>
      </c>
      <c r="M867" s="12">
        <f t="shared" si="153"/>
        <v>0</v>
      </c>
      <c r="N867" s="12">
        <f t="shared" si="154"/>
        <v>0</v>
      </c>
      <c r="O867" s="46" t="str">
        <f t="shared" si="155"/>
        <v/>
      </c>
      <c r="P867" s="20" t="str">
        <f>IF(ISERROR(O867),(G867),IF(OR(ISERROR(G867),ISERROR(K867)),"",IF(AND(G867="",K867=""),IF(A867="","",""),IF(ISNUMBER(O867),IF(OR($O$7="T",$O$7="A"),IF(AND(O867&gt;5,O867&lt;$P$4),5,IF(AND(O867&gt;=$P$4,O867&lt;=6),6,MROUND(O867,P$7))),IF(AND(MIN(G867,K867)&lt;#REF!,R867="!",O867&gt;=$P$4),"ONV",IF(AND(O867&gt;5,O867&lt;$P$4),5,IF(AND(O867&gt;=$P$4,O867&lt;=6),6,MROUND(O867,P$7))))),""))))</f>
        <v/>
      </c>
      <c r="Q867" s="187" t="e">
        <f>IF(AND($O$7="B",ISNUMBER(O867),MIN(G867,K867)&lt;#REF!),"!","")</f>
        <v>#REF!</v>
      </c>
      <c r="R867" s="190" t="str">
        <f t="shared" si="146"/>
        <v/>
      </c>
      <c r="S867" s="193" t="str">
        <f t="shared" si="156"/>
        <v/>
      </c>
    </row>
    <row r="868" spans="1:19" x14ac:dyDescent="0.2">
      <c r="A868" s="21" t="str">
        <f>OutputOsiris!A868</f>
        <v/>
      </c>
      <c r="B868" s="26" t="str">
        <f>VLOOKUP(A868,InputToets!$A$9:$A$1008,1,FALSE)</f>
        <v/>
      </c>
      <c r="C868" s="44" t="str">
        <f t="shared" si="147"/>
        <v/>
      </c>
      <c r="D868" s="45" t="str">
        <f>VLOOKUP(A868,Opdracht!$A$11:$A$1010,1,FALSE)</f>
        <v/>
      </c>
      <c r="E868" s="44" t="str">
        <f t="shared" si="148"/>
        <v/>
      </c>
      <c r="F868" s="19" t="str">
        <f>VLOOKUP(A868,OutputOsiris!$A$9:$B$1008,2,FALSE)</f>
        <v/>
      </c>
      <c r="G868" s="46" t="str">
        <f>IF(C868="NEE","",VLOOKUP(A868,InputToets!$A$9:$J$1008,8,FALSE))</f>
        <v/>
      </c>
      <c r="H868" s="13">
        <f t="shared" si="149"/>
        <v>0</v>
      </c>
      <c r="I868" s="12">
        <f t="shared" si="150"/>
        <v>1</v>
      </c>
      <c r="J868" s="13">
        <f t="shared" si="151"/>
        <v>0</v>
      </c>
      <c r="K868" s="46" t="str">
        <f>IF($K$7=0,"",VLOOKUP(A868,Opdracht!$A$11:$J$1010,8,FALSE))</f>
        <v/>
      </c>
      <c r="L868" s="13">
        <f t="shared" si="152"/>
        <v>0</v>
      </c>
      <c r="M868" s="12">
        <f t="shared" si="153"/>
        <v>0</v>
      </c>
      <c r="N868" s="12">
        <f t="shared" si="154"/>
        <v>0</v>
      </c>
      <c r="O868" s="46" t="str">
        <f t="shared" si="155"/>
        <v/>
      </c>
      <c r="P868" s="20" t="str">
        <f>IF(ISERROR(O868),(G868),IF(OR(ISERROR(G868),ISERROR(K868)),"",IF(AND(G868="",K868=""),IF(A868="","",""),IF(ISNUMBER(O868),IF(OR($O$7="T",$O$7="A"),IF(AND(O868&gt;5,O868&lt;$P$4),5,IF(AND(O868&gt;=$P$4,O868&lt;=6),6,MROUND(O868,P$7))),IF(AND(MIN(G868,K868)&lt;#REF!,R868="!",O868&gt;=$P$4),"ONV",IF(AND(O868&gt;5,O868&lt;$P$4),5,IF(AND(O868&gt;=$P$4,O868&lt;=6),6,MROUND(O868,P$7))))),""))))</f>
        <v/>
      </c>
      <c r="Q868" s="187" t="e">
        <f>IF(AND($O$7="B",ISNUMBER(O868),MIN(G868,K868)&lt;#REF!),"!","")</f>
        <v>#REF!</v>
      </c>
      <c r="R868" s="190" t="str">
        <f t="shared" si="146"/>
        <v/>
      </c>
      <c r="S868" s="193" t="str">
        <f t="shared" si="156"/>
        <v/>
      </c>
    </row>
    <row r="869" spans="1:19" x14ac:dyDescent="0.2">
      <c r="A869" s="21" t="str">
        <f>OutputOsiris!A869</f>
        <v/>
      </c>
      <c r="B869" s="26" t="str">
        <f>VLOOKUP(A869,InputToets!$A$9:$A$1008,1,FALSE)</f>
        <v/>
      </c>
      <c r="C869" s="44" t="str">
        <f t="shared" si="147"/>
        <v/>
      </c>
      <c r="D869" s="45" t="str">
        <f>VLOOKUP(A869,Opdracht!$A$11:$A$1010,1,FALSE)</f>
        <v/>
      </c>
      <c r="E869" s="44" t="str">
        <f t="shared" si="148"/>
        <v/>
      </c>
      <c r="F869" s="19" t="str">
        <f>VLOOKUP(A869,OutputOsiris!$A$9:$B$1008,2,FALSE)</f>
        <v/>
      </c>
      <c r="G869" s="46" t="str">
        <f>IF(C869="NEE","",VLOOKUP(A869,InputToets!$A$9:$J$1008,8,FALSE))</f>
        <v/>
      </c>
      <c r="H869" s="13">
        <f t="shared" si="149"/>
        <v>0</v>
      </c>
      <c r="I869" s="12">
        <f t="shared" si="150"/>
        <v>1</v>
      </c>
      <c r="J869" s="13">
        <f t="shared" si="151"/>
        <v>0</v>
      </c>
      <c r="K869" s="46" t="str">
        <f>IF($K$7=0,"",VLOOKUP(A869,Opdracht!$A$11:$J$1010,8,FALSE))</f>
        <v/>
      </c>
      <c r="L869" s="13">
        <f t="shared" si="152"/>
        <v>0</v>
      </c>
      <c r="M869" s="12">
        <f t="shared" si="153"/>
        <v>0</v>
      </c>
      <c r="N869" s="12">
        <f t="shared" si="154"/>
        <v>0</v>
      </c>
      <c r="O869" s="46" t="str">
        <f t="shared" si="155"/>
        <v/>
      </c>
      <c r="P869" s="20" t="str">
        <f>IF(ISERROR(O869),(G869),IF(OR(ISERROR(G869),ISERROR(K869)),"",IF(AND(G869="",K869=""),IF(A869="","",""),IF(ISNUMBER(O869),IF(OR($O$7="T",$O$7="A"),IF(AND(O869&gt;5,O869&lt;$P$4),5,IF(AND(O869&gt;=$P$4,O869&lt;=6),6,MROUND(O869,P$7))),IF(AND(MIN(G869,K869)&lt;#REF!,R869="!",O869&gt;=$P$4),"ONV",IF(AND(O869&gt;5,O869&lt;$P$4),5,IF(AND(O869&gt;=$P$4,O869&lt;=6),6,MROUND(O869,P$7))))),""))))</f>
        <v/>
      </c>
      <c r="Q869" s="187" t="e">
        <f>IF(AND($O$7="B",ISNUMBER(O869),MIN(G869,K869)&lt;#REF!),"!","")</f>
        <v>#REF!</v>
      </c>
      <c r="R869" s="190" t="str">
        <f t="shared" si="146"/>
        <v/>
      </c>
      <c r="S869" s="193" t="str">
        <f t="shared" si="156"/>
        <v/>
      </c>
    </row>
    <row r="870" spans="1:19" x14ac:dyDescent="0.2">
      <c r="A870" s="21" t="str">
        <f>OutputOsiris!A870</f>
        <v/>
      </c>
      <c r="B870" s="26" t="str">
        <f>VLOOKUP(A870,InputToets!$A$9:$A$1008,1,FALSE)</f>
        <v/>
      </c>
      <c r="C870" s="44" t="str">
        <f t="shared" si="147"/>
        <v/>
      </c>
      <c r="D870" s="45" t="str">
        <f>VLOOKUP(A870,Opdracht!$A$11:$A$1010,1,FALSE)</f>
        <v/>
      </c>
      <c r="E870" s="44" t="str">
        <f t="shared" si="148"/>
        <v/>
      </c>
      <c r="F870" s="19" t="str">
        <f>VLOOKUP(A870,OutputOsiris!$A$9:$B$1008,2,FALSE)</f>
        <v/>
      </c>
      <c r="G870" s="46" t="str">
        <f>IF(C870="NEE","",VLOOKUP(A870,InputToets!$A$9:$J$1008,8,FALSE))</f>
        <v/>
      </c>
      <c r="H870" s="13">
        <f t="shared" si="149"/>
        <v>0</v>
      </c>
      <c r="I870" s="12">
        <f t="shared" si="150"/>
        <v>1</v>
      </c>
      <c r="J870" s="13">
        <f t="shared" si="151"/>
        <v>0</v>
      </c>
      <c r="K870" s="46" t="str">
        <f>IF($K$7=0,"",VLOOKUP(A870,Opdracht!$A$11:$J$1010,8,FALSE))</f>
        <v/>
      </c>
      <c r="L870" s="13">
        <f t="shared" si="152"/>
        <v>0</v>
      </c>
      <c r="M870" s="12">
        <f t="shared" si="153"/>
        <v>0</v>
      </c>
      <c r="N870" s="12">
        <f t="shared" si="154"/>
        <v>0</v>
      </c>
      <c r="O870" s="46" t="str">
        <f t="shared" si="155"/>
        <v/>
      </c>
      <c r="P870" s="20" t="str">
        <f>IF(ISERROR(O870),(G870),IF(OR(ISERROR(G870),ISERROR(K870)),"",IF(AND(G870="",K870=""),IF(A870="","",""),IF(ISNUMBER(O870),IF(OR($O$7="T",$O$7="A"),IF(AND(O870&gt;5,O870&lt;$P$4),5,IF(AND(O870&gt;=$P$4,O870&lt;=6),6,MROUND(O870,P$7))),IF(AND(MIN(G870,K870)&lt;#REF!,R870="!",O870&gt;=$P$4),"ONV",IF(AND(O870&gt;5,O870&lt;$P$4),5,IF(AND(O870&gt;=$P$4,O870&lt;=6),6,MROUND(O870,P$7))))),""))))</f>
        <v/>
      </c>
      <c r="Q870" s="187" t="e">
        <f>IF(AND($O$7="B",ISNUMBER(O870),MIN(G870,K870)&lt;#REF!),"!","")</f>
        <v>#REF!</v>
      </c>
      <c r="R870" s="190" t="str">
        <f t="shared" si="146"/>
        <v/>
      </c>
      <c r="S870" s="193" t="str">
        <f t="shared" si="156"/>
        <v/>
      </c>
    </row>
    <row r="871" spans="1:19" x14ac:dyDescent="0.2">
      <c r="A871" s="21" t="str">
        <f>OutputOsiris!A871</f>
        <v/>
      </c>
      <c r="B871" s="26" t="str">
        <f>VLOOKUP(A871,InputToets!$A$9:$A$1008,1,FALSE)</f>
        <v/>
      </c>
      <c r="C871" s="44" t="str">
        <f t="shared" si="147"/>
        <v/>
      </c>
      <c r="D871" s="45" t="str">
        <f>VLOOKUP(A871,Opdracht!$A$11:$A$1010,1,FALSE)</f>
        <v/>
      </c>
      <c r="E871" s="44" t="str">
        <f t="shared" si="148"/>
        <v/>
      </c>
      <c r="F871" s="19" t="str">
        <f>VLOOKUP(A871,OutputOsiris!$A$9:$B$1008,2,FALSE)</f>
        <v/>
      </c>
      <c r="G871" s="46" t="str">
        <f>IF(C871="NEE","",VLOOKUP(A871,InputToets!$A$9:$J$1008,8,FALSE))</f>
        <v/>
      </c>
      <c r="H871" s="13">
        <f t="shared" si="149"/>
        <v>0</v>
      </c>
      <c r="I871" s="12">
        <f t="shared" si="150"/>
        <v>1</v>
      </c>
      <c r="J871" s="13">
        <f t="shared" si="151"/>
        <v>0</v>
      </c>
      <c r="K871" s="46" t="str">
        <f>IF($K$7=0,"",VLOOKUP(A871,Opdracht!$A$11:$J$1010,8,FALSE))</f>
        <v/>
      </c>
      <c r="L871" s="13">
        <f t="shared" si="152"/>
        <v>0</v>
      </c>
      <c r="M871" s="12">
        <f t="shared" si="153"/>
        <v>0</v>
      </c>
      <c r="N871" s="12">
        <f t="shared" si="154"/>
        <v>0</v>
      </c>
      <c r="O871" s="46" t="str">
        <f t="shared" si="155"/>
        <v/>
      </c>
      <c r="P871" s="20" t="str">
        <f>IF(ISERROR(O871),(G871),IF(OR(ISERROR(G871),ISERROR(K871)),"",IF(AND(G871="",K871=""),IF(A871="","",""),IF(ISNUMBER(O871),IF(OR($O$7="T",$O$7="A"),IF(AND(O871&gt;5,O871&lt;$P$4),5,IF(AND(O871&gt;=$P$4,O871&lt;=6),6,MROUND(O871,P$7))),IF(AND(MIN(G871,K871)&lt;#REF!,R871="!",O871&gt;=$P$4),"ONV",IF(AND(O871&gt;5,O871&lt;$P$4),5,IF(AND(O871&gt;=$P$4,O871&lt;=6),6,MROUND(O871,P$7))))),""))))</f>
        <v/>
      </c>
      <c r="Q871" s="187" t="e">
        <f>IF(AND($O$7="B",ISNUMBER(O871),MIN(G871,K871)&lt;#REF!),"!","")</f>
        <v>#REF!</v>
      </c>
      <c r="R871" s="190" t="str">
        <f t="shared" si="146"/>
        <v/>
      </c>
      <c r="S871" s="193" t="str">
        <f t="shared" si="156"/>
        <v/>
      </c>
    </row>
    <row r="872" spans="1:19" x14ac:dyDescent="0.2">
      <c r="A872" s="21" t="str">
        <f>OutputOsiris!A872</f>
        <v/>
      </c>
      <c r="B872" s="26" t="str">
        <f>VLOOKUP(A872,InputToets!$A$9:$A$1008,1,FALSE)</f>
        <v/>
      </c>
      <c r="C872" s="44" t="str">
        <f t="shared" si="147"/>
        <v/>
      </c>
      <c r="D872" s="45" t="str">
        <f>VLOOKUP(A872,Opdracht!$A$11:$A$1010,1,FALSE)</f>
        <v/>
      </c>
      <c r="E872" s="44" t="str">
        <f t="shared" si="148"/>
        <v/>
      </c>
      <c r="F872" s="19" t="str">
        <f>VLOOKUP(A872,OutputOsiris!$A$9:$B$1008,2,FALSE)</f>
        <v/>
      </c>
      <c r="G872" s="46" t="str">
        <f>IF(C872="NEE","",VLOOKUP(A872,InputToets!$A$9:$J$1008,8,FALSE))</f>
        <v/>
      </c>
      <c r="H872" s="13">
        <f t="shared" si="149"/>
        <v>0</v>
      </c>
      <c r="I872" s="12">
        <f t="shared" si="150"/>
        <v>1</v>
      </c>
      <c r="J872" s="13">
        <f t="shared" si="151"/>
        <v>0</v>
      </c>
      <c r="K872" s="46" t="str">
        <f>IF($K$7=0,"",VLOOKUP(A872,Opdracht!$A$11:$J$1010,8,FALSE))</f>
        <v/>
      </c>
      <c r="L872" s="13">
        <f t="shared" si="152"/>
        <v>0</v>
      </c>
      <c r="M872" s="12">
        <f t="shared" si="153"/>
        <v>0</v>
      </c>
      <c r="N872" s="12">
        <f t="shared" si="154"/>
        <v>0</v>
      </c>
      <c r="O872" s="46" t="str">
        <f t="shared" si="155"/>
        <v/>
      </c>
      <c r="P872" s="20" t="str">
        <f>IF(ISERROR(O872),(G872),IF(OR(ISERROR(G872),ISERROR(K872)),"",IF(AND(G872="",K872=""),IF(A872="","",""),IF(ISNUMBER(O872),IF(OR($O$7="T",$O$7="A"),IF(AND(O872&gt;5,O872&lt;$P$4),5,IF(AND(O872&gt;=$P$4,O872&lt;=6),6,MROUND(O872,P$7))),IF(AND(MIN(G872,K872)&lt;#REF!,R872="!",O872&gt;=$P$4),"ONV",IF(AND(O872&gt;5,O872&lt;$P$4),5,IF(AND(O872&gt;=$P$4,O872&lt;=6),6,MROUND(O872,P$7))))),""))))</f>
        <v/>
      </c>
      <c r="Q872" s="187" t="e">
        <f>IF(AND($O$7="B",ISNUMBER(O872),MIN(G872,K872)&lt;#REF!),"!","")</f>
        <v>#REF!</v>
      </c>
      <c r="R872" s="190" t="str">
        <f t="shared" si="146"/>
        <v/>
      </c>
      <c r="S872" s="193" t="str">
        <f t="shared" si="156"/>
        <v/>
      </c>
    </row>
    <row r="873" spans="1:19" x14ac:dyDescent="0.2">
      <c r="A873" s="21" t="str">
        <f>OutputOsiris!A873</f>
        <v/>
      </c>
      <c r="B873" s="26" t="str">
        <f>VLOOKUP(A873,InputToets!$A$9:$A$1008,1,FALSE)</f>
        <v/>
      </c>
      <c r="C873" s="44" t="str">
        <f t="shared" si="147"/>
        <v/>
      </c>
      <c r="D873" s="45" t="str">
        <f>VLOOKUP(A873,Opdracht!$A$11:$A$1010,1,FALSE)</f>
        <v/>
      </c>
      <c r="E873" s="44" t="str">
        <f t="shared" si="148"/>
        <v/>
      </c>
      <c r="F873" s="19" t="str">
        <f>VLOOKUP(A873,OutputOsiris!$A$9:$B$1008,2,FALSE)</f>
        <v/>
      </c>
      <c r="G873" s="46" t="str">
        <f>IF(C873="NEE","",VLOOKUP(A873,InputToets!$A$9:$J$1008,8,FALSE))</f>
        <v/>
      </c>
      <c r="H873" s="13">
        <f t="shared" si="149"/>
        <v>0</v>
      </c>
      <c r="I873" s="12">
        <f t="shared" si="150"/>
        <v>1</v>
      </c>
      <c r="J873" s="13">
        <f t="shared" si="151"/>
        <v>0</v>
      </c>
      <c r="K873" s="46" t="str">
        <f>IF($K$7=0,"",VLOOKUP(A873,Opdracht!$A$11:$J$1010,8,FALSE))</f>
        <v/>
      </c>
      <c r="L873" s="13">
        <f t="shared" si="152"/>
        <v>0</v>
      </c>
      <c r="M873" s="12">
        <f t="shared" si="153"/>
        <v>0</v>
      </c>
      <c r="N873" s="12">
        <f t="shared" si="154"/>
        <v>0</v>
      </c>
      <c r="O873" s="46" t="str">
        <f t="shared" si="155"/>
        <v/>
      </c>
      <c r="P873" s="20" t="str">
        <f>IF(ISERROR(O873),(G873),IF(OR(ISERROR(G873),ISERROR(K873)),"",IF(AND(G873="",K873=""),IF(A873="","",""),IF(ISNUMBER(O873),IF(OR($O$7="T",$O$7="A"),IF(AND(O873&gt;5,O873&lt;$P$4),5,IF(AND(O873&gt;=$P$4,O873&lt;=6),6,MROUND(O873,P$7))),IF(AND(MIN(G873,K873)&lt;#REF!,R873="!",O873&gt;=$P$4),"ONV",IF(AND(O873&gt;5,O873&lt;$P$4),5,IF(AND(O873&gt;=$P$4,O873&lt;=6),6,MROUND(O873,P$7))))),""))))</f>
        <v/>
      </c>
      <c r="Q873" s="187" t="e">
        <f>IF(AND($O$7="B",ISNUMBER(O873),MIN(G873,K873)&lt;#REF!),"!","")</f>
        <v>#REF!</v>
      </c>
      <c r="R873" s="190" t="str">
        <f t="shared" si="146"/>
        <v/>
      </c>
      <c r="S873" s="193" t="str">
        <f t="shared" si="156"/>
        <v/>
      </c>
    </row>
    <row r="874" spans="1:19" x14ac:dyDescent="0.2">
      <c r="A874" s="21" t="str">
        <f>OutputOsiris!A874</f>
        <v/>
      </c>
      <c r="B874" s="26" t="str">
        <f>VLOOKUP(A874,InputToets!$A$9:$A$1008,1,FALSE)</f>
        <v/>
      </c>
      <c r="C874" s="44" t="str">
        <f t="shared" si="147"/>
        <v/>
      </c>
      <c r="D874" s="45" t="str">
        <f>VLOOKUP(A874,Opdracht!$A$11:$A$1010,1,FALSE)</f>
        <v/>
      </c>
      <c r="E874" s="44" t="str">
        <f t="shared" si="148"/>
        <v/>
      </c>
      <c r="F874" s="19" t="str">
        <f>VLOOKUP(A874,OutputOsiris!$A$9:$B$1008,2,FALSE)</f>
        <v/>
      </c>
      <c r="G874" s="46" t="str">
        <f>IF(C874="NEE","",VLOOKUP(A874,InputToets!$A$9:$J$1008,8,FALSE))</f>
        <v/>
      </c>
      <c r="H874" s="13">
        <f t="shared" si="149"/>
        <v>0</v>
      </c>
      <c r="I874" s="12">
        <f t="shared" si="150"/>
        <v>1</v>
      </c>
      <c r="J874" s="13">
        <f t="shared" si="151"/>
        <v>0</v>
      </c>
      <c r="K874" s="46" t="str">
        <f>IF($K$7=0,"",VLOOKUP(A874,Opdracht!$A$11:$J$1010,8,FALSE))</f>
        <v/>
      </c>
      <c r="L874" s="13">
        <f t="shared" si="152"/>
        <v>0</v>
      </c>
      <c r="M874" s="12">
        <f t="shared" si="153"/>
        <v>0</v>
      </c>
      <c r="N874" s="12">
        <f t="shared" si="154"/>
        <v>0</v>
      </c>
      <c r="O874" s="46" t="str">
        <f t="shared" si="155"/>
        <v/>
      </c>
      <c r="P874" s="20" t="str">
        <f>IF(ISERROR(O874),(G874),IF(OR(ISERROR(G874),ISERROR(K874)),"",IF(AND(G874="",K874=""),IF(A874="","",""),IF(ISNUMBER(O874),IF(OR($O$7="T",$O$7="A"),IF(AND(O874&gt;5,O874&lt;$P$4),5,IF(AND(O874&gt;=$P$4,O874&lt;=6),6,MROUND(O874,P$7))),IF(AND(MIN(G874,K874)&lt;#REF!,R874="!",O874&gt;=$P$4),"ONV",IF(AND(O874&gt;5,O874&lt;$P$4),5,IF(AND(O874&gt;=$P$4,O874&lt;=6),6,MROUND(O874,P$7))))),""))))</f>
        <v/>
      </c>
      <c r="Q874" s="187" t="e">
        <f>IF(AND($O$7="B",ISNUMBER(O874),MIN(G874,K874)&lt;#REF!),"!","")</f>
        <v>#REF!</v>
      </c>
      <c r="R874" s="190" t="str">
        <f t="shared" si="146"/>
        <v/>
      </c>
      <c r="S874" s="193" t="str">
        <f t="shared" si="156"/>
        <v/>
      </c>
    </row>
    <row r="875" spans="1:19" x14ac:dyDescent="0.2">
      <c r="A875" s="21" t="str">
        <f>OutputOsiris!A875</f>
        <v/>
      </c>
      <c r="B875" s="26" t="str">
        <f>VLOOKUP(A875,InputToets!$A$9:$A$1008,1,FALSE)</f>
        <v/>
      </c>
      <c r="C875" s="44" t="str">
        <f t="shared" si="147"/>
        <v/>
      </c>
      <c r="D875" s="45" t="str">
        <f>VLOOKUP(A875,Opdracht!$A$11:$A$1010,1,FALSE)</f>
        <v/>
      </c>
      <c r="E875" s="44" t="str">
        <f t="shared" si="148"/>
        <v/>
      </c>
      <c r="F875" s="19" t="str">
        <f>VLOOKUP(A875,OutputOsiris!$A$9:$B$1008,2,FALSE)</f>
        <v/>
      </c>
      <c r="G875" s="46" t="str">
        <f>IF(C875="NEE","",VLOOKUP(A875,InputToets!$A$9:$J$1008,8,FALSE))</f>
        <v/>
      </c>
      <c r="H875" s="13">
        <f t="shared" si="149"/>
        <v>0</v>
      </c>
      <c r="I875" s="12">
        <f t="shared" si="150"/>
        <v>1</v>
      </c>
      <c r="J875" s="13">
        <f t="shared" si="151"/>
        <v>0</v>
      </c>
      <c r="K875" s="46" t="str">
        <f>IF($K$7=0,"",VLOOKUP(A875,Opdracht!$A$11:$J$1010,8,FALSE))</f>
        <v/>
      </c>
      <c r="L875" s="13">
        <f t="shared" si="152"/>
        <v>0</v>
      </c>
      <c r="M875" s="12">
        <f t="shared" si="153"/>
        <v>0</v>
      </c>
      <c r="N875" s="12">
        <f t="shared" si="154"/>
        <v>0</v>
      </c>
      <c r="O875" s="46" t="str">
        <f t="shared" si="155"/>
        <v/>
      </c>
      <c r="P875" s="20" t="str">
        <f>IF(ISERROR(O875),(G875),IF(OR(ISERROR(G875),ISERROR(K875)),"",IF(AND(G875="",K875=""),IF(A875="","",""),IF(ISNUMBER(O875),IF(OR($O$7="T",$O$7="A"),IF(AND(O875&gt;5,O875&lt;$P$4),5,IF(AND(O875&gt;=$P$4,O875&lt;=6),6,MROUND(O875,P$7))),IF(AND(MIN(G875,K875)&lt;#REF!,R875="!",O875&gt;=$P$4),"ONV",IF(AND(O875&gt;5,O875&lt;$P$4),5,IF(AND(O875&gt;=$P$4,O875&lt;=6),6,MROUND(O875,P$7))))),""))))</f>
        <v/>
      </c>
      <c r="Q875" s="187" t="e">
        <f>IF(AND($O$7="B",ISNUMBER(O875),MIN(G875,K875)&lt;#REF!),"!","")</f>
        <v>#REF!</v>
      </c>
      <c r="R875" s="190" t="str">
        <f t="shared" si="146"/>
        <v/>
      </c>
      <c r="S875" s="193" t="str">
        <f t="shared" si="156"/>
        <v/>
      </c>
    </row>
    <row r="876" spans="1:19" x14ac:dyDescent="0.2">
      <c r="A876" s="21" t="str">
        <f>OutputOsiris!A876</f>
        <v/>
      </c>
      <c r="B876" s="26" t="str">
        <f>VLOOKUP(A876,InputToets!$A$9:$A$1008,1,FALSE)</f>
        <v/>
      </c>
      <c r="C876" s="44" t="str">
        <f t="shared" si="147"/>
        <v/>
      </c>
      <c r="D876" s="45" t="str">
        <f>VLOOKUP(A876,Opdracht!$A$11:$A$1010,1,FALSE)</f>
        <v/>
      </c>
      <c r="E876" s="44" t="str">
        <f t="shared" si="148"/>
        <v/>
      </c>
      <c r="F876" s="19" t="str">
        <f>VLOOKUP(A876,OutputOsiris!$A$9:$B$1008,2,FALSE)</f>
        <v/>
      </c>
      <c r="G876" s="46" t="str">
        <f>IF(C876="NEE","",VLOOKUP(A876,InputToets!$A$9:$J$1008,8,FALSE))</f>
        <v/>
      </c>
      <c r="H876" s="13">
        <f t="shared" si="149"/>
        <v>0</v>
      </c>
      <c r="I876" s="12">
        <f t="shared" si="150"/>
        <v>1</v>
      </c>
      <c r="J876" s="13">
        <f t="shared" si="151"/>
        <v>0</v>
      </c>
      <c r="K876" s="46" t="str">
        <f>IF($K$7=0,"",VLOOKUP(A876,Opdracht!$A$11:$J$1010,8,FALSE))</f>
        <v/>
      </c>
      <c r="L876" s="13">
        <f t="shared" si="152"/>
        <v>0</v>
      </c>
      <c r="M876" s="12">
        <f t="shared" si="153"/>
        <v>0</v>
      </c>
      <c r="N876" s="12">
        <f t="shared" si="154"/>
        <v>0</v>
      </c>
      <c r="O876" s="46" t="str">
        <f t="shared" si="155"/>
        <v/>
      </c>
      <c r="P876" s="20" t="str">
        <f>IF(ISERROR(O876),(G876),IF(OR(ISERROR(G876),ISERROR(K876)),"",IF(AND(G876="",K876=""),IF(A876="","",""),IF(ISNUMBER(O876),IF(OR($O$7="T",$O$7="A"),IF(AND(O876&gt;5,O876&lt;$P$4),5,IF(AND(O876&gt;=$P$4,O876&lt;=6),6,MROUND(O876,P$7))),IF(AND(MIN(G876,K876)&lt;#REF!,R876="!",O876&gt;=$P$4),"ONV",IF(AND(O876&gt;5,O876&lt;$P$4),5,IF(AND(O876&gt;=$P$4,O876&lt;=6),6,MROUND(O876,P$7))))),""))))</f>
        <v/>
      </c>
      <c r="Q876" s="187" t="e">
        <f>IF(AND($O$7="B",ISNUMBER(O876),MIN(G876,K876)&lt;#REF!),"!","")</f>
        <v>#REF!</v>
      </c>
      <c r="R876" s="190" t="str">
        <f t="shared" si="146"/>
        <v/>
      </c>
      <c r="S876" s="193" t="str">
        <f t="shared" si="156"/>
        <v/>
      </c>
    </row>
    <row r="877" spans="1:19" x14ac:dyDescent="0.2">
      <c r="A877" s="21" t="str">
        <f>OutputOsiris!A877</f>
        <v/>
      </c>
      <c r="B877" s="26" t="str">
        <f>VLOOKUP(A877,InputToets!$A$9:$A$1008,1,FALSE)</f>
        <v/>
      </c>
      <c r="C877" s="44" t="str">
        <f t="shared" si="147"/>
        <v/>
      </c>
      <c r="D877" s="45" t="str">
        <f>VLOOKUP(A877,Opdracht!$A$11:$A$1010,1,FALSE)</f>
        <v/>
      </c>
      <c r="E877" s="44" t="str">
        <f t="shared" si="148"/>
        <v/>
      </c>
      <c r="F877" s="19" t="str">
        <f>VLOOKUP(A877,OutputOsiris!$A$9:$B$1008,2,FALSE)</f>
        <v/>
      </c>
      <c r="G877" s="46" t="str">
        <f>IF(C877="NEE","",VLOOKUP(A877,InputToets!$A$9:$J$1008,8,FALSE))</f>
        <v/>
      </c>
      <c r="H877" s="13">
        <f t="shared" si="149"/>
        <v>0</v>
      </c>
      <c r="I877" s="12">
        <f t="shared" si="150"/>
        <v>1</v>
      </c>
      <c r="J877" s="13">
        <f t="shared" si="151"/>
        <v>0</v>
      </c>
      <c r="K877" s="46" t="str">
        <f>IF($K$7=0,"",VLOOKUP(A877,Opdracht!$A$11:$J$1010,8,FALSE))</f>
        <v/>
      </c>
      <c r="L877" s="13">
        <f t="shared" si="152"/>
        <v>0</v>
      </c>
      <c r="M877" s="12">
        <f t="shared" si="153"/>
        <v>0</v>
      </c>
      <c r="N877" s="12">
        <f t="shared" si="154"/>
        <v>0</v>
      </c>
      <c r="O877" s="46" t="str">
        <f t="shared" si="155"/>
        <v/>
      </c>
      <c r="P877" s="20" t="str">
        <f>IF(ISERROR(O877),(G877),IF(OR(ISERROR(G877),ISERROR(K877)),"",IF(AND(G877="",K877=""),IF(A877="","",""),IF(ISNUMBER(O877),IF(OR($O$7="T",$O$7="A"),IF(AND(O877&gt;5,O877&lt;$P$4),5,IF(AND(O877&gt;=$P$4,O877&lt;=6),6,MROUND(O877,P$7))),IF(AND(MIN(G877,K877)&lt;#REF!,R877="!",O877&gt;=$P$4),"ONV",IF(AND(O877&gt;5,O877&lt;$P$4),5,IF(AND(O877&gt;=$P$4,O877&lt;=6),6,MROUND(O877,P$7))))),""))))</f>
        <v/>
      </c>
      <c r="Q877" s="187" t="e">
        <f>IF(AND($O$7="B",ISNUMBER(O877),MIN(G877,K877)&lt;#REF!),"!","")</f>
        <v>#REF!</v>
      </c>
      <c r="R877" s="190" t="str">
        <f t="shared" si="146"/>
        <v/>
      </c>
      <c r="S877" s="193" t="str">
        <f t="shared" si="156"/>
        <v/>
      </c>
    </row>
    <row r="878" spans="1:19" x14ac:dyDescent="0.2">
      <c r="A878" s="21" t="str">
        <f>OutputOsiris!A878</f>
        <v/>
      </c>
      <c r="B878" s="26" t="str">
        <f>VLOOKUP(A878,InputToets!$A$9:$A$1008,1,FALSE)</f>
        <v/>
      </c>
      <c r="C878" s="44" t="str">
        <f t="shared" si="147"/>
        <v/>
      </c>
      <c r="D878" s="45" t="str">
        <f>VLOOKUP(A878,Opdracht!$A$11:$A$1010,1,FALSE)</f>
        <v/>
      </c>
      <c r="E878" s="44" t="str">
        <f t="shared" si="148"/>
        <v/>
      </c>
      <c r="F878" s="19" t="str">
        <f>VLOOKUP(A878,OutputOsiris!$A$9:$B$1008,2,FALSE)</f>
        <v/>
      </c>
      <c r="G878" s="46" t="str">
        <f>IF(C878="NEE","",VLOOKUP(A878,InputToets!$A$9:$J$1008,8,FALSE))</f>
        <v/>
      </c>
      <c r="H878" s="13">
        <f t="shared" si="149"/>
        <v>0</v>
      </c>
      <c r="I878" s="12">
        <f t="shared" si="150"/>
        <v>1</v>
      </c>
      <c r="J878" s="13">
        <f t="shared" si="151"/>
        <v>0</v>
      </c>
      <c r="K878" s="46" t="str">
        <f>IF($K$7=0,"",VLOOKUP(A878,Opdracht!$A$11:$J$1010,8,FALSE))</f>
        <v/>
      </c>
      <c r="L878" s="13">
        <f t="shared" si="152"/>
        <v>0</v>
      </c>
      <c r="M878" s="12">
        <f t="shared" si="153"/>
        <v>0</v>
      </c>
      <c r="N878" s="12">
        <f t="shared" si="154"/>
        <v>0</v>
      </c>
      <c r="O878" s="46" t="str">
        <f t="shared" si="155"/>
        <v/>
      </c>
      <c r="P878" s="20" t="str">
        <f>IF(ISERROR(O878),(G878),IF(OR(ISERROR(G878),ISERROR(K878)),"",IF(AND(G878="",K878=""),IF(A878="","",""),IF(ISNUMBER(O878),IF(OR($O$7="T",$O$7="A"),IF(AND(O878&gt;5,O878&lt;$P$4),5,IF(AND(O878&gt;=$P$4,O878&lt;=6),6,MROUND(O878,P$7))),IF(AND(MIN(G878,K878)&lt;#REF!,R878="!",O878&gt;=$P$4),"ONV",IF(AND(O878&gt;5,O878&lt;$P$4),5,IF(AND(O878&gt;=$P$4,O878&lt;=6),6,MROUND(O878,P$7))))),""))))</f>
        <v/>
      </c>
      <c r="Q878" s="187" t="e">
        <f>IF(AND($O$7="B",ISNUMBER(O878),MIN(G878,K878)&lt;#REF!),"!","")</f>
        <v>#REF!</v>
      </c>
      <c r="R878" s="190" t="str">
        <f t="shared" si="146"/>
        <v/>
      </c>
      <c r="S878" s="193" t="str">
        <f t="shared" si="156"/>
        <v/>
      </c>
    </row>
    <row r="879" spans="1:19" x14ac:dyDescent="0.2">
      <c r="A879" s="21" t="str">
        <f>OutputOsiris!A879</f>
        <v/>
      </c>
      <c r="B879" s="26" t="str">
        <f>VLOOKUP(A879,InputToets!$A$9:$A$1008,1,FALSE)</f>
        <v/>
      </c>
      <c r="C879" s="44" t="str">
        <f t="shared" si="147"/>
        <v/>
      </c>
      <c r="D879" s="45" t="str">
        <f>VLOOKUP(A879,Opdracht!$A$11:$A$1010,1,FALSE)</f>
        <v/>
      </c>
      <c r="E879" s="44" t="str">
        <f t="shared" si="148"/>
        <v/>
      </c>
      <c r="F879" s="19" t="str">
        <f>VLOOKUP(A879,OutputOsiris!$A$9:$B$1008,2,FALSE)</f>
        <v/>
      </c>
      <c r="G879" s="46" t="str">
        <f>IF(C879="NEE","",VLOOKUP(A879,InputToets!$A$9:$J$1008,8,FALSE))</f>
        <v/>
      </c>
      <c r="H879" s="13">
        <f t="shared" si="149"/>
        <v>0</v>
      </c>
      <c r="I879" s="12">
        <f t="shared" si="150"/>
        <v>1</v>
      </c>
      <c r="J879" s="13">
        <f t="shared" si="151"/>
        <v>0</v>
      </c>
      <c r="K879" s="46" t="str">
        <f>IF($K$7=0,"",VLOOKUP(A879,Opdracht!$A$11:$J$1010,8,FALSE))</f>
        <v/>
      </c>
      <c r="L879" s="13">
        <f t="shared" si="152"/>
        <v>0</v>
      </c>
      <c r="M879" s="12">
        <f t="shared" si="153"/>
        <v>0</v>
      </c>
      <c r="N879" s="12">
        <f t="shared" si="154"/>
        <v>0</v>
      </c>
      <c r="O879" s="46" t="str">
        <f t="shared" si="155"/>
        <v/>
      </c>
      <c r="P879" s="20" t="str">
        <f>IF(ISERROR(O879),(G879),IF(OR(ISERROR(G879),ISERROR(K879)),"",IF(AND(G879="",K879=""),IF(A879="","",""),IF(ISNUMBER(O879),IF(OR($O$7="T",$O$7="A"),IF(AND(O879&gt;5,O879&lt;$P$4),5,IF(AND(O879&gt;=$P$4,O879&lt;=6),6,MROUND(O879,P$7))),IF(AND(MIN(G879,K879)&lt;#REF!,R879="!",O879&gt;=$P$4),"ONV",IF(AND(O879&gt;5,O879&lt;$P$4),5,IF(AND(O879&gt;=$P$4,O879&lt;=6),6,MROUND(O879,P$7))))),""))))</f>
        <v/>
      </c>
      <c r="Q879" s="187" t="e">
        <f>IF(AND($O$7="B",ISNUMBER(O879),MIN(G879,K879)&lt;#REF!),"!","")</f>
        <v>#REF!</v>
      </c>
      <c r="R879" s="190" t="str">
        <f t="shared" si="146"/>
        <v/>
      </c>
      <c r="S879" s="193" t="str">
        <f t="shared" si="156"/>
        <v/>
      </c>
    </row>
    <row r="880" spans="1:19" x14ac:dyDescent="0.2">
      <c r="A880" s="21" t="str">
        <f>OutputOsiris!A880</f>
        <v/>
      </c>
      <c r="B880" s="26" t="str">
        <f>VLOOKUP(A880,InputToets!$A$9:$A$1008,1,FALSE)</f>
        <v/>
      </c>
      <c r="C880" s="44" t="str">
        <f t="shared" si="147"/>
        <v/>
      </c>
      <c r="D880" s="45" t="str">
        <f>VLOOKUP(A880,Opdracht!$A$11:$A$1010,1,FALSE)</f>
        <v/>
      </c>
      <c r="E880" s="44" t="str">
        <f t="shared" si="148"/>
        <v/>
      </c>
      <c r="F880" s="19" t="str">
        <f>VLOOKUP(A880,OutputOsiris!$A$9:$B$1008,2,FALSE)</f>
        <v/>
      </c>
      <c r="G880" s="46" t="str">
        <f>IF(C880="NEE","",VLOOKUP(A880,InputToets!$A$9:$J$1008,8,FALSE))</f>
        <v/>
      </c>
      <c r="H880" s="13">
        <f t="shared" si="149"/>
        <v>0</v>
      </c>
      <c r="I880" s="12">
        <f t="shared" si="150"/>
        <v>1</v>
      </c>
      <c r="J880" s="13">
        <f t="shared" si="151"/>
        <v>0</v>
      </c>
      <c r="K880" s="46" t="str">
        <f>IF($K$7=0,"",VLOOKUP(A880,Opdracht!$A$11:$J$1010,8,FALSE))</f>
        <v/>
      </c>
      <c r="L880" s="13">
        <f t="shared" si="152"/>
        <v>0</v>
      </c>
      <c r="M880" s="12">
        <f t="shared" si="153"/>
        <v>0</v>
      </c>
      <c r="N880" s="12">
        <f t="shared" si="154"/>
        <v>0</v>
      </c>
      <c r="O880" s="46" t="str">
        <f t="shared" si="155"/>
        <v/>
      </c>
      <c r="P880" s="20" t="str">
        <f>IF(ISERROR(O880),(G880),IF(OR(ISERROR(G880),ISERROR(K880)),"",IF(AND(G880="",K880=""),IF(A880="","",""),IF(ISNUMBER(O880),IF(OR($O$7="T",$O$7="A"),IF(AND(O880&gt;5,O880&lt;$P$4),5,IF(AND(O880&gt;=$P$4,O880&lt;=6),6,MROUND(O880,P$7))),IF(AND(MIN(G880,K880)&lt;#REF!,R880="!",O880&gt;=$P$4),"ONV",IF(AND(O880&gt;5,O880&lt;$P$4),5,IF(AND(O880&gt;=$P$4,O880&lt;=6),6,MROUND(O880,P$7))))),""))))</f>
        <v/>
      </c>
      <c r="Q880" s="187" t="e">
        <f>IF(AND($O$7="B",ISNUMBER(O880),MIN(G880,K880)&lt;#REF!),"!","")</f>
        <v>#REF!</v>
      </c>
      <c r="R880" s="190" t="str">
        <f t="shared" si="146"/>
        <v/>
      </c>
      <c r="S880" s="193" t="str">
        <f t="shared" si="156"/>
        <v/>
      </c>
    </row>
    <row r="881" spans="1:19" x14ac:dyDescent="0.2">
      <c r="A881" s="21" t="str">
        <f>OutputOsiris!A881</f>
        <v/>
      </c>
      <c r="B881" s="26" t="str">
        <f>VLOOKUP(A881,InputToets!$A$9:$A$1008,1,FALSE)</f>
        <v/>
      </c>
      <c r="C881" s="44" t="str">
        <f t="shared" si="147"/>
        <v/>
      </c>
      <c r="D881" s="45" t="str">
        <f>VLOOKUP(A881,Opdracht!$A$11:$A$1010,1,FALSE)</f>
        <v/>
      </c>
      <c r="E881" s="44" t="str">
        <f t="shared" si="148"/>
        <v/>
      </c>
      <c r="F881" s="19" t="str">
        <f>VLOOKUP(A881,OutputOsiris!$A$9:$B$1008,2,FALSE)</f>
        <v/>
      </c>
      <c r="G881" s="46" t="str">
        <f>IF(C881="NEE","",VLOOKUP(A881,InputToets!$A$9:$J$1008,8,FALSE))</f>
        <v/>
      </c>
      <c r="H881" s="13">
        <f t="shared" si="149"/>
        <v>0</v>
      </c>
      <c r="I881" s="12">
        <f t="shared" si="150"/>
        <v>1</v>
      </c>
      <c r="J881" s="13">
        <f t="shared" si="151"/>
        <v>0</v>
      </c>
      <c r="K881" s="46" t="str">
        <f>IF($K$7=0,"",VLOOKUP(A881,Opdracht!$A$11:$J$1010,8,FALSE))</f>
        <v/>
      </c>
      <c r="L881" s="13">
        <f t="shared" si="152"/>
        <v>0</v>
      </c>
      <c r="M881" s="12">
        <f t="shared" si="153"/>
        <v>0</v>
      </c>
      <c r="N881" s="12">
        <f t="shared" si="154"/>
        <v>0</v>
      </c>
      <c r="O881" s="46" t="str">
        <f t="shared" si="155"/>
        <v/>
      </c>
      <c r="P881" s="20" t="str">
        <f>IF(ISERROR(O881),(G881),IF(OR(ISERROR(G881),ISERROR(K881)),"",IF(AND(G881="",K881=""),IF(A881="","",""),IF(ISNUMBER(O881),IF(OR($O$7="T",$O$7="A"),IF(AND(O881&gt;5,O881&lt;$P$4),5,IF(AND(O881&gt;=$P$4,O881&lt;=6),6,MROUND(O881,P$7))),IF(AND(MIN(G881,K881)&lt;#REF!,R881="!",O881&gt;=$P$4),"ONV",IF(AND(O881&gt;5,O881&lt;$P$4),5,IF(AND(O881&gt;=$P$4,O881&lt;=6),6,MROUND(O881,P$7))))),""))))</f>
        <v/>
      </c>
      <c r="Q881" s="187" t="e">
        <f>IF(AND($O$7="B",ISNUMBER(O881),MIN(G881,K881)&lt;#REF!),"!","")</f>
        <v>#REF!</v>
      </c>
      <c r="R881" s="190" t="str">
        <f t="shared" si="146"/>
        <v/>
      </c>
      <c r="S881" s="193" t="str">
        <f t="shared" si="156"/>
        <v/>
      </c>
    </row>
    <row r="882" spans="1:19" x14ac:dyDescent="0.2">
      <c r="A882" s="21" t="str">
        <f>OutputOsiris!A882</f>
        <v/>
      </c>
      <c r="B882" s="26" t="str">
        <f>VLOOKUP(A882,InputToets!$A$9:$A$1008,1,FALSE)</f>
        <v/>
      </c>
      <c r="C882" s="44" t="str">
        <f t="shared" si="147"/>
        <v/>
      </c>
      <c r="D882" s="45" t="str">
        <f>VLOOKUP(A882,Opdracht!$A$11:$A$1010,1,FALSE)</f>
        <v/>
      </c>
      <c r="E882" s="44" t="str">
        <f t="shared" si="148"/>
        <v/>
      </c>
      <c r="F882" s="19" t="str">
        <f>VLOOKUP(A882,OutputOsiris!$A$9:$B$1008,2,FALSE)</f>
        <v/>
      </c>
      <c r="G882" s="46" t="str">
        <f>IF(C882="NEE","",VLOOKUP(A882,InputToets!$A$9:$J$1008,8,FALSE))</f>
        <v/>
      </c>
      <c r="H882" s="13">
        <f t="shared" si="149"/>
        <v>0</v>
      </c>
      <c r="I882" s="12">
        <f t="shared" si="150"/>
        <v>1</v>
      </c>
      <c r="J882" s="13">
        <f t="shared" si="151"/>
        <v>0</v>
      </c>
      <c r="K882" s="46" t="str">
        <f>IF($K$7=0,"",VLOOKUP(A882,Opdracht!$A$11:$J$1010,8,FALSE))</f>
        <v/>
      </c>
      <c r="L882" s="13">
        <f t="shared" si="152"/>
        <v>0</v>
      </c>
      <c r="M882" s="12">
        <f t="shared" si="153"/>
        <v>0</v>
      </c>
      <c r="N882" s="12">
        <f t="shared" si="154"/>
        <v>0</v>
      </c>
      <c r="O882" s="46" t="str">
        <f t="shared" si="155"/>
        <v/>
      </c>
      <c r="P882" s="20" t="str">
        <f>IF(ISERROR(O882),(G882),IF(OR(ISERROR(G882),ISERROR(K882)),"",IF(AND(G882="",K882=""),IF(A882="","",""),IF(ISNUMBER(O882),IF(OR($O$7="T",$O$7="A"),IF(AND(O882&gt;5,O882&lt;$P$4),5,IF(AND(O882&gt;=$P$4,O882&lt;=6),6,MROUND(O882,P$7))),IF(AND(MIN(G882,K882)&lt;#REF!,R882="!",O882&gt;=$P$4),"ONV",IF(AND(O882&gt;5,O882&lt;$P$4),5,IF(AND(O882&gt;=$P$4,O882&lt;=6),6,MROUND(O882,P$7))))),""))))</f>
        <v/>
      </c>
      <c r="Q882" s="187" t="e">
        <f>IF(AND($O$7="B",ISNUMBER(O882),MIN(G882,K882)&lt;#REF!),"!","")</f>
        <v>#REF!</v>
      </c>
      <c r="R882" s="190" t="str">
        <f t="shared" si="146"/>
        <v/>
      </c>
      <c r="S882" s="193" t="str">
        <f t="shared" si="156"/>
        <v/>
      </c>
    </row>
    <row r="883" spans="1:19" x14ac:dyDescent="0.2">
      <c r="A883" s="21" t="str">
        <f>OutputOsiris!A883</f>
        <v/>
      </c>
      <c r="B883" s="26" t="str">
        <f>VLOOKUP(A883,InputToets!$A$9:$A$1008,1,FALSE)</f>
        <v/>
      </c>
      <c r="C883" s="44" t="str">
        <f t="shared" si="147"/>
        <v/>
      </c>
      <c r="D883" s="45" t="str">
        <f>VLOOKUP(A883,Opdracht!$A$11:$A$1010,1,FALSE)</f>
        <v/>
      </c>
      <c r="E883" s="44" t="str">
        <f t="shared" si="148"/>
        <v/>
      </c>
      <c r="F883" s="19" t="str">
        <f>VLOOKUP(A883,OutputOsiris!$A$9:$B$1008,2,FALSE)</f>
        <v/>
      </c>
      <c r="G883" s="46" t="str">
        <f>IF(C883="NEE","",VLOOKUP(A883,InputToets!$A$9:$J$1008,8,FALSE))</f>
        <v/>
      </c>
      <c r="H883" s="13">
        <f t="shared" si="149"/>
        <v>0</v>
      </c>
      <c r="I883" s="12">
        <f t="shared" si="150"/>
        <v>1</v>
      </c>
      <c r="J883" s="13">
        <f t="shared" si="151"/>
        <v>0</v>
      </c>
      <c r="K883" s="46" t="str">
        <f>IF($K$7=0,"",VLOOKUP(A883,Opdracht!$A$11:$J$1010,8,FALSE))</f>
        <v/>
      </c>
      <c r="L883" s="13">
        <f t="shared" si="152"/>
        <v>0</v>
      </c>
      <c r="M883" s="12">
        <f t="shared" si="153"/>
        <v>0</v>
      </c>
      <c r="N883" s="12">
        <f t="shared" si="154"/>
        <v>0</v>
      </c>
      <c r="O883" s="46" t="str">
        <f t="shared" si="155"/>
        <v/>
      </c>
      <c r="P883" s="20" t="str">
        <f>IF(ISERROR(O883),(G883),IF(OR(ISERROR(G883),ISERROR(K883)),"",IF(AND(G883="",K883=""),IF(A883="","",""),IF(ISNUMBER(O883),IF(OR($O$7="T",$O$7="A"),IF(AND(O883&gt;5,O883&lt;$P$4),5,IF(AND(O883&gt;=$P$4,O883&lt;=6),6,MROUND(O883,P$7))),IF(AND(MIN(G883,K883)&lt;#REF!,R883="!",O883&gt;=$P$4),"ONV",IF(AND(O883&gt;5,O883&lt;$P$4),5,IF(AND(O883&gt;=$P$4,O883&lt;=6),6,MROUND(O883,P$7))))),""))))</f>
        <v/>
      </c>
      <c r="Q883" s="187" t="e">
        <f>IF(AND($O$7="B",ISNUMBER(O883),MIN(G883,K883)&lt;#REF!),"!","")</f>
        <v>#REF!</v>
      </c>
      <c r="R883" s="190" t="str">
        <f t="shared" si="146"/>
        <v/>
      </c>
      <c r="S883" s="193" t="str">
        <f t="shared" si="156"/>
        <v/>
      </c>
    </row>
    <row r="884" spans="1:19" x14ac:dyDescent="0.2">
      <c r="A884" s="21" t="str">
        <f>OutputOsiris!A884</f>
        <v/>
      </c>
      <c r="B884" s="26" t="str">
        <f>VLOOKUP(A884,InputToets!$A$9:$A$1008,1,FALSE)</f>
        <v/>
      </c>
      <c r="C884" s="44" t="str">
        <f t="shared" si="147"/>
        <v/>
      </c>
      <c r="D884" s="45" t="str">
        <f>VLOOKUP(A884,Opdracht!$A$11:$A$1010,1,FALSE)</f>
        <v/>
      </c>
      <c r="E884" s="44" t="str">
        <f t="shared" si="148"/>
        <v/>
      </c>
      <c r="F884" s="19" t="str">
        <f>VLOOKUP(A884,OutputOsiris!$A$9:$B$1008,2,FALSE)</f>
        <v/>
      </c>
      <c r="G884" s="46" t="str">
        <f>IF(C884="NEE","",VLOOKUP(A884,InputToets!$A$9:$J$1008,8,FALSE))</f>
        <v/>
      </c>
      <c r="H884" s="13">
        <f t="shared" si="149"/>
        <v>0</v>
      </c>
      <c r="I884" s="12">
        <f t="shared" si="150"/>
        <v>1</v>
      </c>
      <c r="J884" s="13">
        <f t="shared" si="151"/>
        <v>0</v>
      </c>
      <c r="K884" s="46" t="str">
        <f>IF($K$7=0,"",VLOOKUP(A884,Opdracht!$A$11:$J$1010,8,FALSE))</f>
        <v/>
      </c>
      <c r="L884" s="13">
        <f t="shared" si="152"/>
        <v>0</v>
      </c>
      <c r="M884" s="12">
        <f t="shared" si="153"/>
        <v>0</v>
      </c>
      <c r="N884" s="12">
        <f t="shared" si="154"/>
        <v>0</v>
      </c>
      <c r="O884" s="46" t="str">
        <f t="shared" si="155"/>
        <v/>
      </c>
      <c r="P884" s="20" t="str">
        <f>IF(ISERROR(O884),(G884),IF(OR(ISERROR(G884),ISERROR(K884)),"",IF(AND(G884="",K884=""),IF(A884="","",""),IF(ISNUMBER(O884),IF(OR($O$7="T",$O$7="A"),IF(AND(O884&gt;5,O884&lt;$P$4),5,IF(AND(O884&gt;=$P$4,O884&lt;=6),6,MROUND(O884,P$7))),IF(AND(MIN(G884,K884)&lt;#REF!,R884="!",O884&gt;=$P$4),"ONV",IF(AND(O884&gt;5,O884&lt;$P$4),5,IF(AND(O884&gt;=$P$4,O884&lt;=6),6,MROUND(O884,P$7))))),""))))</f>
        <v/>
      </c>
      <c r="Q884" s="187" t="e">
        <f>IF(AND($O$7="B",ISNUMBER(O884),MIN(G884,K884)&lt;#REF!),"!","")</f>
        <v>#REF!</v>
      </c>
      <c r="R884" s="190" t="str">
        <f t="shared" si="146"/>
        <v/>
      </c>
      <c r="S884" s="193" t="str">
        <f t="shared" si="156"/>
        <v/>
      </c>
    </row>
    <row r="885" spans="1:19" x14ac:dyDescent="0.2">
      <c r="A885" s="21" t="str">
        <f>OutputOsiris!A885</f>
        <v/>
      </c>
      <c r="B885" s="26" t="str">
        <f>VLOOKUP(A885,InputToets!$A$9:$A$1008,1,FALSE)</f>
        <v/>
      </c>
      <c r="C885" s="44" t="str">
        <f t="shared" si="147"/>
        <v/>
      </c>
      <c r="D885" s="45" t="str">
        <f>VLOOKUP(A885,Opdracht!$A$11:$A$1010,1,FALSE)</f>
        <v/>
      </c>
      <c r="E885" s="44" t="str">
        <f t="shared" si="148"/>
        <v/>
      </c>
      <c r="F885" s="19" t="str">
        <f>VLOOKUP(A885,OutputOsiris!$A$9:$B$1008,2,FALSE)</f>
        <v/>
      </c>
      <c r="G885" s="46" t="str">
        <f>IF(C885="NEE","",VLOOKUP(A885,InputToets!$A$9:$J$1008,8,FALSE))</f>
        <v/>
      </c>
      <c r="H885" s="13">
        <f t="shared" si="149"/>
        <v>0</v>
      </c>
      <c r="I885" s="12">
        <f t="shared" si="150"/>
        <v>1</v>
      </c>
      <c r="J885" s="13">
        <f t="shared" si="151"/>
        <v>0</v>
      </c>
      <c r="K885" s="46" t="str">
        <f>IF($K$7=0,"",VLOOKUP(A885,Opdracht!$A$11:$J$1010,8,FALSE))</f>
        <v/>
      </c>
      <c r="L885" s="13">
        <f t="shared" si="152"/>
        <v>0</v>
      </c>
      <c r="M885" s="12">
        <f t="shared" si="153"/>
        <v>0</v>
      </c>
      <c r="N885" s="12">
        <f t="shared" si="154"/>
        <v>0</v>
      </c>
      <c r="O885" s="46" t="str">
        <f t="shared" si="155"/>
        <v/>
      </c>
      <c r="P885" s="20" t="str">
        <f>IF(ISERROR(O885),(G885),IF(OR(ISERROR(G885),ISERROR(K885)),"",IF(AND(G885="",K885=""),IF(A885="","",""),IF(ISNUMBER(O885),IF(OR($O$7="T",$O$7="A"),IF(AND(O885&gt;5,O885&lt;$P$4),5,IF(AND(O885&gt;=$P$4,O885&lt;=6),6,MROUND(O885,P$7))),IF(AND(MIN(G885,K885)&lt;#REF!,R885="!",O885&gt;=$P$4),"ONV",IF(AND(O885&gt;5,O885&lt;$P$4),5,IF(AND(O885&gt;=$P$4,O885&lt;=6),6,MROUND(O885,P$7))))),""))))</f>
        <v/>
      </c>
      <c r="Q885" s="187" t="e">
        <f>IF(AND($O$7="B",ISNUMBER(O885),MIN(G885,K885)&lt;#REF!),"!","")</f>
        <v>#REF!</v>
      </c>
      <c r="R885" s="190" t="str">
        <f t="shared" si="146"/>
        <v/>
      </c>
      <c r="S885" s="193" t="str">
        <f t="shared" si="156"/>
        <v/>
      </c>
    </row>
    <row r="886" spans="1:19" x14ac:dyDescent="0.2">
      <c r="A886" s="21" t="str">
        <f>OutputOsiris!A886</f>
        <v/>
      </c>
      <c r="B886" s="26" t="str">
        <f>VLOOKUP(A886,InputToets!$A$9:$A$1008,1,FALSE)</f>
        <v/>
      </c>
      <c r="C886" s="44" t="str">
        <f t="shared" si="147"/>
        <v/>
      </c>
      <c r="D886" s="45" t="str">
        <f>VLOOKUP(A886,Opdracht!$A$11:$A$1010,1,FALSE)</f>
        <v/>
      </c>
      <c r="E886" s="44" t="str">
        <f t="shared" si="148"/>
        <v/>
      </c>
      <c r="F886" s="19" t="str">
        <f>VLOOKUP(A886,OutputOsiris!$A$9:$B$1008,2,FALSE)</f>
        <v/>
      </c>
      <c r="G886" s="46" t="str">
        <f>IF(C886="NEE","",VLOOKUP(A886,InputToets!$A$9:$J$1008,8,FALSE))</f>
        <v/>
      </c>
      <c r="H886" s="13">
        <f t="shared" si="149"/>
        <v>0</v>
      </c>
      <c r="I886" s="12">
        <f t="shared" si="150"/>
        <v>1</v>
      </c>
      <c r="J886" s="13">
        <f t="shared" si="151"/>
        <v>0</v>
      </c>
      <c r="K886" s="46" t="str">
        <f>IF($K$7=0,"",VLOOKUP(A886,Opdracht!$A$11:$J$1010,8,FALSE))</f>
        <v/>
      </c>
      <c r="L886" s="13">
        <f t="shared" si="152"/>
        <v>0</v>
      </c>
      <c r="M886" s="12">
        <f t="shared" si="153"/>
        <v>0</v>
      </c>
      <c r="N886" s="12">
        <f t="shared" si="154"/>
        <v>0</v>
      </c>
      <c r="O886" s="46" t="str">
        <f t="shared" si="155"/>
        <v/>
      </c>
      <c r="P886" s="20" t="str">
        <f>IF(ISERROR(O886),(G886),IF(OR(ISERROR(G886),ISERROR(K886)),"",IF(AND(G886="",K886=""),IF(A886="","",""),IF(ISNUMBER(O886),IF(OR($O$7="T",$O$7="A"),IF(AND(O886&gt;5,O886&lt;$P$4),5,IF(AND(O886&gt;=$P$4,O886&lt;=6),6,MROUND(O886,P$7))),IF(AND(MIN(G886,K886)&lt;#REF!,R886="!",O886&gt;=$P$4),"ONV",IF(AND(O886&gt;5,O886&lt;$P$4),5,IF(AND(O886&gt;=$P$4,O886&lt;=6),6,MROUND(O886,P$7))))),""))))</f>
        <v/>
      </c>
      <c r="Q886" s="187" t="e">
        <f>IF(AND($O$7="B",ISNUMBER(O886),MIN(G886,K886)&lt;#REF!),"!","")</f>
        <v>#REF!</v>
      </c>
      <c r="R886" s="190" t="str">
        <f t="shared" si="146"/>
        <v/>
      </c>
      <c r="S886" s="193" t="str">
        <f t="shared" si="156"/>
        <v/>
      </c>
    </row>
    <row r="887" spans="1:19" x14ac:dyDescent="0.2">
      <c r="A887" s="21" t="str">
        <f>OutputOsiris!A887</f>
        <v/>
      </c>
      <c r="B887" s="26" t="str">
        <f>VLOOKUP(A887,InputToets!$A$9:$A$1008,1,FALSE)</f>
        <v/>
      </c>
      <c r="C887" s="44" t="str">
        <f t="shared" si="147"/>
        <v/>
      </c>
      <c r="D887" s="45" t="str">
        <f>VLOOKUP(A887,Opdracht!$A$11:$A$1010,1,FALSE)</f>
        <v/>
      </c>
      <c r="E887" s="44" t="str">
        <f t="shared" si="148"/>
        <v/>
      </c>
      <c r="F887" s="19" t="str">
        <f>VLOOKUP(A887,OutputOsiris!$A$9:$B$1008,2,FALSE)</f>
        <v/>
      </c>
      <c r="G887" s="46" t="str">
        <f>IF(C887="NEE","",VLOOKUP(A887,InputToets!$A$9:$J$1008,8,FALSE))</f>
        <v/>
      </c>
      <c r="H887" s="13">
        <f t="shared" si="149"/>
        <v>0</v>
      </c>
      <c r="I887" s="12">
        <f t="shared" si="150"/>
        <v>1</v>
      </c>
      <c r="J887" s="13">
        <f t="shared" si="151"/>
        <v>0</v>
      </c>
      <c r="K887" s="46" t="str">
        <f>IF($K$7=0,"",VLOOKUP(A887,Opdracht!$A$11:$J$1010,8,FALSE))</f>
        <v/>
      </c>
      <c r="L887" s="13">
        <f t="shared" si="152"/>
        <v>0</v>
      </c>
      <c r="M887" s="12">
        <f t="shared" si="153"/>
        <v>0</v>
      </c>
      <c r="N887" s="12">
        <f t="shared" si="154"/>
        <v>0</v>
      </c>
      <c r="O887" s="46" t="str">
        <f t="shared" si="155"/>
        <v/>
      </c>
      <c r="P887" s="20" t="str">
        <f>IF(ISERROR(O887),(G887),IF(OR(ISERROR(G887),ISERROR(K887)),"",IF(AND(G887="",K887=""),IF(A887="","",""),IF(ISNUMBER(O887),IF(OR($O$7="T",$O$7="A"),IF(AND(O887&gt;5,O887&lt;$P$4),5,IF(AND(O887&gt;=$P$4,O887&lt;=6),6,MROUND(O887,P$7))),IF(AND(MIN(G887,K887)&lt;#REF!,R887="!",O887&gt;=$P$4),"ONV",IF(AND(O887&gt;5,O887&lt;$P$4),5,IF(AND(O887&gt;=$P$4,O887&lt;=6),6,MROUND(O887,P$7))))),""))))</f>
        <v/>
      </c>
      <c r="Q887" s="187" t="e">
        <f>IF(AND($O$7="B",ISNUMBER(O887),MIN(G887,K887)&lt;#REF!),"!","")</f>
        <v>#REF!</v>
      </c>
      <c r="R887" s="190" t="str">
        <f t="shared" si="146"/>
        <v/>
      </c>
      <c r="S887" s="193" t="str">
        <f t="shared" si="156"/>
        <v/>
      </c>
    </row>
    <row r="888" spans="1:19" x14ac:dyDescent="0.2">
      <c r="A888" s="21" t="str">
        <f>OutputOsiris!A888</f>
        <v/>
      </c>
      <c r="B888" s="26" t="str">
        <f>VLOOKUP(A888,InputToets!$A$9:$A$1008,1,FALSE)</f>
        <v/>
      </c>
      <c r="C888" s="44" t="str">
        <f t="shared" si="147"/>
        <v/>
      </c>
      <c r="D888" s="45" t="str">
        <f>VLOOKUP(A888,Opdracht!$A$11:$A$1010,1,FALSE)</f>
        <v/>
      </c>
      <c r="E888" s="44" t="str">
        <f t="shared" si="148"/>
        <v/>
      </c>
      <c r="F888" s="19" t="str">
        <f>VLOOKUP(A888,OutputOsiris!$A$9:$B$1008,2,FALSE)</f>
        <v/>
      </c>
      <c r="G888" s="46" t="str">
        <f>IF(C888="NEE","",VLOOKUP(A888,InputToets!$A$9:$J$1008,8,FALSE))</f>
        <v/>
      </c>
      <c r="H888" s="13">
        <f t="shared" si="149"/>
        <v>0</v>
      </c>
      <c r="I888" s="12">
        <f t="shared" si="150"/>
        <v>1</v>
      </c>
      <c r="J888" s="13">
        <f t="shared" si="151"/>
        <v>0</v>
      </c>
      <c r="K888" s="46" t="str">
        <f>IF($K$7=0,"",VLOOKUP(A888,Opdracht!$A$11:$J$1010,8,FALSE))</f>
        <v/>
      </c>
      <c r="L888" s="13">
        <f t="shared" si="152"/>
        <v>0</v>
      </c>
      <c r="M888" s="12">
        <f t="shared" si="153"/>
        <v>0</v>
      </c>
      <c r="N888" s="12">
        <f t="shared" si="154"/>
        <v>0</v>
      </c>
      <c r="O888" s="46" t="str">
        <f t="shared" si="155"/>
        <v/>
      </c>
      <c r="P888" s="20" t="str">
        <f>IF(ISERROR(O888),(G888),IF(OR(ISERROR(G888),ISERROR(K888)),"",IF(AND(G888="",K888=""),IF(A888="","",""),IF(ISNUMBER(O888),IF(OR($O$7="T",$O$7="A"),IF(AND(O888&gt;5,O888&lt;$P$4),5,IF(AND(O888&gt;=$P$4,O888&lt;=6),6,MROUND(O888,P$7))),IF(AND(MIN(G888,K888)&lt;#REF!,R888="!",O888&gt;=$P$4),"ONV",IF(AND(O888&gt;5,O888&lt;$P$4),5,IF(AND(O888&gt;=$P$4,O888&lt;=6),6,MROUND(O888,P$7))))),""))))</f>
        <v/>
      </c>
      <c r="Q888" s="187" t="e">
        <f>IF(AND($O$7="B",ISNUMBER(O888),MIN(G888,K888)&lt;#REF!),"!","")</f>
        <v>#REF!</v>
      </c>
      <c r="R888" s="190" t="str">
        <f t="shared" si="146"/>
        <v/>
      </c>
      <c r="S888" s="193" t="str">
        <f t="shared" si="156"/>
        <v/>
      </c>
    </row>
    <row r="889" spans="1:19" x14ac:dyDescent="0.2">
      <c r="A889" s="21" t="str">
        <f>OutputOsiris!A889</f>
        <v/>
      </c>
      <c r="B889" s="26" t="str">
        <f>VLOOKUP(A889,InputToets!$A$9:$A$1008,1,FALSE)</f>
        <v/>
      </c>
      <c r="C889" s="44" t="str">
        <f t="shared" si="147"/>
        <v/>
      </c>
      <c r="D889" s="45" t="str">
        <f>VLOOKUP(A889,Opdracht!$A$11:$A$1010,1,FALSE)</f>
        <v/>
      </c>
      <c r="E889" s="44" t="str">
        <f t="shared" si="148"/>
        <v/>
      </c>
      <c r="F889" s="19" t="str">
        <f>VLOOKUP(A889,OutputOsiris!$A$9:$B$1008,2,FALSE)</f>
        <v/>
      </c>
      <c r="G889" s="46" t="str">
        <f>IF(C889="NEE","",VLOOKUP(A889,InputToets!$A$9:$J$1008,8,FALSE))</f>
        <v/>
      </c>
      <c r="H889" s="13">
        <f t="shared" si="149"/>
        <v>0</v>
      </c>
      <c r="I889" s="12">
        <f t="shared" si="150"/>
        <v>1</v>
      </c>
      <c r="J889" s="13">
        <f t="shared" si="151"/>
        <v>0</v>
      </c>
      <c r="K889" s="46" t="str">
        <f>IF($K$7=0,"",VLOOKUP(A889,Opdracht!$A$11:$J$1010,8,FALSE))</f>
        <v/>
      </c>
      <c r="L889" s="13">
        <f t="shared" si="152"/>
        <v>0</v>
      </c>
      <c r="M889" s="12">
        <f t="shared" si="153"/>
        <v>0</v>
      </c>
      <c r="N889" s="12">
        <f t="shared" si="154"/>
        <v>0</v>
      </c>
      <c r="O889" s="46" t="str">
        <f t="shared" si="155"/>
        <v/>
      </c>
      <c r="P889" s="20" t="str">
        <f>IF(ISERROR(O889),(G889),IF(OR(ISERROR(G889),ISERROR(K889)),"",IF(AND(G889="",K889=""),IF(A889="","",""),IF(ISNUMBER(O889),IF(OR($O$7="T",$O$7="A"),IF(AND(O889&gt;5,O889&lt;$P$4),5,IF(AND(O889&gt;=$P$4,O889&lt;=6),6,MROUND(O889,P$7))),IF(AND(MIN(G889,K889)&lt;#REF!,R889="!",O889&gt;=$P$4),"ONV",IF(AND(O889&gt;5,O889&lt;$P$4),5,IF(AND(O889&gt;=$P$4,O889&lt;=6),6,MROUND(O889,P$7))))),""))))</f>
        <v/>
      </c>
      <c r="Q889" s="187" t="e">
        <f>IF(AND($O$7="B",ISNUMBER(O889),MIN(G889,K889)&lt;#REF!),"!","")</f>
        <v>#REF!</v>
      </c>
      <c r="R889" s="190" t="str">
        <f t="shared" si="146"/>
        <v/>
      </c>
      <c r="S889" s="193" t="str">
        <f t="shared" si="156"/>
        <v/>
      </c>
    </row>
    <row r="890" spans="1:19" x14ac:dyDescent="0.2">
      <c r="A890" s="21" t="str">
        <f>OutputOsiris!A890</f>
        <v/>
      </c>
      <c r="B890" s="26" t="str">
        <f>VLOOKUP(A890,InputToets!$A$9:$A$1008,1,FALSE)</f>
        <v/>
      </c>
      <c r="C890" s="44" t="str">
        <f t="shared" si="147"/>
        <v/>
      </c>
      <c r="D890" s="45" t="str">
        <f>VLOOKUP(A890,Opdracht!$A$11:$A$1010,1,FALSE)</f>
        <v/>
      </c>
      <c r="E890" s="44" t="str">
        <f t="shared" si="148"/>
        <v/>
      </c>
      <c r="F890" s="19" t="str">
        <f>VLOOKUP(A890,OutputOsiris!$A$9:$B$1008,2,FALSE)</f>
        <v/>
      </c>
      <c r="G890" s="46" t="str">
        <f>IF(C890="NEE","",VLOOKUP(A890,InputToets!$A$9:$J$1008,8,FALSE))</f>
        <v/>
      </c>
      <c r="H890" s="13">
        <f t="shared" si="149"/>
        <v>0</v>
      </c>
      <c r="I890" s="12">
        <f t="shared" si="150"/>
        <v>1</v>
      </c>
      <c r="J890" s="13">
        <f t="shared" si="151"/>
        <v>0</v>
      </c>
      <c r="K890" s="46" t="str">
        <f>IF($K$7=0,"",VLOOKUP(A890,Opdracht!$A$11:$J$1010,8,FALSE))</f>
        <v/>
      </c>
      <c r="L890" s="13">
        <f t="shared" si="152"/>
        <v>0</v>
      </c>
      <c r="M890" s="12">
        <f t="shared" si="153"/>
        <v>0</v>
      </c>
      <c r="N890" s="12">
        <f t="shared" si="154"/>
        <v>0</v>
      </c>
      <c r="O890" s="46" t="str">
        <f t="shared" si="155"/>
        <v/>
      </c>
      <c r="P890" s="20" t="str">
        <f>IF(ISERROR(O890),(G890),IF(OR(ISERROR(G890),ISERROR(K890)),"",IF(AND(G890="",K890=""),IF(A890="","",""),IF(ISNUMBER(O890),IF(OR($O$7="T",$O$7="A"),IF(AND(O890&gt;5,O890&lt;$P$4),5,IF(AND(O890&gt;=$P$4,O890&lt;=6),6,MROUND(O890,P$7))),IF(AND(MIN(G890,K890)&lt;#REF!,R890="!",O890&gt;=$P$4),"ONV",IF(AND(O890&gt;5,O890&lt;$P$4),5,IF(AND(O890&gt;=$P$4,O890&lt;=6),6,MROUND(O890,P$7))))),""))))</f>
        <v/>
      </c>
      <c r="Q890" s="187" t="e">
        <f>IF(AND($O$7="B",ISNUMBER(O890),MIN(G890,K890)&lt;#REF!),"!","")</f>
        <v>#REF!</v>
      </c>
      <c r="R890" s="190" t="str">
        <f t="shared" si="146"/>
        <v/>
      </c>
      <c r="S890" s="193" t="str">
        <f t="shared" si="156"/>
        <v/>
      </c>
    </row>
    <row r="891" spans="1:19" x14ac:dyDescent="0.2">
      <c r="A891" s="21" t="str">
        <f>OutputOsiris!A891</f>
        <v/>
      </c>
      <c r="B891" s="26" t="str">
        <f>VLOOKUP(A891,InputToets!$A$9:$A$1008,1,FALSE)</f>
        <v/>
      </c>
      <c r="C891" s="44" t="str">
        <f t="shared" si="147"/>
        <v/>
      </c>
      <c r="D891" s="45" t="str">
        <f>VLOOKUP(A891,Opdracht!$A$11:$A$1010,1,FALSE)</f>
        <v/>
      </c>
      <c r="E891" s="44" t="str">
        <f t="shared" si="148"/>
        <v/>
      </c>
      <c r="F891" s="19" t="str">
        <f>VLOOKUP(A891,OutputOsiris!$A$9:$B$1008,2,FALSE)</f>
        <v/>
      </c>
      <c r="G891" s="46" t="str">
        <f>IF(C891="NEE","",VLOOKUP(A891,InputToets!$A$9:$J$1008,8,FALSE))</f>
        <v/>
      </c>
      <c r="H891" s="13">
        <f t="shared" si="149"/>
        <v>0</v>
      </c>
      <c r="I891" s="12">
        <f t="shared" si="150"/>
        <v>1</v>
      </c>
      <c r="J891" s="13">
        <f t="shared" si="151"/>
        <v>0</v>
      </c>
      <c r="K891" s="46" t="str">
        <f>IF($K$7=0,"",VLOOKUP(A891,Opdracht!$A$11:$J$1010,8,FALSE))</f>
        <v/>
      </c>
      <c r="L891" s="13">
        <f t="shared" si="152"/>
        <v>0</v>
      </c>
      <c r="M891" s="12">
        <f t="shared" si="153"/>
        <v>0</v>
      </c>
      <c r="N891" s="12">
        <f t="shared" si="154"/>
        <v>0</v>
      </c>
      <c r="O891" s="46" t="str">
        <f t="shared" si="155"/>
        <v/>
      </c>
      <c r="P891" s="20" t="str">
        <f>IF(ISERROR(O891),(G891),IF(OR(ISERROR(G891),ISERROR(K891)),"",IF(AND(G891="",K891=""),IF(A891="","",""),IF(ISNUMBER(O891),IF(OR($O$7="T",$O$7="A"),IF(AND(O891&gt;5,O891&lt;$P$4),5,IF(AND(O891&gt;=$P$4,O891&lt;=6),6,MROUND(O891,P$7))),IF(AND(MIN(G891,K891)&lt;#REF!,R891="!",O891&gt;=$P$4),"ONV",IF(AND(O891&gt;5,O891&lt;$P$4),5,IF(AND(O891&gt;=$P$4,O891&lt;=6),6,MROUND(O891,P$7))))),""))))</f>
        <v/>
      </c>
      <c r="Q891" s="187" t="e">
        <f>IF(AND($O$7="B",ISNUMBER(O891),MIN(G891,K891)&lt;#REF!),"!","")</f>
        <v>#REF!</v>
      </c>
      <c r="R891" s="190" t="str">
        <f t="shared" si="146"/>
        <v/>
      </c>
      <c r="S891" s="193" t="str">
        <f t="shared" si="156"/>
        <v/>
      </c>
    </row>
    <row r="892" spans="1:19" x14ac:dyDescent="0.2">
      <c r="A892" s="21" t="str">
        <f>OutputOsiris!A892</f>
        <v/>
      </c>
      <c r="B892" s="26" t="str">
        <f>VLOOKUP(A892,InputToets!$A$9:$A$1008,1,FALSE)</f>
        <v/>
      </c>
      <c r="C892" s="44" t="str">
        <f t="shared" si="147"/>
        <v/>
      </c>
      <c r="D892" s="45" t="str">
        <f>VLOOKUP(A892,Opdracht!$A$11:$A$1010,1,FALSE)</f>
        <v/>
      </c>
      <c r="E892" s="44" t="str">
        <f t="shared" si="148"/>
        <v/>
      </c>
      <c r="F892" s="19" t="str">
        <f>VLOOKUP(A892,OutputOsiris!$A$9:$B$1008,2,FALSE)</f>
        <v/>
      </c>
      <c r="G892" s="46" t="str">
        <f>IF(C892="NEE","",VLOOKUP(A892,InputToets!$A$9:$J$1008,8,FALSE))</f>
        <v/>
      </c>
      <c r="H892" s="13">
        <f t="shared" si="149"/>
        <v>0</v>
      </c>
      <c r="I892" s="12">
        <f t="shared" si="150"/>
        <v>1</v>
      </c>
      <c r="J892" s="13">
        <f t="shared" si="151"/>
        <v>0</v>
      </c>
      <c r="K892" s="46" t="str">
        <f>IF($K$7=0,"",VLOOKUP(A892,Opdracht!$A$11:$J$1010,8,FALSE))</f>
        <v/>
      </c>
      <c r="L892" s="13">
        <f t="shared" si="152"/>
        <v>0</v>
      </c>
      <c r="M892" s="12">
        <f t="shared" si="153"/>
        <v>0</v>
      </c>
      <c r="N892" s="12">
        <f t="shared" si="154"/>
        <v>0</v>
      </c>
      <c r="O892" s="46" t="str">
        <f t="shared" si="155"/>
        <v/>
      </c>
      <c r="P892" s="20" t="str">
        <f>IF(ISERROR(O892),(G892),IF(OR(ISERROR(G892),ISERROR(K892)),"",IF(AND(G892="",K892=""),IF(A892="","",""),IF(ISNUMBER(O892),IF(OR($O$7="T",$O$7="A"),IF(AND(O892&gt;5,O892&lt;$P$4),5,IF(AND(O892&gt;=$P$4,O892&lt;=6),6,MROUND(O892,P$7))),IF(AND(MIN(G892,K892)&lt;#REF!,R892="!",O892&gt;=$P$4),"ONV",IF(AND(O892&gt;5,O892&lt;$P$4),5,IF(AND(O892&gt;=$P$4,O892&lt;=6),6,MROUND(O892,P$7))))),""))))</f>
        <v/>
      </c>
      <c r="Q892" s="187" t="e">
        <f>IF(AND($O$7="B",ISNUMBER(O892),MIN(G892,K892)&lt;#REF!),"!","")</f>
        <v>#REF!</v>
      </c>
      <c r="R892" s="190" t="str">
        <f t="shared" si="146"/>
        <v/>
      </c>
      <c r="S892" s="193" t="str">
        <f t="shared" si="156"/>
        <v/>
      </c>
    </row>
    <row r="893" spans="1:19" x14ac:dyDescent="0.2">
      <c r="A893" s="21" t="str">
        <f>OutputOsiris!A893</f>
        <v/>
      </c>
      <c r="B893" s="26" t="str">
        <f>VLOOKUP(A893,InputToets!$A$9:$A$1008,1,FALSE)</f>
        <v/>
      </c>
      <c r="C893" s="44" t="str">
        <f t="shared" si="147"/>
        <v/>
      </c>
      <c r="D893" s="45" t="str">
        <f>VLOOKUP(A893,Opdracht!$A$11:$A$1010,1,FALSE)</f>
        <v/>
      </c>
      <c r="E893" s="44" t="str">
        <f t="shared" si="148"/>
        <v/>
      </c>
      <c r="F893" s="19" t="str">
        <f>VLOOKUP(A893,OutputOsiris!$A$9:$B$1008,2,FALSE)</f>
        <v/>
      </c>
      <c r="G893" s="46" t="str">
        <f>IF(C893="NEE","",VLOOKUP(A893,InputToets!$A$9:$J$1008,8,FALSE))</f>
        <v/>
      </c>
      <c r="H893" s="13">
        <f t="shared" si="149"/>
        <v>0</v>
      </c>
      <c r="I893" s="12">
        <f t="shared" si="150"/>
        <v>1</v>
      </c>
      <c r="J893" s="13">
        <f t="shared" si="151"/>
        <v>0</v>
      </c>
      <c r="K893" s="46" t="str">
        <f>IF($K$7=0,"",VLOOKUP(A893,Opdracht!$A$11:$J$1010,8,FALSE))</f>
        <v/>
      </c>
      <c r="L893" s="13">
        <f t="shared" si="152"/>
        <v>0</v>
      </c>
      <c r="M893" s="12">
        <f t="shared" si="153"/>
        <v>0</v>
      </c>
      <c r="N893" s="12">
        <f t="shared" si="154"/>
        <v>0</v>
      </c>
      <c r="O893" s="46" t="str">
        <f t="shared" si="155"/>
        <v/>
      </c>
      <c r="P893" s="20" t="str">
        <f>IF(ISERROR(O893),(G893),IF(OR(ISERROR(G893),ISERROR(K893)),"",IF(AND(G893="",K893=""),IF(A893="","",""),IF(ISNUMBER(O893),IF(OR($O$7="T",$O$7="A"),IF(AND(O893&gt;5,O893&lt;$P$4),5,IF(AND(O893&gt;=$P$4,O893&lt;=6),6,MROUND(O893,P$7))),IF(AND(MIN(G893,K893)&lt;#REF!,R893="!",O893&gt;=$P$4),"ONV",IF(AND(O893&gt;5,O893&lt;$P$4),5,IF(AND(O893&gt;=$P$4,O893&lt;=6),6,MROUND(O893,P$7))))),""))))</f>
        <v/>
      </c>
      <c r="Q893" s="187" t="e">
        <f>IF(AND($O$7="B",ISNUMBER(O893),MIN(G893,K893)&lt;#REF!),"!","")</f>
        <v>#REF!</v>
      </c>
      <c r="R893" s="190" t="str">
        <f t="shared" si="146"/>
        <v/>
      </c>
      <c r="S893" s="193" t="str">
        <f t="shared" si="156"/>
        <v/>
      </c>
    </row>
    <row r="894" spans="1:19" x14ac:dyDescent="0.2">
      <c r="A894" s="21" t="str">
        <f>OutputOsiris!A894</f>
        <v/>
      </c>
      <c r="B894" s="26" t="str">
        <f>VLOOKUP(A894,InputToets!$A$9:$A$1008,1,FALSE)</f>
        <v/>
      </c>
      <c r="C894" s="44" t="str">
        <f t="shared" si="147"/>
        <v/>
      </c>
      <c r="D894" s="45" t="str">
        <f>VLOOKUP(A894,Opdracht!$A$11:$A$1010,1,FALSE)</f>
        <v/>
      </c>
      <c r="E894" s="44" t="str">
        <f t="shared" si="148"/>
        <v/>
      </c>
      <c r="F894" s="19" t="str">
        <f>VLOOKUP(A894,OutputOsiris!$A$9:$B$1008,2,FALSE)</f>
        <v/>
      </c>
      <c r="G894" s="46" t="str">
        <f>IF(C894="NEE","",VLOOKUP(A894,InputToets!$A$9:$J$1008,8,FALSE))</f>
        <v/>
      </c>
      <c r="H894" s="13">
        <f t="shared" si="149"/>
        <v>0</v>
      </c>
      <c r="I894" s="12">
        <f t="shared" si="150"/>
        <v>1</v>
      </c>
      <c r="J894" s="13">
        <f t="shared" si="151"/>
        <v>0</v>
      </c>
      <c r="K894" s="46" t="str">
        <f>IF($K$7=0,"",VLOOKUP(A894,Opdracht!$A$11:$J$1010,8,FALSE))</f>
        <v/>
      </c>
      <c r="L894" s="13">
        <f t="shared" si="152"/>
        <v>0</v>
      </c>
      <c r="M894" s="12">
        <f t="shared" si="153"/>
        <v>0</v>
      </c>
      <c r="N894" s="12">
        <f t="shared" si="154"/>
        <v>0</v>
      </c>
      <c r="O894" s="46" t="str">
        <f t="shared" si="155"/>
        <v/>
      </c>
      <c r="P894" s="20" t="str">
        <f>IF(ISERROR(O894),(G894),IF(OR(ISERROR(G894),ISERROR(K894)),"",IF(AND(G894="",K894=""),IF(A894="","",""),IF(ISNUMBER(O894),IF(OR($O$7="T",$O$7="A"),IF(AND(O894&gt;5,O894&lt;$P$4),5,IF(AND(O894&gt;=$P$4,O894&lt;=6),6,MROUND(O894,P$7))),IF(AND(MIN(G894,K894)&lt;#REF!,R894="!",O894&gt;=$P$4),"ONV",IF(AND(O894&gt;5,O894&lt;$P$4),5,IF(AND(O894&gt;=$P$4,O894&lt;=6),6,MROUND(O894,P$7))))),""))))</f>
        <v/>
      </c>
      <c r="Q894" s="187" t="e">
        <f>IF(AND($O$7="B",ISNUMBER(O894),MIN(G894,K894)&lt;#REF!),"!","")</f>
        <v>#REF!</v>
      </c>
      <c r="R894" s="190" t="str">
        <f t="shared" si="146"/>
        <v/>
      </c>
      <c r="S894" s="193" t="str">
        <f t="shared" si="156"/>
        <v/>
      </c>
    </row>
    <row r="895" spans="1:19" x14ac:dyDescent="0.2">
      <c r="A895" s="21" t="str">
        <f>OutputOsiris!A895</f>
        <v/>
      </c>
      <c r="B895" s="26" t="str">
        <f>VLOOKUP(A895,InputToets!$A$9:$A$1008,1,FALSE)</f>
        <v/>
      </c>
      <c r="C895" s="44" t="str">
        <f t="shared" si="147"/>
        <v/>
      </c>
      <c r="D895" s="45" t="str">
        <f>VLOOKUP(A895,Opdracht!$A$11:$A$1010,1,FALSE)</f>
        <v/>
      </c>
      <c r="E895" s="44" t="str">
        <f t="shared" si="148"/>
        <v/>
      </c>
      <c r="F895" s="19" t="str">
        <f>VLOOKUP(A895,OutputOsiris!$A$9:$B$1008,2,FALSE)</f>
        <v/>
      </c>
      <c r="G895" s="46" t="str">
        <f>IF(C895="NEE","",VLOOKUP(A895,InputToets!$A$9:$J$1008,8,FALSE))</f>
        <v/>
      </c>
      <c r="H895" s="13">
        <f t="shared" si="149"/>
        <v>0</v>
      </c>
      <c r="I895" s="12">
        <f t="shared" si="150"/>
        <v>1</v>
      </c>
      <c r="J895" s="13">
        <f t="shared" si="151"/>
        <v>0</v>
      </c>
      <c r="K895" s="46" t="str">
        <f>IF($K$7=0,"",VLOOKUP(A895,Opdracht!$A$11:$J$1010,8,FALSE))</f>
        <v/>
      </c>
      <c r="L895" s="13">
        <f t="shared" si="152"/>
        <v>0</v>
      </c>
      <c r="M895" s="12">
        <f t="shared" si="153"/>
        <v>0</v>
      </c>
      <c r="N895" s="12">
        <f t="shared" si="154"/>
        <v>0</v>
      </c>
      <c r="O895" s="46" t="str">
        <f t="shared" si="155"/>
        <v/>
      </c>
      <c r="P895" s="20" t="str">
        <f>IF(ISERROR(O895),(G895),IF(OR(ISERROR(G895),ISERROR(K895)),"",IF(AND(G895="",K895=""),IF(A895="","",""),IF(ISNUMBER(O895),IF(OR($O$7="T",$O$7="A"),IF(AND(O895&gt;5,O895&lt;$P$4),5,IF(AND(O895&gt;=$P$4,O895&lt;=6),6,MROUND(O895,P$7))),IF(AND(MIN(G895,K895)&lt;#REF!,R895="!",O895&gt;=$P$4),"ONV",IF(AND(O895&gt;5,O895&lt;$P$4),5,IF(AND(O895&gt;=$P$4,O895&lt;=6),6,MROUND(O895,P$7))))),""))))</f>
        <v/>
      </c>
      <c r="Q895" s="187" t="e">
        <f>IF(AND($O$7="B",ISNUMBER(O895),MIN(G895,K895)&lt;#REF!),"!","")</f>
        <v>#REF!</v>
      </c>
      <c r="R895" s="190" t="str">
        <f t="shared" si="146"/>
        <v/>
      </c>
      <c r="S895" s="193" t="str">
        <f t="shared" si="156"/>
        <v/>
      </c>
    </row>
    <row r="896" spans="1:19" x14ac:dyDescent="0.2">
      <c r="A896" s="21" t="str">
        <f>OutputOsiris!A896</f>
        <v/>
      </c>
      <c r="B896" s="26" t="str">
        <f>VLOOKUP(A896,InputToets!$A$9:$A$1008,1,FALSE)</f>
        <v/>
      </c>
      <c r="C896" s="44" t="str">
        <f t="shared" si="147"/>
        <v/>
      </c>
      <c r="D896" s="45" t="str">
        <f>VLOOKUP(A896,Opdracht!$A$11:$A$1010,1,FALSE)</f>
        <v/>
      </c>
      <c r="E896" s="44" t="str">
        <f t="shared" si="148"/>
        <v/>
      </c>
      <c r="F896" s="19" t="str">
        <f>VLOOKUP(A896,OutputOsiris!$A$9:$B$1008,2,FALSE)</f>
        <v/>
      </c>
      <c r="G896" s="46" t="str">
        <f>IF(C896="NEE","",VLOOKUP(A896,InputToets!$A$9:$J$1008,8,FALSE))</f>
        <v/>
      </c>
      <c r="H896" s="13">
        <f t="shared" si="149"/>
        <v>0</v>
      </c>
      <c r="I896" s="12">
        <f t="shared" si="150"/>
        <v>1</v>
      </c>
      <c r="J896" s="13">
        <f t="shared" si="151"/>
        <v>0</v>
      </c>
      <c r="K896" s="46" t="str">
        <f>IF($K$7=0,"",VLOOKUP(A896,Opdracht!$A$11:$J$1010,8,FALSE))</f>
        <v/>
      </c>
      <c r="L896" s="13">
        <f t="shared" si="152"/>
        <v>0</v>
      </c>
      <c r="M896" s="12">
        <f t="shared" si="153"/>
        <v>0</v>
      </c>
      <c r="N896" s="12">
        <f t="shared" si="154"/>
        <v>0</v>
      </c>
      <c r="O896" s="46" t="str">
        <f t="shared" si="155"/>
        <v/>
      </c>
      <c r="P896" s="20" t="str">
        <f>IF(ISERROR(O896),(G896),IF(OR(ISERROR(G896),ISERROR(K896)),"",IF(AND(G896="",K896=""),IF(A896="","",""),IF(ISNUMBER(O896),IF(OR($O$7="T",$O$7="A"),IF(AND(O896&gt;5,O896&lt;$P$4),5,IF(AND(O896&gt;=$P$4,O896&lt;=6),6,MROUND(O896,P$7))),IF(AND(MIN(G896,K896)&lt;#REF!,R896="!",O896&gt;=$P$4),"ONV",IF(AND(O896&gt;5,O896&lt;$P$4),5,IF(AND(O896&gt;=$P$4,O896&lt;=6),6,MROUND(O896,P$7))))),""))))</f>
        <v/>
      </c>
      <c r="Q896" s="187" t="e">
        <f>IF(AND($O$7="B",ISNUMBER(O896),MIN(G896,K896)&lt;#REF!),"!","")</f>
        <v>#REF!</v>
      </c>
      <c r="R896" s="190" t="str">
        <f t="shared" si="146"/>
        <v/>
      </c>
      <c r="S896" s="193" t="str">
        <f t="shared" si="156"/>
        <v/>
      </c>
    </row>
    <row r="897" spans="1:19" x14ac:dyDescent="0.2">
      <c r="A897" s="21" t="str">
        <f>OutputOsiris!A897</f>
        <v/>
      </c>
      <c r="B897" s="26" t="str">
        <f>VLOOKUP(A897,InputToets!$A$9:$A$1008,1,FALSE)</f>
        <v/>
      </c>
      <c r="C897" s="44" t="str">
        <f t="shared" si="147"/>
        <v/>
      </c>
      <c r="D897" s="45" t="str">
        <f>VLOOKUP(A897,Opdracht!$A$11:$A$1010,1,FALSE)</f>
        <v/>
      </c>
      <c r="E897" s="44" t="str">
        <f t="shared" si="148"/>
        <v/>
      </c>
      <c r="F897" s="19" t="str">
        <f>VLOOKUP(A897,OutputOsiris!$A$9:$B$1008,2,FALSE)</f>
        <v/>
      </c>
      <c r="G897" s="46" t="str">
        <f>IF(C897="NEE","",VLOOKUP(A897,InputToets!$A$9:$J$1008,8,FALSE))</f>
        <v/>
      </c>
      <c r="H897" s="13">
        <f t="shared" si="149"/>
        <v>0</v>
      </c>
      <c r="I897" s="12">
        <f t="shared" si="150"/>
        <v>1</v>
      </c>
      <c r="J897" s="13">
        <f t="shared" si="151"/>
        <v>0</v>
      </c>
      <c r="K897" s="46" t="str">
        <f>IF($K$7=0,"",VLOOKUP(A897,Opdracht!$A$11:$J$1010,8,FALSE))</f>
        <v/>
      </c>
      <c r="L897" s="13">
        <f t="shared" si="152"/>
        <v>0</v>
      </c>
      <c r="M897" s="12">
        <f t="shared" si="153"/>
        <v>0</v>
      </c>
      <c r="N897" s="12">
        <f t="shared" si="154"/>
        <v>0</v>
      </c>
      <c r="O897" s="46" t="str">
        <f t="shared" si="155"/>
        <v/>
      </c>
      <c r="P897" s="20" t="str">
        <f>IF(ISERROR(O897),(G897),IF(OR(ISERROR(G897),ISERROR(K897)),"",IF(AND(G897="",K897=""),IF(A897="","",""),IF(ISNUMBER(O897),IF(OR($O$7="T",$O$7="A"),IF(AND(O897&gt;5,O897&lt;$P$4),5,IF(AND(O897&gt;=$P$4,O897&lt;=6),6,MROUND(O897,P$7))),IF(AND(MIN(G897,K897)&lt;#REF!,R897="!",O897&gt;=$P$4),"ONV",IF(AND(O897&gt;5,O897&lt;$P$4),5,IF(AND(O897&gt;=$P$4,O897&lt;=6),6,MROUND(O897,P$7))))),""))))</f>
        <v/>
      </c>
      <c r="Q897" s="187" t="e">
        <f>IF(AND($O$7="B",ISNUMBER(O897),MIN(G897,K897)&lt;#REF!),"!","")</f>
        <v>#REF!</v>
      </c>
      <c r="R897" s="190" t="str">
        <f t="shared" si="146"/>
        <v/>
      </c>
      <c r="S897" s="193" t="str">
        <f t="shared" si="156"/>
        <v/>
      </c>
    </row>
    <row r="898" spans="1:19" x14ac:dyDescent="0.2">
      <c r="A898" s="21" t="str">
        <f>OutputOsiris!A898</f>
        <v/>
      </c>
      <c r="B898" s="26" t="str">
        <f>VLOOKUP(A898,InputToets!$A$9:$A$1008,1,FALSE)</f>
        <v/>
      </c>
      <c r="C898" s="44" t="str">
        <f t="shared" si="147"/>
        <v/>
      </c>
      <c r="D898" s="45" t="str">
        <f>VLOOKUP(A898,Opdracht!$A$11:$A$1010,1,FALSE)</f>
        <v/>
      </c>
      <c r="E898" s="44" t="str">
        <f t="shared" si="148"/>
        <v/>
      </c>
      <c r="F898" s="19" t="str">
        <f>VLOOKUP(A898,OutputOsiris!$A$9:$B$1008,2,FALSE)</f>
        <v/>
      </c>
      <c r="G898" s="46" t="str">
        <f>IF(C898="NEE","",VLOOKUP(A898,InputToets!$A$9:$J$1008,8,FALSE))</f>
        <v/>
      </c>
      <c r="H898" s="13">
        <f t="shared" si="149"/>
        <v>0</v>
      </c>
      <c r="I898" s="12">
        <f t="shared" si="150"/>
        <v>1</v>
      </c>
      <c r="J898" s="13">
        <f t="shared" si="151"/>
        <v>0</v>
      </c>
      <c r="K898" s="46" t="str">
        <f>IF($K$7=0,"",VLOOKUP(A898,Opdracht!$A$11:$J$1010,8,FALSE))</f>
        <v/>
      </c>
      <c r="L898" s="13">
        <f t="shared" si="152"/>
        <v>0</v>
      </c>
      <c r="M898" s="12">
        <f t="shared" si="153"/>
        <v>0</v>
      </c>
      <c r="N898" s="12">
        <f t="shared" si="154"/>
        <v>0</v>
      </c>
      <c r="O898" s="46" t="str">
        <f t="shared" si="155"/>
        <v/>
      </c>
      <c r="P898" s="20" t="str">
        <f>IF(ISERROR(O898),(G898),IF(OR(ISERROR(G898),ISERROR(K898)),"",IF(AND(G898="",K898=""),IF(A898="","",""),IF(ISNUMBER(O898),IF(OR($O$7="T",$O$7="A"),IF(AND(O898&gt;5,O898&lt;$P$4),5,IF(AND(O898&gt;=$P$4,O898&lt;=6),6,MROUND(O898,P$7))),IF(AND(MIN(G898,K898)&lt;#REF!,R898="!",O898&gt;=$P$4),"ONV",IF(AND(O898&gt;5,O898&lt;$P$4),5,IF(AND(O898&gt;=$P$4,O898&lt;=6),6,MROUND(O898,P$7))))),""))))</f>
        <v/>
      </c>
      <c r="Q898" s="187" t="e">
        <f>IF(AND($O$7="B",ISNUMBER(O898),MIN(G898,K898)&lt;#REF!),"!","")</f>
        <v>#REF!</v>
      </c>
      <c r="R898" s="190" t="str">
        <f t="shared" si="146"/>
        <v/>
      </c>
      <c r="S898" s="193" t="str">
        <f t="shared" si="156"/>
        <v/>
      </c>
    </row>
    <row r="899" spans="1:19" x14ac:dyDescent="0.2">
      <c r="A899" s="21" t="str">
        <f>OutputOsiris!A899</f>
        <v/>
      </c>
      <c r="B899" s="26" t="str">
        <f>VLOOKUP(A899,InputToets!$A$9:$A$1008,1,FALSE)</f>
        <v/>
      </c>
      <c r="C899" s="44" t="str">
        <f t="shared" si="147"/>
        <v/>
      </c>
      <c r="D899" s="45" t="str">
        <f>VLOOKUP(A899,Opdracht!$A$11:$A$1010,1,FALSE)</f>
        <v/>
      </c>
      <c r="E899" s="44" t="str">
        <f t="shared" si="148"/>
        <v/>
      </c>
      <c r="F899" s="19" t="str">
        <f>VLOOKUP(A899,OutputOsiris!$A$9:$B$1008,2,FALSE)</f>
        <v/>
      </c>
      <c r="G899" s="46" t="str">
        <f>IF(C899="NEE","",VLOOKUP(A899,InputToets!$A$9:$J$1008,8,FALSE))</f>
        <v/>
      </c>
      <c r="H899" s="13">
        <f t="shared" si="149"/>
        <v>0</v>
      </c>
      <c r="I899" s="12">
        <f t="shared" si="150"/>
        <v>1</v>
      </c>
      <c r="J899" s="13">
        <f t="shared" si="151"/>
        <v>0</v>
      </c>
      <c r="K899" s="46" t="str">
        <f>IF($K$7=0,"",VLOOKUP(A899,Opdracht!$A$11:$J$1010,8,FALSE))</f>
        <v/>
      </c>
      <c r="L899" s="13">
        <f t="shared" si="152"/>
        <v>0</v>
      </c>
      <c r="M899" s="12">
        <f t="shared" si="153"/>
        <v>0</v>
      </c>
      <c r="N899" s="12">
        <f t="shared" si="154"/>
        <v>0</v>
      </c>
      <c r="O899" s="46" t="str">
        <f t="shared" si="155"/>
        <v/>
      </c>
      <c r="P899" s="20" t="str">
        <f>IF(ISERROR(O899),(G899),IF(OR(ISERROR(G899),ISERROR(K899)),"",IF(AND(G899="",K899=""),IF(A899="","",""),IF(ISNUMBER(O899),IF(OR($O$7="T",$O$7="A"),IF(AND(O899&gt;5,O899&lt;$P$4),5,IF(AND(O899&gt;=$P$4,O899&lt;=6),6,MROUND(O899,P$7))),IF(AND(MIN(G899,K899)&lt;#REF!,R899="!",O899&gt;=$P$4),"ONV",IF(AND(O899&gt;5,O899&lt;$P$4),5,IF(AND(O899&gt;=$P$4,O899&lt;=6),6,MROUND(O899,P$7))))),""))))</f>
        <v/>
      </c>
      <c r="Q899" s="187" t="e">
        <f>IF(AND($O$7="B",ISNUMBER(O899),MIN(G899,K899)&lt;#REF!),"!","")</f>
        <v>#REF!</v>
      </c>
      <c r="R899" s="190" t="str">
        <f t="shared" si="146"/>
        <v/>
      </c>
      <c r="S899" s="193" t="str">
        <f t="shared" si="156"/>
        <v/>
      </c>
    </row>
    <row r="900" spans="1:19" x14ac:dyDescent="0.2">
      <c r="A900" s="21" t="str">
        <f>OutputOsiris!A900</f>
        <v/>
      </c>
      <c r="B900" s="26" t="str">
        <f>VLOOKUP(A900,InputToets!$A$9:$A$1008,1,FALSE)</f>
        <v/>
      </c>
      <c r="C900" s="44" t="str">
        <f t="shared" si="147"/>
        <v/>
      </c>
      <c r="D900" s="45" t="str">
        <f>VLOOKUP(A900,Opdracht!$A$11:$A$1010,1,FALSE)</f>
        <v/>
      </c>
      <c r="E900" s="44" t="str">
        <f t="shared" si="148"/>
        <v/>
      </c>
      <c r="F900" s="19" t="str">
        <f>VLOOKUP(A900,OutputOsiris!$A$9:$B$1008,2,FALSE)</f>
        <v/>
      </c>
      <c r="G900" s="46" t="str">
        <f>IF(C900="NEE","",VLOOKUP(A900,InputToets!$A$9:$J$1008,8,FALSE))</f>
        <v/>
      </c>
      <c r="H900" s="13">
        <f t="shared" si="149"/>
        <v>0</v>
      </c>
      <c r="I900" s="12">
        <f t="shared" si="150"/>
        <v>1</v>
      </c>
      <c r="J900" s="13">
        <f t="shared" si="151"/>
        <v>0</v>
      </c>
      <c r="K900" s="46" t="str">
        <f>IF($K$7=0,"",VLOOKUP(A900,Opdracht!$A$11:$J$1010,8,FALSE))</f>
        <v/>
      </c>
      <c r="L900" s="13">
        <f t="shared" si="152"/>
        <v>0</v>
      </c>
      <c r="M900" s="12">
        <f t="shared" si="153"/>
        <v>0</v>
      </c>
      <c r="N900" s="12">
        <f t="shared" si="154"/>
        <v>0</v>
      </c>
      <c r="O900" s="46" t="str">
        <f t="shared" si="155"/>
        <v/>
      </c>
      <c r="P900" s="20" t="str">
        <f>IF(ISERROR(O900),(G900),IF(OR(ISERROR(G900),ISERROR(K900)),"",IF(AND(G900="",K900=""),IF(A900="","",""),IF(ISNUMBER(O900),IF(OR($O$7="T",$O$7="A"),IF(AND(O900&gt;5,O900&lt;$P$4),5,IF(AND(O900&gt;=$P$4,O900&lt;=6),6,MROUND(O900,P$7))),IF(AND(MIN(G900,K900)&lt;#REF!,R900="!",O900&gt;=$P$4),"ONV",IF(AND(O900&gt;5,O900&lt;$P$4),5,IF(AND(O900&gt;=$P$4,O900&lt;=6),6,MROUND(O900,P$7))))),""))))</f>
        <v/>
      </c>
      <c r="Q900" s="187" t="e">
        <f>IF(AND($O$7="B",ISNUMBER(O900),MIN(G900,K900)&lt;#REF!),"!","")</f>
        <v>#REF!</v>
      </c>
      <c r="R900" s="190" t="str">
        <f t="shared" si="146"/>
        <v/>
      </c>
      <c r="S900" s="193" t="str">
        <f t="shared" si="156"/>
        <v/>
      </c>
    </row>
    <row r="901" spans="1:19" x14ac:dyDescent="0.2">
      <c r="A901" s="21" t="str">
        <f>OutputOsiris!A901</f>
        <v/>
      </c>
      <c r="B901" s="26" t="str">
        <f>VLOOKUP(A901,InputToets!$A$9:$A$1008,1,FALSE)</f>
        <v/>
      </c>
      <c r="C901" s="44" t="str">
        <f t="shared" si="147"/>
        <v/>
      </c>
      <c r="D901" s="45" t="str">
        <f>VLOOKUP(A901,Opdracht!$A$11:$A$1010,1,FALSE)</f>
        <v/>
      </c>
      <c r="E901" s="44" t="str">
        <f t="shared" si="148"/>
        <v/>
      </c>
      <c r="F901" s="19" t="str">
        <f>VLOOKUP(A901,OutputOsiris!$A$9:$B$1008,2,FALSE)</f>
        <v/>
      </c>
      <c r="G901" s="46" t="str">
        <f>IF(C901="NEE","",VLOOKUP(A901,InputToets!$A$9:$J$1008,8,FALSE))</f>
        <v/>
      </c>
      <c r="H901" s="13">
        <f t="shared" si="149"/>
        <v>0</v>
      </c>
      <c r="I901" s="12">
        <f t="shared" si="150"/>
        <v>1</v>
      </c>
      <c r="J901" s="13">
        <f t="shared" si="151"/>
        <v>0</v>
      </c>
      <c r="K901" s="46" t="str">
        <f>IF($K$7=0,"",VLOOKUP(A901,Opdracht!$A$11:$J$1010,8,FALSE))</f>
        <v/>
      </c>
      <c r="L901" s="13">
        <f t="shared" si="152"/>
        <v>0</v>
      </c>
      <c r="M901" s="12">
        <f t="shared" si="153"/>
        <v>0</v>
      </c>
      <c r="N901" s="12">
        <f t="shared" si="154"/>
        <v>0</v>
      </c>
      <c r="O901" s="46" t="str">
        <f t="shared" si="155"/>
        <v/>
      </c>
      <c r="P901" s="20" t="str">
        <f>IF(ISERROR(O901),(G901),IF(OR(ISERROR(G901),ISERROR(K901)),"",IF(AND(G901="",K901=""),IF(A901="","",""),IF(ISNUMBER(O901),IF(OR($O$7="T",$O$7="A"),IF(AND(O901&gt;5,O901&lt;$P$4),5,IF(AND(O901&gt;=$P$4,O901&lt;=6),6,MROUND(O901,P$7))),IF(AND(MIN(G901,K901)&lt;#REF!,R901="!",O901&gt;=$P$4),"ONV",IF(AND(O901&gt;5,O901&lt;$P$4),5,IF(AND(O901&gt;=$P$4,O901&lt;=6),6,MROUND(O901,P$7))))),""))))</f>
        <v/>
      </c>
      <c r="Q901" s="187" t="e">
        <f>IF(AND($O$7="B",ISNUMBER(O901),MIN(G901,K901)&lt;#REF!),"!","")</f>
        <v>#REF!</v>
      </c>
      <c r="R901" s="190" t="str">
        <f t="shared" si="146"/>
        <v/>
      </c>
      <c r="S901" s="193" t="str">
        <f t="shared" si="156"/>
        <v/>
      </c>
    </row>
    <row r="902" spans="1:19" x14ac:dyDescent="0.2">
      <c r="A902" s="21" t="str">
        <f>OutputOsiris!A902</f>
        <v/>
      </c>
      <c r="B902" s="26" t="str">
        <f>VLOOKUP(A902,InputToets!$A$9:$A$1008,1,FALSE)</f>
        <v/>
      </c>
      <c r="C902" s="44" t="str">
        <f t="shared" si="147"/>
        <v/>
      </c>
      <c r="D902" s="45" t="str">
        <f>VLOOKUP(A902,Opdracht!$A$11:$A$1010,1,FALSE)</f>
        <v/>
      </c>
      <c r="E902" s="44" t="str">
        <f t="shared" si="148"/>
        <v/>
      </c>
      <c r="F902" s="19" t="str">
        <f>VLOOKUP(A902,OutputOsiris!$A$9:$B$1008,2,FALSE)</f>
        <v/>
      </c>
      <c r="G902" s="46" t="str">
        <f>IF(C902="NEE","",VLOOKUP(A902,InputToets!$A$9:$J$1008,8,FALSE))</f>
        <v/>
      </c>
      <c r="H902" s="13">
        <f t="shared" si="149"/>
        <v>0</v>
      </c>
      <c r="I902" s="12">
        <f t="shared" si="150"/>
        <v>1</v>
      </c>
      <c r="J902" s="13">
        <f t="shared" si="151"/>
        <v>0</v>
      </c>
      <c r="K902" s="46" t="str">
        <f>IF($K$7=0,"",VLOOKUP(A902,Opdracht!$A$11:$J$1010,8,FALSE))</f>
        <v/>
      </c>
      <c r="L902" s="13">
        <f t="shared" si="152"/>
        <v>0</v>
      </c>
      <c r="M902" s="12">
        <f t="shared" si="153"/>
        <v>0</v>
      </c>
      <c r="N902" s="12">
        <f t="shared" si="154"/>
        <v>0</v>
      </c>
      <c r="O902" s="46" t="str">
        <f t="shared" si="155"/>
        <v/>
      </c>
      <c r="P902" s="20" t="str">
        <f>IF(ISERROR(O902),(G902),IF(OR(ISERROR(G902),ISERROR(K902)),"",IF(AND(G902="",K902=""),IF(A902="","",""),IF(ISNUMBER(O902),IF(OR($O$7="T",$O$7="A"),IF(AND(O902&gt;5,O902&lt;$P$4),5,IF(AND(O902&gt;=$P$4,O902&lt;=6),6,MROUND(O902,P$7))),IF(AND(MIN(G902,K902)&lt;#REF!,R902="!",O902&gt;=$P$4),"ONV",IF(AND(O902&gt;5,O902&lt;$P$4),5,IF(AND(O902&gt;=$P$4,O902&lt;=6),6,MROUND(O902,P$7))))),""))))</f>
        <v/>
      </c>
      <c r="Q902" s="187" t="e">
        <f>IF(AND($O$7="B",ISNUMBER(O902),MIN(G902,K902)&lt;#REF!),"!","")</f>
        <v>#REF!</v>
      </c>
      <c r="R902" s="190" t="str">
        <f t="shared" si="146"/>
        <v/>
      </c>
      <c r="S902" s="193" t="str">
        <f t="shared" si="156"/>
        <v/>
      </c>
    </row>
    <row r="903" spans="1:19" x14ac:dyDescent="0.2">
      <c r="A903" s="21" t="str">
        <f>OutputOsiris!A903</f>
        <v/>
      </c>
      <c r="B903" s="26" t="str">
        <f>VLOOKUP(A903,InputToets!$A$9:$A$1008,1,FALSE)</f>
        <v/>
      </c>
      <c r="C903" s="44" t="str">
        <f t="shared" si="147"/>
        <v/>
      </c>
      <c r="D903" s="45" t="str">
        <f>VLOOKUP(A903,Opdracht!$A$11:$A$1010,1,FALSE)</f>
        <v/>
      </c>
      <c r="E903" s="44" t="str">
        <f t="shared" si="148"/>
        <v/>
      </c>
      <c r="F903" s="19" t="str">
        <f>VLOOKUP(A903,OutputOsiris!$A$9:$B$1008,2,FALSE)</f>
        <v/>
      </c>
      <c r="G903" s="46" t="str">
        <f>IF(C903="NEE","",VLOOKUP(A903,InputToets!$A$9:$J$1008,8,FALSE))</f>
        <v/>
      </c>
      <c r="H903" s="13">
        <f t="shared" si="149"/>
        <v>0</v>
      </c>
      <c r="I903" s="12">
        <f t="shared" si="150"/>
        <v>1</v>
      </c>
      <c r="J903" s="13">
        <f t="shared" si="151"/>
        <v>0</v>
      </c>
      <c r="K903" s="46" t="str">
        <f>IF($K$7=0,"",VLOOKUP(A903,Opdracht!$A$11:$J$1010,8,FALSE))</f>
        <v/>
      </c>
      <c r="L903" s="13">
        <f t="shared" si="152"/>
        <v>0</v>
      </c>
      <c r="M903" s="12">
        <f t="shared" si="153"/>
        <v>0</v>
      </c>
      <c r="N903" s="12">
        <f t="shared" si="154"/>
        <v>0</v>
      </c>
      <c r="O903" s="46" t="str">
        <f t="shared" si="155"/>
        <v/>
      </c>
      <c r="P903" s="20" t="str">
        <f>IF(ISERROR(O903),(G903),IF(OR(ISERROR(G903),ISERROR(K903)),"",IF(AND(G903="",K903=""),IF(A903="","",""),IF(ISNUMBER(O903),IF(OR($O$7="T",$O$7="A"),IF(AND(O903&gt;5,O903&lt;$P$4),5,IF(AND(O903&gt;=$P$4,O903&lt;=6),6,MROUND(O903,P$7))),IF(AND(MIN(G903,K903)&lt;#REF!,R903="!",O903&gt;=$P$4),"ONV",IF(AND(O903&gt;5,O903&lt;$P$4),5,IF(AND(O903&gt;=$P$4,O903&lt;=6),6,MROUND(O903,P$7))))),""))))</f>
        <v/>
      </c>
      <c r="Q903" s="187" t="e">
        <f>IF(AND($O$7="B",ISNUMBER(O903),MIN(G903,K903)&lt;#REF!),"!","")</f>
        <v>#REF!</v>
      </c>
      <c r="R903" s="190" t="str">
        <f t="shared" si="146"/>
        <v/>
      </c>
      <c r="S903" s="193" t="str">
        <f t="shared" si="156"/>
        <v/>
      </c>
    </row>
    <row r="904" spans="1:19" x14ac:dyDescent="0.2">
      <c r="A904" s="21" t="str">
        <f>OutputOsiris!A904</f>
        <v/>
      </c>
      <c r="B904" s="26" t="str">
        <f>VLOOKUP(A904,InputToets!$A$9:$A$1008,1,FALSE)</f>
        <v/>
      </c>
      <c r="C904" s="44" t="str">
        <f t="shared" si="147"/>
        <v/>
      </c>
      <c r="D904" s="45" t="str">
        <f>VLOOKUP(A904,Opdracht!$A$11:$A$1010,1,FALSE)</f>
        <v/>
      </c>
      <c r="E904" s="44" t="str">
        <f t="shared" si="148"/>
        <v/>
      </c>
      <c r="F904" s="19" t="str">
        <f>VLOOKUP(A904,OutputOsiris!$A$9:$B$1008,2,FALSE)</f>
        <v/>
      </c>
      <c r="G904" s="46" t="str">
        <f>IF(C904="NEE","",VLOOKUP(A904,InputToets!$A$9:$J$1008,8,FALSE))</f>
        <v/>
      </c>
      <c r="H904" s="13">
        <f t="shared" si="149"/>
        <v>0</v>
      </c>
      <c r="I904" s="12">
        <f t="shared" si="150"/>
        <v>1</v>
      </c>
      <c r="J904" s="13">
        <f t="shared" si="151"/>
        <v>0</v>
      </c>
      <c r="K904" s="46" t="str">
        <f>IF($K$7=0,"",VLOOKUP(A904,Opdracht!$A$11:$J$1010,8,FALSE))</f>
        <v/>
      </c>
      <c r="L904" s="13">
        <f t="shared" si="152"/>
        <v>0</v>
      </c>
      <c r="M904" s="12">
        <f t="shared" si="153"/>
        <v>0</v>
      </c>
      <c r="N904" s="12">
        <f t="shared" si="154"/>
        <v>0</v>
      </c>
      <c r="O904" s="46" t="str">
        <f t="shared" si="155"/>
        <v/>
      </c>
      <c r="P904" s="20" t="str">
        <f>IF(ISERROR(O904),(G904),IF(OR(ISERROR(G904),ISERROR(K904)),"",IF(AND(G904="",K904=""),IF(A904="","",""),IF(ISNUMBER(O904),IF(OR($O$7="T",$O$7="A"),IF(AND(O904&gt;5,O904&lt;$P$4),5,IF(AND(O904&gt;=$P$4,O904&lt;=6),6,MROUND(O904,P$7))),IF(AND(MIN(G904,K904)&lt;#REF!,R904="!",O904&gt;=$P$4),"ONV",IF(AND(O904&gt;5,O904&lt;$P$4),5,IF(AND(O904&gt;=$P$4,O904&lt;=6),6,MROUND(O904,P$7))))),""))))</f>
        <v/>
      </c>
      <c r="Q904" s="187" t="e">
        <f>IF(AND($O$7="B",ISNUMBER(O904),MIN(G904,K904)&lt;#REF!),"!","")</f>
        <v>#REF!</v>
      </c>
      <c r="R904" s="190" t="str">
        <f t="shared" si="146"/>
        <v/>
      </c>
      <c r="S904" s="193" t="str">
        <f t="shared" si="156"/>
        <v/>
      </c>
    </row>
    <row r="905" spans="1:19" x14ac:dyDescent="0.2">
      <c r="A905" s="21" t="str">
        <f>OutputOsiris!A905</f>
        <v/>
      </c>
      <c r="B905" s="26" t="str">
        <f>VLOOKUP(A905,InputToets!$A$9:$A$1008,1,FALSE)</f>
        <v/>
      </c>
      <c r="C905" s="44" t="str">
        <f t="shared" si="147"/>
        <v/>
      </c>
      <c r="D905" s="45" t="str">
        <f>VLOOKUP(A905,Opdracht!$A$11:$A$1010,1,FALSE)</f>
        <v/>
      </c>
      <c r="E905" s="44" t="str">
        <f t="shared" si="148"/>
        <v/>
      </c>
      <c r="F905" s="19" t="str">
        <f>VLOOKUP(A905,OutputOsiris!$A$9:$B$1008,2,FALSE)</f>
        <v/>
      </c>
      <c r="G905" s="46" t="str">
        <f>IF(C905="NEE","",VLOOKUP(A905,InputToets!$A$9:$J$1008,8,FALSE))</f>
        <v/>
      </c>
      <c r="H905" s="13">
        <f t="shared" si="149"/>
        <v>0</v>
      </c>
      <c r="I905" s="12">
        <f t="shared" si="150"/>
        <v>1</v>
      </c>
      <c r="J905" s="13">
        <f t="shared" si="151"/>
        <v>0</v>
      </c>
      <c r="K905" s="46" t="str">
        <f>IF($K$7=0,"",VLOOKUP(A905,Opdracht!$A$11:$J$1010,8,FALSE))</f>
        <v/>
      </c>
      <c r="L905" s="13">
        <f t="shared" si="152"/>
        <v>0</v>
      </c>
      <c r="M905" s="12">
        <f t="shared" si="153"/>
        <v>0</v>
      </c>
      <c r="N905" s="12">
        <f t="shared" si="154"/>
        <v>0</v>
      </c>
      <c r="O905" s="46" t="str">
        <f t="shared" si="155"/>
        <v/>
      </c>
      <c r="P905" s="20" t="str">
        <f>IF(ISERROR(O905),(G905),IF(OR(ISERROR(G905),ISERROR(K905)),"",IF(AND(G905="",K905=""),IF(A905="","",""),IF(ISNUMBER(O905),IF(OR($O$7="T",$O$7="A"),IF(AND(O905&gt;5,O905&lt;$P$4),5,IF(AND(O905&gt;=$P$4,O905&lt;=6),6,MROUND(O905,P$7))),IF(AND(MIN(G905,K905)&lt;#REF!,R905="!",O905&gt;=$P$4),"ONV",IF(AND(O905&gt;5,O905&lt;$P$4),5,IF(AND(O905&gt;=$P$4,O905&lt;=6),6,MROUND(O905,P$7))))),""))))</f>
        <v/>
      </c>
      <c r="Q905" s="187" t="e">
        <f>IF(AND($O$7="B",ISNUMBER(O905),MIN(G905,K905)&lt;#REF!),"!","")</f>
        <v>#REF!</v>
      </c>
      <c r="R905" s="190" t="str">
        <f t="shared" ref="R905:R968" si="157">IF(ISERROR(Q905),"",Q905)</f>
        <v/>
      </c>
      <c r="S905" s="193" t="str">
        <f t="shared" si="156"/>
        <v/>
      </c>
    </row>
    <row r="906" spans="1:19" x14ac:dyDescent="0.2">
      <c r="A906" s="21" t="str">
        <f>OutputOsiris!A906</f>
        <v/>
      </c>
      <c r="B906" s="26" t="str">
        <f>VLOOKUP(A906,InputToets!$A$9:$A$1008,1,FALSE)</f>
        <v/>
      </c>
      <c r="C906" s="44" t="str">
        <f t="shared" ref="C906:C969" si="158">IF(LEN(A906)=0,"",(IF(ISERROR(B906),"NEE","x")))</f>
        <v/>
      </c>
      <c r="D906" s="45" t="str">
        <f>VLOOKUP(A906,Opdracht!$A$11:$A$1010,1,FALSE)</f>
        <v/>
      </c>
      <c r="E906" s="44" t="str">
        <f t="shared" ref="E906:E969" si="159">IF(LEN(A906)=0,"",(IF(ISERROR(D906),"NEE","x")))</f>
        <v/>
      </c>
      <c r="F906" s="19" t="str">
        <f>VLOOKUP(A906,OutputOsiris!$A$9:$B$1008,2,FALSE)</f>
        <v/>
      </c>
      <c r="G906" s="46" t="str">
        <f>IF(C906="NEE","",VLOOKUP(A906,InputToets!$A$9:$J$1008,8,FALSE))</f>
        <v/>
      </c>
      <c r="H906" s="13">
        <f t="shared" ref="H906:H969" si="160">IF(ISNA(G906),0,IF(G906="",0,G906))</f>
        <v>0</v>
      </c>
      <c r="I906" s="12">
        <f t="shared" ref="I906:I969" si="161">$G$7</f>
        <v>1</v>
      </c>
      <c r="J906" s="13">
        <f t="shared" ref="J906:J969" si="162">I906*H906</f>
        <v>0</v>
      </c>
      <c r="K906" s="46" t="str">
        <f>IF($K$7=0,"",VLOOKUP(A906,Opdracht!$A$11:$J$1010,8,FALSE))</f>
        <v/>
      </c>
      <c r="L906" s="13">
        <f t="shared" ref="L906:L969" si="163">IF(ISNA(K906),0,IF(K906="",0,K906))</f>
        <v>0</v>
      </c>
      <c r="M906" s="12">
        <f t="shared" ref="M906:M969" si="164">$K$7</f>
        <v>0</v>
      </c>
      <c r="N906" s="12">
        <f t="shared" ref="N906:N969" si="165">M906*L906</f>
        <v>0</v>
      </c>
      <c r="O906" s="46" t="str">
        <f t="shared" ref="O906:O969" si="166">IF(AND(J906=0,N906=0),"",IF($O$7="A",(J906+N906)/(I906+M906),IF(AND(J906&lt;&gt;0,N906&lt;&gt;0,$O$7="B"),($G$7*H906+$K$7*L906)/($G$7+$K$7),IF(AND(J906&lt;&gt;0,$O$7="T"),($G$7*H906+$K$7*L906)/($G$7+$K$7),""))))</f>
        <v/>
      </c>
      <c r="P906" s="20" t="str">
        <f>IF(ISERROR(O906),(G906),IF(OR(ISERROR(G906),ISERROR(K906)),"",IF(AND(G906="",K906=""),IF(A906="","",""),IF(ISNUMBER(O906),IF(OR($O$7="T",$O$7="A"),IF(AND(O906&gt;5,O906&lt;$P$4),5,IF(AND(O906&gt;=$P$4,O906&lt;=6),6,MROUND(O906,P$7))),IF(AND(MIN(G906,K906)&lt;#REF!,R906="!",O906&gt;=$P$4),"ONV",IF(AND(O906&gt;5,O906&lt;$P$4),5,IF(AND(O906&gt;=$P$4,O906&lt;=6),6,MROUND(O906,P$7))))),""))))</f>
        <v/>
      </c>
      <c r="Q906" s="187" t="e">
        <f>IF(AND($O$7="B",ISNUMBER(O906),MIN(G906,K906)&lt;#REF!),"!","")</f>
        <v>#REF!</v>
      </c>
      <c r="R906" s="190" t="str">
        <f t="shared" si="157"/>
        <v/>
      </c>
      <c r="S906" s="193" t="str">
        <f t="shared" ref="S906:S969" si="167">IF(AND(NOT(ISNUMBER(P906)),R906="!"),"!","")</f>
        <v/>
      </c>
    </row>
    <row r="907" spans="1:19" x14ac:dyDescent="0.2">
      <c r="A907" s="21" t="str">
        <f>OutputOsiris!A907</f>
        <v/>
      </c>
      <c r="B907" s="26" t="str">
        <f>VLOOKUP(A907,InputToets!$A$9:$A$1008,1,FALSE)</f>
        <v/>
      </c>
      <c r="C907" s="44" t="str">
        <f t="shared" si="158"/>
        <v/>
      </c>
      <c r="D907" s="45" t="str">
        <f>VLOOKUP(A907,Opdracht!$A$11:$A$1010,1,FALSE)</f>
        <v/>
      </c>
      <c r="E907" s="44" t="str">
        <f t="shared" si="159"/>
        <v/>
      </c>
      <c r="F907" s="19" t="str">
        <f>VLOOKUP(A907,OutputOsiris!$A$9:$B$1008,2,FALSE)</f>
        <v/>
      </c>
      <c r="G907" s="46" t="str">
        <f>IF(C907="NEE","",VLOOKUP(A907,InputToets!$A$9:$J$1008,8,FALSE))</f>
        <v/>
      </c>
      <c r="H907" s="13">
        <f t="shared" si="160"/>
        <v>0</v>
      </c>
      <c r="I907" s="12">
        <f t="shared" si="161"/>
        <v>1</v>
      </c>
      <c r="J907" s="13">
        <f t="shared" si="162"/>
        <v>0</v>
      </c>
      <c r="K907" s="46" t="str">
        <f>IF($K$7=0,"",VLOOKUP(A907,Opdracht!$A$11:$J$1010,8,FALSE))</f>
        <v/>
      </c>
      <c r="L907" s="13">
        <f t="shared" si="163"/>
        <v>0</v>
      </c>
      <c r="M907" s="12">
        <f t="shared" si="164"/>
        <v>0</v>
      </c>
      <c r="N907" s="12">
        <f t="shared" si="165"/>
        <v>0</v>
      </c>
      <c r="O907" s="46" t="str">
        <f t="shared" si="166"/>
        <v/>
      </c>
      <c r="P907" s="20" t="str">
        <f>IF(ISERROR(O907),(G907),IF(OR(ISERROR(G907),ISERROR(K907)),"",IF(AND(G907="",K907=""),IF(A907="","",""),IF(ISNUMBER(O907),IF(OR($O$7="T",$O$7="A"),IF(AND(O907&gt;5,O907&lt;$P$4),5,IF(AND(O907&gt;=$P$4,O907&lt;=6),6,MROUND(O907,P$7))),IF(AND(MIN(G907,K907)&lt;#REF!,R907="!",O907&gt;=$P$4),"ONV",IF(AND(O907&gt;5,O907&lt;$P$4),5,IF(AND(O907&gt;=$P$4,O907&lt;=6),6,MROUND(O907,P$7))))),""))))</f>
        <v/>
      </c>
      <c r="Q907" s="187" t="e">
        <f>IF(AND($O$7="B",ISNUMBER(O907),MIN(G907,K907)&lt;#REF!),"!","")</f>
        <v>#REF!</v>
      </c>
      <c r="R907" s="190" t="str">
        <f t="shared" si="157"/>
        <v/>
      </c>
      <c r="S907" s="193" t="str">
        <f t="shared" si="167"/>
        <v/>
      </c>
    </row>
    <row r="908" spans="1:19" x14ac:dyDescent="0.2">
      <c r="A908" s="21" t="str">
        <f>OutputOsiris!A908</f>
        <v/>
      </c>
      <c r="B908" s="26" t="str">
        <f>VLOOKUP(A908,InputToets!$A$9:$A$1008,1,FALSE)</f>
        <v/>
      </c>
      <c r="C908" s="44" t="str">
        <f t="shared" si="158"/>
        <v/>
      </c>
      <c r="D908" s="45" t="str">
        <f>VLOOKUP(A908,Opdracht!$A$11:$A$1010,1,FALSE)</f>
        <v/>
      </c>
      <c r="E908" s="44" t="str">
        <f t="shared" si="159"/>
        <v/>
      </c>
      <c r="F908" s="19" t="str">
        <f>VLOOKUP(A908,OutputOsiris!$A$9:$B$1008,2,FALSE)</f>
        <v/>
      </c>
      <c r="G908" s="46" t="str">
        <f>IF(C908="NEE","",VLOOKUP(A908,InputToets!$A$9:$J$1008,8,FALSE))</f>
        <v/>
      </c>
      <c r="H908" s="13">
        <f t="shared" si="160"/>
        <v>0</v>
      </c>
      <c r="I908" s="12">
        <f t="shared" si="161"/>
        <v>1</v>
      </c>
      <c r="J908" s="13">
        <f t="shared" si="162"/>
        <v>0</v>
      </c>
      <c r="K908" s="46" t="str">
        <f>IF($K$7=0,"",VLOOKUP(A908,Opdracht!$A$11:$J$1010,8,FALSE))</f>
        <v/>
      </c>
      <c r="L908" s="13">
        <f t="shared" si="163"/>
        <v>0</v>
      </c>
      <c r="M908" s="12">
        <f t="shared" si="164"/>
        <v>0</v>
      </c>
      <c r="N908" s="12">
        <f t="shared" si="165"/>
        <v>0</v>
      </c>
      <c r="O908" s="46" t="str">
        <f t="shared" si="166"/>
        <v/>
      </c>
      <c r="P908" s="20" t="str">
        <f>IF(ISERROR(O908),(G908),IF(OR(ISERROR(G908),ISERROR(K908)),"",IF(AND(G908="",K908=""),IF(A908="","",""),IF(ISNUMBER(O908),IF(OR($O$7="T",$O$7="A"),IF(AND(O908&gt;5,O908&lt;$P$4),5,IF(AND(O908&gt;=$P$4,O908&lt;=6),6,MROUND(O908,P$7))),IF(AND(MIN(G908,K908)&lt;#REF!,R908="!",O908&gt;=$P$4),"ONV",IF(AND(O908&gt;5,O908&lt;$P$4),5,IF(AND(O908&gt;=$P$4,O908&lt;=6),6,MROUND(O908,P$7))))),""))))</f>
        <v/>
      </c>
      <c r="Q908" s="187" t="e">
        <f>IF(AND($O$7="B",ISNUMBER(O908),MIN(G908,K908)&lt;#REF!),"!","")</f>
        <v>#REF!</v>
      </c>
      <c r="R908" s="190" t="str">
        <f t="shared" si="157"/>
        <v/>
      </c>
      <c r="S908" s="193" t="str">
        <f t="shared" si="167"/>
        <v/>
      </c>
    </row>
    <row r="909" spans="1:19" x14ac:dyDescent="0.2">
      <c r="A909" s="21" t="str">
        <f>OutputOsiris!A909</f>
        <v/>
      </c>
      <c r="B909" s="26" t="str">
        <f>VLOOKUP(A909,InputToets!$A$9:$A$1008,1,FALSE)</f>
        <v/>
      </c>
      <c r="C909" s="44" t="str">
        <f t="shared" si="158"/>
        <v/>
      </c>
      <c r="D909" s="45" t="str">
        <f>VLOOKUP(A909,Opdracht!$A$11:$A$1010,1,FALSE)</f>
        <v/>
      </c>
      <c r="E909" s="44" t="str">
        <f t="shared" si="159"/>
        <v/>
      </c>
      <c r="F909" s="19" t="str">
        <f>VLOOKUP(A909,OutputOsiris!$A$9:$B$1008,2,FALSE)</f>
        <v/>
      </c>
      <c r="G909" s="46" t="str">
        <f>IF(C909="NEE","",VLOOKUP(A909,InputToets!$A$9:$J$1008,8,FALSE))</f>
        <v/>
      </c>
      <c r="H909" s="13">
        <f t="shared" si="160"/>
        <v>0</v>
      </c>
      <c r="I909" s="12">
        <f t="shared" si="161"/>
        <v>1</v>
      </c>
      <c r="J909" s="13">
        <f t="shared" si="162"/>
        <v>0</v>
      </c>
      <c r="K909" s="46" t="str">
        <f>IF($K$7=0,"",VLOOKUP(A909,Opdracht!$A$11:$J$1010,8,FALSE))</f>
        <v/>
      </c>
      <c r="L909" s="13">
        <f t="shared" si="163"/>
        <v>0</v>
      </c>
      <c r="M909" s="12">
        <f t="shared" si="164"/>
        <v>0</v>
      </c>
      <c r="N909" s="12">
        <f t="shared" si="165"/>
        <v>0</v>
      </c>
      <c r="O909" s="46" t="str">
        <f t="shared" si="166"/>
        <v/>
      </c>
      <c r="P909" s="20" t="str">
        <f>IF(ISERROR(O909),(G909),IF(OR(ISERROR(G909),ISERROR(K909)),"",IF(AND(G909="",K909=""),IF(A909="","",""),IF(ISNUMBER(O909),IF(OR($O$7="T",$O$7="A"),IF(AND(O909&gt;5,O909&lt;$P$4),5,IF(AND(O909&gt;=$P$4,O909&lt;=6),6,MROUND(O909,P$7))),IF(AND(MIN(G909,K909)&lt;#REF!,R909="!",O909&gt;=$P$4),"ONV",IF(AND(O909&gt;5,O909&lt;$P$4),5,IF(AND(O909&gt;=$P$4,O909&lt;=6),6,MROUND(O909,P$7))))),""))))</f>
        <v/>
      </c>
      <c r="Q909" s="187" t="e">
        <f>IF(AND($O$7="B",ISNUMBER(O909),MIN(G909,K909)&lt;#REF!),"!","")</f>
        <v>#REF!</v>
      </c>
      <c r="R909" s="190" t="str">
        <f t="shared" si="157"/>
        <v/>
      </c>
      <c r="S909" s="193" t="str">
        <f t="shared" si="167"/>
        <v/>
      </c>
    </row>
    <row r="910" spans="1:19" x14ac:dyDescent="0.2">
      <c r="A910" s="21" t="str">
        <f>OutputOsiris!A910</f>
        <v/>
      </c>
      <c r="B910" s="26" t="str">
        <f>VLOOKUP(A910,InputToets!$A$9:$A$1008,1,FALSE)</f>
        <v/>
      </c>
      <c r="C910" s="44" t="str">
        <f t="shared" si="158"/>
        <v/>
      </c>
      <c r="D910" s="45" t="str">
        <f>VLOOKUP(A910,Opdracht!$A$11:$A$1010,1,FALSE)</f>
        <v/>
      </c>
      <c r="E910" s="44" t="str">
        <f t="shared" si="159"/>
        <v/>
      </c>
      <c r="F910" s="19" t="str">
        <f>VLOOKUP(A910,OutputOsiris!$A$9:$B$1008,2,FALSE)</f>
        <v/>
      </c>
      <c r="G910" s="46" t="str">
        <f>IF(C910="NEE","",VLOOKUP(A910,InputToets!$A$9:$J$1008,8,FALSE))</f>
        <v/>
      </c>
      <c r="H910" s="13">
        <f t="shared" si="160"/>
        <v>0</v>
      </c>
      <c r="I910" s="12">
        <f t="shared" si="161"/>
        <v>1</v>
      </c>
      <c r="J910" s="13">
        <f t="shared" si="162"/>
        <v>0</v>
      </c>
      <c r="K910" s="46" t="str">
        <f>IF($K$7=0,"",VLOOKUP(A910,Opdracht!$A$11:$J$1010,8,FALSE))</f>
        <v/>
      </c>
      <c r="L910" s="13">
        <f t="shared" si="163"/>
        <v>0</v>
      </c>
      <c r="M910" s="12">
        <f t="shared" si="164"/>
        <v>0</v>
      </c>
      <c r="N910" s="12">
        <f t="shared" si="165"/>
        <v>0</v>
      </c>
      <c r="O910" s="46" t="str">
        <f t="shared" si="166"/>
        <v/>
      </c>
      <c r="P910" s="20" t="str">
        <f>IF(ISERROR(O910),(G910),IF(OR(ISERROR(G910),ISERROR(K910)),"",IF(AND(G910="",K910=""),IF(A910="","",""),IF(ISNUMBER(O910),IF(OR($O$7="T",$O$7="A"),IF(AND(O910&gt;5,O910&lt;$P$4),5,IF(AND(O910&gt;=$P$4,O910&lt;=6),6,MROUND(O910,P$7))),IF(AND(MIN(G910,K910)&lt;#REF!,R910="!",O910&gt;=$P$4),"ONV",IF(AND(O910&gt;5,O910&lt;$P$4),5,IF(AND(O910&gt;=$P$4,O910&lt;=6),6,MROUND(O910,P$7))))),""))))</f>
        <v/>
      </c>
      <c r="Q910" s="187" t="e">
        <f>IF(AND($O$7="B",ISNUMBER(O910),MIN(G910,K910)&lt;#REF!),"!","")</f>
        <v>#REF!</v>
      </c>
      <c r="R910" s="190" t="str">
        <f t="shared" si="157"/>
        <v/>
      </c>
      <c r="S910" s="193" t="str">
        <f t="shared" si="167"/>
        <v/>
      </c>
    </row>
    <row r="911" spans="1:19" x14ac:dyDescent="0.2">
      <c r="A911" s="21" t="str">
        <f>OutputOsiris!A911</f>
        <v/>
      </c>
      <c r="B911" s="26" t="str">
        <f>VLOOKUP(A911,InputToets!$A$9:$A$1008,1,FALSE)</f>
        <v/>
      </c>
      <c r="C911" s="44" t="str">
        <f t="shared" si="158"/>
        <v/>
      </c>
      <c r="D911" s="45" t="str">
        <f>VLOOKUP(A911,Opdracht!$A$11:$A$1010,1,FALSE)</f>
        <v/>
      </c>
      <c r="E911" s="44" t="str">
        <f t="shared" si="159"/>
        <v/>
      </c>
      <c r="F911" s="19" t="str">
        <f>VLOOKUP(A911,OutputOsiris!$A$9:$B$1008,2,FALSE)</f>
        <v/>
      </c>
      <c r="G911" s="46" t="str">
        <f>IF(C911="NEE","",VLOOKUP(A911,InputToets!$A$9:$J$1008,8,FALSE))</f>
        <v/>
      </c>
      <c r="H911" s="13">
        <f t="shared" si="160"/>
        <v>0</v>
      </c>
      <c r="I911" s="12">
        <f t="shared" si="161"/>
        <v>1</v>
      </c>
      <c r="J911" s="13">
        <f t="shared" si="162"/>
        <v>0</v>
      </c>
      <c r="K911" s="46" t="str">
        <f>IF($K$7=0,"",VLOOKUP(A911,Opdracht!$A$11:$J$1010,8,FALSE))</f>
        <v/>
      </c>
      <c r="L911" s="13">
        <f t="shared" si="163"/>
        <v>0</v>
      </c>
      <c r="M911" s="12">
        <f t="shared" si="164"/>
        <v>0</v>
      </c>
      <c r="N911" s="12">
        <f t="shared" si="165"/>
        <v>0</v>
      </c>
      <c r="O911" s="46" t="str">
        <f t="shared" si="166"/>
        <v/>
      </c>
      <c r="P911" s="20" t="str">
        <f>IF(ISERROR(O911),(G911),IF(OR(ISERROR(G911),ISERROR(K911)),"",IF(AND(G911="",K911=""),IF(A911="","",""),IF(ISNUMBER(O911),IF(OR($O$7="T",$O$7="A"),IF(AND(O911&gt;5,O911&lt;$P$4),5,IF(AND(O911&gt;=$P$4,O911&lt;=6),6,MROUND(O911,P$7))),IF(AND(MIN(G911,K911)&lt;#REF!,R911="!",O911&gt;=$P$4),"ONV",IF(AND(O911&gt;5,O911&lt;$P$4),5,IF(AND(O911&gt;=$P$4,O911&lt;=6),6,MROUND(O911,P$7))))),""))))</f>
        <v/>
      </c>
      <c r="Q911" s="187" t="e">
        <f>IF(AND($O$7="B",ISNUMBER(O911),MIN(G911,K911)&lt;#REF!),"!","")</f>
        <v>#REF!</v>
      </c>
      <c r="R911" s="190" t="str">
        <f t="shared" si="157"/>
        <v/>
      </c>
      <c r="S911" s="193" t="str">
        <f t="shared" si="167"/>
        <v/>
      </c>
    </row>
    <row r="912" spans="1:19" x14ac:dyDescent="0.2">
      <c r="A912" s="21" t="str">
        <f>OutputOsiris!A912</f>
        <v/>
      </c>
      <c r="B912" s="26" t="str">
        <f>VLOOKUP(A912,InputToets!$A$9:$A$1008,1,FALSE)</f>
        <v/>
      </c>
      <c r="C912" s="44" t="str">
        <f t="shared" si="158"/>
        <v/>
      </c>
      <c r="D912" s="45" t="str">
        <f>VLOOKUP(A912,Opdracht!$A$11:$A$1010,1,FALSE)</f>
        <v/>
      </c>
      <c r="E912" s="44" t="str">
        <f t="shared" si="159"/>
        <v/>
      </c>
      <c r="F912" s="19" t="str">
        <f>VLOOKUP(A912,OutputOsiris!$A$9:$B$1008,2,FALSE)</f>
        <v/>
      </c>
      <c r="G912" s="46" t="str">
        <f>IF(C912="NEE","",VLOOKUP(A912,InputToets!$A$9:$J$1008,8,FALSE))</f>
        <v/>
      </c>
      <c r="H912" s="13">
        <f t="shared" si="160"/>
        <v>0</v>
      </c>
      <c r="I912" s="12">
        <f t="shared" si="161"/>
        <v>1</v>
      </c>
      <c r="J912" s="13">
        <f t="shared" si="162"/>
        <v>0</v>
      </c>
      <c r="K912" s="46" t="str">
        <f>IF($K$7=0,"",VLOOKUP(A912,Opdracht!$A$11:$J$1010,8,FALSE))</f>
        <v/>
      </c>
      <c r="L912" s="13">
        <f t="shared" si="163"/>
        <v>0</v>
      </c>
      <c r="M912" s="12">
        <f t="shared" si="164"/>
        <v>0</v>
      </c>
      <c r="N912" s="12">
        <f t="shared" si="165"/>
        <v>0</v>
      </c>
      <c r="O912" s="46" t="str">
        <f t="shared" si="166"/>
        <v/>
      </c>
      <c r="P912" s="20" t="str">
        <f>IF(ISERROR(O912),(G912),IF(OR(ISERROR(G912),ISERROR(K912)),"",IF(AND(G912="",K912=""),IF(A912="","",""),IF(ISNUMBER(O912),IF(OR($O$7="T",$O$7="A"),IF(AND(O912&gt;5,O912&lt;$P$4),5,IF(AND(O912&gt;=$P$4,O912&lt;=6),6,MROUND(O912,P$7))),IF(AND(MIN(G912,K912)&lt;#REF!,R912="!",O912&gt;=$P$4),"ONV",IF(AND(O912&gt;5,O912&lt;$P$4),5,IF(AND(O912&gt;=$P$4,O912&lt;=6),6,MROUND(O912,P$7))))),""))))</f>
        <v/>
      </c>
      <c r="Q912" s="187" t="e">
        <f>IF(AND($O$7="B",ISNUMBER(O912),MIN(G912,K912)&lt;#REF!),"!","")</f>
        <v>#REF!</v>
      </c>
      <c r="R912" s="190" t="str">
        <f t="shared" si="157"/>
        <v/>
      </c>
      <c r="S912" s="193" t="str">
        <f t="shared" si="167"/>
        <v/>
      </c>
    </row>
    <row r="913" spans="1:19" x14ac:dyDescent="0.2">
      <c r="A913" s="21" t="str">
        <f>OutputOsiris!A913</f>
        <v/>
      </c>
      <c r="B913" s="26" t="str">
        <f>VLOOKUP(A913,InputToets!$A$9:$A$1008,1,FALSE)</f>
        <v/>
      </c>
      <c r="C913" s="44" t="str">
        <f t="shared" si="158"/>
        <v/>
      </c>
      <c r="D913" s="45" t="str">
        <f>VLOOKUP(A913,Opdracht!$A$11:$A$1010,1,FALSE)</f>
        <v/>
      </c>
      <c r="E913" s="44" t="str">
        <f t="shared" si="159"/>
        <v/>
      </c>
      <c r="F913" s="19" t="str">
        <f>VLOOKUP(A913,OutputOsiris!$A$9:$B$1008,2,FALSE)</f>
        <v/>
      </c>
      <c r="G913" s="46" t="str">
        <f>IF(C913="NEE","",VLOOKUP(A913,InputToets!$A$9:$J$1008,8,FALSE))</f>
        <v/>
      </c>
      <c r="H913" s="13">
        <f t="shared" si="160"/>
        <v>0</v>
      </c>
      <c r="I913" s="12">
        <f t="shared" si="161"/>
        <v>1</v>
      </c>
      <c r="J913" s="13">
        <f t="shared" si="162"/>
        <v>0</v>
      </c>
      <c r="K913" s="46" t="str">
        <f>IF($K$7=0,"",VLOOKUP(A913,Opdracht!$A$11:$J$1010,8,FALSE))</f>
        <v/>
      </c>
      <c r="L913" s="13">
        <f t="shared" si="163"/>
        <v>0</v>
      </c>
      <c r="M913" s="12">
        <f t="shared" si="164"/>
        <v>0</v>
      </c>
      <c r="N913" s="12">
        <f t="shared" si="165"/>
        <v>0</v>
      </c>
      <c r="O913" s="46" t="str">
        <f t="shared" si="166"/>
        <v/>
      </c>
      <c r="P913" s="20" t="str">
        <f>IF(ISERROR(O913),(G913),IF(OR(ISERROR(G913),ISERROR(K913)),"",IF(AND(G913="",K913=""),IF(A913="","",""),IF(ISNUMBER(O913),IF(OR($O$7="T",$O$7="A"),IF(AND(O913&gt;5,O913&lt;$P$4),5,IF(AND(O913&gt;=$P$4,O913&lt;=6),6,MROUND(O913,P$7))),IF(AND(MIN(G913,K913)&lt;#REF!,R913="!",O913&gt;=$P$4),"ONV",IF(AND(O913&gt;5,O913&lt;$P$4),5,IF(AND(O913&gt;=$P$4,O913&lt;=6),6,MROUND(O913,P$7))))),""))))</f>
        <v/>
      </c>
      <c r="Q913" s="187" t="e">
        <f>IF(AND($O$7="B",ISNUMBER(O913),MIN(G913,K913)&lt;#REF!),"!","")</f>
        <v>#REF!</v>
      </c>
      <c r="R913" s="190" t="str">
        <f t="shared" si="157"/>
        <v/>
      </c>
      <c r="S913" s="193" t="str">
        <f t="shared" si="167"/>
        <v/>
      </c>
    </row>
    <row r="914" spans="1:19" x14ac:dyDescent="0.2">
      <c r="A914" s="21" t="str">
        <f>OutputOsiris!A914</f>
        <v/>
      </c>
      <c r="B914" s="26" t="str">
        <f>VLOOKUP(A914,InputToets!$A$9:$A$1008,1,FALSE)</f>
        <v/>
      </c>
      <c r="C914" s="44" t="str">
        <f t="shared" si="158"/>
        <v/>
      </c>
      <c r="D914" s="45" t="str">
        <f>VLOOKUP(A914,Opdracht!$A$11:$A$1010,1,FALSE)</f>
        <v/>
      </c>
      <c r="E914" s="44" t="str">
        <f t="shared" si="159"/>
        <v/>
      </c>
      <c r="F914" s="19" t="str">
        <f>VLOOKUP(A914,OutputOsiris!$A$9:$B$1008,2,FALSE)</f>
        <v/>
      </c>
      <c r="G914" s="46" t="str">
        <f>IF(C914="NEE","",VLOOKUP(A914,InputToets!$A$9:$J$1008,8,FALSE))</f>
        <v/>
      </c>
      <c r="H914" s="13">
        <f t="shared" si="160"/>
        <v>0</v>
      </c>
      <c r="I914" s="12">
        <f t="shared" si="161"/>
        <v>1</v>
      </c>
      <c r="J914" s="13">
        <f t="shared" si="162"/>
        <v>0</v>
      </c>
      <c r="K914" s="46" t="str">
        <f>IF($K$7=0,"",VLOOKUP(A914,Opdracht!$A$11:$J$1010,8,FALSE))</f>
        <v/>
      </c>
      <c r="L914" s="13">
        <f t="shared" si="163"/>
        <v>0</v>
      </c>
      <c r="M914" s="12">
        <f t="shared" si="164"/>
        <v>0</v>
      </c>
      <c r="N914" s="12">
        <f t="shared" si="165"/>
        <v>0</v>
      </c>
      <c r="O914" s="46" t="str">
        <f t="shared" si="166"/>
        <v/>
      </c>
      <c r="P914" s="20" t="str">
        <f>IF(ISERROR(O914),(G914),IF(OR(ISERROR(G914),ISERROR(K914)),"",IF(AND(G914="",K914=""),IF(A914="","",""),IF(ISNUMBER(O914),IF(OR($O$7="T",$O$7="A"),IF(AND(O914&gt;5,O914&lt;$P$4),5,IF(AND(O914&gt;=$P$4,O914&lt;=6),6,MROUND(O914,P$7))),IF(AND(MIN(G914,K914)&lt;#REF!,R914="!",O914&gt;=$P$4),"ONV",IF(AND(O914&gt;5,O914&lt;$P$4),5,IF(AND(O914&gt;=$P$4,O914&lt;=6),6,MROUND(O914,P$7))))),""))))</f>
        <v/>
      </c>
      <c r="Q914" s="187" t="e">
        <f>IF(AND($O$7="B",ISNUMBER(O914),MIN(G914,K914)&lt;#REF!),"!","")</f>
        <v>#REF!</v>
      </c>
      <c r="R914" s="190" t="str">
        <f t="shared" si="157"/>
        <v/>
      </c>
      <c r="S914" s="193" t="str">
        <f t="shared" si="167"/>
        <v/>
      </c>
    </row>
    <row r="915" spans="1:19" x14ac:dyDescent="0.2">
      <c r="A915" s="21" t="str">
        <f>OutputOsiris!A915</f>
        <v/>
      </c>
      <c r="B915" s="26" t="str">
        <f>VLOOKUP(A915,InputToets!$A$9:$A$1008,1,FALSE)</f>
        <v/>
      </c>
      <c r="C915" s="44" t="str">
        <f t="shared" si="158"/>
        <v/>
      </c>
      <c r="D915" s="45" t="str">
        <f>VLOOKUP(A915,Opdracht!$A$11:$A$1010,1,FALSE)</f>
        <v/>
      </c>
      <c r="E915" s="44" t="str">
        <f t="shared" si="159"/>
        <v/>
      </c>
      <c r="F915" s="19" t="str">
        <f>VLOOKUP(A915,OutputOsiris!$A$9:$B$1008,2,FALSE)</f>
        <v/>
      </c>
      <c r="G915" s="46" t="str">
        <f>IF(C915="NEE","",VLOOKUP(A915,InputToets!$A$9:$J$1008,8,FALSE))</f>
        <v/>
      </c>
      <c r="H915" s="13">
        <f t="shared" si="160"/>
        <v>0</v>
      </c>
      <c r="I915" s="12">
        <f t="shared" si="161"/>
        <v>1</v>
      </c>
      <c r="J915" s="13">
        <f t="shared" si="162"/>
        <v>0</v>
      </c>
      <c r="K915" s="46" t="str">
        <f>IF($K$7=0,"",VLOOKUP(A915,Opdracht!$A$11:$J$1010,8,FALSE))</f>
        <v/>
      </c>
      <c r="L915" s="13">
        <f t="shared" si="163"/>
        <v>0</v>
      </c>
      <c r="M915" s="12">
        <f t="shared" si="164"/>
        <v>0</v>
      </c>
      <c r="N915" s="12">
        <f t="shared" si="165"/>
        <v>0</v>
      </c>
      <c r="O915" s="46" t="str">
        <f t="shared" si="166"/>
        <v/>
      </c>
      <c r="P915" s="20" t="str">
        <f>IF(ISERROR(O915),(G915),IF(OR(ISERROR(G915),ISERROR(K915)),"",IF(AND(G915="",K915=""),IF(A915="","",""),IF(ISNUMBER(O915),IF(OR($O$7="T",$O$7="A"),IF(AND(O915&gt;5,O915&lt;$P$4),5,IF(AND(O915&gt;=$P$4,O915&lt;=6),6,MROUND(O915,P$7))),IF(AND(MIN(G915,K915)&lt;#REF!,R915="!",O915&gt;=$P$4),"ONV",IF(AND(O915&gt;5,O915&lt;$P$4),5,IF(AND(O915&gt;=$P$4,O915&lt;=6),6,MROUND(O915,P$7))))),""))))</f>
        <v/>
      </c>
      <c r="Q915" s="187" t="e">
        <f>IF(AND($O$7="B",ISNUMBER(O915),MIN(G915,K915)&lt;#REF!),"!","")</f>
        <v>#REF!</v>
      </c>
      <c r="R915" s="190" t="str">
        <f t="shared" si="157"/>
        <v/>
      </c>
      <c r="S915" s="193" t="str">
        <f t="shared" si="167"/>
        <v/>
      </c>
    </row>
    <row r="916" spans="1:19" x14ac:dyDescent="0.2">
      <c r="A916" s="21" t="str">
        <f>OutputOsiris!A916</f>
        <v/>
      </c>
      <c r="B916" s="26" t="str">
        <f>VLOOKUP(A916,InputToets!$A$9:$A$1008,1,FALSE)</f>
        <v/>
      </c>
      <c r="C916" s="44" t="str">
        <f t="shared" si="158"/>
        <v/>
      </c>
      <c r="D916" s="45" t="str">
        <f>VLOOKUP(A916,Opdracht!$A$11:$A$1010,1,FALSE)</f>
        <v/>
      </c>
      <c r="E916" s="44" t="str">
        <f t="shared" si="159"/>
        <v/>
      </c>
      <c r="F916" s="19" t="str">
        <f>VLOOKUP(A916,OutputOsiris!$A$9:$B$1008,2,FALSE)</f>
        <v/>
      </c>
      <c r="G916" s="46" t="str">
        <f>IF(C916="NEE","",VLOOKUP(A916,InputToets!$A$9:$J$1008,8,FALSE))</f>
        <v/>
      </c>
      <c r="H916" s="13">
        <f t="shared" si="160"/>
        <v>0</v>
      </c>
      <c r="I916" s="12">
        <f t="shared" si="161"/>
        <v>1</v>
      </c>
      <c r="J916" s="13">
        <f t="shared" si="162"/>
        <v>0</v>
      </c>
      <c r="K916" s="46" t="str">
        <f>IF($K$7=0,"",VLOOKUP(A916,Opdracht!$A$11:$J$1010,8,FALSE))</f>
        <v/>
      </c>
      <c r="L916" s="13">
        <f t="shared" si="163"/>
        <v>0</v>
      </c>
      <c r="M916" s="12">
        <f t="shared" si="164"/>
        <v>0</v>
      </c>
      <c r="N916" s="12">
        <f t="shared" si="165"/>
        <v>0</v>
      </c>
      <c r="O916" s="46" t="str">
        <f t="shared" si="166"/>
        <v/>
      </c>
      <c r="P916" s="20" t="str">
        <f>IF(ISERROR(O916),(G916),IF(OR(ISERROR(G916),ISERROR(K916)),"",IF(AND(G916="",K916=""),IF(A916="","",""),IF(ISNUMBER(O916),IF(OR($O$7="T",$O$7="A"),IF(AND(O916&gt;5,O916&lt;$P$4),5,IF(AND(O916&gt;=$P$4,O916&lt;=6),6,MROUND(O916,P$7))),IF(AND(MIN(G916,K916)&lt;#REF!,R916="!",O916&gt;=$P$4),"ONV",IF(AND(O916&gt;5,O916&lt;$P$4),5,IF(AND(O916&gt;=$P$4,O916&lt;=6),6,MROUND(O916,P$7))))),""))))</f>
        <v/>
      </c>
      <c r="Q916" s="187" t="e">
        <f>IF(AND($O$7="B",ISNUMBER(O916),MIN(G916,K916)&lt;#REF!),"!","")</f>
        <v>#REF!</v>
      </c>
      <c r="R916" s="190" t="str">
        <f t="shared" si="157"/>
        <v/>
      </c>
      <c r="S916" s="193" t="str">
        <f t="shared" si="167"/>
        <v/>
      </c>
    </row>
    <row r="917" spans="1:19" x14ac:dyDescent="0.2">
      <c r="A917" s="21" t="str">
        <f>OutputOsiris!A917</f>
        <v/>
      </c>
      <c r="B917" s="26" t="str">
        <f>VLOOKUP(A917,InputToets!$A$9:$A$1008,1,FALSE)</f>
        <v/>
      </c>
      <c r="C917" s="44" t="str">
        <f t="shared" si="158"/>
        <v/>
      </c>
      <c r="D917" s="45" t="str">
        <f>VLOOKUP(A917,Opdracht!$A$11:$A$1010,1,FALSE)</f>
        <v/>
      </c>
      <c r="E917" s="44" t="str">
        <f t="shared" si="159"/>
        <v/>
      </c>
      <c r="F917" s="19" t="str">
        <f>VLOOKUP(A917,OutputOsiris!$A$9:$B$1008,2,FALSE)</f>
        <v/>
      </c>
      <c r="G917" s="46" t="str">
        <f>IF(C917="NEE","",VLOOKUP(A917,InputToets!$A$9:$J$1008,8,FALSE))</f>
        <v/>
      </c>
      <c r="H917" s="13">
        <f t="shared" si="160"/>
        <v>0</v>
      </c>
      <c r="I917" s="12">
        <f t="shared" si="161"/>
        <v>1</v>
      </c>
      <c r="J917" s="13">
        <f t="shared" si="162"/>
        <v>0</v>
      </c>
      <c r="K917" s="46" t="str">
        <f>IF($K$7=0,"",VLOOKUP(A917,Opdracht!$A$11:$J$1010,8,FALSE))</f>
        <v/>
      </c>
      <c r="L917" s="13">
        <f t="shared" si="163"/>
        <v>0</v>
      </c>
      <c r="M917" s="12">
        <f t="shared" si="164"/>
        <v>0</v>
      </c>
      <c r="N917" s="12">
        <f t="shared" si="165"/>
        <v>0</v>
      </c>
      <c r="O917" s="46" t="str">
        <f t="shared" si="166"/>
        <v/>
      </c>
      <c r="P917" s="20" t="str">
        <f>IF(ISERROR(O917),(G917),IF(OR(ISERROR(G917),ISERROR(K917)),"",IF(AND(G917="",K917=""),IF(A917="","",""),IF(ISNUMBER(O917),IF(OR($O$7="T",$O$7="A"),IF(AND(O917&gt;5,O917&lt;$P$4),5,IF(AND(O917&gt;=$P$4,O917&lt;=6),6,MROUND(O917,P$7))),IF(AND(MIN(G917,K917)&lt;#REF!,R917="!",O917&gt;=$P$4),"ONV",IF(AND(O917&gt;5,O917&lt;$P$4),5,IF(AND(O917&gt;=$P$4,O917&lt;=6),6,MROUND(O917,P$7))))),""))))</f>
        <v/>
      </c>
      <c r="Q917" s="187" t="e">
        <f>IF(AND($O$7="B",ISNUMBER(O917),MIN(G917,K917)&lt;#REF!),"!","")</f>
        <v>#REF!</v>
      </c>
      <c r="R917" s="190" t="str">
        <f t="shared" si="157"/>
        <v/>
      </c>
      <c r="S917" s="193" t="str">
        <f t="shared" si="167"/>
        <v/>
      </c>
    </row>
    <row r="918" spans="1:19" x14ac:dyDescent="0.2">
      <c r="A918" s="21" t="str">
        <f>OutputOsiris!A918</f>
        <v/>
      </c>
      <c r="B918" s="26" t="str">
        <f>VLOOKUP(A918,InputToets!$A$9:$A$1008,1,FALSE)</f>
        <v/>
      </c>
      <c r="C918" s="44" t="str">
        <f t="shared" si="158"/>
        <v/>
      </c>
      <c r="D918" s="45" t="str">
        <f>VLOOKUP(A918,Opdracht!$A$11:$A$1010,1,FALSE)</f>
        <v/>
      </c>
      <c r="E918" s="44" t="str">
        <f t="shared" si="159"/>
        <v/>
      </c>
      <c r="F918" s="19" t="str">
        <f>VLOOKUP(A918,OutputOsiris!$A$9:$B$1008,2,FALSE)</f>
        <v/>
      </c>
      <c r="G918" s="46" t="str">
        <f>IF(C918="NEE","",VLOOKUP(A918,InputToets!$A$9:$J$1008,8,FALSE))</f>
        <v/>
      </c>
      <c r="H918" s="13">
        <f t="shared" si="160"/>
        <v>0</v>
      </c>
      <c r="I918" s="12">
        <f t="shared" si="161"/>
        <v>1</v>
      </c>
      <c r="J918" s="13">
        <f t="shared" si="162"/>
        <v>0</v>
      </c>
      <c r="K918" s="46" t="str">
        <f>IF($K$7=0,"",VLOOKUP(A918,Opdracht!$A$11:$J$1010,8,FALSE))</f>
        <v/>
      </c>
      <c r="L918" s="13">
        <f t="shared" si="163"/>
        <v>0</v>
      </c>
      <c r="M918" s="12">
        <f t="shared" si="164"/>
        <v>0</v>
      </c>
      <c r="N918" s="12">
        <f t="shared" si="165"/>
        <v>0</v>
      </c>
      <c r="O918" s="46" t="str">
        <f t="shared" si="166"/>
        <v/>
      </c>
      <c r="P918" s="20" t="str">
        <f>IF(ISERROR(O918),(G918),IF(OR(ISERROR(G918),ISERROR(K918)),"",IF(AND(G918="",K918=""),IF(A918="","",""),IF(ISNUMBER(O918),IF(OR($O$7="T",$O$7="A"),IF(AND(O918&gt;5,O918&lt;$P$4),5,IF(AND(O918&gt;=$P$4,O918&lt;=6),6,MROUND(O918,P$7))),IF(AND(MIN(G918,K918)&lt;#REF!,R918="!",O918&gt;=$P$4),"ONV",IF(AND(O918&gt;5,O918&lt;$P$4),5,IF(AND(O918&gt;=$P$4,O918&lt;=6),6,MROUND(O918,P$7))))),""))))</f>
        <v/>
      </c>
      <c r="Q918" s="187" t="e">
        <f>IF(AND($O$7="B",ISNUMBER(O918),MIN(G918,K918)&lt;#REF!),"!","")</f>
        <v>#REF!</v>
      </c>
      <c r="R918" s="190" t="str">
        <f t="shared" si="157"/>
        <v/>
      </c>
      <c r="S918" s="193" t="str">
        <f t="shared" si="167"/>
        <v/>
      </c>
    </row>
    <row r="919" spans="1:19" x14ac:dyDescent="0.2">
      <c r="A919" s="21" t="str">
        <f>OutputOsiris!A919</f>
        <v/>
      </c>
      <c r="B919" s="26" t="str">
        <f>VLOOKUP(A919,InputToets!$A$9:$A$1008,1,FALSE)</f>
        <v/>
      </c>
      <c r="C919" s="44" t="str">
        <f t="shared" si="158"/>
        <v/>
      </c>
      <c r="D919" s="45" t="str">
        <f>VLOOKUP(A919,Opdracht!$A$11:$A$1010,1,FALSE)</f>
        <v/>
      </c>
      <c r="E919" s="44" t="str">
        <f t="shared" si="159"/>
        <v/>
      </c>
      <c r="F919" s="19" t="str">
        <f>VLOOKUP(A919,OutputOsiris!$A$9:$B$1008,2,FALSE)</f>
        <v/>
      </c>
      <c r="G919" s="46" t="str">
        <f>IF(C919="NEE","",VLOOKUP(A919,InputToets!$A$9:$J$1008,8,FALSE))</f>
        <v/>
      </c>
      <c r="H919" s="13">
        <f t="shared" si="160"/>
        <v>0</v>
      </c>
      <c r="I919" s="12">
        <f t="shared" si="161"/>
        <v>1</v>
      </c>
      <c r="J919" s="13">
        <f t="shared" si="162"/>
        <v>0</v>
      </c>
      <c r="K919" s="46" t="str">
        <f>IF($K$7=0,"",VLOOKUP(A919,Opdracht!$A$11:$J$1010,8,FALSE))</f>
        <v/>
      </c>
      <c r="L919" s="13">
        <f t="shared" si="163"/>
        <v>0</v>
      </c>
      <c r="M919" s="12">
        <f t="shared" si="164"/>
        <v>0</v>
      </c>
      <c r="N919" s="12">
        <f t="shared" si="165"/>
        <v>0</v>
      </c>
      <c r="O919" s="46" t="str">
        <f t="shared" si="166"/>
        <v/>
      </c>
      <c r="P919" s="20" t="str">
        <f>IF(ISERROR(O919),(G919),IF(OR(ISERROR(G919),ISERROR(K919)),"",IF(AND(G919="",K919=""),IF(A919="","",""),IF(ISNUMBER(O919),IF(OR($O$7="T",$O$7="A"),IF(AND(O919&gt;5,O919&lt;$P$4),5,IF(AND(O919&gt;=$P$4,O919&lt;=6),6,MROUND(O919,P$7))),IF(AND(MIN(G919,K919)&lt;#REF!,R919="!",O919&gt;=$P$4),"ONV",IF(AND(O919&gt;5,O919&lt;$P$4),5,IF(AND(O919&gt;=$P$4,O919&lt;=6),6,MROUND(O919,P$7))))),""))))</f>
        <v/>
      </c>
      <c r="Q919" s="187" t="e">
        <f>IF(AND($O$7="B",ISNUMBER(O919),MIN(G919,K919)&lt;#REF!),"!","")</f>
        <v>#REF!</v>
      </c>
      <c r="R919" s="190" t="str">
        <f t="shared" si="157"/>
        <v/>
      </c>
      <c r="S919" s="193" t="str">
        <f t="shared" si="167"/>
        <v/>
      </c>
    </row>
    <row r="920" spans="1:19" x14ac:dyDescent="0.2">
      <c r="A920" s="21" t="str">
        <f>OutputOsiris!A920</f>
        <v/>
      </c>
      <c r="B920" s="26" t="str">
        <f>VLOOKUP(A920,InputToets!$A$9:$A$1008,1,FALSE)</f>
        <v/>
      </c>
      <c r="C920" s="44" t="str">
        <f t="shared" si="158"/>
        <v/>
      </c>
      <c r="D920" s="45" t="str">
        <f>VLOOKUP(A920,Opdracht!$A$11:$A$1010,1,FALSE)</f>
        <v/>
      </c>
      <c r="E920" s="44" t="str">
        <f t="shared" si="159"/>
        <v/>
      </c>
      <c r="F920" s="19" t="str">
        <f>VLOOKUP(A920,OutputOsiris!$A$9:$B$1008,2,FALSE)</f>
        <v/>
      </c>
      <c r="G920" s="46" t="str">
        <f>IF(C920="NEE","",VLOOKUP(A920,InputToets!$A$9:$J$1008,8,FALSE))</f>
        <v/>
      </c>
      <c r="H920" s="13">
        <f t="shared" si="160"/>
        <v>0</v>
      </c>
      <c r="I920" s="12">
        <f t="shared" si="161"/>
        <v>1</v>
      </c>
      <c r="J920" s="13">
        <f t="shared" si="162"/>
        <v>0</v>
      </c>
      <c r="K920" s="46" t="str">
        <f>IF($K$7=0,"",VLOOKUP(A920,Opdracht!$A$11:$J$1010,8,FALSE))</f>
        <v/>
      </c>
      <c r="L920" s="13">
        <f t="shared" si="163"/>
        <v>0</v>
      </c>
      <c r="M920" s="12">
        <f t="shared" si="164"/>
        <v>0</v>
      </c>
      <c r="N920" s="12">
        <f t="shared" si="165"/>
        <v>0</v>
      </c>
      <c r="O920" s="46" t="str">
        <f t="shared" si="166"/>
        <v/>
      </c>
      <c r="P920" s="20" t="str">
        <f>IF(ISERROR(O920),(G920),IF(OR(ISERROR(G920),ISERROR(K920)),"",IF(AND(G920="",K920=""),IF(A920="","",""),IF(ISNUMBER(O920),IF(OR($O$7="T",$O$7="A"),IF(AND(O920&gt;5,O920&lt;$P$4),5,IF(AND(O920&gt;=$P$4,O920&lt;=6),6,MROUND(O920,P$7))),IF(AND(MIN(G920,K920)&lt;#REF!,R920="!",O920&gt;=$P$4),"ONV",IF(AND(O920&gt;5,O920&lt;$P$4),5,IF(AND(O920&gt;=$P$4,O920&lt;=6),6,MROUND(O920,P$7))))),""))))</f>
        <v/>
      </c>
      <c r="Q920" s="187" t="e">
        <f>IF(AND($O$7="B",ISNUMBER(O920),MIN(G920,K920)&lt;#REF!),"!","")</f>
        <v>#REF!</v>
      </c>
      <c r="R920" s="190" t="str">
        <f t="shared" si="157"/>
        <v/>
      </c>
      <c r="S920" s="193" t="str">
        <f t="shared" si="167"/>
        <v/>
      </c>
    </row>
    <row r="921" spans="1:19" x14ac:dyDescent="0.2">
      <c r="A921" s="21" t="str">
        <f>OutputOsiris!A921</f>
        <v/>
      </c>
      <c r="B921" s="26" t="str">
        <f>VLOOKUP(A921,InputToets!$A$9:$A$1008,1,FALSE)</f>
        <v/>
      </c>
      <c r="C921" s="44" t="str">
        <f t="shared" si="158"/>
        <v/>
      </c>
      <c r="D921" s="45" t="str">
        <f>VLOOKUP(A921,Opdracht!$A$11:$A$1010,1,FALSE)</f>
        <v/>
      </c>
      <c r="E921" s="44" t="str">
        <f t="shared" si="159"/>
        <v/>
      </c>
      <c r="F921" s="19" t="str">
        <f>VLOOKUP(A921,OutputOsiris!$A$9:$B$1008,2,FALSE)</f>
        <v/>
      </c>
      <c r="G921" s="46" t="str">
        <f>IF(C921="NEE","",VLOOKUP(A921,InputToets!$A$9:$J$1008,8,FALSE))</f>
        <v/>
      </c>
      <c r="H921" s="13">
        <f t="shared" si="160"/>
        <v>0</v>
      </c>
      <c r="I921" s="12">
        <f t="shared" si="161"/>
        <v>1</v>
      </c>
      <c r="J921" s="13">
        <f t="shared" si="162"/>
        <v>0</v>
      </c>
      <c r="K921" s="46" t="str">
        <f>IF($K$7=0,"",VLOOKUP(A921,Opdracht!$A$11:$J$1010,8,FALSE))</f>
        <v/>
      </c>
      <c r="L921" s="13">
        <f t="shared" si="163"/>
        <v>0</v>
      </c>
      <c r="M921" s="12">
        <f t="shared" si="164"/>
        <v>0</v>
      </c>
      <c r="N921" s="12">
        <f t="shared" si="165"/>
        <v>0</v>
      </c>
      <c r="O921" s="46" t="str">
        <f t="shared" si="166"/>
        <v/>
      </c>
      <c r="P921" s="20" t="str">
        <f>IF(ISERROR(O921),(G921),IF(OR(ISERROR(G921),ISERROR(K921)),"",IF(AND(G921="",K921=""),IF(A921="","",""),IF(ISNUMBER(O921),IF(OR($O$7="T",$O$7="A"),IF(AND(O921&gt;5,O921&lt;$P$4),5,IF(AND(O921&gt;=$P$4,O921&lt;=6),6,MROUND(O921,P$7))),IF(AND(MIN(G921,K921)&lt;#REF!,R921="!",O921&gt;=$P$4),"ONV",IF(AND(O921&gt;5,O921&lt;$P$4),5,IF(AND(O921&gt;=$P$4,O921&lt;=6),6,MROUND(O921,P$7))))),""))))</f>
        <v/>
      </c>
      <c r="Q921" s="187" t="e">
        <f>IF(AND($O$7="B",ISNUMBER(O921),MIN(G921,K921)&lt;#REF!),"!","")</f>
        <v>#REF!</v>
      </c>
      <c r="R921" s="190" t="str">
        <f t="shared" si="157"/>
        <v/>
      </c>
      <c r="S921" s="193" t="str">
        <f t="shared" si="167"/>
        <v/>
      </c>
    </row>
    <row r="922" spans="1:19" x14ac:dyDescent="0.2">
      <c r="A922" s="21" t="str">
        <f>OutputOsiris!A922</f>
        <v/>
      </c>
      <c r="B922" s="26" t="str">
        <f>VLOOKUP(A922,InputToets!$A$9:$A$1008,1,FALSE)</f>
        <v/>
      </c>
      <c r="C922" s="44" t="str">
        <f t="shared" si="158"/>
        <v/>
      </c>
      <c r="D922" s="45" t="str">
        <f>VLOOKUP(A922,Opdracht!$A$11:$A$1010,1,FALSE)</f>
        <v/>
      </c>
      <c r="E922" s="44" t="str">
        <f t="shared" si="159"/>
        <v/>
      </c>
      <c r="F922" s="19" t="str">
        <f>VLOOKUP(A922,OutputOsiris!$A$9:$B$1008,2,FALSE)</f>
        <v/>
      </c>
      <c r="G922" s="46" t="str">
        <f>IF(C922="NEE","",VLOOKUP(A922,InputToets!$A$9:$J$1008,8,FALSE))</f>
        <v/>
      </c>
      <c r="H922" s="13">
        <f t="shared" si="160"/>
        <v>0</v>
      </c>
      <c r="I922" s="12">
        <f t="shared" si="161"/>
        <v>1</v>
      </c>
      <c r="J922" s="13">
        <f t="shared" si="162"/>
        <v>0</v>
      </c>
      <c r="K922" s="46" t="str">
        <f>IF($K$7=0,"",VLOOKUP(A922,Opdracht!$A$11:$J$1010,8,FALSE))</f>
        <v/>
      </c>
      <c r="L922" s="13">
        <f t="shared" si="163"/>
        <v>0</v>
      </c>
      <c r="M922" s="12">
        <f t="shared" si="164"/>
        <v>0</v>
      </c>
      <c r="N922" s="12">
        <f t="shared" si="165"/>
        <v>0</v>
      </c>
      <c r="O922" s="46" t="str">
        <f t="shared" si="166"/>
        <v/>
      </c>
      <c r="P922" s="20" t="str">
        <f>IF(ISERROR(O922),(G922),IF(OR(ISERROR(G922),ISERROR(K922)),"",IF(AND(G922="",K922=""),IF(A922="","",""),IF(ISNUMBER(O922),IF(OR($O$7="T",$O$7="A"),IF(AND(O922&gt;5,O922&lt;$P$4),5,IF(AND(O922&gt;=$P$4,O922&lt;=6),6,MROUND(O922,P$7))),IF(AND(MIN(G922,K922)&lt;#REF!,R922="!",O922&gt;=$P$4),"ONV",IF(AND(O922&gt;5,O922&lt;$P$4),5,IF(AND(O922&gt;=$P$4,O922&lt;=6),6,MROUND(O922,P$7))))),""))))</f>
        <v/>
      </c>
      <c r="Q922" s="187" t="e">
        <f>IF(AND($O$7="B",ISNUMBER(O922),MIN(G922,K922)&lt;#REF!),"!","")</f>
        <v>#REF!</v>
      </c>
      <c r="R922" s="190" t="str">
        <f t="shared" si="157"/>
        <v/>
      </c>
      <c r="S922" s="193" t="str">
        <f t="shared" si="167"/>
        <v/>
      </c>
    </row>
    <row r="923" spans="1:19" x14ac:dyDescent="0.2">
      <c r="A923" s="21" t="str">
        <f>OutputOsiris!A923</f>
        <v/>
      </c>
      <c r="B923" s="26" t="str">
        <f>VLOOKUP(A923,InputToets!$A$9:$A$1008,1,FALSE)</f>
        <v/>
      </c>
      <c r="C923" s="44" t="str">
        <f t="shared" si="158"/>
        <v/>
      </c>
      <c r="D923" s="45" t="str">
        <f>VLOOKUP(A923,Opdracht!$A$11:$A$1010,1,FALSE)</f>
        <v/>
      </c>
      <c r="E923" s="44" t="str">
        <f t="shared" si="159"/>
        <v/>
      </c>
      <c r="F923" s="19" t="str">
        <f>VLOOKUP(A923,OutputOsiris!$A$9:$B$1008,2,FALSE)</f>
        <v/>
      </c>
      <c r="G923" s="46" t="str">
        <f>IF(C923="NEE","",VLOOKUP(A923,InputToets!$A$9:$J$1008,8,FALSE))</f>
        <v/>
      </c>
      <c r="H923" s="13">
        <f t="shared" si="160"/>
        <v>0</v>
      </c>
      <c r="I923" s="12">
        <f t="shared" si="161"/>
        <v>1</v>
      </c>
      <c r="J923" s="13">
        <f t="shared" si="162"/>
        <v>0</v>
      </c>
      <c r="K923" s="46" t="str">
        <f>IF($K$7=0,"",VLOOKUP(A923,Opdracht!$A$11:$J$1010,8,FALSE))</f>
        <v/>
      </c>
      <c r="L923" s="13">
        <f t="shared" si="163"/>
        <v>0</v>
      </c>
      <c r="M923" s="12">
        <f t="shared" si="164"/>
        <v>0</v>
      </c>
      <c r="N923" s="12">
        <f t="shared" si="165"/>
        <v>0</v>
      </c>
      <c r="O923" s="46" t="str">
        <f t="shared" si="166"/>
        <v/>
      </c>
      <c r="P923" s="20" t="str">
        <f>IF(ISERROR(O923),(G923),IF(OR(ISERROR(G923),ISERROR(K923)),"",IF(AND(G923="",K923=""),IF(A923="","",""),IF(ISNUMBER(O923),IF(OR($O$7="T",$O$7="A"),IF(AND(O923&gt;5,O923&lt;$P$4),5,IF(AND(O923&gt;=$P$4,O923&lt;=6),6,MROUND(O923,P$7))),IF(AND(MIN(G923,K923)&lt;#REF!,R923="!",O923&gt;=$P$4),"ONV",IF(AND(O923&gt;5,O923&lt;$P$4),5,IF(AND(O923&gt;=$P$4,O923&lt;=6),6,MROUND(O923,P$7))))),""))))</f>
        <v/>
      </c>
      <c r="Q923" s="187" t="e">
        <f>IF(AND($O$7="B",ISNUMBER(O923),MIN(G923,K923)&lt;#REF!),"!","")</f>
        <v>#REF!</v>
      </c>
      <c r="R923" s="190" t="str">
        <f t="shared" si="157"/>
        <v/>
      </c>
      <c r="S923" s="193" t="str">
        <f t="shared" si="167"/>
        <v/>
      </c>
    </row>
    <row r="924" spans="1:19" x14ac:dyDescent="0.2">
      <c r="A924" s="21" t="str">
        <f>OutputOsiris!A924</f>
        <v/>
      </c>
      <c r="B924" s="26" t="str">
        <f>VLOOKUP(A924,InputToets!$A$9:$A$1008,1,FALSE)</f>
        <v/>
      </c>
      <c r="C924" s="44" t="str">
        <f t="shared" si="158"/>
        <v/>
      </c>
      <c r="D924" s="45" t="str">
        <f>VLOOKUP(A924,Opdracht!$A$11:$A$1010,1,FALSE)</f>
        <v/>
      </c>
      <c r="E924" s="44" t="str">
        <f t="shared" si="159"/>
        <v/>
      </c>
      <c r="F924" s="19" t="str">
        <f>VLOOKUP(A924,OutputOsiris!$A$9:$B$1008,2,FALSE)</f>
        <v/>
      </c>
      <c r="G924" s="46" t="str">
        <f>IF(C924="NEE","",VLOOKUP(A924,InputToets!$A$9:$J$1008,8,FALSE))</f>
        <v/>
      </c>
      <c r="H924" s="13">
        <f t="shared" si="160"/>
        <v>0</v>
      </c>
      <c r="I924" s="12">
        <f t="shared" si="161"/>
        <v>1</v>
      </c>
      <c r="J924" s="13">
        <f t="shared" si="162"/>
        <v>0</v>
      </c>
      <c r="K924" s="46" t="str">
        <f>IF($K$7=0,"",VLOOKUP(A924,Opdracht!$A$11:$J$1010,8,FALSE))</f>
        <v/>
      </c>
      <c r="L924" s="13">
        <f t="shared" si="163"/>
        <v>0</v>
      </c>
      <c r="M924" s="12">
        <f t="shared" si="164"/>
        <v>0</v>
      </c>
      <c r="N924" s="12">
        <f t="shared" si="165"/>
        <v>0</v>
      </c>
      <c r="O924" s="46" t="str">
        <f t="shared" si="166"/>
        <v/>
      </c>
      <c r="P924" s="20" t="str">
        <f>IF(ISERROR(O924),(G924),IF(OR(ISERROR(G924),ISERROR(K924)),"",IF(AND(G924="",K924=""),IF(A924="","",""),IF(ISNUMBER(O924),IF(OR($O$7="T",$O$7="A"),IF(AND(O924&gt;5,O924&lt;$P$4),5,IF(AND(O924&gt;=$P$4,O924&lt;=6),6,MROUND(O924,P$7))),IF(AND(MIN(G924,K924)&lt;#REF!,R924="!",O924&gt;=$P$4),"ONV",IF(AND(O924&gt;5,O924&lt;$P$4),5,IF(AND(O924&gt;=$P$4,O924&lt;=6),6,MROUND(O924,P$7))))),""))))</f>
        <v/>
      </c>
      <c r="Q924" s="187" t="e">
        <f>IF(AND($O$7="B",ISNUMBER(O924),MIN(G924,K924)&lt;#REF!),"!","")</f>
        <v>#REF!</v>
      </c>
      <c r="R924" s="190" t="str">
        <f t="shared" si="157"/>
        <v/>
      </c>
      <c r="S924" s="193" t="str">
        <f t="shared" si="167"/>
        <v/>
      </c>
    </row>
    <row r="925" spans="1:19" x14ac:dyDescent="0.2">
      <c r="A925" s="21" t="str">
        <f>OutputOsiris!A925</f>
        <v/>
      </c>
      <c r="B925" s="26" t="str">
        <f>VLOOKUP(A925,InputToets!$A$9:$A$1008,1,FALSE)</f>
        <v/>
      </c>
      <c r="C925" s="44" t="str">
        <f t="shared" si="158"/>
        <v/>
      </c>
      <c r="D925" s="45" t="str">
        <f>VLOOKUP(A925,Opdracht!$A$11:$A$1010,1,FALSE)</f>
        <v/>
      </c>
      <c r="E925" s="44" t="str">
        <f t="shared" si="159"/>
        <v/>
      </c>
      <c r="F925" s="19" t="str">
        <f>VLOOKUP(A925,OutputOsiris!$A$9:$B$1008,2,FALSE)</f>
        <v/>
      </c>
      <c r="G925" s="46" t="str">
        <f>IF(C925="NEE","",VLOOKUP(A925,InputToets!$A$9:$J$1008,8,FALSE))</f>
        <v/>
      </c>
      <c r="H925" s="13">
        <f t="shared" si="160"/>
        <v>0</v>
      </c>
      <c r="I925" s="12">
        <f t="shared" si="161"/>
        <v>1</v>
      </c>
      <c r="J925" s="13">
        <f t="shared" si="162"/>
        <v>0</v>
      </c>
      <c r="K925" s="46" t="str">
        <f>IF($K$7=0,"",VLOOKUP(A925,Opdracht!$A$11:$J$1010,8,FALSE))</f>
        <v/>
      </c>
      <c r="L925" s="13">
        <f t="shared" si="163"/>
        <v>0</v>
      </c>
      <c r="M925" s="12">
        <f t="shared" si="164"/>
        <v>0</v>
      </c>
      <c r="N925" s="12">
        <f t="shared" si="165"/>
        <v>0</v>
      </c>
      <c r="O925" s="46" t="str">
        <f t="shared" si="166"/>
        <v/>
      </c>
      <c r="P925" s="20" t="str">
        <f>IF(ISERROR(O925),(G925),IF(OR(ISERROR(G925),ISERROR(K925)),"",IF(AND(G925="",K925=""),IF(A925="","",""),IF(ISNUMBER(O925),IF(OR($O$7="T",$O$7="A"),IF(AND(O925&gt;5,O925&lt;$P$4),5,IF(AND(O925&gt;=$P$4,O925&lt;=6),6,MROUND(O925,P$7))),IF(AND(MIN(G925,K925)&lt;#REF!,R925="!",O925&gt;=$P$4),"ONV",IF(AND(O925&gt;5,O925&lt;$P$4),5,IF(AND(O925&gt;=$P$4,O925&lt;=6),6,MROUND(O925,P$7))))),""))))</f>
        <v/>
      </c>
      <c r="Q925" s="187" t="e">
        <f>IF(AND($O$7="B",ISNUMBER(O925),MIN(G925,K925)&lt;#REF!),"!","")</f>
        <v>#REF!</v>
      </c>
      <c r="R925" s="190" t="str">
        <f t="shared" si="157"/>
        <v/>
      </c>
      <c r="S925" s="193" t="str">
        <f t="shared" si="167"/>
        <v/>
      </c>
    </row>
    <row r="926" spans="1:19" x14ac:dyDescent="0.2">
      <c r="A926" s="21" t="str">
        <f>OutputOsiris!A926</f>
        <v/>
      </c>
      <c r="B926" s="26" t="str">
        <f>VLOOKUP(A926,InputToets!$A$9:$A$1008,1,FALSE)</f>
        <v/>
      </c>
      <c r="C926" s="44" t="str">
        <f t="shared" si="158"/>
        <v/>
      </c>
      <c r="D926" s="45" t="str">
        <f>VLOOKUP(A926,Opdracht!$A$11:$A$1010,1,FALSE)</f>
        <v/>
      </c>
      <c r="E926" s="44" t="str">
        <f t="shared" si="159"/>
        <v/>
      </c>
      <c r="F926" s="19" t="str">
        <f>VLOOKUP(A926,OutputOsiris!$A$9:$B$1008,2,FALSE)</f>
        <v/>
      </c>
      <c r="G926" s="46" t="str">
        <f>IF(C926="NEE","",VLOOKUP(A926,InputToets!$A$9:$J$1008,8,FALSE))</f>
        <v/>
      </c>
      <c r="H926" s="13">
        <f t="shared" si="160"/>
        <v>0</v>
      </c>
      <c r="I926" s="12">
        <f t="shared" si="161"/>
        <v>1</v>
      </c>
      <c r="J926" s="13">
        <f t="shared" si="162"/>
        <v>0</v>
      </c>
      <c r="K926" s="46" t="str">
        <f>IF($K$7=0,"",VLOOKUP(A926,Opdracht!$A$11:$J$1010,8,FALSE))</f>
        <v/>
      </c>
      <c r="L926" s="13">
        <f t="shared" si="163"/>
        <v>0</v>
      </c>
      <c r="M926" s="12">
        <f t="shared" si="164"/>
        <v>0</v>
      </c>
      <c r="N926" s="12">
        <f t="shared" si="165"/>
        <v>0</v>
      </c>
      <c r="O926" s="46" t="str">
        <f t="shared" si="166"/>
        <v/>
      </c>
      <c r="P926" s="20" t="str">
        <f>IF(ISERROR(O926),(G926),IF(OR(ISERROR(G926),ISERROR(K926)),"",IF(AND(G926="",K926=""),IF(A926="","",""),IF(ISNUMBER(O926),IF(OR($O$7="T",$O$7="A"),IF(AND(O926&gt;5,O926&lt;$P$4),5,IF(AND(O926&gt;=$P$4,O926&lt;=6),6,MROUND(O926,P$7))),IF(AND(MIN(G926,K926)&lt;#REF!,R926="!",O926&gt;=$P$4),"ONV",IF(AND(O926&gt;5,O926&lt;$P$4),5,IF(AND(O926&gt;=$P$4,O926&lt;=6),6,MROUND(O926,P$7))))),""))))</f>
        <v/>
      </c>
      <c r="Q926" s="187" t="e">
        <f>IF(AND($O$7="B",ISNUMBER(O926),MIN(G926,K926)&lt;#REF!),"!","")</f>
        <v>#REF!</v>
      </c>
      <c r="R926" s="190" t="str">
        <f t="shared" si="157"/>
        <v/>
      </c>
      <c r="S926" s="193" t="str">
        <f t="shared" si="167"/>
        <v/>
      </c>
    </row>
    <row r="927" spans="1:19" x14ac:dyDescent="0.2">
      <c r="A927" s="21" t="str">
        <f>OutputOsiris!A927</f>
        <v/>
      </c>
      <c r="B927" s="26" t="str">
        <f>VLOOKUP(A927,InputToets!$A$9:$A$1008,1,FALSE)</f>
        <v/>
      </c>
      <c r="C927" s="44" t="str">
        <f t="shared" si="158"/>
        <v/>
      </c>
      <c r="D927" s="45" t="str">
        <f>VLOOKUP(A927,Opdracht!$A$11:$A$1010,1,FALSE)</f>
        <v/>
      </c>
      <c r="E927" s="44" t="str">
        <f t="shared" si="159"/>
        <v/>
      </c>
      <c r="F927" s="19" t="str">
        <f>VLOOKUP(A927,OutputOsiris!$A$9:$B$1008,2,FALSE)</f>
        <v/>
      </c>
      <c r="G927" s="46" t="str">
        <f>IF(C927="NEE","",VLOOKUP(A927,InputToets!$A$9:$J$1008,8,FALSE))</f>
        <v/>
      </c>
      <c r="H927" s="13">
        <f t="shared" si="160"/>
        <v>0</v>
      </c>
      <c r="I927" s="12">
        <f t="shared" si="161"/>
        <v>1</v>
      </c>
      <c r="J927" s="13">
        <f t="shared" si="162"/>
        <v>0</v>
      </c>
      <c r="K927" s="46" t="str">
        <f>IF($K$7=0,"",VLOOKUP(A927,Opdracht!$A$11:$J$1010,8,FALSE))</f>
        <v/>
      </c>
      <c r="L927" s="13">
        <f t="shared" si="163"/>
        <v>0</v>
      </c>
      <c r="M927" s="12">
        <f t="shared" si="164"/>
        <v>0</v>
      </c>
      <c r="N927" s="12">
        <f t="shared" si="165"/>
        <v>0</v>
      </c>
      <c r="O927" s="46" t="str">
        <f t="shared" si="166"/>
        <v/>
      </c>
      <c r="P927" s="20" t="str">
        <f>IF(ISERROR(O927),(G927),IF(OR(ISERROR(G927),ISERROR(K927)),"",IF(AND(G927="",K927=""),IF(A927="","",""),IF(ISNUMBER(O927),IF(OR($O$7="T",$O$7="A"),IF(AND(O927&gt;5,O927&lt;$P$4),5,IF(AND(O927&gt;=$P$4,O927&lt;=6),6,MROUND(O927,P$7))),IF(AND(MIN(G927,K927)&lt;#REF!,R927="!",O927&gt;=$P$4),"ONV",IF(AND(O927&gt;5,O927&lt;$P$4),5,IF(AND(O927&gt;=$P$4,O927&lt;=6),6,MROUND(O927,P$7))))),""))))</f>
        <v/>
      </c>
      <c r="Q927" s="187" t="e">
        <f>IF(AND($O$7="B",ISNUMBER(O927),MIN(G927,K927)&lt;#REF!),"!","")</f>
        <v>#REF!</v>
      </c>
      <c r="R927" s="190" t="str">
        <f t="shared" si="157"/>
        <v/>
      </c>
      <c r="S927" s="193" t="str">
        <f t="shared" si="167"/>
        <v/>
      </c>
    </row>
    <row r="928" spans="1:19" x14ac:dyDescent="0.2">
      <c r="A928" s="21" t="str">
        <f>OutputOsiris!A928</f>
        <v/>
      </c>
      <c r="B928" s="26" t="str">
        <f>VLOOKUP(A928,InputToets!$A$9:$A$1008,1,FALSE)</f>
        <v/>
      </c>
      <c r="C928" s="44" t="str">
        <f t="shared" si="158"/>
        <v/>
      </c>
      <c r="D928" s="45" t="str">
        <f>VLOOKUP(A928,Opdracht!$A$11:$A$1010,1,FALSE)</f>
        <v/>
      </c>
      <c r="E928" s="44" t="str">
        <f t="shared" si="159"/>
        <v/>
      </c>
      <c r="F928" s="19" t="str">
        <f>VLOOKUP(A928,OutputOsiris!$A$9:$B$1008,2,FALSE)</f>
        <v/>
      </c>
      <c r="G928" s="46" t="str">
        <f>IF(C928="NEE","",VLOOKUP(A928,InputToets!$A$9:$J$1008,8,FALSE))</f>
        <v/>
      </c>
      <c r="H928" s="13">
        <f t="shared" si="160"/>
        <v>0</v>
      </c>
      <c r="I928" s="12">
        <f t="shared" si="161"/>
        <v>1</v>
      </c>
      <c r="J928" s="13">
        <f t="shared" si="162"/>
        <v>0</v>
      </c>
      <c r="K928" s="46" t="str">
        <f>IF($K$7=0,"",VLOOKUP(A928,Opdracht!$A$11:$J$1010,8,FALSE))</f>
        <v/>
      </c>
      <c r="L928" s="13">
        <f t="shared" si="163"/>
        <v>0</v>
      </c>
      <c r="M928" s="12">
        <f t="shared" si="164"/>
        <v>0</v>
      </c>
      <c r="N928" s="12">
        <f t="shared" si="165"/>
        <v>0</v>
      </c>
      <c r="O928" s="46" t="str">
        <f t="shared" si="166"/>
        <v/>
      </c>
      <c r="P928" s="20" t="str">
        <f>IF(ISERROR(O928),(G928),IF(OR(ISERROR(G928),ISERROR(K928)),"",IF(AND(G928="",K928=""),IF(A928="","",""),IF(ISNUMBER(O928),IF(OR($O$7="T",$O$7="A"),IF(AND(O928&gt;5,O928&lt;$P$4),5,IF(AND(O928&gt;=$P$4,O928&lt;=6),6,MROUND(O928,P$7))),IF(AND(MIN(G928,K928)&lt;#REF!,R928="!",O928&gt;=$P$4),"ONV",IF(AND(O928&gt;5,O928&lt;$P$4),5,IF(AND(O928&gt;=$P$4,O928&lt;=6),6,MROUND(O928,P$7))))),""))))</f>
        <v/>
      </c>
      <c r="Q928" s="187" t="e">
        <f>IF(AND($O$7="B",ISNUMBER(O928),MIN(G928,K928)&lt;#REF!),"!","")</f>
        <v>#REF!</v>
      </c>
      <c r="R928" s="190" t="str">
        <f t="shared" si="157"/>
        <v/>
      </c>
      <c r="S928" s="193" t="str">
        <f t="shared" si="167"/>
        <v/>
      </c>
    </row>
    <row r="929" spans="1:19" x14ac:dyDescent="0.2">
      <c r="A929" s="21" t="str">
        <f>OutputOsiris!A929</f>
        <v/>
      </c>
      <c r="B929" s="26" t="str">
        <f>VLOOKUP(A929,InputToets!$A$9:$A$1008,1,FALSE)</f>
        <v/>
      </c>
      <c r="C929" s="44" t="str">
        <f t="shared" si="158"/>
        <v/>
      </c>
      <c r="D929" s="45" t="str">
        <f>VLOOKUP(A929,Opdracht!$A$11:$A$1010,1,FALSE)</f>
        <v/>
      </c>
      <c r="E929" s="44" t="str">
        <f t="shared" si="159"/>
        <v/>
      </c>
      <c r="F929" s="19" t="str">
        <f>VLOOKUP(A929,OutputOsiris!$A$9:$B$1008,2,FALSE)</f>
        <v/>
      </c>
      <c r="G929" s="46" t="str">
        <f>IF(C929="NEE","",VLOOKUP(A929,InputToets!$A$9:$J$1008,8,FALSE))</f>
        <v/>
      </c>
      <c r="H929" s="13">
        <f t="shared" si="160"/>
        <v>0</v>
      </c>
      <c r="I929" s="12">
        <f t="shared" si="161"/>
        <v>1</v>
      </c>
      <c r="J929" s="13">
        <f t="shared" si="162"/>
        <v>0</v>
      </c>
      <c r="K929" s="46" t="str">
        <f>IF($K$7=0,"",VLOOKUP(A929,Opdracht!$A$11:$J$1010,8,FALSE))</f>
        <v/>
      </c>
      <c r="L929" s="13">
        <f t="shared" si="163"/>
        <v>0</v>
      </c>
      <c r="M929" s="12">
        <f t="shared" si="164"/>
        <v>0</v>
      </c>
      <c r="N929" s="12">
        <f t="shared" si="165"/>
        <v>0</v>
      </c>
      <c r="O929" s="46" t="str">
        <f t="shared" si="166"/>
        <v/>
      </c>
      <c r="P929" s="20" t="str">
        <f>IF(ISERROR(O929),(G929),IF(OR(ISERROR(G929),ISERROR(K929)),"",IF(AND(G929="",K929=""),IF(A929="","",""),IF(ISNUMBER(O929),IF(OR($O$7="T",$O$7="A"),IF(AND(O929&gt;5,O929&lt;$P$4),5,IF(AND(O929&gt;=$P$4,O929&lt;=6),6,MROUND(O929,P$7))),IF(AND(MIN(G929,K929)&lt;#REF!,R929="!",O929&gt;=$P$4),"ONV",IF(AND(O929&gt;5,O929&lt;$P$4),5,IF(AND(O929&gt;=$P$4,O929&lt;=6),6,MROUND(O929,P$7))))),""))))</f>
        <v/>
      </c>
      <c r="Q929" s="187" t="e">
        <f>IF(AND($O$7="B",ISNUMBER(O929),MIN(G929,K929)&lt;#REF!),"!","")</f>
        <v>#REF!</v>
      </c>
      <c r="R929" s="190" t="str">
        <f t="shared" si="157"/>
        <v/>
      </c>
      <c r="S929" s="193" t="str">
        <f t="shared" si="167"/>
        <v/>
      </c>
    </row>
    <row r="930" spans="1:19" x14ac:dyDescent="0.2">
      <c r="A930" s="21" t="str">
        <f>OutputOsiris!A930</f>
        <v/>
      </c>
      <c r="B930" s="26" t="str">
        <f>VLOOKUP(A930,InputToets!$A$9:$A$1008,1,FALSE)</f>
        <v/>
      </c>
      <c r="C930" s="44" t="str">
        <f t="shared" si="158"/>
        <v/>
      </c>
      <c r="D930" s="45" t="str">
        <f>VLOOKUP(A930,Opdracht!$A$11:$A$1010,1,FALSE)</f>
        <v/>
      </c>
      <c r="E930" s="44" t="str">
        <f t="shared" si="159"/>
        <v/>
      </c>
      <c r="F930" s="19" t="str">
        <f>VLOOKUP(A930,OutputOsiris!$A$9:$B$1008,2,FALSE)</f>
        <v/>
      </c>
      <c r="G930" s="46" t="str">
        <f>IF(C930="NEE","",VLOOKUP(A930,InputToets!$A$9:$J$1008,8,FALSE))</f>
        <v/>
      </c>
      <c r="H930" s="13">
        <f t="shared" si="160"/>
        <v>0</v>
      </c>
      <c r="I930" s="12">
        <f t="shared" si="161"/>
        <v>1</v>
      </c>
      <c r="J930" s="13">
        <f t="shared" si="162"/>
        <v>0</v>
      </c>
      <c r="K930" s="46" t="str">
        <f>IF($K$7=0,"",VLOOKUP(A930,Opdracht!$A$11:$J$1010,8,FALSE))</f>
        <v/>
      </c>
      <c r="L930" s="13">
        <f t="shared" si="163"/>
        <v>0</v>
      </c>
      <c r="M930" s="12">
        <f t="shared" si="164"/>
        <v>0</v>
      </c>
      <c r="N930" s="12">
        <f t="shared" si="165"/>
        <v>0</v>
      </c>
      <c r="O930" s="46" t="str">
        <f t="shared" si="166"/>
        <v/>
      </c>
      <c r="P930" s="20" t="str">
        <f>IF(ISERROR(O930),(G930),IF(OR(ISERROR(G930),ISERROR(K930)),"",IF(AND(G930="",K930=""),IF(A930="","",""),IF(ISNUMBER(O930),IF(OR($O$7="T",$O$7="A"),IF(AND(O930&gt;5,O930&lt;$P$4),5,IF(AND(O930&gt;=$P$4,O930&lt;=6),6,MROUND(O930,P$7))),IF(AND(MIN(G930,K930)&lt;#REF!,R930="!",O930&gt;=$P$4),"ONV",IF(AND(O930&gt;5,O930&lt;$P$4),5,IF(AND(O930&gt;=$P$4,O930&lt;=6),6,MROUND(O930,P$7))))),""))))</f>
        <v/>
      </c>
      <c r="Q930" s="187" t="e">
        <f>IF(AND($O$7="B",ISNUMBER(O930),MIN(G930,K930)&lt;#REF!),"!","")</f>
        <v>#REF!</v>
      </c>
      <c r="R930" s="190" t="str">
        <f t="shared" si="157"/>
        <v/>
      </c>
      <c r="S930" s="193" t="str">
        <f t="shared" si="167"/>
        <v/>
      </c>
    </row>
    <row r="931" spans="1:19" x14ac:dyDescent="0.2">
      <c r="A931" s="21" t="str">
        <f>OutputOsiris!A931</f>
        <v/>
      </c>
      <c r="B931" s="26" t="str">
        <f>VLOOKUP(A931,InputToets!$A$9:$A$1008,1,FALSE)</f>
        <v/>
      </c>
      <c r="C931" s="44" t="str">
        <f t="shared" si="158"/>
        <v/>
      </c>
      <c r="D931" s="45" t="str">
        <f>VLOOKUP(A931,Opdracht!$A$11:$A$1010,1,FALSE)</f>
        <v/>
      </c>
      <c r="E931" s="44" t="str">
        <f t="shared" si="159"/>
        <v/>
      </c>
      <c r="F931" s="19" t="str">
        <f>VLOOKUP(A931,OutputOsiris!$A$9:$B$1008,2,FALSE)</f>
        <v/>
      </c>
      <c r="G931" s="46" t="str">
        <f>IF(C931="NEE","",VLOOKUP(A931,InputToets!$A$9:$J$1008,8,FALSE))</f>
        <v/>
      </c>
      <c r="H931" s="13">
        <f t="shared" si="160"/>
        <v>0</v>
      </c>
      <c r="I931" s="12">
        <f t="shared" si="161"/>
        <v>1</v>
      </c>
      <c r="J931" s="13">
        <f t="shared" si="162"/>
        <v>0</v>
      </c>
      <c r="K931" s="46" t="str">
        <f>IF($K$7=0,"",VLOOKUP(A931,Opdracht!$A$11:$J$1010,8,FALSE))</f>
        <v/>
      </c>
      <c r="L931" s="13">
        <f t="shared" si="163"/>
        <v>0</v>
      </c>
      <c r="M931" s="12">
        <f t="shared" si="164"/>
        <v>0</v>
      </c>
      <c r="N931" s="12">
        <f t="shared" si="165"/>
        <v>0</v>
      </c>
      <c r="O931" s="46" t="str">
        <f t="shared" si="166"/>
        <v/>
      </c>
      <c r="P931" s="20" t="str">
        <f>IF(ISERROR(O931),(G931),IF(OR(ISERROR(G931),ISERROR(K931)),"",IF(AND(G931="",K931=""),IF(A931="","",""),IF(ISNUMBER(O931),IF(OR($O$7="T",$O$7="A"),IF(AND(O931&gt;5,O931&lt;$P$4),5,IF(AND(O931&gt;=$P$4,O931&lt;=6),6,MROUND(O931,P$7))),IF(AND(MIN(G931,K931)&lt;#REF!,R931="!",O931&gt;=$P$4),"ONV",IF(AND(O931&gt;5,O931&lt;$P$4),5,IF(AND(O931&gt;=$P$4,O931&lt;=6),6,MROUND(O931,P$7))))),""))))</f>
        <v/>
      </c>
      <c r="Q931" s="187" t="e">
        <f>IF(AND($O$7="B",ISNUMBER(O931),MIN(G931,K931)&lt;#REF!),"!","")</f>
        <v>#REF!</v>
      </c>
      <c r="R931" s="190" t="str">
        <f t="shared" si="157"/>
        <v/>
      </c>
      <c r="S931" s="193" t="str">
        <f t="shared" si="167"/>
        <v/>
      </c>
    </row>
    <row r="932" spans="1:19" x14ac:dyDescent="0.2">
      <c r="A932" s="21" t="str">
        <f>OutputOsiris!A932</f>
        <v/>
      </c>
      <c r="B932" s="26" t="str">
        <f>VLOOKUP(A932,InputToets!$A$9:$A$1008,1,FALSE)</f>
        <v/>
      </c>
      <c r="C932" s="44" t="str">
        <f t="shared" si="158"/>
        <v/>
      </c>
      <c r="D932" s="45" t="str">
        <f>VLOOKUP(A932,Opdracht!$A$11:$A$1010,1,FALSE)</f>
        <v/>
      </c>
      <c r="E932" s="44" t="str">
        <f t="shared" si="159"/>
        <v/>
      </c>
      <c r="F932" s="19" t="str">
        <f>VLOOKUP(A932,OutputOsiris!$A$9:$B$1008,2,FALSE)</f>
        <v/>
      </c>
      <c r="G932" s="46" t="str">
        <f>IF(C932="NEE","",VLOOKUP(A932,InputToets!$A$9:$J$1008,8,FALSE))</f>
        <v/>
      </c>
      <c r="H932" s="13">
        <f t="shared" si="160"/>
        <v>0</v>
      </c>
      <c r="I932" s="12">
        <f t="shared" si="161"/>
        <v>1</v>
      </c>
      <c r="J932" s="13">
        <f t="shared" si="162"/>
        <v>0</v>
      </c>
      <c r="K932" s="46" t="str">
        <f>IF($K$7=0,"",VLOOKUP(A932,Opdracht!$A$11:$J$1010,8,FALSE))</f>
        <v/>
      </c>
      <c r="L932" s="13">
        <f t="shared" si="163"/>
        <v>0</v>
      </c>
      <c r="M932" s="12">
        <f t="shared" si="164"/>
        <v>0</v>
      </c>
      <c r="N932" s="12">
        <f t="shared" si="165"/>
        <v>0</v>
      </c>
      <c r="O932" s="46" t="str">
        <f t="shared" si="166"/>
        <v/>
      </c>
      <c r="P932" s="20" t="str">
        <f>IF(ISERROR(O932),(G932),IF(OR(ISERROR(G932),ISERROR(K932)),"",IF(AND(G932="",K932=""),IF(A932="","",""),IF(ISNUMBER(O932),IF(OR($O$7="T",$O$7="A"),IF(AND(O932&gt;5,O932&lt;$P$4),5,IF(AND(O932&gt;=$P$4,O932&lt;=6),6,MROUND(O932,P$7))),IF(AND(MIN(G932,K932)&lt;#REF!,R932="!",O932&gt;=$P$4),"ONV",IF(AND(O932&gt;5,O932&lt;$P$4),5,IF(AND(O932&gt;=$P$4,O932&lt;=6),6,MROUND(O932,P$7))))),""))))</f>
        <v/>
      </c>
      <c r="Q932" s="187" t="e">
        <f>IF(AND($O$7="B",ISNUMBER(O932),MIN(G932,K932)&lt;#REF!),"!","")</f>
        <v>#REF!</v>
      </c>
      <c r="R932" s="190" t="str">
        <f t="shared" si="157"/>
        <v/>
      </c>
      <c r="S932" s="193" t="str">
        <f t="shared" si="167"/>
        <v/>
      </c>
    </row>
    <row r="933" spans="1:19" x14ac:dyDescent="0.2">
      <c r="A933" s="21" t="str">
        <f>OutputOsiris!A933</f>
        <v/>
      </c>
      <c r="B933" s="26" t="str">
        <f>VLOOKUP(A933,InputToets!$A$9:$A$1008,1,FALSE)</f>
        <v/>
      </c>
      <c r="C933" s="44" t="str">
        <f t="shared" si="158"/>
        <v/>
      </c>
      <c r="D933" s="45" t="str">
        <f>VLOOKUP(A933,Opdracht!$A$11:$A$1010,1,FALSE)</f>
        <v/>
      </c>
      <c r="E933" s="44" t="str">
        <f t="shared" si="159"/>
        <v/>
      </c>
      <c r="F933" s="19" t="str">
        <f>VLOOKUP(A933,OutputOsiris!$A$9:$B$1008,2,FALSE)</f>
        <v/>
      </c>
      <c r="G933" s="46" t="str">
        <f>IF(C933="NEE","",VLOOKUP(A933,InputToets!$A$9:$J$1008,8,FALSE))</f>
        <v/>
      </c>
      <c r="H933" s="13">
        <f t="shared" si="160"/>
        <v>0</v>
      </c>
      <c r="I933" s="12">
        <f t="shared" si="161"/>
        <v>1</v>
      </c>
      <c r="J933" s="13">
        <f t="shared" si="162"/>
        <v>0</v>
      </c>
      <c r="K933" s="46" t="str">
        <f>IF($K$7=0,"",VLOOKUP(A933,Opdracht!$A$11:$J$1010,8,FALSE))</f>
        <v/>
      </c>
      <c r="L933" s="13">
        <f t="shared" si="163"/>
        <v>0</v>
      </c>
      <c r="M933" s="12">
        <f t="shared" si="164"/>
        <v>0</v>
      </c>
      <c r="N933" s="12">
        <f t="shared" si="165"/>
        <v>0</v>
      </c>
      <c r="O933" s="46" t="str">
        <f t="shared" si="166"/>
        <v/>
      </c>
      <c r="P933" s="20" t="str">
        <f>IF(ISERROR(O933),(G933),IF(OR(ISERROR(G933),ISERROR(K933)),"",IF(AND(G933="",K933=""),IF(A933="","",""),IF(ISNUMBER(O933),IF(OR($O$7="T",$O$7="A"),IF(AND(O933&gt;5,O933&lt;$P$4),5,IF(AND(O933&gt;=$P$4,O933&lt;=6),6,MROUND(O933,P$7))),IF(AND(MIN(G933,K933)&lt;#REF!,R933="!",O933&gt;=$P$4),"ONV",IF(AND(O933&gt;5,O933&lt;$P$4),5,IF(AND(O933&gt;=$P$4,O933&lt;=6),6,MROUND(O933,P$7))))),""))))</f>
        <v/>
      </c>
      <c r="Q933" s="187" t="e">
        <f>IF(AND($O$7="B",ISNUMBER(O933),MIN(G933,K933)&lt;#REF!),"!","")</f>
        <v>#REF!</v>
      </c>
      <c r="R933" s="190" t="str">
        <f t="shared" si="157"/>
        <v/>
      </c>
      <c r="S933" s="193" t="str">
        <f t="shared" si="167"/>
        <v/>
      </c>
    </row>
    <row r="934" spans="1:19" x14ac:dyDescent="0.2">
      <c r="A934" s="21" t="str">
        <f>OutputOsiris!A934</f>
        <v/>
      </c>
      <c r="B934" s="26" t="str">
        <f>VLOOKUP(A934,InputToets!$A$9:$A$1008,1,FALSE)</f>
        <v/>
      </c>
      <c r="C934" s="44" t="str">
        <f t="shared" si="158"/>
        <v/>
      </c>
      <c r="D934" s="45" t="str">
        <f>VLOOKUP(A934,Opdracht!$A$11:$A$1010,1,FALSE)</f>
        <v/>
      </c>
      <c r="E934" s="44" t="str">
        <f t="shared" si="159"/>
        <v/>
      </c>
      <c r="F934" s="19" t="str">
        <f>VLOOKUP(A934,OutputOsiris!$A$9:$B$1008,2,FALSE)</f>
        <v/>
      </c>
      <c r="G934" s="46" t="str">
        <f>IF(C934="NEE","",VLOOKUP(A934,InputToets!$A$9:$J$1008,8,FALSE))</f>
        <v/>
      </c>
      <c r="H934" s="13">
        <f t="shared" si="160"/>
        <v>0</v>
      </c>
      <c r="I934" s="12">
        <f t="shared" si="161"/>
        <v>1</v>
      </c>
      <c r="J934" s="13">
        <f t="shared" si="162"/>
        <v>0</v>
      </c>
      <c r="K934" s="46" t="str">
        <f>IF($K$7=0,"",VLOOKUP(A934,Opdracht!$A$11:$J$1010,8,FALSE))</f>
        <v/>
      </c>
      <c r="L934" s="13">
        <f t="shared" si="163"/>
        <v>0</v>
      </c>
      <c r="M934" s="12">
        <f t="shared" si="164"/>
        <v>0</v>
      </c>
      <c r="N934" s="12">
        <f t="shared" si="165"/>
        <v>0</v>
      </c>
      <c r="O934" s="46" t="str">
        <f t="shared" si="166"/>
        <v/>
      </c>
      <c r="P934" s="20" t="str">
        <f>IF(ISERROR(O934),(G934),IF(OR(ISERROR(G934),ISERROR(K934)),"",IF(AND(G934="",K934=""),IF(A934="","",""),IF(ISNUMBER(O934),IF(OR($O$7="T",$O$7="A"),IF(AND(O934&gt;5,O934&lt;$P$4),5,IF(AND(O934&gt;=$P$4,O934&lt;=6),6,MROUND(O934,P$7))),IF(AND(MIN(G934,K934)&lt;#REF!,R934="!",O934&gt;=$P$4),"ONV",IF(AND(O934&gt;5,O934&lt;$P$4),5,IF(AND(O934&gt;=$P$4,O934&lt;=6),6,MROUND(O934,P$7))))),""))))</f>
        <v/>
      </c>
      <c r="Q934" s="187" t="e">
        <f>IF(AND($O$7="B",ISNUMBER(O934),MIN(G934,K934)&lt;#REF!),"!","")</f>
        <v>#REF!</v>
      </c>
      <c r="R934" s="190" t="str">
        <f t="shared" si="157"/>
        <v/>
      </c>
      <c r="S934" s="193" t="str">
        <f t="shared" si="167"/>
        <v/>
      </c>
    </row>
    <row r="935" spans="1:19" x14ac:dyDescent="0.2">
      <c r="A935" s="21" t="str">
        <f>OutputOsiris!A935</f>
        <v/>
      </c>
      <c r="B935" s="26" t="str">
        <f>VLOOKUP(A935,InputToets!$A$9:$A$1008,1,FALSE)</f>
        <v/>
      </c>
      <c r="C935" s="44" t="str">
        <f t="shared" si="158"/>
        <v/>
      </c>
      <c r="D935" s="45" t="str">
        <f>VLOOKUP(A935,Opdracht!$A$11:$A$1010,1,FALSE)</f>
        <v/>
      </c>
      <c r="E935" s="44" t="str">
        <f t="shared" si="159"/>
        <v/>
      </c>
      <c r="F935" s="19" t="str">
        <f>VLOOKUP(A935,OutputOsiris!$A$9:$B$1008,2,FALSE)</f>
        <v/>
      </c>
      <c r="G935" s="46" t="str">
        <f>IF(C935="NEE","",VLOOKUP(A935,InputToets!$A$9:$J$1008,8,FALSE))</f>
        <v/>
      </c>
      <c r="H935" s="13">
        <f t="shared" si="160"/>
        <v>0</v>
      </c>
      <c r="I935" s="12">
        <f t="shared" si="161"/>
        <v>1</v>
      </c>
      <c r="J935" s="13">
        <f t="shared" si="162"/>
        <v>0</v>
      </c>
      <c r="K935" s="46" t="str">
        <f>IF($K$7=0,"",VLOOKUP(A935,Opdracht!$A$11:$J$1010,8,FALSE))</f>
        <v/>
      </c>
      <c r="L935" s="13">
        <f t="shared" si="163"/>
        <v>0</v>
      </c>
      <c r="M935" s="12">
        <f t="shared" si="164"/>
        <v>0</v>
      </c>
      <c r="N935" s="12">
        <f t="shared" si="165"/>
        <v>0</v>
      </c>
      <c r="O935" s="46" t="str">
        <f t="shared" si="166"/>
        <v/>
      </c>
      <c r="P935" s="20" t="str">
        <f>IF(ISERROR(O935),(G935),IF(OR(ISERROR(G935),ISERROR(K935)),"",IF(AND(G935="",K935=""),IF(A935="","",""),IF(ISNUMBER(O935),IF(OR($O$7="T",$O$7="A"),IF(AND(O935&gt;5,O935&lt;$P$4),5,IF(AND(O935&gt;=$P$4,O935&lt;=6),6,MROUND(O935,P$7))),IF(AND(MIN(G935,K935)&lt;#REF!,R935="!",O935&gt;=$P$4),"ONV",IF(AND(O935&gt;5,O935&lt;$P$4),5,IF(AND(O935&gt;=$P$4,O935&lt;=6),6,MROUND(O935,P$7))))),""))))</f>
        <v/>
      </c>
      <c r="Q935" s="187" t="e">
        <f>IF(AND($O$7="B",ISNUMBER(O935),MIN(G935,K935)&lt;#REF!),"!","")</f>
        <v>#REF!</v>
      </c>
      <c r="R935" s="190" t="str">
        <f t="shared" si="157"/>
        <v/>
      </c>
      <c r="S935" s="193" t="str">
        <f t="shared" si="167"/>
        <v/>
      </c>
    </row>
    <row r="936" spans="1:19" x14ac:dyDescent="0.2">
      <c r="A936" s="21" t="str">
        <f>OutputOsiris!A936</f>
        <v/>
      </c>
      <c r="B936" s="26" t="str">
        <f>VLOOKUP(A936,InputToets!$A$9:$A$1008,1,FALSE)</f>
        <v/>
      </c>
      <c r="C936" s="44" t="str">
        <f t="shared" si="158"/>
        <v/>
      </c>
      <c r="D936" s="45" t="str">
        <f>VLOOKUP(A936,Opdracht!$A$11:$A$1010,1,FALSE)</f>
        <v/>
      </c>
      <c r="E936" s="44" t="str">
        <f t="shared" si="159"/>
        <v/>
      </c>
      <c r="F936" s="19" t="str">
        <f>VLOOKUP(A936,OutputOsiris!$A$9:$B$1008,2,FALSE)</f>
        <v/>
      </c>
      <c r="G936" s="46" t="str">
        <f>IF(C936="NEE","",VLOOKUP(A936,InputToets!$A$9:$J$1008,8,FALSE))</f>
        <v/>
      </c>
      <c r="H936" s="13">
        <f t="shared" si="160"/>
        <v>0</v>
      </c>
      <c r="I936" s="12">
        <f t="shared" si="161"/>
        <v>1</v>
      </c>
      <c r="J936" s="13">
        <f t="shared" si="162"/>
        <v>0</v>
      </c>
      <c r="K936" s="46" t="str">
        <f>IF($K$7=0,"",VLOOKUP(A936,Opdracht!$A$11:$J$1010,8,FALSE))</f>
        <v/>
      </c>
      <c r="L936" s="13">
        <f t="shared" si="163"/>
        <v>0</v>
      </c>
      <c r="M936" s="12">
        <f t="shared" si="164"/>
        <v>0</v>
      </c>
      <c r="N936" s="12">
        <f t="shared" si="165"/>
        <v>0</v>
      </c>
      <c r="O936" s="46" t="str">
        <f t="shared" si="166"/>
        <v/>
      </c>
      <c r="P936" s="20" t="str">
        <f>IF(ISERROR(O936),(G936),IF(OR(ISERROR(G936),ISERROR(K936)),"",IF(AND(G936="",K936=""),IF(A936="","",""),IF(ISNUMBER(O936),IF(OR($O$7="T",$O$7="A"),IF(AND(O936&gt;5,O936&lt;$P$4),5,IF(AND(O936&gt;=$P$4,O936&lt;=6),6,MROUND(O936,P$7))),IF(AND(MIN(G936,K936)&lt;#REF!,R936="!",O936&gt;=$P$4),"ONV",IF(AND(O936&gt;5,O936&lt;$P$4),5,IF(AND(O936&gt;=$P$4,O936&lt;=6),6,MROUND(O936,P$7))))),""))))</f>
        <v/>
      </c>
      <c r="Q936" s="187" t="e">
        <f>IF(AND($O$7="B",ISNUMBER(O936),MIN(G936,K936)&lt;#REF!),"!","")</f>
        <v>#REF!</v>
      </c>
      <c r="R936" s="190" t="str">
        <f t="shared" si="157"/>
        <v/>
      </c>
      <c r="S936" s="193" t="str">
        <f t="shared" si="167"/>
        <v/>
      </c>
    </row>
    <row r="937" spans="1:19" x14ac:dyDescent="0.2">
      <c r="A937" s="21" t="str">
        <f>OutputOsiris!A937</f>
        <v/>
      </c>
      <c r="B937" s="26" t="str">
        <f>VLOOKUP(A937,InputToets!$A$9:$A$1008,1,FALSE)</f>
        <v/>
      </c>
      <c r="C937" s="44" t="str">
        <f t="shared" si="158"/>
        <v/>
      </c>
      <c r="D937" s="45" t="str">
        <f>VLOOKUP(A937,Opdracht!$A$11:$A$1010,1,FALSE)</f>
        <v/>
      </c>
      <c r="E937" s="44" t="str">
        <f t="shared" si="159"/>
        <v/>
      </c>
      <c r="F937" s="19" t="str">
        <f>VLOOKUP(A937,OutputOsiris!$A$9:$B$1008,2,FALSE)</f>
        <v/>
      </c>
      <c r="G937" s="46" t="str">
        <f>IF(C937="NEE","",VLOOKUP(A937,InputToets!$A$9:$J$1008,8,FALSE))</f>
        <v/>
      </c>
      <c r="H937" s="13">
        <f t="shared" si="160"/>
        <v>0</v>
      </c>
      <c r="I937" s="12">
        <f t="shared" si="161"/>
        <v>1</v>
      </c>
      <c r="J937" s="13">
        <f t="shared" si="162"/>
        <v>0</v>
      </c>
      <c r="K937" s="46" t="str">
        <f>IF($K$7=0,"",VLOOKUP(A937,Opdracht!$A$11:$J$1010,8,FALSE))</f>
        <v/>
      </c>
      <c r="L937" s="13">
        <f t="shared" si="163"/>
        <v>0</v>
      </c>
      <c r="M937" s="12">
        <f t="shared" si="164"/>
        <v>0</v>
      </c>
      <c r="N937" s="12">
        <f t="shared" si="165"/>
        <v>0</v>
      </c>
      <c r="O937" s="46" t="str">
        <f t="shared" si="166"/>
        <v/>
      </c>
      <c r="P937" s="20" t="str">
        <f>IF(ISERROR(O937),(G937),IF(OR(ISERROR(G937),ISERROR(K937)),"",IF(AND(G937="",K937=""),IF(A937="","",""),IF(ISNUMBER(O937),IF(OR($O$7="T",$O$7="A"),IF(AND(O937&gt;5,O937&lt;$P$4),5,IF(AND(O937&gt;=$P$4,O937&lt;=6),6,MROUND(O937,P$7))),IF(AND(MIN(G937,K937)&lt;#REF!,R937="!",O937&gt;=$P$4),"ONV",IF(AND(O937&gt;5,O937&lt;$P$4),5,IF(AND(O937&gt;=$P$4,O937&lt;=6),6,MROUND(O937,P$7))))),""))))</f>
        <v/>
      </c>
      <c r="Q937" s="187" t="e">
        <f>IF(AND($O$7="B",ISNUMBER(O937),MIN(G937,K937)&lt;#REF!),"!","")</f>
        <v>#REF!</v>
      </c>
      <c r="R937" s="190" t="str">
        <f t="shared" si="157"/>
        <v/>
      </c>
      <c r="S937" s="193" t="str">
        <f t="shared" si="167"/>
        <v/>
      </c>
    </row>
    <row r="938" spans="1:19" x14ac:dyDescent="0.2">
      <c r="A938" s="21" t="str">
        <f>OutputOsiris!A938</f>
        <v/>
      </c>
      <c r="B938" s="26" t="str">
        <f>VLOOKUP(A938,InputToets!$A$9:$A$1008,1,FALSE)</f>
        <v/>
      </c>
      <c r="C938" s="44" t="str">
        <f t="shared" si="158"/>
        <v/>
      </c>
      <c r="D938" s="45" t="str">
        <f>VLOOKUP(A938,Opdracht!$A$11:$A$1010,1,FALSE)</f>
        <v/>
      </c>
      <c r="E938" s="44" t="str">
        <f t="shared" si="159"/>
        <v/>
      </c>
      <c r="F938" s="19" t="str">
        <f>VLOOKUP(A938,OutputOsiris!$A$9:$B$1008,2,FALSE)</f>
        <v/>
      </c>
      <c r="G938" s="46" t="str">
        <f>IF(C938="NEE","",VLOOKUP(A938,InputToets!$A$9:$J$1008,8,FALSE))</f>
        <v/>
      </c>
      <c r="H938" s="13">
        <f t="shared" si="160"/>
        <v>0</v>
      </c>
      <c r="I938" s="12">
        <f t="shared" si="161"/>
        <v>1</v>
      </c>
      <c r="J938" s="13">
        <f t="shared" si="162"/>
        <v>0</v>
      </c>
      <c r="K938" s="46" t="str">
        <f>IF($K$7=0,"",VLOOKUP(A938,Opdracht!$A$11:$J$1010,8,FALSE))</f>
        <v/>
      </c>
      <c r="L938" s="13">
        <f t="shared" si="163"/>
        <v>0</v>
      </c>
      <c r="M938" s="12">
        <f t="shared" si="164"/>
        <v>0</v>
      </c>
      <c r="N938" s="12">
        <f t="shared" si="165"/>
        <v>0</v>
      </c>
      <c r="O938" s="46" t="str">
        <f t="shared" si="166"/>
        <v/>
      </c>
      <c r="P938" s="20" t="str">
        <f>IF(ISERROR(O938),(G938),IF(OR(ISERROR(G938),ISERROR(K938)),"",IF(AND(G938="",K938=""),IF(A938="","",""),IF(ISNUMBER(O938),IF(OR($O$7="T",$O$7="A"),IF(AND(O938&gt;5,O938&lt;$P$4),5,IF(AND(O938&gt;=$P$4,O938&lt;=6),6,MROUND(O938,P$7))),IF(AND(MIN(G938,K938)&lt;#REF!,R938="!",O938&gt;=$P$4),"ONV",IF(AND(O938&gt;5,O938&lt;$P$4),5,IF(AND(O938&gt;=$P$4,O938&lt;=6),6,MROUND(O938,P$7))))),""))))</f>
        <v/>
      </c>
      <c r="Q938" s="187" t="e">
        <f>IF(AND($O$7="B",ISNUMBER(O938),MIN(G938,K938)&lt;#REF!),"!","")</f>
        <v>#REF!</v>
      </c>
      <c r="R938" s="190" t="str">
        <f t="shared" si="157"/>
        <v/>
      </c>
      <c r="S938" s="193" t="str">
        <f t="shared" si="167"/>
        <v/>
      </c>
    </row>
    <row r="939" spans="1:19" x14ac:dyDescent="0.2">
      <c r="A939" s="21" t="str">
        <f>OutputOsiris!A939</f>
        <v/>
      </c>
      <c r="B939" s="26" t="str">
        <f>VLOOKUP(A939,InputToets!$A$9:$A$1008,1,FALSE)</f>
        <v/>
      </c>
      <c r="C939" s="44" t="str">
        <f t="shared" si="158"/>
        <v/>
      </c>
      <c r="D939" s="45" t="str">
        <f>VLOOKUP(A939,Opdracht!$A$11:$A$1010,1,FALSE)</f>
        <v/>
      </c>
      <c r="E939" s="44" t="str">
        <f t="shared" si="159"/>
        <v/>
      </c>
      <c r="F939" s="19" t="str">
        <f>VLOOKUP(A939,OutputOsiris!$A$9:$B$1008,2,FALSE)</f>
        <v/>
      </c>
      <c r="G939" s="46" t="str">
        <f>IF(C939="NEE","",VLOOKUP(A939,InputToets!$A$9:$J$1008,8,FALSE))</f>
        <v/>
      </c>
      <c r="H939" s="13">
        <f t="shared" si="160"/>
        <v>0</v>
      </c>
      <c r="I939" s="12">
        <f t="shared" si="161"/>
        <v>1</v>
      </c>
      <c r="J939" s="13">
        <f t="shared" si="162"/>
        <v>0</v>
      </c>
      <c r="K939" s="46" t="str">
        <f>IF($K$7=0,"",VLOOKUP(A939,Opdracht!$A$11:$J$1010,8,FALSE))</f>
        <v/>
      </c>
      <c r="L939" s="13">
        <f t="shared" si="163"/>
        <v>0</v>
      </c>
      <c r="M939" s="12">
        <f t="shared" si="164"/>
        <v>0</v>
      </c>
      <c r="N939" s="12">
        <f t="shared" si="165"/>
        <v>0</v>
      </c>
      <c r="O939" s="46" t="str">
        <f t="shared" si="166"/>
        <v/>
      </c>
      <c r="P939" s="20" t="str">
        <f>IF(ISERROR(O939),(G939),IF(OR(ISERROR(G939),ISERROR(K939)),"",IF(AND(G939="",K939=""),IF(A939="","",""),IF(ISNUMBER(O939),IF(OR($O$7="T",$O$7="A"),IF(AND(O939&gt;5,O939&lt;$P$4),5,IF(AND(O939&gt;=$P$4,O939&lt;=6),6,MROUND(O939,P$7))),IF(AND(MIN(G939,K939)&lt;#REF!,R939="!",O939&gt;=$P$4),"ONV",IF(AND(O939&gt;5,O939&lt;$P$4),5,IF(AND(O939&gt;=$P$4,O939&lt;=6),6,MROUND(O939,P$7))))),""))))</f>
        <v/>
      </c>
      <c r="Q939" s="187" t="e">
        <f>IF(AND($O$7="B",ISNUMBER(O939),MIN(G939,K939)&lt;#REF!),"!","")</f>
        <v>#REF!</v>
      </c>
      <c r="R939" s="190" t="str">
        <f t="shared" si="157"/>
        <v/>
      </c>
      <c r="S939" s="193" t="str">
        <f t="shared" si="167"/>
        <v/>
      </c>
    </row>
    <row r="940" spans="1:19" x14ac:dyDescent="0.2">
      <c r="A940" s="21" t="str">
        <f>OutputOsiris!A940</f>
        <v/>
      </c>
      <c r="B940" s="26" t="str">
        <f>VLOOKUP(A940,InputToets!$A$9:$A$1008,1,FALSE)</f>
        <v/>
      </c>
      <c r="C940" s="44" t="str">
        <f t="shared" si="158"/>
        <v/>
      </c>
      <c r="D940" s="45" t="str">
        <f>VLOOKUP(A940,Opdracht!$A$11:$A$1010,1,FALSE)</f>
        <v/>
      </c>
      <c r="E940" s="44" t="str">
        <f t="shared" si="159"/>
        <v/>
      </c>
      <c r="F940" s="19" t="str">
        <f>VLOOKUP(A940,OutputOsiris!$A$9:$B$1008,2,FALSE)</f>
        <v/>
      </c>
      <c r="G940" s="46" t="str">
        <f>IF(C940="NEE","",VLOOKUP(A940,InputToets!$A$9:$J$1008,8,FALSE))</f>
        <v/>
      </c>
      <c r="H940" s="13">
        <f t="shared" si="160"/>
        <v>0</v>
      </c>
      <c r="I940" s="12">
        <f t="shared" si="161"/>
        <v>1</v>
      </c>
      <c r="J940" s="13">
        <f t="shared" si="162"/>
        <v>0</v>
      </c>
      <c r="K940" s="46" t="str">
        <f>IF($K$7=0,"",VLOOKUP(A940,Opdracht!$A$11:$J$1010,8,FALSE))</f>
        <v/>
      </c>
      <c r="L940" s="13">
        <f t="shared" si="163"/>
        <v>0</v>
      </c>
      <c r="M940" s="12">
        <f t="shared" si="164"/>
        <v>0</v>
      </c>
      <c r="N940" s="12">
        <f t="shared" si="165"/>
        <v>0</v>
      </c>
      <c r="O940" s="46" t="str">
        <f t="shared" si="166"/>
        <v/>
      </c>
      <c r="P940" s="20" t="str">
        <f>IF(ISERROR(O940),(G940),IF(OR(ISERROR(G940),ISERROR(K940)),"",IF(AND(G940="",K940=""),IF(A940="","",""),IF(ISNUMBER(O940),IF(OR($O$7="T",$O$7="A"),IF(AND(O940&gt;5,O940&lt;$P$4),5,IF(AND(O940&gt;=$P$4,O940&lt;=6),6,MROUND(O940,P$7))),IF(AND(MIN(G940,K940)&lt;#REF!,R940="!",O940&gt;=$P$4),"ONV",IF(AND(O940&gt;5,O940&lt;$P$4),5,IF(AND(O940&gt;=$P$4,O940&lt;=6),6,MROUND(O940,P$7))))),""))))</f>
        <v/>
      </c>
      <c r="Q940" s="187" t="e">
        <f>IF(AND($O$7="B",ISNUMBER(O940),MIN(G940,K940)&lt;#REF!),"!","")</f>
        <v>#REF!</v>
      </c>
      <c r="R940" s="190" t="str">
        <f t="shared" si="157"/>
        <v/>
      </c>
      <c r="S940" s="193" t="str">
        <f t="shared" si="167"/>
        <v/>
      </c>
    </row>
    <row r="941" spans="1:19" x14ac:dyDescent="0.2">
      <c r="A941" s="21" t="str">
        <f>OutputOsiris!A941</f>
        <v/>
      </c>
      <c r="B941" s="26" t="str">
        <f>VLOOKUP(A941,InputToets!$A$9:$A$1008,1,FALSE)</f>
        <v/>
      </c>
      <c r="C941" s="44" t="str">
        <f t="shared" si="158"/>
        <v/>
      </c>
      <c r="D941" s="45" t="str">
        <f>VLOOKUP(A941,Opdracht!$A$11:$A$1010,1,FALSE)</f>
        <v/>
      </c>
      <c r="E941" s="44" t="str">
        <f t="shared" si="159"/>
        <v/>
      </c>
      <c r="F941" s="19" t="str">
        <f>VLOOKUP(A941,OutputOsiris!$A$9:$B$1008,2,FALSE)</f>
        <v/>
      </c>
      <c r="G941" s="46" t="str">
        <f>IF(C941="NEE","",VLOOKUP(A941,InputToets!$A$9:$J$1008,8,FALSE))</f>
        <v/>
      </c>
      <c r="H941" s="13">
        <f t="shared" si="160"/>
        <v>0</v>
      </c>
      <c r="I941" s="12">
        <f t="shared" si="161"/>
        <v>1</v>
      </c>
      <c r="J941" s="13">
        <f t="shared" si="162"/>
        <v>0</v>
      </c>
      <c r="K941" s="46" t="str">
        <f>IF($K$7=0,"",VLOOKUP(A941,Opdracht!$A$11:$J$1010,8,FALSE))</f>
        <v/>
      </c>
      <c r="L941" s="13">
        <f t="shared" si="163"/>
        <v>0</v>
      </c>
      <c r="M941" s="12">
        <f t="shared" si="164"/>
        <v>0</v>
      </c>
      <c r="N941" s="12">
        <f t="shared" si="165"/>
        <v>0</v>
      </c>
      <c r="O941" s="46" t="str">
        <f t="shared" si="166"/>
        <v/>
      </c>
      <c r="P941" s="20" t="str">
        <f>IF(ISERROR(O941),(G941),IF(OR(ISERROR(G941),ISERROR(K941)),"",IF(AND(G941="",K941=""),IF(A941="","",""),IF(ISNUMBER(O941),IF(OR($O$7="T",$O$7="A"),IF(AND(O941&gt;5,O941&lt;$P$4),5,IF(AND(O941&gt;=$P$4,O941&lt;=6),6,MROUND(O941,P$7))),IF(AND(MIN(G941,K941)&lt;#REF!,R941="!",O941&gt;=$P$4),"ONV",IF(AND(O941&gt;5,O941&lt;$P$4),5,IF(AND(O941&gt;=$P$4,O941&lt;=6),6,MROUND(O941,P$7))))),""))))</f>
        <v/>
      </c>
      <c r="Q941" s="187" t="e">
        <f>IF(AND($O$7="B",ISNUMBER(O941),MIN(G941,K941)&lt;#REF!),"!","")</f>
        <v>#REF!</v>
      </c>
      <c r="R941" s="190" t="str">
        <f t="shared" si="157"/>
        <v/>
      </c>
      <c r="S941" s="193" t="str">
        <f t="shared" si="167"/>
        <v/>
      </c>
    </row>
    <row r="942" spans="1:19" x14ac:dyDescent="0.2">
      <c r="A942" s="21" t="str">
        <f>OutputOsiris!A942</f>
        <v/>
      </c>
      <c r="B942" s="26" t="str">
        <f>VLOOKUP(A942,InputToets!$A$9:$A$1008,1,FALSE)</f>
        <v/>
      </c>
      <c r="C942" s="44" t="str">
        <f t="shared" si="158"/>
        <v/>
      </c>
      <c r="D942" s="45" t="str">
        <f>VLOOKUP(A942,Opdracht!$A$11:$A$1010,1,FALSE)</f>
        <v/>
      </c>
      <c r="E942" s="44" t="str">
        <f t="shared" si="159"/>
        <v/>
      </c>
      <c r="F942" s="19" t="str">
        <f>VLOOKUP(A942,OutputOsiris!$A$9:$B$1008,2,FALSE)</f>
        <v/>
      </c>
      <c r="G942" s="46" t="str">
        <f>IF(C942="NEE","",VLOOKUP(A942,InputToets!$A$9:$J$1008,8,FALSE))</f>
        <v/>
      </c>
      <c r="H942" s="13">
        <f t="shared" si="160"/>
        <v>0</v>
      </c>
      <c r="I942" s="12">
        <f t="shared" si="161"/>
        <v>1</v>
      </c>
      <c r="J942" s="13">
        <f t="shared" si="162"/>
        <v>0</v>
      </c>
      <c r="K942" s="46" t="str">
        <f>IF($K$7=0,"",VLOOKUP(A942,Opdracht!$A$11:$J$1010,8,FALSE))</f>
        <v/>
      </c>
      <c r="L942" s="13">
        <f t="shared" si="163"/>
        <v>0</v>
      </c>
      <c r="M942" s="12">
        <f t="shared" si="164"/>
        <v>0</v>
      </c>
      <c r="N942" s="12">
        <f t="shared" si="165"/>
        <v>0</v>
      </c>
      <c r="O942" s="46" t="str">
        <f t="shared" si="166"/>
        <v/>
      </c>
      <c r="P942" s="20" t="str">
        <f>IF(ISERROR(O942),(G942),IF(OR(ISERROR(G942),ISERROR(K942)),"",IF(AND(G942="",K942=""),IF(A942="","",""),IF(ISNUMBER(O942),IF(OR($O$7="T",$O$7="A"),IF(AND(O942&gt;5,O942&lt;$P$4),5,IF(AND(O942&gt;=$P$4,O942&lt;=6),6,MROUND(O942,P$7))),IF(AND(MIN(G942,K942)&lt;#REF!,R942="!",O942&gt;=$P$4),"ONV",IF(AND(O942&gt;5,O942&lt;$P$4),5,IF(AND(O942&gt;=$P$4,O942&lt;=6),6,MROUND(O942,P$7))))),""))))</f>
        <v/>
      </c>
      <c r="Q942" s="187" t="e">
        <f>IF(AND($O$7="B",ISNUMBER(O942),MIN(G942,K942)&lt;#REF!),"!","")</f>
        <v>#REF!</v>
      </c>
      <c r="R942" s="190" t="str">
        <f t="shared" si="157"/>
        <v/>
      </c>
      <c r="S942" s="193" t="str">
        <f t="shared" si="167"/>
        <v/>
      </c>
    </row>
    <row r="943" spans="1:19" x14ac:dyDescent="0.2">
      <c r="A943" s="21" t="str">
        <f>OutputOsiris!A943</f>
        <v/>
      </c>
      <c r="B943" s="26" t="str">
        <f>VLOOKUP(A943,InputToets!$A$9:$A$1008,1,FALSE)</f>
        <v/>
      </c>
      <c r="C943" s="44" t="str">
        <f t="shared" si="158"/>
        <v/>
      </c>
      <c r="D943" s="45" t="str">
        <f>VLOOKUP(A943,Opdracht!$A$11:$A$1010,1,FALSE)</f>
        <v/>
      </c>
      <c r="E943" s="44" t="str">
        <f t="shared" si="159"/>
        <v/>
      </c>
      <c r="F943" s="19" t="str">
        <f>VLOOKUP(A943,OutputOsiris!$A$9:$B$1008,2,FALSE)</f>
        <v/>
      </c>
      <c r="G943" s="46" t="str">
        <f>IF(C943="NEE","",VLOOKUP(A943,InputToets!$A$9:$J$1008,8,FALSE))</f>
        <v/>
      </c>
      <c r="H943" s="13">
        <f t="shared" si="160"/>
        <v>0</v>
      </c>
      <c r="I943" s="12">
        <f t="shared" si="161"/>
        <v>1</v>
      </c>
      <c r="J943" s="13">
        <f t="shared" si="162"/>
        <v>0</v>
      </c>
      <c r="K943" s="46" t="str">
        <f>IF($K$7=0,"",VLOOKUP(A943,Opdracht!$A$11:$J$1010,8,FALSE))</f>
        <v/>
      </c>
      <c r="L943" s="13">
        <f t="shared" si="163"/>
        <v>0</v>
      </c>
      <c r="M943" s="12">
        <f t="shared" si="164"/>
        <v>0</v>
      </c>
      <c r="N943" s="12">
        <f t="shared" si="165"/>
        <v>0</v>
      </c>
      <c r="O943" s="46" t="str">
        <f t="shared" si="166"/>
        <v/>
      </c>
      <c r="P943" s="20" t="str">
        <f>IF(ISERROR(O943),(G943),IF(OR(ISERROR(G943),ISERROR(K943)),"",IF(AND(G943="",K943=""),IF(A943="","",""),IF(ISNUMBER(O943),IF(OR($O$7="T",$O$7="A"),IF(AND(O943&gt;5,O943&lt;$P$4),5,IF(AND(O943&gt;=$P$4,O943&lt;=6),6,MROUND(O943,P$7))),IF(AND(MIN(G943,K943)&lt;#REF!,R943="!",O943&gt;=$P$4),"ONV",IF(AND(O943&gt;5,O943&lt;$P$4),5,IF(AND(O943&gt;=$P$4,O943&lt;=6),6,MROUND(O943,P$7))))),""))))</f>
        <v/>
      </c>
      <c r="Q943" s="187" t="e">
        <f>IF(AND($O$7="B",ISNUMBER(O943),MIN(G943,K943)&lt;#REF!),"!","")</f>
        <v>#REF!</v>
      </c>
      <c r="R943" s="190" t="str">
        <f t="shared" si="157"/>
        <v/>
      </c>
      <c r="S943" s="193" t="str">
        <f t="shared" si="167"/>
        <v/>
      </c>
    </row>
    <row r="944" spans="1:19" x14ac:dyDescent="0.2">
      <c r="A944" s="21" t="str">
        <f>OutputOsiris!A944</f>
        <v/>
      </c>
      <c r="B944" s="26" t="str">
        <f>VLOOKUP(A944,InputToets!$A$9:$A$1008,1,FALSE)</f>
        <v/>
      </c>
      <c r="C944" s="44" t="str">
        <f t="shared" si="158"/>
        <v/>
      </c>
      <c r="D944" s="45" t="str">
        <f>VLOOKUP(A944,Opdracht!$A$11:$A$1010,1,FALSE)</f>
        <v/>
      </c>
      <c r="E944" s="44" t="str">
        <f t="shared" si="159"/>
        <v/>
      </c>
      <c r="F944" s="19" t="str">
        <f>VLOOKUP(A944,OutputOsiris!$A$9:$B$1008,2,FALSE)</f>
        <v/>
      </c>
      <c r="G944" s="46" t="str">
        <f>IF(C944="NEE","",VLOOKUP(A944,InputToets!$A$9:$J$1008,8,FALSE))</f>
        <v/>
      </c>
      <c r="H944" s="13">
        <f t="shared" si="160"/>
        <v>0</v>
      </c>
      <c r="I944" s="12">
        <f t="shared" si="161"/>
        <v>1</v>
      </c>
      <c r="J944" s="13">
        <f t="shared" si="162"/>
        <v>0</v>
      </c>
      <c r="K944" s="46" t="str">
        <f>IF($K$7=0,"",VLOOKUP(A944,Opdracht!$A$11:$J$1010,8,FALSE))</f>
        <v/>
      </c>
      <c r="L944" s="13">
        <f t="shared" si="163"/>
        <v>0</v>
      </c>
      <c r="M944" s="12">
        <f t="shared" si="164"/>
        <v>0</v>
      </c>
      <c r="N944" s="12">
        <f t="shared" si="165"/>
        <v>0</v>
      </c>
      <c r="O944" s="46" t="str">
        <f t="shared" si="166"/>
        <v/>
      </c>
      <c r="P944" s="20" t="str">
        <f>IF(ISERROR(O944),(G944),IF(OR(ISERROR(G944),ISERROR(K944)),"",IF(AND(G944="",K944=""),IF(A944="","",""),IF(ISNUMBER(O944),IF(OR($O$7="T",$O$7="A"),IF(AND(O944&gt;5,O944&lt;$P$4),5,IF(AND(O944&gt;=$P$4,O944&lt;=6),6,MROUND(O944,P$7))),IF(AND(MIN(G944,K944)&lt;#REF!,R944="!",O944&gt;=$P$4),"ONV",IF(AND(O944&gt;5,O944&lt;$P$4),5,IF(AND(O944&gt;=$P$4,O944&lt;=6),6,MROUND(O944,P$7))))),""))))</f>
        <v/>
      </c>
      <c r="Q944" s="187" t="e">
        <f>IF(AND($O$7="B",ISNUMBER(O944),MIN(G944,K944)&lt;#REF!),"!","")</f>
        <v>#REF!</v>
      </c>
      <c r="R944" s="190" t="str">
        <f t="shared" si="157"/>
        <v/>
      </c>
      <c r="S944" s="193" t="str">
        <f t="shared" si="167"/>
        <v/>
      </c>
    </row>
    <row r="945" spans="1:19" x14ac:dyDescent="0.2">
      <c r="A945" s="21" t="str">
        <f>OutputOsiris!A945</f>
        <v/>
      </c>
      <c r="B945" s="26" t="str">
        <f>VLOOKUP(A945,InputToets!$A$9:$A$1008,1,FALSE)</f>
        <v/>
      </c>
      <c r="C945" s="44" t="str">
        <f t="shared" si="158"/>
        <v/>
      </c>
      <c r="D945" s="45" t="str">
        <f>VLOOKUP(A945,Opdracht!$A$11:$A$1010,1,FALSE)</f>
        <v/>
      </c>
      <c r="E945" s="44" t="str">
        <f t="shared" si="159"/>
        <v/>
      </c>
      <c r="F945" s="19" t="str">
        <f>VLOOKUP(A945,OutputOsiris!$A$9:$B$1008,2,FALSE)</f>
        <v/>
      </c>
      <c r="G945" s="46" t="str">
        <f>IF(C945="NEE","",VLOOKUP(A945,InputToets!$A$9:$J$1008,8,FALSE))</f>
        <v/>
      </c>
      <c r="H945" s="13">
        <f t="shared" si="160"/>
        <v>0</v>
      </c>
      <c r="I945" s="12">
        <f t="shared" si="161"/>
        <v>1</v>
      </c>
      <c r="J945" s="13">
        <f t="shared" si="162"/>
        <v>0</v>
      </c>
      <c r="K945" s="46" t="str">
        <f>IF($K$7=0,"",VLOOKUP(A945,Opdracht!$A$11:$J$1010,8,FALSE))</f>
        <v/>
      </c>
      <c r="L945" s="13">
        <f t="shared" si="163"/>
        <v>0</v>
      </c>
      <c r="M945" s="12">
        <f t="shared" si="164"/>
        <v>0</v>
      </c>
      <c r="N945" s="12">
        <f t="shared" si="165"/>
        <v>0</v>
      </c>
      <c r="O945" s="46" t="str">
        <f t="shared" si="166"/>
        <v/>
      </c>
      <c r="P945" s="20" t="str">
        <f>IF(ISERROR(O945),(G945),IF(OR(ISERROR(G945),ISERROR(K945)),"",IF(AND(G945="",K945=""),IF(A945="","",""),IF(ISNUMBER(O945),IF(OR($O$7="T",$O$7="A"),IF(AND(O945&gt;5,O945&lt;$P$4),5,IF(AND(O945&gt;=$P$4,O945&lt;=6),6,MROUND(O945,P$7))),IF(AND(MIN(G945,K945)&lt;#REF!,R945="!",O945&gt;=$P$4),"ONV",IF(AND(O945&gt;5,O945&lt;$P$4),5,IF(AND(O945&gt;=$P$4,O945&lt;=6),6,MROUND(O945,P$7))))),""))))</f>
        <v/>
      </c>
      <c r="Q945" s="187" t="e">
        <f>IF(AND($O$7="B",ISNUMBER(O945),MIN(G945,K945)&lt;#REF!),"!","")</f>
        <v>#REF!</v>
      </c>
      <c r="R945" s="190" t="str">
        <f t="shared" si="157"/>
        <v/>
      </c>
      <c r="S945" s="193" t="str">
        <f t="shared" si="167"/>
        <v/>
      </c>
    </row>
    <row r="946" spans="1:19" x14ac:dyDescent="0.2">
      <c r="A946" s="21" t="str">
        <f>OutputOsiris!A946</f>
        <v/>
      </c>
      <c r="B946" s="26" t="str">
        <f>VLOOKUP(A946,InputToets!$A$9:$A$1008,1,FALSE)</f>
        <v/>
      </c>
      <c r="C946" s="44" t="str">
        <f t="shared" si="158"/>
        <v/>
      </c>
      <c r="D946" s="45" t="str">
        <f>VLOOKUP(A946,Opdracht!$A$11:$A$1010,1,FALSE)</f>
        <v/>
      </c>
      <c r="E946" s="44" t="str">
        <f t="shared" si="159"/>
        <v/>
      </c>
      <c r="F946" s="19" t="str">
        <f>VLOOKUP(A946,OutputOsiris!$A$9:$B$1008,2,FALSE)</f>
        <v/>
      </c>
      <c r="G946" s="46" t="str">
        <f>IF(C946="NEE","",VLOOKUP(A946,InputToets!$A$9:$J$1008,8,FALSE))</f>
        <v/>
      </c>
      <c r="H946" s="13">
        <f t="shared" si="160"/>
        <v>0</v>
      </c>
      <c r="I946" s="12">
        <f t="shared" si="161"/>
        <v>1</v>
      </c>
      <c r="J946" s="13">
        <f t="shared" si="162"/>
        <v>0</v>
      </c>
      <c r="K946" s="46" t="str">
        <f>IF($K$7=0,"",VLOOKUP(A946,Opdracht!$A$11:$J$1010,8,FALSE))</f>
        <v/>
      </c>
      <c r="L946" s="13">
        <f t="shared" si="163"/>
        <v>0</v>
      </c>
      <c r="M946" s="12">
        <f t="shared" si="164"/>
        <v>0</v>
      </c>
      <c r="N946" s="12">
        <f t="shared" si="165"/>
        <v>0</v>
      </c>
      <c r="O946" s="46" t="str">
        <f t="shared" si="166"/>
        <v/>
      </c>
      <c r="P946" s="20" t="str">
        <f>IF(ISERROR(O946),(G946),IF(OR(ISERROR(G946),ISERROR(K946)),"",IF(AND(G946="",K946=""),IF(A946="","",""),IF(ISNUMBER(O946),IF(OR($O$7="T",$O$7="A"),IF(AND(O946&gt;5,O946&lt;$P$4),5,IF(AND(O946&gt;=$P$4,O946&lt;=6),6,MROUND(O946,P$7))),IF(AND(MIN(G946,K946)&lt;#REF!,R946="!",O946&gt;=$P$4),"ONV",IF(AND(O946&gt;5,O946&lt;$P$4),5,IF(AND(O946&gt;=$P$4,O946&lt;=6),6,MROUND(O946,P$7))))),""))))</f>
        <v/>
      </c>
      <c r="Q946" s="187" t="e">
        <f>IF(AND($O$7="B",ISNUMBER(O946),MIN(G946,K946)&lt;#REF!),"!","")</f>
        <v>#REF!</v>
      </c>
      <c r="R946" s="190" t="str">
        <f t="shared" si="157"/>
        <v/>
      </c>
      <c r="S946" s="193" t="str">
        <f t="shared" si="167"/>
        <v/>
      </c>
    </row>
    <row r="947" spans="1:19" x14ac:dyDescent="0.2">
      <c r="A947" s="21" t="str">
        <f>OutputOsiris!A947</f>
        <v/>
      </c>
      <c r="B947" s="26" t="str">
        <f>VLOOKUP(A947,InputToets!$A$9:$A$1008,1,FALSE)</f>
        <v/>
      </c>
      <c r="C947" s="44" t="str">
        <f t="shared" si="158"/>
        <v/>
      </c>
      <c r="D947" s="45" t="str">
        <f>VLOOKUP(A947,Opdracht!$A$11:$A$1010,1,FALSE)</f>
        <v/>
      </c>
      <c r="E947" s="44" t="str">
        <f t="shared" si="159"/>
        <v/>
      </c>
      <c r="F947" s="19" t="str">
        <f>VLOOKUP(A947,OutputOsiris!$A$9:$B$1008,2,FALSE)</f>
        <v/>
      </c>
      <c r="G947" s="46" t="str">
        <f>IF(C947="NEE","",VLOOKUP(A947,InputToets!$A$9:$J$1008,8,FALSE))</f>
        <v/>
      </c>
      <c r="H947" s="13">
        <f t="shared" si="160"/>
        <v>0</v>
      </c>
      <c r="I947" s="12">
        <f t="shared" si="161"/>
        <v>1</v>
      </c>
      <c r="J947" s="13">
        <f t="shared" si="162"/>
        <v>0</v>
      </c>
      <c r="K947" s="46" t="str">
        <f>IF($K$7=0,"",VLOOKUP(A947,Opdracht!$A$11:$J$1010,8,FALSE))</f>
        <v/>
      </c>
      <c r="L947" s="13">
        <f t="shared" si="163"/>
        <v>0</v>
      </c>
      <c r="M947" s="12">
        <f t="shared" si="164"/>
        <v>0</v>
      </c>
      <c r="N947" s="12">
        <f t="shared" si="165"/>
        <v>0</v>
      </c>
      <c r="O947" s="46" t="str">
        <f t="shared" si="166"/>
        <v/>
      </c>
      <c r="P947" s="20" t="str">
        <f>IF(ISERROR(O947),(G947),IF(OR(ISERROR(G947),ISERROR(K947)),"",IF(AND(G947="",K947=""),IF(A947="","",""),IF(ISNUMBER(O947),IF(OR($O$7="T",$O$7="A"),IF(AND(O947&gt;5,O947&lt;$P$4),5,IF(AND(O947&gt;=$P$4,O947&lt;=6),6,MROUND(O947,P$7))),IF(AND(MIN(G947,K947)&lt;#REF!,R947="!",O947&gt;=$P$4),"ONV",IF(AND(O947&gt;5,O947&lt;$P$4),5,IF(AND(O947&gt;=$P$4,O947&lt;=6),6,MROUND(O947,P$7))))),""))))</f>
        <v/>
      </c>
      <c r="Q947" s="187" t="e">
        <f>IF(AND($O$7="B",ISNUMBER(O947),MIN(G947,K947)&lt;#REF!),"!","")</f>
        <v>#REF!</v>
      </c>
      <c r="R947" s="190" t="str">
        <f t="shared" si="157"/>
        <v/>
      </c>
      <c r="S947" s="193" t="str">
        <f t="shared" si="167"/>
        <v/>
      </c>
    </row>
    <row r="948" spans="1:19" x14ac:dyDescent="0.2">
      <c r="A948" s="21" t="str">
        <f>OutputOsiris!A948</f>
        <v/>
      </c>
      <c r="B948" s="26" t="str">
        <f>VLOOKUP(A948,InputToets!$A$9:$A$1008,1,FALSE)</f>
        <v/>
      </c>
      <c r="C948" s="44" t="str">
        <f t="shared" si="158"/>
        <v/>
      </c>
      <c r="D948" s="45" t="str">
        <f>VLOOKUP(A948,Opdracht!$A$11:$A$1010,1,FALSE)</f>
        <v/>
      </c>
      <c r="E948" s="44" t="str">
        <f t="shared" si="159"/>
        <v/>
      </c>
      <c r="F948" s="19" t="str">
        <f>VLOOKUP(A948,OutputOsiris!$A$9:$B$1008,2,FALSE)</f>
        <v/>
      </c>
      <c r="G948" s="46" t="str">
        <f>IF(C948="NEE","",VLOOKUP(A948,InputToets!$A$9:$J$1008,8,FALSE))</f>
        <v/>
      </c>
      <c r="H948" s="13">
        <f t="shared" si="160"/>
        <v>0</v>
      </c>
      <c r="I948" s="12">
        <f t="shared" si="161"/>
        <v>1</v>
      </c>
      <c r="J948" s="13">
        <f t="shared" si="162"/>
        <v>0</v>
      </c>
      <c r="K948" s="46" t="str">
        <f>IF($K$7=0,"",VLOOKUP(A948,Opdracht!$A$11:$J$1010,8,FALSE))</f>
        <v/>
      </c>
      <c r="L948" s="13">
        <f t="shared" si="163"/>
        <v>0</v>
      </c>
      <c r="M948" s="12">
        <f t="shared" si="164"/>
        <v>0</v>
      </c>
      <c r="N948" s="12">
        <f t="shared" si="165"/>
        <v>0</v>
      </c>
      <c r="O948" s="46" t="str">
        <f t="shared" si="166"/>
        <v/>
      </c>
      <c r="P948" s="20" t="str">
        <f>IF(ISERROR(O948),(G948),IF(OR(ISERROR(G948),ISERROR(K948)),"",IF(AND(G948="",K948=""),IF(A948="","",""),IF(ISNUMBER(O948),IF(OR($O$7="T",$O$7="A"),IF(AND(O948&gt;5,O948&lt;$P$4),5,IF(AND(O948&gt;=$P$4,O948&lt;=6),6,MROUND(O948,P$7))),IF(AND(MIN(G948,K948)&lt;#REF!,R948="!",O948&gt;=$P$4),"ONV",IF(AND(O948&gt;5,O948&lt;$P$4),5,IF(AND(O948&gt;=$P$4,O948&lt;=6),6,MROUND(O948,P$7))))),""))))</f>
        <v/>
      </c>
      <c r="Q948" s="187" t="e">
        <f>IF(AND($O$7="B",ISNUMBER(O948),MIN(G948,K948)&lt;#REF!),"!","")</f>
        <v>#REF!</v>
      </c>
      <c r="R948" s="190" t="str">
        <f t="shared" si="157"/>
        <v/>
      </c>
      <c r="S948" s="193" t="str">
        <f t="shared" si="167"/>
        <v/>
      </c>
    </row>
    <row r="949" spans="1:19" x14ac:dyDescent="0.2">
      <c r="A949" s="21" t="str">
        <f>OutputOsiris!A949</f>
        <v/>
      </c>
      <c r="B949" s="26" t="str">
        <f>VLOOKUP(A949,InputToets!$A$9:$A$1008,1,FALSE)</f>
        <v/>
      </c>
      <c r="C949" s="44" t="str">
        <f t="shared" si="158"/>
        <v/>
      </c>
      <c r="D949" s="45" t="str">
        <f>VLOOKUP(A949,Opdracht!$A$11:$A$1010,1,FALSE)</f>
        <v/>
      </c>
      <c r="E949" s="44" t="str">
        <f t="shared" si="159"/>
        <v/>
      </c>
      <c r="F949" s="19" t="str">
        <f>VLOOKUP(A949,OutputOsiris!$A$9:$B$1008,2,FALSE)</f>
        <v/>
      </c>
      <c r="G949" s="46" t="str">
        <f>IF(C949="NEE","",VLOOKUP(A949,InputToets!$A$9:$J$1008,8,FALSE))</f>
        <v/>
      </c>
      <c r="H949" s="13">
        <f t="shared" si="160"/>
        <v>0</v>
      </c>
      <c r="I949" s="12">
        <f t="shared" si="161"/>
        <v>1</v>
      </c>
      <c r="J949" s="13">
        <f t="shared" si="162"/>
        <v>0</v>
      </c>
      <c r="K949" s="46" t="str">
        <f>IF($K$7=0,"",VLOOKUP(A949,Opdracht!$A$11:$J$1010,8,FALSE))</f>
        <v/>
      </c>
      <c r="L949" s="13">
        <f t="shared" si="163"/>
        <v>0</v>
      </c>
      <c r="M949" s="12">
        <f t="shared" si="164"/>
        <v>0</v>
      </c>
      <c r="N949" s="12">
        <f t="shared" si="165"/>
        <v>0</v>
      </c>
      <c r="O949" s="46" t="str">
        <f t="shared" si="166"/>
        <v/>
      </c>
      <c r="P949" s="20" t="str">
        <f>IF(ISERROR(O949),(G949),IF(OR(ISERROR(G949),ISERROR(K949)),"",IF(AND(G949="",K949=""),IF(A949="","",""),IF(ISNUMBER(O949),IF(OR($O$7="T",$O$7="A"),IF(AND(O949&gt;5,O949&lt;$P$4),5,IF(AND(O949&gt;=$P$4,O949&lt;=6),6,MROUND(O949,P$7))),IF(AND(MIN(G949,K949)&lt;#REF!,R949="!",O949&gt;=$P$4),"ONV",IF(AND(O949&gt;5,O949&lt;$P$4),5,IF(AND(O949&gt;=$P$4,O949&lt;=6),6,MROUND(O949,P$7))))),""))))</f>
        <v/>
      </c>
      <c r="Q949" s="187" t="e">
        <f>IF(AND($O$7="B",ISNUMBER(O949),MIN(G949,K949)&lt;#REF!),"!","")</f>
        <v>#REF!</v>
      </c>
      <c r="R949" s="190" t="str">
        <f t="shared" si="157"/>
        <v/>
      </c>
      <c r="S949" s="193" t="str">
        <f t="shared" si="167"/>
        <v/>
      </c>
    </row>
    <row r="950" spans="1:19" x14ac:dyDescent="0.2">
      <c r="A950" s="21" t="str">
        <f>OutputOsiris!A950</f>
        <v/>
      </c>
      <c r="B950" s="26" t="str">
        <f>VLOOKUP(A950,InputToets!$A$9:$A$1008,1,FALSE)</f>
        <v/>
      </c>
      <c r="C950" s="44" t="str">
        <f t="shared" si="158"/>
        <v/>
      </c>
      <c r="D950" s="45" t="str">
        <f>VLOOKUP(A950,Opdracht!$A$11:$A$1010,1,FALSE)</f>
        <v/>
      </c>
      <c r="E950" s="44" t="str">
        <f t="shared" si="159"/>
        <v/>
      </c>
      <c r="F950" s="19" t="str">
        <f>VLOOKUP(A950,OutputOsiris!$A$9:$B$1008,2,FALSE)</f>
        <v/>
      </c>
      <c r="G950" s="46" t="str">
        <f>IF(C950="NEE","",VLOOKUP(A950,InputToets!$A$9:$J$1008,8,FALSE))</f>
        <v/>
      </c>
      <c r="H950" s="13">
        <f t="shared" si="160"/>
        <v>0</v>
      </c>
      <c r="I950" s="12">
        <f t="shared" si="161"/>
        <v>1</v>
      </c>
      <c r="J950" s="13">
        <f t="shared" si="162"/>
        <v>0</v>
      </c>
      <c r="K950" s="46" t="str">
        <f>IF($K$7=0,"",VLOOKUP(A950,Opdracht!$A$11:$J$1010,8,FALSE))</f>
        <v/>
      </c>
      <c r="L950" s="13">
        <f t="shared" si="163"/>
        <v>0</v>
      </c>
      <c r="M950" s="12">
        <f t="shared" si="164"/>
        <v>0</v>
      </c>
      <c r="N950" s="12">
        <f t="shared" si="165"/>
        <v>0</v>
      </c>
      <c r="O950" s="46" t="str">
        <f t="shared" si="166"/>
        <v/>
      </c>
      <c r="P950" s="20" t="str">
        <f>IF(ISERROR(O950),(G950),IF(OR(ISERROR(G950),ISERROR(K950)),"",IF(AND(G950="",K950=""),IF(A950="","",""),IF(ISNUMBER(O950),IF(OR($O$7="T",$O$7="A"),IF(AND(O950&gt;5,O950&lt;$P$4),5,IF(AND(O950&gt;=$P$4,O950&lt;=6),6,MROUND(O950,P$7))),IF(AND(MIN(G950,K950)&lt;#REF!,R950="!",O950&gt;=$P$4),"ONV",IF(AND(O950&gt;5,O950&lt;$P$4),5,IF(AND(O950&gt;=$P$4,O950&lt;=6),6,MROUND(O950,P$7))))),""))))</f>
        <v/>
      </c>
      <c r="Q950" s="187" t="e">
        <f>IF(AND($O$7="B",ISNUMBER(O950),MIN(G950,K950)&lt;#REF!),"!","")</f>
        <v>#REF!</v>
      </c>
      <c r="R950" s="190" t="str">
        <f t="shared" si="157"/>
        <v/>
      </c>
      <c r="S950" s="193" t="str">
        <f t="shared" si="167"/>
        <v/>
      </c>
    </row>
    <row r="951" spans="1:19" x14ac:dyDescent="0.2">
      <c r="A951" s="21" t="str">
        <f>OutputOsiris!A951</f>
        <v/>
      </c>
      <c r="B951" s="26" t="str">
        <f>VLOOKUP(A951,InputToets!$A$9:$A$1008,1,FALSE)</f>
        <v/>
      </c>
      <c r="C951" s="44" t="str">
        <f t="shared" si="158"/>
        <v/>
      </c>
      <c r="D951" s="45" t="str">
        <f>VLOOKUP(A951,Opdracht!$A$11:$A$1010,1,FALSE)</f>
        <v/>
      </c>
      <c r="E951" s="44" t="str">
        <f t="shared" si="159"/>
        <v/>
      </c>
      <c r="F951" s="19" t="str">
        <f>VLOOKUP(A951,OutputOsiris!$A$9:$B$1008,2,FALSE)</f>
        <v/>
      </c>
      <c r="G951" s="46" t="str">
        <f>IF(C951="NEE","",VLOOKUP(A951,InputToets!$A$9:$J$1008,8,FALSE))</f>
        <v/>
      </c>
      <c r="H951" s="13">
        <f t="shared" si="160"/>
        <v>0</v>
      </c>
      <c r="I951" s="12">
        <f t="shared" si="161"/>
        <v>1</v>
      </c>
      <c r="J951" s="13">
        <f t="shared" si="162"/>
        <v>0</v>
      </c>
      <c r="K951" s="46" t="str">
        <f>IF($K$7=0,"",VLOOKUP(A951,Opdracht!$A$11:$J$1010,8,FALSE))</f>
        <v/>
      </c>
      <c r="L951" s="13">
        <f t="shared" si="163"/>
        <v>0</v>
      </c>
      <c r="M951" s="12">
        <f t="shared" si="164"/>
        <v>0</v>
      </c>
      <c r="N951" s="12">
        <f t="shared" si="165"/>
        <v>0</v>
      </c>
      <c r="O951" s="46" t="str">
        <f t="shared" si="166"/>
        <v/>
      </c>
      <c r="P951" s="20" t="str">
        <f>IF(ISERROR(O951),(G951),IF(OR(ISERROR(G951),ISERROR(K951)),"",IF(AND(G951="",K951=""),IF(A951="","",""),IF(ISNUMBER(O951),IF(OR($O$7="T",$O$7="A"),IF(AND(O951&gt;5,O951&lt;$P$4),5,IF(AND(O951&gt;=$P$4,O951&lt;=6),6,MROUND(O951,P$7))),IF(AND(MIN(G951,K951)&lt;#REF!,R951="!",O951&gt;=$P$4),"ONV",IF(AND(O951&gt;5,O951&lt;$P$4),5,IF(AND(O951&gt;=$P$4,O951&lt;=6),6,MROUND(O951,P$7))))),""))))</f>
        <v/>
      </c>
      <c r="Q951" s="187" t="e">
        <f>IF(AND($O$7="B",ISNUMBER(O951),MIN(G951,K951)&lt;#REF!),"!","")</f>
        <v>#REF!</v>
      </c>
      <c r="R951" s="190" t="str">
        <f t="shared" si="157"/>
        <v/>
      </c>
      <c r="S951" s="193" t="str">
        <f t="shared" si="167"/>
        <v/>
      </c>
    </row>
    <row r="952" spans="1:19" x14ac:dyDescent="0.2">
      <c r="A952" s="21" t="str">
        <f>OutputOsiris!A952</f>
        <v/>
      </c>
      <c r="B952" s="26" t="str">
        <f>VLOOKUP(A952,InputToets!$A$9:$A$1008,1,FALSE)</f>
        <v/>
      </c>
      <c r="C952" s="44" t="str">
        <f t="shared" si="158"/>
        <v/>
      </c>
      <c r="D952" s="45" t="str">
        <f>VLOOKUP(A952,Opdracht!$A$11:$A$1010,1,FALSE)</f>
        <v/>
      </c>
      <c r="E952" s="44" t="str">
        <f t="shared" si="159"/>
        <v/>
      </c>
      <c r="F952" s="19" t="str">
        <f>VLOOKUP(A952,OutputOsiris!$A$9:$B$1008,2,FALSE)</f>
        <v/>
      </c>
      <c r="G952" s="46" t="str">
        <f>IF(C952="NEE","",VLOOKUP(A952,InputToets!$A$9:$J$1008,8,FALSE))</f>
        <v/>
      </c>
      <c r="H952" s="13">
        <f t="shared" si="160"/>
        <v>0</v>
      </c>
      <c r="I952" s="12">
        <f t="shared" si="161"/>
        <v>1</v>
      </c>
      <c r="J952" s="13">
        <f t="shared" si="162"/>
        <v>0</v>
      </c>
      <c r="K952" s="46" t="str">
        <f>IF($K$7=0,"",VLOOKUP(A952,Opdracht!$A$11:$J$1010,8,FALSE))</f>
        <v/>
      </c>
      <c r="L952" s="13">
        <f t="shared" si="163"/>
        <v>0</v>
      </c>
      <c r="M952" s="12">
        <f t="shared" si="164"/>
        <v>0</v>
      </c>
      <c r="N952" s="12">
        <f t="shared" si="165"/>
        <v>0</v>
      </c>
      <c r="O952" s="46" t="str">
        <f t="shared" si="166"/>
        <v/>
      </c>
      <c r="P952" s="20" t="str">
        <f>IF(ISERROR(O952),(G952),IF(OR(ISERROR(G952),ISERROR(K952)),"",IF(AND(G952="",K952=""),IF(A952="","",""),IF(ISNUMBER(O952),IF(OR($O$7="T",$O$7="A"),IF(AND(O952&gt;5,O952&lt;$P$4),5,IF(AND(O952&gt;=$P$4,O952&lt;=6),6,MROUND(O952,P$7))),IF(AND(MIN(G952,K952)&lt;#REF!,R952="!",O952&gt;=$P$4),"ONV",IF(AND(O952&gt;5,O952&lt;$P$4),5,IF(AND(O952&gt;=$P$4,O952&lt;=6),6,MROUND(O952,P$7))))),""))))</f>
        <v/>
      </c>
      <c r="Q952" s="187" t="e">
        <f>IF(AND($O$7="B",ISNUMBER(O952),MIN(G952,K952)&lt;#REF!),"!","")</f>
        <v>#REF!</v>
      </c>
      <c r="R952" s="190" t="str">
        <f t="shared" si="157"/>
        <v/>
      </c>
      <c r="S952" s="193" t="str">
        <f t="shared" si="167"/>
        <v/>
      </c>
    </row>
    <row r="953" spans="1:19" x14ac:dyDescent="0.2">
      <c r="A953" s="21" t="str">
        <f>OutputOsiris!A953</f>
        <v/>
      </c>
      <c r="B953" s="26" t="str">
        <f>VLOOKUP(A953,InputToets!$A$9:$A$1008,1,FALSE)</f>
        <v/>
      </c>
      <c r="C953" s="44" t="str">
        <f t="shared" si="158"/>
        <v/>
      </c>
      <c r="D953" s="45" t="str">
        <f>VLOOKUP(A953,Opdracht!$A$11:$A$1010,1,FALSE)</f>
        <v/>
      </c>
      <c r="E953" s="44" t="str">
        <f t="shared" si="159"/>
        <v/>
      </c>
      <c r="F953" s="19" t="str">
        <f>VLOOKUP(A953,OutputOsiris!$A$9:$B$1008,2,FALSE)</f>
        <v/>
      </c>
      <c r="G953" s="46" t="str">
        <f>IF(C953="NEE","",VLOOKUP(A953,InputToets!$A$9:$J$1008,8,FALSE))</f>
        <v/>
      </c>
      <c r="H953" s="13">
        <f t="shared" si="160"/>
        <v>0</v>
      </c>
      <c r="I953" s="12">
        <f t="shared" si="161"/>
        <v>1</v>
      </c>
      <c r="J953" s="13">
        <f t="shared" si="162"/>
        <v>0</v>
      </c>
      <c r="K953" s="46" t="str">
        <f>IF($K$7=0,"",VLOOKUP(A953,Opdracht!$A$11:$J$1010,8,FALSE))</f>
        <v/>
      </c>
      <c r="L953" s="13">
        <f t="shared" si="163"/>
        <v>0</v>
      </c>
      <c r="M953" s="12">
        <f t="shared" si="164"/>
        <v>0</v>
      </c>
      <c r="N953" s="12">
        <f t="shared" si="165"/>
        <v>0</v>
      </c>
      <c r="O953" s="46" t="str">
        <f t="shared" si="166"/>
        <v/>
      </c>
      <c r="P953" s="20" t="str">
        <f>IF(ISERROR(O953),(G953),IF(OR(ISERROR(G953),ISERROR(K953)),"",IF(AND(G953="",K953=""),IF(A953="","",""),IF(ISNUMBER(O953),IF(OR($O$7="T",$O$7="A"),IF(AND(O953&gt;5,O953&lt;$P$4),5,IF(AND(O953&gt;=$P$4,O953&lt;=6),6,MROUND(O953,P$7))),IF(AND(MIN(G953,K953)&lt;#REF!,R953="!",O953&gt;=$P$4),"ONV",IF(AND(O953&gt;5,O953&lt;$P$4),5,IF(AND(O953&gt;=$P$4,O953&lt;=6),6,MROUND(O953,P$7))))),""))))</f>
        <v/>
      </c>
      <c r="Q953" s="187" t="e">
        <f>IF(AND($O$7="B",ISNUMBER(O953),MIN(G953,K953)&lt;#REF!),"!","")</f>
        <v>#REF!</v>
      </c>
      <c r="R953" s="190" t="str">
        <f t="shared" si="157"/>
        <v/>
      </c>
      <c r="S953" s="193" t="str">
        <f t="shared" si="167"/>
        <v/>
      </c>
    </row>
    <row r="954" spans="1:19" x14ac:dyDescent="0.2">
      <c r="A954" s="21" t="str">
        <f>OutputOsiris!A954</f>
        <v/>
      </c>
      <c r="B954" s="26" t="str">
        <f>VLOOKUP(A954,InputToets!$A$9:$A$1008,1,FALSE)</f>
        <v/>
      </c>
      <c r="C954" s="44" t="str">
        <f t="shared" si="158"/>
        <v/>
      </c>
      <c r="D954" s="45" t="str">
        <f>VLOOKUP(A954,Opdracht!$A$11:$A$1010,1,FALSE)</f>
        <v/>
      </c>
      <c r="E954" s="44" t="str">
        <f t="shared" si="159"/>
        <v/>
      </c>
      <c r="F954" s="19" t="str">
        <f>VLOOKUP(A954,OutputOsiris!$A$9:$B$1008,2,FALSE)</f>
        <v/>
      </c>
      <c r="G954" s="46" t="str">
        <f>IF(C954="NEE","",VLOOKUP(A954,InputToets!$A$9:$J$1008,8,FALSE))</f>
        <v/>
      </c>
      <c r="H954" s="13">
        <f t="shared" si="160"/>
        <v>0</v>
      </c>
      <c r="I954" s="12">
        <f t="shared" si="161"/>
        <v>1</v>
      </c>
      <c r="J954" s="13">
        <f t="shared" si="162"/>
        <v>0</v>
      </c>
      <c r="K954" s="46" t="str">
        <f>IF($K$7=0,"",VLOOKUP(A954,Opdracht!$A$11:$J$1010,8,FALSE))</f>
        <v/>
      </c>
      <c r="L954" s="13">
        <f t="shared" si="163"/>
        <v>0</v>
      </c>
      <c r="M954" s="12">
        <f t="shared" si="164"/>
        <v>0</v>
      </c>
      <c r="N954" s="12">
        <f t="shared" si="165"/>
        <v>0</v>
      </c>
      <c r="O954" s="46" t="str">
        <f t="shared" si="166"/>
        <v/>
      </c>
      <c r="P954" s="20" t="str">
        <f>IF(ISERROR(O954),(G954),IF(OR(ISERROR(G954),ISERROR(K954)),"",IF(AND(G954="",K954=""),IF(A954="","",""),IF(ISNUMBER(O954),IF(OR($O$7="T",$O$7="A"),IF(AND(O954&gt;5,O954&lt;$P$4),5,IF(AND(O954&gt;=$P$4,O954&lt;=6),6,MROUND(O954,P$7))),IF(AND(MIN(G954,K954)&lt;#REF!,R954="!",O954&gt;=$P$4),"ONV",IF(AND(O954&gt;5,O954&lt;$P$4),5,IF(AND(O954&gt;=$P$4,O954&lt;=6),6,MROUND(O954,P$7))))),""))))</f>
        <v/>
      </c>
      <c r="Q954" s="187" t="e">
        <f>IF(AND($O$7="B",ISNUMBER(O954),MIN(G954,K954)&lt;#REF!),"!","")</f>
        <v>#REF!</v>
      </c>
      <c r="R954" s="190" t="str">
        <f t="shared" si="157"/>
        <v/>
      </c>
      <c r="S954" s="193" t="str">
        <f t="shared" si="167"/>
        <v/>
      </c>
    </row>
    <row r="955" spans="1:19" x14ac:dyDescent="0.2">
      <c r="A955" s="21" t="str">
        <f>OutputOsiris!A955</f>
        <v/>
      </c>
      <c r="B955" s="26" t="str">
        <f>VLOOKUP(A955,InputToets!$A$9:$A$1008,1,FALSE)</f>
        <v/>
      </c>
      <c r="C955" s="44" t="str">
        <f t="shared" si="158"/>
        <v/>
      </c>
      <c r="D955" s="45" t="str">
        <f>VLOOKUP(A955,Opdracht!$A$11:$A$1010,1,FALSE)</f>
        <v/>
      </c>
      <c r="E955" s="44" t="str">
        <f t="shared" si="159"/>
        <v/>
      </c>
      <c r="F955" s="19" t="str">
        <f>VLOOKUP(A955,OutputOsiris!$A$9:$B$1008,2,FALSE)</f>
        <v/>
      </c>
      <c r="G955" s="46" t="str">
        <f>IF(C955="NEE","",VLOOKUP(A955,InputToets!$A$9:$J$1008,8,FALSE))</f>
        <v/>
      </c>
      <c r="H955" s="13">
        <f t="shared" si="160"/>
        <v>0</v>
      </c>
      <c r="I955" s="12">
        <f t="shared" si="161"/>
        <v>1</v>
      </c>
      <c r="J955" s="13">
        <f t="shared" si="162"/>
        <v>0</v>
      </c>
      <c r="K955" s="46" t="str">
        <f>IF($K$7=0,"",VLOOKUP(A955,Opdracht!$A$11:$J$1010,8,FALSE))</f>
        <v/>
      </c>
      <c r="L955" s="13">
        <f t="shared" si="163"/>
        <v>0</v>
      </c>
      <c r="M955" s="12">
        <f t="shared" si="164"/>
        <v>0</v>
      </c>
      <c r="N955" s="12">
        <f t="shared" si="165"/>
        <v>0</v>
      </c>
      <c r="O955" s="46" t="str">
        <f t="shared" si="166"/>
        <v/>
      </c>
      <c r="P955" s="20" t="str">
        <f>IF(ISERROR(O955),(G955),IF(OR(ISERROR(G955),ISERROR(K955)),"",IF(AND(G955="",K955=""),IF(A955="","",""),IF(ISNUMBER(O955),IF(OR($O$7="T",$O$7="A"),IF(AND(O955&gt;5,O955&lt;$P$4),5,IF(AND(O955&gt;=$P$4,O955&lt;=6),6,MROUND(O955,P$7))),IF(AND(MIN(G955,K955)&lt;#REF!,R955="!",O955&gt;=$P$4),"ONV",IF(AND(O955&gt;5,O955&lt;$P$4),5,IF(AND(O955&gt;=$P$4,O955&lt;=6),6,MROUND(O955,P$7))))),""))))</f>
        <v/>
      </c>
      <c r="Q955" s="187" t="e">
        <f>IF(AND($O$7="B",ISNUMBER(O955),MIN(G955,K955)&lt;#REF!),"!","")</f>
        <v>#REF!</v>
      </c>
      <c r="R955" s="190" t="str">
        <f t="shared" si="157"/>
        <v/>
      </c>
      <c r="S955" s="193" t="str">
        <f t="shared" si="167"/>
        <v/>
      </c>
    </row>
    <row r="956" spans="1:19" x14ac:dyDescent="0.2">
      <c r="A956" s="21" t="str">
        <f>OutputOsiris!A956</f>
        <v/>
      </c>
      <c r="B956" s="26" t="str">
        <f>VLOOKUP(A956,InputToets!$A$9:$A$1008,1,FALSE)</f>
        <v/>
      </c>
      <c r="C956" s="44" t="str">
        <f t="shared" si="158"/>
        <v/>
      </c>
      <c r="D956" s="45" t="str">
        <f>VLOOKUP(A956,Opdracht!$A$11:$A$1010,1,FALSE)</f>
        <v/>
      </c>
      <c r="E956" s="44" t="str">
        <f t="shared" si="159"/>
        <v/>
      </c>
      <c r="F956" s="19" t="str">
        <f>VLOOKUP(A956,OutputOsiris!$A$9:$B$1008,2,FALSE)</f>
        <v/>
      </c>
      <c r="G956" s="46" t="str">
        <f>IF(C956="NEE","",VLOOKUP(A956,InputToets!$A$9:$J$1008,8,FALSE))</f>
        <v/>
      </c>
      <c r="H956" s="13">
        <f t="shared" si="160"/>
        <v>0</v>
      </c>
      <c r="I956" s="12">
        <f t="shared" si="161"/>
        <v>1</v>
      </c>
      <c r="J956" s="13">
        <f t="shared" si="162"/>
        <v>0</v>
      </c>
      <c r="K956" s="46" t="str">
        <f>IF($K$7=0,"",VLOOKUP(A956,Opdracht!$A$11:$J$1010,8,FALSE))</f>
        <v/>
      </c>
      <c r="L956" s="13">
        <f t="shared" si="163"/>
        <v>0</v>
      </c>
      <c r="M956" s="12">
        <f t="shared" si="164"/>
        <v>0</v>
      </c>
      <c r="N956" s="12">
        <f t="shared" si="165"/>
        <v>0</v>
      </c>
      <c r="O956" s="46" t="str">
        <f t="shared" si="166"/>
        <v/>
      </c>
      <c r="P956" s="20" t="str">
        <f>IF(ISERROR(O956),(G956),IF(OR(ISERROR(G956),ISERROR(K956)),"",IF(AND(G956="",K956=""),IF(A956="","",""),IF(ISNUMBER(O956),IF(OR($O$7="T",$O$7="A"),IF(AND(O956&gt;5,O956&lt;$P$4),5,IF(AND(O956&gt;=$P$4,O956&lt;=6),6,MROUND(O956,P$7))),IF(AND(MIN(G956,K956)&lt;#REF!,R956="!",O956&gt;=$P$4),"ONV",IF(AND(O956&gt;5,O956&lt;$P$4),5,IF(AND(O956&gt;=$P$4,O956&lt;=6),6,MROUND(O956,P$7))))),""))))</f>
        <v/>
      </c>
      <c r="Q956" s="187" t="e">
        <f>IF(AND($O$7="B",ISNUMBER(O956),MIN(G956,K956)&lt;#REF!),"!","")</f>
        <v>#REF!</v>
      </c>
      <c r="R956" s="190" t="str">
        <f t="shared" si="157"/>
        <v/>
      </c>
      <c r="S956" s="193" t="str">
        <f t="shared" si="167"/>
        <v/>
      </c>
    </row>
    <row r="957" spans="1:19" x14ac:dyDescent="0.2">
      <c r="A957" s="21" t="str">
        <f>OutputOsiris!A957</f>
        <v/>
      </c>
      <c r="B957" s="26" t="str">
        <f>VLOOKUP(A957,InputToets!$A$9:$A$1008,1,FALSE)</f>
        <v/>
      </c>
      <c r="C957" s="44" t="str">
        <f t="shared" si="158"/>
        <v/>
      </c>
      <c r="D957" s="45" t="str">
        <f>VLOOKUP(A957,Opdracht!$A$11:$A$1010,1,FALSE)</f>
        <v/>
      </c>
      <c r="E957" s="44" t="str">
        <f t="shared" si="159"/>
        <v/>
      </c>
      <c r="F957" s="19" t="str">
        <f>VLOOKUP(A957,OutputOsiris!$A$9:$B$1008,2,FALSE)</f>
        <v/>
      </c>
      <c r="G957" s="46" t="str">
        <f>IF(C957="NEE","",VLOOKUP(A957,InputToets!$A$9:$J$1008,8,FALSE))</f>
        <v/>
      </c>
      <c r="H957" s="13">
        <f t="shared" si="160"/>
        <v>0</v>
      </c>
      <c r="I957" s="12">
        <f t="shared" si="161"/>
        <v>1</v>
      </c>
      <c r="J957" s="13">
        <f t="shared" si="162"/>
        <v>0</v>
      </c>
      <c r="K957" s="46" t="str">
        <f>IF($K$7=0,"",VLOOKUP(A957,Opdracht!$A$11:$J$1010,8,FALSE))</f>
        <v/>
      </c>
      <c r="L957" s="13">
        <f t="shared" si="163"/>
        <v>0</v>
      </c>
      <c r="M957" s="12">
        <f t="shared" si="164"/>
        <v>0</v>
      </c>
      <c r="N957" s="12">
        <f t="shared" si="165"/>
        <v>0</v>
      </c>
      <c r="O957" s="46" t="str">
        <f t="shared" si="166"/>
        <v/>
      </c>
      <c r="P957" s="20" t="str">
        <f>IF(ISERROR(O957),(G957),IF(OR(ISERROR(G957),ISERROR(K957)),"",IF(AND(G957="",K957=""),IF(A957="","",""),IF(ISNUMBER(O957),IF(OR($O$7="T",$O$7="A"),IF(AND(O957&gt;5,O957&lt;$P$4),5,IF(AND(O957&gt;=$P$4,O957&lt;=6),6,MROUND(O957,P$7))),IF(AND(MIN(G957,K957)&lt;#REF!,R957="!",O957&gt;=$P$4),"ONV",IF(AND(O957&gt;5,O957&lt;$P$4),5,IF(AND(O957&gt;=$P$4,O957&lt;=6),6,MROUND(O957,P$7))))),""))))</f>
        <v/>
      </c>
      <c r="Q957" s="187" t="e">
        <f>IF(AND($O$7="B",ISNUMBER(O957),MIN(G957,K957)&lt;#REF!),"!","")</f>
        <v>#REF!</v>
      </c>
      <c r="R957" s="190" t="str">
        <f t="shared" si="157"/>
        <v/>
      </c>
      <c r="S957" s="193" t="str">
        <f t="shared" si="167"/>
        <v/>
      </c>
    </row>
    <row r="958" spans="1:19" x14ac:dyDescent="0.2">
      <c r="A958" s="21" t="str">
        <f>OutputOsiris!A958</f>
        <v/>
      </c>
      <c r="B958" s="26" t="str">
        <f>VLOOKUP(A958,InputToets!$A$9:$A$1008,1,FALSE)</f>
        <v/>
      </c>
      <c r="C958" s="44" t="str">
        <f t="shared" si="158"/>
        <v/>
      </c>
      <c r="D958" s="45" t="str">
        <f>VLOOKUP(A958,Opdracht!$A$11:$A$1010,1,FALSE)</f>
        <v/>
      </c>
      <c r="E958" s="44" t="str">
        <f t="shared" si="159"/>
        <v/>
      </c>
      <c r="F958" s="19" t="str">
        <f>VLOOKUP(A958,OutputOsiris!$A$9:$B$1008,2,FALSE)</f>
        <v/>
      </c>
      <c r="G958" s="46" t="str">
        <f>IF(C958="NEE","",VLOOKUP(A958,InputToets!$A$9:$J$1008,8,FALSE))</f>
        <v/>
      </c>
      <c r="H958" s="13">
        <f t="shared" si="160"/>
        <v>0</v>
      </c>
      <c r="I958" s="12">
        <f t="shared" si="161"/>
        <v>1</v>
      </c>
      <c r="J958" s="13">
        <f t="shared" si="162"/>
        <v>0</v>
      </c>
      <c r="K958" s="46" t="str">
        <f>IF($K$7=0,"",VLOOKUP(A958,Opdracht!$A$11:$J$1010,8,FALSE))</f>
        <v/>
      </c>
      <c r="L958" s="13">
        <f t="shared" si="163"/>
        <v>0</v>
      </c>
      <c r="M958" s="12">
        <f t="shared" si="164"/>
        <v>0</v>
      </c>
      <c r="N958" s="12">
        <f t="shared" si="165"/>
        <v>0</v>
      </c>
      <c r="O958" s="46" t="str">
        <f t="shared" si="166"/>
        <v/>
      </c>
      <c r="P958" s="20" t="str">
        <f>IF(ISERROR(O958),(G958),IF(OR(ISERROR(G958),ISERROR(K958)),"",IF(AND(G958="",K958=""),IF(A958="","",""),IF(ISNUMBER(O958),IF(OR($O$7="T",$O$7="A"),IF(AND(O958&gt;5,O958&lt;$P$4),5,IF(AND(O958&gt;=$P$4,O958&lt;=6),6,MROUND(O958,P$7))),IF(AND(MIN(G958,K958)&lt;#REF!,R958="!",O958&gt;=$P$4),"ONV",IF(AND(O958&gt;5,O958&lt;$P$4),5,IF(AND(O958&gt;=$P$4,O958&lt;=6),6,MROUND(O958,P$7))))),""))))</f>
        <v/>
      </c>
      <c r="Q958" s="187" t="e">
        <f>IF(AND($O$7="B",ISNUMBER(O958),MIN(G958,K958)&lt;#REF!),"!","")</f>
        <v>#REF!</v>
      </c>
      <c r="R958" s="190" t="str">
        <f t="shared" si="157"/>
        <v/>
      </c>
      <c r="S958" s="193" t="str">
        <f t="shared" si="167"/>
        <v/>
      </c>
    </row>
    <row r="959" spans="1:19" x14ac:dyDescent="0.2">
      <c r="A959" s="21" t="str">
        <f>OutputOsiris!A959</f>
        <v/>
      </c>
      <c r="B959" s="26" t="str">
        <f>VLOOKUP(A959,InputToets!$A$9:$A$1008,1,FALSE)</f>
        <v/>
      </c>
      <c r="C959" s="44" t="str">
        <f t="shared" si="158"/>
        <v/>
      </c>
      <c r="D959" s="45" t="str">
        <f>VLOOKUP(A959,Opdracht!$A$11:$A$1010,1,FALSE)</f>
        <v/>
      </c>
      <c r="E959" s="44" t="str">
        <f t="shared" si="159"/>
        <v/>
      </c>
      <c r="F959" s="19" t="str">
        <f>VLOOKUP(A959,OutputOsiris!$A$9:$B$1008,2,FALSE)</f>
        <v/>
      </c>
      <c r="G959" s="46" t="str">
        <f>IF(C959="NEE","",VLOOKUP(A959,InputToets!$A$9:$J$1008,8,FALSE))</f>
        <v/>
      </c>
      <c r="H959" s="13">
        <f t="shared" si="160"/>
        <v>0</v>
      </c>
      <c r="I959" s="12">
        <f t="shared" si="161"/>
        <v>1</v>
      </c>
      <c r="J959" s="13">
        <f t="shared" si="162"/>
        <v>0</v>
      </c>
      <c r="K959" s="46" t="str">
        <f>IF($K$7=0,"",VLOOKUP(A959,Opdracht!$A$11:$J$1010,8,FALSE))</f>
        <v/>
      </c>
      <c r="L959" s="13">
        <f t="shared" si="163"/>
        <v>0</v>
      </c>
      <c r="M959" s="12">
        <f t="shared" si="164"/>
        <v>0</v>
      </c>
      <c r="N959" s="12">
        <f t="shared" si="165"/>
        <v>0</v>
      </c>
      <c r="O959" s="46" t="str">
        <f t="shared" si="166"/>
        <v/>
      </c>
      <c r="P959" s="20" t="str">
        <f>IF(ISERROR(O959),(G959),IF(OR(ISERROR(G959),ISERROR(K959)),"",IF(AND(G959="",K959=""),IF(A959="","",""),IF(ISNUMBER(O959),IF(OR($O$7="T",$O$7="A"),IF(AND(O959&gt;5,O959&lt;$P$4),5,IF(AND(O959&gt;=$P$4,O959&lt;=6),6,MROUND(O959,P$7))),IF(AND(MIN(G959,K959)&lt;#REF!,R959="!",O959&gt;=$P$4),"ONV",IF(AND(O959&gt;5,O959&lt;$P$4),5,IF(AND(O959&gt;=$P$4,O959&lt;=6),6,MROUND(O959,P$7))))),""))))</f>
        <v/>
      </c>
      <c r="Q959" s="187" t="e">
        <f>IF(AND($O$7="B",ISNUMBER(O959),MIN(G959,K959)&lt;#REF!),"!","")</f>
        <v>#REF!</v>
      </c>
      <c r="R959" s="190" t="str">
        <f t="shared" si="157"/>
        <v/>
      </c>
      <c r="S959" s="193" t="str">
        <f t="shared" si="167"/>
        <v/>
      </c>
    </row>
    <row r="960" spans="1:19" x14ac:dyDescent="0.2">
      <c r="A960" s="21" t="str">
        <f>OutputOsiris!A960</f>
        <v/>
      </c>
      <c r="B960" s="26" t="str">
        <f>VLOOKUP(A960,InputToets!$A$9:$A$1008,1,FALSE)</f>
        <v/>
      </c>
      <c r="C960" s="44" t="str">
        <f t="shared" si="158"/>
        <v/>
      </c>
      <c r="D960" s="45" t="str">
        <f>VLOOKUP(A960,Opdracht!$A$11:$A$1010,1,FALSE)</f>
        <v/>
      </c>
      <c r="E960" s="44" t="str">
        <f t="shared" si="159"/>
        <v/>
      </c>
      <c r="F960" s="19" t="str">
        <f>VLOOKUP(A960,OutputOsiris!$A$9:$B$1008,2,FALSE)</f>
        <v/>
      </c>
      <c r="G960" s="46" t="str">
        <f>IF(C960="NEE","",VLOOKUP(A960,InputToets!$A$9:$J$1008,8,FALSE))</f>
        <v/>
      </c>
      <c r="H960" s="13">
        <f t="shared" si="160"/>
        <v>0</v>
      </c>
      <c r="I960" s="12">
        <f t="shared" si="161"/>
        <v>1</v>
      </c>
      <c r="J960" s="13">
        <f t="shared" si="162"/>
        <v>0</v>
      </c>
      <c r="K960" s="46" t="str">
        <f>IF($K$7=0,"",VLOOKUP(A960,Opdracht!$A$11:$J$1010,8,FALSE))</f>
        <v/>
      </c>
      <c r="L960" s="13">
        <f t="shared" si="163"/>
        <v>0</v>
      </c>
      <c r="M960" s="12">
        <f t="shared" si="164"/>
        <v>0</v>
      </c>
      <c r="N960" s="12">
        <f t="shared" si="165"/>
        <v>0</v>
      </c>
      <c r="O960" s="46" t="str">
        <f t="shared" si="166"/>
        <v/>
      </c>
      <c r="P960" s="20" t="str">
        <f>IF(ISERROR(O960),(G960),IF(OR(ISERROR(G960),ISERROR(K960)),"",IF(AND(G960="",K960=""),IF(A960="","",""),IF(ISNUMBER(O960),IF(OR($O$7="T",$O$7="A"),IF(AND(O960&gt;5,O960&lt;$P$4),5,IF(AND(O960&gt;=$P$4,O960&lt;=6),6,MROUND(O960,P$7))),IF(AND(MIN(G960,K960)&lt;#REF!,R960="!",O960&gt;=$P$4),"ONV",IF(AND(O960&gt;5,O960&lt;$P$4),5,IF(AND(O960&gt;=$P$4,O960&lt;=6),6,MROUND(O960,P$7))))),""))))</f>
        <v/>
      </c>
      <c r="Q960" s="187" t="e">
        <f>IF(AND($O$7="B",ISNUMBER(O960),MIN(G960,K960)&lt;#REF!),"!","")</f>
        <v>#REF!</v>
      </c>
      <c r="R960" s="190" t="str">
        <f t="shared" si="157"/>
        <v/>
      </c>
      <c r="S960" s="193" t="str">
        <f t="shared" si="167"/>
        <v/>
      </c>
    </row>
    <row r="961" spans="1:19" x14ac:dyDescent="0.2">
      <c r="A961" s="21" t="str">
        <f>OutputOsiris!A961</f>
        <v/>
      </c>
      <c r="B961" s="26" t="str">
        <f>VLOOKUP(A961,InputToets!$A$9:$A$1008,1,FALSE)</f>
        <v/>
      </c>
      <c r="C961" s="44" t="str">
        <f t="shared" si="158"/>
        <v/>
      </c>
      <c r="D961" s="45" t="str">
        <f>VLOOKUP(A961,Opdracht!$A$11:$A$1010,1,FALSE)</f>
        <v/>
      </c>
      <c r="E961" s="44" t="str">
        <f t="shared" si="159"/>
        <v/>
      </c>
      <c r="F961" s="19" t="str">
        <f>VLOOKUP(A961,OutputOsiris!$A$9:$B$1008,2,FALSE)</f>
        <v/>
      </c>
      <c r="G961" s="46" t="str">
        <f>IF(C961="NEE","",VLOOKUP(A961,InputToets!$A$9:$J$1008,8,FALSE))</f>
        <v/>
      </c>
      <c r="H961" s="13">
        <f t="shared" si="160"/>
        <v>0</v>
      </c>
      <c r="I961" s="12">
        <f t="shared" si="161"/>
        <v>1</v>
      </c>
      <c r="J961" s="13">
        <f t="shared" si="162"/>
        <v>0</v>
      </c>
      <c r="K961" s="46" t="str">
        <f>IF($K$7=0,"",VLOOKUP(A961,Opdracht!$A$11:$J$1010,8,FALSE))</f>
        <v/>
      </c>
      <c r="L961" s="13">
        <f t="shared" si="163"/>
        <v>0</v>
      </c>
      <c r="M961" s="12">
        <f t="shared" si="164"/>
        <v>0</v>
      </c>
      <c r="N961" s="12">
        <f t="shared" si="165"/>
        <v>0</v>
      </c>
      <c r="O961" s="46" t="str">
        <f t="shared" si="166"/>
        <v/>
      </c>
      <c r="P961" s="20" t="str">
        <f>IF(ISERROR(O961),(G961),IF(OR(ISERROR(G961),ISERROR(K961)),"",IF(AND(G961="",K961=""),IF(A961="","",""),IF(ISNUMBER(O961),IF(OR($O$7="T",$O$7="A"),IF(AND(O961&gt;5,O961&lt;$P$4),5,IF(AND(O961&gt;=$P$4,O961&lt;=6),6,MROUND(O961,P$7))),IF(AND(MIN(G961,K961)&lt;#REF!,R961="!",O961&gt;=$P$4),"ONV",IF(AND(O961&gt;5,O961&lt;$P$4),5,IF(AND(O961&gt;=$P$4,O961&lt;=6),6,MROUND(O961,P$7))))),""))))</f>
        <v/>
      </c>
      <c r="Q961" s="187" t="e">
        <f>IF(AND($O$7="B",ISNUMBER(O961),MIN(G961,K961)&lt;#REF!),"!","")</f>
        <v>#REF!</v>
      </c>
      <c r="R961" s="190" t="str">
        <f t="shared" si="157"/>
        <v/>
      </c>
      <c r="S961" s="193" t="str">
        <f t="shared" si="167"/>
        <v/>
      </c>
    </row>
    <row r="962" spans="1:19" x14ac:dyDescent="0.2">
      <c r="A962" s="21" t="str">
        <f>OutputOsiris!A962</f>
        <v/>
      </c>
      <c r="B962" s="26" t="str">
        <f>VLOOKUP(A962,InputToets!$A$9:$A$1008,1,FALSE)</f>
        <v/>
      </c>
      <c r="C962" s="44" t="str">
        <f t="shared" si="158"/>
        <v/>
      </c>
      <c r="D962" s="45" t="str">
        <f>VLOOKUP(A962,Opdracht!$A$11:$A$1010,1,FALSE)</f>
        <v/>
      </c>
      <c r="E962" s="44" t="str">
        <f t="shared" si="159"/>
        <v/>
      </c>
      <c r="F962" s="19" t="str">
        <f>VLOOKUP(A962,OutputOsiris!$A$9:$B$1008,2,FALSE)</f>
        <v/>
      </c>
      <c r="G962" s="46" t="str">
        <f>IF(C962="NEE","",VLOOKUP(A962,InputToets!$A$9:$J$1008,8,FALSE))</f>
        <v/>
      </c>
      <c r="H962" s="13">
        <f t="shared" si="160"/>
        <v>0</v>
      </c>
      <c r="I962" s="12">
        <f t="shared" si="161"/>
        <v>1</v>
      </c>
      <c r="J962" s="13">
        <f t="shared" si="162"/>
        <v>0</v>
      </c>
      <c r="K962" s="46" t="str">
        <f>IF($K$7=0,"",VLOOKUP(A962,Opdracht!$A$11:$J$1010,8,FALSE))</f>
        <v/>
      </c>
      <c r="L962" s="13">
        <f t="shared" si="163"/>
        <v>0</v>
      </c>
      <c r="M962" s="12">
        <f t="shared" si="164"/>
        <v>0</v>
      </c>
      <c r="N962" s="12">
        <f t="shared" si="165"/>
        <v>0</v>
      </c>
      <c r="O962" s="46" t="str">
        <f t="shared" si="166"/>
        <v/>
      </c>
      <c r="P962" s="20" t="str">
        <f>IF(ISERROR(O962),(G962),IF(OR(ISERROR(G962),ISERROR(K962)),"",IF(AND(G962="",K962=""),IF(A962="","",""),IF(ISNUMBER(O962),IF(OR($O$7="T",$O$7="A"),IF(AND(O962&gt;5,O962&lt;$P$4),5,IF(AND(O962&gt;=$P$4,O962&lt;=6),6,MROUND(O962,P$7))),IF(AND(MIN(G962,K962)&lt;#REF!,R962="!",O962&gt;=$P$4),"ONV",IF(AND(O962&gt;5,O962&lt;$P$4),5,IF(AND(O962&gt;=$P$4,O962&lt;=6),6,MROUND(O962,P$7))))),""))))</f>
        <v/>
      </c>
      <c r="Q962" s="187" t="e">
        <f>IF(AND($O$7="B",ISNUMBER(O962),MIN(G962,K962)&lt;#REF!),"!","")</f>
        <v>#REF!</v>
      </c>
      <c r="R962" s="190" t="str">
        <f t="shared" si="157"/>
        <v/>
      </c>
      <c r="S962" s="193" t="str">
        <f t="shared" si="167"/>
        <v/>
      </c>
    </row>
    <row r="963" spans="1:19" x14ac:dyDescent="0.2">
      <c r="A963" s="21" t="str">
        <f>OutputOsiris!A963</f>
        <v/>
      </c>
      <c r="B963" s="26" t="str">
        <f>VLOOKUP(A963,InputToets!$A$9:$A$1008,1,FALSE)</f>
        <v/>
      </c>
      <c r="C963" s="44" t="str">
        <f t="shared" si="158"/>
        <v/>
      </c>
      <c r="D963" s="45" t="str">
        <f>VLOOKUP(A963,Opdracht!$A$11:$A$1010,1,FALSE)</f>
        <v/>
      </c>
      <c r="E963" s="44" t="str">
        <f t="shared" si="159"/>
        <v/>
      </c>
      <c r="F963" s="19" t="str">
        <f>VLOOKUP(A963,OutputOsiris!$A$9:$B$1008,2,FALSE)</f>
        <v/>
      </c>
      <c r="G963" s="46" t="str">
        <f>IF(C963="NEE","",VLOOKUP(A963,InputToets!$A$9:$J$1008,8,FALSE))</f>
        <v/>
      </c>
      <c r="H963" s="13">
        <f t="shared" si="160"/>
        <v>0</v>
      </c>
      <c r="I963" s="12">
        <f t="shared" si="161"/>
        <v>1</v>
      </c>
      <c r="J963" s="13">
        <f t="shared" si="162"/>
        <v>0</v>
      </c>
      <c r="K963" s="46" t="str">
        <f>IF($K$7=0,"",VLOOKUP(A963,Opdracht!$A$11:$J$1010,8,FALSE))</f>
        <v/>
      </c>
      <c r="L963" s="13">
        <f t="shared" si="163"/>
        <v>0</v>
      </c>
      <c r="M963" s="12">
        <f t="shared" si="164"/>
        <v>0</v>
      </c>
      <c r="N963" s="12">
        <f t="shared" si="165"/>
        <v>0</v>
      </c>
      <c r="O963" s="46" t="str">
        <f t="shared" si="166"/>
        <v/>
      </c>
      <c r="P963" s="20" t="str">
        <f>IF(ISERROR(O963),(G963),IF(OR(ISERROR(G963),ISERROR(K963)),"",IF(AND(G963="",K963=""),IF(A963="","",""),IF(ISNUMBER(O963),IF(OR($O$7="T",$O$7="A"),IF(AND(O963&gt;5,O963&lt;$P$4),5,IF(AND(O963&gt;=$P$4,O963&lt;=6),6,MROUND(O963,P$7))),IF(AND(MIN(G963,K963)&lt;#REF!,R963="!",O963&gt;=$P$4),"ONV",IF(AND(O963&gt;5,O963&lt;$P$4),5,IF(AND(O963&gt;=$P$4,O963&lt;=6),6,MROUND(O963,P$7))))),""))))</f>
        <v/>
      </c>
      <c r="Q963" s="187" t="e">
        <f>IF(AND($O$7="B",ISNUMBER(O963),MIN(G963,K963)&lt;#REF!),"!","")</f>
        <v>#REF!</v>
      </c>
      <c r="R963" s="190" t="str">
        <f t="shared" si="157"/>
        <v/>
      </c>
      <c r="S963" s="193" t="str">
        <f t="shared" si="167"/>
        <v/>
      </c>
    </row>
    <row r="964" spans="1:19" x14ac:dyDescent="0.2">
      <c r="A964" s="21" t="str">
        <f>OutputOsiris!A964</f>
        <v/>
      </c>
      <c r="B964" s="26" t="str">
        <f>VLOOKUP(A964,InputToets!$A$9:$A$1008,1,FALSE)</f>
        <v/>
      </c>
      <c r="C964" s="44" t="str">
        <f t="shared" si="158"/>
        <v/>
      </c>
      <c r="D964" s="45" t="str">
        <f>VLOOKUP(A964,Opdracht!$A$11:$A$1010,1,FALSE)</f>
        <v/>
      </c>
      <c r="E964" s="44" t="str">
        <f t="shared" si="159"/>
        <v/>
      </c>
      <c r="F964" s="19" t="str">
        <f>VLOOKUP(A964,OutputOsiris!$A$9:$B$1008,2,FALSE)</f>
        <v/>
      </c>
      <c r="G964" s="46" t="str">
        <f>IF(C964="NEE","",VLOOKUP(A964,InputToets!$A$9:$J$1008,8,FALSE))</f>
        <v/>
      </c>
      <c r="H964" s="13">
        <f t="shared" si="160"/>
        <v>0</v>
      </c>
      <c r="I964" s="12">
        <f t="shared" si="161"/>
        <v>1</v>
      </c>
      <c r="J964" s="13">
        <f t="shared" si="162"/>
        <v>0</v>
      </c>
      <c r="K964" s="46" t="str">
        <f>IF($K$7=0,"",VLOOKUP(A964,Opdracht!$A$11:$J$1010,8,FALSE))</f>
        <v/>
      </c>
      <c r="L964" s="13">
        <f t="shared" si="163"/>
        <v>0</v>
      </c>
      <c r="M964" s="12">
        <f t="shared" si="164"/>
        <v>0</v>
      </c>
      <c r="N964" s="12">
        <f t="shared" si="165"/>
        <v>0</v>
      </c>
      <c r="O964" s="46" t="str">
        <f t="shared" si="166"/>
        <v/>
      </c>
      <c r="P964" s="20" t="str">
        <f>IF(ISERROR(O964),(G964),IF(OR(ISERROR(G964),ISERROR(K964)),"",IF(AND(G964="",K964=""),IF(A964="","",""),IF(ISNUMBER(O964),IF(OR($O$7="T",$O$7="A"),IF(AND(O964&gt;5,O964&lt;$P$4),5,IF(AND(O964&gt;=$P$4,O964&lt;=6),6,MROUND(O964,P$7))),IF(AND(MIN(G964,K964)&lt;#REF!,R964="!",O964&gt;=$P$4),"ONV",IF(AND(O964&gt;5,O964&lt;$P$4),5,IF(AND(O964&gt;=$P$4,O964&lt;=6),6,MROUND(O964,P$7))))),""))))</f>
        <v/>
      </c>
      <c r="Q964" s="187" t="e">
        <f>IF(AND($O$7="B",ISNUMBER(O964),MIN(G964,K964)&lt;#REF!),"!","")</f>
        <v>#REF!</v>
      </c>
      <c r="R964" s="190" t="str">
        <f t="shared" si="157"/>
        <v/>
      </c>
      <c r="S964" s="193" t="str">
        <f t="shared" si="167"/>
        <v/>
      </c>
    </row>
    <row r="965" spans="1:19" x14ac:dyDescent="0.2">
      <c r="A965" s="21" t="str">
        <f>OutputOsiris!A965</f>
        <v/>
      </c>
      <c r="B965" s="26" t="str">
        <f>VLOOKUP(A965,InputToets!$A$9:$A$1008,1,FALSE)</f>
        <v/>
      </c>
      <c r="C965" s="44" t="str">
        <f t="shared" si="158"/>
        <v/>
      </c>
      <c r="D965" s="45" t="str">
        <f>VLOOKUP(A965,Opdracht!$A$11:$A$1010,1,FALSE)</f>
        <v/>
      </c>
      <c r="E965" s="44" t="str">
        <f t="shared" si="159"/>
        <v/>
      </c>
      <c r="F965" s="19" t="str">
        <f>VLOOKUP(A965,OutputOsiris!$A$9:$B$1008,2,FALSE)</f>
        <v/>
      </c>
      <c r="G965" s="46" t="str">
        <f>IF(C965="NEE","",VLOOKUP(A965,InputToets!$A$9:$J$1008,8,FALSE))</f>
        <v/>
      </c>
      <c r="H965" s="13">
        <f t="shared" si="160"/>
        <v>0</v>
      </c>
      <c r="I965" s="12">
        <f t="shared" si="161"/>
        <v>1</v>
      </c>
      <c r="J965" s="13">
        <f t="shared" si="162"/>
        <v>0</v>
      </c>
      <c r="K965" s="46" t="str">
        <f>IF($K$7=0,"",VLOOKUP(A965,Opdracht!$A$11:$J$1010,8,FALSE))</f>
        <v/>
      </c>
      <c r="L965" s="13">
        <f t="shared" si="163"/>
        <v>0</v>
      </c>
      <c r="M965" s="12">
        <f t="shared" si="164"/>
        <v>0</v>
      </c>
      <c r="N965" s="12">
        <f t="shared" si="165"/>
        <v>0</v>
      </c>
      <c r="O965" s="46" t="str">
        <f t="shared" si="166"/>
        <v/>
      </c>
      <c r="P965" s="20" t="str">
        <f>IF(ISERROR(O965),(G965),IF(OR(ISERROR(G965),ISERROR(K965)),"",IF(AND(G965="",K965=""),IF(A965="","",""),IF(ISNUMBER(O965),IF(OR($O$7="T",$O$7="A"),IF(AND(O965&gt;5,O965&lt;$P$4),5,IF(AND(O965&gt;=$P$4,O965&lt;=6),6,MROUND(O965,P$7))),IF(AND(MIN(G965,K965)&lt;#REF!,R965="!",O965&gt;=$P$4),"ONV",IF(AND(O965&gt;5,O965&lt;$P$4),5,IF(AND(O965&gt;=$P$4,O965&lt;=6),6,MROUND(O965,P$7))))),""))))</f>
        <v/>
      </c>
      <c r="Q965" s="187" t="e">
        <f>IF(AND($O$7="B",ISNUMBER(O965),MIN(G965,K965)&lt;#REF!),"!","")</f>
        <v>#REF!</v>
      </c>
      <c r="R965" s="190" t="str">
        <f t="shared" si="157"/>
        <v/>
      </c>
      <c r="S965" s="193" t="str">
        <f t="shared" si="167"/>
        <v/>
      </c>
    </row>
    <row r="966" spans="1:19" x14ac:dyDescent="0.2">
      <c r="A966" s="21" t="str">
        <f>OutputOsiris!A966</f>
        <v/>
      </c>
      <c r="B966" s="26" t="str">
        <f>VLOOKUP(A966,InputToets!$A$9:$A$1008,1,FALSE)</f>
        <v/>
      </c>
      <c r="C966" s="44" t="str">
        <f t="shared" si="158"/>
        <v/>
      </c>
      <c r="D966" s="45" t="str">
        <f>VLOOKUP(A966,Opdracht!$A$11:$A$1010,1,FALSE)</f>
        <v/>
      </c>
      <c r="E966" s="44" t="str">
        <f t="shared" si="159"/>
        <v/>
      </c>
      <c r="F966" s="19" t="str">
        <f>VLOOKUP(A966,OutputOsiris!$A$9:$B$1008,2,FALSE)</f>
        <v/>
      </c>
      <c r="G966" s="46" t="str">
        <f>IF(C966="NEE","",VLOOKUP(A966,InputToets!$A$9:$J$1008,8,FALSE))</f>
        <v/>
      </c>
      <c r="H966" s="13">
        <f t="shared" si="160"/>
        <v>0</v>
      </c>
      <c r="I966" s="12">
        <f t="shared" si="161"/>
        <v>1</v>
      </c>
      <c r="J966" s="13">
        <f t="shared" si="162"/>
        <v>0</v>
      </c>
      <c r="K966" s="46" t="str">
        <f>IF($K$7=0,"",VLOOKUP(A966,Opdracht!$A$11:$J$1010,8,FALSE))</f>
        <v/>
      </c>
      <c r="L966" s="13">
        <f t="shared" si="163"/>
        <v>0</v>
      </c>
      <c r="M966" s="12">
        <f t="shared" si="164"/>
        <v>0</v>
      </c>
      <c r="N966" s="12">
        <f t="shared" si="165"/>
        <v>0</v>
      </c>
      <c r="O966" s="46" t="str">
        <f t="shared" si="166"/>
        <v/>
      </c>
      <c r="P966" s="20" t="str">
        <f>IF(ISERROR(O966),(G966),IF(OR(ISERROR(G966),ISERROR(K966)),"",IF(AND(G966="",K966=""),IF(A966="","",""),IF(ISNUMBER(O966),IF(OR($O$7="T",$O$7="A"),IF(AND(O966&gt;5,O966&lt;$P$4),5,IF(AND(O966&gt;=$P$4,O966&lt;=6),6,MROUND(O966,P$7))),IF(AND(MIN(G966,K966)&lt;#REF!,R966="!",O966&gt;=$P$4),"ONV",IF(AND(O966&gt;5,O966&lt;$P$4),5,IF(AND(O966&gt;=$P$4,O966&lt;=6),6,MROUND(O966,P$7))))),""))))</f>
        <v/>
      </c>
      <c r="Q966" s="187" t="e">
        <f>IF(AND($O$7="B",ISNUMBER(O966),MIN(G966,K966)&lt;#REF!),"!","")</f>
        <v>#REF!</v>
      </c>
      <c r="R966" s="190" t="str">
        <f t="shared" si="157"/>
        <v/>
      </c>
      <c r="S966" s="193" t="str">
        <f t="shared" si="167"/>
        <v/>
      </c>
    </row>
    <row r="967" spans="1:19" x14ac:dyDescent="0.2">
      <c r="A967" s="21" t="str">
        <f>OutputOsiris!A967</f>
        <v/>
      </c>
      <c r="B967" s="26" t="str">
        <f>VLOOKUP(A967,InputToets!$A$9:$A$1008,1,FALSE)</f>
        <v/>
      </c>
      <c r="C967" s="44" t="str">
        <f t="shared" si="158"/>
        <v/>
      </c>
      <c r="D967" s="45" t="str">
        <f>VLOOKUP(A967,Opdracht!$A$11:$A$1010,1,FALSE)</f>
        <v/>
      </c>
      <c r="E967" s="44" t="str">
        <f t="shared" si="159"/>
        <v/>
      </c>
      <c r="F967" s="19" t="str">
        <f>VLOOKUP(A967,OutputOsiris!$A$9:$B$1008,2,FALSE)</f>
        <v/>
      </c>
      <c r="G967" s="46" t="str">
        <f>IF(C967="NEE","",VLOOKUP(A967,InputToets!$A$9:$J$1008,8,FALSE))</f>
        <v/>
      </c>
      <c r="H967" s="13">
        <f t="shared" si="160"/>
        <v>0</v>
      </c>
      <c r="I967" s="12">
        <f t="shared" si="161"/>
        <v>1</v>
      </c>
      <c r="J967" s="13">
        <f t="shared" si="162"/>
        <v>0</v>
      </c>
      <c r="K967" s="46" t="str">
        <f>IF($K$7=0,"",VLOOKUP(A967,Opdracht!$A$11:$J$1010,8,FALSE))</f>
        <v/>
      </c>
      <c r="L967" s="13">
        <f t="shared" si="163"/>
        <v>0</v>
      </c>
      <c r="M967" s="12">
        <f t="shared" si="164"/>
        <v>0</v>
      </c>
      <c r="N967" s="12">
        <f t="shared" si="165"/>
        <v>0</v>
      </c>
      <c r="O967" s="46" t="str">
        <f t="shared" si="166"/>
        <v/>
      </c>
      <c r="P967" s="20" t="str">
        <f>IF(ISERROR(O967),(G967),IF(OR(ISERROR(G967),ISERROR(K967)),"",IF(AND(G967="",K967=""),IF(A967="","",""),IF(ISNUMBER(O967),IF(OR($O$7="T",$O$7="A"),IF(AND(O967&gt;5,O967&lt;$P$4),5,IF(AND(O967&gt;=$P$4,O967&lt;=6),6,MROUND(O967,P$7))),IF(AND(MIN(G967,K967)&lt;#REF!,R967="!",O967&gt;=$P$4),"ONV",IF(AND(O967&gt;5,O967&lt;$P$4),5,IF(AND(O967&gt;=$P$4,O967&lt;=6),6,MROUND(O967,P$7))))),""))))</f>
        <v/>
      </c>
      <c r="Q967" s="187" t="e">
        <f>IF(AND($O$7="B",ISNUMBER(O967),MIN(G967,K967)&lt;#REF!),"!","")</f>
        <v>#REF!</v>
      </c>
      <c r="R967" s="190" t="str">
        <f t="shared" si="157"/>
        <v/>
      </c>
      <c r="S967" s="193" t="str">
        <f t="shared" si="167"/>
        <v/>
      </c>
    </row>
    <row r="968" spans="1:19" x14ac:dyDescent="0.2">
      <c r="A968" s="21" t="str">
        <f>OutputOsiris!A968</f>
        <v/>
      </c>
      <c r="B968" s="26" t="str">
        <f>VLOOKUP(A968,InputToets!$A$9:$A$1008,1,FALSE)</f>
        <v/>
      </c>
      <c r="C968" s="44" t="str">
        <f t="shared" si="158"/>
        <v/>
      </c>
      <c r="D968" s="45" t="str">
        <f>VLOOKUP(A968,Opdracht!$A$11:$A$1010,1,FALSE)</f>
        <v/>
      </c>
      <c r="E968" s="44" t="str">
        <f t="shared" si="159"/>
        <v/>
      </c>
      <c r="F968" s="19" t="str">
        <f>VLOOKUP(A968,OutputOsiris!$A$9:$B$1008,2,FALSE)</f>
        <v/>
      </c>
      <c r="G968" s="46" t="str">
        <f>IF(C968="NEE","",VLOOKUP(A968,InputToets!$A$9:$J$1008,8,FALSE))</f>
        <v/>
      </c>
      <c r="H968" s="13">
        <f t="shared" si="160"/>
        <v>0</v>
      </c>
      <c r="I968" s="12">
        <f t="shared" si="161"/>
        <v>1</v>
      </c>
      <c r="J968" s="13">
        <f t="shared" si="162"/>
        <v>0</v>
      </c>
      <c r="K968" s="46" t="str">
        <f>IF($K$7=0,"",VLOOKUP(A968,Opdracht!$A$11:$J$1010,8,FALSE))</f>
        <v/>
      </c>
      <c r="L968" s="13">
        <f t="shared" si="163"/>
        <v>0</v>
      </c>
      <c r="M968" s="12">
        <f t="shared" si="164"/>
        <v>0</v>
      </c>
      <c r="N968" s="12">
        <f t="shared" si="165"/>
        <v>0</v>
      </c>
      <c r="O968" s="46" t="str">
        <f t="shared" si="166"/>
        <v/>
      </c>
      <c r="P968" s="20" t="str">
        <f>IF(ISERROR(O968),(G968),IF(OR(ISERROR(G968),ISERROR(K968)),"",IF(AND(G968="",K968=""),IF(A968="","",""),IF(ISNUMBER(O968),IF(OR($O$7="T",$O$7="A"),IF(AND(O968&gt;5,O968&lt;$P$4),5,IF(AND(O968&gt;=$P$4,O968&lt;=6),6,MROUND(O968,P$7))),IF(AND(MIN(G968,K968)&lt;#REF!,R968="!",O968&gt;=$P$4),"ONV",IF(AND(O968&gt;5,O968&lt;$P$4),5,IF(AND(O968&gt;=$P$4,O968&lt;=6),6,MROUND(O968,P$7))))),""))))</f>
        <v/>
      </c>
      <c r="Q968" s="187" t="e">
        <f>IF(AND($O$7="B",ISNUMBER(O968),MIN(G968,K968)&lt;#REF!),"!","")</f>
        <v>#REF!</v>
      </c>
      <c r="R968" s="190" t="str">
        <f t="shared" si="157"/>
        <v/>
      </c>
      <c r="S968" s="193" t="str">
        <f t="shared" si="167"/>
        <v/>
      </c>
    </row>
    <row r="969" spans="1:19" x14ac:dyDescent="0.2">
      <c r="A969" s="21" t="str">
        <f>OutputOsiris!A969</f>
        <v/>
      </c>
      <c r="B969" s="26" t="str">
        <f>VLOOKUP(A969,InputToets!$A$9:$A$1008,1,FALSE)</f>
        <v/>
      </c>
      <c r="C969" s="44" t="str">
        <f t="shared" si="158"/>
        <v/>
      </c>
      <c r="D969" s="45" t="str">
        <f>VLOOKUP(A969,Opdracht!$A$11:$A$1010,1,FALSE)</f>
        <v/>
      </c>
      <c r="E969" s="44" t="str">
        <f t="shared" si="159"/>
        <v/>
      </c>
      <c r="F969" s="19" t="str">
        <f>VLOOKUP(A969,OutputOsiris!$A$9:$B$1008,2,FALSE)</f>
        <v/>
      </c>
      <c r="G969" s="46" t="str">
        <f>IF(C969="NEE","",VLOOKUP(A969,InputToets!$A$9:$J$1008,8,FALSE))</f>
        <v/>
      </c>
      <c r="H969" s="13">
        <f t="shared" si="160"/>
        <v>0</v>
      </c>
      <c r="I969" s="12">
        <f t="shared" si="161"/>
        <v>1</v>
      </c>
      <c r="J969" s="13">
        <f t="shared" si="162"/>
        <v>0</v>
      </c>
      <c r="K969" s="46" t="str">
        <f>IF($K$7=0,"",VLOOKUP(A969,Opdracht!$A$11:$J$1010,8,FALSE))</f>
        <v/>
      </c>
      <c r="L969" s="13">
        <f t="shared" si="163"/>
        <v>0</v>
      </c>
      <c r="M969" s="12">
        <f t="shared" si="164"/>
        <v>0</v>
      </c>
      <c r="N969" s="12">
        <f t="shared" si="165"/>
        <v>0</v>
      </c>
      <c r="O969" s="46" t="str">
        <f t="shared" si="166"/>
        <v/>
      </c>
      <c r="P969" s="20" t="str">
        <f>IF(ISERROR(O969),(G969),IF(OR(ISERROR(G969),ISERROR(K969)),"",IF(AND(G969="",K969=""),IF(A969="","",""),IF(ISNUMBER(O969),IF(OR($O$7="T",$O$7="A"),IF(AND(O969&gt;5,O969&lt;$P$4),5,IF(AND(O969&gt;=$P$4,O969&lt;=6),6,MROUND(O969,P$7))),IF(AND(MIN(G969,K969)&lt;#REF!,R969="!",O969&gt;=$P$4),"ONV",IF(AND(O969&gt;5,O969&lt;$P$4),5,IF(AND(O969&gt;=$P$4,O969&lt;=6),6,MROUND(O969,P$7))))),""))))</f>
        <v/>
      </c>
      <c r="Q969" s="187" t="e">
        <f>IF(AND($O$7="B",ISNUMBER(O969),MIN(G969,K969)&lt;#REF!),"!","")</f>
        <v>#REF!</v>
      </c>
      <c r="R969" s="190" t="str">
        <f t="shared" ref="R969:R1008" si="168">IF(ISERROR(Q969),"",Q969)</f>
        <v/>
      </c>
      <c r="S969" s="193" t="str">
        <f t="shared" si="167"/>
        <v/>
      </c>
    </row>
    <row r="970" spans="1:19" x14ac:dyDescent="0.2">
      <c r="A970" s="21" t="str">
        <f>OutputOsiris!A970</f>
        <v/>
      </c>
      <c r="B970" s="26" t="str">
        <f>VLOOKUP(A970,InputToets!$A$9:$A$1008,1,FALSE)</f>
        <v/>
      </c>
      <c r="C970" s="44" t="str">
        <f t="shared" ref="C970:C1008" si="169">IF(LEN(A970)=0,"",(IF(ISERROR(B970),"NEE","x")))</f>
        <v/>
      </c>
      <c r="D970" s="45" t="str">
        <f>VLOOKUP(A970,Opdracht!$A$11:$A$1010,1,FALSE)</f>
        <v/>
      </c>
      <c r="E970" s="44" t="str">
        <f t="shared" ref="E970:E1008" si="170">IF(LEN(A970)=0,"",(IF(ISERROR(D970),"NEE","x")))</f>
        <v/>
      </c>
      <c r="F970" s="19" t="str">
        <f>VLOOKUP(A970,OutputOsiris!$A$9:$B$1008,2,FALSE)</f>
        <v/>
      </c>
      <c r="G970" s="46" t="str">
        <f>IF(C970="NEE","",VLOOKUP(A970,InputToets!$A$9:$J$1008,8,FALSE))</f>
        <v/>
      </c>
      <c r="H970" s="13">
        <f t="shared" ref="H970:H1008" si="171">IF(ISNA(G970),0,IF(G970="",0,G970))</f>
        <v>0</v>
      </c>
      <c r="I970" s="12">
        <f t="shared" ref="I970:I1008" si="172">$G$7</f>
        <v>1</v>
      </c>
      <c r="J970" s="13">
        <f t="shared" ref="J970:J1008" si="173">I970*H970</f>
        <v>0</v>
      </c>
      <c r="K970" s="46" t="str">
        <f>IF($K$7=0,"",VLOOKUP(A970,Opdracht!$A$11:$J$1010,8,FALSE))</f>
        <v/>
      </c>
      <c r="L970" s="13">
        <f t="shared" ref="L970:L1008" si="174">IF(ISNA(K970),0,IF(K970="",0,K970))</f>
        <v>0</v>
      </c>
      <c r="M970" s="12">
        <f t="shared" ref="M970:M1008" si="175">$K$7</f>
        <v>0</v>
      </c>
      <c r="N970" s="12">
        <f t="shared" ref="N970:N1008" si="176">M970*L970</f>
        <v>0</v>
      </c>
      <c r="O970" s="46" t="str">
        <f t="shared" ref="O970:O1008" si="177">IF(AND(J970=0,N970=0),"",IF($O$7="A",(J970+N970)/(I970+M970),IF(AND(J970&lt;&gt;0,N970&lt;&gt;0,$O$7="B"),($G$7*H970+$K$7*L970)/($G$7+$K$7),IF(AND(J970&lt;&gt;0,$O$7="T"),($G$7*H970+$K$7*L970)/($G$7+$K$7),""))))</f>
        <v/>
      </c>
      <c r="P970" s="20" t="str">
        <f>IF(ISERROR(O970),(G970),IF(OR(ISERROR(G970),ISERROR(K970)),"",IF(AND(G970="",K970=""),IF(A970="","",""),IF(ISNUMBER(O970),IF(OR($O$7="T",$O$7="A"),IF(AND(O970&gt;5,O970&lt;$P$4),5,IF(AND(O970&gt;=$P$4,O970&lt;=6),6,MROUND(O970,P$7))),IF(AND(MIN(G970,K970)&lt;#REF!,R970="!",O970&gt;=$P$4),"ONV",IF(AND(O970&gt;5,O970&lt;$P$4),5,IF(AND(O970&gt;=$P$4,O970&lt;=6),6,MROUND(O970,P$7))))),""))))</f>
        <v/>
      </c>
      <c r="Q970" s="187" t="e">
        <f>IF(AND($O$7="B",ISNUMBER(O970),MIN(G970,K970)&lt;#REF!),"!","")</f>
        <v>#REF!</v>
      </c>
      <c r="R970" s="190" t="str">
        <f t="shared" si="168"/>
        <v/>
      </c>
      <c r="S970" s="193" t="str">
        <f t="shared" ref="S970:S1008" si="178">IF(AND(NOT(ISNUMBER(P970)),R970="!"),"!","")</f>
        <v/>
      </c>
    </row>
    <row r="971" spans="1:19" x14ac:dyDescent="0.2">
      <c r="A971" s="21" t="str">
        <f>OutputOsiris!A971</f>
        <v/>
      </c>
      <c r="B971" s="26" t="str">
        <f>VLOOKUP(A971,InputToets!$A$9:$A$1008,1,FALSE)</f>
        <v/>
      </c>
      <c r="C971" s="44" t="str">
        <f t="shared" si="169"/>
        <v/>
      </c>
      <c r="D971" s="45" t="str">
        <f>VLOOKUP(A971,Opdracht!$A$11:$A$1010,1,FALSE)</f>
        <v/>
      </c>
      <c r="E971" s="44" t="str">
        <f t="shared" si="170"/>
        <v/>
      </c>
      <c r="F971" s="19" t="str">
        <f>VLOOKUP(A971,OutputOsiris!$A$9:$B$1008,2,FALSE)</f>
        <v/>
      </c>
      <c r="G971" s="46" t="str">
        <f>IF(C971="NEE","",VLOOKUP(A971,InputToets!$A$9:$J$1008,8,FALSE))</f>
        <v/>
      </c>
      <c r="H971" s="13">
        <f t="shared" si="171"/>
        <v>0</v>
      </c>
      <c r="I971" s="12">
        <f t="shared" si="172"/>
        <v>1</v>
      </c>
      <c r="J971" s="13">
        <f t="shared" si="173"/>
        <v>0</v>
      </c>
      <c r="K971" s="46" t="str">
        <f>IF($K$7=0,"",VLOOKUP(A971,Opdracht!$A$11:$J$1010,8,FALSE))</f>
        <v/>
      </c>
      <c r="L971" s="13">
        <f t="shared" si="174"/>
        <v>0</v>
      </c>
      <c r="M971" s="12">
        <f t="shared" si="175"/>
        <v>0</v>
      </c>
      <c r="N971" s="12">
        <f t="shared" si="176"/>
        <v>0</v>
      </c>
      <c r="O971" s="46" t="str">
        <f t="shared" si="177"/>
        <v/>
      </c>
      <c r="P971" s="20" t="str">
        <f>IF(ISERROR(O971),(G971),IF(OR(ISERROR(G971),ISERROR(K971)),"",IF(AND(G971="",K971=""),IF(A971="","",""),IF(ISNUMBER(O971),IF(OR($O$7="T",$O$7="A"),IF(AND(O971&gt;5,O971&lt;$P$4),5,IF(AND(O971&gt;=$P$4,O971&lt;=6),6,MROUND(O971,P$7))),IF(AND(MIN(G971,K971)&lt;#REF!,R971="!",O971&gt;=$P$4),"ONV",IF(AND(O971&gt;5,O971&lt;$P$4),5,IF(AND(O971&gt;=$P$4,O971&lt;=6),6,MROUND(O971,P$7))))),""))))</f>
        <v/>
      </c>
      <c r="Q971" s="187" t="e">
        <f>IF(AND($O$7="B",ISNUMBER(O971),MIN(G971,K971)&lt;#REF!),"!","")</f>
        <v>#REF!</v>
      </c>
      <c r="R971" s="190" t="str">
        <f t="shared" si="168"/>
        <v/>
      </c>
      <c r="S971" s="193" t="str">
        <f t="shared" si="178"/>
        <v/>
      </c>
    </row>
    <row r="972" spans="1:19" x14ac:dyDescent="0.2">
      <c r="A972" s="21" t="str">
        <f>OutputOsiris!A972</f>
        <v/>
      </c>
      <c r="B972" s="26" t="str">
        <f>VLOOKUP(A972,InputToets!$A$9:$A$1008,1,FALSE)</f>
        <v/>
      </c>
      <c r="C972" s="44" t="str">
        <f t="shared" si="169"/>
        <v/>
      </c>
      <c r="D972" s="45" t="str">
        <f>VLOOKUP(A972,Opdracht!$A$11:$A$1010,1,FALSE)</f>
        <v/>
      </c>
      <c r="E972" s="44" t="str">
        <f t="shared" si="170"/>
        <v/>
      </c>
      <c r="F972" s="19" t="str">
        <f>VLOOKUP(A972,OutputOsiris!$A$9:$B$1008,2,FALSE)</f>
        <v/>
      </c>
      <c r="G972" s="46" t="str">
        <f>IF(C972="NEE","",VLOOKUP(A972,InputToets!$A$9:$J$1008,8,FALSE))</f>
        <v/>
      </c>
      <c r="H972" s="13">
        <f t="shared" si="171"/>
        <v>0</v>
      </c>
      <c r="I972" s="12">
        <f t="shared" si="172"/>
        <v>1</v>
      </c>
      <c r="J972" s="13">
        <f t="shared" si="173"/>
        <v>0</v>
      </c>
      <c r="K972" s="46" t="str">
        <f>IF($K$7=0,"",VLOOKUP(A972,Opdracht!$A$11:$J$1010,8,FALSE))</f>
        <v/>
      </c>
      <c r="L972" s="13">
        <f t="shared" si="174"/>
        <v>0</v>
      </c>
      <c r="M972" s="12">
        <f t="shared" si="175"/>
        <v>0</v>
      </c>
      <c r="N972" s="12">
        <f t="shared" si="176"/>
        <v>0</v>
      </c>
      <c r="O972" s="46" t="str">
        <f t="shared" si="177"/>
        <v/>
      </c>
      <c r="P972" s="20" t="str">
        <f>IF(ISERROR(O972),(G972),IF(OR(ISERROR(G972),ISERROR(K972)),"",IF(AND(G972="",K972=""),IF(A972="","",""),IF(ISNUMBER(O972),IF(OR($O$7="T",$O$7="A"),IF(AND(O972&gt;5,O972&lt;$P$4),5,IF(AND(O972&gt;=$P$4,O972&lt;=6),6,MROUND(O972,P$7))),IF(AND(MIN(G972,K972)&lt;#REF!,R972="!",O972&gt;=$P$4),"ONV",IF(AND(O972&gt;5,O972&lt;$P$4),5,IF(AND(O972&gt;=$P$4,O972&lt;=6),6,MROUND(O972,P$7))))),""))))</f>
        <v/>
      </c>
      <c r="Q972" s="187" t="e">
        <f>IF(AND($O$7="B",ISNUMBER(O972),MIN(G972,K972)&lt;#REF!),"!","")</f>
        <v>#REF!</v>
      </c>
      <c r="R972" s="190" t="str">
        <f t="shared" si="168"/>
        <v/>
      </c>
      <c r="S972" s="193" t="str">
        <f t="shared" si="178"/>
        <v/>
      </c>
    </row>
    <row r="973" spans="1:19" x14ac:dyDescent="0.2">
      <c r="A973" s="21" t="str">
        <f>OutputOsiris!A973</f>
        <v/>
      </c>
      <c r="B973" s="26" t="str">
        <f>VLOOKUP(A973,InputToets!$A$9:$A$1008,1,FALSE)</f>
        <v/>
      </c>
      <c r="C973" s="44" t="str">
        <f t="shared" si="169"/>
        <v/>
      </c>
      <c r="D973" s="45" t="str">
        <f>VLOOKUP(A973,Opdracht!$A$11:$A$1010,1,FALSE)</f>
        <v/>
      </c>
      <c r="E973" s="44" t="str">
        <f t="shared" si="170"/>
        <v/>
      </c>
      <c r="F973" s="19" t="str">
        <f>VLOOKUP(A973,OutputOsiris!$A$9:$B$1008,2,FALSE)</f>
        <v/>
      </c>
      <c r="G973" s="46" t="str">
        <f>IF(C973="NEE","",VLOOKUP(A973,InputToets!$A$9:$J$1008,8,FALSE))</f>
        <v/>
      </c>
      <c r="H973" s="13">
        <f t="shared" si="171"/>
        <v>0</v>
      </c>
      <c r="I973" s="12">
        <f t="shared" si="172"/>
        <v>1</v>
      </c>
      <c r="J973" s="13">
        <f t="shared" si="173"/>
        <v>0</v>
      </c>
      <c r="K973" s="46" t="str">
        <f>IF($K$7=0,"",VLOOKUP(A973,Opdracht!$A$11:$J$1010,8,FALSE))</f>
        <v/>
      </c>
      <c r="L973" s="13">
        <f t="shared" si="174"/>
        <v>0</v>
      </c>
      <c r="M973" s="12">
        <f t="shared" si="175"/>
        <v>0</v>
      </c>
      <c r="N973" s="12">
        <f t="shared" si="176"/>
        <v>0</v>
      </c>
      <c r="O973" s="46" t="str">
        <f t="shared" si="177"/>
        <v/>
      </c>
      <c r="P973" s="20" t="str">
        <f>IF(ISERROR(O973),(G973),IF(OR(ISERROR(G973),ISERROR(K973)),"",IF(AND(G973="",K973=""),IF(A973="","",""),IF(ISNUMBER(O973),IF(OR($O$7="T",$O$7="A"),IF(AND(O973&gt;5,O973&lt;$P$4),5,IF(AND(O973&gt;=$P$4,O973&lt;=6),6,MROUND(O973,P$7))),IF(AND(MIN(G973,K973)&lt;#REF!,R973="!",O973&gt;=$P$4),"ONV",IF(AND(O973&gt;5,O973&lt;$P$4),5,IF(AND(O973&gt;=$P$4,O973&lt;=6),6,MROUND(O973,P$7))))),""))))</f>
        <v/>
      </c>
      <c r="Q973" s="187" t="e">
        <f>IF(AND($O$7="B",ISNUMBER(O973),MIN(G973,K973)&lt;#REF!),"!","")</f>
        <v>#REF!</v>
      </c>
      <c r="R973" s="190" t="str">
        <f t="shared" si="168"/>
        <v/>
      </c>
      <c r="S973" s="193" t="str">
        <f t="shared" si="178"/>
        <v/>
      </c>
    </row>
    <row r="974" spans="1:19" x14ac:dyDescent="0.2">
      <c r="A974" s="21" t="str">
        <f>OutputOsiris!A974</f>
        <v/>
      </c>
      <c r="B974" s="26" t="str">
        <f>VLOOKUP(A974,InputToets!$A$9:$A$1008,1,FALSE)</f>
        <v/>
      </c>
      <c r="C974" s="44" t="str">
        <f t="shared" si="169"/>
        <v/>
      </c>
      <c r="D974" s="45" t="str">
        <f>VLOOKUP(A974,Opdracht!$A$11:$A$1010,1,FALSE)</f>
        <v/>
      </c>
      <c r="E974" s="44" t="str">
        <f t="shared" si="170"/>
        <v/>
      </c>
      <c r="F974" s="19" t="str">
        <f>VLOOKUP(A974,OutputOsiris!$A$9:$B$1008,2,FALSE)</f>
        <v/>
      </c>
      <c r="G974" s="46" t="str">
        <f>IF(C974="NEE","",VLOOKUP(A974,InputToets!$A$9:$J$1008,8,FALSE))</f>
        <v/>
      </c>
      <c r="H974" s="13">
        <f t="shared" si="171"/>
        <v>0</v>
      </c>
      <c r="I974" s="12">
        <f t="shared" si="172"/>
        <v>1</v>
      </c>
      <c r="J974" s="13">
        <f t="shared" si="173"/>
        <v>0</v>
      </c>
      <c r="K974" s="46" t="str">
        <f>IF($K$7=0,"",VLOOKUP(A974,Opdracht!$A$11:$J$1010,8,FALSE))</f>
        <v/>
      </c>
      <c r="L974" s="13">
        <f t="shared" si="174"/>
        <v>0</v>
      </c>
      <c r="M974" s="12">
        <f t="shared" si="175"/>
        <v>0</v>
      </c>
      <c r="N974" s="12">
        <f t="shared" si="176"/>
        <v>0</v>
      </c>
      <c r="O974" s="46" t="str">
        <f t="shared" si="177"/>
        <v/>
      </c>
      <c r="P974" s="20" t="str">
        <f>IF(ISERROR(O974),(G974),IF(OR(ISERROR(G974),ISERROR(K974)),"",IF(AND(G974="",K974=""),IF(A974="","",""),IF(ISNUMBER(O974),IF(OR($O$7="T",$O$7="A"),IF(AND(O974&gt;5,O974&lt;$P$4),5,IF(AND(O974&gt;=$P$4,O974&lt;=6),6,MROUND(O974,P$7))),IF(AND(MIN(G974,K974)&lt;#REF!,R974="!",O974&gt;=$P$4),"ONV",IF(AND(O974&gt;5,O974&lt;$P$4),5,IF(AND(O974&gt;=$P$4,O974&lt;=6),6,MROUND(O974,P$7))))),""))))</f>
        <v/>
      </c>
      <c r="Q974" s="187" t="e">
        <f>IF(AND($O$7="B",ISNUMBER(O974),MIN(G974,K974)&lt;#REF!),"!","")</f>
        <v>#REF!</v>
      </c>
      <c r="R974" s="190" t="str">
        <f t="shared" si="168"/>
        <v/>
      </c>
      <c r="S974" s="193" t="str">
        <f t="shared" si="178"/>
        <v/>
      </c>
    </row>
    <row r="975" spans="1:19" x14ac:dyDescent="0.2">
      <c r="A975" s="21" t="str">
        <f>OutputOsiris!A975</f>
        <v/>
      </c>
      <c r="B975" s="26" t="str">
        <f>VLOOKUP(A975,InputToets!$A$9:$A$1008,1,FALSE)</f>
        <v/>
      </c>
      <c r="C975" s="44" t="str">
        <f t="shared" si="169"/>
        <v/>
      </c>
      <c r="D975" s="45" t="str">
        <f>VLOOKUP(A975,Opdracht!$A$11:$A$1010,1,FALSE)</f>
        <v/>
      </c>
      <c r="E975" s="44" t="str">
        <f t="shared" si="170"/>
        <v/>
      </c>
      <c r="F975" s="19" t="str">
        <f>VLOOKUP(A975,OutputOsiris!$A$9:$B$1008,2,FALSE)</f>
        <v/>
      </c>
      <c r="G975" s="46" t="str">
        <f>IF(C975="NEE","",VLOOKUP(A975,InputToets!$A$9:$J$1008,8,FALSE))</f>
        <v/>
      </c>
      <c r="H975" s="13">
        <f t="shared" si="171"/>
        <v>0</v>
      </c>
      <c r="I975" s="12">
        <f t="shared" si="172"/>
        <v>1</v>
      </c>
      <c r="J975" s="13">
        <f t="shared" si="173"/>
        <v>0</v>
      </c>
      <c r="K975" s="46" t="str">
        <f>IF($K$7=0,"",VLOOKUP(A975,Opdracht!$A$11:$J$1010,8,FALSE))</f>
        <v/>
      </c>
      <c r="L975" s="13">
        <f t="shared" si="174"/>
        <v>0</v>
      </c>
      <c r="M975" s="12">
        <f t="shared" si="175"/>
        <v>0</v>
      </c>
      <c r="N975" s="12">
        <f t="shared" si="176"/>
        <v>0</v>
      </c>
      <c r="O975" s="46" t="str">
        <f t="shared" si="177"/>
        <v/>
      </c>
      <c r="P975" s="20" t="str">
        <f>IF(ISERROR(O975),(G975),IF(OR(ISERROR(G975),ISERROR(K975)),"",IF(AND(G975="",K975=""),IF(A975="","",""),IF(ISNUMBER(O975),IF(OR($O$7="T",$O$7="A"),IF(AND(O975&gt;5,O975&lt;$P$4),5,IF(AND(O975&gt;=$P$4,O975&lt;=6),6,MROUND(O975,P$7))),IF(AND(MIN(G975,K975)&lt;#REF!,R975="!",O975&gt;=$P$4),"ONV",IF(AND(O975&gt;5,O975&lt;$P$4),5,IF(AND(O975&gt;=$P$4,O975&lt;=6),6,MROUND(O975,P$7))))),""))))</f>
        <v/>
      </c>
      <c r="Q975" s="187" t="e">
        <f>IF(AND($O$7="B",ISNUMBER(O975),MIN(G975,K975)&lt;#REF!),"!","")</f>
        <v>#REF!</v>
      </c>
      <c r="R975" s="190" t="str">
        <f t="shared" si="168"/>
        <v/>
      </c>
      <c r="S975" s="193" t="str">
        <f t="shared" si="178"/>
        <v/>
      </c>
    </row>
    <row r="976" spans="1:19" x14ac:dyDescent="0.2">
      <c r="A976" s="21" t="str">
        <f>OutputOsiris!A976</f>
        <v/>
      </c>
      <c r="B976" s="26" t="str">
        <f>VLOOKUP(A976,InputToets!$A$9:$A$1008,1,FALSE)</f>
        <v/>
      </c>
      <c r="C976" s="44" t="str">
        <f t="shared" si="169"/>
        <v/>
      </c>
      <c r="D976" s="45" t="str">
        <f>VLOOKUP(A976,Opdracht!$A$11:$A$1010,1,FALSE)</f>
        <v/>
      </c>
      <c r="E976" s="44" t="str">
        <f t="shared" si="170"/>
        <v/>
      </c>
      <c r="F976" s="19" t="str">
        <f>VLOOKUP(A976,OutputOsiris!$A$9:$B$1008,2,FALSE)</f>
        <v/>
      </c>
      <c r="G976" s="46" t="str">
        <f>IF(C976="NEE","",VLOOKUP(A976,InputToets!$A$9:$J$1008,8,FALSE))</f>
        <v/>
      </c>
      <c r="H976" s="13">
        <f t="shared" si="171"/>
        <v>0</v>
      </c>
      <c r="I976" s="12">
        <f t="shared" si="172"/>
        <v>1</v>
      </c>
      <c r="J976" s="13">
        <f t="shared" si="173"/>
        <v>0</v>
      </c>
      <c r="K976" s="46" t="str">
        <f>IF($K$7=0,"",VLOOKUP(A976,Opdracht!$A$11:$J$1010,8,FALSE))</f>
        <v/>
      </c>
      <c r="L976" s="13">
        <f t="shared" si="174"/>
        <v>0</v>
      </c>
      <c r="M976" s="12">
        <f t="shared" si="175"/>
        <v>0</v>
      </c>
      <c r="N976" s="12">
        <f t="shared" si="176"/>
        <v>0</v>
      </c>
      <c r="O976" s="46" t="str">
        <f t="shared" si="177"/>
        <v/>
      </c>
      <c r="P976" s="20" t="str">
        <f>IF(ISERROR(O976),(G976),IF(OR(ISERROR(G976),ISERROR(K976)),"",IF(AND(G976="",K976=""),IF(A976="","",""),IF(ISNUMBER(O976),IF(OR($O$7="T",$O$7="A"),IF(AND(O976&gt;5,O976&lt;$P$4),5,IF(AND(O976&gt;=$P$4,O976&lt;=6),6,MROUND(O976,P$7))),IF(AND(MIN(G976,K976)&lt;#REF!,R976="!",O976&gt;=$P$4),"ONV",IF(AND(O976&gt;5,O976&lt;$P$4),5,IF(AND(O976&gt;=$P$4,O976&lt;=6),6,MROUND(O976,P$7))))),""))))</f>
        <v/>
      </c>
      <c r="Q976" s="187" t="e">
        <f>IF(AND($O$7="B",ISNUMBER(O976),MIN(G976,K976)&lt;#REF!),"!","")</f>
        <v>#REF!</v>
      </c>
      <c r="R976" s="190" t="str">
        <f t="shared" si="168"/>
        <v/>
      </c>
      <c r="S976" s="193" t="str">
        <f t="shared" si="178"/>
        <v/>
      </c>
    </row>
    <row r="977" spans="1:19" x14ac:dyDescent="0.2">
      <c r="A977" s="21" t="str">
        <f>OutputOsiris!A977</f>
        <v/>
      </c>
      <c r="B977" s="26" t="str">
        <f>VLOOKUP(A977,InputToets!$A$9:$A$1008,1,FALSE)</f>
        <v/>
      </c>
      <c r="C977" s="44" t="str">
        <f t="shared" si="169"/>
        <v/>
      </c>
      <c r="D977" s="45" t="str">
        <f>VLOOKUP(A977,Opdracht!$A$11:$A$1010,1,FALSE)</f>
        <v/>
      </c>
      <c r="E977" s="44" t="str">
        <f t="shared" si="170"/>
        <v/>
      </c>
      <c r="F977" s="19" t="str">
        <f>VLOOKUP(A977,OutputOsiris!$A$9:$B$1008,2,FALSE)</f>
        <v/>
      </c>
      <c r="G977" s="46" t="str">
        <f>IF(C977="NEE","",VLOOKUP(A977,InputToets!$A$9:$J$1008,8,FALSE))</f>
        <v/>
      </c>
      <c r="H977" s="13">
        <f t="shared" si="171"/>
        <v>0</v>
      </c>
      <c r="I977" s="12">
        <f t="shared" si="172"/>
        <v>1</v>
      </c>
      <c r="J977" s="13">
        <f t="shared" si="173"/>
        <v>0</v>
      </c>
      <c r="K977" s="46" t="str">
        <f>IF($K$7=0,"",VLOOKUP(A977,Opdracht!$A$11:$J$1010,8,FALSE))</f>
        <v/>
      </c>
      <c r="L977" s="13">
        <f t="shared" si="174"/>
        <v>0</v>
      </c>
      <c r="M977" s="12">
        <f t="shared" si="175"/>
        <v>0</v>
      </c>
      <c r="N977" s="12">
        <f t="shared" si="176"/>
        <v>0</v>
      </c>
      <c r="O977" s="46" t="str">
        <f t="shared" si="177"/>
        <v/>
      </c>
      <c r="P977" s="20" t="str">
        <f>IF(ISERROR(O977),(G977),IF(OR(ISERROR(G977),ISERROR(K977)),"",IF(AND(G977="",K977=""),IF(A977="","",""),IF(ISNUMBER(O977),IF(OR($O$7="T",$O$7="A"),IF(AND(O977&gt;5,O977&lt;$P$4),5,IF(AND(O977&gt;=$P$4,O977&lt;=6),6,MROUND(O977,P$7))),IF(AND(MIN(G977,K977)&lt;#REF!,R977="!",O977&gt;=$P$4),"ONV",IF(AND(O977&gt;5,O977&lt;$P$4),5,IF(AND(O977&gt;=$P$4,O977&lt;=6),6,MROUND(O977,P$7))))),""))))</f>
        <v/>
      </c>
      <c r="Q977" s="187" t="e">
        <f>IF(AND($O$7="B",ISNUMBER(O977),MIN(G977,K977)&lt;#REF!),"!","")</f>
        <v>#REF!</v>
      </c>
      <c r="R977" s="190" t="str">
        <f t="shared" si="168"/>
        <v/>
      </c>
      <c r="S977" s="193" t="str">
        <f t="shared" si="178"/>
        <v/>
      </c>
    </row>
    <row r="978" spans="1:19" x14ac:dyDescent="0.2">
      <c r="A978" s="21" t="str">
        <f>OutputOsiris!A978</f>
        <v/>
      </c>
      <c r="B978" s="26" t="str">
        <f>VLOOKUP(A978,InputToets!$A$9:$A$1008,1,FALSE)</f>
        <v/>
      </c>
      <c r="C978" s="44" t="str">
        <f t="shared" si="169"/>
        <v/>
      </c>
      <c r="D978" s="45" t="str">
        <f>VLOOKUP(A978,Opdracht!$A$11:$A$1010,1,FALSE)</f>
        <v/>
      </c>
      <c r="E978" s="44" t="str">
        <f t="shared" si="170"/>
        <v/>
      </c>
      <c r="F978" s="19" t="str">
        <f>VLOOKUP(A978,OutputOsiris!$A$9:$B$1008,2,FALSE)</f>
        <v/>
      </c>
      <c r="G978" s="46" t="str">
        <f>IF(C978="NEE","",VLOOKUP(A978,InputToets!$A$9:$J$1008,8,FALSE))</f>
        <v/>
      </c>
      <c r="H978" s="13">
        <f t="shared" si="171"/>
        <v>0</v>
      </c>
      <c r="I978" s="12">
        <f t="shared" si="172"/>
        <v>1</v>
      </c>
      <c r="J978" s="13">
        <f t="shared" si="173"/>
        <v>0</v>
      </c>
      <c r="K978" s="46" t="str">
        <f>IF($K$7=0,"",VLOOKUP(A978,Opdracht!$A$11:$J$1010,8,FALSE))</f>
        <v/>
      </c>
      <c r="L978" s="13">
        <f t="shared" si="174"/>
        <v>0</v>
      </c>
      <c r="M978" s="12">
        <f t="shared" si="175"/>
        <v>0</v>
      </c>
      <c r="N978" s="12">
        <f t="shared" si="176"/>
        <v>0</v>
      </c>
      <c r="O978" s="46" t="str">
        <f t="shared" si="177"/>
        <v/>
      </c>
      <c r="P978" s="20" t="str">
        <f>IF(ISERROR(O978),(G978),IF(OR(ISERROR(G978),ISERROR(K978)),"",IF(AND(G978="",K978=""),IF(A978="","",""),IF(ISNUMBER(O978),IF(OR($O$7="T",$O$7="A"),IF(AND(O978&gt;5,O978&lt;$P$4),5,IF(AND(O978&gt;=$P$4,O978&lt;=6),6,MROUND(O978,P$7))),IF(AND(MIN(G978,K978)&lt;#REF!,R978="!",O978&gt;=$P$4),"ONV",IF(AND(O978&gt;5,O978&lt;$P$4),5,IF(AND(O978&gt;=$P$4,O978&lt;=6),6,MROUND(O978,P$7))))),""))))</f>
        <v/>
      </c>
      <c r="Q978" s="187" t="e">
        <f>IF(AND($O$7="B",ISNUMBER(O978),MIN(G978,K978)&lt;#REF!),"!","")</f>
        <v>#REF!</v>
      </c>
      <c r="R978" s="190" t="str">
        <f t="shared" si="168"/>
        <v/>
      </c>
      <c r="S978" s="193" t="str">
        <f t="shared" si="178"/>
        <v/>
      </c>
    </row>
    <row r="979" spans="1:19" x14ac:dyDescent="0.2">
      <c r="A979" s="21" t="str">
        <f>OutputOsiris!A979</f>
        <v/>
      </c>
      <c r="B979" s="26" t="str">
        <f>VLOOKUP(A979,InputToets!$A$9:$A$1008,1,FALSE)</f>
        <v/>
      </c>
      <c r="C979" s="44" t="str">
        <f t="shared" si="169"/>
        <v/>
      </c>
      <c r="D979" s="45" t="str">
        <f>VLOOKUP(A979,Opdracht!$A$11:$A$1010,1,FALSE)</f>
        <v/>
      </c>
      <c r="E979" s="44" t="str">
        <f t="shared" si="170"/>
        <v/>
      </c>
      <c r="F979" s="19" t="str">
        <f>VLOOKUP(A979,OutputOsiris!$A$9:$B$1008,2,FALSE)</f>
        <v/>
      </c>
      <c r="G979" s="46" t="str">
        <f>IF(C979="NEE","",VLOOKUP(A979,InputToets!$A$9:$J$1008,8,FALSE))</f>
        <v/>
      </c>
      <c r="H979" s="13">
        <f t="shared" si="171"/>
        <v>0</v>
      </c>
      <c r="I979" s="12">
        <f t="shared" si="172"/>
        <v>1</v>
      </c>
      <c r="J979" s="13">
        <f t="shared" si="173"/>
        <v>0</v>
      </c>
      <c r="K979" s="46" t="str">
        <f>IF($K$7=0,"",VLOOKUP(A979,Opdracht!$A$11:$J$1010,8,FALSE))</f>
        <v/>
      </c>
      <c r="L979" s="13">
        <f t="shared" si="174"/>
        <v>0</v>
      </c>
      <c r="M979" s="12">
        <f t="shared" si="175"/>
        <v>0</v>
      </c>
      <c r="N979" s="12">
        <f t="shared" si="176"/>
        <v>0</v>
      </c>
      <c r="O979" s="46" t="str">
        <f t="shared" si="177"/>
        <v/>
      </c>
      <c r="P979" s="20" t="str">
        <f>IF(ISERROR(O979),(G979),IF(OR(ISERROR(G979),ISERROR(K979)),"",IF(AND(G979="",K979=""),IF(A979="","",""),IF(ISNUMBER(O979),IF(OR($O$7="T",$O$7="A"),IF(AND(O979&gt;5,O979&lt;$P$4),5,IF(AND(O979&gt;=$P$4,O979&lt;=6),6,MROUND(O979,P$7))),IF(AND(MIN(G979,K979)&lt;#REF!,R979="!",O979&gt;=$P$4),"ONV",IF(AND(O979&gt;5,O979&lt;$P$4),5,IF(AND(O979&gt;=$P$4,O979&lt;=6),6,MROUND(O979,P$7))))),""))))</f>
        <v/>
      </c>
      <c r="Q979" s="187" t="e">
        <f>IF(AND($O$7="B",ISNUMBER(O979),MIN(G979,K979)&lt;#REF!),"!","")</f>
        <v>#REF!</v>
      </c>
      <c r="R979" s="190" t="str">
        <f t="shared" si="168"/>
        <v/>
      </c>
      <c r="S979" s="193" t="str">
        <f t="shared" si="178"/>
        <v/>
      </c>
    </row>
    <row r="980" spans="1:19" x14ac:dyDescent="0.2">
      <c r="A980" s="21" t="str">
        <f>OutputOsiris!A980</f>
        <v/>
      </c>
      <c r="B980" s="26" t="str">
        <f>VLOOKUP(A980,InputToets!$A$9:$A$1008,1,FALSE)</f>
        <v/>
      </c>
      <c r="C980" s="44" t="str">
        <f t="shared" si="169"/>
        <v/>
      </c>
      <c r="D980" s="45" t="str">
        <f>VLOOKUP(A980,Opdracht!$A$11:$A$1010,1,FALSE)</f>
        <v/>
      </c>
      <c r="E980" s="44" t="str">
        <f t="shared" si="170"/>
        <v/>
      </c>
      <c r="F980" s="19" t="str">
        <f>VLOOKUP(A980,OutputOsiris!$A$9:$B$1008,2,FALSE)</f>
        <v/>
      </c>
      <c r="G980" s="46" t="str">
        <f>IF(C980="NEE","",VLOOKUP(A980,InputToets!$A$9:$J$1008,8,FALSE))</f>
        <v/>
      </c>
      <c r="H980" s="13">
        <f t="shared" si="171"/>
        <v>0</v>
      </c>
      <c r="I980" s="12">
        <f t="shared" si="172"/>
        <v>1</v>
      </c>
      <c r="J980" s="13">
        <f t="shared" si="173"/>
        <v>0</v>
      </c>
      <c r="K980" s="46" t="str">
        <f>IF($K$7=0,"",VLOOKUP(A980,Opdracht!$A$11:$J$1010,8,FALSE))</f>
        <v/>
      </c>
      <c r="L980" s="13">
        <f t="shared" si="174"/>
        <v>0</v>
      </c>
      <c r="M980" s="12">
        <f t="shared" si="175"/>
        <v>0</v>
      </c>
      <c r="N980" s="12">
        <f t="shared" si="176"/>
        <v>0</v>
      </c>
      <c r="O980" s="46" t="str">
        <f t="shared" si="177"/>
        <v/>
      </c>
      <c r="P980" s="20" t="str">
        <f>IF(ISERROR(O980),(G980),IF(OR(ISERROR(G980),ISERROR(K980)),"",IF(AND(G980="",K980=""),IF(A980="","",""),IF(ISNUMBER(O980),IF(OR($O$7="T",$O$7="A"),IF(AND(O980&gt;5,O980&lt;$P$4),5,IF(AND(O980&gt;=$P$4,O980&lt;=6),6,MROUND(O980,P$7))),IF(AND(MIN(G980,K980)&lt;#REF!,R980="!",O980&gt;=$P$4),"ONV",IF(AND(O980&gt;5,O980&lt;$P$4),5,IF(AND(O980&gt;=$P$4,O980&lt;=6),6,MROUND(O980,P$7))))),""))))</f>
        <v/>
      </c>
      <c r="Q980" s="187" t="e">
        <f>IF(AND($O$7="B",ISNUMBER(O980),MIN(G980,K980)&lt;#REF!),"!","")</f>
        <v>#REF!</v>
      </c>
      <c r="R980" s="190" t="str">
        <f t="shared" si="168"/>
        <v/>
      </c>
      <c r="S980" s="193" t="str">
        <f t="shared" si="178"/>
        <v/>
      </c>
    </row>
    <row r="981" spans="1:19" x14ac:dyDescent="0.2">
      <c r="A981" s="21" t="str">
        <f>OutputOsiris!A981</f>
        <v/>
      </c>
      <c r="B981" s="26" t="str">
        <f>VLOOKUP(A981,InputToets!$A$9:$A$1008,1,FALSE)</f>
        <v/>
      </c>
      <c r="C981" s="44" t="str">
        <f t="shared" si="169"/>
        <v/>
      </c>
      <c r="D981" s="45" t="str">
        <f>VLOOKUP(A981,Opdracht!$A$11:$A$1010,1,FALSE)</f>
        <v/>
      </c>
      <c r="E981" s="44" t="str">
        <f t="shared" si="170"/>
        <v/>
      </c>
      <c r="F981" s="19" t="str">
        <f>VLOOKUP(A981,OutputOsiris!$A$9:$B$1008,2,FALSE)</f>
        <v/>
      </c>
      <c r="G981" s="46" t="str">
        <f>IF(C981="NEE","",VLOOKUP(A981,InputToets!$A$9:$J$1008,8,FALSE))</f>
        <v/>
      </c>
      <c r="H981" s="13">
        <f t="shared" si="171"/>
        <v>0</v>
      </c>
      <c r="I981" s="12">
        <f t="shared" si="172"/>
        <v>1</v>
      </c>
      <c r="J981" s="13">
        <f t="shared" si="173"/>
        <v>0</v>
      </c>
      <c r="K981" s="46" t="str">
        <f>IF($K$7=0,"",VLOOKUP(A981,Opdracht!$A$11:$J$1010,8,FALSE))</f>
        <v/>
      </c>
      <c r="L981" s="13">
        <f t="shared" si="174"/>
        <v>0</v>
      </c>
      <c r="M981" s="12">
        <f t="shared" si="175"/>
        <v>0</v>
      </c>
      <c r="N981" s="12">
        <f t="shared" si="176"/>
        <v>0</v>
      </c>
      <c r="O981" s="46" t="str">
        <f t="shared" si="177"/>
        <v/>
      </c>
      <c r="P981" s="20" t="str">
        <f>IF(ISERROR(O981),(G981),IF(OR(ISERROR(G981),ISERROR(K981)),"",IF(AND(G981="",K981=""),IF(A981="","",""),IF(ISNUMBER(O981),IF(OR($O$7="T",$O$7="A"),IF(AND(O981&gt;5,O981&lt;$P$4),5,IF(AND(O981&gt;=$P$4,O981&lt;=6),6,MROUND(O981,P$7))),IF(AND(MIN(G981,K981)&lt;#REF!,R981="!",O981&gt;=$P$4),"ONV",IF(AND(O981&gt;5,O981&lt;$P$4),5,IF(AND(O981&gt;=$P$4,O981&lt;=6),6,MROUND(O981,P$7))))),""))))</f>
        <v/>
      </c>
      <c r="Q981" s="187" t="e">
        <f>IF(AND($O$7="B",ISNUMBER(O981),MIN(G981,K981)&lt;#REF!),"!","")</f>
        <v>#REF!</v>
      </c>
      <c r="R981" s="190" t="str">
        <f t="shared" si="168"/>
        <v/>
      </c>
      <c r="S981" s="193" t="str">
        <f t="shared" si="178"/>
        <v/>
      </c>
    </row>
    <row r="982" spans="1:19" x14ac:dyDescent="0.2">
      <c r="A982" s="21" t="str">
        <f>OutputOsiris!A982</f>
        <v/>
      </c>
      <c r="B982" s="26" t="str">
        <f>VLOOKUP(A982,InputToets!$A$9:$A$1008,1,FALSE)</f>
        <v/>
      </c>
      <c r="C982" s="44" t="str">
        <f t="shared" si="169"/>
        <v/>
      </c>
      <c r="D982" s="45" t="str">
        <f>VLOOKUP(A982,Opdracht!$A$11:$A$1010,1,FALSE)</f>
        <v/>
      </c>
      <c r="E982" s="44" t="str">
        <f t="shared" si="170"/>
        <v/>
      </c>
      <c r="F982" s="19" t="str">
        <f>VLOOKUP(A982,OutputOsiris!$A$9:$B$1008,2,FALSE)</f>
        <v/>
      </c>
      <c r="G982" s="46" t="str">
        <f>IF(C982="NEE","",VLOOKUP(A982,InputToets!$A$9:$J$1008,8,FALSE))</f>
        <v/>
      </c>
      <c r="H982" s="13">
        <f t="shared" si="171"/>
        <v>0</v>
      </c>
      <c r="I982" s="12">
        <f t="shared" si="172"/>
        <v>1</v>
      </c>
      <c r="J982" s="13">
        <f t="shared" si="173"/>
        <v>0</v>
      </c>
      <c r="K982" s="46" t="str">
        <f>IF($K$7=0,"",VLOOKUP(A982,Opdracht!$A$11:$J$1010,8,FALSE))</f>
        <v/>
      </c>
      <c r="L982" s="13">
        <f t="shared" si="174"/>
        <v>0</v>
      </c>
      <c r="M982" s="12">
        <f t="shared" si="175"/>
        <v>0</v>
      </c>
      <c r="N982" s="12">
        <f t="shared" si="176"/>
        <v>0</v>
      </c>
      <c r="O982" s="46" t="str">
        <f t="shared" si="177"/>
        <v/>
      </c>
      <c r="P982" s="20" t="str">
        <f>IF(ISERROR(O982),(G982),IF(OR(ISERROR(G982),ISERROR(K982)),"",IF(AND(G982="",K982=""),IF(A982="","",""),IF(ISNUMBER(O982),IF(OR($O$7="T",$O$7="A"),IF(AND(O982&gt;5,O982&lt;$P$4),5,IF(AND(O982&gt;=$P$4,O982&lt;=6),6,MROUND(O982,P$7))),IF(AND(MIN(G982,K982)&lt;#REF!,R982="!",O982&gt;=$P$4),"ONV",IF(AND(O982&gt;5,O982&lt;$P$4),5,IF(AND(O982&gt;=$P$4,O982&lt;=6),6,MROUND(O982,P$7))))),""))))</f>
        <v/>
      </c>
      <c r="Q982" s="187" t="e">
        <f>IF(AND($O$7="B",ISNUMBER(O982),MIN(G982,K982)&lt;#REF!),"!","")</f>
        <v>#REF!</v>
      </c>
      <c r="R982" s="190" t="str">
        <f t="shared" si="168"/>
        <v/>
      </c>
      <c r="S982" s="193" t="str">
        <f t="shared" si="178"/>
        <v/>
      </c>
    </row>
    <row r="983" spans="1:19" x14ac:dyDescent="0.2">
      <c r="A983" s="21" t="str">
        <f>OutputOsiris!A983</f>
        <v/>
      </c>
      <c r="B983" s="26" t="str">
        <f>VLOOKUP(A983,InputToets!$A$9:$A$1008,1,FALSE)</f>
        <v/>
      </c>
      <c r="C983" s="44" t="str">
        <f t="shared" si="169"/>
        <v/>
      </c>
      <c r="D983" s="45" t="str">
        <f>VLOOKUP(A983,Opdracht!$A$11:$A$1010,1,FALSE)</f>
        <v/>
      </c>
      <c r="E983" s="44" t="str">
        <f t="shared" si="170"/>
        <v/>
      </c>
      <c r="F983" s="19" t="str">
        <f>VLOOKUP(A983,OutputOsiris!$A$9:$B$1008,2,FALSE)</f>
        <v/>
      </c>
      <c r="G983" s="46" t="str">
        <f>IF(C983="NEE","",VLOOKUP(A983,InputToets!$A$9:$J$1008,8,FALSE))</f>
        <v/>
      </c>
      <c r="H983" s="13">
        <f t="shared" si="171"/>
        <v>0</v>
      </c>
      <c r="I983" s="12">
        <f t="shared" si="172"/>
        <v>1</v>
      </c>
      <c r="J983" s="13">
        <f t="shared" si="173"/>
        <v>0</v>
      </c>
      <c r="K983" s="46" t="str">
        <f>IF($K$7=0,"",VLOOKUP(A983,Opdracht!$A$11:$J$1010,8,FALSE))</f>
        <v/>
      </c>
      <c r="L983" s="13">
        <f t="shared" si="174"/>
        <v>0</v>
      </c>
      <c r="M983" s="12">
        <f t="shared" si="175"/>
        <v>0</v>
      </c>
      <c r="N983" s="12">
        <f t="shared" si="176"/>
        <v>0</v>
      </c>
      <c r="O983" s="46" t="str">
        <f t="shared" si="177"/>
        <v/>
      </c>
      <c r="P983" s="20" t="str">
        <f>IF(ISERROR(O983),(G983),IF(OR(ISERROR(G983),ISERROR(K983)),"",IF(AND(G983="",K983=""),IF(A983="","",""),IF(ISNUMBER(O983),IF(OR($O$7="T",$O$7="A"),IF(AND(O983&gt;5,O983&lt;$P$4),5,IF(AND(O983&gt;=$P$4,O983&lt;=6),6,MROUND(O983,P$7))),IF(AND(MIN(G983,K983)&lt;#REF!,R983="!",O983&gt;=$P$4),"ONV",IF(AND(O983&gt;5,O983&lt;$P$4),5,IF(AND(O983&gt;=$P$4,O983&lt;=6),6,MROUND(O983,P$7))))),""))))</f>
        <v/>
      </c>
      <c r="Q983" s="187" t="e">
        <f>IF(AND($O$7="B",ISNUMBER(O983),MIN(G983,K983)&lt;#REF!),"!","")</f>
        <v>#REF!</v>
      </c>
      <c r="R983" s="190" t="str">
        <f t="shared" si="168"/>
        <v/>
      </c>
      <c r="S983" s="193" t="str">
        <f t="shared" si="178"/>
        <v/>
      </c>
    </row>
    <row r="984" spans="1:19" x14ac:dyDescent="0.2">
      <c r="A984" s="21" t="str">
        <f>OutputOsiris!A984</f>
        <v/>
      </c>
      <c r="B984" s="26" t="str">
        <f>VLOOKUP(A984,InputToets!$A$9:$A$1008,1,FALSE)</f>
        <v/>
      </c>
      <c r="C984" s="44" t="str">
        <f t="shared" si="169"/>
        <v/>
      </c>
      <c r="D984" s="45" t="str">
        <f>VLOOKUP(A984,Opdracht!$A$11:$A$1010,1,FALSE)</f>
        <v/>
      </c>
      <c r="E984" s="44" t="str">
        <f t="shared" si="170"/>
        <v/>
      </c>
      <c r="F984" s="19" t="str">
        <f>VLOOKUP(A984,OutputOsiris!$A$9:$B$1008,2,FALSE)</f>
        <v/>
      </c>
      <c r="G984" s="46" t="str">
        <f>IF(C984="NEE","",VLOOKUP(A984,InputToets!$A$9:$J$1008,8,FALSE))</f>
        <v/>
      </c>
      <c r="H984" s="13">
        <f t="shared" si="171"/>
        <v>0</v>
      </c>
      <c r="I984" s="12">
        <f t="shared" si="172"/>
        <v>1</v>
      </c>
      <c r="J984" s="13">
        <f t="shared" si="173"/>
        <v>0</v>
      </c>
      <c r="K984" s="46" t="str">
        <f>IF($K$7=0,"",VLOOKUP(A984,Opdracht!$A$11:$J$1010,8,FALSE))</f>
        <v/>
      </c>
      <c r="L984" s="13">
        <f t="shared" si="174"/>
        <v>0</v>
      </c>
      <c r="M984" s="12">
        <f t="shared" si="175"/>
        <v>0</v>
      </c>
      <c r="N984" s="12">
        <f t="shared" si="176"/>
        <v>0</v>
      </c>
      <c r="O984" s="46" t="str">
        <f t="shared" si="177"/>
        <v/>
      </c>
      <c r="P984" s="20" t="str">
        <f>IF(ISERROR(O984),(G984),IF(OR(ISERROR(G984),ISERROR(K984)),"",IF(AND(G984="",K984=""),IF(A984="","",""),IF(ISNUMBER(O984),IF(OR($O$7="T",$O$7="A"),IF(AND(O984&gt;5,O984&lt;$P$4),5,IF(AND(O984&gt;=$P$4,O984&lt;=6),6,MROUND(O984,P$7))),IF(AND(MIN(G984,K984)&lt;#REF!,R984="!",O984&gt;=$P$4),"ONV",IF(AND(O984&gt;5,O984&lt;$P$4),5,IF(AND(O984&gt;=$P$4,O984&lt;=6),6,MROUND(O984,P$7))))),""))))</f>
        <v/>
      </c>
      <c r="Q984" s="187" t="e">
        <f>IF(AND($O$7="B",ISNUMBER(O984),MIN(G984,K984)&lt;#REF!),"!","")</f>
        <v>#REF!</v>
      </c>
      <c r="R984" s="190" t="str">
        <f t="shared" si="168"/>
        <v/>
      </c>
      <c r="S984" s="193" t="str">
        <f t="shared" si="178"/>
        <v/>
      </c>
    </row>
    <row r="985" spans="1:19" x14ac:dyDescent="0.2">
      <c r="A985" s="21" t="str">
        <f>OutputOsiris!A985</f>
        <v/>
      </c>
      <c r="B985" s="26" t="str">
        <f>VLOOKUP(A985,InputToets!$A$9:$A$1008,1,FALSE)</f>
        <v/>
      </c>
      <c r="C985" s="44" t="str">
        <f t="shared" si="169"/>
        <v/>
      </c>
      <c r="D985" s="45" t="str">
        <f>VLOOKUP(A985,Opdracht!$A$11:$A$1010,1,FALSE)</f>
        <v/>
      </c>
      <c r="E985" s="44" t="str">
        <f t="shared" si="170"/>
        <v/>
      </c>
      <c r="F985" s="19" t="str">
        <f>VLOOKUP(A985,OutputOsiris!$A$9:$B$1008,2,FALSE)</f>
        <v/>
      </c>
      <c r="G985" s="46" t="str">
        <f>IF(C985="NEE","",VLOOKUP(A985,InputToets!$A$9:$J$1008,8,FALSE))</f>
        <v/>
      </c>
      <c r="H985" s="13">
        <f t="shared" si="171"/>
        <v>0</v>
      </c>
      <c r="I985" s="12">
        <f t="shared" si="172"/>
        <v>1</v>
      </c>
      <c r="J985" s="13">
        <f t="shared" si="173"/>
        <v>0</v>
      </c>
      <c r="K985" s="46" t="str">
        <f>IF($K$7=0,"",VLOOKUP(A985,Opdracht!$A$11:$J$1010,8,FALSE))</f>
        <v/>
      </c>
      <c r="L985" s="13">
        <f t="shared" si="174"/>
        <v>0</v>
      </c>
      <c r="M985" s="12">
        <f t="shared" si="175"/>
        <v>0</v>
      </c>
      <c r="N985" s="12">
        <f t="shared" si="176"/>
        <v>0</v>
      </c>
      <c r="O985" s="46" t="str">
        <f t="shared" si="177"/>
        <v/>
      </c>
      <c r="P985" s="20" t="str">
        <f>IF(ISERROR(O985),(G985),IF(OR(ISERROR(G985),ISERROR(K985)),"",IF(AND(G985="",K985=""),IF(A985="","",""),IF(ISNUMBER(O985),IF(OR($O$7="T",$O$7="A"),IF(AND(O985&gt;5,O985&lt;$P$4),5,IF(AND(O985&gt;=$P$4,O985&lt;=6),6,MROUND(O985,P$7))),IF(AND(MIN(G985,K985)&lt;#REF!,R985="!",O985&gt;=$P$4),"ONV",IF(AND(O985&gt;5,O985&lt;$P$4),5,IF(AND(O985&gt;=$P$4,O985&lt;=6),6,MROUND(O985,P$7))))),""))))</f>
        <v/>
      </c>
      <c r="Q985" s="187" t="e">
        <f>IF(AND($O$7="B",ISNUMBER(O985),MIN(G985,K985)&lt;#REF!),"!","")</f>
        <v>#REF!</v>
      </c>
      <c r="R985" s="190" t="str">
        <f t="shared" si="168"/>
        <v/>
      </c>
      <c r="S985" s="193" t="str">
        <f t="shared" si="178"/>
        <v/>
      </c>
    </row>
    <row r="986" spans="1:19" x14ac:dyDescent="0.2">
      <c r="A986" s="21" t="str">
        <f>OutputOsiris!A986</f>
        <v/>
      </c>
      <c r="B986" s="26" t="str">
        <f>VLOOKUP(A986,InputToets!$A$9:$A$1008,1,FALSE)</f>
        <v/>
      </c>
      <c r="C986" s="44" t="str">
        <f t="shared" si="169"/>
        <v/>
      </c>
      <c r="D986" s="45" t="str">
        <f>VLOOKUP(A986,Opdracht!$A$11:$A$1010,1,FALSE)</f>
        <v/>
      </c>
      <c r="E986" s="44" t="str">
        <f t="shared" si="170"/>
        <v/>
      </c>
      <c r="F986" s="19" t="str">
        <f>VLOOKUP(A986,OutputOsiris!$A$9:$B$1008,2,FALSE)</f>
        <v/>
      </c>
      <c r="G986" s="46" t="str">
        <f>IF(C986="NEE","",VLOOKUP(A986,InputToets!$A$9:$J$1008,8,FALSE))</f>
        <v/>
      </c>
      <c r="H986" s="13">
        <f t="shared" si="171"/>
        <v>0</v>
      </c>
      <c r="I986" s="12">
        <f t="shared" si="172"/>
        <v>1</v>
      </c>
      <c r="J986" s="13">
        <f t="shared" si="173"/>
        <v>0</v>
      </c>
      <c r="K986" s="46" t="str">
        <f>IF($K$7=0,"",VLOOKUP(A986,Opdracht!$A$11:$J$1010,8,FALSE))</f>
        <v/>
      </c>
      <c r="L986" s="13">
        <f t="shared" si="174"/>
        <v>0</v>
      </c>
      <c r="M986" s="12">
        <f t="shared" si="175"/>
        <v>0</v>
      </c>
      <c r="N986" s="12">
        <f t="shared" si="176"/>
        <v>0</v>
      </c>
      <c r="O986" s="46" t="str">
        <f t="shared" si="177"/>
        <v/>
      </c>
      <c r="P986" s="20" t="str">
        <f>IF(ISERROR(O986),(G986),IF(OR(ISERROR(G986),ISERROR(K986)),"",IF(AND(G986="",K986=""),IF(A986="","",""),IF(ISNUMBER(O986),IF(OR($O$7="T",$O$7="A"),IF(AND(O986&gt;5,O986&lt;$P$4),5,IF(AND(O986&gt;=$P$4,O986&lt;=6),6,MROUND(O986,P$7))),IF(AND(MIN(G986,K986)&lt;#REF!,R986="!",O986&gt;=$P$4),"ONV",IF(AND(O986&gt;5,O986&lt;$P$4),5,IF(AND(O986&gt;=$P$4,O986&lt;=6),6,MROUND(O986,P$7))))),""))))</f>
        <v/>
      </c>
      <c r="Q986" s="187" t="e">
        <f>IF(AND($O$7="B",ISNUMBER(O986),MIN(G986,K986)&lt;#REF!),"!","")</f>
        <v>#REF!</v>
      </c>
      <c r="R986" s="190" t="str">
        <f t="shared" si="168"/>
        <v/>
      </c>
      <c r="S986" s="193" t="str">
        <f t="shared" si="178"/>
        <v/>
      </c>
    </row>
    <row r="987" spans="1:19" x14ac:dyDescent="0.2">
      <c r="A987" s="21" t="str">
        <f>OutputOsiris!A987</f>
        <v/>
      </c>
      <c r="B987" s="26" t="str">
        <f>VLOOKUP(A987,InputToets!$A$9:$A$1008,1,FALSE)</f>
        <v/>
      </c>
      <c r="C987" s="44" t="str">
        <f t="shared" si="169"/>
        <v/>
      </c>
      <c r="D987" s="45" t="str">
        <f>VLOOKUP(A987,Opdracht!$A$11:$A$1010,1,FALSE)</f>
        <v/>
      </c>
      <c r="E987" s="44" t="str">
        <f t="shared" si="170"/>
        <v/>
      </c>
      <c r="F987" s="19" t="str">
        <f>VLOOKUP(A987,OutputOsiris!$A$9:$B$1008,2,FALSE)</f>
        <v/>
      </c>
      <c r="G987" s="46" t="str">
        <f>IF(C987="NEE","",VLOOKUP(A987,InputToets!$A$9:$J$1008,8,FALSE))</f>
        <v/>
      </c>
      <c r="H987" s="13">
        <f t="shared" si="171"/>
        <v>0</v>
      </c>
      <c r="I987" s="12">
        <f t="shared" si="172"/>
        <v>1</v>
      </c>
      <c r="J987" s="13">
        <f t="shared" si="173"/>
        <v>0</v>
      </c>
      <c r="K987" s="46" t="str">
        <f>IF($K$7=0,"",VLOOKUP(A987,Opdracht!$A$11:$J$1010,8,FALSE))</f>
        <v/>
      </c>
      <c r="L987" s="13">
        <f t="shared" si="174"/>
        <v>0</v>
      </c>
      <c r="M987" s="12">
        <f t="shared" si="175"/>
        <v>0</v>
      </c>
      <c r="N987" s="12">
        <f t="shared" si="176"/>
        <v>0</v>
      </c>
      <c r="O987" s="46" t="str">
        <f t="shared" si="177"/>
        <v/>
      </c>
      <c r="P987" s="20" t="str">
        <f>IF(ISERROR(O987),(G987),IF(OR(ISERROR(G987),ISERROR(K987)),"",IF(AND(G987="",K987=""),IF(A987="","",""),IF(ISNUMBER(O987),IF(OR($O$7="T",$O$7="A"),IF(AND(O987&gt;5,O987&lt;$P$4),5,IF(AND(O987&gt;=$P$4,O987&lt;=6),6,MROUND(O987,P$7))),IF(AND(MIN(G987,K987)&lt;#REF!,R987="!",O987&gt;=$P$4),"ONV",IF(AND(O987&gt;5,O987&lt;$P$4),5,IF(AND(O987&gt;=$P$4,O987&lt;=6),6,MROUND(O987,P$7))))),""))))</f>
        <v/>
      </c>
      <c r="Q987" s="187" t="e">
        <f>IF(AND($O$7="B",ISNUMBER(O987),MIN(G987,K987)&lt;#REF!),"!","")</f>
        <v>#REF!</v>
      </c>
      <c r="R987" s="190" t="str">
        <f t="shared" si="168"/>
        <v/>
      </c>
      <c r="S987" s="193" t="str">
        <f t="shared" si="178"/>
        <v/>
      </c>
    </row>
    <row r="988" spans="1:19" x14ac:dyDescent="0.2">
      <c r="A988" s="21" t="str">
        <f>OutputOsiris!A988</f>
        <v/>
      </c>
      <c r="B988" s="26" t="str">
        <f>VLOOKUP(A988,InputToets!$A$9:$A$1008,1,FALSE)</f>
        <v/>
      </c>
      <c r="C988" s="44" t="str">
        <f t="shared" si="169"/>
        <v/>
      </c>
      <c r="D988" s="45" t="str">
        <f>VLOOKUP(A988,Opdracht!$A$11:$A$1010,1,FALSE)</f>
        <v/>
      </c>
      <c r="E988" s="44" t="str">
        <f t="shared" si="170"/>
        <v/>
      </c>
      <c r="F988" s="19" t="str">
        <f>VLOOKUP(A988,OutputOsiris!$A$9:$B$1008,2,FALSE)</f>
        <v/>
      </c>
      <c r="G988" s="46" t="str">
        <f>IF(C988="NEE","",VLOOKUP(A988,InputToets!$A$9:$J$1008,8,FALSE))</f>
        <v/>
      </c>
      <c r="H988" s="13">
        <f t="shared" si="171"/>
        <v>0</v>
      </c>
      <c r="I988" s="12">
        <f t="shared" si="172"/>
        <v>1</v>
      </c>
      <c r="J988" s="13">
        <f t="shared" si="173"/>
        <v>0</v>
      </c>
      <c r="K988" s="46" t="str">
        <f>IF($K$7=0,"",VLOOKUP(A988,Opdracht!$A$11:$J$1010,8,FALSE))</f>
        <v/>
      </c>
      <c r="L988" s="13">
        <f t="shared" si="174"/>
        <v>0</v>
      </c>
      <c r="M988" s="12">
        <f t="shared" si="175"/>
        <v>0</v>
      </c>
      <c r="N988" s="12">
        <f t="shared" si="176"/>
        <v>0</v>
      </c>
      <c r="O988" s="46" t="str">
        <f t="shared" si="177"/>
        <v/>
      </c>
      <c r="P988" s="20" t="str">
        <f>IF(ISERROR(O988),(G988),IF(OR(ISERROR(G988),ISERROR(K988)),"",IF(AND(G988="",K988=""),IF(A988="","",""),IF(ISNUMBER(O988),IF(OR($O$7="T",$O$7="A"),IF(AND(O988&gt;5,O988&lt;$P$4),5,IF(AND(O988&gt;=$P$4,O988&lt;=6),6,MROUND(O988,P$7))),IF(AND(MIN(G988,K988)&lt;#REF!,R988="!",O988&gt;=$P$4),"ONV",IF(AND(O988&gt;5,O988&lt;$P$4),5,IF(AND(O988&gt;=$P$4,O988&lt;=6),6,MROUND(O988,P$7))))),""))))</f>
        <v/>
      </c>
      <c r="Q988" s="187" t="e">
        <f>IF(AND($O$7="B",ISNUMBER(O988),MIN(G988,K988)&lt;#REF!),"!","")</f>
        <v>#REF!</v>
      </c>
      <c r="R988" s="190" t="str">
        <f t="shared" si="168"/>
        <v/>
      </c>
      <c r="S988" s="193" t="str">
        <f t="shared" si="178"/>
        <v/>
      </c>
    </row>
    <row r="989" spans="1:19" x14ac:dyDescent="0.2">
      <c r="A989" s="21" t="str">
        <f>OutputOsiris!A989</f>
        <v/>
      </c>
      <c r="B989" s="26" t="str">
        <f>VLOOKUP(A989,InputToets!$A$9:$A$1008,1,FALSE)</f>
        <v/>
      </c>
      <c r="C989" s="44" t="str">
        <f t="shared" si="169"/>
        <v/>
      </c>
      <c r="D989" s="45" t="str">
        <f>VLOOKUP(A989,Opdracht!$A$11:$A$1010,1,FALSE)</f>
        <v/>
      </c>
      <c r="E989" s="44" t="str">
        <f t="shared" si="170"/>
        <v/>
      </c>
      <c r="F989" s="19" t="str">
        <f>VLOOKUP(A989,OutputOsiris!$A$9:$B$1008,2,FALSE)</f>
        <v/>
      </c>
      <c r="G989" s="46" t="str">
        <f>IF(C989="NEE","",VLOOKUP(A989,InputToets!$A$9:$J$1008,8,FALSE))</f>
        <v/>
      </c>
      <c r="H989" s="13">
        <f t="shared" si="171"/>
        <v>0</v>
      </c>
      <c r="I989" s="12">
        <f t="shared" si="172"/>
        <v>1</v>
      </c>
      <c r="J989" s="13">
        <f t="shared" si="173"/>
        <v>0</v>
      </c>
      <c r="K989" s="46" t="str">
        <f>IF($K$7=0,"",VLOOKUP(A989,Opdracht!$A$11:$J$1010,8,FALSE))</f>
        <v/>
      </c>
      <c r="L989" s="13">
        <f t="shared" si="174"/>
        <v>0</v>
      </c>
      <c r="M989" s="12">
        <f t="shared" si="175"/>
        <v>0</v>
      </c>
      <c r="N989" s="12">
        <f t="shared" si="176"/>
        <v>0</v>
      </c>
      <c r="O989" s="46" t="str">
        <f t="shared" si="177"/>
        <v/>
      </c>
      <c r="P989" s="20" t="str">
        <f>IF(ISERROR(O989),(G989),IF(OR(ISERROR(G989),ISERROR(K989)),"",IF(AND(G989="",K989=""),IF(A989="","",""),IF(ISNUMBER(O989),IF(OR($O$7="T",$O$7="A"),IF(AND(O989&gt;5,O989&lt;$P$4),5,IF(AND(O989&gt;=$P$4,O989&lt;=6),6,MROUND(O989,P$7))),IF(AND(MIN(G989,K989)&lt;#REF!,R989="!",O989&gt;=$P$4),"ONV",IF(AND(O989&gt;5,O989&lt;$P$4),5,IF(AND(O989&gt;=$P$4,O989&lt;=6),6,MROUND(O989,P$7))))),""))))</f>
        <v/>
      </c>
      <c r="Q989" s="187" t="e">
        <f>IF(AND($O$7="B",ISNUMBER(O989),MIN(G989,K989)&lt;#REF!),"!","")</f>
        <v>#REF!</v>
      </c>
      <c r="R989" s="190" t="str">
        <f t="shared" si="168"/>
        <v/>
      </c>
      <c r="S989" s="193" t="str">
        <f t="shared" si="178"/>
        <v/>
      </c>
    </row>
    <row r="990" spans="1:19" x14ac:dyDescent="0.2">
      <c r="A990" s="21" t="str">
        <f>OutputOsiris!A990</f>
        <v/>
      </c>
      <c r="B990" s="26" t="str">
        <f>VLOOKUP(A990,InputToets!$A$9:$A$1008,1,FALSE)</f>
        <v/>
      </c>
      <c r="C990" s="44" t="str">
        <f t="shared" si="169"/>
        <v/>
      </c>
      <c r="D990" s="45" t="str">
        <f>VLOOKUP(A990,Opdracht!$A$11:$A$1010,1,FALSE)</f>
        <v/>
      </c>
      <c r="E990" s="44" t="str">
        <f t="shared" si="170"/>
        <v/>
      </c>
      <c r="F990" s="19" t="str">
        <f>VLOOKUP(A990,OutputOsiris!$A$9:$B$1008,2,FALSE)</f>
        <v/>
      </c>
      <c r="G990" s="46" t="str">
        <f>IF(C990="NEE","",VLOOKUP(A990,InputToets!$A$9:$J$1008,8,FALSE))</f>
        <v/>
      </c>
      <c r="H990" s="13">
        <f t="shared" si="171"/>
        <v>0</v>
      </c>
      <c r="I990" s="12">
        <f t="shared" si="172"/>
        <v>1</v>
      </c>
      <c r="J990" s="13">
        <f t="shared" si="173"/>
        <v>0</v>
      </c>
      <c r="K990" s="46" t="str">
        <f>IF($K$7=0,"",VLOOKUP(A990,Opdracht!$A$11:$J$1010,8,FALSE))</f>
        <v/>
      </c>
      <c r="L990" s="13">
        <f t="shared" si="174"/>
        <v>0</v>
      </c>
      <c r="M990" s="12">
        <f t="shared" si="175"/>
        <v>0</v>
      </c>
      <c r="N990" s="12">
        <f t="shared" si="176"/>
        <v>0</v>
      </c>
      <c r="O990" s="46" t="str">
        <f t="shared" si="177"/>
        <v/>
      </c>
      <c r="P990" s="20" t="str">
        <f>IF(ISERROR(O990),(G990),IF(OR(ISERROR(G990),ISERROR(K990)),"",IF(AND(G990="",K990=""),IF(A990="","",""),IF(ISNUMBER(O990),IF(OR($O$7="T",$O$7="A"),IF(AND(O990&gt;5,O990&lt;$P$4),5,IF(AND(O990&gt;=$P$4,O990&lt;=6),6,MROUND(O990,P$7))),IF(AND(MIN(G990,K990)&lt;#REF!,R990="!",O990&gt;=$P$4),"ONV",IF(AND(O990&gt;5,O990&lt;$P$4),5,IF(AND(O990&gt;=$P$4,O990&lt;=6),6,MROUND(O990,P$7))))),""))))</f>
        <v/>
      </c>
      <c r="Q990" s="187" t="e">
        <f>IF(AND($O$7="B",ISNUMBER(O990),MIN(G990,K990)&lt;#REF!),"!","")</f>
        <v>#REF!</v>
      </c>
      <c r="R990" s="190" t="str">
        <f t="shared" si="168"/>
        <v/>
      </c>
      <c r="S990" s="193" t="str">
        <f t="shared" si="178"/>
        <v/>
      </c>
    </row>
    <row r="991" spans="1:19" x14ac:dyDescent="0.2">
      <c r="A991" s="21" t="str">
        <f>OutputOsiris!A991</f>
        <v/>
      </c>
      <c r="B991" s="26" t="str">
        <f>VLOOKUP(A991,InputToets!$A$9:$A$1008,1,FALSE)</f>
        <v/>
      </c>
      <c r="C991" s="44" t="str">
        <f t="shared" si="169"/>
        <v/>
      </c>
      <c r="D991" s="45" t="str">
        <f>VLOOKUP(A991,Opdracht!$A$11:$A$1010,1,FALSE)</f>
        <v/>
      </c>
      <c r="E991" s="44" t="str">
        <f t="shared" si="170"/>
        <v/>
      </c>
      <c r="F991" s="19" t="str">
        <f>VLOOKUP(A991,OutputOsiris!$A$9:$B$1008,2,FALSE)</f>
        <v/>
      </c>
      <c r="G991" s="46" t="str">
        <f>IF(C991="NEE","",VLOOKUP(A991,InputToets!$A$9:$J$1008,8,FALSE))</f>
        <v/>
      </c>
      <c r="H991" s="13">
        <f t="shared" si="171"/>
        <v>0</v>
      </c>
      <c r="I991" s="12">
        <f t="shared" si="172"/>
        <v>1</v>
      </c>
      <c r="J991" s="13">
        <f t="shared" si="173"/>
        <v>0</v>
      </c>
      <c r="K991" s="46" t="str">
        <f>IF($K$7=0,"",VLOOKUP(A991,Opdracht!$A$11:$J$1010,8,FALSE))</f>
        <v/>
      </c>
      <c r="L991" s="13">
        <f t="shared" si="174"/>
        <v>0</v>
      </c>
      <c r="M991" s="12">
        <f t="shared" si="175"/>
        <v>0</v>
      </c>
      <c r="N991" s="12">
        <f t="shared" si="176"/>
        <v>0</v>
      </c>
      <c r="O991" s="46" t="str">
        <f t="shared" si="177"/>
        <v/>
      </c>
      <c r="P991" s="20" t="str">
        <f>IF(ISERROR(O991),(G991),IF(OR(ISERROR(G991),ISERROR(K991)),"",IF(AND(G991="",K991=""),IF(A991="","",""),IF(ISNUMBER(O991),IF(OR($O$7="T",$O$7="A"),IF(AND(O991&gt;5,O991&lt;$P$4),5,IF(AND(O991&gt;=$P$4,O991&lt;=6),6,MROUND(O991,P$7))),IF(AND(MIN(G991,K991)&lt;#REF!,R991="!",O991&gt;=$P$4),"ONV",IF(AND(O991&gt;5,O991&lt;$P$4),5,IF(AND(O991&gt;=$P$4,O991&lt;=6),6,MROUND(O991,P$7))))),""))))</f>
        <v/>
      </c>
      <c r="Q991" s="187" t="e">
        <f>IF(AND($O$7="B",ISNUMBER(O991),MIN(G991,K991)&lt;#REF!),"!","")</f>
        <v>#REF!</v>
      </c>
      <c r="R991" s="190" t="str">
        <f t="shared" si="168"/>
        <v/>
      </c>
      <c r="S991" s="193" t="str">
        <f t="shared" si="178"/>
        <v/>
      </c>
    </row>
    <row r="992" spans="1:19" x14ac:dyDescent="0.2">
      <c r="A992" s="21" t="str">
        <f>OutputOsiris!A992</f>
        <v/>
      </c>
      <c r="B992" s="26" t="str">
        <f>VLOOKUP(A992,InputToets!$A$9:$A$1008,1,FALSE)</f>
        <v/>
      </c>
      <c r="C992" s="44" t="str">
        <f t="shared" si="169"/>
        <v/>
      </c>
      <c r="D992" s="45" t="str">
        <f>VLOOKUP(A992,Opdracht!$A$11:$A$1010,1,FALSE)</f>
        <v/>
      </c>
      <c r="E992" s="44" t="str">
        <f t="shared" si="170"/>
        <v/>
      </c>
      <c r="F992" s="19" t="str">
        <f>VLOOKUP(A992,OutputOsiris!$A$9:$B$1008,2,FALSE)</f>
        <v/>
      </c>
      <c r="G992" s="46" t="str">
        <f>IF(C992="NEE","",VLOOKUP(A992,InputToets!$A$9:$J$1008,8,FALSE))</f>
        <v/>
      </c>
      <c r="H992" s="13">
        <f t="shared" si="171"/>
        <v>0</v>
      </c>
      <c r="I992" s="12">
        <f t="shared" si="172"/>
        <v>1</v>
      </c>
      <c r="J992" s="13">
        <f t="shared" si="173"/>
        <v>0</v>
      </c>
      <c r="K992" s="46" t="str">
        <f>IF($K$7=0,"",VLOOKUP(A992,Opdracht!$A$11:$J$1010,8,FALSE))</f>
        <v/>
      </c>
      <c r="L992" s="13">
        <f t="shared" si="174"/>
        <v>0</v>
      </c>
      <c r="M992" s="12">
        <f t="shared" si="175"/>
        <v>0</v>
      </c>
      <c r="N992" s="12">
        <f t="shared" si="176"/>
        <v>0</v>
      </c>
      <c r="O992" s="46" t="str">
        <f t="shared" si="177"/>
        <v/>
      </c>
      <c r="P992" s="20" t="str">
        <f>IF(ISERROR(O992),(G992),IF(OR(ISERROR(G992),ISERROR(K992)),"",IF(AND(G992="",K992=""),IF(A992="","",""),IF(ISNUMBER(O992),IF(OR($O$7="T",$O$7="A"),IF(AND(O992&gt;5,O992&lt;$P$4),5,IF(AND(O992&gt;=$P$4,O992&lt;=6),6,MROUND(O992,P$7))),IF(AND(MIN(G992,K992)&lt;#REF!,R992="!",O992&gt;=$P$4),"ONV",IF(AND(O992&gt;5,O992&lt;$P$4),5,IF(AND(O992&gt;=$P$4,O992&lt;=6),6,MROUND(O992,P$7))))),""))))</f>
        <v/>
      </c>
      <c r="Q992" s="187" t="e">
        <f>IF(AND($O$7="B",ISNUMBER(O992),MIN(G992,K992)&lt;#REF!),"!","")</f>
        <v>#REF!</v>
      </c>
      <c r="R992" s="190" t="str">
        <f t="shared" si="168"/>
        <v/>
      </c>
      <c r="S992" s="193" t="str">
        <f t="shared" si="178"/>
        <v/>
      </c>
    </row>
    <row r="993" spans="1:19" x14ac:dyDescent="0.2">
      <c r="A993" s="21" t="str">
        <f>OutputOsiris!A993</f>
        <v/>
      </c>
      <c r="B993" s="26" t="str">
        <f>VLOOKUP(A993,InputToets!$A$9:$A$1008,1,FALSE)</f>
        <v/>
      </c>
      <c r="C993" s="44" t="str">
        <f t="shared" si="169"/>
        <v/>
      </c>
      <c r="D993" s="45" t="str">
        <f>VLOOKUP(A993,Opdracht!$A$11:$A$1010,1,FALSE)</f>
        <v/>
      </c>
      <c r="E993" s="44" t="str">
        <f t="shared" si="170"/>
        <v/>
      </c>
      <c r="F993" s="19" t="str">
        <f>VLOOKUP(A993,OutputOsiris!$A$9:$B$1008,2,FALSE)</f>
        <v/>
      </c>
      <c r="G993" s="46" t="str">
        <f>IF(C993="NEE","",VLOOKUP(A993,InputToets!$A$9:$J$1008,8,FALSE))</f>
        <v/>
      </c>
      <c r="H993" s="13">
        <f t="shared" si="171"/>
        <v>0</v>
      </c>
      <c r="I993" s="12">
        <f t="shared" si="172"/>
        <v>1</v>
      </c>
      <c r="J993" s="13">
        <f t="shared" si="173"/>
        <v>0</v>
      </c>
      <c r="K993" s="46" t="str">
        <f>IF($K$7=0,"",VLOOKUP(A993,Opdracht!$A$11:$J$1010,8,FALSE))</f>
        <v/>
      </c>
      <c r="L993" s="13">
        <f t="shared" si="174"/>
        <v>0</v>
      </c>
      <c r="M993" s="12">
        <f t="shared" si="175"/>
        <v>0</v>
      </c>
      <c r="N993" s="12">
        <f t="shared" si="176"/>
        <v>0</v>
      </c>
      <c r="O993" s="46" t="str">
        <f t="shared" si="177"/>
        <v/>
      </c>
      <c r="P993" s="20" t="str">
        <f>IF(ISERROR(O993),(G993),IF(OR(ISERROR(G993),ISERROR(K993)),"",IF(AND(G993="",K993=""),IF(A993="","",""),IF(ISNUMBER(O993),IF(OR($O$7="T",$O$7="A"),IF(AND(O993&gt;5,O993&lt;$P$4),5,IF(AND(O993&gt;=$P$4,O993&lt;=6),6,MROUND(O993,P$7))),IF(AND(MIN(G993,K993)&lt;#REF!,R993="!",O993&gt;=$P$4),"ONV",IF(AND(O993&gt;5,O993&lt;$P$4),5,IF(AND(O993&gt;=$P$4,O993&lt;=6),6,MROUND(O993,P$7))))),""))))</f>
        <v/>
      </c>
      <c r="Q993" s="187" t="e">
        <f>IF(AND($O$7="B",ISNUMBER(O993),MIN(G993,K993)&lt;#REF!),"!","")</f>
        <v>#REF!</v>
      </c>
      <c r="R993" s="190" t="str">
        <f t="shared" si="168"/>
        <v/>
      </c>
      <c r="S993" s="193" t="str">
        <f t="shared" si="178"/>
        <v/>
      </c>
    </row>
    <row r="994" spans="1:19" x14ac:dyDescent="0.2">
      <c r="A994" s="21" t="str">
        <f>OutputOsiris!A994</f>
        <v/>
      </c>
      <c r="B994" s="26" t="str">
        <f>VLOOKUP(A994,InputToets!$A$9:$A$1008,1,FALSE)</f>
        <v/>
      </c>
      <c r="C994" s="44" t="str">
        <f t="shared" si="169"/>
        <v/>
      </c>
      <c r="D994" s="45" t="str">
        <f>VLOOKUP(A994,Opdracht!$A$11:$A$1010,1,FALSE)</f>
        <v/>
      </c>
      <c r="E994" s="44" t="str">
        <f t="shared" si="170"/>
        <v/>
      </c>
      <c r="F994" s="19" t="str">
        <f>VLOOKUP(A994,OutputOsiris!$A$9:$B$1008,2,FALSE)</f>
        <v/>
      </c>
      <c r="G994" s="46" t="str">
        <f>IF(C994="NEE","",VLOOKUP(A994,InputToets!$A$9:$J$1008,8,FALSE))</f>
        <v/>
      </c>
      <c r="H994" s="13">
        <f t="shared" si="171"/>
        <v>0</v>
      </c>
      <c r="I994" s="12">
        <f t="shared" si="172"/>
        <v>1</v>
      </c>
      <c r="J994" s="13">
        <f t="shared" si="173"/>
        <v>0</v>
      </c>
      <c r="K994" s="46" t="str">
        <f>IF($K$7=0,"",VLOOKUP(A994,Opdracht!$A$11:$J$1010,8,FALSE))</f>
        <v/>
      </c>
      <c r="L994" s="13">
        <f t="shared" si="174"/>
        <v>0</v>
      </c>
      <c r="M994" s="12">
        <f t="shared" si="175"/>
        <v>0</v>
      </c>
      <c r="N994" s="12">
        <f t="shared" si="176"/>
        <v>0</v>
      </c>
      <c r="O994" s="46" t="str">
        <f t="shared" si="177"/>
        <v/>
      </c>
      <c r="P994" s="20" t="str">
        <f>IF(ISERROR(O994),(G994),IF(OR(ISERROR(G994),ISERROR(K994)),"",IF(AND(G994="",K994=""),IF(A994="","",""),IF(ISNUMBER(O994),IF(OR($O$7="T",$O$7="A"),IF(AND(O994&gt;5,O994&lt;$P$4),5,IF(AND(O994&gt;=$P$4,O994&lt;=6),6,MROUND(O994,P$7))),IF(AND(MIN(G994,K994)&lt;#REF!,R994="!",O994&gt;=$P$4),"ONV",IF(AND(O994&gt;5,O994&lt;$P$4),5,IF(AND(O994&gt;=$P$4,O994&lt;=6),6,MROUND(O994,P$7))))),""))))</f>
        <v/>
      </c>
      <c r="Q994" s="187" t="e">
        <f>IF(AND($O$7="B",ISNUMBER(O994),MIN(G994,K994)&lt;#REF!),"!","")</f>
        <v>#REF!</v>
      </c>
      <c r="R994" s="190" t="str">
        <f t="shared" si="168"/>
        <v/>
      </c>
      <c r="S994" s="193" t="str">
        <f t="shared" si="178"/>
        <v/>
      </c>
    </row>
    <row r="995" spans="1:19" x14ac:dyDescent="0.2">
      <c r="A995" s="21" t="str">
        <f>OutputOsiris!A995</f>
        <v/>
      </c>
      <c r="B995" s="26" t="str">
        <f>VLOOKUP(A995,InputToets!$A$9:$A$1008,1,FALSE)</f>
        <v/>
      </c>
      <c r="C995" s="44" t="str">
        <f t="shared" si="169"/>
        <v/>
      </c>
      <c r="D995" s="45" t="str">
        <f>VLOOKUP(A995,Opdracht!$A$11:$A$1010,1,FALSE)</f>
        <v/>
      </c>
      <c r="E995" s="44" t="str">
        <f t="shared" si="170"/>
        <v/>
      </c>
      <c r="F995" s="19" t="str">
        <f>VLOOKUP(A995,OutputOsiris!$A$9:$B$1008,2,FALSE)</f>
        <v/>
      </c>
      <c r="G995" s="46" t="str">
        <f>IF(C995="NEE","",VLOOKUP(A995,InputToets!$A$9:$J$1008,8,FALSE))</f>
        <v/>
      </c>
      <c r="H995" s="13">
        <f t="shared" si="171"/>
        <v>0</v>
      </c>
      <c r="I995" s="12">
        <f t="shared" si="172"/>
        <v>1</v>
      </c>
      <c r="J995" s="13">
        <f t="shared" si="173"/>
        <v>0</v>
      </c>
      <c r="K995" s="46" t="str">
        <f>IF($K$7=0,"",VLOOKUP(A995,Opdracht!$A$11:$J$1010,8,FALSE))</f>
        <v/>
      </c>
      <c r="L995" s="13">
        <f t="shared" si="174"/>
        <v>0</v>
      </c>
      <c r="M995" s="12">
        <f t="shared" si="175"/>
        <v>0</v>
      </c>
      <c r="N995" s="12">
        <f t="shared" si="176"/>
        <v>0</v>
      </c>
      <c r="O995" s="46" t="str">
        <f t="shared" si="177"/>
        <v/>
      </c>
      <c r="P995" s="20" t="str">
        <f>IF(ISERROR(O995),(G995),IF(OR(ISERROR(G995),ISERROR(K995)),"",IF(AND(G995="",K995=""),IF(A995="","",""),IF(ISNUMBER(O995),IF(OR($O$7="T",$O$7="A"),IF(AND(O995&gt;5,O995&lt;$P$4),5,IF(AND(O995&gt;=$P$4,O995&lt;=6),6,MROUND(O995,P$7))),IF(AND(MIN(G995,K995)&lt;#REF!,R995="!",O995&gt;=$P$4),"ONV",IF(AND(O995&gt;5,O995&lt;$P$4),5,IF(AND(O995&gt;=$P$4,O995&lt;=6),6,MROUND(O995,P$7))))),""))))</f>
        <v/>
      </c>
      <c r="Q995" s="187" t="e">
        <f>IF(AND($O$7="B",ISNUMBER(O995),MIN(G995,K995)&lt;#REF!),"!","")</f>
        <v>#REF!</v>
      </c>
      <c r="R995" s="190" t="str">
        <f t="shared" si="168"/>
        <v/>
      </c>
      <c r="S995" s="193" t="str">
        <f t="shared" si="178"/>
        <v/>
      </c>
    </row>
    <row r="996" spans="1:19" x14ac:dyDescent="0.2">
      <c r="A996" s="21" t="str">
        <f>OutputOsiris!A996</f>
        <v/>
      </c>
      <c r="B996" s="26" t="str">
        <f>VLOOKUP(A996,InputToets!$A$9:$A$1008,1,FALSE)</f>
        <v/>
      </c>
      <c r="C996" s="44" t="str">
        <f t="shared" si="169"/>
        <v/>
      </c>
      <c r="D996" s="45" t="str">
        <f>VLOOKUP(A996,Opdracht!$A$11:$A$1010,1,FALSE)</f>
        <v/>
      </c>
      <c r="E996" s="44" t="str">
        <f t="shared" si="170"/>
        <v/>
      </c>
      <c r="F996" s="19" t="str">
        <f>VLOOKUP(A996,OutputOsiris!$A$9:$B$1008,2,FALSE)</f>
        <v/>
      </c>
      <c r="G996" s="46" t="str">
        <f>IF(C996="NEE","",VLOOKUP(A996,InputToets!$A$9:$J$1008,8,FALSE))</f>
        <v/>
      </c>
      <c r="H996" s="13">
        <f t="shared" si="171"/>
        <v>0</v>
      </c>
      <c r="I996" s="12">
        <f t="shared" si="172"/>
        <v>1</v>
      </c>
      <c r="J996" s="13">
        <f t="shared" si="173"/>
        <v>0</v>
      </c>
      <c r="K996" s="46" t="str">
        <f>IF($K$7=0,"",VLOOKUP(A996,Opdracht!$A$11:$J$1010,8,FALSE))</f>
        <v/>
      </c>
      <c r="L996" s="13">
        <f t="shared" si="174"/>
        <v>0</v>
      </c>
      <c r="M996" s="12">
        <f t="shared" si="175"/>
        <v>0</v>
      </c>
      <c r="N996" s="12">
        <f t="shared" si="176"/>
        <v>0</v>
      </c>
      <c r="O996" s="46" t="str">
        <f t="shared" si="177"/>
        <v/>
      </c>
      <c r="P996" s="20" t="str">
        <f>IF(ISERROR(O996),(G996),IF(OR(ISERROR(G996),ISERROR(K996)),"",IF(AND(G996="",K996=""),IF(A996="","",""),IF(ISNUMBER(O996),IF(OR($O$7="T",$O$7="A"),IF(AND(O996&gt;5,O996&lt;$P$4),5,IF(AND(O996&gt;=$P$4,O996&lt;=6),6,MROUND(O996,P$7))),IF(AND(MIN(G996,K996)&lt;#REF!,R996="!",O996&gt;=$P$4),"ONV",IF(AND(O996&gt;5,O996&lt;$P$4),5,IF(AND(O996&gt;=$P$4,O996&lt;=6),6,MROUND(O996,P$7))))),""))))</f>
        <v/>
      </c>
      <c r="Q996" s="187" t="e">
        <f>IF(AND($O$7="B",ISNUMBER(O996),MIN(G996,K996)&lt;#REF!),"!","")</f>
        <v>#REF!</v>
      </c>
      <c r="R996" s="190" t="str">
        <f t="shared" si="168"/>
        <v/>
      </c>
      <c r="S996" s="193" t="str">
        <f t="shared" si="178"/>
        <v/>
      </c>
    </row>
    <row r="997" spans="1:19" x14ac:dyDescent="0.2">
      <c r="A997" s="21" t="str">
        <f>OutputOsiris!A997</f>
        <v/>
      </c>
      <c r="B997" s="26" t="str">
        <f>VLOOKUP(A997,InputToets!$A$9:$A$1008,1,FALSE)</f>
        <v/>
      </c>
      <c r="C997" s="44" t="str">
        <f t="shared" si="169"/>
        <v/>
      </c>
      <c r="D997" s="45" t="str">
        <f>VLOOKUP(A997,Opdracht!$A$11:$A$1010,1,FALSE)</f>
        <v/>
      </c>
      <c r="E997" s="44" t="str">
        <f t="shared" si="170"/>
        <v/>
      </c>
      <c r="F997" s="19" t="str">
        <f>VLOOKUP(A997,OutputOsiris!$A$9:$B$1008,2,FALSE)</f>
        <v/>
      </c>
      <c r="G997" s="46" t="str">
        <f>IF(C997="NEE","",VLOOKUP(A997,InputToets!$A$9:$J$1008,8,FALSE))</f>
        <v/>
      </c>
      <c r="H997" s="13">
        <f t="shared" si="171"/>
        <v>0</v>
      </c>
      <c r="I997" s="12">
        <f t="shared" si="172"/>
        <v>1</v>
      </c>
      <c r="J997" s="13">
        <f t="shared" si="173"/>
        <v>0</v>
      </c>
      <c r="K997" s="46" t="str">
        <f>IF($K$7=0,"",VLOOKUP(A997,Opdracht!$A$11:$J$1010,8,FALSE))</f>
        <v/>
      </c>
      <c r="L997" s="13">
        <f t="shared" si="174"/>
        <v>0</v>
      </c>
      <c r="M997" s="12">
        <f t="shared" si="175"/>
        <v>0</v>
      </c>
      <c r="N997" s="12">
        <f t="shared" si="176"/>
        <v>0</v>
      </c>
      <c r="O997" s="46" t="str">
        <f t="shared" si="177"/>
        <v/>
      </c>
      <c r="P997" s="20" t="str">
        <f>IF(ISERROR(O997),(G997),IF(OR(ISERROR(G997),ISERROR(K997)),"",IF(AND(G997="",K997=""),IF(A997="","",""),IF(ISNUMBER(O997),IF(OR($O$7="T",$O$7="A"),IF(AND(O997&gt;5,O997&lt;$P$4),5,IF(AND(O997&gt;=$P$4,O997&lt;=6),6,MROUND(O997,P$7))),IF(AND(MIN(G997,K997)&lt;#REF!,R997="!",O997&gt;=$P$4),"ONV",IF(AND(O997&gt;5,O997&lt;$P$4),5,IF(AND(O997&gt;=$P$4,O997&lt;=6),6,MROUND(O997,P$7))))),""))))</f>
        <v/>
      </c>
      <c r="Q997" s="187" t="e">
        <f>IF(AND($O$7="B",ISNUMBER(O997),MIN(G997,K997)&lt;#REF!),"!","")</f>
        <v>#REF!</v>
      </c>
      <c r="R997" s="190" t="str">
        <f t="shared" si="168"/>
        <v/>
      </c>
      <c r="S997" s="193" t="str">
        <f t="shared" si="178"/>
        <v/>
      </c>
    </row>
    <row r="998" spans="1:19" x14ac:dyDescent="0.2">
      <c r="A998" s="21" t="str">
        <f>OutputOsiris!A998</f>
        <v/>
      </c>
      <c r="B998" s="26" t="str">
        <f>VLOOKUP(A998,InputToets!$A$9:$A$1008,1,FALSE)</f>
        <v/>
      </c>
      <c r="C998" s="44" t="str">
        <f t="shared" si="169"/>
        <v/>
      </c>
      <c r="D998" s="45" t="str">
        <f>VLOOKUP(A998,Opdracht!$A$11:$A$1010,1,FALSE)</f>
        <v/>
      </c>
      <c r="E998" s="44" t="str">
        <f t="shared" si="170"/>
        <v/>
      </c>
      <c r="F998" s="19" t="str">
        <f>VLOOKUP(A998,OutputOsiris!$A$9:$B$1008,2,FALSE)</f>
        <v/>
      </c>
      <c r="G998" s="46" t="str">
        <f>IF(C998="NEE","",VLOOKUP(A998,InputToets!$A$9:$J$1008,8,FALSE))</f>
        <v/>
      </c>
      <c r="H998" s="13">
        <f t="shared" si="171"/>
        <v>0</v>
      </c>
      <c r="I998" s="12">
        <f t="shared" si="172"/>
        <v>1</v>
      </c>
      <c r="J998" s="13">
        <f t="shared" si="173"/>
        <v>0</v>
      </c>
      <c r="K998" s="46" t="str">
        <f>IF($K$7=0,"",VLOOKUP(A998,Opdracht!$A$11:$J$1010,8,FALSE))</f>
        <v/>
      </c>
      <c r="L998" s="13">
        <f t="shared" si="174"/>
        <v>0</v>
      </c>
      <c r="M998" s="12">
        <f t="shared" si="175"/>
        <v>0</v>
      </c>
      <c r="N998" s="12">
        <f t="shared" si="176"/>
        <v>0</v>
      </c>
      <c r="O998" s="46" t="str">
        <f t="shared" si="177"/>
        <v/>
      </c>
      <c r="P998" s="20" t="str">
        <f>IF(ISERROR(O998),(G998),IF(OR(ISERROR(G998),ISERROR(K998)),"",IF(AND(G998="",K998=""),IF(A998="","",""),IF(ISNUMBER(O998),IF(OR($O$7="T",$O$7="A"),IF(AND(O998&gt;5,O998&lt;$P$4),5,IF(AND(O998&gt;=$P$4,O998&lt;=6),6,MROUND(O998,P$7))),IF(AND(MIN(G998,K998)&lt;#REF!,R998="!",O998&gt;=$P$4),"ONV",IF(AND(O998&gt;5,O998&lt;$P$4),5,IF(AND(O998&gt;=$P$4,O998&lt;=6),6,MROUND(O998,P$7))))),""))))</f>
        <v/>
      </c>
      <c r="Q998" s="187" t="e">
        <f>IF(AND($O$7="B",ISNUMBER(O998),MIN(G998,K998)&lt;#REF!),"!","")</f>
        <v>#REF!</v>
      </c>
      <c r="R998" s="190" t="str">
        <f t="shared" si="168"/>
        <v/>
      </c>
      <c r="S998" s="193" t="str">
        <f t="shared" si="178"/>
        <v/>
      </c>
    </row>
    <row r="999" spans="1:19" x14ac:dyDescent="0.2">
      <c r="A999" s="21" t="str">
        <f>OutputOsiris!A999</f>
        <v/>
      </c>
      <c r="B999" s="26" t="str">
        <f>VLOOKUP(A999,InputToets!$A$9:$A$1008,1,FALSE)</f>
        <v/>
      </c>
      <c r="C999" s="44" t="str">
        <f t="shared" si="169"/>
        <v/>
      </c>
      <c r="D999" s="45" t="str">
        <f>VLOOKUP(A999,Opdracht!$A$11:$A$1010,1,FALSE)</f>
        <v/>
      </c>
      <c r="E999" s="44" t="str">
        <f t="shared" si="170"/>
        <v/>
      </c>
      <c r="F999" s="19" t="str">
        <f>VLOOKUP(A999,OutputOsiris!$A$9:$B$1008,2,FALSE)</f>
        <v/>
      </c>
      <c r="G999" s="46" t="str">
        <f>IF(C999="NEE","",VLOOKUP(A999,InputToets!$A$9:$J$1008,8,FALSE))</f>
        <v/>
      </c>
      <c r="H999" s="13">
        <f t="shared" si="171"/>
        <v>0</v>
      </c>
      <c r="I999" s="12">
        <f t="shared" si="172"/>
        <v>1</v>
      </c>
      <c r="J999" s="13">
        <f t="shared" si="173"/>
        <v>0</v>
      </c>
      <c r="K999" s="46" t="str">
        <f>IF($K$7=0,"",VLOOKUP(A999,Opdracht!$A$11:$J$1010,8,FALSE))</f>
        <v/>
      </c>
      <c r="L999" s="13">
        <f t="shared" si="174"/>
        <v>0</v>
      </c>
      <c r="M999" s="12">
        <f t="shared" si="175"/>
        <v>0</v>
      </c>
      <c r="N999" s="12">
        <f t="shared" si="176"/>
        <v>0</v>
      </c>
      <c r="O999" s="46" t="str">
        <f t="shared" si="177"/>
        <v/>
      </c>
      <c r="P999" s="20" t="str">
        <f>IF(ISERROR(O999),(G999),IF(OR(ISERROR(G999),ISERROR(K999)),"",IF(AND(G999="",K999=""),IF(A999="","",""),IF(ISNUMBER(O999),IF(OR($O$7="T",$O$7="A"),IF(AND(O999&gt;5,O999&lt;$P$4),5,IF(AND(O999&gt;=$P$4,O999&lt;=6),6,MROUND(O999,P$7))),IF(AND(MIN(G999,K999)&lt;#REF!,R999="!",O999&gt;=$P$4),"ONV",IF(AND(O999&gt;5,O999&lt;$P$4),5,IF(AND(O999&gt;=$P$4,O999&lt;=6),6,MROUND(O999,P$7))))),""))))</f>
        <v/>
      </c>
      <c r="Q999" s="187" t="e">
        <f>IF(AND($O$7="B",ISNUMBER(O999),MIN(G999,K999)&lt;#REF!),"!","")</f>
        <v>#REF!</v>
      </c>
      <c r="R999" s="190" t="str">
        <f t="shared" si="168"/>
        <v/>
      </c>
      <c r="S999" s="193" t="str">
        <f t="shared" si="178"/>
        <v/>
      </c>
    </row>
    <row r="1000" spans="1:19" x14ac:dyDescent="0.2">
      <c r="A1000" s="21" t="str">
        <f>OutputOsiris!A1000</f>
        <v/>
      </c>
      <c r="B1000" s="26" t="str">
        <f>VLOOKUP(A1000,InputToets!$A$9:$A$1008,1,FALSE)</f>
        <v/>
      </c>
      <c r="C1000" s="44" t="str">
        <f t="shared" si="169"/>
        <v/>
      </c>
      <c r="D1000" s="45" t="str">
        <f>VLOOKUP(A1000,Opdracht!$A$11:$A$1010,1,FALSE)</f>
        <v/>
      </c>
      <c r="E1000" s="44" t="str">
        <f t="shared" si="170"/>
        <v/>
      </c>
      <c r="F1000" s="19" t="str">
        <f>VLOOKUP(A1000,OutputOsiris!$A$9:$B$1008,2,FALSE)</f>
        <v/>
      </c>
      <c r="G1000" s="46" t="str">
        <f>IF(C1000="NEE","",VLOOKUP(A1000,InputToets!$A$9:$J$1008,8,FALSE))</f>
        <v/>
      </c>
      <c r="H1000" s="13">
        <f t="shared" si="171"/>
        <v>0</v>
      </c>
      <c r="I1000" s="12">
        <f t="shared" si="172"/>
        <v>1</v>
      </c>
      <c r="J1000" s="13">
        <f t="shared" si="173"/>
        <v>0</v>
      </c>
      <c r="K1000" s="46" t="str">
        <f>IF($K$7=0,"",VLOOKUP(A1000,Opdracht!$A$11:$J$1010,8,FALSE))</f>
        <v/>
      </c>
      <c r="L1000" s="13">
        <f t="shared" si="174"/>
        <v>0</v>
      </c>
      <c r="M1000" s="12">
        <f t="shared" si="175"/>
        <v>0</v>
      </c>
      <c r="N1000" s="12">
        <f t="shared" si="176"/>
        <v>0</v>
      </c>
      <c r="O1000" s="46" t="str">
        <f t="shared" si="177"/>
        <v/>
      </c>
      <c r="P1000" s="20" t="str">
        <f>IF(ISERROR(O1000),(G1000),IF(OR(ISERROR(G1000),ISERROR(K1000)),"",IF(AND(G1000="",K1000=""),IF(A1000="","",""),IF(ISNUMBER(O1000),IF(OR($O$7="T",$O$7="A"),IF(AND(O1000&gt;5,O1000&lt;$P$4),5,IF(AND(O1000&gt;=$P$4,O1000&lt;=6),6,MROUND(O1000,P$7))),IF(AND(MIN(G1000,K1000)&lt;#REF!,R1000="!",O1000&gt;=$P$4),"ONV",IF(AND(O1000&gt;5,O1000&lt;$P$4),5,IF(AND(O1000&gt;=$P$4,O1000&lt;=6),6,MROUND(O1000,P$7))))),""))))</f>
        <v/>
      </c>
      <c r="Q1000" s="187" t="e">
        <f>IF(AND($O$7="B",ISNUMBER(O1000),MIN(G1000,K1000)&lt;#REF!),"!","")</f>
        <v>#REF!</v>
      </c>
      <c r="R1000" s="190" t="str">
        <f t="shared" si="168"/>
        <v/>
      </c>
      <c r="S1000" s="193" t="str">
        <f t="shared" si="178"/>
        <v/>
      </c>
    </row>
    <row r="1001" spans="1:19" x14ac:dyDescent="0.2">
      <c r="A1001" s="21" t="str">
        <f>OutputOsiris!A1001</f>
        <v/>
      </c>
      <c r="B1001" s="26" t="str">
        <f>VLOOKUP(A1001,InputToets!$A$9:$A$1008,1,FALSE)</f>
        <v/>
      </c>
      <c r="C1001" s="44" t="str">
        <f t="shared" si="169"/>
        <v/>
      </c>
      <c r="D1001" s="45" t="str">
        <f>VLOOKUP(A1001,Opdracht!$A$11:$A$1010,1,FALSE)</f>
        <v/>
      </c>
      <c r="E1001" s="44" t="str">
        <f t="shared" si="170"/>
        <v/>
      </c>
      <c r="F1001" s="19" t="str">
        <f>VLOOKUP(A1001,OutputOsiris!$A$9:$B$1008,2,FALSE)</f>
        <v/>
      </c>
      <c r="G1001" s="46" t="str">
        <f>IF(C1001="NEE","",VLOOKUP(A1001,InputToets!$A$9:$J$1008,8,FALSE))</f>
        <v/>
      </c>
      <c r="H1001" s="13">
        <f t="shared" si="171"/>
        <v>0</v>
      </c>
      <c r="I1001" s="12">
        <f t="shared" si="172"/>
        <v>1</v>
      </c>
      <c r="J1001" s="13">
        <f t="shared" si="173"/>
        <v>0</v>
      </c>
      <c r="K1001" s="46" t="str">
        <f>IF($K$7=0,"",VLOOKUP(A1001,Opdracht!$A$11:$J$1010,8,FALSE))</f>
        <v/>
      </c>
      <c r="L1001" s="13">
        <f t="shared" si="174"/>
        <v>0</v>
      </c>
      <c r="M1001" s="12">
        <f t="shared" si="175"/>
        <v>0</v>
      </c>
      <c r="N1001" s="12">
        <f t="shared" si="176"/>
        <v>0</v>
      </c>
      <c r="O1001" s="46" t="str">
        <f t="shared" si="177"/>
        <v/>
      </c>
      <c r="P1001" s="20" t="str">
        <f>IF(ISERROR(O1001),(G1001),IF(OR(ISERROR(G1001),ISERROR(K1001)),"",IF(AND(G1001="",K1001=""),IF(A1001="","",""),IF(ISNUMBER(O1001),IF(OR($O$7="T",$O$7="A"),IF(AND(O1001&gt;5,O1001&lt;$P$4),5,IF(AND(O1001&gt;=$P$4,O1001&lt;=6),6,MROUND(O1001,P$7))),IF(AND(MIN(G1001,K1001)&lt;#REF!,R1001="!",O1001&gt;=$P$4),"ONV",IF(AND(O1001&gt;5,O1001&lt;$P$4),5,IF(AND(O1001&gt;=$P$4,O1001&lt;=6),6,MROUND(O1001,P$7))))),""))))</f>
        <v/>
      </c>
      <c r="Q1001" s="187" t="e">
        <f>IF(AND($O$7="B",ISNUMBER(O1001),MIN(G1001,K1001)&lt;#REF!),"!","")</f>
        <v>#REF!</v>
      </c>
      <c r="R1001" s="190" t="str">
        <f t="shared" si="168"/>
        <v/>
      </c>
      <c r="S1001" s="193" t="str">
        <f t="shared" si="178"/>
        <v/>
      </c>
    </row>
    <row r="1002" spans="1:19" x14ac:dyDescent="0.2">
      <c r="A1002" s="21" t="str">
        <f>OutputOsiris!A1002</f>
        <v/>
      </c>
      <c r="B1002" s="26" t="str">
        <f>VLOOKUP(A1002,InputToets!$A$9:$A$1008,1,FALSE)</f>
        <v/>
      </c>
      <c r="C1002" s="44" t="str">
        <f t="shared" si="169"/>
        <v/>
      </c>
      <c r="D1002" s="45" t="str">
        <f>VLOOKUP(A1002,Opdracht!$A$11:$A$1010,1,FALSE)</f>
        <v/>
      </c>
      <c r="E1002" s="44" t="str">
        <f t="shared" si="170"/>
        <v/>
      </c>
      <c r="F1002" s="19" t="str">
        <f>VLOOKUP(A1002,OutputOsiris!$A$9:$B$1008,2,FALSE)</f>
        <v/>
      </c>
      <c r="G1002" s="46" t="str">
        <f>IF(C1002="NEE","",VLOOKUP(A1002,InputToets!$A$9:$J$1008,8,FALSE))</f>
        <v/>
      </c>
      <c r="H1002" s="13">
        <f t="shared" si="171"/>
        <v>0</v>
      </c>
      <c r="I1002" s="12">
        <f t="shared" si="172"/>
        <v>1</v>
      </c>
      <c r="J1002" s="13">
        <f t="shared" si="173"/>
        <v>0</v>
      </c>
      <c r="K1002" s="46" t="str">
        <f>IF($K$7=0,"",VLOOKUP(A1002,Opdracht!$A$11:$J$1010,8,FALSE))</f>
        <v/>
      </c>
      <c r="L1002" s="13">
        <f t="shared" si="174"/>
        <v>0</v>
      </c>
      <c r="M1002" s="12">
        <f t="shared" si="175"/>
        <v>0</v>
      </c>
      <c r="N1002" s="12">
        <f t="shared" si="176"/>
        <v>0</v>
      </c>
      <c r="O1002" s="46" t="str">
        <f t="shared" si="177"/>
        <v/>
      </c>
      <c r="P1002" s="20" t="str">
        <f>IF(ISERROR(O1002),(G1002),IF(OR(ISERROR(G1002),ISERROR(K1002)),"",IF(AND(G1002="",K1002=""),IF(A1002="","",""),IF(ISNUMBER(O1002),IF(OR($O$7="T",$O$7="A"),IF(AND(O1002&gt;5,O1002&lt;$P$4),5,IF(AND(O1002&gt;=$P$4,O1002&lt;=6),6,MROUND(O1002,P$7))),IF(AND(MIN(G1002,K1002)&lt;#REF!,R1002="!",O1002&gt;=$P$4),"ONV",IF(AND(O1002&gt;5,O1002&lt;$P$4),5,IF(AND(O1002&gt;=$P$4,O1002&lt;=6),6,MROUND(O1002,P$7))))),""))))</f>
        <v/>
      </c>
      <c r="Q1002" s="187" t="e">
        <f>IF(AND($O$7="B",ISNUMBER(O1002),MIN(G1002,K1002)&lt;#REF!),"!","")</f>
        <v>#REF!</v>
      </c>
      <c r="R1002" s="190" t="str">
        <f t="shared" si="168"/>
        <v/>
      </c>
      <c r="S1002" s="193" t="str">
        <f t="shared" si="178"/>
        <v/>
      </c>
    </row>
    <row r="1003" spans="1:19" x14ac:dyDescent="0.2">
      <c r="A1003" s="21" t="str">
        <f>OutputOsiris!A1003</f>
        <v/>
      </c>
      <c r="B1003" s="26" t="str">
        <f>VLOOKUP(A1003,InputToets!$A$9:$A$1008,1,FALSE)</f>
        <v/>
      </c>
      <c r="C1003" s="44" t="str">
        <f t="shared" si="169"/>
        <v/>
      </c>
      <c r="D1003" s="45" t="str">
        <f>VLOOKUP(A1003,Opdracht!$A$11:$A$1010,1,FALSE)</f>
        <v/>
      </c>
      <c r="E1003" s="44" t="str">
        <f t="shared" si="170"/>
        <v/>
      </c>
      <c r="F1003" s="19" t="str">
        <f>VLOOKUP(A1003,OutputOsiris!$A$9:$B$1008,2,FALSE)</f>
        <v/>
      </c>
      <c r="G1003" s="46" t="str">
        <f>IF(C1003="NEE","",VLOOKUP(A1003,InputToets!$A$9:$J$1008,8,FALSE))</f>
        <v/>
      </c>
      <c r="H1003" s="13">
        <f t="shared" si="171"/>
        <v>0</v>
      </c>
      <c r="I1003" s="12">
        <f t="shared" si="172"/>
        <v>1</v>
      </c>
      <c r="J1003" s="13">
        <f t="shared" si="173"/>
        <v>0</v>
      </c>
      <c r="K1003" s="46" t="str">
        <f>IF($K$7=0,"",VLOOKUP(A1003,Opdracht!$A$11:$J$1010,8,FALSE))</f>
        <v/>
      </c>
      <c r="L1003" s="13">
        <f t="shared" si="174"/>
        <v>0</v>
      </c>
      <c r="M1003" s="12">
        <f t="shared" si="175"/>
        <v>0</v>
      </c>
      <c r="N1003" s="12">
        <f t="shared" si="176"/>
        <v>0</v>
      </c>
      <c r="O1003" s="46" t="str">
        <f t="shared" si="177"/>
        <v/>
      </c>
      <c r="P1003" s="20" t="str">
        <f>IF(ISERROR(O1003),(G1003),IF(OR(ISERROR(G1003),ISERROR(K1003)),"",IF(AND(G1003="",K1003=""),IF(A1003="","",""),IF(ISNUMBER(O1003),IF(OR($O$7="T",$O$7="A"),IF(AND(O1003&gt;5,O1003&lt;$P$4),5,IF(AND(O1003&gt;=$P$4,O1003&lt;=6),6,MROUND(O1003,P$7))),IF(AND(MIN(G1003,K1003)&lt;#REF!,R1003="!",O1003&gt;=$P$4),"ONV",IF(AND(O1003&gt;5,O1003&lt;$P$4),5,IF(AND(O1003&gt;=$P$4,O1003&lt;=6),6,MROUND(O1003,P$7))))),""))))</f>
        <v/>
      </c>
      <c r="Q1003" s="187" t="e">
        <f>IF(AND($O$7="B",ISNUMBER(O1003),MIN(G1003,K1003)&lt;#REF!),"!","")</f>
        <v>#REF!</v>
      </c>
      <c r="R1003" s="190" t="str">
        <f t="shared" si="168"/>
        <v/>
      </c>
      <c r="S1003" s="193" t="str">
        <f t="shared" si="178"/>
        <v/>
      </c>
    </row>
    <row r="1004" spans="1:19" x14ac:dyDescent="0.2">
      <c r="A1004" s="21" t="str">
        <f>OutputOsiris!A1004</f>
        <v/>
      </c>
      <c r="B1004" s="26" t="str">
        <f>VLOOKUP(A1004,InputToets!$A$9:$A$1008,1,FALSE)</f>
        <v/>
      </c>
      <c r="C1004" s="44" t="str">
        <f t="shared" si="169"/>
        <v/>
      </c>
      <c r="D1004" s="45" t="str">
        <f>VLOOKUP(A1004,Opdracht!$A$11:$A$1010,1,FALSE)</f>
        <v/>
      </c>
      <c r="E1004" s="44" t="str">
        <f t="shared" si="170"/>
        <v/>
      </c>
      <c r="F1004" s="19" t="str">
        <f>VLOOKUP(A1004,OutputOsiris!$A$9:$B$1008,2,FALSE)</f>
        <v/>
      </c>
      <c r="G1004" s="46" t="str">
        <f>IF(C1004="NEE","",VLOOKUP(A1004,InputToets!$A$9:$J$1008,8,FALSE))</f>
        <v/>
      </c>
      <c r="H1004" s="13">
        <f t="shared" si="171"/>
        <v>0</v>
      </c>
      <c r="I1004" s="12">
        <f t="shared" si="172"/>
        <v>1</v>
      </c>
      <c r="J1004" s="13">
        <f t="shared" si="173"/>
        <v>0</v>
      </c>
      <c r="K1004" s="46" t="str">
        <f>IF($K$7=0,"",VLOOKUP(A1004,Opdracht!$A$11:$J$1010,8,FALSE))</f>
        <v/>
      </c>
      <c r="L1004" s="13">
        <f t="shared" si="174"/>
        <v>0</v>
      </c>
      <c r="M1004" s="12">
        <f t="shared" si="175"/>
        <v>0</v>
      </c>
      <c r="N1004" s="12">
        <f t="shared" si="176"/>
        <v>0</v>
      </c>
      <c r="O1004" s="46" t="str">
        <f t="shared" si="177"/>
        <v/>
      </c>
      <c r="P1004" s="20" t="str">
        <f>IF(ISERROR(O1004),(G1004),IF(OR(ISERROR(G1004),ISERROR(K1004)),"",IF(AND(G1004="",K1004=""),IF(A1004="","",""),IF(ISNUMBER(O1004),IF(OR($O$7="T",$O$7="A"),IF(AND(O1004&gt;5,O1004&lt;$P$4),5,IF(AND(O1004&gt;=$P$4,O1004&lt;=6),6,MROUND(O1004,P$7))),IF(AND(MIN(G1004,K1004)&lt;#REF!,R1004="!",O1004&gt;=$P$4),"ONV",IF(AND(O1004&gt;5,O1004&lt;$P$4),5,IF(AND(O1004&gt;=$P$4,O1004&lt;=6),6,MROUND(O1004,P$7))))),""))))</f>
        <v/>
      </c>
      <c r="Q1004" s="187" t="e">
        <f>IF(AND($O$7="B",ISNUMBER(O1004),MIN(G1004,K1004)&lt;#REF!),"!","")</f>
        <v>#REF!</v>
      </c>
      <c r="R1004" s="190" t="str">
        <f t="shared" si="168"/>
        <v/>
      </c>
      <c r="S1004" s="193" t="str">
        <f t="shared" si="178"/>
        <v/>
      </c>
    </row>
    <row r="1005" spans="1:19" x14ac:dyDescent="0.2">
      <c r="A1005" s="21" t="str">
        <f>OutputOsiris!A1005</f>
        <v/>
      </c>
      <c r="B1005" s="26" t="str">
        <f>VLOOKUP(A1005,InputToets!$A$9:$A$1008,1,FALSE)</f>
        <v/>
      </c>
      <c r="C1005" s="44" t="str">
        <f t="shared" si="169"/>
        <v/>
      </c>
      <c r="D1005" s="45" t="str">
        <f>VLOOKUP(A1005,Opdracht!$A$11:$A$1010,1,FALSE)</f>
        <v/>
      </c>
      <c r="E1005" s="44" t="str">
        <f t="shared" si="170"/>
        <v/>
      </c>
      <c r="F1005" s="19" t="str">
        <f>VLOOKUP(A1005,OutputOsiris!$A$9:$B$1008,2,FALSE)</f>
        <v/>
      </c>
      <c r="G1005" s="46" t="str">
        <f>IF(C1005="NEE","",VLOOKUP(A1005,InputToets!$A$9:$J$1008,8,FALSE))</f>
        <v/>
      </c>
      <c r="H1005" s="13">
        <f t="shared" si="171"/>
        <v>0</v>
      </c>
      <c r="I1005" s="12">
        <f t="shared" si="172"/>
        <v>1</v>
      </c>
      <c r="J1005" s="13">
        <f t="shared" si="173"/>
        <v>0</v>
      </c>
      <c r="K1005" s="46" t="str">
        <f>IF($K$7=0,"",VLOOKUP(A1005,Opdracht!$A$11:$J$1010,8,FALSE))</f>
        <v/>
      </c>
      <c r="L1005" s="13">
        <f t="shared" si="174"/>
        <v>0</v>
      </c>
      <c r="M1005" s="12">
        <f t="shared" si="175"/>
        <v>0</v>
      </c>
      <c r="N1005" s="12">
        <f t="shared" si="176"/>
        <v>0</v>
      </c>
      <c r="O1005" s="46" t="str">
        <f t="shared" si="177"/>
        <v/>
      </c>
      <c r="P1005" s="20" t="str">
        <f>IF(ISERROR(O1005),(G1005),IF(OR(ISERROR(G1005),ISERROR(K1005)),"",IF(AND(G1005="",K1005=""),IF(A1005="","",""),IF(ISNUMBER(O1005),IF(OR($O$7="T",$O$7="A"),IF(AND(O1005&gt;5,O1005&lt;$P$4),5,IF(AND(O1005&gt;=$P$4,O1005&lt;=6),6,MROUND(O1005,P$7))),IF(AND(MIN(G1005,K1005)&lt;#REF!,R1005="!",O1005&gt;=$P$4),"ONV",IF(AND(O1005&gt;5,O1005&lt;$P$4),5,IF(AND(O1005&gt;=$P$4,O1005&lt;=6),6,MROUND(O1005,P$7))))),""))))</f>
        <v/>
      </c>
      <c r="Q1005" s="187" t="e">
        <f>IF(AND($O$7="B",ISNUMBER(O1005),MIN(G1005,K1005)&lt;#REF!),"!","")</f>
        <v>#REF!</v>
      </c>
      <c r="R1005" s="190" t="str">
        <f t="shared" si="168"/>
        <v/>
      </c>
      <c r="S1005" s="193" t="str">
        <f t="shared" si="178"/>
        <v/>
      </c>
    </row>
    <row r="1006" spans="1:19" x14ac:dyDescent="0.2">
      <c r="A1006" s="21" t="str">
        <f>OutputOsiris!A1006</f>
        <v/>
      </c>
      <c r="B1006" s="26" t="str">
        <f>VLOOKUP(A1006,InputToets!$A$9:$A$1008,1,FALSE)</f>
        <v/>
      </c>
      <c r="C1006" s="44" t="str">
        <f t="shared" si="169"/>
        <v/>
      </c>
      <c r="D1006" s="45" t="str">
        <f>VLOOKUP(A1006,Opdracht!$A$11:$A$1010,1,FALSE)</f>
        <v/>
      </c>
      <c r="E1006" s="44" t="str">
        <f t="shared" si="170"/>
        <v/>
      </c>
      <c r="F1006" s="19" t="str">
        <f>VLOOKUP(A1006,OutputOsiris!$A$9:$B$1008,2,FALSE)</f>
        <v/>
      </c>
      <c r="G1006" s="46" t="str">
        <f>IF(C1006="NEE","",VLOOKUP(A1006,InputToets!$A$9:$J$1008,8,FALSE))</f>
        <v/>
      </c>
      <c r="H1006" s="13">
        <f t="shared" si="171"/>
        <v>0</v>
      </c>
      <c r="I1006" s="12">
        <f t="shared" si="172"/>
        <v>1</v>
      </c>
      <c r="J1006" s="13">
        <f t="shared" si="173"/>
        <v>0</v>
      </c>
      <c r="K1006" s="46" t="str">
        <f>IF($K$7=0,"",VLOOKUP(A1006,Opdracht!$A$11:$J$1010,8,FALSE))</f>
        <v/>
      </c>
      <c r="L1006" s="13">
        <f t="shared" si="174"/>
        <v>0</v>
      </c>
      <c r="M1006" s="12">
        <f t="shared" si="175"/>
        <v>0</v>
      </c>
      <c r="N1006" s="12">
        <f t="shared" si="176"/>
        <v>0</v>
      </c>
      <c r="O1006" s="46" t="str">
        <f t="shared" si="177"/>
        <v/>
      </c>
      <c r="P1006" s="20" t="str">
        <f>IF(ISERROR(O1006),(G1006),IF(OR(ISERROR(G1006),ISERROR(K1006)),"",IF(AND(G1006="",K1006=""),IF(A1006="","",""),IF(ISNUMBER(O1006),IF(OR($O$7="T",$O$7="A"),IF(AND(O1006&gt;5,O1006&lt;$P$4),5,IF(AND(O1006&gt;=$P$4,O1006&lt;=6),6,MROUND(O1006,P$7))),IF(AND(MIN(G1006,K1006)&lt;#REF!,R1006="!",O1006&gt;=$P$4),"ONV",IF(AND(O1006&gt;5,O1006&lt;$P$4),5,IF(AND(O1006&gt;=$P$4,O1006&lt;=6),6,MROUND(O1006,P$7))))),""))))</f>
        <v/>
      </c>
      <c r="Q1006" s="187" t="e">
        <f>IF(AND($O$7="B",ISNUMBER(O1006),MIN(G1006,K1006)&lt;#REF!),"!","")</f>
        <v>#REF!</v>
      </c>
      <c r="R1006" s="190" t="str">
        <f t="shared" si="168"/>
        <v/>
      </c>
      <c r="S1006" s="193" t="str">
        <f t="shared" si="178"/>
        <v/>
      </c>
    </row>
    <row r="1007" spans="1:19" x14ac:dyDescent="0.2">
      <c r="A1007" s="21" t="str">
        <f>OutputOsiris!A1007</f>
        <v/>
      </c>
      <c r="B1007" s="26" t="str">
        <f>VLOOKUP(A1007,InputToets!$A$9:$A$1008,1,FALSE)</f>
        <v/>
      </c>
      <c r="C1007" s="44" t="str">
        <f t="shared" si="169"/>
        <v/>
      </c>
      <c r="D1007" s="45" t="str">
        <f>VLOOKUP(A1007,Opdracht!$A$11:$A$1010,1,FALSE)</f>
        <v/>
      </c>
      <c r="E1007" s="44" t="str">
        <f t="shared" si="170"/>
        <v/>
      </c>
      <c r="F1007" s="19" t="str">
        <f>VLOOKUP(A1007,OutputOsiris!$A$9:$B$1008,2,FALSE)</f>
        <v/>
      </c>
      <c r="G1007" s="46" t="str">
        <f>IF(C1007="NEE","",VLOOKUP(A1007,InputToets!$A$9:$J$1008,8,FALSE))</f>
        <v/>
      </c>
      <c r="H1007" s="13">
        <f t="shared" si="171"/>
        <v>0</v>
      </c>
      <c r="I1007" s="12">
        <f t="shared" si="172"/>
        <v>1</v>
      </c>
      <c r="J1007" s="13">
        <f t="shared" si="173"/>
        <v>0</v>
      </c>
      <c r="K1007" s="46" t="str">
        <f>IF($K$7=0,"",VLOOKUP(A1007,Opdracht!$A$11:$J$1010,8,FALSE))</f>
        <v/>
      </c>
      <c r="L1007" s="13">
        <f t="shared" si="174"/>
        <v>0</v>
      </c>
      <c r="M1007" s="12">
        <f t="shared" si="175"/>
        <v>0</v>
      </c>
      <c r="N1007" s="12">
        <f t="shared" si="176"/>
        <v>0</v>
      </c>
      <c r="O1007" s="46" t="str">
        <f t="shared" si="177"/>
        <v/>
      </c>
      <c r="P1007" s="20" t="str">
        <f>IF(ISERROR(O1007),(G1007),IF(OR(ISERROR(G1007),ISERROR(K1007)),"",IF(AND(G1007="",K1007=""),IF(A1007="","",""),IF(ISNUMBER(O1007),IF(OR($O$7="T",$O$7="A"),IF(AND(O1007&gt;5,O1007&lt;$P$4),5,IF(AND(O1007&gt;=$P$4,O1007&lt;=6),6,MROUND(O1007,P$7))),IF(AND(MIN(G1007,K1007)&lt;#REF!,R1007="!",O1007&gt;=$P$4),"ONV",IF(AND(O1007&gt;5,O1007&lt;$P$4),5,IF(AND(O1007&gt;=$P$4,O1007&lt;=6),6,MROUND(O1007,P$7))))),""))))</f>
        <v/>
      </c>
      <c r="Q1007" s="187" t="e">
        <f>IF(AND($O$7="B",ISNUMBER(O1007),MIN(G1007,K1007)&lt;#REF!),"!","")</f>
        <v>#REF!</v>
      </c>
      <c r="R1007" s="190" t="str">
        <f t="shared" si="168"/>
        <v/>
      </c>
      <c r="S1007" s="193" t="str">
        <f t="shared" si="178"/>
        <v/>
      </c>
    </row>
    <row r="1008" spans="1:19" x14ac:dyDescent="0.2">
      <c r="A1008" s="21" t="str">
        <f>OutputOsiris!A1008</f>
        <v/>
      </c>
      <c r="B1008" s="26" t="str">
        <f>VLOOKUP(A1008,InputToets!$A$9:$A$1008,1,FALSE)</f>
        <v/>
      </c>
      <c r="C1008" s="44" t="str">
        <f t="shared" si="169"/>
        <v/>
      </c>
      <c r="D1008" s="45" t="str">
        <f>VLOOKUP(A1008,Opdracht!$A$11:$A$1010,1,FALSE)</f>
        <v/>
      </c>
      <c r="E1008" s="44" t="str">
        <f t="shared" si="170"/>
        <v/>
      </c>
      <c r="F1008" s="19" t="str">
        <f>VLOOKUP(A1008,OutputOsiris!$A$9:$B$1008,2,FALSE)</f>
        <v/>
      </c>
      <c r="G1008" s="46" t="str">
        <f>IF(C1008="NEE","",VLOOKUP(A1008,InputToets!$A$9:$J$1008,8,FALSE))</f>
        <v/>
      </c>
      <c r="H1008" s="13">
        <f t="shared" si="171"/>
        <v>0</v>
      </c>
      <c r="I1008" s="12">
        <f t="shared" si="172"/>
        <v>1</v>
      </c>
      <c r="J1008" s="13">
        <f t="shared" si="173"/>
        <v>0</v>
      </c>
      <c r="K1008" s="46" t="str">
        <f>IF($K$7=0,"",VLOOKUP(A1008,Opdracht!$A$11:$J$1010,8,FALSE))</f>
        <v/>
      </c>
      <c r="L1008" s="13">
        <f t="shared" si="174"/>
        <v>0</v>
      </c>
      <c r="M1008" s="12">
        <f t="shared" si="175"/>
        <v>0</v>
      </c>
      <c r="N1008" s="12">
        <f t="shared" si="176"/>
        <v>0</v>
      </c>
      <c r="O1008" s="46" t="str">
        <f t="shared" si="177"/>
        <v/>
      </c>
      <c r="P1008" s="20" t="str">
        <f>IF(ISERROR(O1008),(G1008),IF(OR(ISERROR(G1008),ISERROR(K1008)),"",IF(AND(G1008="",K1008=""),IF(A1008="","",""),IF(ISNUMBER(O1008),IF(OR($O$7="T",$O$7="A"),IF(AND(O1008&gt;5,O1008&lt;$P$4),5,IF(AND(O1008&gt;=$P$4,O1008&lt;=6),6,MROUND(O1008,P$7))),IF(AND(MIN(G1008,K1008)&lt;#REF!,R1008="!",O1008&gt;=$P$4),"ONV",IF(AND(O1008&gt;5,O1008&lt;$P$4),5,IF(AND(O1008&gt;=$P$4,O1008&lt;=6),6,MROUND(O1008,P$7))))),""))))</f>
        <v/>
      </c>
      <c r="Q1008" s="187" t="e">
        <f>IF(AND($O$7="B",ISNUMBER(O1008),MIN(G1008,K1008)&lt;#REF!),"!","")</f>
        <v>#REF!</v>
      </c>
      <c r="R1008" s="190" t="str">
        <f t="shared" si="168"/>
        <v/>
      </c>
      <c r="S1008" s="193" t="str">
        <f t="shared" si="178"/>
        <v/>
      </c>
    </row>
  </sheetData>
  <sheetProtection sheet="1" objects="1" scenarios="1"/>
  <mergeCells count="1">
    <mergeCell ref="C7:E7"/>
  </mergeCells>
  <conditionalFormatting sqref="C9:E1008">
    <cfRule type="cellIs" dxfId="19" priority="4" operator="equal">
      <formula>"NEE"</formula>
    </cfRule>
  </conditionalFormatting>
  <conditionalFormatting sqref="O9:O1008">
    <cfRule type="cellIs" dxfId="18" priority="3" operator="equal">
      <formula>"!"</formula>
    </cfRule>
  </conditionalFormatting>
  <conditionalFormatting sqref="R9:S1008">
    <cfRule type="cellIs" dxfId="17" priority="1" operator="equal">
      <formula>"!"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CA1009"/>
  <sheetViews>
    <sheetView zoomScaleNormal="100" workbookViewId="0">
      <pane ySplit="8" topLeftCell="A9" activePane="bottomLeft" state="frozen"/>
      <selection pane="bottomLeft" activeCell="H1" sqref="H1"/>
    </sheetView>
  </sheetViews>
  <sheetFormatPr baseColWidth="10" defaultColWidth="9.1640625" defaultRowHeight="15" x14ac:dyDescent="0.2"/>
  <cols>
    <col min="1" max="1" width="14.6640625" style="49" customWidth="1"/>
    <col min="2" max="2" width="9.33203125" style="49" customWidth="1"/>
    <col min="3" max="3" width="3.6640625" style="144" customWidth="1"/>
    <col min="4" max="4" width="14.6640625" style="49" customWidth="1"/>
    <col min="5" max="5" width="9.33203125" style="49" customWidth="1"/>
    <col min="6" max="6" width="4.5" style="51" customWidth="1"/>
    <col min="7" max="7" width="22.6640625" style="49" customWidth="1"/>
    <col min="8" max="8" width="7.33203125" style="50" customWidth="1"/>
    <col min="9" max="9" width="6.6640625" style="50" hidden="1" customWidth="1"/>
    <col min="10" max="10" width="7.33203125" style="50" customWidth="1"/>
    <col min="11" max="11" width="6.6640625" style="50" hidden="1" customWidth="1"/>
    <col min="12" max="12" width="7.33203125" style="50" customWidth="1"/>
    <col min="13" max="13" width="6.6640625" style="50" hidden="1" customWidth="1"/>
    <col min="14" max="14" width="7.33203125" style="50" customWidth="1"/>
    <col min="15" max="15" width="6.6640625" style="50" hidden="1" customWidth="1"/>
    <col min="16" max="16" width="7.33203125" style="50" customWidth="1"/>
    <col min="17" max="17" width="6.6640625" style="50" hidden="1" customWidth="1"/>
    <col min="18" max="18" width="7.33203125" style="50" customWidth="1"/>
    <col min="19" max="19" width="6.6640625" style="50" hidden="1" customWidth="1"/>
    <col min="20" max="20" width="7.33203125" style="50" customWidth="1"/>
    <col min="21" max="21" width="6.6640625" style="50" hidden="1" customWidth="1"/>
    <col min="22" max="22" width="7.33203125" style="50" customWidth="1"/>
    <col min="23" max="23" width="6.6640625" style="50" hidden="1" customWidth="1"/>
    <col min="24" max="24" width="7.33203125" style="50" customWidth="1"/>
    <col min="25" max="25" width="6.6640625" style="50" hidden="1" customWidth="1"/>
    <col min="26" max="26" width="7.33203125" style="50" customWidth="1"/>
    <col min="27" max="27" width="6.6640625" style="50" hidden="1" customWidth="1"/>
    <col min="28" max="28" width="15.5" style="51" hidden="1" customWidth="1"/>
    <col min="29" max="29" width="14" style="51" hidden="1" customWidth="1"/>
    <col min="30" max="30" width="13.1640625" style="51" hidden="1" customWidth="1"/>
    <col min="31" max="31" width="7.83203125" style="52" hidden="1" customWidth="1"/>
    <col min="32" max="32" width="10.1640625" style="113" bestFit="1" customWidth="1"/>
    <col min="33" max="33" width="9.1640625" style="56"/>
    <col min="34" max="34" width="2" style="149" customWidth="1"/>
    <col min="35" max="35" width="12.6640625" style="51" hidden="1" customWidth="1"/>
    <col min="36" max="36" width="12.6640625" style="52" hidden="1" customWidth="1"/>
    <col min="37" max="37" width="10.1640625" style="114" bestFit="1" customWidth="1"/>
    <col min="38" max="38" width="9.1640625" style="56"/>
    <col min="39" max="39" width="2" style="149" customWidth="1"/>
    <col min="40" max="40" width="12.6640625" style="51" hidden="1" customWidth="1"/>
    <col min="41" max="41" width="12.6640625" style="52" hidden="1" customWidth="1"/>
    <col min="42" max="42" width="10.1640625" style="113" bestFit="1" customWidth="1"/>
    <col min="43" max="43" width="9.5" style="56" bestFit="1" customWidth="1"/>
    <col min="44" max="44" width="2" style="149" customWidth="1"/>
    <col min="45" max="45" width="12.6640625" style="51" hidden="1" customWidth="1"/>
    <col min="46" max="46" width="12.6640625" style="52" hidden="1" customWidth="1"/>
    <col min="47" max="47" width="10.1640625" style="116" bestFit="1" customWidth="1"/>
    <col min="48" max="48" width="9.1640625" style="56"/>
    <col min="49" max="49" width="2" style="149" customWidth="1"/>
    <col min="50" max="50" width="12.6640625" style="51" hidden="1" customWidth="1"/>
    <col min="51" max="51" width="12.6640625" style="52" hidden="1" customWidth="1"/>
    <col min="52" max="52" width="10.1640625" style="116" bestFit="1" customWidth="1"/>
    <col min="53" max="53" width="9.1640625" style="56"/>
    <col min="54" max="54" width="2" style="149" customWidth="1"/>
    <col min="55" max="55" width="12.6640625" style="51" hidden="1" customWidth="1"/>
    <col min="56" max="56" width="12.6640625" style="52" hidden="1" customWidth="1"/>
    <col min="57" max="57" width="10.1640625" style="116" bestFit="1" customWidth="1"/>
    <col min="58" max="58" width="9.1640625" style="56"/>
    <col min="59" max="59" width="2" style="149" customWidth="1"/>
    <col min="60" max="60" width="12.6640625" style="51" hidden="1" customWidth="1"/>
    <col min="61" max="61" width="12.6640625" style="52" hidden="1" customWidth="1"/>
    <col min="62" max="62" width="10.1640625" style="116" bestFit="1" customWidth="1"/>
    <col min="63" max="63" width="9.1640625" style="56"/>
    <col min="64" max="64" width="2" style="149" customWidth="1"/>
    <col min="65" max="65" width="12.6640625" style="51" hidden="1" customWidth="1"/>
    <col min="66" max="66" width="12.6640625" style="52" hidden="1" customWidth="1"/>
    <col min="67" max="67" width="10.1640625" style="116" bestFit="1" customWidth="1"/>
    <col min="68" max="68" width="9.1640625" style="56"/>
    <col min="69" max="69" width="2" style="149" customWidth="1"/>
    <col min="70" max="70" width="12.6640625" style="51" hidden="1" customWidth="1"/>
    <col min="71" max="71" width="12.6640625" style="52" hidden="1" customWidth="1"/>
    <col min="72" max="72" width="10.1640625" style="116" bestFit="1" customWidth="1"/>
    <col min="73" max="73" width="9.1640625" style="56"/>
    <col min="74" max="74" width="2" style="149" customWidth="1"/>
    <col min="75" max="75" width="12.6640625" style="51" hidden="1" customWidth="1"/>
    <col min="76" max="76" width="12.6640625" style="52" hidden="1" customWidth="1"/>
    <col min="77" max="77" width="10.1640625" style="116" bestFit="1" customWidth="1"/>
    <col min="78" max="78" width="9.1640625" style="56"/>
    <col min="79" max="79" width="2" style="149" customWidth="1"/>
    <col min="80" max="16384" width="9.1640625" style="49"/>
  </cols>
  <sheetData>
    <row r="1" spans="1:79" s="66" customFormat="1" ht="35.25" customHeight="1" thickBot="1" x14ac:dyDescent="0.25">
      <c r="A1" s="65" t="s">
        <v>102</v>
      </c>
      <c r="C1" s="141"/>
      <c r="F1" s="68"/>
      <c r="H1" s="182" t="s">
        <v>89</v>
      </c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8"/>
      <c r="AC1" s="68"/>
      <c r="AD1" s="68"/>
      <c r="AE1" s="69"/>
      <c r="AF1" s="122"/>
      <c r="AG1" s="123"/>
      <c r="AH1" s="145"/>
      <c r="AI1" s="68"/>
      <c r="AJ1" s="69"/>
      <c r="AK1" s="126"/>
      <c r="AL1" s="123"/>
      <c r="AM1" s="145"/>
      <c r="AN1" s="68"/>
      <c r="AO1" s="69"/>
      <c r="AP1" s="122"/>
      <c r="AQ1" s="183"/>
      <c r="AR1" s="145"/>
      <c r="AS1" s="68"/>
      <c r="AT1" s="69"/>
      <c r="AU1" s="122"/>
      <c r="AV1" s="123"/>
      <c r="AW1" s="145"/>
      <c r="AX1" s="68"/>
      <c r="AY1" s="69"/>
      <c r="AZ1" s="122"/>
      <c r="BA1" s="123"/>
      <c r="BB1" s="145"/>
      <c r="BC1" s="68"/>
      <c r="BD1" s="69"/>
      <c r="BE1" s="122"/>
      <c r="BF1" s="123"/>
      <c r="BG1" s="145"/>
      <c r="BH1" s="68"/>
      <c r="BI1" s="69"/>
      <c r="BJ1" s="122"/>
      <c r="BK1" s="123"/>
      <c r="BL1" s="145"/>
      <c r="BM1" s="68"/>
      <c r="BN1" s="69"/>
      <c r="BO1" s="122"/>
      <c r="BP1" s="123"/>
      <c r="BQ1" s="145"/>
      <c r="BR1" s="68"/>
      <c r="BS1" s="69"/>
      <c r="BT1" s="122"/>
      <c r="BU1" s="123"/>
      <c r="BV1" s="145"/>
      <c r="BW1" s="68"/>
      <c r="BX1" s="69"/>
      <c r="BY1" s="122"/>
      <c r="BZ1" s="123"/>
      <c r="CA1" s="145"/>
    </row>
    <row r="2" spans="1:79" ht="18.75" customHeight="1" x14ac:dyDescent="0.2">
      <c r="A2" s="248" t="s">
        <v>106</v>
      </c>
      <c r="B2" s="255"/>
      <c r="C2" s="51"/>
      <c r="D2" s="248" t="str">
        <f>"(Eind)cijfer wordt berekend als van de "&amp; 10-COUNTIF(AG7:BZ7,0) &amp; " cijfers de verplichte bekend zijn en minimaal de waarde hebben van:"</f>
        <v>(Eind)cijfer wordt berekend als van de 2 cijfers de verplichte bekend zijn en minimaal de waarde hebben van:</v>
      </c>
      <c r="E2" s="249"/>
      <c r="F2" s="250"/>
      <c r="G2" s="75"/>
      <c r="H2" s="74" t="s">
        <v>76</v>
      </c>
      <c r="I2" s="70"/>
      <c r="J2" s="74" t="s">
        <v>89</v>
      </c>
      <c r="X2" s="51"/>
      <c r="Y2" s="51"/>
      <c r="Z2" s="51"/>
      <c r="AA2" s="75"/>
      <c r="AB2" s="75"/>
      <c r="AC2" s="75"/>
      <c r="AD2" s="75"/>
      <c r="AE2" s="75"/>
      <c r="AF2" s="75"/>
      <c r="AG2" s="70" t="str">
        <f>IF(AND(MAX(AG9:AG1008)&gt;10,$H$1="Cijfer"),"&gt;10!!!","")</f>
        <v/>
      </c>
      <c r="AH2" s="56"/>
      <c r="AI2" s="52"/>
      <c r="AJ2" s="54"/>
      <c r="AK2" s="56"/>
      <c r="AL2" s="70" t="str">
        <f>IF(AND(MAX(AL9:AL1008)&gt;10,$H$1="Cijfer"),"&gt;10!!!","")</f>
        <v/>
      </c>
      <c r="AM2" s="56"/>
      <c r="AN2" s="52"/>
      <c r="AO2" s="53"/>
      <c r="AP2" s="56"/>
      <c r="AQ2" s="70" t="str">
        <f>IF(AND(MAX(AQ9:AQ1008)&gt;10,$H$1="Cijfer"),"&gt;10!!!","")</f>
        <v/>
      </c>
      <c r="AR2" s="56"/>
      <c r="AS2" s="52"/>
      <c r="AT2" s="49"/>
      <c r="AU2" s="70" t="str">
        <f>IF(AND(AQ1&gt;10,$H$1="Cijfer"),"&gt;10!!!","")</f>
        <v/>
      </c>
      <c r="AV2" s="70" t="str">
        <f>IF(AND(MAX(AV9:AV1008)&gt;10,$H$1="Cijfer"),"&gt;10!!!","")</f>
        <v/>
      </c>
      <c r="AW2" s="56"/>
      <c r="AX2" s="52"/>
      <c r="AY2" s="49"/>
      <c r="AZ2" s="56"/>
      <c r="BA2" s="70" t="str">
        <f>IF(AND(MAX(BA9:BA1008)&gt;10,$H$1="Cijfer"),"&gt;10!!!","")</f>
        <v/>
      </c>
      <c r="BB2" s="56"/>
      <c r="BC2" s="52"/>
      <c r="BD2" s="49"/>
      <c r="BE2" s="56"/>
      <c r="BF2" s="70" t="str">
        <f>IF(AND(MAX(BF9:BF1008)&gt;10,$H$1="Cijfer"),"&gt;10!!!","")</f>
        <v/>
      </c>
      <c r="BG2" s="56"/>
      <c r="BH2" s="52"/>
      <c r="BI2" s="49"/>
      <c r="BJ2" s="56"/>
      <c r="BK2" s="70" t="str">
        <f>IF(AND(MAX(BK9:BK1008)&gt;10,$H$1="Cijfer"),"&gt;10!!!","")</f>
        <v/>
      </c>
      <c r="BL2" s="56"/>
      <c r="BM2" s="52"/>
      <c r="BN2" s="49"/>
      <c r="BO2" s="56"/>
      <c r="BP2" s="70" t="str">
        <f>IF(AND(MAX(BP9:BP1008)&gt;10,$H$1="Cijfer"),"&gt;10!!!","")</f>
        <v/>
      </c>
      <c r="BQ2" s="56"/>
      <c r="BR2" s="52"/>
      <c r="BS2" s="49"/>
      <c r="BT2" s="56"/>
      <c r="BU2" s="70" t="str">
        <f>IF(AND(MAX(BU9:BU1008)&gt;10,$H$1="Cijfer"),"&gt;10!!!","")</f>
        <v/>
      </c>
      <c r="BV2" s="56"/>
      <c r="BW2" s="52"/>
      <c r="BX2" s="49"/>
      <c r="BY2" s="56"/>
      <c r="BZ2" s="70" t="str">
        <f>IF(AND(MAX(BZ9:BZ1008)&gt;10,$H$1="Cijfer"),"&gt;10!!!","")</f>
        <v/>
      </c>
      <c r="CA2" s="56"/>
    </row>
    <row r="3" spans="1:79" ht="15" customHeight="1" thickBot="1" x14ac:dyDescent="0.25">
      <c r="A3" s="256"/>
      <c r="B3" s="257"/>
      <c r="C3" s="51"/>
      <c r="D3" s="251"/>
      <c r="E3" s="252"/>
      <c r="F3" s="253"/>
      <c r="G3" s="75"/>
      <c r="H3" s="74" t="s">
        <v>74</v>
      </c>
      <c r="I3" s="49"/>
      <c r="J3" s="74" t="s">
        <v>85</v>
      </c>
      <c r="K3" s="49"/>
      <c r="L3" s="49"/>
      <c r="M3" s="49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75"/>
      <c r="AB3" s="75"/>
      <c r="AC3" s="75"/>
      <c r="AD3" s="75"/>
      <c r="AE3" s="75"/>
      <c r="AF3" s="75"/>
      <c r="AG3" s="57"/>
      <c r="AH3" s="56"/>
      <c r="AI3" s="52"/>
      <c r="AJ3" s="54"/>
      <c r="AK3" s="56"/>
      <c r="AL3" s="57"/>
      <c r="AM3" s="56"/>
      <c r="AN3" s="52"/>
      <c r="AO3" s="53"/>
      <c r="AP3" s="56"/>
      <c r="AQ3" s="57"/>
      <c r="AR3" s="56"/>
      <c r="AS3" s="52"/>
      <c r="AT3" s="49"/>
      <c r="AU3" s="56"/>
      <c r="AV3" s="57"/>
      <c r="AW3" s="56"/>
      <c r="AX3" s="52"/>
      <c r="AY3" s="49"/>
      <c r="AZ3" s="56"/>
      <c r="BA3" s="57"/>
      <c r="BB3" s="56"/>
      <c r="BC3" s="52"/>
      <c r="BD3" s="49"/>
      <c r="BE3" s="56"/>
      <c r="BF3" s="57"/>
      <c r="BG3" s="56"/>
      <c r="BH3" s="52"/>
      <c r="BI3" s="49"/>
      <c r="BJ3" s="56"/>
      <c r="BK3" s="57"/>
      <c r="BL3" s="56"/>
      <c r="BM3" s="52"/>
      <c r="BN3" s="49"/>
      <c r="BO3" s="56"/>
      <c r="BP3" s="57"/>
      <c r="BQ3" s="56"/>
      <c r="BR3" s="52"/>
      <c r="BS3" s="49"/>
      <c r="BT3" s="56"/>
      <c r="BU3" s="57"/>
      <c r="BV3" s="56"/>
      <c r="BW3" s="52"/>
      <c r="BX3" s="49"/>
      <c r="BY3" s="56"/>
      <c r="BZ3" s="57"/>
      <c r="CA3" s="56"/>
    </row>
    <row r="4" spans="1:79" ht="15" customHeight="1" x14ac:dyDescent="0.2">
      <c r="A4" s="256"/>
      <c r="B4" s="257"/>
      <c r="C4" s="51"/>
      <c r="D4" s="251"/>
      <c r="E4" s="252"/>
      <c r="F4" s="253"/>
      <c r="G4" s="75"/>
      <c r="H4" s="237" t="s">
        <v>86</v>
      </c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9"/>
      <c r="AI4" s="52"/>
      <c r="AJ4" s="54"/>
      <c r="AK4" s="56"/>
      <c r="AL4" s="57"/>
      <c r="AM4" s="56"/>
      <c r="AN4" s="52"/>
      <c r="AO4" s="53"/>
      <c r="AP4" s="56"/>
      <c r="AQ4" s="57"/>
      <c r="AR4" s="56"/>
      <c r="AS4" s="52"/>
      <c r="AT4" s="49"/>
      <c r="AU4" s="56"/>
      <c r="AV4" s="57"/>
      <c r="AW4" s="56"/>
      <c r="AX4" s="52"/>
      <c r="AY4" s="49"/>
      <c r="AZ4" s="56"/>
      <c r="BA4" s="57"/>
      <c r="BB4" s="56"/>
      <c r="BC4" s="52"/>
      <c r="BD4" s="49"/>
      <c r="BE4" s="56"/>
      <c r="BF4" s="57"/>
      <c r="BG4" s="56"/>
      <c r="BH4" s="52"/>
      <c r="BI4" s="49"/>
      <c r="BJ4" s="56"/>
      <c r="BK4" s="57"/>
      <c r="BL4" s="56"/>
      <c r="BM4" s="52"/>
      <c r="BN4" s="49"/>
      <c r="BO4" s="56"/>
      <c r="BP4" s="57"/>
      <c r="BQ4" s="56"/>
      <c r="BR4" s="52"/>
      <c r="BS4" s="49"/>
      <c r="BT4" s="56"/>
      <c r="BU4" s="57"/>
      <c r="BV4" s="56"/>
      <c r="BW4" s="52"/>
      <c r="BX4" s="49"/>
      <c r="BY4" s="56"/>
      <c r="BZ4" s="57"/>
      <c r="CA4" s="56"/>
    </row>
    <row r="5" spans="1:79" x14ac:dyDescent="0.2">
      <c r="A5" s="256"/>
      <c r="B5" s="257"/>
      <c r="C5" s="51"/>
      <c r="D5" s="251"/>
      <c r="E5" s="252"/>
      <c r="F5" s="253"/>
      <c r="G5" s="75"/>
      <c r="H5" s="240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2"/>
      <c r="AI5" s="52"/>
      <c r="AJ5" s="54"/>
      <c r="AK5" s="56"/>
      <c r="AL5" s="57"/>
      <c r="AM5" s="56"/>
      <c r="AN5" s="52"/>
      <c r="AO5" s="53"/>
      <c r="AP5" s="56"/>
      <c r="AQ5" s="57"/>
      <c r="AR5" s="56"/>
      <c r="AS5" s="52"/>
      <c r="AT5" s="49"/>
      <c r="AU5" s="56"/>
      <c r="AV5" s="57"/>
      <c r="AW5" s="56"/>
      <c r="AX5" s="52"/>
      <c r="AY5" s="49"/>
      <c r="AZ5" s="56"/>
      <c r="BA5" s="57"/>
      <c r="BB5" s="56"/>
      <c r="BC5" s="52"/>
      <c r="BD5" s="49"/>
      <c r="BE5" s="56"/>
      <c r="BF5" s="57"/>
      <c r="BG5" s="56"/>
      <c r="BH5" s="52"/>
      <c r="BI5" s="49"/>
      <c r="BJ5" s="56"/>
      <c r="BK5" s="57"/>
      <c r="BL5" s="56"/>
      <c r="BM5" s="52"/>
      <c r="BN5" s="49"/>
      <c r="BO5" s="56"/>
      <c r="BP5" s="57"/>
      <c r="BQ5" s="56"/>
      <c r="BR5" s="52"/>
      <c r="BS5" s="49"/>
      <c r="BT5" s="56"/>
      <c r="BU5" s="57"/>
      <c r="BV5" s="56"/>
      <c r="BW5" s="52"/>
      <c r="BX5" s="49"/>
      <c r="BY5" s="56"/>
      <c r="BZ5" s="57"/>
      <c r="CA5" s="56"/>
    </row>
    <row r="6" spans="1:79" ht="16" thickBot="1" x14ac:dyDescent="0.25">
      <c r="A6" s="258"/>
      <c r="B6" s="259"/>
      <c r="C6" s="70"/>
      <c r="D6" s="151"/>
      <c r="E6" s="246">
        <v>1</v>
      </c>
      <c r="F6" s="247"/>
      <c r="H6" s="243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5"/>
      <c r="AI6" s="56"/>
      <c r="AJ6" s="57"/>
      <c r="AK6" s="59"/>
      <c r="AM6" s="70"/>
      <c r="AN6" s="56"/>
      <c r="AO6" s="57"/>
      <c r="AP6" s="58"/>
      <c r="AR6" s="70"/>
      <c r="AS6" s="56"/>
      <c r="AT6" s="57"/>
      <c r="AU6" s="58"/>
      <c r="AW6" s="70"/>
      <c r="AX6" s="56"/>
      <c r="AY6" s="57"/>
      <c r="AZ6" s="58"/>
      <c r="BB6" s="70"/>
      <c r="BC6" s="56"/>
      <c r="BD6" s="57"/>
      <c r="BE6" s="58"/>
      <c r="BG6" s="70"/>
      <c r="BH6" s="56"/>
      <c r="BI6" s="57"/>
      <c r="BJ6" s="58"/>
      <c r="BL6" s="70"/>
      <c r="BM6" s="56"/>
      <c r="BN6" s="57"/>
      <c r="BO6" s="58"/>
      <c r="BQ6" s="70"/>
      <c r="BR6" s="56"/>
      <c r="BS6" s="57"/>
      <c r="BT6" s="58"/>
      <c r="BV6" s="70"/>
      <c r="BW6" s="56"/>
      <c r="BX6" s="57"/>
      <c r="BY6" s="58"/>
      <c r="CA6" s="70"/>
    </row>
    <row r="7" spans="1:79" ht="48.75" customHeight="1" x14ac:dyDescent="0.2">
      <c r="A7" s="254" t="s">
        <v>101</v>
      </c>
      <c r="B7" s="254"/>
      <c r="C7" s="70"/>
      <c r="D7" s="254" t="s">
        <v>62</v>
      </c>
      <c r="E7" s="254"/>
      <c r="F7" s="73"/>
      <c r="H7" s="152" t="s">
        <v>76</v>
      </c>
      <c r="I7" s="153"/>
      <c r="J7" s="153" t="s">
        <v>76</v>
      </c>
      <c r="K7" s="153"/>
      <c r="L7" s="153" t="s">
        <v>76</v>
      </c>
      <c r="M7" s="153"/>
      <c r="N7" s="153" t="s">
        <v>76</v>
      </c>
      <c r="O7" s="153"/>
      <c r="P7" s="153" t="s">
        <v>76</v>
      </c>
      <c r="Q7" s="153"/>
      <c r="R7" s="153" t="s">
        <v>76</v>
      </c>
      <c r="S7" s="153"/>
      <c r="T7" s="153" t="s">
        <v>76</v>
      </c>
      <c r="U7" s="153"/>
      <c r="V7" s="153" t="s">
        <v>76</v>
      </c>
      <c r="W7" s="153"/>
      <c r="X7" s="153" t="s">
        <v>76</v>
      </c>
      <c r="Y7" s="153"/>
      <c r="Z7" s="154" t="s">
        <v>76</v>
      </c>
      <c r="AA7" s="60"/>
      <c r="AB7" s="61"/>
      <c r="AC7" s="71"/>
      <c r="AD7" s="61"/>
      <c r="AE7" s="62"/>
      <c r="AF7" s="124" t="s">
        <v>73</v>
      </c>
      <c r="AG7" s="125">
        <v>1</v>
      </c>
      <c r="AH7" s="146"/>
      <c r="AI7" s="120"/>
      <c r="AJ7" s="121"/>
      <c r="AK7" s="118" t="s">
        <v>73</v>
      </c>
      <c r="AL7" s="119">
        <v>1</v>
      </c>
      <c r="AM7" s="150"/>
      <c r="AN7" s="120"/>
      <c r="AO7" s="121"/>
      <c r="AP7" s="118" t="s">
        <v>73</v>
      </c>
      <c r="AQ7" s="119">
        <v>0</v>
      </c>
      <c r="AR7" s="150"/>
      <c r="AS7" s="120"/>
      <c r="AT7" s="121"/>
      <c r="AU7" s="118" t="s">
        <v>73</v>
      </c>
      <c r="AV7" s="119">
        <v>0</v>
      </c>
      <c r="AW7" s="150"/>
      <c r="AX7" s="120"/>
      <c r="AY7" s="121"/>
      <c r="AZ7" s="118" t="s">
        <v>73</v>
      </c>
      <c r="BA7" s="119">
        <v>0</v>
      </c>
      <c r="BB7" s="150"/>
      <c r="BC7" s="120"/>
      <c r="BD7" s="121"/>
      <c r="BE7" s="118" t="s">
        <v>73</v>
      </c>
      <c r="BF7" s="119">
        <v>0</v>
      </c>
      <c r="BG7" s="150"/>
      <c r="BH7" s="120"/>
      <c r="BI7" s="121"/>
      <c r="BJ7" s="118" t="s">
        <v>73</v>
      </c>
      <c r="BK7" s="119">
        <v>0</v>
      </c>
      <c r="BL7" s="150"/>
      <c r="BM7" s="120"/>
      <c r="BN7" s="121"/>
      <c r="BO7" s="118" t="s">
        <v>73</v>
      </c>
      <c r="BP7" s="119">
        <v>0</v>
      </c>
      <c r="BQ7" s="150"/>
      <c r="BR7" s="120"/>
      <c r="BS7" s="121"/>
      <c r="BT7" s="118" t="s">
        <v>73</v>
      </c>
      <c r="BU7" s="119">
        <v>0</v>
      </c>
      <c r="BV7" s="150"/>
      <c r="BW7" s="120"/>
      <c r="BX7" s="121"/>
      <c r="BY7" s="118" t="s">
        <v>73</v>
      </c>
      <c r="BZ7" s="119">
        <v>0</v>
      </c>
      <c r="CA7" s="150"/>
    </row>
    <row r="8" spans="1:79" x14ac:dyDescent="0.2">
      <c r="A8" s="64" t="s">
        <v>51</v>
      </c>
      <c r="B8" s="64" t="s">
        <v>63</v>
      </c>
      <c r="C8" s="142" t="s">
        <v>64</v>
      </c>
      <c r="D8" s="64" t="s">
        <v>51</v>
      </c>
      <c r="E8" s="64" t="s">
        <v>103</v>
      </c>
      <c r="F8" s="142" t="s">
        <v>64</v>
      </c>
      <c r="G8" s="72" t="s">
        <v>2</v>
      </c>
      <c r="H8" s="63" t="s">
        <v>90</v>
      </c>
      <c r="I8" s="63" t="s">
        <v>15</v>
      </c>
      <c r="J8" s="63" t="s">
        <v>91</v>
      </c>
      <c r="K8" s="63" t="s">
        <v>16</v>
      </c>
      <c r="L8" s="63" t="s">
        <v>92</v>
      </c>
      <c r="M8" s="63" t="s">
        <v>65</v>
      </c>
      <c r="N8" s="63" t="s">
        <v>93</v>
      </c>
      <c r="O8" s="63" t="s">
        <v>66</v>
      </c>
      <c r="P8" s="63" t="s">
        <v>94</v>
      </c>
      <c r="Q8" s="63" t="s">
        <v>67</v>
      </c>
      <c r="R8" s="63" t="s">
        <v>95</v>
      </c>
      <c r="S8" s="63" t="s">
        <v>68</v>
      </c>
      <c r="T8" s="63" t="s">
        <v>96</v>
      </c>
      <c r="U8" s="63" t="s">
        <v>69</v>
      </c>
      <c r="V8" s="63" t="s">
        <v>97</v>
      </c>
      <c r="W8" s="63" t="s">
        <v>70</v>
      </c>
      <c r="X8" s="63" t="s">
        <v>98</v>
      </c>
      <c r="Y8" s="63" t="s">
        <v>71</v>
      </c>
      <c r="Z8" s="63" t="s">
        <v>99</v>
      </c>
      <c r="AA8" s="63" t="s">
        <v>72</v>
      </c>
      <c r="AB8" s="64" t="s">
        <v>105</v>
      </c>
      <c r="AC8" s="64" t="s">
        <v>104</v>
      </c>
      <c r="AD8" s="64" t="s">
        <v>52</v>
      </c>
      <c r="AE8" s="64" t="s">
        <v>52</v>
      </c>
      <c r="AF8" s="110" t="s">
        <v>41</v>
      </c>
      <c r="AG8" s="64" t="s">
        <v>90</v>
      </c>
      <c r="AH8" s="147" t="s">
        <v>75</v>
      </c>
      <c r="AI8" s="64" t="s">
        <v>53</v>
      </c>
      <c r="AJ8" s="64" t="s">
        <v>53</v>
      </c>
      <c r="AK8" s="115" t="s">
        <v>42</v>
      </c>
      <c r="AL8" s="64" t="s">
        <v>91</v>
      </c>
      <c r="AM8" s="147" t="s">
        <v>75</v>
      </c>
      <c r="AN8" s="64" t="s">
        <v>54</v>
      </c>
      <c r="AO8" s="64" t="s">
        <v>54</v>
      </c>
      <c r="AP8" s="110" t="s">
        <v>43</v>
      </c>
      <c r="AQ8" s="64" t="s">
        <v>92</v>
      </c>
      <c r="AR8" s="147" t="s">
        <v>75</v>
      </c>
      <c r="AS8" s="64" t="s">
        <v>55</v>
      </c>
      <c r="AT8" s="64" t="s">
        <v>55</v>
      </c>
      <c r="AU8" s="117" t="s">
        <v>44</v>
      </c>
      <c r="AV8" s="64" t="s">
        <v>93</v>
      </c>
      <c r="AW8" s="147" t="s">
        <v>75</v>
      </c>
      <c r="AX8" s="64" t="s">
        <v>56</v>
      </c>
      <c r="AY8" s="64" t="s">
        <v>56</v>
      </c>
      <c r="AZ8" s="117" t="s">
        <v>45</v>
      </c>
      <c r="BA8" s="64" t="s">
        <v>94</v>
      </c>
      <c r="BB8" s="147" t="s">
        <v>75</v>
      </c>
      <c r="BC8" s="64" t="s">
        <v>57</v>
      </c>
      <c r="BD8" s="64" t="s">
        <v>57</v>
      </c>
      <c r="BE8" s="117" t="s">
        <v>46</v>
      </c>
      <c r="BF8" s="64" t="s">
        <v>95</v>
      </c>
      <c r="BG8" s="147" t="s">
        <v>75</v>
      </c>
      <c r="BH8" s="64" t="s">
        <v>58</v>
      </c>
      <c r="BI8" s="64" t="s">
        <v>58</v>
      </c>
      <c r="BJ8" s="117" t="s">
        <v>47</v>
      </c>
      <c r="BK8" s="64" t="s">
        <v>96</v>
      </c>
      <c r="BL8" s="147" t="s">
        <v>75</v>
      </c>
      <c r="BM8" s="64" t="s">
        <v>59</v>
      </c>
      <c r="BN8" s="64" t="s">
        <v>59</v>
      </c>
      <c r="BO8" s="117" t="s">
        <v>48</v>
      </c>
      <c r="BP8" s="64" t="s">
        <v>97</v>
      </c>
      <c r="BQ8" s="147" t="s">
        <v>75</v>
      </c>
      <c r="BR8" s="64" t="s">
        <v>60</v>
      </c>
      <c r="BS8" s="64" t="s">
        <v>60</v>
      </c>
      <c r="BT8" s="117" t="s">
        <v>49</v>
      </c>
      <c r="BU8" s="64" t="s">
        <v>98</v>
      </c>
      <c r="BV8" s="147" t="s">
        <v>75</v>
      </c>
      <c r="BW8" s="64" t="s">
        <v>61</v>
      </c>
      <c r="BX8" s="64" t="s">
        <v>61</v>
      </c>
      <c r="BY8" s="117" t="s">
        <v>50</v>
      </c>
      <c r="BZ8" s="64" t="s">
        <v>99</v>
      </c>
      <c r="CA8" s="147" t="s">
        <v>75</v>
      </c>
    </row>
    <row r="9" spans="1:79" x14ac:dyDescent="0.2">
      <c r="A9" s="47" t="str">
        <f>IF($H$1="Score",IF(OutputOsiris!A9&lt;&gt;"9999999",OutputOsiris!A9,""),"")</f>
        <v/>
      </c>
      <c r="B9" s="76" t="str">
        <f>IF($H$1="Score",IF(A9="","",IF(ISERROR(AB9),"MISSING",AB9)),"")</f>
        <v/>
      </c>
      <c r="C9" s="143" t="str">
        <f>IF(ISNUMBER(B9),IF(OR(ISERROR(H9),ISERROR(J9),ISERROR(L9),ISERROR(N9),ISERROR(P9),ISERROR(R9),ISERROR(T9),ISERROR(V9),ISERROR(X9),ISERROR(Z9)),"M",""),"")</f>
        <v/>
      </c>
      <c r="D9" s="47" t="str">
        <f>IF($H$1="Cijfer",IF(OutputOsiris!A9&lt;&gt;"9999999",OutputOsiris!A9,""),"")</f>
        <v/>
      </c>
      <c r="E9" s="76" t="str">
        <f>IF($H$1="Cijfer",IF(D9="","",IF(ISERROR(AC9),"MISSING",IF(OR(AND(I9&gt;0,I9&lt;$E$6),AND(K9&gt;0,K9&lt;$E$6),AND(M9&gt;0,M9&lt;$E$6),AND(O9&gt;0,O9&lt;$E$6),AND(Q9&gt;0,Q9&lt;$E$6),AND(S9&gt;0,S9&lt;$E$6),AND(U9&gt;0,U9&lt;$E$6),AND(W9&gt;0,W9&lt;$E$6),AND(Y9&gt;0,Y9&lt;$E$6),AND(AA9&gt;0,AA9&lt;$E$6),AND(O9&gt;0,O9&lt;$E$6)),"!",AC9))),"")</f>
        <v/>
      </c>
      <c r="F9" s="143" t="str">
        <f>IF(ISNUMBER(E9),IF(OR(ISERROR(H9),ISERROR(J9),ISERROR(L9),ISERROR(N9),ISERROR(P9),ISERROR(R9),ISERROR(T9),ISERROR(V9),ISERROR(X9),ISERROR(Z9)),"M",""),"")</f>
        <v/>
      </c>
      <c r="G9" s="47" t="str">
        <f>IF(ISBLANK(OutputOsiris!B9),"",OutputOsiris!B9)</f>
        <v/>
      </c>
      <c r="H9" s="47">
        <f>IF(AND($AG$7&gt;0,OutputOsiris!$A9&lt;&gt;"9999999"),VLOOKUP(OutputOsiris!A9,$AD$9:$AG$1008,4,FALSE),"")</f>
        <v>0</v>
      </c>
      <c r="I9" s="47">
        <f t="shared" ref="I9" si="0">IF(AND(ISERROR(H9),H$7="N"),0,H9)</f>
        <v>0</v>
      </c>
      <c r="J9" s="47">
        <f>IF(AND($AL$7&gt;0,OutputOsiris!$A9&lt;&gt;"9999999"),VLOOKUP(OutputOsiris!A9,$AI$9:$AL$1008,4,FALSE),"")</f>
        <v>0</v>
      </c>
      <c r="K9" s="47">
        <f t="shared" ref="K9" si="1">IF(AND(ISERROR(J9),J$7="N"),0,J9)</f>
        <v>0</v>
      </c>
      <c r="L9" s="47" t="str">
        <f>IF(AND($AQ$7&gt;0,OutputOsiris!$A9&lt;&gt;"9999999"),VLOOKUP(OutputOsiris!A9,$AN$9:$AQ$1008,4,FALSE),"")</f>
        <v/>
      </c>
      <c r="M9" s="47" t="str">
        <f t="shared" ref="M9" si="2">IF(AND(ISERROR(L9),L$7="N"),0,L9)</f>
        <v/>
      </c>
      <c r="N9" s="47" t="str">
        <f>IF(AND($AV$7&gt;0,OutputOsiris!$A9&lt;&gt;"9999999"),VLOOKUP(OutputOsiris!A9,$AS$9:$AV$1008,4,FALSE),"")</f>
        <v/>
      </c>
      <c r="O9" s="47" t="str">
        <f t="shared" ref="O9" si="3">IF(AND(ISERROR(N9),N$7="N"),0,N9)</f>
        <v/>
      </c>
      <c r="P9" s="47" t="str">
        <f>IF(AND($BA$7&gt;0,OutputOsiris!$A9&lt;&gt;"9999999"),VLOOKUP(OutputOsiris!A9,$AX$9:$BA$1008,4,FALSE),"")</f>
        <v/>
      </c>
      <c r="Q9" s="47" t="str">
        <f t="shared" ref="Q9" si="4">IF(AND(ISERROR(P9),P$7="N"),0,P9)</f>
        <v/>
      </c>
      <c r="R9" s="47" t="str">
        <f>IF(AND($BF$7&gt;0,OutputOsiris!$A9&lt;&gt;"9999999"),VLOOKUP(OutputOsiris!A9,$BC$9:$BF$1008,4,FALSE),"")</f>
        <v/>
      </c>
      <c r="S9" s="47" t="str">
        <f t="shared" ref="S9" si="5">IF(AND(ISERROR(R9),R$7="N"),0,R9)</f>
        <v/>
      </c>
      <c r="T9" s="47" t="str">
        <f>IF(AND($BK$7&gt;0,OutputOsiris!$A9&lt;&gt;"9999999"),VLOOKUP(OutputOsiris!A9,$BH$9:$BK$1008,4,FALSE),"")</f>
        <v/>
      </c>
      <c r="U9" s="47" t="str">
        <f t="shared" ref="U9" si="6">IF(AND(ISERROR(T9),T$7="N"),0,T9)</f>
        <v/>
      </c>
      <c r="V9" s="47" t="str">
        <f>IF(AND($BP$7&gt;0,OutputOsiris!$A9&lt;&gt;"9999999"),VLOOKUP(OutputOsiris!A9,$BM$9:$BP$1008,4,FALSE),"")</f>
        <v/>
      </c>
      <c r="W9" s="47" t="str">
        <f t="shared" ref="W9" si="7">IF(AND(ISERROR(V9),V$7="N"),0,V9)</f>
        <v/>
      </c>
      <c r="X9" s="47" t="str">
        <f>IF(AND($BU$7&gt;0,OutputOsiris!$A9&lt;&gt;"9999999"),VLOOKUP(OutputOsiris!A9,$BR$9:$BU$1008,4,FALSE),"")</f>
        <v/>
      </c>
      <c r="Y9" s="47" t="str">
        <f t="shared" ref="Y9" si="8">IF(AND(ISERROR(X9),X$7="N"),0,X9)</f>
        <v/>
      </c>
      <c r="Z9" s="47" t="str">
        <f>IF(AND($BZ$7&gt;0,OutputOsiris!$A9&lt;&gt;"9999999"),VLOOKUP(OutputOsiris!A9,$BW$9:$BZ$1008,4,FALSE),"")</f>
        <v/>
      </c>
      <c r="AA9" s="47" t="str">
        <f t="shared" ref="AA9" si="9">IF(AND(ISERROR(Z9),Z$7="N"),0,Z9)</f>
        <v/>
      </c>
      <c r="AB9" s="47">
        <f>IF(I9="",0,I9*$AG$7)+IF(K9="",0,K9*$AL$7)+IF(M9="",0,M9*$AQ$7)+IF(O9="",0,O9*$AV$7)+IF(Q9="",0,Q9*$BA$7)+IF(S9="",0,S9*$BF$7)+IF(U9="",0,U9*$BK$7)+IF(W9="",0,W9*$BP$7)+IF(Y9="",0,Y9*$BU$7)+IF(AA9="",0,AA9*$BZ$7)</f>
        <v>0</v>
      </c>
      <c r="AC9" s="47">
        <f>AB9/SUM($AG$7,$AL$7,$AQ$7,$AV$7,$BA$7,$BF$7,$BK$7,$BP$7,$BU$7,$BZ$7)</f>
        <v>0</v>
      </c>
      <c r="AD9" s="47" t="str">
        <f t="shared" ref="AD9" si="10">TEXT(RIGHT(TRIM(AF9),7),"0000000")</f>
        <v/>
      </c>
      <c r="AE9" s="48" t="str">
        <f>IF(ISBLANK(AF9),"",VLOOKUP(AD9,OutputOsiris!$A$9:$A$1008,1,FALSE))</f>
        <v/>
      </c>
      <c r="AF9" s="111"/>
      <c r="AG9" s="78"/>
      <c r="AH9" s="148" t="str">
        <f t="shared" ref="AH9:AH72" si="11">IF(ISBLANK(AF9),"",IF(ISERROR(AE9),"M",""))</f>
        <v/>
      </c>
      <c r="AI9" s="47" t="str">
        <f t="shared" ref="AI9:AI73" si="12">TEXT(RIGHT(TRIM(AK9),7),"0000000")</f>
        <v/>
      </c>
      <c r="AJ9" s="48" t="str">
        <f>IF(ISBLANK(AK9),"",VLOOKUP(AI9,OutputOsiris!$A$9:$A$1008,1,FALSE))</f>
        <v/>
      </c>
      <c r="AK9" s="112"/>
      <c r="AL9" s="78"/>
      <c r="AM9" s="148" t="str">
        <f t="shared" ref="AM9:AM72" si="13">IF(ISBLANK(AK9),"",IF(ISERROR(AJ9),"M",""))</f>
        <v/>
      </c>
      <c r="AN9" s="47" t="str">
        <f t="shared" ref="AN9" si="14">TEXT(RIGHT(TRIM(AP9),7),"0000000")</f>
        <v/>
      </c>
      <c r="AO9" s="48" t="str">
        <f>IF(ISBLANK(AP9),"",VLOOKUP(AN9,OutputOsiris!$A$9:$A$1008,1,FALSE))</f>
        <v/>
      </c>
      <c r="AP9" s="111"/>
      <c r="AQ9" s="78"/>
      <c r="AR9" s="148" t="str">
        <f t="shared" ref="AR9:AR72" si="15">IF(ISBLANK(AP9),"",IF(ISERROR(AO9),"M",""))</f>
        <v/>
      </c>
      <c r="AS9" s="47" t="str">
        <f t="shared" ref="AS9" si="16">TEXT(RIGHT(TRIM(AU9),7),"0000000")</f>
        <v/>
      </c>
      <c r="AT9" s="48" t="str">
        <f>IF(ISBLANK(AU9),"",VLOOKUP(AS9,OutputOsiris!$A$9:$A$1008,1,FALSE))</f>
        <v/>
      </c>
      <c r="AU9" s="111"/>
      <c r="AV9" s="78"/>
      <c r="AW9" s="148" t="str">
        <f t="shared" ref="AW9:AW72" si="17">IF(ISBLANK(AU9),"",IF(ISERROR(AT9),"M",""))</f>
        <v/>
      </c>
      <c r="AX9" s="47" t="str">
        <f t="shared" ref="AX9" si="18">TEXT(RIGHT(TRIM(AZ9),7),"0000000")</f>
        <v/>
      </c>
      <c r="AY9" s="48" t="str">
        <f>IF(ISBLANK(AZ9),"",VLOOKUP(AX9,OutputOsiris!$A$9:$A$1008,1,FALSE))</f>
        <v/>
      </c>
      <c r="AZ9" s="111"/>
      <c r="BA9" s="78"/>
      <c r="BB9" s="148" t="str">
        <f t="shared" ref="BB9:BB72" si="19">IF(ISBLANK(AZ9),"",IF(ISERROR(AY9),"M",""))</f>
        <v/>
      </c>
      <c r="BC9" s="47" t="str">
        <f t="shared" ref="BC9" si="20">TEXT(RIGHT(TRIM(BE9),7),"0000000")</f>
        <v/>
      </c>
      <c r="BD9" s="48" t="str">
        <f>IF(ISBLANK(BE9),"",VLOOKUP(BC9,OutputOsiris!$A$9:$A$1008,1,FALSE))</f>
        <v/>
      </c>
      <c r="BE9" s="111"/>
      <c r="BF9" s="78"/>
      <c r="BG9" s="148" t="str">
        <f t="shared" ref="BG9:BG72" si="21">IF(ISBLANK(BE9),"",IF(ISERROR(BD9),"M",""))</f>
        <v/>
      </c>
      <c r="BH9" s="47" t="str">
        <f t="shared" ref="BH9" si="22">TEXT(RIGHT(TRIM(BJ9),7),"0000000")</f>
        <v/>
      </c>
      <c r="BI9" s="48" t="str">
        <f>IF(ISBLANK(BJ9),"",VLOOKUP(BH9,OutputOsiris!$A$9:$A$1008,1,FALSE))</f>
        <v/>
      </c>
      <c r="BJ9" s="111"/>
      <c r="BK9" s="78"/>
      <c r="BL9" s="148" t="str">
        <f t="shared" ref="BL9:BL72" si="23">IF(ISBLANK(BJ9),"",IF(ISERROR(BI9),"M",""))</f>
        <v/>
      </c>
      <c r="BM9" s="47" t="str">
        <f t="shared" ref="BM9" si="24">TEXT(RIGHT(TRIM(BO9),7),"0000000")</f>
        <v/>
      </c>
      <c r="BN9" s="48" t="str">
        <f>IF(ISBLANK(BO9),"",VLOOKUP(BM9,OutputOsiris!$A$9:$A$1008,1,FALSE))</f>
        <v/>
      </c>
      <c r="BO9" s="111"/>
      <c r="BP9" s="78"/>
      <c r="BQ9" s="148" t="str">
        <f t="shared" ref="BQ9:BQ72" si="25">IF(ISBLANK(BO9),"",IF(ISERROR(BN9),"M",""))</f>
        <v/>
      </c>
      <c r="BR9" s="47" t="str">
        <f t="shared" ref="BR9" si="26">TEXT(RIGHT(TRIM(BT9),7),"0000000")</f>
        <v/>
      </c>
      <c r="BS9" s="48" t="str">
        <f>IF(ISBLANK(BT9),"",VLOOKUP(BR9,OutputOsiris!$A$9:$A$1008,1,FALSE))</f>
        <v/>
      </c>
      <c r="BT9" s="111"/>
      <c r="BU9" s="78"/>
      <c r="BV9" s="148" t="str">
        <f t="shared" ref="BV9:BV72" si="27">IF(ISBLANK(BT9),"",IF(ISERROR(BS9),"M",""))</f>
        <v/>
      </c>
      <c r="BW9" s="47" t="str">
        <f t="shared" ref="BW9" si="28">TEXT(RIGHT(TRIM(BY9),7),"0000000")</f>
        <v/>
      </c>
      <c r="BX9" s="48" t="str">
        <f>IF(ISBLANK(BY9),"",VLOOKUP(BW9,OutputOsiris!$A$9:$A$1008,1,FALSE))</f>
        <v/>
      </c>
      <c r="BY9" s="111"/>
      <c r="BZ9" s="78"/>
      <c r="CA9" s="148" t="str">
        <f t="shared" ref="CA9:CA72" si="29">IF(ISBLANK(BY9),"",IF(ISERROR(BX9),"M",""))</f>
        <v/>
      </c>
    </row>
    <row r="10" spans="1:79" x14ac:dyDescent="0.2">
      <c r="A10" s="47" t="str">
        <f>IF($H$1="Score",IF(OutputOsiris!A10&lt;&gt;"9999999",OutputOsiris!A10,""),"")</f>
        <v/>
      </c>
      <c r="B10" s="76" t="str">
        <f t="shared" ref="B10:B73" si="30">IF($H$1="Score",IF(A10="","",IF(ISERROR(AB10),"MISSING",AB10)),"")</f>
        <v/>
      </c>
      <c r="C10" s="143" t="str">
        <f t="shared" ref="C10:C73" si="31">IF(ISNUMBER(B10),IF(OR(ISERROR(H10),ISERROR(J10),ISERROR(L10),ISERROR(N10),ISERROR(P10),ISERROR(R10),ISERROR(T10),ISERROR(V10),ISERROR(X10),ISERROR(Z10)),"M",""),"")</f>
        <v/>
      </c>
      <c r="D10" s="47" t="str">
        <f>IF($H$1="Cijfer",IF(OutputOsiris!A10&lt;&gt;"9999999",OutputOsiris!A10,""),"")</f>
        <v/>
      </c>
      <c r="E10" s="76" t="str">
        <f t="shared" ref="E10:E73" si="32">IF($H$1="Cijfer",IF(D10="","",IF(ISERROR(AC10),"MISSING",IF(OR(AND(I10&gt;0,I10&lt;$E$6),AND(K10&gt;0,K10&lt;$E$6),AND(M10&gt;0,M10&lt;$E$6),AND(O10&gt;0,O10&lt;$E$6),AND(Q10&gt;0,Q10&lt;$E$6),AND(S10&gt;0,S10&lt;$E$6),AND(U10&gt;0,U10&lt;$E$6),AND(W10&gt;0,W10&lt;$E$6),AND(Y10&gt;0,Y10&lt;$E$6),AND(AA10&gt;0,AA10&lt;$E$6),AND(O10&gt;0,O10&lt;$E$6)),"!",AC10))),"")</f>
        <v/>
      </c>
      <c r="F10" s="143" t="str">
        <f t="shared" ref="F10:F73" si="33">IF(ISNUMBER(E10),IF(OR(ISERROR(H10),ISERROR(J10),ISERROR(L10),ISERROR(N10),ISERROR(P10),ISERROR(R10),ISERROR(T10),ISERROR(V10),ISERROR(X10),ISERROR(Z10)),"M",""),"")</f>
        <v/>
      </c>
      <c r="G10" s="47" t="str">
        <f>IF(ISBLANK(OutputOsiris!B10),"",OutputOsiris!B10)</f>
        <v/>
      </c>
      <c r="H10" s="47">
        <f>IF(AND($AG$7&gt;0,OutputOsiris!$A10&lt;&gt;"9999999"),VLOOKUP(OutputOsiris!A10,$AD$9:$AG$1008,4,FALSE),"")</f>
        <v>0</v>
      </c>
      <c r="I10" s="47">
        <f t="shared" ref="I10:I73" si="34">IF(AND(ISERROR(H10),H$7="N"),0,H10)</f>
        <v>0</v>
      </c>
      <c r="J10" s="47">
        <f>IF(AND($AL$7&gt;0,OutputOsiris!$A10&lt;&gt;"9999999"),VLOOKUP(OutputOsiris!A10,$AI$9:$AL$1008,4,FALSE),"")</f>
        <v>0</v>
      </c>
      <c r="K10" s="47">
        <f t="shared" ref="K10:K73" si="35">IF(AND(ISERROR(J10),J$7="N"),0,J10)</f>
        <v>0</v>
      </c>
      <c r="L10" s="47" t="str">
        <f>IF(AND($AQ$7&gt;0,OutputOsiris!$A10&lt;&gt;"9999999"),VLOOKUP(OutputOsiris!A10,$AN$9:$AQ$1008,4,FALSE),"")</f>
        <v/>
      </c>
      <c r="M10" s="47" t="str">
        <f t="shared" ref="M10:M73" si="36">IF(AND(ISERROR(L10),L$7="N"),0,L10)</f>
        <v/>
      </c>
      <c r="N10" s="47" t="str">
        <f>IF(AND($AV$7&gt;0,OutputOsiris!$A10&lt;&gt;"9999999"),VLOOKUP(OutputOsiris!A10,$AS$9:$AV$1008,4,FALSE),"")</f>
        <v/>
      </c>
      <c r="O10" s="47" t="str">
        <f t="shared" ref="O10:O73" si="37">IF(AND(ISERROR(N10),N$7="N"),0,N10)</f>
        <v/>
      </c>
      <c r="P10" s="47" t="str">
        <f>IF(AND($BA$7&gt;0,OutputOsiris!$A10&lt;&gt;"9999999"),VLOOKUP(OutputOsiris!A10,$AX$9:$BA$1008,4,FALSE),"")</f>
        <v/>
      </c>
      <c r="Q10" s="47" t="str">
        <f t="shared" ref="Q10:Q73" si="38">IF(AND(ISERROR(P10),P$7="N"),0,P10)</f>
        <v/>
      </c>
      <c r="R10" s="47" t="str">
        <f>IF(AND($BF$7&gt;0,OutputOsiris!$A10&lt;&gt;"9999999"),VLOOKUP(OutputOsiris!A10,$BC$9:$BF$1008,4,FALSE),"")</f>
        <v/>
      </c>
      <c r="S10" s="47" t="str">
        <f t="shared" ref="S10:S73" si="39">IF(AND(ISERROR(R10),R$7="N"),0,R10)</f>
        <v/>
      </c>
      <c r="T10" s="47" t="str">
        <f>IF(AND($BK$7&gt;0,OutputOsiris!$A10&lt;&gt;"9999999"),VLOOKUP(OutputOsiris!A10,$BH$9:$BK$1008,4,FALSE),"")</f>
        <v/>
      </c>
      <c r="U10" s="47" t="str">
        <f t="shared" ref="U10:U73" si="40">IF(AND(ISERROR(T10),T$7="N"),0,T10)</f>
        <v/>
      </c>
      <c r="V10" s="47" t="str">
        <f>IF(AND($BP$7&gt;0,OutputOsiris!$A10&lt;&gt;"9999999"),VLOOKUP(OutputOsiris!A10,$BM$9:$BP$1008,4,FALSE),"")</f>
        <v/>
      </c>
      <c r="W10" s="47" t="str">
        <f t="shared" ref="W10:W73" si="41">IF(AND(ISERROR(V10),V$7="N"),0,V10)</f>
        <v/>
      </c>
      <c r="X10" s="47" t="str">
        <f>IF(AND($BU$7&gt;0,OutputOsiris!$A10&lt;&gt;"9999999"),VLOOKUP(OutputOsiris!A10,$BR$9:$BU$1008,4,FALSE),"")</f>
        <v/>
      </c>
      <c r="Y10" s="47" t="str">
        <f t="shared" ref="Y10:Y73" si="42">IF(AND(ISERROR(X10),X$7="N"),0,X10)</f>
        <v/>
      </c>
      <c r="Z10" s="47" t="str">
        <f>IF(AND($BZ$7&gt;0,OutputOsiris!$A10&lt;&gt;"9999999"),VLOOKUP(OutputOsiris!A10,$BW$9:$BZ$1008,4,FALSE),"")</f>
        <v/>
      </c>
      <c r="AA10" s="47" t="str">
        <f t="shared" ref="AA10:AA73" si="43">IF(AND(ISERROR(Z10),Z$7="N"),0,Z10)</f>
        <v/>
      </c>
      <c r="AB10" s="47">
        <f t="shared" ref="AB10:AB73" si="44">IF(I10="",0,I10*$AG$7)+IF(K10="",0,K10*$AL$7)+IF(M10="",0,M10*$AQ$7)+IF(O10="",0,O10*$AV$7)+IF(Q10="",0,Q10*$BA$7)+IF(S10="",0,S10*$BF$7)+IF(U10="",0,U10*$BK$7)+IF(W10="",0,W10*$BP$7)+IF(Y10="",0,Y10*$BU$7)+IF(AA10="",0,AA10*$BZ$7)</f>
        <v>0</v>
      </c>
      <c r="AC10" s="47">
        <f t="shared" ref="AC10:AC73" si="45">AB10/SUM($AG$7,$AL$7,$AQ$7,$AV$7,$BA$7,$BF$7,$BK$7,$BP$7,$BU$7,$BZ$7)</f>
        <v>0</v>
      </c>
      <c r="AD10" s="47" t="str">
        <f t="shared" ref="AD10:AD73" si="46">TEXT(RIGHT(TRIM(AF10),7),"0000000")</f>
        <v/>
      </c>
      <c r="AE10" s="48" t="str">
        <f>IF(ISBLANK(AF10),"",VLOOKUP(AD10,OutputOsiris!$A$9:$A$1008,1,FALSE))</f>
        <v/>
      </c>
      <c r="AF10" s="112"/>
      <c r="AG10" s="78"/>
      <c r="AH10" s="148" t="str">
        <f t="shared" si="11"/>
        <v/>
      </c>
      <c r="AI10" s="47" t="str">
        <f t="shared" si="12"/>
        <v/>
      </c>
      <c r="AJ10" s="48" t="str">
        <f>IF(ISBLANK(AK10),"",VLOOKUP(AI10,OutputOsiris!$A$9:$A$1008,1,FALSE))</f>
        <v/>
      </c>
      <c r="AK10" s="112"/>
      <c r="AL10" s="78"/>
      <c r="AM10" s="148" t="str">
        <f t="shared" si="13"/>
        <v/>
      </c>
      <c r="AN10" s="47" t="str">
        <f t="shared" ref="AN10:AN73" si="47">TEXT(RIGHT(TRIM(AP10),7),"0000000")</f>
        <v/>
      </c>
      <c r="AO10" s="48" t="str">
        <f>IF(ISBLANK(AP10),"",VLOOKUP(AN10,OutputOsiris!$A$9:$A$1008,1,FALSE))</f>
        <v/>
      </c>
      <c r="AP10" s="112"/>
      <c r="AQ10" s="78"/>
      <c r="AR10" s="148" t="str">
        <f t="shared" si="15"/>
        <v/>
      </c>
      <c r="AS10" s="47" t="str">
        <f t="shared" ref="AS10:AS73" si="48">TEXT(RIGHT(TRIM(AU10),7),"0000000")</f>
        <v/>
      </c>
      <c r="AT10" s="48" t="str">
        <f>IF(ISBLANK(AU10),"",VLOOKUP(AS10,OutputOsiris!$A$9:$A$1008,1,FALSE))</f>
        <v/>
      </c>
      <c r="AU10" s="112"/>
      <c r="AV10" s="78"/>
      <c r="AW10" s="148" t="str">
        <f t="shared" si="17"/>
        <v/>
      </c>
      <c r="AX10" s="47" t="str">
        <f t="shared" ref="AX10:AX73" si="49">TEXT(RIGHT(TRIM(AZ10),7),"0000000")</f>
        <v/>
      </c>
      <c r="AY10" s="48" t="str">
        <f>IF(ISBLANK(AZ10),"",VLOOKUP(AX10,OutputOsiris!$A$9:$A$1008,1,FALSE))</f>
        <v/>
      </c>
      <c r="AZ10" s="112"/>
      <c r="BA10" s="78"/>
      <c r="BB10" s="148" t="str">
        <f t="shared" si="19"/>
        <v/>
      </c>
      <c r="BC10" s="47" t="str">
        <f t="shared" ref="BC10:BC73" si="50">TEXT(RIGHT(TRIM(BE10),7),"0000000")</f>
        <v/>
      </c>
      <c r="BD10" s="48" t="str">
        <f>IF(ISBLANK(BE10),"",VLOOKUP(BC10,OutputOsiris!$A$9:$A$1008,1,FALSE))</f>
        <v/>
      </c>
      <c r="BE10" s="112"/>
      <c r="BF10" s="78"/>
      <c r="BG10" s="148" t="str">
        <f t="shared" si="21"/>
        <v/>
      </c>
      <c r="BH10" s="47" t="str">
        <f t="shared" ref="BH10:BH73" si="51">TEXT(RIGHT(TRIM(BJ10),7),"0000000")</f>
        <v/>
      </c>
      <c r="BI10" s="48" t="str">
        <f>IF(ISBLANK(BJ10),"",VLOOKUP(BH10,OutputOsiris!$A$9:$A$1008,1,FALSE))</f>
        <v/>
      </c>
      <c r="BJ10" s="112"/>
      <c r="BK10" s="78"/>
      <c r="BL10" s="148" t="str">
        <f t="shared" si="23"/>
        <v/>
      </c>
      <c r="BM10" s="47" t="str">
        <f t="shared" ref="BM10:BM73" si="52">TEXT(RIGHT(TRIM(BO10),7),"0000000")</f>
        <v/>
      </c>
      <c r="BN10" s="48" t="str">
        <f>IF(ISBLANK(BO10),"",VLOOKUP(BM10,OutputOsiris!$A$9:$A$1008,1,FALSE))</f>
        <v/>
      </c>
      <c r="BO10" s="112"/>
      <c r="BP10" s="78"/>
      <c r="BQ10" s="148" t="str">
        <f t="shared" si="25"/>
        <v/>
      </c>
      <c r="BR10" s="47" t="str">
        <f t="shared" ref="BR10:BR73" si="53">TEXT(RIGHT(TRIM(BT10),7),"0000000")</f>
        <v/>
      </c>
      <c r="BS10" s="48" t="str">
        <f>IF(ISBLANK(BT10),"",VLOOKUP(BR10,OutputOsiris!$A$9:$A$1008,1,FALSE))</f>
        <v/>
      </c>
      <c r="BT10" s="112"/>
      <c r="BU10" s="78"/>
      <c r="BV10" s="148" t="str">
        <f t="shared" si="27"/>
        <v/>
      </c>
      <c r="BW10" s="47" t="str">
        <f t="shared" ref="BW10:BW73" si="54">TEXT(RIGHT(TRIM(BY10),7),"0000000")</f>
        <v/>
      </c>
      <c r="BX10" s="48" t="str">
        <f>IF(ISBLANK(BY10),"",VLOOKUP(BW10,OutputOsiris!$A$9:$A$1008,1,FALSE))</f>
        <v/>
      </c>
      <c r="BY10" s="112"/>
      <c r="BZ10" s="78"/>
      <c r="CA10" s="148" t="str">
        <f t="shared" si="29"/>
        <v/>
      </c>
    </row>
    <row r="11" spans="1:79" x14ac:dyDescent="0.2">
      <c r="A11" s="47" t="str">
        <f>IF($H$1="Score",IF(OutputOsiris!A11&lt;&gt;"9999999",OutputOsiris!A11,""),"")</f>
        <v/>
      </c>
      <c r="B11" s="76" t="str">
        <f t="shared" si="30"/>
        <v/>
      </c>
      <c r="C11" s="143" t="str">
        <f t="shared" si="31"/>
        <v/>
      </c>
      <c r="D11" s="47" t="str">
        <f>IF($H$1="Cijfer",IF(OutputOsiris!A11&lt;&gt;"9999999",OutputOsiris!A11,""),"")</f>
        <v/>
      </c>
      <c r="E11" s="76" t="str">
        <f t="shared" si="32"/>
        <v/>
      </c>
      <c r="F11" s="143" t="str">
        <f t="shared" si="33"/>
        <v/>
      </c>
      <c r="G11" s="47" t="str">
        <f>IF(ISBLANK(OutputOsiris!B11),"",OutputOsiris!B11)</f>
        <v/>
      </c>
      <c r="H11" s="47">
        <f>IF(AND($AG$7&gt;0,OutputOsiris!$A11&lt;&gt;"9999999"),VLOOKUP(OutputOsiris!A11,$AD$9:$AG$1008,4,FALSE),"")</f>
        <v>0</v>
      </c>
      <c r="I11" s="47">
        <f t="shared" si="34"/>
        <v>0</v>
      </c>
      <c r="J11" s="47">
        <f>IF(AND($AL$7&gt;0,OutputOsiris!$A11&lt;&gt;"9999999"),VLOOKUP(OutputOsiris!A11,$AI$9:$AL$1008,4,FALSE),"")</f>
        <v>0</v>
      </c>
      <c r="K11" s="47">
        <f t="shared" si="35"/>
        <v>0</v>
      </c>
      <c r="L11" s="47" t="str">
        <f>IF(AND($AQ$7&gt;0,OutputOsiris!$A11&lt;&gt;"9999999"),VLOOKUP(OutputOsiris!A11,$AN$9:$AQ$1008,4,FALSE),"")</f>
        <v/>
      </c>
      <c r="M11" s="47" t="str">
        <f t="shared" si="36"/>
        <v/>
      </c>
      <c r="N11" s="47" t="str">
        <f>IF(AND($AV$7&gt;0,OutputOsiris!$A11&lt;&gt;"9999999"),VLOOKUP(OutputOsiris!A11,$AS$9:$AV$1008,4,FALSE),"")</f>
        <v/>
      </c>
      <c r="O11" s="47" t="str">
        <f t="shared" si="37"/>
        <v/>
      </c>
      <c r="P11" s="47" t="str">
        <f>IF(AND($BA$7&gt;0,OutputOsiris!$A11&lt;&gt;"9999999"),VLOOKUP(OutputOsiris!A11,$AX$9:$BA$1008,4,FALSE),"")</f>
        <v/>
      </c>
      <c r="Q11" s="47" t="str">
        <f t="shared" si="38"/>
        <v/>
      </c>
      <c r="R11" s="47" t="str">
        <f>IF(AND($BF$7&gt;0,OutputOsiris!$A11&lt;&gt;"9999999"),VLOOKUP(OutputOsiris!A11,$BC$9:$BF$1008,4,FALSE),"")</f>
        <v/>
      </c>
      <c r="S11" s="47" t="str">
        <f t="shared" si="39"/>
        <v/>
      </c>
      <c r="T11" s="47" t="str">
        <f>IF(AND($BK$7&gt;0,OutputOsiris!$A11&lt;&gt;"9999999"),VLOOKUP(OutputOsiris!A11,$BH$9:$BK$1008,4,FALSE),"")</f>
        <v/>
      </c>
      <c r="U11" s="47" t="str">
        <f t="shared" si="40"/>
        <v/>
      </c>
      <c r="V11" s="47" t="str">
        <f>IF(AND($BP$7&gt;0,OutputOsiris!$A11&lt;&gt;"9999999"),VLOOKUP(OutputOsiris!A11,$BM$9:$BP$1008,4,FALSE),"")</f>
        <v/>
      </c>
      <c r="W11" s="47" t="str">
        <f t="shared" si="41"/>
        <v/>
      </c>
      <c r="X11" s="47" t="str">
        <f>IF(AND($BU$7&gt;0,OutputOsiris!$A11&lt;&gt;"9999999"),VLOOKUP(OutputOsiris!A11,$BR$9:$BU$1008,4,FALSE),"")</f>
        <v/>
      </c>
      <c r="Y11" s="47" t="str">
        <f t="shared" si="42"/>
        <v/>
      </c>
      <c r="Z11" s="47" t="str">
        <f>IF(AND($BZ$7&gt;0,OutputOsiris!$A11&lt;&gt;"9999999"),VLOOKUP(OutputOsiris!A11,$BW$9:$BZ$1008,4,FALSE),"")</f>
        <v/>
      </c>
      <c r="AA11" s="47" t="str">
        <f t="shared" si="43"/>
        <v/>
      </c>
      <c r="AB11" s="47">
        <f t="shared" si="44"/>
        <v>0</v>
      </c>
      <c r="AC11" s="47">
        <f t="shared" si="45"/>
        <v>0</v>
      </c>
      <c r="AD11" s="47" t="str">
        <f t="shared" si="46"/>
        <v/>
      </c>
      <c r="AE11" s="48" t="str">
        <f>IF(ISBLANK(AF11),"",VLOOKUP(AD11,OutputOsiris!$A$9:$A$1008,1,FALSE))</f>
        <v/>
      </c>
      <c r="AF11" s="111"/>
      <c r="AG11" s="78"/>
      <c r="AH11" s="148" t="str">
        <f t="shared" si="11"/>
        <v/>
      </c>
      <c r="AI11" s="47" t="str">
        <f t="shared" si="12"/>
        <v/>
      </c>
      <c r="AJ11" s="48" t="str">
        <f>IF(ISBLANK(AK11),"",VLOOKUP(AI11,OutputOsiris!$A$9:$A$1008,1,FALSE))</f>
        <v/>
      </c>
      <c r="AK11" s="112"/>
      <c r="AL11" s="78"/>
      <c r="AM11" s="148" t="str">
        <f t="shared" si="13"/>
        <v/>
      </c>
      <c r="AN11" s="47" t="str">
        <f t="shared" si="47"/>
        <v/>
      </c>
      <c r="AO11" s="48" t="str">
        <f>IF(ISBLANK(AP11),"",VLOOKUP(AN11,OutputOsiris!$A$9:$A$1008,1,FALSE))</f>
        <v/>
      </c>
      <c r="AP11" s="111"/>
      <c r="AQ11" s="78"/>
      <c r="AR11" s="148" t="str">
        <f t="shared" si="15"/>
        <v/>
      </c>
      <c r="AS11" s="47" t="str">
        <f t="shared" si="48"/>
        <v/>
      </c>
      <c r="AT11" s="48" t="str">
        <f>IF(ISBLANK(AU11),"",VLOOKUP(AS11,OutputOsiris!$A$9:$A$1008,1,FALSE))</f>
        <v/>
      </c>
      <c r="AU11" s="111"/>
      <c r="AV11" s="78"/>
      <c r="AW11" s="148" t="str">
        <f t="shared" si="17"/>
        <v/>
      </c>
      <c r="AX11" s="47" t="str">
        <f t="shared" si="49"/>
        <v/>
      </c>
      <c r="AY11" s="48" t="str">
        <f>IF(ISBLANK(AZ11),"",VLOOKUP(AX11,OutputOsiris!$A$9:$A$1008,1,FALSE))</f>
        <v/>
      </c>
      <c r="AZ11" s="111"/>
      <c r="BA11" s="78"/>
      <c r="BB11" s="148" t="str">
        <f t="shared" si="19"/>
        <v/>
      </c>
      <c r="BC11" s="47" t="str">
        <f t="shared" si="50"/>
        <v/>
      </c>
      <c r="BD11" s="48" t="str">
        <f>IF(ISBLANK(BE11),"",VLOOKUP(BC11,OutputOsiris!$A$9:$A$1008,1,FALSE))</f>
        <v/>
      </c>
      <c r="BE11" s="111"/>
      <c r="BF11" s="78"/>
      <c r="BG11" s="148" t="str">
        <f t="shared" si="21"/>
        <v/>
      </c>
      <c r="BH11" s="47" t="str">
        <f t="shared" si="51"/>
        <v/>
      </c>
      <c r="BI11" s="48" t="str">
        <f>IF(ISBLANK(BJ11),"",VLOOKUP(BH11,OutputOsiris!$A$9:$A$1008,1,FALSE))</f>
        <v/>
      </c>
      <c r="BJ11" s="111"/>
      <c r="BK11" s="78"/>
      <c r="BL11" s="148" t="str">
        <f t="shared" si="23"/>
        <v/>
      </c>
      <c r="BM11" s="47" t="str">
        <f t="shared" si="52"/>
        <v/>
      </c>
      <c r="BN11" s="48" t="str">
        <f>IF(ISBLANK(BO11),"",VLOOKUP(BM11,OutputOsiris!$A$9:$A$1008,1,FALSE))</f>
        <v/>
      </c>
      <c r="BO11" s="111"/>
      <c r="BP11" s="78"/>
      <c r="BQ11" s="148" t="str">
        <f t="shared" si="25"/>
        <v/>
      </c>
      <c r="BR11" s="47" t="str">
        <f t="shared" si="53"/>
        <v/>
      </c>
      <c r="BS11" s="48" t="str">
        <f>IF(ISBLANK(BT11),"",VLOOKUP(BR11,OutputOsiris!$A$9:$A$1008,1,FALSE))</f>
        <v/>
      </c>
      <c r="BT11" s="111"/>
      <c r="BU11" s="78"/>
      <c r="BV11" s="148" t="str">
        <f t="shared" si="27"/>
        <v/>
      </c>
      <c r="BW11" s="47" t="str">
        <f t="shared" si="54"/>
        <v/>
      </c>
      <c r="BX11" s="48" t="str">
        <f>IF(ISBLANK(BY11),"",VLOOKUP(BW11,OutputOsiris!$A$9:$A$1008,1,FALSE))</f>
        <v/>
      </c>
      <c r="BY11" s="111"/>
      <c r="BZ11" s="78"/>
      <c r="CA11" s="148" t="str">
        <f t="shared" si="29"/>
        <v/>
      </c>
    </row>
    <row r="12" spans="1:79" x14ac:dyDescent="0.2">
      <c r="A12" s="47" t="str">
        <f>IF($H$1="Score",IF(OutputOsiris!A12&lt;&gt;"9999999",OutputOsiris!A12,""),"")</f>
        <v/>
      </c>
      <c r="B12" s="76" t="str">
        <f t="shared" si="30"/>
        <v/>
      </c>
      <c r="C12" s="143" t="str">
        <f t="shared" si="31"/>
        <v/>
      </c>
      <c r="D12" s="47" t="str">
        <f>IF($H$1="Cijfer",IF(OutputOsiris!A12&lt;&gt;"9999999",OutputOsiris!A12,""),"")</f>
        <v/>
      </c>
      <c r="E12" s="76" t="str">
        <f t="shared" si="32"/>
        <v/>
      </c>
      <c r="F12" s="143" t="str">
        <f t="shared" si="33"/>
        <v/>
      </c>
      <c r="G12" s="47" t="str">
        <f>IF(ISBLANK(OutputOsiris!B12),"",OutputOsiris!B12)</f>
        <v/>
      </c>
      <c r="H12" s="47">
        <f>IF(AND($AG$7&gt;0,OutputOsiris!$A12&lt;&gt;"9999999"),VLOOKUP(OutputOsiris!A12,$AD$9:$AG$1008,4,FALSE),"")</f>
        <v>0</v>
      </c>
      <c r="I12" s="47">
        <f t="shared" si="34"/>
        <v>0</v>
      </c>
      <c r="J12" s="47">
        <f>IF(AND($AL$7&gt;0,OutputOsiris!$A12&lt;&gt;"9999999"),VLOOKUP(OutputOsiris!A12,$AI$9:$AL$1008,4,FALSE),"")</f>
        <v>0</v>
      </c>
      <c r="K12" s="47">
        <f t="shared" si="35"/>
        <v>0</v>
      </c>
      <c r="L12" s="47" t="str">
        <f>IF(AND($AQ$7&gt;0,OutputOsiris!$A12&lt;&gt;"9999999"),VLOOKUP(OutputOsiris!A12,$AN$9:$AQ$1008,4,FALSE),"")</f>
        <v/>
      </c>
      <c r="M12" s="47" t="str">
        <f t="shared" si="36"/>
        <v/>
      </c>
      <c r="N12" s="47" t="str">
        <f>IF(AND($AV$7&gt;0,OutputOsiris!$A12&lt;&gt;"9999999"),VLOOKUP(OutputOsiris!A12,$AS$9:$AV$1008,4,FALSE),"")</f>
        <v/>
      </c>
      <c r="O12" s="47" t="str">
        <f t="shared" si="37"/>
        <v/>
      </c>
      <c r="P12" s="47" t="str">
        <f>IF(AND($BA$7&gt;0,OutputOsiris!$A12&lt;&gt;"9999999"),VLOOKUP(OutputOsiris!A12,$AX$9:$BA$1008,4,FALSE),"")</f>
        <v/>
      </c>
      <c r="Q12" s="47" t="str">
        <f t="shared" si="38"/>
        <v/>
      </c>
      <c r="R12" s="47" t="str">
        <f>IF(AND($BF$7&gt;0,OutputOsiris!$A12&lt;&gt;"9999999"),VLOOKUP(OutputOsiris!A12,$BC$9:$BF$1008,4,FALSE),"")</f>
        <v/>
      </c>
      <c r="S12" s="47" t="str">
        <f t="shared" si="39"/>
        <v/>
      </c>
      <c r="T12" s="47" t="str">
        <f>IF(AND($BK$7&gt;0,OutputOsiris!$A12&lt;&gt;"9999999"),VLOOKUP(OutputOsiris!A12,$BH$9:$BK$1008,4,FALSE),"")</f>
        <v/>
      </c>
      <c r="U12" s="47" t="str">
        <f t="shared" si="40"/>
        <v/>
      </c>
      <c r="V12" s="47" t="str">
        <f>IF(AND($BP$7&gt;0,OutputOsiris!$A12&lt;&gt;"9999999"),VLOOKUP(OutputOsiris!A12,$BM$9:$BP$1008,4,FALSE),"")</f>
        <v/>
      </c>
      <c r="W12" s="47" t="str">
        <f t="shared" si="41"/>
        <v/>
      </c>
      <c r="X12" s="47" t="str">
        <f>IF(AND($BU$7&gt;0,OutputOsiris!$A12&lt;&gt;"9999999"),VLOOKUP(OutputOsiris!A12,$BR$9:$BU$1008,4,FALSE),"")</f>
        <v/>
      </c>
      <c r="Y12" s="47" t="str">
        <f t="shared" si="42"/>
        <v/>
      </c>
      <c r="Z12" s="47" t="str">
        <f>IF(AND($BZ$7&gt;0,OutputOsiris!$A12&lt;&gt;"9999999"),VLOOKUP(OutputOsiris!A12,$BW$9:$BZ$1008,4,FALSE),"")</f>
        <v/>
      </c>
      <c r="AA12" s="47" t="str">
        <f t="shared" si="43"/>
        <v/>
      </c>
      <c r="AB12" s="47">
        <f t="shared" si="44"/>
        <v>0</v>
      </c>
      <c r="AC12" s="47">
        <f t="shared" si="45"/>
        <v>0</v>
      </c>
      <c r="AD12" s="47" t="str">
        <f t="shared" si="46"/>
        <v/>
      </c>
      <c r="AE12" s="48" t="str">
        <f>IF(ISBLANK(AF12),"",VLOOKUP(AD12,OutputOsiris!$A$9:$A$1008,1,FALSE))</f>
        <v/>
      </c>
      <c r="AF12" s="111"/>
      <c r="AG12" s="78"/>
      <c r="AH12" s="148" t="str">
        <f t="shared" si="11"/>
        <v/>
      </c>
      <c r="AI12" s="47" t="str">
        <f t="shared" si="12"/>
        <v/>
      </c>
      <c r="AJ12" s="48" t="str">
        <f>IF(ISBLANK(AK12),"",VLOOKUP(AI12,OutputOsiris!$A$9:$A$1008,1,FALSE))</f>
        <v/>
      </c>
      <c r="AK12" s="112"/>
      <c r="AL12" s="78"/>
      <c r="AM12" s="148" t="str">
        <f t="shared" si="13"/>
        <v/>
      </c>
      <c r="AN12" s="47" t="str">
        <f t="shared" si="47"/>
        <v/>
      </c>
      <c r="AO12" s="48" t="str">
        <f>IF(ISBLANK(AP12),"",VLOOKUP(AN12,OutputOsiris!$A$9:$A$1008,1,FALSE))</f>
        <v/>
      </c>
      <c r="AP12" s="111"/>
      <c r="AQ12" s="78"/>
      <c r="AR12" s="148" t="str">
        <f t="shared" si="15"/>
        <v/>
      </c>
      <c r="AS12" s="47" t="str">
        <f t="shared" si="48"/>
        <v/>
      </c>
      <c r="AT12" s="48" t="str">
        <f>IF(ISBLANK(AU12),"",VLOOKUP(AS12,OutputOsiris!$A$9:$A$1008,1,FALSE))</f>
        <v/>
      </c>
      <c r="AU12" s="111"/>
      <c r="AV12" s="78"/>
      <c r="AW12" s="148" t="str">
        <f t="shared" si="17"/>
        <v/>
      </c>
      <c r="AX12" s="47" t="str">
        <f t="shared" si="49"/>
        <v/>
      </c>
      <c r="AY12" s="48" t="str">
        <f>IF(ISBLANK(AZ12),"",VLOOKUP(AX12,OutputOsiris!$A$9:$A$1008,1,FALSE))</f>
        <v/>
      </c>
      <c r="AZ12" s="111"/>
      <c r="BA12" s="78"/>
      <c r="BB12" s="148" t="str">
        <f t="shared" si="19"/>
        <v/>
      </c>
      <c r="BC12" s="47" t="str">
        <f t="shared" si="50"/>
        <v/>
      </c>
      <c r="BD12" s="48" t="str">
        <f>IF(ISBLANK(BE12),"",VLOOKUP(BC12,OutputOsiris!$A$9:$A$1008,1,FALSE))</f>
        <v/>
      </c>
      <c r="BE12" s="111"/>
      <c r="BF12" s="78"/>
      <c r="BG12" s="148" t="str">
        <f t="shared" si="21"/>
        <v/>
      </c>
      <c r="BH12" s="47" t="str">
        <f t="shared" si="51"/>
        <v/>
      </c>
      <c r="BI12" s="48" t="str">
        <f>IF(ISBLANK(BJ12),"",VLOOKUP(BH12,OutputOsiris!$A$9:$A$1008,1,FALSE))</f>
        <v/>
      </c>
      <c r="BJ12" s="111"/>
      <c r="BK12" s="78"/>
      <c r="BL12" s="148" t="str">
        <f t="shared" si="23"/>
        <v/>
      </c>
      <c r="BM12" s="47" t="str">
        <f t="shared" si="52"/>
        <v/>
      </c>
      <c r="BN12" s="48" t="str">
        <f>IF(ISBLANK(BO12),"",VLOOKUP(BM12,OutputOsiris!$A$9:$A$1008,1,FALSE))</f>
        <v/>
      </c>
      <c r="BO12" s="111"/>
      <c r="BP12" s="78"/>
      <c r="BQ12" s="148" t="str">
        <f t="shared" si="25"/>
        <v/>
      </c>
      <c r="BR12" s="47" t="str">
        <f t="shared" si="53"/>
        <v/>
      </c>
      <c r="BS12" s="48" t="str">
        <f>IF(ISBLANK(BT12),"",VLOOKUP(BR12,OutputOsiris!$A$9:$A$1008,1,FALSE))</f>
        <v/>
      </c>
      <c r="BT12" s="111"/>
      <c r="BU12" s="78"/>
      <c r="BV12" s="148" t="str">
        <f t="shared" si="27"/>
        <v/>
      </c>
      <c r="BW12" s="47" t="str">
        <f t="shared" si="54"/>
        <v/>
      </c>
      <c r="BX12" s="48" t="str">
        <f>IF(ISBLANK(BY12),"",VLOOKUP(BW12,OutputOsiris!$A$9:$A$1008,1,FALSE))</f>
        <v/>
      </c>
      <c r="BY12" s="111"/>
      <c r="BZ12" s="78"/>
      <c r="CA12" s="148" t="str">
        <f t="shared" si="29"/>
        <v/>
      </c>
    </row>
    <row r="13" spans="1:79" x14ac:dyDescent="0.2">
      <c r="A13" s="47" t="str">
        <f>IF($H$1="Score",IF(OutputOsiris!A13&lt;&gt;"9999999",OutputOsiris!A13,""),"")</f>
        <v/>
      </c>
      <c r="B13" s="76" t="str">
        <f t="shared" si="30"/>
        <v/>
      </c>
      <c r="C13" s="143" t="str">
        <f t="shared" si="31"/>
        <v/>
      </c>
      <c r="D13" s="47" t="str">
        <f>IF($H$1="Cijfer",IF(OutputOsiris!A13&lt;&gt;"9999999",OutputOsiris!A13,""),"")</f>
        <v/>
      </c>
      <c r="E13" s="76" t="str">
        <f t="shared" si="32"/>
        <v/>
      </c>
      <c r="F13" s="143" t="str">
        <f t="shared" si="33"/>
        <v/>
      </c>
      <c r="G13" s="47" t="str">
        <f>IF(ISBLANK(OutputOsiris!B13),"",OutputOsiris!B13)</f>
        <v/>
      </c>
      <c r="H13" s="47">
        <f>IF(AND($AG$7&gt;0,OutputOsiris!$A13&lt;&gt;"9999999"),VLOOKUP(OutputOsiris!A13,$AD$9:$AG$1008,4,FALSE),"")</f>
        <v>0</v>
      </c>
      <c r="I13" s="47">
        <f t="shared" si="34"/>
        <v>0</v>
      </c>
      <c r="J13" s="47">
        <f>IF(AND($AL$7&gt;0,OutputOsiris!$A13&lt;&gt;"9999999"),VLOOKUP(OutputOsiris!A13,$AI$9:$AL$1008,4,FALSE),"")</f>
        <v>0</v>
      </c>
      <c r="K13" s="47">
        <f t="shared" si="35"/>
        <v>0</v>
      </c>
      <c r="L13" s="47" t="str">
        <f>IF(AND($AQ$7&gt;0,OutputOsiris!$A13&lt;&gt;"9999999"),VLOOKUP(OutputOsiris!A13,$AN$9:$AQ$1008,4,FALSE),"")</f>
        <v/>
      </c>
      <c r="M13" s="47" t="str">
        <f t="shared" si="36"/>
        <v/>
      </c>
      <c r="N13" s="47" t="str">
        <f>IF(AND($AV$7&gt;0,OutputOsiris!$A13&lt;&gt;"9999999"),VLOOKUP(OutputOsiris!A13,$AS$9:$AV$1008,4,FALSE),"")</f>
        <v/>
      </c>
      <c r="O13" s="47" t="str">
        <f t="shared" si="37"/>
        <v/>
      </c>
      <c r="P13" s="47" t="str">
        <f>IF(AND($BA$7&gt;0,OutputOsiris!$A13&lt;&gt;"9999999"),VLOOKUP(OutputOsiris!A13,$AX$9:$BA$1008,4,FALSE),"")</f>
        <v/>
      </c>
      <c r="Q13" s="47" t="str">
        <f t="shared" si="38"/>
        <v/>
      </c>
      <c r="R13" s="47" t="str">
        <f>IF(AND($BF$7&gt;0,OutputOsiris!$A13&lt;&gt;"9999999"),VLOOKUP(OutputOsiris!A13,$BC$9:$BF$1008,4,FALSE),"")</f>
        <v/>
      </c>
      <c r="S13" s="47" t="str">
        <f t="shared" si="39"/>
        <v/>
      </c>
      <c r="T13" s="47" t="str">
        <f>IF(AND($BK$7&gt;0,OutputOsiris!$A13&lt;&gt;"9999999"),VLOOKUP(OutputOsiris!A13,$BH$9:$BK$1008,4,FALSE),"")</f>
        <v/>
      </c>
      <c r="U13" s="47" t="str">
        <f t="shared" si="40"/>
        <v/>
      </c>
      <c r="V13" s="47" t="str">
        <f>IF(AND($BP$7&gt;0,OutputOsiris!$A13&lt;&gt;"9999999"),VLOOKUP(OutputOsiris!A13,$BM$9:$BP$1008,4,FALSE),"")</f>
        <v/>
      </c>
      <c r="W13" s="47" t="str">
        <f t="shared" si="41"/>
        <v/>
      </c>
      <c r="X13" s="47" t="str">
        <f>IF(AND($BU$7&gt;0,OutputOsiris!$A13&lt;&gt;"9999999"),VLOOKUP(OutputOsiris!A13,$BR$9:$BU$1008,4,FALSE),"")</f>
        <v/>
      </c>
      <c r="Y13" s="47" t="str">
        <f t="shared" si="42"/>
        <v/>
      </c>
      <c r="Z13" s="47" t="str">
        <f>IF(AND($BZ$7&gt;0,OutputOsiris!$A13&lt;&gt;"9999999"),VLOOKUP(OutputOsiris!A13,$BW$9:$BZ$1008,4,FALSE),"")</f>
        <v/>
      </c>
      <c r="AA13" s="47" t="str">
        <f t="shared" si="43"/>
        <v/>
      </c>
      <c r="AB13" s="47">
        <f t="shared" si="44"/>
        <v>0</v>
      </c>
      <c r="AC13" s="47">
        <f t="shared" si="45"/>
        <v>0</v>
      </c>
      <c r="AD13" s="47" t="str">
        <f t="shared" si="46"/>
        <v/>
      </c>
      <c r="AE13" s="48" t="str">
        <f>IF(ISBLANK(AF13),"",VLOOKUP(AD13,OutputOsiris!$A$9:$A$1008,1,FALSE))</f>
        <v/>
      </c>
      <c r="AF13" s="111"/>
      <c r="AG13" s="78"/>
      <c r="AH13" s="148" t="str">
        <f t="shared" si="11"/>
        <v/>
      </c>
      <c r="AI13" s="47" t="str">
        <f t="shared" si="12"/>
        <v/>
      </c>
      <c r="AJ13" s="48" t="str">
        <f>IF(ISBLANK(AK13),"",VLOOKUP(AI13,OutputOsiris!$A$9:$A$1008,1,FALSE))</f>
        <v/>
      </c>
      <c r="AK13" s="112"/>
      <c r="AL13" s="78"/>
      <c r="AM13" s="148" t="str">
        <f t="shared" si="13"/>
        <v/>
      </c>
      <c r="AN13" s="47" t="str">
        <f t="shared" si="47"/>
        <v/>
      </c>
      <c r="AO13" s="48" t="str">
        <f>IF(ISBLANK(AP13),"",VLOOKUP(AN13,OutputOsiris!$A$9:$A$1008,1,FALSE))</f>
        <v/>
      </c>
      <c r="AP13" s="111"/>
      <c r="AQ13" s="78"/>
      <c r="AR13" s="148" t="str">
        <f t="shared" si="15"/>
        <v/>
      </c>
      <c r="AS13" s="47" t="str">
        <f t="shared" si="48"/>
        <v/>
      </c>
      <c r="AT13" s="48" t="str">
        <f>IF(ISBLANK(AU13),"",VLOOKUP(AS13,OutputOsiris!$A$9:$A$1008,1,FALSE))</f>
        <v/>
      </c>
      <c r="AU13" s="111"/>
      <c r="AV13" s="78"/>
      <c r="AW13" s="148" t="str">
        <f t="shared" si="17"/>
        <v/>
      </c>
      <c r="AX13" s="47" t="str">
        <f t="shared" si="49"/>
        <v/>
      </c>
      <c r="AY13" s="48" t="str">
        <f>IF(ISBLANK(AZ13),"",VLOOKUP(AX13,OutputOsiris!$A$9:$A$1008,1,FALSE))</f>
        <v/>
      </c>
      <c r="AZ13" s="111"/>
      <c r="BA13" s="78"/>
      <c r="BB13" s="148" t="str">
        <f t="shared" si="19"/>
        <v/>
      </c>
      <c r="BC13" s="47" t="str">
        <f t="shared" si="50"/>
        <v/>
      </c>
      <c r="BD13" s="48" t="str">
        <f>IF(ISBLANK(BE13),"",VLOOKUP(BC13,OutputOsiris!$A$9:$A$1008,1,FALSE))</f>
        <v/>
      </c>
      <c r="BE13" s="111"/>
      <c r="BF13" s="78"/>
      <c r="BG13" s="148" t="str">
        <f t="shared" si="21"/>
        <v/>
      </c>
      <c r="BH13" s="47" t="str">
        <f t="shared" si="51"/>
        <v/>
      </c>
      <c r="BI13" s="48" t="str">
        <f>IF(ISBLANK(BJ13),"",VLOOKUP(BH13,OutputOsiris!$A$9:$A$1008,1,FALSE))</f>
        <v/>
      </c>
      <c r="BJ13" s="111"/>
      <c r="BK13" s="78"/>
      <c r="BL13" s="148" t="str">
        <f t="shared" si="23"/>
        <v/>
      </c>
      <c r="BM13" s="47" t="str">
        <f t="shared" si="52"/>
        <v/>
      </c>
      <c r="BN13" s="48" t="str">
        <f>IF(ISBLANK(BO13),"",VLOOKUP(BM13,OutputOsiris!$A$9:$A$1008,1,FALSE))</f>
        <v/>
      </c>
      <c r="BO13" s="111"/>
      <c r="BP13" s="78"/>
      <c r="BQ13" s="148" t="str">
        <f t="shared" si="25"/>
        <v/>
      </c>
      <c r="BR13" s="47" t="str">
        <f t="shared" si="53"/>
        <v/>
      </c>
      <c r="BS13" s="48" t="str">
        <f>IF(ISBLANK(BT13),"",VLOOKUP(BR13,OutputOsiris!$A$9:$A$1008,1,FALSE))</f>
        <v/>
      </c>
      <c r="BT13" s="111"/>
      <c r="BU13" s="78"/>
      <c r="BV13" s="148" t="str">
        <f t="shared" si="27"/>
        <v/>
      </c>
      <c r="BW13" s="47" t="str">
        <f t="shared" si="54"/>
        <v/>
      </c>
      <c r="BX13" s="48" t="str">
        <f>IF(ISBLANK(BY13),"",VLOOKUP(BW13,OutputOsiris!$A$9:$A$1008,1,FALSE))</f>
        <v/>
      </c>
      <c r="BY13" s="111"/>
      <c r="BZ13" s="78"/>
      <c r="CA13" s="148" t="str">
        <f t="shared" si="29"/>
        <v/>
      </c>
    </row>
    <row r="14" spans="1:79" x14ac:dyDescent="0.2">
      <c r="A14" s="47" t="str">
        <f>IF($H$1="Score",IF(OutputOsiris!A14&lt;&gt;"9999999",OutputOsiris!A14,""),"")</f>
        <v/>
      </c>
      <c r="B14" s="76" t="str">
        <f t="shared" si="30"/>
        <v/>
      </c>
      <c r="C14" s="143" t="str">
        <f t="shared" si="31"/>
        <v/>
      </c>
      <c r="D14" s="47" t="str">
        <f>IF($H$1="Cijfer",IF(OutputOsiris!A14&lt;&gt;"9999999",OutputOsiris!A14,""),"")</f>
        <v/>
      </c>
      <c r="E14" s="76" t="str">
        <f t="shared" si="32"/>
        <v/>
      </c>
      <c r="F14" s="143" t="str">
        <f t="shared" si="33"/>
        <v/>
      </c>
      <c r="G14" s="47" t="str">
        <f>IF(ISBLANK(OutputOsiris!B14),"",OutputOsiris!B14)</f>
        <v/>
      </c>
      <c r="H14" s="47">
        <f>IF(AND($AG$7&gt;0,OutputOsiris!$A14&lt;&gt;"9999999"),VLOOKUP(OutputOsiris!A14,$AD$9:$AG$1008,4,FALSE),"")</f>
        <v>0</v>
      </c>
      <c r="I14" s="47">
        <f t="shared" si="34"/>
        <v>0</v>
      </c>
      <c r="J14" s="47">
        <f>IF(AND($AL$7&gt;0,OutputOsiris!$A14&lt;&gt;"9999999"),VLOOKUP(OutputOsiris!A14,$AI$9:$AL$1008,4,FALSE),"")</f>
        <v>0</v>
      </c>
      <c r="K14" s="47">
        <f t="shared" si="35"/>
        <v>0</v>
      </c>
      <c r="L14" s="47" t="str">
        <f>IF(AND($AQ$7&gt;0,OutputOsiris!$A14&lt;&gt;"9999999"),VLOOKUP(OutputOsiris!A14,$AN$9:$AQ$1008,4,FALSE),"")</f>
        <v/>
      </c>
      <c r="M14" s="47" t="str">
        <f t="shared" si="36"/>
        <v/>
      </c>
      <c r="N14" s="47" t="str">
        <f>IF(AND($AV$7&gt;0,OutputOsiris!$A14&lt;&gt;"9999999"),VLOOKUP(OutputOsiris!A14,$AS$9:$AV$1008,4,FALSE),"")</f>
        <v/>
      </c>
      <c r="O14" s="47" t="str">
        <f t="shared" si="37"/>
        <v/>
      </c>
      <c r="P14" s="47" t="str">
        <f>IF(AND($BA$7&gt;0,OutputOsiris!$A14&lt;&gt;"9999999"),VLOOKUP(OutputOsiris!A14,$AX$9:$BA$1008,4,FALSE),"")</f>
        <v/>
      </c>
      <c r="Q14" s="47" t="str">
        <f t="shared" si="38"/>
        <v/>
      </c>
      <c r="R14" s="47" t="str">
        <f>IF(AND($BF$7&gt;0,OutputOsiris!$A14&lt;&gt;"9999999"),VLOOKUP(OutputOsiris!A14,$BC$9:$BF$1008,4,FALSE),"")</f>
        <v/>
      </c>
      <c r="S14" s="47" t="str">
        <f t="shared" si="39"/>
        <v/>
      </c>
      <c r="T14" s="47" t="str">
        <f>IF(AND($BK$7&gt;0,OutputOsiris!$A14&lt;&gt;"9999999"),VLOOKUP(OutputOsiris!A14,$BH$9:$BK$1008,4,FALSE),"")</f>
        <v/>
      </c>
      <c r="U14" s="47" t="str">
        <f t="shared" si="40"/>
        <v/>
      </c>
      <c r="V14" s="47" t="str">
        <f>IF(AND($BP$7&gt;0,OutputOsiris!$A14&lt;&gt;"9999999"),VLOOKUP(OutputOsiris!A14,$BM$9:$BP$1008,4,FALSE),"")</f>
        <v/>
      </c>
      <c r="W14" s="47" t="str">
        <f t="shared" si="41"/>
        <v/>
      </c>
      <c r="X14" s="47" t="str">
        <f>IF(AND($BU$7&gt;0,OutputOsiris!$A14&lt;&gt;"9999999"),VLOOKUP(OutputOsiris!A14,$BR$9:$BU$1008,4,FALSE),"")</f>
        <v/>
      </c>
      <c r="Y14" s="47" t="str">
        <f t="shared" si="42"/>
        <v/>
      </c>
      <c r="Z14" s="47" t="str">
        <f>IF(AND($BZ$7&gt;0,OutputOsiris!$A14&lt;&gt;"9999999"),VLOOKUP(OutputOsiris!A14,$BW$9:$BZ$1008,4,FALSE),"")</f>
        <v/>
      </c>
      <c r="AA14" s="47" t="str">
        <f t="shared" si="43"/>
        <v/>
      </c>
      <c r="AB14" s="47">
        <f t="shared" si="44"/>
        <v>0</v>
      </c>
      <c r="AC14" s="47">
        <f t="shared" si="45"/>
        <v>0</v>
      </c>
      <c r="AD14" s="47" t="str">
        <f t="shared" si="46"/>
        <v/>
      </c>
      <c r="AE14" s="48" t="str">
        <f>IF(ISBLANK(AF14),"",VLOOKUP(AD14,OutputOsiris!$A$9:$A$1008,1,FALSE))</f>
        <v/>
      </c>
      <c r="AF14" s="111"/>
      <c r="AG14" s="78"/>
      <c r="AH14" s="148" t="str">
        <f t="shared" si="11"/>
        <v/>
      </c>
      <c r="AI14" s="47" t="str">
        <f t="shared" si="12"/>
        <v/>
      </c>
      <c r="AJ14" s="48" t="str">
        <f>IF(ISBLANK(AK14),"",VLOOKUP(AI14,OutputOsiris!$A$9:$A$1008,1,FALSE))</f>
        <v/>
      </c>
      <c r="AK14" s="112"/>
      <c r="AL14" s="78"/>
      <c r="AM14" s="148" t="str">
        <f t="shared" si="13"/>
        <v/>
      </c>
      <c r="AN14" s="47" t="str">
        <f t="shared" si="47"/>
        <v/>
      </c>
      <c r="AO14" s="48" t="str">
        <f>IF(ISBLANK(AP14),"",VLOOKUP(AN14,OutputOsiris!$A$9:$A$1008,1,FALSE))</f>
        <v/>
      </c>
      <c r="AP14" s="111"/>
      <c r="AQ14" s="78"/>
      <c r="AR14" s="148" t="str">
        <f t="shared" si="15"/>
        <v/>
      </c>
      <c r="AS14" s="47" t="str">
        <f t="shared" si="48"/>
        <v/>
      </c>
      <c r="AT14" s="48" t="str">
        <f>IF(ISBLANK(AU14),"",VLOOKUP(AS14,OutputOsiris!$A$9:$A$1008,1,FALSE))</f>
        <v/>
      </c>
      <c r="AU14" s="111"/>
      <c r="AV14" s="78"/>
      <c r="AW14" s="148" t="str">
        <f t="shared" si="17"/>
        <v/>
      </c>
      <c r="AX14" s="47" t="str">
        <f t="shared" si="49"/>
        <v/>
      </c>
      <c r="AY14" s="48" t="str">
        <f>IF(ISBLANK(AZ14),"",VLOOKUP(AX14,OutputOsiris!$A$9:$A$1008,1,FALSE))</f>
        <v/>
      </c>
      <c r="AZ14" s="111"/>
      <c r="BA14" s="78"/>
      <c r="BB14" s="148" t="str">
        <f t="shared" si="19"/>
        <v/>
      </c>
      <c r="BC14" s="47" t="str">
        <f t="shared" si="50"/>
        <v/>
      </c>
      <c r="BD14" s="48" t="str">
        <f>IF(ISBLANK(BE14),"",VLOOKUP(BC14,OutputOsiris!$A$9:$A$1008,1,FALSE))</f>
        <v/>
      </c>
      <c r="BE14" s="111"/>
      <c r="BF14" s="78"/>
      <c r="BG14" s="148" t="str">
        <f t="shared" si="21"/>
        <v/>
      </c>
      <c r="BH14" s="47" t="str">
        <f t="shared" si="51"/>
        <v/>
      </c>
      <c r="BI14" s="48" t="str">
        <f>IF(ISBLANK(BJ14),"",VLOOKUP(BH14,OutputOsiris!$A$9:$A$1008,1,FALSE))</f>
        <v/>
      </c>
      <c r="BJ14" s="111"/>
      <c r="BK14" s="78"/>
      <c r="BL14" s="148" t="str">
        <f t="shared" si="23"/>
        <v/>
      </c>
      <c r="BM14" s="47" t="str">
        <f t="shared" si="52"/>
        <v/>
      </c>
      <c r="BN14" s="48" t="str">
        <f>IF(ISBLANK(BO14),"",VLOOKUP(BM14,OutputOsiris!$A$9:$A$1008,1,FALSE))</f>
        <v/>
      </c>
      <c r="BO14" s="111"/>
      <c r="BP14" s="78"/>
      <c r="BQ14" s="148" t="str">
        <f t="shared" si="25"/>
        <v/>
      </c>
      <c r="BR14" s="47" t="str">
        <f t="shared" si="53"/>
        <v/>
      </c>
      <c r="BS14" s="48" t="str">
        <f>IF(ISBLANK(BT14),"",VLOOKUP(BR14,OutputOsiris!$A$9:$A$1008,1,FALSE))</f>
        <v/>
      </c>
      <c r="BT14" s="111"/>
      <c r="BU14" s="78"/>
      <c r="BV14" s="148" t="str">
        <f t="shared" si="27"/>
        <v/>
      </c>
      <c r="BW14" s="47" t="str">
        <f t="shared" si="54"/>
        <v/>
      </c>
      <c r="BX14" s="48" t="str">
        <f>IF(ISBLANK(BY14),"",VLOOKUP(BW14,OutputOsiris!$A$9:$A$1008,1,FALSE))</f>
        <v/>
      </c>
      <c r="BY14" s="111"/>
      <c r="BZ14" s="78"/>
      <c r="CA14" s="148" t="str">
        <f t="shared" si="29"/>
        <v/>
      </c>
    </row>
    <row r="15" spans="1:79" x14ac:dyDescent="0.2">
      <c r="A15" s="47" t="str">
        <f>IF($H$1="Score",IF(OutputOsiris!A15&lt;&gt;"9999999",OutputOsiris!A15,""),"")</f>
        <v/>
      </c>
      <c r="B15" s="76" t="str">
        <f t="shared" si="30"/>
        <v/>
      </c>
      <c r="C15" s="143" t="str">
        <f t="shared" si="31"/>
        <v/>
      </c>
      <c r="D15" s="47" t="str">
        <f>IF($H$1="Cijfer",IF(OutputOsiris!A15&lt;&gt;"9999999",OutputOsiris!A15,""),"")</f>
        <v/>
      </c>
      <c r="E15" s="76" t="str">
        <f t="shared" si="32"/>
        <v/>
      </c>
      <c r="F15" s="143" t="str">
        <f t="shared" si="33"/>
        <v/>
      </c>
      <c r="G15" s="47" t="str">
        <f>IF(ISBLANK(OutputOsiris!B15),"",OutputOsiris!B15)</f>
        <v/>
      </c>
      <c r="H15" s="47">
        <f>IF(AND($AG$7&gt;0,OutputOsiris!$A15&lt;&gt;"9999999"),VLOOKUP(OutputOsiris!A15,$AD$9:$AG$1008,4,FALSE),"")</f>
        <v>0</v>
      </c>
      <c r="I15" s="47">
        <f t="shared" si="34"/>
        <v>0</v>
      </c>
      <c r="J15" s="47">
        <f>IF(AND($AL$7&gt;0,OutputOsiris!$A15&lt;&gt;"9999999"),VLOOKUP(OutputOsiris!A15,$AI$9:$AL$1008,4,FALSE),"")</f>
        <v>0</v>
      </c>
      <c r="K15" s="47">
        <f t="shared" si="35"/>
        <v>0</v>
      </c>
      <c r="L15" s="47" t="str">
        <f>IF(AND($AQ$7&gt;0,OutputOsiris!$A15&lt;&gt;"9999999"),VLOOKUP(OutputOsiris!A15,$AN$9:$AQ$1008,4,FALSE),"")</f>
        <v/>
      </c>
      <c r="M15" s="47" t="str">
        <f t="shared" si="36"/>
        <v/>
      </c>
      <c r="N15" s="47" t="str">
        <f>IF(AND($AV$7&gt;0,OutputOsiris!$A15&lt;&gt;"9999999"),VLOOKUP(OutputOsiris!A15,$AS$9:$AV$1008,4,FALSE),"")</f>
        <v/>
      </c>
      <c r="O15" s="47" t="str">
        <f t="shared" si="37"/>
        <v/>
      </c>
      <c r="P15" s="47" t="str">
        <f>IF(AND($BA$7&gt;0,OutputOsiris!$A15&lt;&gt;"9999999"),VLOOKUP(OutputOsiris!A15,$AX$9:$BA$1008,4,FALSE),"")</f>
        <v/>
      </c>
      <c r="Q15" s="47" t="str">
        <f t="shared" si="38"/>
        <v/>
      </c>
      <c r="R15" s="47" t="str">
        <f>IF(AND($BF$7&gt;0,OutputOsiris!$A15&lt;&gt;"9999999"),VLOOKUP(OutputOsiris!A15,$BC$9:$BF$1008,4,FALSE),"")</f>
        <v/>
      </c>
      <c r="S15" s="47" t="str">
        <f t="shared" si="39"/>
        <v/>
      </c>
      <c r="T15" s="47" t="str">
        <f>IF(AND($BK$7&gt;0,OutputOsiris!$A15&lt;&gt;"9999999"),VLOOKUP(OutputOsiris!A15,$BH$9:$BK$1008,4,FALSE),"")</f>
        <v/>
      </c>
      <c r="U15" s="47" t="str">
        <f t="shared" si="40"/>
        <v/>
      </c>
      <c r="V15" s="47" t="str">
        <f>IF(AND($BP$7&gt;0,OutputOsiris!$A15&lt;&gt;"9999999"),VLOOKUP(OutputOsiris!A15,$BM$9:$BP$1008,4,FALSE),"")</f>
        <v/>
      </c>
      <c r="W15" s="47" t="str">
        <f t="shared" si="41"/>
        <v/>
      </c>
      <c r="X15" s="47" t="str">
        <f>IF(AND($BU$7&gt;0,OutputOsiris!$A15&lt;&gt;"9999999"),VLOOKUP(OutputOsiris!A15,$BR$9:$BU$1008,4,FALSE),"")</f>
        <v/>
      </c>
      <c r="Y15" s="47" t="str">
        <f t="shared" si="42"/>
        <v/>
      </c>
      <c r="Z15" s="47" t="str">
        <f>IF(AND($BZ$7&gt;0,OutputOsiris!$A15&lt;&gt;"9999999"),VLOOKUP(OutputOsiris!A15,$BW$9:$BZ$1008,4,FALSE),"")</f>
        <v/>
      </c>
      <c r="AA15" s="47" t="str">
        <f t="shared" si="43"/>
        <v/>
      </c>
      <c r="AB15" s="47">
        <f t="shared" si="44"/>
        <v>0</v>
      </c>
      <c r="AC15" s="47">
        <f t="shared" si="45"/>
        <v>0</v>
      </c>
      <c r="AD15" s="47" t="str">
        <f t="shared" si="46"/>
        <v/>
      </c>
      <c r="AE15" s="48" t="str">
        <f>IF(ISBLANK(AF15),"",VLOOKUP(AD15,OutputOsiris!$A$9:$A$1008,1,FALSE))</f>
        <v/>
      </c>
      <c r="AF15" s="111"/>
      <c r="AG15" s="78"/>
      <c r="AH15" s="148" t="str">
        <f t="shared" si="11"/>
        <v/>
      </c>
      <c r="AI15" s="47" t="str">
        <f t="shared" si="12"/>
        <v/>
      </c>
      <c r="AJ15" s="48" t="str">
        <f>IF(ISBLANK(AK15),"",VLOOKUP(AI15,OutputOsiris!$A$9:$A$1008,1,FALSE))</f>
        <v/>
      </c>
      <c r="AK15" s="112"/>
      <c r="AL15" s="78"/>
      <c r="AM15" s="148" t="str">
        <f t="shared" si="13"/>
        <v/>
      </c>
      <c r="AN15" s="47" t="str">
        <f t="shared" si="47"/>
        <v/>
      </c>
      <c r="AO15" s="48" t="str">
        <f>IF(ISBLANK(AP15),"",VLOOKUP(AN15,OutputOsiris!$A$9:$A$1008,1,FALSE))</f>
        <v/>
      </c>
      <c r="AP15" s="111"/>
      <c r="AQ15" s="78"/>
      <c r="AR15" s="148" t="str">
        <f t="shared" si="15"/>
        <v/>
      </c>
      <c r="AS15" s="47" t="str">
        <f t="shared" si="48"/>
        <v/>
      </c>
      <c r="AT15" s="48" t="str">
        <f>IF(ISBLANK(AU15),"",VLOOKUP(AS15,OutputOsiris!$A$9:$A$1008,1,FALSE))</f>
        <v/>
      </c>
      <c r="AU15" s="111"/>
      <c r="AV15" s="78"/>
      <c r="AW15" s="148" t="str">
        <f t="shared" si="17"/>
        <v/>
      </c>
      <c r="AX15" s="47" t="str">
        <f t="shared" si="49"/>
        <v/>
      </c>
      <c r="AY15" s="48" t="str">
        <f>IF(ISBLANK(AZ15),"",VLOOKUP(AX15,OutputOsiris!$A$9:$A$1008,1,FALSE))</f>
        <v/>
      </c>
      <c r="AZ15" s="111"/>
      <c r="BA15" s="78"/>
      <c r="BB15" s="148" t="str">
        <f t="shared" si="19"/>
        <v/>
      </c>
      <c r="BC15" s="47" t="str">
        <f t="shared" si="50"/>
        <v/>
      </c>
      <c r="BD15" s="48" t="str">
        <f>IF(ISBLANK(BE15),"",VLOOKUP(BC15,OutputOsiris!$A$9:$A$1008,1,FALSE))</f>
        <v/>
      </c>
      <c r="BE15" s="111"/>
      <c r="BF15" s="78"/>
      <c r="BG15" s="148" t="str">
        <f t="shared" si="21"/>
        <v/>
      </c>
      <c r="BH15" s="47" t="str">
        <f t="shared" si="51"/>
        <v/>
      </c>
      <c r="BI15" s="48" t="str">
        <f>IF(ISBLANK(BJ15),"",VLOOKUP(BH15,OutputOsiris!$A$9:$A$1008,1,FALSE))</f>
        <v/>
      </c>
      <c r="BJ15" s="111"/>
      <c r="BK15" s="78"/>
      <c r="BL15" s="148" t="str">
        <f t="shared" si="23"/>
        <v/>
      </c>
      <c r="BM15" s="47" t="str">
        <f t="shared" si="52"/>
        <v/>
      </c>
      <c r="BN15" s="48" t="str">
        <f>IF(ISBLANK(BO15),"",VLOOKUP(BM15,OutputOsiris!$A$9:$A$1008,1,FALSE))</f>
        <v/>
      </c>
      <c r="BO15" s="111"/>
      <c r="BP15" s="78"/>
      <c r="BQ15" s="148" t="str">
        <f t="shared" si="25"/>
        <v/>
      </c>
      <c r="BR15" s="47" t="str">
        <f t="shared" si="53"/>
        <v/>
      </c>
      <c r="BS15" s="48" t="str">
        <f>IF(ISBLANK(BT15),"",VLOOKUP(BR15,OutputOsiris!$A$9:$A$1008,1,FALSE))</f>
        <v/>
      </c>
      <c r="BT15" s="111"/>
      <c r="BU15" s="78"/>
      <c r="BV15" s="148" t="str">
        <f t="shared" si="27"/>
        <v/>
      </c>
      <c r="BW15" s="47" t="str">
        <f t="shared" si="54"/>
        <v/>
      </c>
      <c r="BX15" s="48" t="str">
        <f>IF(ISBLANK(BY15),"",VLOOKUP(BW15,OutputOsiris!$A$9:$A$1008,1,FALSE))</f>
        <v/>
      </c>
      <c r="BY15" s="111"/>
      <c r="BZ15" s="78"/>
      <c r="CA15" s="148" t="str">
        <f t="shared" si="29"/>
        <v/>
      </c>
    </row>
    <row r="16" spans="1:79" x14ac:dyDescent="0.2">
      <c r="A16" s="47" t="str">
        <f>IF($H$1="Score",IF(OutputOsiris!A16&lt;&gt;"9999999",OutputOsiris!A16,""),"")</f>
        <v/>
      </c>
      <c r="B16" s="76" t="str">
        <f t="shared" si="30"/>
        <v/>
      </c>
      <c r="C16" s="143" t="str">
        <f t="shared" si="31"/>
        <v/>
      </c>
      <c r="D16" s="47" t="str">
        <f>IF($H$1="Cijfer",IF(OutputOsiris!A16&lt;&gt;"9999999",OutputOsiris!A16,""),"")</f>
        <v/>
      </c>
      <c r="E16" s="76" t="str">
        <f t="shared" si="32"/>
        <v/>
      </c>
      <c r="F16" s="143" t="str">
        <f t="shared" si="33"/>
        <v/>
      </c>
      <c r="G16" s="47" t="str">
        <f>IF(ISBLANK(OutputOsiris!B16),"",OutputOsiris!B16)</f>
        <v/>
      </c>
      <c r="H16" s="47">
        <f>IF(AND($AG$7&gt;0,OutputOsiris!$A16&lt;&gt;"9999999"),VLOOKUP(OutputOsiris!A16,$AD$9:$AG$1008,4,FALSE),"")</f>
        <v>0</v>
      </c>
      <c r="I16" s="47">
        <f t="shared" si="34"/>
        <v>0</v>
      </c>
      <c r="J16" s="47">
        <f>IF(AND($AL$7&gt;0,OutputOsiris!$A16&lt;&gt;"9999999"),VLOOKUP(OutputOsiris!A16,$AI$9:$AL$1008,4,FALSE),"")</f>
        <v>0</v>
      </c>
      <c r="K16" s="47">
        <f t="shared" si="35"/>
        <v>0</v>
      </c>
      <c r="L16" s="47" t="str">
        <f>IF(AND($AQ$7&gt;0,OutputOsiris!$A16&lt;&gt;"9999999"),VLOOKUP(OutputOsiris!A16,$AN$9:$AQ$1008,4,FALSE),"")</f>
        <v/>
      </c>
      <c r="M16" s="47" t="str">
        <f t="shared" si="36"/>
        <v/>
      </c>
      <c r="N16" s="47" t="str">
        <f>IF(AND($AV$7&gt;0,OutputOsiris!$A16&lt;&gt;"9999999"),VLOOKUP(OutputOsiris!A16,$AS$9:$AV$1008,4,FALSE),"")</f>
        <v/>
      </c>
      <c r="O16" s="47" t="str">
        <f t="shared" si="37"/>
        <v/>
      </c>
      <c r="P16" s="47" t="str">
        <f>IF(AND($BA$7&gt;0,OutputOsiris!$A16&lt;&gt;"9999999"),VLOOKUP(OutputOsiris!A16,$AX$9:$BA$1008,4,FALSE),"")</f>
        <v/>
      </c>
      <c r="Q16" s="47" t="str">
        <f t="shared" si="38"/>
        <v/>
      </c>
      <c r="R16" s="47" t="str">
        <f>IF(AND($BF$7&gt;0,OutputOsiris!$A16&lt;&gt;"9999999"),VLOOKUP(OutputOsiris!A16,$BC$9:$BF$1008,4,FALSE),"")</f>
        <v/>
      </c>
      <c r="S16" s="47" t="str">
        <f t="shared" si="39"/>
        <v/>
      </c>
      <c r="T16" s="47" t="str">
        <f>IF(AND($BK$7&gt;0,OutputOsiris!$A16&lt;&gt;"9999999"),VLOOKUP(OutputOsiris!A16,$BH$9:$BK$1008,4,FALSE),"")</f>
        <v/>
      </c>
      <c r="U16" s="47" t="str">
        <f t="shared" si="40"/>
        <v/>
      </c>
      <c r="V16" s="47" t="str">
        <f>IF(AND($BP$7&gt;0,OutputOsiris!$A16&lt;&gt;"9999999"),VLOOKUP(OutputOsiris!A16,$BM$9:$BP$1008,4,FALSE),"")</f>
        <v/>
      </c>
      <c r="W16" s="47" t="str">
        <f t="shared" si="41"/>
        <v/>
      </c>
      <c r="X16" s="47" t="str">
        <f>IF(AND($BU$7&gt;0,OutputOsiris!$A16&lt;&gt;"9999999"),VLOOKUP(OutputOsiris!A16,$BR$9:$BU$1008,4,FALSE),"")</f>
        <v/>
      </c>
      <c r="Y16" s="47" t="str">
        <f t="shared" si="42"/>
        <v/>
      </c>
      <c r="Z16" s="47" t="str">
        <f>IF(AND($BZ$7&gt;0,OutputOsiris!$A16&lt;&gt;"9999999"),VLOOKUP(OutputOsiris!A16,$BW$9:$BZ$1008,4,FALSE),"")</f>
        <v/>
      </c>
      <c r="AA16" s="47" t="str">
        <f t="shared" si="43"/>
        <v/>
      </c>
      <c r="AB16" s="47">
        <f t="shared" si="44"/>
        <v>0</v>
      </c>
      <c r="AC16" s="47">
        <f t="shared" si="45"/>
        <v>0</v>
      </c>
      <c r="AD16" s="47" t="str">
        <f t="shared" si="46"/>
        <v/>
      </c>
      <c r="AE16" s="48" t="str">
        <f>IF(ISBLANK(AF16),"",VLOOKUP(AD16,OutputOsiris!$A$9:$A$1008,1,FALSE))</f>
        <v/>
      </c>
      <c r="AF16" s="111"/>
      <c r="AG16" s="78"/>
      <c r="AH16" s="148" t="str">
        <f t="shared" si="11"/>
        <v/>
      </c>
      <c r="AI16" s="47" t="str">
        <f t="shared" si="12"/>
        <v/>
      </c>
      <c r="AJ16" s="48" t="str">
        <f>IF(ISBLANK(AK16),"",VLOOKUP(AI16,OutputOsiris!$A$9:$A$1008,1,FALSE))</f>
        <v/>
      </c>
      <c r="AK16" s="112"/>
      <c r="AL16" s="78"/>
      <c r="AM16" s="148" t="str">
        <f t="shared" si="13"/>
        <v/>
      </c>
      <c r="AN16" s="47" t="str">
        <f t="shared" si="47"/>
        <v/>
      </c>
      <c r="AO16" s="48" t="str">
        <f>IF(ISBLANK(AP16),"",VLOOKUP(AN16,OutputOsiris!$A$9:$A$1008,1,FALSE))</f>
        <v/>
      </c>
      <c r="AP16" s="111"/>
      <c r="AQ16" s="78"/>
      <c r="AR16" s="148" t="str">
        <f t="shared" si="15"/>
        <v/>
      </c>
      <c r="AS16" s="47" t="str">
        <f t="shared" si="48"/>
        <v/>
      </c>
      <c r="AT16" s="48" t="str">
        <f>IF(ISBLANK(AU16),"",VLOOKUP(AS16,OutputOsiris!$A$9:$A$1008,1,FALSE))</f>
        <v/>
      </c>
      <c r="AU16" s="111"/>
      <c r="AV16" s="78"/>
      <c r="AW16" s="148" t="str">
        <f t="shared" si="17"/>
        <v/>
      </c>
      <c r="AX16" s="47" t="str">
        <f t="shared" si="49"/>
        <v/>
      </c>
      <c r="AY16" s="48" t="str">
        <f>IF(ISBLANK(AZ16),"",VLOOKUP(AX16,OutputOsiris!$A$9:$A$1008,1,FALSE))</f>
        <v/>
      </c>
      <c r="AZ16" s="111"/>
      <c r="BA16" s="78"/>
      <c r="BB16" s="148" t="str">
        <f t="shared" si="19"/>
        <v/>
      </c>
      <c r="BC16" s="47" t="str">
        <f t="shared" si="50"/>
        <v/>
      </c>
      <c r="BD16" s="48" t="str">
        <f>IF(ISBLANK(BE16),"",VLOOKUP(BC16,OutputOsiris!$A$9:$A$1008,1,FALSE))</f>
        <v/>
      </c>
      <c r="BE16" s="111"/>
      <c r="BF16" s="78"/>
      <c r="BG16" s="148" t="str">
        <f t="shared" si="21"/>
        <v/>
      </c>
      <c r="BH16" s="47" t="str">
        <f t="shared" si="51"/>
        <v/>
      </c>
      <c r="BI16" s="48" t="str">
        <f>IF(ISBLANK(BJ16),"",VLOOKUP(BH16,OutputOsiris!$A$9:$A$1008,1,FALSE))</f>
        <v/>
      </c>
      <c r="BJ16" s="111"/>
      <c r="BK16" s="78"/>
      <c r="BL16" s="148" t="str">
        <f t="shared" si="23"/>
        <v/>
      </c>
      <c r="BM16" s="47" t="str">
        <f t="shared" si="52"/>
        <v/>
      </c>
      <c r="BN16" s="48" t="str">
        <f>IF(ISBLANK(BO16),"",VLOOKUP(BM16,OutputOsiris!$A$9:$A$1008,1,FALSE))</f>
        <v/>
      </c>
      <c r="BO16" s="111"/>
      <c r="BP16" s="78"/>
      <c r="BQ16" s="148" t="str">
        <f t="shared" si="25"/>
        <v/>
      </c>
      <c r="BR16" s="47" t="str">
        <f t="shared" si="53"/>
        <v/>
      </c>
      <c r="BS16" s="48" t="str">
        <f>IF(ISBLANK(BT16),"",VLOOKUP(BR16,OutputOsiris!$A$9:$A$1008,1,FALSE))</f>
        <v/>
      </c>
      <c r="BT16" s="111"/>
      <c r="BU16" s="78"/>
      <c r="BV16" s="148" t="str">
        <f t="shared" si="27"/>
        <v/>
      </c>
      <c r="BW16" s="47" t="str">
        <f t="shared" si="54"/>
        <v/>
      </c>
      <c r="BX16" s="48" t="str">
        <f>IF(ISBLANK(BY16),"",VLOOKUP(BW16,OutputOsiris!$A$9:$A$1008,1,FALSE))</f>
        <v/>
      </c>
      <c r="BY16" s="111"/>
      <c r="BZ16" s="78"/>
      <c r="CA16" s="148" t="str">
        <f t="shared" si="29"/>
        <v/>
      </c>
    </row>
    <row r="17" spans="1:79" x14ac:dyDescent="0.2">
      <c r="A17" s="47" t="str">
        <f>IF($H$1="Score",IF(OutputOsiris!A17&lt;&gt;"9999999",OutputOsiris!A17,""),"")</f>
        <v/>
      </c>
      <c r="B17" s="76" t="str">
        <f t="shared" si="30"/>
        <v/>
      </c>
      <c r="C17" s="143" t="str">
        <f t="shared" si="31"/>
        <v/>
      </c>
      <c r="D17" s="47" t="str">
        <f>IF($H$1="Cijfer",IF(OutputOsiris!A17&lt;&gt;"9999999",OutputOsiris!A17,""),"")</f>
        <v/>
      </c>
      <c r="E17" s="76" t="str">
        <f t="shared" si="32"/>
        <v/>
      </c>
      <c r="F17" s="143" t="str">
        <f t="shared" si="33"/>
        <v/>
      </c>
      <c r="G17" s="47" t="str">
        <f>IF(ISBLANK(OutputOsiris!B17),"",OutputOsiris!B17)</f>
        <v/>
      </c>
      <c r="H17" s="47">
        <f>IF(AND($AG$7&gt;0,OutputOsiris!$A17&lt;&gt;"9999999"),VLOOKUP(OutputOsiris!A17,$AD$9:$AG$1008,4,FALSE),"")</f>
        <v>0</v>
      </c>
      <c r="I17" s="47">
        <f t="shared" si="34"/>
        <v>0</v>
      </c>
      <c r="J17" s="47">
        <f>IF(AND($AL$7&gt;0,OutputOsiris!$A17&lt;&gt;"9999999"),VLOOKUP(OutputOsiris!A17,$AI$9:$AL$1008,4,FALSE),"")</f>
        <v>0</v>
      </c>
      <c r="K17" s="47">
        <f t="shared" si="35"/>
        <v>0</v>
      </c>
      <c r="L17" s="47" t="str">
        <f>IF(AND($AQ$7&gt;0,OutputOsiris!$A17&lt;&gt;"9999999"),VLOOKUP(OutputOsiris!A17,$AN$9:$AQ$1008,4,FALSE),"")</f>
        <v/>
      </c>
      <c r="M17" s="47" t="str">
        <f t="shared" si="36"/>
        <v/>
      </c>
      <c r="N17" s="47" t="str">
        <f>IF(AND($AV$7&gt;0,OutputOsiris!$A17&lt;&gt;"9999999"),VLOOKUP(OutputOsiris!A17,$AS$9:$AV$1008,4,FALSE),"")</f>
        <v/>
      </c>
      <c r="O17" s="47" t="str">
        <f t="shared" si="37"/>
        <v/>
      </c>
      <c r="P17" s="47" t="str">
        <f>IF(AND($BA$7&gt;0,OutputOsiris!$A17&lt;&gt;"9999999"),VLOOKUP(OutputOsiris!A17,$AX$9:$BA$1008,4,FALSE),"")</f>
        <v/>
      </c>
      <c r="Q17" s="47" t="str">
        <f t="shared" si="38"/>
        <v/>
      </c>
      <c r="R17" s="47" t="str">
        <f>IF(AND($BF$7&gt;0,OutputOsiris!$A17&lt;&gt;"9999999"),VLOOKUP(OutputOsiris!A17,$BC$9:$BF$1008,4,FALSE),"")</f>
        <v/>
      </c>
      <c r="S17" s="47" t="str">
        <f t="shared" si="39"/>
        <v/>
      </c>
      <c r="T17" s="47" t="str">
        <f>IF(AND($BK$7&gt;0,OutputOsiris!$A17&lt;&gt;"9999999"),VLOOKUP(OutputOsiris!A17,$BH$9:$BK$1008,4,FALSE),"")</f>
        <v/>
      </c>
      <c r="U17" s="47" t="str">
        <f t="shared" si="40"/>
        <v/>
      </c>
      <c r="V17" s="47" t="str">
        <f>IF(AND($BP$7&gt;0,OutputOsiris!$A17&lt;&gt;"9999999"),VLOOKUP(OutputOsiris!A17,$BM$9:$BP$1008,4,FALSE),"")</f>
        <v/>
      </c>
      <c r="W17" s="47" t="str">
        <f t="shared" si="41"/>
        <v/>
      </c>
      <c r="X17" s="47" t="str">
        <f>IF(AND($BU$7&gt;0,OutputOsiris!$A17&lt;&gt;"9999999"),VLOOKUP(OutputOsiris!A17,$BR$9:$BU$1008,4,FALSE),"")</f>
        <v/>
      </c>
      <c r="Y17" s="47" t="str">
        <f t="shared" si="42"/>
        <v/>
      </c>
      <c r="Z17" s="47" t="str">
        <f>IF(AND($BZ$7&gt;0,OutputOsiris!$A17&lt;&gt;"9999999"),VLOOKUP(OutputOsiris!A17,$BW$9:$BZ$1008,4,FALSE),"")</f>
        <v/>
      </c>
      <c r="AA17" s="47" t="str">
        <f t="shared" si="43"/>
        <v/>
      </c>
      <c r="AB17" s="47">
        <f t="shared" si="44"/>
        <v>0</v>
      </c>
      <c r="AC17" s="47">
        <f t="shared" si="45"/>
        <v>0</v>
      </c>
      <c r="AD17" s="47" t="str">
        <f t="shared" si="46"/>
        <v/>
      </c>
      <c r="AE17" s="48" t="str">
        <f>IF(ISBLANK(AF17),"",VLOOKUP(AD17,OutputOsiris!$A$9:$A$1008,1,FALSE))</f>
        <v/>
      </c>
      <c r="AF17" s="111"/>
      <c r="AG17" s="78"/>
      <c r="AH17" s="148" t="str">
        <f t="shared" si="11"/>
        <v/>
      </c>
      <c r="AI17" s="47" t="str">
        <f t="shared" si="12"/>
        <v/>
      </c>
      <c r="AJ17" s="48" t="str">
        <f>IF(ISBLANK(AK17),"",VLOOKUP(AI17,OutputOsiris!$A$9:$A$1008,1,FALSE))</f>
        <v/>
      </c>
      <c r="AK17" s="112"/>
      <c r="AL17" s="78"/>
      <c r="AM17" s="148" t="str">
        <f t="shared" si="13"/>
        <v/>
      </c>
      <c r="AN17" s="47" t="str">
        <f t="shared" si="47"/>
        <v/>
      </c>
      <c r="AO17" s="48" t="str">
        <f>IF(ISBLANK(AP17),"",VLOOKUP(AN17,OutputOsiris!$A$9:$A$1008,1,FALSE))</f>
        <v/>
      </c>
      <c r="AP17" s="111"/>
      <c r="AQ17" s="78"/>
      <c r="AR17" s="148" t="str">
        <f t="shared" si="15"/>
        <v/>
      </c>
      <c r="AS17" s="47" t="str">
        <f t="shared" si="48"/>
        <v/>
      </c>
      <c r="AT17" s="48" t="str">
        <f>IF(ISBLANK(AU17),"",VLOOKUP(AS17,OutputOsiris!$A$9:$A$1008,1,FALSE))</f>
        <v/>
      </c>
      <c r="AU17" s="111"/>
      <c r="AV17" s="78"/>
      <c r="AW17" s="148" t="str">
        <f t="shared" si="17"/>
        <v/>
      </c>
      <c r="AX17" s="47" t="str">
        <f t="shared" si="49"/>
        <v/>
      </c>
      <c r="AY17" s="48" t="str">
        <f>IF(ISBLANK(AZ17),"",VLOOKUP(AX17,OutputOsiris!$A$9:$A$1008,1,FALSE))</f>
        <v/>
      </c>
      <c r="AZ17" s="111"/>
      <c r="BA17" s="78"/>
      <c r="BB17" s="148" t="str">
        <f t="shared" si="19"/>
        <v/>
      </c>
      <c r="BC17" s="47" t="str">
        <f t="shared" si="50"/>
        <v/>
      </c>
      <c r="BD17" s="48" t="str">
        <f>IF(ISBLANK(BE17),"",VLOOKUP(BC17,OutputOsiris!$A$9:$A$1008,1,FALSE))</f>
        <v/>
      </c>
      <c r="BE17" s="111"/>
      <c r="BF17" s="78"/>
      <c r="BG17" s="148" t="str">
        <f t="shared" si="21"/>
        <v/>
      </c>
      <c r="BH17" s="47" t="str">
        <f t="shared" si="51"/>
        <v/>
      </c>
      <c r="BI17" s="48" t="str">
        <f>IF(ISBLANK(BJ17),"",VLOOKUP(BH17,OutputOsiris!$A$9:$A$1008,1,FALSE))</f>
        <v/>
      </c>
      <c r="BJ17" s="111"/>
      <c r="BK17" s="78"/>
      <c r="BL17" s="148" t="str">
        <f t="shared" si="23"/>
        <v/>
      </c>
      <c r="BM17" s="47" t="str">
        <f t="shared" si="52"/>
        <v/>
      </c>
      <c r="BN17" s="48" t="str">
        <f>IF(ISBLANK(BO17),"",VLOOKUP(BM17,OutputOsiris!$A$9:$A$1008,1,FALSE))</f>
        <v/>
      </c>
      <c r="BO17" s="111"/>
      <c r="BP17" s="78"/>
      <c r="BQ17" s="148" t="str">
        <f t="shared" si="25"/>
        <v/>
      </c>
      <c r="BR17" s="47" t="str">
        <f t="shared" si="53"/>
        <v/>
      </c>
      <c r="BS17" s="48" t="str">
        <f>IF(ISBLANK(BT17),"",VLOOKUP(BR17,OutputOsiris!$A$9:$A$1008,1,FALSE))</f>
        <v/>
      </c>
      <c r="BT17" s="111"/>
      <c r="BU17" s="78"/>
      <c r="BV17" s="148" t="str">
        <f t="shared" si="27"/>
        <v/>
      </c>
      <c r="BW17" s="47" t="str">
        <f t="shared" si="54"/>
        <v/>
      </c>
      <c r="BX17" s="48" t="str">
        <f>IF(ISBLANK(BY17),"",VLOOKUP(BW17,OutputOsiris!$A$9:$A$1008,1,FALSE))</f>
        <v/>
      </c>
      <c r="BY17" s="111"/>
      <c r="BZ17" s="78"/>
      <c r="CA17" s="148" t="str">
        <f t="shared" si="29"/>
        <v/>
      </c>
    </row>
    <row r="18" spans="1:79" x14ac:dyDescent="0.2">
      <c r="A18" s="47" t="str">
        <f>IF($H$1="Score",IF(OutputOsiris!A18&lt;&gt;"9999999",OutputOsiris!A18,""),"")</f>
        <v/>
      </c>
      <c r="B18" s="76" t="str">
        <f t="shared" si="30"/>
        <v/>
      </c>
      <c r="C18" s="143" t="str">
        <f t="shared" si="31"/>
        <v/>
      </c>
      <c r="D18" s="47" t="str">
        <f>IF($H$1="Cijfer",IF(OutputOsiris!A18&lt;&gt;"9999999",OutputOsiris!A18,""),"")</f>
        <v/>
      </c>
      <c r="E18" s="76" t="str">
        <f t="shared" si="32"/>
        <v/>
      </c>
      <c r="F18" s="143" t="str">
        <f t="shared" si="33"/>
        <v/>
      </c>
      <c r="G18" s="47" t="str">
        <f>IF(ISBLANK(OutputOsiris!B18),"",OutputOsiris!B18)</f>
        <v/>
      </c>
      <c r="H18" s="47">
        <f>IF(AND($AG$7&gt;0,OutputOsiris!$A18&lt;&gt;"9999999"),VLOOKUP(OutputOsiris!A18,$AD$9:$AG$1008,4,FALSE),"")</f>
        <v>0</v>
      </c>
      <c r="I18" s="47">
        <f t="shared" si="34"/>
        <v>0</v>
      </c>
      <c r="J18" s="47">
        <f>IF(AND($AL$7&gt;0,OutputOsiris!$A18&lt;&gt;"9999999"),VLOOKUP(OutputOsiris!A18,$AI$9:$AL$1008,4,FALSE),"")</f>
        <v>0</v>
      </c>
      <c r="K18" s="47">
        <f t="shared" si="35"/>
        <v>0</v>
      </c>
      <c r="L18" s="47" t="str">
        <f>IF(AND($AQ$7&gt;0,OutputOsiris!$A18&lt;&gt;"9999999"),VLOOKUP(OutputOsiris!A18,$AN$9:$AQ$1008,4,FALSE),"")</f>
        <v/>
      </c>
      <c r="M18" s="47" t="str">
        <f t="shared" si="36"/>
        <v/>
      </c>
      <c r="N18" s="47" t="str">
        <f>IF(AND($AV$7&gt;0,OutputOsiris!$A18&lt;&gt;"9999999"),VLOOKUP(OutputOsiris!A18,$AS$9:$AV$1008,4,FALSE),"")</f>
        <v/>
      </c>
      <c r="O18" s="47" t="str">
        <f t="shared" si="37"/>
        <v/>
      </c>
      <c r="P18" s="47" t="str">
        <f>IF(AND($BA$7&gt;0,OutputOsiris!$A18&lt;&gt;"9999999"),VLOOKUP(OutputOsiris!A18,$AX$9:$BA$1008,4,FALSE),"")</f>
        <v/>
      </c>
      <c r="Q18" s="47" t="str">
        <f t="shared" si="38"/>
        <v/>
      </c>
      <c r="R18" s="47" t="str">
        <f>IF(AND($BF$7&gt;0,OutputOsiris!$A18&lt;&gt;"9999999"),VLOOKUP(OutputOsiris!A18,$BC$9:$BF$1008,4,FALSE),"")</f>
        <v/>
      </c>
      <c r="S18" s="47" t="str">
        <f t="shared" si="39"/>
        <v/>
      </c>
      <c r="T18" s="47" t="str">
        <f>IF(AND($BK$7&gt;0,OutputOsiris!$A18&lt;&gt;"9999999"),VLOOKUP(OutputOsiris!A18,$BH$9:$BK$1008,4,FALSE),"")</f>
        <v/>
      </c>
      <c r="U18" s="47" t="str">
        <f t="shared" si="40"/>
        <v/>
      </c>
      <c r="V18" s="47" t="str">
        <f>IF(AND($BP$7&gt;0,OutputOsiris!$A18&lt;&gt;"9999999"),VLOOKUP(OutputOsiris!A18,$BM$9:$BP$1008,4,FALSE),"")</f>
        <v/>
      </c>
      <c r="W18" s="47" t="str">
        <f t="shared" si="41"/>
        <v/>
      </c>
      <c r="X18" s="47" t="str">
        <f>IF(AND($BU$7&gt;0,OutputOsiris!$A18&lt;&gt;"9999999"),VLOOKUP(OutputOsiris!A18,$BR$9:$BU$1008,4,FALSE),"")</f>
        <v/>
      </c>
      <c r="Y18" s="47" t="str">
        <f t="shared" si="42"/>
        <v/>
      </c>
      <c r="Z18" s="47" t="str">
        <f>IF(AND($BZ$7&gt;0,OutputOsiris!$A18&lt;&gt;"9999999"),VLOOKUP(OutputOsiris!A18,$BW$9:$BZ$1008,4,FALSE),"")</f>
        <v/>
      </c>
      <c r="AA18" s="47" t="str">
        <f t="shared" si="43"/>
        <v/>
      </c>
      <c r="AB18" s="47">
        <f t="shared" si="44"/>
        <v>0</v>
      </c>
      <c r="AC18" s="47">
        <f t="shared" si="45"/>
        <v>0</v>
      </c>
      <c r="AD18" s="47" t="str">
        <f t="shared" si="46"/>
        <v/>
      </c>
      <c r="AE18" s="48" t="str">
        <f>IF(ISBLANK(AF18),"",VLOOKUP(AD18,OutputOsiris!$A$9:$A$1008,1,FALSE))</f>
        <v/>
      </c>
      <c r="AF18" s="111"/>
      <c r="AG18" s="78"/>
      <c r="AH18" s="148" t="str">
        <f t="shared" si="11"/>
        <v/>
      </c>
      <c r="AI18" s="47" t="str">
        <f t="shared" si="12"/>
        <v/>
      </c>
      <c r="AJ18" s="48" t="str">
        <f>IF(ISBLANK(AK18),"",VLOOKUP(AI18,OutputOsiris!$A$9:$A$1008,1,FALSE))</f>
        <v/>
      </c>
      <c r="AK18" s="112"/>
      <c r="AL18" s="78"/>
      <c r="AM18" s="148" t="str">
        <f t="shared" si="13"/>
        <v/>
      </c>
      <c r="AN18" s="47" t="str">
        <f t="shared" si="47"/>
        <v/>
      </c>
      <c r="AO18" s="48" t="str">
        <f>IF(ISBLANK(AP18),"",VLOOKUP(AN18,OutputOsiris!$A$9:$A$1008,1,FALSE))</f>
        <v/>
      </c>
      <c r="AP18" s="111"/>
      <c r="AQ18" s="78"/>
      <c r="AR18" s="148" t="str">
        <f t="shared" si="15"/>
        <v/>
      </c>
      <c r="AS18" s="47" t="str">
        <f t="shared" si="48"/>
        <v/>
      </c>
      <c r="AT18" s="48" t="str">
        <f>IF(ISBLANK(AU18),"",VLOOKUP(AS18,OutputOsiris!$A$9:$A$1008,1,FALSE))</f>
        <v/>
      </c>
      <c r="AU18" s="111"/>
      <c r="AV18" s="78"/>
      <c r="AW18" s="148" t="str">
        <f t="shared" si="17"/>
        <v/>
      </c>
      <c r="AX18" s="47" t="str">
        <f t="shared" si="49"/>
        <v/>
      </c>
      <c r="AY18" s="48" t="str">
        <f>IF(ISBLANK(AZ18),"",VLOOKUP(AX18,OutputOsiris!$A$9:$A$1008,1,FALSE))</f>
        <v/>
      </c>
      <c r="AZ18" s="111"/>
      <c r="BA18" s="78"/>
      <c r="BB18" s="148" t="str">
        <f t="shared" si="19"/>
        <v/>
      </c>
      <c r="BC18" s="47" t="str">
        <f t="shared" si="50"/>
        <v/>
      </c>
      <c r="BD18" s="48" t="str">
        <f>IF(ISBLANK(BE18),"",VLOOKUP(BC18,OutputOsiris!$A$9:$A$1008,1,FALSE))</f>
        <v/>
      </c>
      <c r="BE18" s="111"/>
      <c r="BF18" s="78"/>
      <c r="BG18" s="148" t="str">
        <f t="shared" si="21"/>
        <v/>
      </c>
      <c r="BH18" s="47" t="str">
        <f t="shared" si="51"/>
        <v/>
      </c>
      <c r="BI18" s="48" t="str">
        <f>IF(ISBLANK(BJ18),"",VLOOKUP(BH18,OutputOsiris!$A$9:$A$1008,1,FALSE))</f>
        <v/>
      </c>
      <c r="BJ18" s="111"/>
      <c r="BK18" s="78"/>
      <c r="BL18" s="148" t="str">
        <f t="shared" si="23"/>
        <v/>
      </c>
      <c r="BM18" s="47" t="str">
        <f t="shared" si="52"/>
        <v/>
      </c>
      <c r="BN18" s="48" t="str">
        <f>IF(ISBLANK(BO18),"",VLOOKUP(BM18,OutputOsiris!$A$9:$A$1008,1,FALSE))</f>
        <v/>
      </c>
      <c r="BO18" s="111"/>
      <c r="BP18" s="78"/>
      <c r="BQ18" s="148" t="str">
        <f t="shared" si="25"/>
        <v/>
      </c>
      <c r="BR18" s="47" t="str">
        <f t="shared" si="53"/>
        <v/>
      </c>
      <c r="BS18" s="48" t="str">
        <f>IF(ISBLANK(BT18),"",VLOOKUP(BR18,OutputOsiris!$A$9:$A$1008,1,FALSE))</f>
        <v/>
      </c>
      <c r="BT18" s="111"/>
      <c r="BU18" s="78"/>
      <c r="BV18" s="148" t="str">
        <f t="shared" si="27"/>
        <v/>
      </c>
      <c r="BW18" s="47" t="str">
        <f t="shared" si="54"/>
        <v/>
      </c>
      <c r="BX18" s="48" t="str">
        <f>IF(ISBLANK(BY18),"",VLOOKUP(BW18,OutputOsiris!$A$9:$A$1008,1,FALSE))</f>
        <v/>
      </c>
      <c r="BY18" s="111"/>
      <c r="BZ18" s="78"/>
      <c r="CA18" s="148" t="str">
        <f t="shared" si="29"/>
        <v/>
      </c>
    </row>
    <row r="19" spans="1:79" x14ac:dyDescent="0.2">
      <c r="A19" s="47" t="str">
        <f>IF($H$1="Score",IF(OutputOsiris!A19&lt;&gt;"9999999",OutputOsiris!A19,""),"")</f>
        <v/>
      </c>
      <c r="B19" s="76" t="str">
        <f t="shared" si="30"/>
        <v/>
      </c>
      <c r="C19" s="143" t="str">
        <f t="shared" si="31"/>
        <v/>
      </c>
      <c r="D19" s="47" t="str">
        <f>IF($H$1="Cijfer",IF(OutputOsiris!A19&lt;&gt;"9999999",OutputOsiris!A19,""),"")</f>
        <v/>
      </c>
      <c r="E19" s="76" t="str">
        <f t="shared" si="32"/>
        <v/>
      </c>
      <c r="F19" s="143" t="str">
        <f t="shared" si="33"/>
        <v/>
      </c>
      <c r="G19" s="47" t="str">
        <f>IF(ISBLANK(OutputOsiris!B19),"",OutputOsiris!B19)</f>
        <v/>
      </c>
      <c r="H19" s="47">
        <f>IF(AND($AG$7&gt;0,OutputOsiris!$A19&lt;&gt;"9999999"),VLOOKUP(OutputOsiris!A19,$AD$9:$AG$1008,4,FALSE),"")</f>
        <v>0</v>
      </c>
      <c r="I19" s="47">
        <f t="shared" si="34"/>
        <v>0</v>
      </c>
      <c r="J19" s="47">
        <f>IF(AND($AL$7&gt;0,OutputOsiris!$A19&lt;&gt;"9999999"),VLOOKUP(OutputOsiris!A19,$AI$9:$AL$1008,4,FALSE),"")</f>
        <v>0</v>
      </c>
      <c r="K19" s="47">
        <f t="shared" si="35"/>
        <v>0</v>
      </c>
      <c r="L19" s="47" t="str">
        <f>IF(AND($AQ$7&gt;0,OutputOsiris!$A19&lt;&gt;"9999999"),VLOOKUP(OutputOsiris!A19,$AN$9:$AQ$1008,4,FALSE),"")</f>
        <v/>
      </c>
      <c r="M19" s="47" t="str">
        <f t="shared" si="36"/>
        <v/>
      </c>
      <c r="N19" s="47" t="str">
        <f>IF(AND($AV$7&gt;0,OutputOsiris!$A19&lt;&gt;"9999999"),VLOOKUP(OutputOsiris!A19,$AS$9:$AV$1008,4,FALSE),"")</f>
        <v/>
      </c>
      <c r="O19" s="47" t="str">
        <f t="shared" si="37"/>
        <v/>
      </c>
      <c r="P19" s="47" t="str">
        <f>IF(AND($BA$7&gt;0,OutputOsiris!$A19&lt;&gt;"9999999"),VLOOKUP(OutputOsiris!A19,$AX$9:$BA$1008,4,FALSE),"")</f>
        <v/>
      </c>
      <c r="Q19" s="47" t="str">
        <f t="shared" si="38"/>
        <v/>
      </c>
      <c r="R19" s="47" t="str">
        <f>IF(AND($BF$7&gt;0,OutputOsiris!$A19&lt;&gt;"9999999"),VLOOKUP(OutputOsiris!A19,$BC$9:$BF$1008,4,FALSE),"")</f>
        <v/>
      </c>
      <c r="S19" s="47" t="str">
        <f t="shared" si="39"/>
        <v/>
      </c>
      <c r="T19" s="47" t="str">
        <f>IF(AND($BK$7&gt;0,OutputOsiris!$A19&lt;&gt;"9999999"),VLOOKUP(OutputOsiris!A19,$BH$9:$BK$1008,4,FALSE),"")</f>
        <v/>
      </c>
      <c r="U19" s="47" t="str">
        <f t="shared" si="40"/>
        <v/>
      </c>
      <c r="V19" s="47" t="str">
        <f>IF(AND($BP$7&gt;0,OutputOsiris!$A19&lt;&gt;"9999999"),VLOOKUP(OutputOsiris!A19,$BM$9:$BP$1008,4,FALSE),"")</f>
        <v/>
      </c>
      <c r="W19" s="47" t="str">
        <f t="shared" si="41"/>
        <v/>
      </c>
      <c r="X19" s="47" t="str">
        <f>IF(AND($BU$7&gt;0,OutputOsiris!$A19&lt;&gt;"9999999"),VLOOKUP(OutputOsiris!A19,$BR$9:$BU$1008,4,FALSE),"")</f>
        <v/>
      </c>
      <c r="Y19" s="47" t="str">
        <f t="shared" si="42"/>
        <v/>
      </c>
      <c r="Z19" s="47" t="str">
        <f>IF(AND($BZ$7&gt;0,OutputOsiris!$A19&lt;&gt;"9999999"),VLOOKUP(OutputOsiris!A19,$BW$9:$BZ$1008,4,FALSE),"")</f>
        <v/>
      </c>
      <c r="AA19" s="47" t="str">
        <f t="shared" si="43"/>
        <v/>
      </c>
      <c r="AB19" s="47">
        <f t="shared" si="44"/>
        <v>0</v>
      </c>
      <c r="AC19" s="47">
        <f t="shared" si="45"/>
        <v>0</v>
      </c>
      <c r="AD19" s="47" t="str">
        <f t="shared" si="46"/>
        <v/>
      </c>
      <c r="AE19" s="48" t="str">
        <f>IF(ISBLANK(AF19),"",VLOOKUP(AD19,OutputOsiris!$A$9:$A$1008,1,FALSE))</f>
        <v/>
      </c>
      <c r="AF19" s="111"/>
      <c r="AG19" s="78"/>
      <c r="AH19" s="148" t="str">
        <f t="shared" si="11"/>
        <v/>
      </c>
      <c r="AI19" s="47" t="str">
        <f t="shared" si="12"/>
        <v/>
      </c>
      <c r="AJ19" s="48" t="str">
        <f>IF(ISBLANK(AK19),"",VLOOKUP(AI19,OutputOsiris!$A$9:$A$1008,1,FALSE))</f>
        <v/>
      </c>
      <c r="AK19" s="112"/>
      <c r="AL19" s="78"/>
      <c r="AM19" s="148" t="str">
        <f t="shared" si="13"/>
        <v/>
      </c>
      <c r="AN19" s="47" t="str">
        <f t="shared" si="47"/>
        <v/>
      </c>
      <c r="AO19" s="48" t="str">
        <f>IF(ISBLANK(AP19),"",VLOOKUP(AN19,OutputOsiris!$A$9:$A$1008,1,FALSE))</f>
        <v/>
      </c>
      <c r="AP19" s="111"/>
      <c r="AQ19" s="78"/>
      <c r="AR19" s="148" t="str">
        <f t="shared" si="15"/>
        <v/>
      </c>
      <c r="AS19" s="47" t="str">
        <f t="shared" si="48"/>
        <v/>
      </c>
      <c r="AT19" s="48" t="str">
        <f>IF(ISBLANK(AU19),"",VLOOKUP(AS19,OutputOsiris!$A$9:$A$1008,1,FALSE))</f>
        <v/>
      </c>
      <c r="AU19" s="111"/>
      <c r="AV19" s="78"/>
      <c r="AW19" s="148" t="str">
        <f t="shared" si="17"/>
        <v/>
      </c>
      <c r="AX19" s="47" t="str">
        <f t="shared" si="49"/>
        <v/>
      </c>
      <c r="AY19" s="48" t="str">
        <f>IF(ISBLANK(AZ19),"",VLOOKUP(AX19,OutputOsiris!$A$9:$A$1008,1,FALSE))</f>
        <v/>
      </c>
      <c r="AZ19" s="111"/>
      <c r="BA19" s="78"/>
      <c r="BB19" s="148" t="str">
        <f t="shared" si="19"/>
        <v/>
      </c>
      <c r="BC19" s="47" t="str">
        <f t="shared" si="50"/>
        <v/>
      </c>
      <c r="BD19" s="48" t="str">
        <f>IF(ISBLANK(BE19),"",VLOOKUP(BC19,OutputOsiris!$A$9:$A$1008,1,FALSE))</f>
        <v/>
      </c>
      <c r="BE19" s="111"/>
      <c r="BF19" s="78"/>
      <c r="BG19" s="148" t="str">
        <f t="shared" si="21"/>
        <v/>
      </c>
      <c r="BH19" s="47" t="str">
        <f t="shared" si="51"/>
        <v/>
      </c>
      <c r="BI19" s="48" t="str">
        <f>IF(ISBLANK(BJ19),"",VLOOKUP(BH19,OutputOsiris!$A$9:$A$1008,1,FALSE))</f>
        <v/>
      </c>
      <c r="BJ19" s="111"/>
      <c r="BK19" s="78"/>
      <c r="BL19" s="148" t="str">
        <f t="shared" si="23"/>
        <v/>
      </c>
      <c r="BM19" s="47" t="str">
        <f t="shared" si="52"/>
        <v/>
      </c>
      <c r="BN19" s="48" t="str">
        <f>IF(ISBLANK(BO19),"",VLOOKUP(BM19,OutputOsiris!$A$9:$A$1008,1,FALSE))</f>
        <v/>
      </c>
      <c r="BO19" s="111"/>
      <c r="BP19" s="78"/>
      <c r="BQ19" s="148" t="str">
        <f t="shared" si="25"/>
        <v/>
      </c>
      <c r="BR19" s="47" t="str">
        <f t="shared" si="53"/>
        <v/>
      </c>
      <c r="BS19" s="48" t="str">
        <f>IF(ISBLANK(BT19),"",VLOOKUP(BR19,OutputOsiris!$A$9:$A$1008,1,FALSE))</f>
        <v/>
      </c>
      <c r="BT19" s="111"/>
      <c r="BU19" s="78"/>
      <c r="BV19" s="148" t="str">
        <f t="shared" si="27"/>
        <v/>
      </c>
      <c r="BW19" s="47" t="str">
        <f t="shared" si="54"/>
        <v/>
      </c>
      <c r="BX19" s="48" t="str">
        <f>IF(ISBLANK(BY19),"",VLOOKUP(BW19,OutputOsiris!$A$9:$A$1008,1,FALSE))</f>
        <v/>
      </c>
      <c r="BY19" s="111"/>
      <c r="BZ19" s="78"/>
      <c r="CA19" s="148" t="str">
        <f t="shared" si="29"/>
        <v/>
      </c>
    </row>
    <row r="20" spans="1:79" x14ac:dyDescent="0.2">
      <c r="A20" s="47" t="str">
        <f>IF($H$1="Score",IF(OutputOsiris!A20&lt;&gt;"9999999",OutputOsiris!A20,""),"")</f>
        <v/>
      </c>
      <c r="B20" s="76" t="str">
        <f t="shared" si="30"/>
        <v/>
      </c>
      <c r="C20" s="143" t="str">
        <f t="shared" si="31"/>
        <v/>
      </c>
      <c r="D20" s="47" t="str">
        <f>IF($H$1="Cijfer",IF(OutputOsiris!A20&lt;&gt;"9999999",OutputOsiris!A20,""),"")</f>
        <v/>
      </c>
      <c r="E20" s="76" t="str">
        <f t="shared" si="32"/>
        <v/>
      </c>
      <c r="F20" s="143" t="str">
        <f t="shared" si="33"/>
        <v/>
      </c>
      <c r="G20" s="47" t="str">
        <f>IF(ISBLANK(OutputOsiris!B20),"",OutputOsiris!B20)</f>
        <v/>
      </c>
      <c r="H20" s="47">
        <f>IF(AND($AG$7&gt;0,OutputOsiris!$A20&lt;&gt;"9999999"),VLOOKUP(OutputOsiris!A20,$AD$9:$AG$1008,4,FALSE),"")</f>
        <v>0</v>
      </c>
      <c r="I20" s="47">
        <f t="shared" si="34"/>
        <v>0</v>
      </c>
      <c r="J20" s="47">
        <f>IF(AND($AL$7&gt;0,OutputOsiris!$A20&lt;&gt;"9999999"),VLOOKUP(OutputOsiris!A20,$AI$9:$AL$1008,4,FALSE),"")</f>
        <v>0</v>
      </c>
      <c r="K20" s="47">
        <f t="shared" si="35"/>
        <v>0</v>
      </c>
      <c r="L20" s="47" t="str">
        <f>IF(AND($AQ$7&gt;0,OutputOsiris!$A20&lt;&gt;"9999999"),VLOOKUP(OutputOsiris!A20,$AN$9:$AQ$1008,4,FALSE),"")</f>
        <v/>
      </c>
      <c r="M20" s="47" t="str">
        <f t="shared" si="36"/>
        <v/>
      </c>
      <c r="N20" s="47" t="str">
        <f>IF(AND($AV$7&gt;0,OutputOsiris!$A20&lt;&gt;"9999999"),VLOOKUP(OutputOsiris!A20,$AS$9:$AV$1008,4,FALSE),"")</f>
        <v/>
      </c>
      <c r="O20" s="47" t="str">
        <f t="shared" si="37"/>
        <v/>
      </c>
      <c r="P20" s="47" t="str">
        <f>IF(AND($BA$7&gt;0,OutputOsiris!$A20&lt;&gt;"9999999"),VLOOKUP(OutputOsiris!A20,$AX$9:$BA$1008,4,FALSE),"")</f>
        <v/>
      </c>
      <c r="Q20" s="47" t="str">
        <f t="shared" si="38"/>
        <v/>
      </c>
      <c r="R20" s="47" t="str">
        <f>IF(AND($BF$7&gt;0,OutputOsiris!$A20&lt;&gt;"9999999"),VLOOKUP(OutputOsiris!A20,$BC$9:$BF$1008,4,FALSE),"")</f>
        <v/>
      </c>
      <c r="S20" s="47" t="str">
        <f t="shared" si="39"/>
        <v/>
      </c>
      <c r="T20" s="47" t="str">
        <f>IF(AND($BK$7&gt;0,OutputOsiris!$A20&lt;&gt;"9999999"),VLOOKUP(OutputOsiris!A20,$BH$9:$BK$1008,4,FALSE),"")</f>
        <v/>
      </c>
      <c r="U20" s="47" t="str">
        <f t="shared" si="40"/>
        <v/>
      </c>
      <c r="V20" s="47" t="str">
        <f>IF(AND($BP$7&gt;0,OutputOsiris!$A20&lt;&gt;"9999999"),VLOOKUP(OutputOsiris!A20,$BM$9:$BP$1008,4,FALSE),"")</f>
        <v/>
      </c>
      <c r="W20" s="47" t="str">
        <f t="shared" si="41"/>
        <v/>
      </c>
      <c r="X20" s="47" t="str">
        <f>IF(AND($BU$7&gt;0,OutputOsiris!$A20&lt;&gt;"9999999"),VLOOKUP(OutputOsiris!A20,$BR$9:$BU$1008,4,FALSE),"")</f>
        <v/>
      </c>
      <c r="Y20" s="47" t="str">
        <f t="shared" si="42"/>
        <v/>
      </c>
      <c r="Z20" s="47" t="str">
        <f>IF(AND($BZ$7&gt;0,OutputOsiris!$A20&lt;&gt;"9999999"),VLOOKUP(OutputOsiris!A20,$BW$9:$BZ$1008,4,FALSE),"")</f>
        <v/>
      </c>
      <c r="AA20" s="47" t="str">
        <f t="shared" si="43"/>
        <v/>
      </c>
      <c r="AB20" s="47">
        <f t="shared" si="44"/>
        <v>0</v>
      </c>
      <c r="AC20" s="47">
        <f t="shared" si="45"/>
        <v>0</v>
      </c>
      <c r="AD20" s="47" t="str">
        <f t="shared" si="46"/>
        <v/>
      </c>
      <c r="AE20" s="48" t="str">
        <f>IF(ISBLANK(AF20),"",VLOOKUP(AD20,OutputOsiris!$A$9:$A$1008,1,FALSE))</f>
        <v/>
      </c>
      <c r="AF20" s="111"/>
      <c r="AG20" s="78"/>
      <c r="AH20" s="148" t="str">
        <f t="shared" si="11"/>
        <v/>
      </c>
      <c r="AI20" s="47" t="str">
        <f t="shared" si="12"/>
        <v/>
      </c>
      <c r="AJ20" s="48" t="str">
        <f>IF(ISBLANK(AK20),"",VLOOKUP(AI20,OutputOsiris!$A$9:$A$1008,1,FALSE))</f>
        <v/>
      </c>
      <c r="AK20" s="112"/>
      <c r="AL20" s="78"/>
      <c r="AM20" s="148" t="str">
        <f t="shared" si="13"/>
        <v/>
      </c>
      <c r="AN20" s="47" t="str">
        <f t="shared" si="47"/>
        <v/>
      </c>
      <c r="AO20" s="48" t="str">
        <f>IF(ISBLANK(AP20),"",VLOOKUP(AN20,OutputOsiris!$A$9:$A$1008,1,FALSE))</f>
        <v/>
      </c>
      <c r="AP20" s="111"/>
      <c r="AQ20" s="78"/>
      <c r="AR20" s="148" t="str">
        <f t="shared" si="15"/>
        <v/>
      </c>
      <c r="AS20" s="47" t="str">
        <f t="shared" si="48"/>
        <v/>
      </c>
      <c r="AT20" s="48" t="str">
        <f>IF(ISBLANK(AU20),"",VLOOKUP(AS20,OutputOsiris!$A$9:$A$1008,1,FALSE))</f>
        <v/>
      </c>
      <c r="AU20" s="111"/>
      <c r="AV20" s="78"/>
      <c r="AW20" s="148" t="str">
        <f t="shared" si="17"/>
        <v/>
      </c>
      <c r="AX20" s="47" t="str">
        <f t="shared" si="49"/>
        <v/>
      </c>
      <c r="AY20" s="48" t="str">
        <f>IF(ISBLANK(AZ20),"",VLOOKUP(AX20,OutputOsiris!$A$9:$A$1008,1,FALSE))</f>
        <v/>
      </c>
      <c r="AZ20" s="111"/>
      <c r="BA20" s="78"/>
      <c r="BB20" s="148" t="str">
        <f t="shared" si="19"/>
        <v/>
      </c>
      <c r="BC20" s="47" t="str">
        <f t="shared" si="50"/>
        <v/>
      </c>
      <c r="BD20" s="48" t="str">
        <f>IF(ISBLANK(BE20),"",VLOOKUP(BC20,OutputOsiris!$A$9:$A$1008,1,FALSE))</f>
        <v/>
      </c>
      <c r="BE20" s="111"/>
      <c r="BF20" s="78"/>
      <c r="BG20" s="148" t="str">
        <f t="shared" si="21"/>
        <v/>
      </c>
      <c r="BH20" s="47" t="str">
        <f t="shared" si="51"/>
        <v/>
      </c>
      <c r="BI20" s="48" t="str">
        <f>IF(ISBLANK(BJ20),"",VLOOKUP(BH20,OutputOsiris!$A$9:$A$1008,1,FALSE))</f>
        <v/>
      </c>
      <c r="BJ20" s="111"/>
      <c r="BK20" s="78"/>
      <c r="BL20" s="148" t="str">
        <f t="shared" si="23"/>
        <v/>
      </c>
      <c r="BM20" s="47" t="str">
        <f t="shared" si="52"/>
        <v/>
      </c>
      <c r="BN20" s="48" t="str">
        <f>IF(ISBLANK(BO20),"",VLOOKUP(BM20,OutputOsiris!$A$9:$A$1008,1,FALSE))</f>
        <v/>
      </c>
      <c r="BO20" s="111"/>
      <c r="BP20" s="78"/>
      <c r="BQ20" s="148" t="str">
        <f t="shared" si="25"/>
        <v/>
      </c>
      <c r="BR20" s="47" t="str">
        <f t="shared" si="53"/>
        <v/>
      </c>
      <c r="BS20" s="48" t="str">
        <f>IF(ISBLANK(BT20),"",VLOOKUP(BR20,OutputOsiris!$A$9:$A$1008,1,FALSE))</f>
        <v/>
      </c>
      <c r="BT20" s="111"/>
      <c r="BU20" s="78"/>
      <c r="BV20" s="148" t="str">
        <f t="shared" si="27"/>
        <v/>
      </c>
      <c r="BW20" s="47" t="str">
        <f t="shared" si="54"/>
        <v/>
      </c>
      <c r="BX20" s="48" t="str">
        <f>IF(ISBLANK(BY20),"",VLOOKUP(BW20,OutputOsiris!$A$9:$A$1008,1,FALSE))</f>
        <v/>
      </c>
      <c r="BY20" s="111"/>
      <c r="BZ20" s="78"/>
      <c r="CA20" s="148" t="str">
        <f t="shared" si="29"/>
        <v/>
      </c>
    </row>
    <row r="21" spans="1:79" x14ac:dyDescent="0.2">
      <c r="A21" s="47" t="str">
        <f>IF($H$1="Score",IF(OutputOsiris!A21&lt;&gt;"9999999",OutputOsiris!A21,""),"")</f>
        <v/>
      </c>
      <c r="B21" s="76" t="str">
        <f t="shared" si="30"/>
        <v/>
      </c>
      <c r="C21" s="143" t="str">
        <f t="shared" si="31"/>
        <v/>
      </c>
      <c r="D21" s="47" t="str">
        <f>IF($H$1="Cijfer",IF(OutputOsiris!A21&lt;&gt;"9999999",OutputOsiris!A21,""),"")</f>
        <v/>
      </c>
      <c r="E21" s="76" t="str">
        <f t="shared" si="32"/>
        <v/>
      </c>
      <c r="F21" s="143" t="str">
        <f t="shared" si="33"/>
        <v/>
      </c>
      <c r="G21" s="47" t="str">
        <f>IF(ISBLANK(OutputOsiris!B21),"",OutputOsiris!B21)</f>
        <v/>
      </c>
      <c r="H21" s="47">
        <f>IF(AND($AG$7&gt;0,OutputOsiris!$A21&lt;&gt;"9999999"),VLOOKUP(OutputOsiris!A21,$AD$9:$AG$1008,4,FALSE),"")</f>
        <v>0</v>
      </c>
      <c r="I21" s="47">
        <f t="shared" si="34"/>
        <v>0</v>
      </c>
      <c r="J21" s="47">
        <f>IF(AND($AL$7&gt;0,OutputOsiris!$A21&lt;&gt;"9999999"),VLOOKUP(OutputOsiris!A21,$AI$9:$AL$1008,4,FALSE),"")</f>
        <v>0</v>
      </c>
      <c r="K21" s="47">
        <f t="shared" si="35"/>
        <v>0</v>
      </c>
      <c r="L21" s="47" t="str">
        <f>IF(AND($AQ$7&gt;0,OutputOsiris!$A21&lt;&gt;"9999999"),VLOOKUP(OutputOsiris!A21,$AN$9:$AQ$1008,4,FALSE),"")</f>
        <v/>
      </c>
      <c r="M21" s="47" t="str">
        <f t="shared" si="36"/>
        <v/>
      </c>
      <c r="N21" s="47" t="str">
        <f>IF(AND($AV$7&gt;0,OutputOsiris!$A21&lt;&gt;"9999999"),VLOOKUP(OutputOsiris!A21,$AS$9:$AV$1008,4,FALSE),"")</f>
        <v/>
      </c>
      <c r="O21" s="47" t="str">
        <f t="shared" si="37"/>
        <v/>
      </c>
      <c r="P21" s="47" t="str">
        <f>IF(AND($BA$7&gt;0,OutputOsiris!$A21&lt;&gt;"9999999"),VLOOKUP(OutputOsiris!A21,$AX$9:$BA$1008,4,FALSE),"")</f>
        <v/>
      </c>
      <c r="Q21" s="47" t="str">
        <f t="shared" si="38"/>
        <v/>
      </c>
      <c r="R21" s="47" t="str">
        <f>IF(AND($BF$7&gt;0,OutputOsiris!$A21&lt;&gt;"9999999"),VLOOKUP(OutputOsiris!A21,$BC$9:$BF$1008,4,FALSE),"")</f>
        <v/>
      </c>
      <c r="S21" s="47" t="str">
        <f t="shared" si="39"/>
        <v/>
      </c>
      <c r="T21" s="47" t="str">
        <f>IF(AND($BK$7&gt;0,OutputOsiris!$A21&lt;&gt;"9999999"),VLOOKUP(OutputOsiris!A21,$BH$9:$BK$1008,4,FALSE),"")</f>
        <v/>
      </c>
      <c r="U21" s="47" t="str">
        <f t="shared" si="40"/>
        <v/>
      </c>
      <c r="V21" s="47" t="str">
        <f>IF(AND($BP$7&gt;0,OutputOsiris!$A21&lt;&gt;"9999999"),VLOOKUP(OutputOsiris!A21,$BM$9:$BP$1008,4,FALSE),"")</f>
        <v/>
      </c>
      <c r="W21" s="47" t="str">
        <f t="shared" si="41"/>
        <v/>
      </c>
      <c r="X21" s="47" t="str">
        <f>IF(AND($BU$7&gt;0,OutputOsiris!$A21&lt;&gt;"9999999"),VLOOKUP(OutputOsiris!A21,$BR$9:$BU$1008,4,FALSE),"")</f>
        <v/>
      </c>
      <c r="Y21" s="47" t="str">
        <f t="shared" si="42"/>
        <v/>
      </c>
      <c r="Z21" s="47" t="str">
        <f>IF(AND($BZ$7&gt;0,OutputOsiris!$A21&lt;&gt;"9999999"),VLOOKUP(OutputOsiris!A21,$BW$9:$BZ$1008,4,FALSE),"")</f>
        <v/>
      </c>
      <c r="AA21" s="47" t="str">
        <f t="shared" si="43"/>
        <v/>
      </c>
      <c r="AB21" s="47">
        <f t="shared" si="44"/>
        <v>0</v>
      </c>
      <c r="AC21" s="47">
        <f t="shared" si="45"/>
        <v>0</v>
      </c>
      <c r="AD21" s="47" t="str">
        <f t="shared" si="46"/>
        <v/>
      </c>
      <c r="AE21" s="48" t="str">
        <f>IF(ISBLANK(AF21),"",VLOOKUP(AD21,OutputOsiris!$A$9:$A$1008,1,FALSE))</f>
        <v/>
      </c>
      <c r="AF21" s="111"/>
      <c r="AG21" s="78"/>
      <c r="AH21" s="148" t="str">
        <f t="shared" si="11"/>
        <v/>
      </c>
      <c r="AI21" s="47" t="str">
        <f t="shared" si="12"/>
        <v/>
      </c>
      <c r="AJ21" s="48" t="str">
        <f>IF(ISBLANK(AK21),"",VLOOKUP(AI21,OutputOsiris!$A$9:$A$1008,1,FALSE))</f>
        <v/>
      </c>
      <c r="AK21" s="112"/>
      <c r="AL21" s="78"/>
      <c r="AM21" s="148" t="str">
        <f t="shared" si="13"/>
        <v/>
      </c>
      <c r="AN21" s="47" t="str">
        <f t="shared" si="47"/>
        <v/>
      </c>
      <c r="AO21" s="48" t="str">
        <f>IF(ISBLANK(AP21),"",VLOOKUP(AN21,OutputOsiris!$A$9:$A$1008,1,FALSE))</f>
        <v/>
      </c>
      <c r="AP21" s="111"/>
      <c r="AQ21" s="78"/>
      <c r="AR21" s="148" t="str">
        <f t="shared" si="15"/>
        <v/>
      </c>
      <c r="AS21" s="47" t="str">
        <f t="shared" si="48"/>
        <v/>
      </c>
      <c r="AT21" s="48" t="str">
        <f>IF(ISBLANK(AU21),"",VLOOKUP(AS21,OutputOsiris!$A$9:$A$1008,1,FALSE))</f>
        <v/>
      </c>
      <c r="AU21" s="111"/>
      <c r="AV21" s="78"/>
      <c r="AW21" s="148" t="str">
        <f t="shared" si="17"/>
        <v/>
      </c>
      <c r="AX21" s="47" t="str">
        <f t="shared" si="49"/>
        <v/>
      </c>
      <c r="AY21" s="48" t="str">
        <f>IF(ISBLANK(AZ21),"",VLOOKUP(AX21,OutputOsiris!$A$9:$A$1008,1,FALSE))</f>
        <v/>
      </c>
      <c r="AZ21" s="111"/>
      <c r="BA21" s="78"/>
      <c r="BB21" s="148" t="str">
        <f t="shared" si="19"/>
        <v/>
      </c>
      <c r="BC21" s="47" t="str">
        <f t="shared" si="50"/>
        <v/>
      </c>
      <c r="BD21" s="48" t="str">
        <f>IF(ISBLANK(BE21),"",VLOOKUP(BC21,OutputOsiris!$A$9:$A$1008,1,FALSE))</f>
        <v/>
      </c>
      <c r="BE21" s="111"/>
      <c r="BF21" s="78"/>
      <c r="BG21" s="148" t="str">
        <f t="shared" si="21"/>
        <v/>
      </c>
      <c r="BH21" s="47" t="str">
        <f t="shared" si="51"/>
        <v/>
      </c>
      <c r="BI21" s="48" t="str">
        <f>IF(ISBLANK(BJ21),"",VLOOKUP(BH21,OutputOsiris!$A$9:$A$1008,1,FALSE))</f>
        <v/>
      </c>
      <c r="BJ21" s="111"/>
      <c r="BK21" s="78"/>
      <c r="BL21" s="148" t="str">
        <f t="shared" si="23"/>
        <v/>
      </c>
      <c r="BM21" s="47" t="str">
        <f t="shared" si="52"/>
        <v/>
      </c>
      <c r="BN21" s="48" t="str">
        <f>IF(ISBLANK(BO21),"",VLOOKUP(BM21,OutputOsiris!$A$9:$A$1008,1,FALSE))</f>
        <v/>
      </c>
      <c r="BO21" s="111"/>
      <c r="BP21" s="78"/>
      <c r="BQ21" s="148" t="str">
        <f t="shared" si="25"/>
        <v/>
      </c>
      <c r="BR21" s="47" t="str">
        <f t="shared" si="53"/>
        <v/>
      </c>
      <c r="BS21" s="48" t="str">
        <f>IF(ISBLANK(BT21),"",VLOOKUP(BR21,OutputOsiris!$A$9:$A$1008,1,FALSE))</f>
        <v/>
      </c>
      <c r="BT21" s="111"/>
      <c r="BU21" s="78"/>
      <c r="BV21" s="148" t="str">
        <f t="shared" si="27"/>
        <v/>
      </c>
      <c r="BW21" s="47" t="str">
        <f t="shared" si="54"/>
        <v/>
      </c>
      <c r="BX21" s="48" t="str">
        <f>IF(ISBLANK(BY21),"",VLOOKUP(BW21,OutputOsiris!$A$9:$A$1008,1,FALSE))</f>
        <v/>
      </c>
      <c r="BY21" s="111"/>
      <c r="BZ21" s="78"/>
      <c r="CA21" s="148" t="str">
        <f t="shared" si="29"/>
        <v/>
      </c>
    </row>
    <row r="22" spans="1:79" x14ac:dyDescent="0.2">
      <c r="A22" s="47" t="str">
        <f>IF($H$1="Score",IF(OutputOsiris!A22&lt;&gt;"9999999",OutputOsiris!A22,""),"")</f>
        <v/>
      </c>
      <c r="B22" s="76" t="str">
        <f t="shared" si="30"/>
        <v/>
      </c>
      <c r="C22" s="143" t="str">
        <f t="shared" si="31"/>
        <v/>
      </c>
      <c r="D22" s="47" t="str">
        <f>IF($H$1="Cijfer",IF(OutputOsiris!A22&lt;&gt;"9999999",OutputOsiris!A22,""),"")</f>
        <v/>
      </c>
      <c r="E22" s="76" t="str">
        <f t="shared" si="32"/>
        <v/>
      </c>
      <c r="F22" s="143" t="str">
        <f t="shared" si="33"/>
        <v/>
      </c>
      <c r="G22" s="47" t="str">
        <f>IF(ISBLANK(OutputOsiris!B22),"",OutputOsiris!B22)</f>
        <v/>
      </c>
      <c r="H22" s="47">
        <f>IF(AND($AG$7&gt;0,OutputOsiris!$A22&lt;&gt;"9999999"),VLOOKUP(OutputOsiris!A22,$AD$9:$AG$1008,4,FALSE),"")</f>
        <v>0</v>
      </c>
      <c r="I22" s="47">
        <f t="shared" si="34"/>
        <v>0</v>
      </c>
      <c r="J22" s="47">
        <f>IF(AND($AL$7&gt;0,OutputOsiris!$A22&lt;&gt;"9999999"),VLOOKUP(OutputOsiris!A22,$AI$9:$AL$1008,4,FALSE),"")</f>
        <v>0</v>
      </c>
      <c r="K22" s="47">
        <f t="shared" si="35"/>
        <v>0</v>
      </c>
      <c r="L22" s="47" t="str">
        <f>IF(AND($AQ$7&gt;0,OutputOsiris!$A22&lt;&gt;"9999999"),VLOOKUP(OutputOsiris!A22,$AN$9:$AQ$1008,4,FALSE),"")</f>
        <v/>
      </c>
      <c r="M22" s="47" t="str">
        <f t="shared" si="36"/>
        <v/>
      </c>
      <c r="N22" s="47" t="str">
        <f>IF(AND($AV$7&gt;0,OutputOsiris!$A22&lt;&gt;"9999999"),VLOOKUP(OutputOsiris!A22,$AS$9:$AV$1008,4,FALSE),"")</f>
        <v/>
      </c>
      <c r="O22" s="47" t="str">
        <f t="shared" si="37"/>
        <v/>
      </c>
      <c r="P22" s="47" t="str">
        <f>IF(AND($BA$7&gt;0,OutputOsiris!$A22&lt;&gt;"9999999"),VLOOKUP(OutputOsiris!A22,$AX$9:$BA$1008,4,FALSE),"")</f>
        <v/>
      </c>
      <c r="Q22" s="47" t="str">
        <f t="shared" si="38"/>
        <v/>
      </c>
      <c r="R22" s="47" t="str">
        <f>IF(AND($BF$7&gt;0,OutputOsiris!$A22&lt;&gt;"9999999"),VLOOKUP(OutputOsiris!A22,$BC$9:$BF$1008,4,FALSE),"")</f>
        <v/>
      </c>
      <c r="S22" s="47" t="str">
        <f t="shared" si="39"/>
        <v/>
      </c>
      <c r="T22" s="47" t="str">
        <f>IF(AND($BK$7&gt;0,OutputOsiris!$A22&lt;&gt;"9999999"),VLOOKUP(OutputOsiris!A22,$BH$9:$BK$1008,4,FALSE),"")</f>
        <v/>
      </c>
      <c r="U22" s="47" t="str">
        <f t="shared" si="40"/>
        <v/>
      </c>
      <c r="V22" s="47" t="str">
        <f>IF(AND($BP$7&gt;0,OutputOsiris!$A22&lt;&gt;"9999999"),VLOOKUP(OutputOsiris!A22,$BM$9:$BP$1008,4,FALSE),"")</f>
        <v/>
      </c>
      <c r="W22" s="47" t="str">
        <f t="shared" si="41"/>
        <v/>
      </c>
      <c r="X22" s="47" t="str">
        <f>IF(AND($BU$7&gt;0,OutputOsiris!$A22&lt;&gt;"9999999"),VLOOKUP(OutputOsiris!A22,$BR$9:$BU$1008,4,FALSE),"")</f>
        <v/>
      </c>
      <c r="Y22" s="47" t="str">
        <f t="shared" si="42"/>
        <v/>
      </c>
      <c r="Z22" s="47" t="str">
        <f>IF(AND($BZ$7&gt;0,OutputOsiris!$A22&lt;&gt;"9999999"),VLOOKUP(OutputOsiris!A22,$BW$9:$BZ$1008,4,FALSE),"")</f>
        <v/>
      </c>
      <c r="AA22" s="47" t="str">
        <f t="shared" si="43"/>
        <v/>
      </c>
      <c r="AB22" s="47">
        <f t="shared" si="44"/>
        <v>0</v>
      </c>
      <c r="AC22" s="47">
        <f t="shared" si="45"/>
        <v>0</v>
      </c>
      <c r="AD22" s="47" t="str">
        <f t="shared" si="46"/>
        <v/>
      </c>
      <c r="AE22" s="48" t="str">
        <f>IF(ISBLANK(AF22),"",VLOOKUP(AD22,OutputOsiris!$A$9:$A$1008,1,FALSE))</f>
        <v/>
      </c>
      <c r="AF22" s="111"/>
      <c r="AG22" s="78"/>
      <c r="AH22" s="148" t="str">
        <f t="shared" si="11"/>
        <v/>
      </c>
      <c r="AI22" s="47" t="str">
        <f t="shared" si="12"/>
        <v/>
      </c>
      <c r="AJ22" s="48" t="str">
        <f>IF(ISBLANK(AK22),"",VLOOKUP(AI22,OutputOsiris!$A$9:$A$1008,1,FALSE))</f>
        <v/>
      </c>
      <c r="AK22" s="112"/>
      <c r="AL22" s="78"/>
      <c r="AM22" s="148" t="str">
        <f t="shared" si="13"/>
        <v/>
      </c>
      <c r="AN22" s="47" t="str">
        <f t="shared" si="47"/>
        <v/>
      </c>
      <c r="AO22" s="48" t="str">
        <f>IF(ISBLANK(AP22),"",VLOOKUP(AN22,OutputOsiris!$A$9:$A$1008,1,FALSE))</f>
        <v/>
      </c>
      <c r="AP22" s="111"/>
      <c r="AQ22" s="78"/>
      <c r="AR22" s="148" t="str">
        <f t="shared" si="15"/>
        <v/>
      </c>
      <c r="AS22" s="47" t="str">
        <f t="shared" si="48"/>
        <v/>
      </c>
      <c r="AT22" s="48" t="str">
        <f>IF(ISBLANK(AU22),"",VLOOKUP(AS22,OutputOsiris!$A$9:$A$1008,1,FALSE))</f>
        <v/>
      </c>
      <c r="AU22" s="111"/>
      <c r="AV22" s="78"/>
      <c r="AW22" s="148" t="str">
        <f t="shared" si="17"/>
        <v/>
      </c>
      <c r="AX22" s="47" t="str">
        <f t="shared" si="49"/>
        <v/>
      </c>
      <c r="AY22" s="48" t="str">
        <f>IF(ISBLANK(AZ22),"",VLOOKUP(AX22,OutputOsiris!$A$9:$A$1008,1,FALSE))</f>
        <v/>
      </c>
      <c r="AZ22" s="111"/>
      <c r="BA22" s="78"/>
      <c r="BB22" s="148" t="str">
        <f t="shared" si="19"/>
        <v/>
      </c>
      <c r="BC22" s="47" t="str">
        <f t="shared" si="50"/>
        <v/>
      </c>
      <c r="BD22" s="48" t="str">
        <f>IF(ISBLANK(BE22),"",VLOOKUP(BC22,OutputOsiris!$A$9:$A$1008,1,FALSE))</f>
        <v/>
      </c>
      <c r="BE22" s="111"/>
      <c r="BF22" s="78"/>
      <c r="BG22" s="148" t="str">
        <f t="shared" si="21"/>
        <v/>
      </c>
      <c r="BH22" s="47" t="str">
        <f t="shared" si="51"/>
        <v/>
      </c>
      <c r="BI22" s="48" t="str">
        <f>IF(ISBLANK(BJ22),"",VLOOKUP(BH22,OutputOsiris!$A$9:$A$1008,1,FALSE))</f>
        <v/>
      </c>
      <c r="BJ22" s="111"/>
      <c r="BK22" s="78"/>
      <c r="BL22" s="148" t="str">
        <f t="shared" si="23"/>
        <v/>
      </c>
      <c r="BM22" s="47" t="str">
        <f t="shared" si="52"/>
        <v/>
      </c>
      <c r="BN22" s="48" t="str">
        <f>IF(ISBLANK(BO22),"",VLOOKUP(BM22,OutputOsiris!$A$9:$A$1008,1,FALSE))</f>
        <v/>
      </c>
      <c r="BO22" s="111"/>
      <c r="BP22" s="78"/>
      <c r="BQ22" s="148" t="str">
        <f t="shared" si="25"/>
        <v/>
      </c>
      <c r="BR22" s="47" t="str">
        <f t="shared" si="53"/>
        <v/>
      </c>
      <c r="BS22" s="48" t="str">
        <f>IF(ISBLANK(BT22),"",VLOOKUP(BR22,OutputOsiris!$A$9:$A$1008,1,FALSE))</f>
        <v/>
      </c>
      <c r="BT22" s="111"/>
      <c r="BU22" s="78"/>
      <c r="BV22" s="148" t="str">
        <f t="shared" si="27"/>
        <v/>
      </c>
      <c r="BW22" s="47" t="str">
        <f t="shared" si="54"/>
        <v/>
      </c>
      <c r="BX22" s="48" t="str">
        <f>IF(ISBLANK(BY22),"",VLOOKUP(BW22,OutputOsiris!$A$9:$A$1008,1,FALSE))</f>
        <v/>
      </c>
      <c r="BY22" s="111"/>
      <c r="BZ22" s="78"/>
      <c r="CA22" s="148" t="str">
        <f t="shared" si="29"/>
        <v/>
      </c>
    </row>
    <row r="23" spans="1:79" x14ac:dyDescent="0.2">
      <c r="A23" s="47" t="str">
        <f>IF($H$1="Score",IF(OutputOsiris!A23&lt;&gt;"9999999",OutputOsiris!A23,""),"")</f>
        <v/>
      </c>
      <c r="B23" s="76" t="str">
        <f t="shared" si="30"/>
        <v/>
      </c>
      <c r="C23" s="143" t="str">
        <f t="shared" si="31"/>
        <v/>
      </c>
      <c r="D23" s="47" t="str">
        <f>IF($H$1="Cijfer",IF(OutputOsiris!A23&lt;&gt;"9999999",OutputOsiris!A23,""),"")</f>
        <v/>
      </c>
      <c r="E23" s="76" t="str">
        <f t="shared" si="32"/>
        <v/>
      </c>
      <c r="F23" s="143" t="str">
        <f t="shared" si="33"/>
        <v/>
      </c>
      <c r="G23" s="47" t="str">
        <f>IF(ISBLANK(OutputOsiris!B23),"",OutputOsiris!B23)</f>
        <v/>
      </c>
      <c r="H23" s="47">
        <f>IF(AND($AG$7&gt;0,OutputOsiris!$A23&lt;&gt;"9999999"),VLOOKUP(OutputOsiris!A23,$AD$9:$AG$1008,4,FALSE),"")</f>
        <v>0</v>
      </c>
      <c r="I23" s="47">
        <f t="shared" si="34"/>
        <v>0</v>
      </c>
      <c r="J23" s="47">
        <f>IF(AND($AL$7&gt;0,OutputOsiris!$A23&lt;&gt;"9999999"),VLOOKUP(OutputOsiris!A23,$AI$9:$AL$1008,4,FALSE),"")</f>
        <v>0</v>
      </c>
      <c r="K23" s="47">
        <f t="shared" si="35"/>
        <v>0</v>
      </c>
      <c r="L23" s="47" t="str">
        <f>IF(AND($AQ$7&gt;0,OutputOsiris!$A23&lt;&gt;"9999999"),VLOOKUP(OutputOsiris!A23,$AN$9:$AQ$1008,4,FALSE),"")</f>
        <v/>
      </c>
      <c r="M23" s="47" t="str">
        <f t="shared" si="36"/>
        <v/>
      </c>
      <c r="N23" s="47" t="str">
        <f>IF(AND($AV$7&gt;0,OutputOsiris!$A23&lt;&gt;"9999999"),VLOOKUP(OutputOsiris!A23,$AS$9:$AV$1008,4,FALSE),"")</f>
        <v/>
      </c>
      <c r="O23" s="47" t="str">
        <f t="shared" si="37"/>
        <v/>
      </c>
      <c r="P23" s="47" t="str">
        <f>IF(AND($BA$7&gt;0,OutputOsiris!$A23&lt;&gt;"9999999"),VLOOKUP(OutputOsiris!A23,$AX$9:$BA$1008,4,FALSE),"")</f>
        <v/>
      </c>
      <c r="Q23" s="47" t="str">
        <f t="shared" si="38"/>
        <v/>
      </c>
      <c r="R23" s="47" t="str">
        <f>IF(AND($BF$7&gt;0,OutputOsiris!$A23&lt;&gt;"9999999"),VLOOKUP(OutputOsiris!A23,$BC$9:$BF$1008,4,FALSE),"")</f>
        <v/>
      </c>
      <c r="S23" s="47" t="str">
        <f t="shared" si="39"/>
        <v/>
      </c>
      <c r="T23" s="47" t="str">
        <f>IF(AND($BK$7&gt;0,OutputOsiris!$A23&lt;&gt;"9999999"),VLOOKUP(OutputOsiris!A23,$BH$9:$BK$1008,4,FALSE),"")</f>
        <v/>
      </c>
      <c r="U23" s="47" t="str">
        <f t="shared" si="40"/>
        <v/>
      </c>
      <c r="V23" s="47" t="str">
        <f>IF(AND($BP$7&gt;0,OutputOsiris!$A23&lt;&gt;"9999999"),VLOOKUP(OutputOsiris!A23,$BM$9:$BP$1008,4,FALSE),"")</f>
        <v/>
      </c>
      <c r="W23" s="47" t="str">
        <f t="shared" si="41"/>
        <v/>
      </c>
      <c r="X23" s="47" t="str">
        <f>IF(AND($BU$7&gt;0,OutputOsiris!$A23&lt;&gt;"9999999"),VLOOKUP(OutputOsiris!A23,$BR$9:$BU$1008,4,FALSE),"")</f>
        <v/>
      </c>
      <c r="Y23" s="47" t="str">
        <f t="shared" si="42"/>
        <v/>
      </c>
      <c r="Z23" s="47" t="str">
        <f>IF(AND($BZ$7&gt;0,OutputOsiris!$A23&lt;&gt;"9999999"),VLOOKUP(OutputOsiris!A23,$BW$9:$BZ$1008,4,FALSE),"")</f>
        <v/>
      </c>
      <c r="AA23" s="47" t="str">
        <f t="shared" si="43"/>
        <v/>
      </c>
      <c r="AB23" s="47">
        <f t="shared" si="44"/>
        <v>0</v>
      </c>
      <c r="AC23" s="47">
        <f t="shared" si="45"/>
        <v>0</v>
      </c>
      <c r="AD23" s="47" t="str">
        <f t="shared" si="46"/>
        <v/>
      </c>
      <c r="AE23" s="48" t="str">
        <f>IF(ISBLANK(AF23),"",VLOOKUP(AD23,OutputOsiris!$A$9:$A$1008,1,FALSE))</f>
        <v/>
      </c>
      <c r="AF23" s="111"/>
      <c r="AG23" s="78"/>
      <c r="AH23" s="148" t="str">
        <f t="shared" si="11"/>
        <v/>
      </c>
      <c r="AI23" s="47" t="str">
        <f t="shared" si="12"/>
        <v/>
      </c>
      <c r="AJ23" s="48" t="str">
        <f>IF(ISBLANK(AK23),"",VLOOKUP(AI23,OutputOsiris!$A$9:$A$1008,1,FALSE))</f>
        <v/>
      </c>
      <c r="AK23" s="112"/>
      <c r="AL23" s="78"/>
      <c r="AM23" s="148" t="str">
        <f t="shared" si="13"/>
        <v/>
      </c>
      <c r="AN23" s="47" t="str">
        <f t="shared" si="47"/>
        <v/>
      </c>
      <c r="AO23" s="48" t="str">
        <f>IF(ISBLANK(AP23),"",VLOOKUP(AN23,OutputOsiris!$A$9:$A$1008,1,FALSE))</f>
        <v/>
      </c>
      <c r="AP23" s="111"/>
      <c r="AQ23" s="78"/>
      <c r="AR23" s="148" t="str">
        <f t="shared" si="15"/>
        <v/>
      </c>
      <c r="AS23" s="47" t="str">
        <f t="shared" si="48"/>
        <v/>
      </c>
      <c r="AT23" s="48" t="str">
        <f>IF(ISBLANK(AU23),"",VLOOKUP(AS23,OutputOsiris!$A$9:$A$1008,1,FALSE))</f>
        <v/>
      </c>
      <c r="AU23" s="111"/>
      <c r="AV23" s="78"/>
      <c r="AW23" s="148" t="str">
        <f t="shared" si="17"/>
        <v/>
      </c>
      <c r="AX23" s="47" t="str">
        <f t="shared" si="49"/>
        <v/>
      </c>
      <c r="AY23" s="48" t="str">
        <f>IF(ISBLANK(AZ23),"",VLOOKUP(AX23,OutputOsiris!$A$9:$A$1008,1,FALSE))</f>
        <v/>
      </c>
      <c r="AZ23" s="111"/>
      <c r="BA23" s="78"/>
      <c r="BB23" s="148" t="str">
        <f t="shared" si="19"/>
        <v/>
      </c>
      <c r="BC23" s="47" t="str">
        <f t="shared" si="50"/>
        <v/>
      </c>
      <c r="BD23" s="48" t="str">
        <f>IF(ISBLANK(BE23),"",VLOOKUP(BC23,OutputOsiris!$A$9:$A$1008,1,FALSE))</f>
        <v/>
      </c>
      <c r="BE23" s="111"/>
      <c r="BF23" s="78"/>
      <c r="BG23" s="148" t="str">
        <f t="shared" si="21"/>
        <v/>
      </c>
      <c r="BH23" s="47" t="str">
        <f t="shared" si="51"/>
        <v/>
      </c>
      <c r="BI23" s="48" t="str">
        <f>IF(ISBLANK(BJ23),"",VLOOKUP(BH23,OutputOsiris!$A$9:$A$1008,1,FALSE))</f>
        <v/>
      </c>
      <c r="BJ23" s="111"/>
      <c r="BK23" s="78"/>
      <c r="BL23" s="148" t="str">
        <f t="shared" si="23"/>
        <v/>
      </c>
      <c r="BM23" s="47" t="str">
        <f t="shared" si="52"/>
        <v/>
      </c>
      <c r="BN23" s="48" t="str">
        <f>IF(ISBLANK(BO23),"",VLOOKUP(BM23,OutputOsiris!$A$9:$A$1008,1,FALSE))</f>
        <v/>
      </c>
      <c r="BO23" s="111"/>
      <c r="BP23" s="78"/>
      <c r="BQ23" s="148" t="str">
        <f t="shared" si="25"/>
        <v/>
      </c>
      <c r="BR23" s="47" t="str">
        <f t="shared" si="53"/>
        <v/>
      </c>
      <c r="BS23" s="48" t="str">
        <f>IF(ISBLANK(BT23),"",VLOOKUP(BR23,OutputOsiris!$A$9:$A$1008,1,FALSE))</f>
        <v/>
      </c>
      <c r="BT23" s="111"/>
      <c r="BU23" s="78"/>
      <c r="BV23" s="148" t="str">
        <f t="shared" si="27"/>
        <v/>
      </c>
      <c r="BW23" s="47" t="str">
        <f t="shared" si="54"/>
        <v/>
      </c>
      <c r="BX23" s="48" t="str">
        <f>IF(ISBLANK(BY23),"",VLOOKUP(BW23,OutputOsiris!$A$9:$A$1008,1,FALSE))</f>
        <v/>
      </c>
      <c r="BY23" s="111"/>
      <c r="BZ23" s="78"/>
      <c r="CA23" s="148" t="str">
        <f t="shared" si="29"/>
        <v/>
      </c>
    </row>
    <row r="24" spans="1:79" x14ac:dyDescent="0.2">
      <c r="A24" s="47" t="str">
        <f>IF($H$1="Score",IF(OutputOsiris!A24&lt;&gt;"9999999",OutputOsiris!A24,""),"")</f>
        <v/>
      </c>
      <c r="B24" s="76" t="str">
        <f t="shared" si="30"/>
        <v/>
      </c>
      <c r="C24" s="143" t="str">
        <f t="shared" si="31"/>
        <v/>
      </c>
      <c r="D24" s="47" t="str">
        <f>IF($H$1="Cijfer",IF(OutputOsiris!A24&lt;&gt;"9999999",OutputOsiris!A24,""),"")</f>
        <v/>
      </c>
      <c r="E24" s="76" t="str">
        <f t="shared" si="32"/>
        <v/>
      </c>
      <c r="F24" s="143" t="str">
        <f t="shared" si="33"/>
        <v/>
      </c>
      <c r="G24" s="47" t="str">
        <f>IF(ISBLANK(OutputOsiris!B24),"",OutputOsiris!B24)</f>
        <v/>
      </c>
      <c r="H24" s="47">
        <f>IF(AND($AG$7&gt;0,OutputOsiris!$A24&lt;&gt;"9999999"),VLOOKUP(OutputOsiris!A24,$AD$9:$AG$1008,4,FALSE),"")</f>
        <v>0</v>
      </c>
      <c r="I24" s="47">
        <f t="shared" si="34"/>
        <v>0</v>
      </c>
      <c r="J24" s="47">
        <f>IF(AND($AL$7&gt;0,OutputOsiris!$A24&lt;&gt;"9999999"),VLOOKUP(OutputOsiris!A24,$AI$9:$AL$1008,4,FALSE),"")</f>
        <v>0</v>
      </c>
      <c r="K24" s="47">
        <f t="shared" si="35"/>
        <v>0</v>
      </c>
      <c r="L24" s="47" t="str">
        <f>IF(AND($AQ$7&gt;0,OutputOsiris!$A24&lt;&gt;"9999999"),VLOOKUP(OutputOsiris!A24,$AN$9:$AQ$1008,4,FALSE),"")</f>
        <v/>
      </c>
      <c r="M24" s="47" t="str">
        <f t="shared" si="36"/>
        <v/>
      </c>
      <c r="N24" s="47" t="str">
        <f>IF(AND($AV$7&gt;0,OutputOsiris!$A24&lt;&gt;"9999999"),VLOOKUP(OutputOsiris!A24,$AS$9:$AV$1008,4,FALSE),"")</f>
        <v/>
      </c>
      <c r="O24" s="47" t="str">
        <f t="shared" si="37"/>
        <v/>
      </c>
      <c r="P24" s="47" t="str">
        <f>IF(AND($BA$7&gt;0,OutputOsiris!$A24&lt;&gt;"9999999"),VLOOKUP(OutputOsiris!A24,$AX$9:$BA$1008,4,FALSE),"")</f>
        <v/>
      </c>
      <c r="Q24" s="47" t="str">
        <f t="shared" si="38"/>
        <v/>
      </c>
      <c r="R24" s="47" t="str">
        <f>IF(AND($BF$7&gt;0,OutputOsiris!$A24&lt;&gt;"9999999"),VLOOKUP(OutputOsiris!A24,$BC$9:$BF$1008,4,FALSE),"")</f>
        <v/>
      </c>
      <c r="S24" s="47" t="str">
        <f t="shared" si="39"/>
        <v/>
      </c>
      <c r="T24" s="47" t="str">
        <f>IF(AND($BK$7&gt;0,OutputOsiris!$A24&lt;&gt;"9999999"),VLOOKUP(OutputOsiris!A24,$BH$9:$BK$1008,4,FALSE),"")</f>
        <v/>
      </c>
      <c r="U24" s="47" t="str">
        <f t="shared" si="40"/>
        <v/>
      </c>
      <c r="V24" s="47" t="str">
        <f>IF(AND($BP$7&gt;0,OutputOsiris!$A24&lt;&gt;"9999999"),VLOOKUP(OutputOsiris!A24,$BM$9:$BP$1008,4,FALSE),"")</f>
        <v/>
      </c>
      <c r="W24" s="47" t="str">
        <f t="shared" si="41"/>
        <v/>
      </c>
      <c r="X24" s="47" t="str">
        <f>IF(AND($BU$7&gt;0,OutputOsiris!$A24&lt;&gt;"9999999"),VLOOKUP(OutputOsiris!A24,$BR$9:$BU$1008,4,FALSE),"")</f>
        <v/>
      </c>
      <c r="Y24" s="47" t="str">
        <f t="shared" si="42"/>
        <v/>
      </c>
      <c r="Z24" s="47" t="str">
        <f>IF(AND($BZ$7&gt;0,OutputOsiris!$A24&lt;&gt;"9999999"),VLOOKUP(OutputOsiris!A24,$BW$9:$BZ$1008,4,FALSE),"")</f>
        <v/>
      </c>
      <c r="AA24" s="47" t="str">
        <f t="shared" si="43"/>
        <v/>
      </c>
      <c r="AB24" s="47">
        <f t="shared" si="44"/>
        <v>0</v>
      </c>
      <c r="AC24" s="47">
        <f t="shared" si="45"/>
        <v>0</v>
      </c>
      <c r="AD24" s="47" t="str">
        <f t="shared" si="46"/>
        <v/>
      </c>
      <c r="AE24" s="48" t="str">
        <f>IF(ISBLANK(AF24),"",VLOOKUP(AD24,OutputOsiris!$A$9:$A$1008,1,FALSE))</f>
        <v/>
      </c>
      <c r="AF24" s="111"/>
      <c r="AG24" s="78"/>
      <c r="AH24" s="148" t="str">
        <f t="shared" si="11"/>
        <v/>
      </c>
      <c r="AI24" s="47" t="str">
        <f t="shared" si="12"/>
        <v/>
      </c>
      <c r="AJ24" s="48" t="str">
        <f>IF(ISBLANK(AK24),"",VLOOKUP(AI24,OutputOsiris!$A$9:$A$1008,1,FALSE))</f>
        <v/>
      </c>
      <c r="AK24" s="112"/>
      <c r="AL24" s="78"/>
      <c r="AM24" s="148" t="str">
        <f t="shared" si="13"/>
        <v/>
      </c>
      <c r="AN24" s="47" t="str">
        <f t="shared" si="47"/>
        <v/>
      </c>
      <c r="AO24" s="48" t="str">
        <f>IF(ISBLANK(AP24),"",VLOOKUP(AN24,OutputOsiris!$A$9:$A$1008,1,FALSE))</f>
        <v/>
      </c>
      <c r="AP24" s="111"/>
      <c r="AQ24" s="78"/>
      <c r="AR24" s="148" t="str">
        <f t="shared" si="15"/>
        <v/>
      </c>
      <c r="AS24" s="47" t="str">
        <f t="shared" si="48"/>
        <v/>
      </c>
      <c r="AT24" s="48" t="str">
        <f>IF(ISBLANK(AU24),"",VLOOKUP(AS24,OutputOsiris!$A$9:$A$1008,1,FALSE))</f>
        <v/>
      </c>
      <c r="AU24" s="111"/>
      <c r="AV24" s="78"/>
      <c r="AW24" s="148" t="str">
        <f t="shared" si="17"/>
        <v/>
      </c>
      <c r="AX24" s="47" t="str">
        <f t="shared" si="49"/>
        <v/>
      </c>
      <c r="AY24" s="48" t="str">
        <f>IF(ISBLANK(AZ24),"",VLOOKUP(AX24,OutputOsiris!$A$9:$A$1008,1,FALSE))</f>
        <v/>
      </c>
      <c r="AZ24" s="111"/>
      <c r="BA24" s="78"/>
      <c r="BB24" s="148" t="str">
        <f t="shared" si="19"/>
        <v/>
      </c>
      <c r="BC24" s="47" t="str">
        <f t="shared" si="50"/>
        <v/>
      </c>
      <c r="BD24" s="48" t="str">
        <f>IF(ISBLANK(BE24),"",VLOOKUP(BC24,OutputOsiris!$A$9:$A$1008,1,FALSE))</f>
        <v/>
      </c>
      <c r="BE24" s="111"/>
      <c r="BF24" s="78"/>
      <c r="BG24" s="148" t="str">
        <f t="shared" si="21"/>
        <v/>
      </c>
      <c r="BH24" s="47" t="str">
        <f t="shared" si="51"/>
        <v/>
      </c>
      <c r="BI24" s="48" t="str">
        <f>IF(ISBLANK(BJ24),"",VLOOKUP(BH24,OutputOsiris!$A$9:$A$1008,1,FALSE))</f>
        <v/>
      </c>
      <c r="BJ24" s="111"/>
      <c r="BK24" s="78"/>
      <c r="BL24" s="148" t="str">
        <f t="shared" si="23"/>
        <v/>
      </c>
      <c r="BM24" s="47" t="str">
        <f t="shared" si="52"/>
        <v/>
      </c>
      <c r="BN24" s="48" t="str">
        <f>IF(ISBLANK(BO24),"",VLOOKUP(BM24,OutputOsiris!$A$9:$A$1008,1,FALSE))</f>
        <v/>
      </c>
      <c r="BO24" s="111"/>
      <c r="BP24" s="78"/>
      <c r="BQ24" s="148" t="str">
        <f t="shared" si="25"/>
        <v/>
      </c>
      <c r="BR24" s="47" t="str">
        <f t="shared" si="53"/>
        <v/>
      </c>
      <c r="BS24" s="48" t="str">
        <f>IF(ISBLANK(BT24),"",VLOOKUP(BR24,OutputOsiris!$A$9:$A$1008,1,FALSE))</f>
        <v/>
      </c>
      <c r="BT24" s="111"/>
      <c r="BU24" s="78"/>
      <c r="BV24" s="148" t="str">
        <f t="shared" si="27"/>
        <v/>
      </c>
      <c r="BW24" s="47" t="str">
        <f t="shared" si="54"/>
        <v/>
      </c>
      <c r="BX24" s="48" t="str">
        <f>IF(ISBLANK(BY24),"",VLOOKUP(BW24,OutputOsiris!$A$9:$A$1008,1,FALSE))</f>
        <v/>
      </c>
      <c r="BY24" s="111"/>
      <c r="BZ24" s="78"/>
      <c r="CA24" s="148" t="str">
        <f t="shared" si="29"/>
        <v/>
      </c>
    </row>
    <row r="25" spans="1:79" x14ac:dyDescent="0.2">
      <c r="A25" s="47" t="str">
        <f>IF($H$1="Score",IF(OutputOsiris!A25&lt;&gt;"9999999",OutputOsiris!A25,""),"")</f>
        <v/>
      </c>
      <c r="B25" s="76" t="str">
        <f t="shared" si="30"/>
        <v/>
      </c>
      <c r="C25" s="143" t="str">
        <f t="shared" si="31"/>
        <v/>
      </c>
      <c r="D25" s="47" t="str">
        <f>IF($H$1="Cijfer",IF(OutputOsiris!A25&lt;&gt;"9999999",OutputOsiris!A25,""),"")</f>
        <v/>
      </c>
      <c r="E25" s="76" t="str">
        <f t="shared" si="32"/>
        <v/>
      </c>
      <c r="F25" s="143" t="str">
        <f t="shared" si="33"/>
        <v/>
      </c>
      <c r="G25" s="47" t="str">
        <f>IF(ISBLANK(OutputOsiris!B25),"",OutputOsiris!B25)</f>
        <v/>
      </c>
      <c r="H25" s="47">
        <f>IF(AND($AG$7&gt;0,OutputOsiris!$A25&lt;&gt;"9999999"),VLOOKUP(OutputOsiris!A25,$AD$9:$AG$1008,4,FALSE),"")</f>
        <v>0</v>
      </c>
      <c r="I25" s="47">
        <f t="shared" si="34"/>
        <v>0</v>
      </c>
      <c r="J25" s="47">
        <f>IF(AND($AL$7&gt;0,OutputOsiris!$A25&lt;&gt;"9999999"),VLOOKUP(OutputOsiris!A25,$AI$9:$AL$1008,4,FALSE),"")</f>
        <v>0</v>
      </c>
      <c r="K25" s="47">
        <f t="shared" si="35"/>
        <v>0</v>
      </c>
      <c r="L25" s="47" t="str">
        <f>IF(AND($AQ$7&gt;0,OutputOsiris!$A25&lt;&gt;"9999999"),VLOOKUP(OutputOsiris!A25,$AN$9:$AQ$1008,4,FALSE),"")</f>
        <v/>
      </c>
      <c r="M25" s="47" t="str">
        <f t="shared" si="36"/>
        <v/>
      </c>
      <c r="N25" s="47" t="str">
        <f>IF(AND($AV$7&gt;0,OutputOsiris!$A25&lt;&gt;"9999999"),VLOOKUP(OutputOsiris!A25,$AS$9:$AV$1008,4,FALSE),"")</f>
        <v/>
      </c>
      <c r="O25" s="47" t="str">
        <f t="shared" si="37"/>
        <v/>
      </c>
      <c r="P25" s="47" t="str">
        <f>IF(AND($BA$7&gt;0,OutputOsiris!$A25&lt;&gt;"9999999"),VLOOKUP(OutputOsiris!A25,$AX$9:$BA$1008,4,FALSE),"")</f>
        <v/>
      </c>
      <c r="Q25" s="47" t="str">
        <f t="shared" si="38"/>
        <v/>
      </c>
      <c r="R25" s="47" t="str">
        <f>IF(AND($BF$7&gt;0,OutputOsiris!$A25&lt;&gt;"9999999"),VLOOKUP(OutputOsiris!A25,$BC$9:$BF$1008,4,FALSE),"")</f>
        <v/>
      </c>
      <c r="S25" s="47" t="str">
        <f t="shared" si="39"/>
        <v/>
      </c>
      <c r="T25" s="47" t="str">
        <f>IF(AND($BK$7&gt;0,OutputOsiris!$A25&lt;&gt;"9999999"),VLOOKUP(OutputOsiris!A25,$BH$9:$BK$1008,4,FALSE),"")</f>
        <v/>
      </c>
      <c r="U25" s="47" t="str">
        <f t="shared" si="40"/>
        <v/>
      </c>
      <c r="V25" s="47" t="str">
        <f>IF(AND($BP$7&gt;0,OutputOsiris!$A25&lt;&gt;"9999999"),VLOOKUP(OutputOsiris!A25,$BM$9:$BP$1008,4,FALSE),"")</f>
        <v/>
      </c>
      <c r="W25" s="47" t="str">
        <f t="shared" si="41"/>
        <v/>
      </c>
      <c r="X25" s="47" t="str">
        <f>IF(AND($BU$7&gt;0,OutputOsiris!$A25&lt;&gt;"9999999"),VLOOKUP(OutputOsiris!A25,$BR$9:$BU$1008,4,FALSE),"")</f>
        <v/>
      </c>
      <c r="Y25" s="47" t="str">
        <f t="shared" si="42"/>
        <v/>
      </c>
      <c r="Z25" s="47" t="str">
        <f>IF(AND($BZ$7&gt;0,OutputOsiris!$A25&lt;&gt;"9999999"),VLOOKUP(OutputOsiris!A25,$BW$9:$BZ$1008,4,FALSE),"")</f>
        <v/>
      </c>
      <c r="AA25" s="47" t="str">
        <f t="shared" si="43"/>
        <v/>
      </c>
      <c r="AB25" s="47">
        <f t="shared" si="44"/>
        <v>0</v>
      </c>
      <c r="AC25" s="47">
        <f t="shared" si="45"/>
        <v>0</v>
      </c>
      <c r="AD25" s="47" t="str">
        <f t="shared" si="46"/>
        <v/>
      </c>
      <c r="AE25" s="48" t="str">
        <f>IF(ISBLANK(AF25),"",VLOOKUP(AD25,OutputOsiris!$A$9:$A$1008,1,FALSE))</f>
        <v/>
      </c>
      <c r="AF25" s="111"/>
      <c r="AG25" s="78"/>
      <c r="AH25" s="148" t="str">
        <f t="shared" si="11"/>
        <v/>
      </c>
      <c r="AI25" s="47" t="str">
        <f t="shared" si="12"/>
        <v/>
      </c>
      <c r="AJ25" s="48" t="str">
        <f>IF(ISBLANK(AK25),"",VLOOKUP(AI25,OutputOsiris!$A$9:$A$1008,1,FALSE))</f>
        <v/>
      </c>
      <c r="AK25" s="112"/>
      <c r="AL25" s="78"/>
      <c r="AM25" s="148" t="str">
        <f t="shared" si="13"/>
        <v/>
      </c>
      <c r="AN25" s="47" t="str">
        <f t="shared" si="47"/>
        <v/>
      </c>
      <c r="AO25" s="48" t="str">
        <f>IF(ISBLANK(AP25),"",VLOOKUP(AN25,OutputOsiris!$A$9:$A$1008,1,FALSE))</f>
        <v/>
      </c>
      <c r="AP25" s="111"/>
      <c r="AQ25" s="78"/>
      <c r="AR25" s="148" t="str">
        <f t="shared" si="15"/>
        <v/>
      </c>
      <c r="AS25" s="47" t="str">
        <f t="shared" si="48"/>
        <v/>
      </c>
      <c r="AT25" s="48" t="str">
        <f>IF(ISBLANK(AU25),"",VLOOKUP(AS25,OutputOsiris!$A$9:$A$1008,1,FALSE))</f>
        <v/>
      </c>
      <c r="AU25" s="111"/>
      <c r="AV25" s="78"/>
      <c r="AW25" s="148" t="str">
        <f t="shared" si="17"/>
        <v/>
      </c>
      <c r="AX25" s="47" t="str">
        <f t="shared" si="49"/>
        <v/>
      </c>
      <c r="AY25" s="48" t="str">
        <f>IF(ISBLANK(AZ25),"",VLOOKUP(AX25,OutputOsiris!$A$9:$A$1008,1,FALSE))</f>
        <v/>
      </c>
      <c r="AZ25" s="111"/>
      <c r="BA25" s="78"/>
      <c r="BB25" s="148" t="str">
        <f t="shared" si="19"/>
        <v/>
      </c>
      <c r="BC25" s="47" t="str">
        <f t="shared" si="50"/>
        <v/>
      </c>
      <c r="BD25" s="48" t="str">
        <f>IF(ISBLANK(BE25),"",VLOOKUP(BC25,OutputOsiris!$A$9:$A$1008,1,FALSE))</f>
        <v/>
      </c>
      <c r="BE25" s="111"/>
      <c r="BF25" s="78"/>
      <c r="BG25" s="148" t="str">
        <f t="shared" si="21"/>
        <v/>
      </c>
      <c r="BH25" s="47" t="str">
        <f t="shared" si="51"/>
        <v/>
      </c>
      <c r="BI25" s="48" t="str">
        <f>IF(ISBLANK(BJ25),"",VLOOKUP(BH25,OutputOsiris!$A$9:$A$1008,1,FALSE))</f>
        <v/>
      </c>
      <c r="BJ25" s="111"/>
      <c r="BK25" s="78"/>
      <c r="BL25" s="148" t="str">
        <f t="shared" si="23"/>
        <v/>
      </c>
      <c r="BM25" s="47" t="str">
        <f t="shared" si="52"/>
        <v/>
      </c>
      <c r="BN25" s="48" t="str">
        <f>IF(ISBLANK(BO25),"",VLOOKUP(BM25,OutputOsiris!$A$9:$A$1008,1,FALSE))</f>
        <v/>
      </c>
      <c r="BO25" s="111"/>
      <c r="BP25" s="78"/>
      <c r="BQ25" s="148" t="str">
        <f t="shared" si="25"/>
        <v/>
      </c>
      <c r="BR25" s="47" t="str">
        <f t="shared" si="53"/>
        <v/>
      </c>
      <c r="BS25" s="48" t="str">
        <f>IF(ISBLANK(BT25),"",VLOOKUP(BR25,OutputOsiris!$A$9:$A$1008,1,FALSE))</f>
        <v/>
      </c>
      <c r="BT25" s="111"/>
      <c r="BU25" s="78"/>
      <c r="BV25" s="148" t="str">
        <f t="shared" si="27"/>
        <v/>
      </c>
      <c r="BW25" s="47" t="str">
        <f t="shared" si="54"/>
        <v/>
      </c>
      <c r="BX25" s="48" t="str">
        <f>IF(ISBLANK(BY25),"",VLOOKUP(BW25,OutputOsiris!$A$9:$A$1008,1,FALSE))</f>
        <v/>
      </c>
      <c r="BY25" s="111"/>
      <c r="BZ25" s="78"/>
      <c r="CA25" s="148" t="str">
        <f t="shared" si="29"/>
        <v/>
      </c>
    </row>
    <row r="26" spans="1:79" x14ac:dyDescent="0.2">
      <c r="A26" s="47" t="str">
        <f>IF($H$1="Score",IF(OutputOsiris!A26&lt;&gt;"9999999",OutputOsiris!A26,""),"")</f>
        <v/>
      </c>
      <c r="B26" s="76" t="str">
        <f t="shared" si="30"/>
        <v/>
      </c>
      <c r="C26" s="143" t="str">
        <f t="shared" si="31"/>
        <v/>
      </c>
      <c r="D26" s="47" t="str">
        <f>IF($H$1="Cijfer",IF(OutputOsiris!A26&lt;&gt;"9999999",OutputOsiris!A26,""),"")</f>
        <v/>
      </c>
      <c r="E26" s="76" t="str">
        <f t="shared" si="32"/>
        <v/>
      </c>
      <c r="F26" s="143" t="str">
        <f t="shared" si="33"/>
        <v/>
      </c>
      <c r="G26" s="47" t="str">
        <f>IF(ISBLANK(OutputOsiris!B26),"",OutputOsiris!B26)</f>
        <v/>
      </c>
      <c r="H26" s="47">
        <f>IF(AND($AG$7&gt;0,OutputOsiris!$A26&lt;&gt;"9999999"),VLOOKUP(OutputOsiris!A26,$AD$9:$AG$1008,4,FALSE),"")</f>
        <v>0</v>
      </c>
      <c r="I26" s="47">
        <f t="shared" si="34"/>
        <v>0</v>
      </c>
      <c r="J26" s="47">
        <f>IF(AND($AL$7&gt;0,OutputOsiris!$A26&lt;&gt;"9999999"),VLOOKUP(OutputOsiris!A26,$AI$9:$AL$1008,4,FALSE),"")</f>
        <v>0</v>
      </c>
      <c r="K26" s="47">
        <f t="shared" si="35"/>
        <v>0</v>
      </c>
      <c r="L26" s="47" t="str">
        <f>IF(AND($AQ$7&gt;0,OutputOsiris!$A26&lt;&gt;"9999999"),VLOOKUP(OutputOsiris!A26,$AN$9:$AQ$1008,4,FALSE),"")</f>
        <v/>
      </c>
      <c r="M26" s="47" t="str">
        <f t="shared" si="36"/>
        <v/>
      </c>
      <c r="N26" s="47" t="str">
        <f>IF(AND($AV$7&gt;0,OutputOsiris!$A26&lt;&gt;"9999999"),VLOOKUP(OutputOsiris!A26,$AS$9:$AV$1008,4,FALSE),"")</f>
        <v/>
      </c>
      <c r="O26" s="47" t="str">
        <f t="shared" si="37"/>
        <v/>
      </c>
      <c r="P26" s="47" t="str">
        <f>IF(AND($BA$7&gt;0,OutputOsiris!$A26&lt;&gt;"9999999"),VLOOKUP(OutputOsiris!A26,$AX$9:$BA$1008,4,FALSE),"")</f>
        <v/>
      </c>
      <c r="Q26" s="47" t="str">
        <f t="shared" si="38"/>
        <v/>
      </c>
      <c r="R26" s="47" t="str">
        <f>IF(AND($BF$7&gt;0,OutputOsiris!$A26&lt;&gt;"9999999"),VLOOKUP(OutputOsiris!A26,$BC$9:$BF$1008,4,FALSE),"")</f>
        <v/>
      </c>
      <c r="S26" s="47" t="str">
        <f t="shared" si="39"/>
        <v/>
      </c>
      <c r="T26" s="47" t="str">
        <f>IF(AND($BK$7&gt;0,OutputOsiris!$A26&lt;&gt;"9999999"),VLOOKUP(OutputOsiris!A26,$BH$9:$BK$1008,4,FALSE),"")</f>
        <v/>
      </c>
      <c r="U26" s="47" t="str">
        <f t="shared" si="40"/>
        <v/>
      </c>
      <c r="V26" s="47" t="str">
        <f>IF(AND($BP$7&gt;0,OutputOsiris!$A26&lt;&gt;"9999999"),VLOOKUP(OutputOsiris!A26,$BM$9:$BP$1008,4,FALSE),"")</f>
        <v/>
      </c>
      <c r="W26" s="47" t="str">
        <f t="shared" si="41"/>
        <v/>
      </c>
      <c r="X26" s="47" t="str">
        <f>IF(AND($BU$7&gt;0,OutputOsiris!$A26&lt;&gt;"9999999"),VLOOKUP(OutputOsiris!A26,$BR$9:$BU$1008,4,FALSE),"")</f>
        <v/>
      </c>
      <c r="Y26" s="47" t="str">
        <f t="shared" si="42"/>
        <v/>
      </c>
      <c r="Z26" s="47" t="str">
        <f>IF(AND($BZ$7&gt;0,OutputOsiris!$A26&lt;&gt;"9999999"),VLOOKUP(OutputOsiris!A26,$BW$9:$BZ$1008,4,FALSE),"")</f>
        <v/>
      </c>
      <c r="AA26" s="47" t="str">
        <f t="shared" si="43"/>
        <v/>
      </c>
      <c r="AB26" s="47">
        <f t="shared" si="44"/>
        <v>0</v>
      </c>
      <c r="AC26" s="47">
        <f t="shared" si="45"/>
        <v>0</v>
      </c>
      <c r="AD26" s="47" t="str">
        <f t="shared" si="46"/>
        <v/>
      </c>
      <c r="AE26" s="48" t="str">
        <f>IF(ISBLANK(AF26),"",VLOOKUP(AD26,OutputOsiris!$A$9:$A$1008,1,FALSE))</f>
        <v/>
      </c>
      <c r="AF26" s="111"/>
      <c r="AG26" s="78"/>
      <c r="AH26" s="148" t="str">
        <f t="shared" si="11"/>
        <v/>
      </c>
      <c r="AI26" s="47" t="str">
        <f t="shared" si="12"/>
        <v/>
      </c>
      <c r="AJ26" s="48" t="str">
        <f>IF(ISBLANK(AK26),"",VLOOKUP(AI26,OutputOsiris!$A$9:$A$1008,1,FALSE))</f>
        <v/>
      </c>
      <c r="AK26" s="112"/>
      <c r="AL26" s="78"/>
      <c r="AM26" s="148" t="str">
        <f t="shared" si="13"/>
        <v/>
      </c>
      <c r="AN26" s="47" t="str">
        <f t="shared" si="47"/>
        <v/>
      </c>
      <c r="AO26" s="48" t="str">
        <f>IF(ISBLANK(AP26),"",VLOOKUP(AN26,OutputOsiris!$A$9:$A$1008,1,FALSE))</f>
        <v/>
      </c>
      <c r="AP26" s="111"/>
      <c r="AQ26" s="78"/>
      <c r="AR26" s="148" t="str">
        <f t="shared" si="15"/>
        <v/>
      </c>
      <c r="AS26" s="47" t="str">
        <f t="shared" si="48"/>
        <v/>
      </c>
      <c r="AT26" s="48" t="str">
        <f>IF(ISBLANK(AU26),"",VLOOKUP(AS26,OutputOsiris!$A$9:$A$1008,1,FALSE))</f>
        <v/>
      </c>
      <c r="AU26" s="111"/>
      <c r="AV26" s="78"/>
      <c r="AW26" s="148" t="str">
        <f t="shared" si="17"/>
        <v/>
      </c>
      <c r="AX26" s="47" t="str">
        <f t="shared" si="49"/>
        <v/>
      </c>
      <c r="AY26" s="48" t="str">
        <f>IF(ISBLANK(AZ26),"",VLOOKUP(AX26,OutputOsiris!$A$9:$A$1008,1,FALSE))</f>
        <v/>
      </c>
      <c r="AZ26" s="111"/>
      <c r="BA26" s="78"/>
      <c r="BB26" s="148" t="str">
        <f t="shared" si="19"/>
        <v/>
      </c>
      <c r="BC26" s="47" t="str">
        <f t="shared" si="50"/>
        <v/>
      </c>
      <c r="BD26" s="48" t="str">
        <f>IF(ISBLANK(BE26),"",VLOOKUP(BC26,OutputOsiris!$A$9:$A$1008,1,FALSE))</f>
        <v/>
      </c>
      <c r="BE26" s="111"/>
      <c r="BF26" s="78"/>
      <c r="BG26" s="148" t="str">
        <f t="shared" si="21"/>
        <v/>
      </c>
      <c r="BH26" s="47" t="str">
        <f t="shared" si="51"/>
        <v/>
      </c>
      <c r="BI26" s="48" t="str">
        <f>IF(ISBLANK(BJ26),"",VLOOKUP(BH26,OutputOsiris!$A$9:$A$1008,1,FALSE))</f>
        <v/>
      </c>
      <c r="BJ26" s="111"/>
      <c r="BK26" s="78"/>
      <c r="BL26" s="148" t="str">
        <f t="shared" si="23"/>
        <v/>
      </c>
      <c r="BM26" s="47" t="str">
        <f t="shared" si="52"/>
        <v/>
      </c>
      <c r="BN26" s="48" t="str">
        <f>IF(ISBLANK(BO26),"",VLOOKUP(BM26,OutputOsiris!$A$9:$A$1008,1,FALSE))</f>
        <v/>
      </c>
      <c r="BO26" s="111"/>
      <c r="BP26" s="78"/>
      <c r="BQ26" s="148" t="str">
        <f t="shared" si="25"/>
        <v/>
      </c>
      <c r="BR26" s="47" t="str">
        <f t="shared" si="53"/>
        <v/>
      </c>
      <c r="BS26" s="48" t="str">
        <f>IF(ISBLANK(BT26),"",VLOOKUP(BR26,OutputOsiris!$A$9:$A$1008,1,FALSE))</f>
        <v/>
      </c>
      <c r="BT26" s="111"/>
      <c r="BU26" s="78"/>
      <c r="BV26" s="148" t="str">
        <f t="shared" si="27"/>
        <v/>
      </c>
      <c r="BW26" s="47" t="str">
        <f t="shared" si="54"/>
        <v/>
      </c>
      <c r="BX26" s="48" t="str">
        <f>IF(ISBLANK(BY26),"",VLOOKUP(BW26,OutputOsiris!$A$9:$A$1008,1,FALSE))</f>
        <v/>
      </c>
      <c r="BY26" s="111"/>
      <c r="BZ26" s="78"/>
      <c r="CA26" s="148" t="str">
        <f t="shared" si="29"/>
        <v/>
      </c>
    </row>
    <row r="27" spans="1:79" x14ac:dyDescent="0.2">
      <c r="A27" s="47" t="str">
        <f>IF($H$1="Score",IF(OutputOsiris!A27&lt;&gt;"9999999",OutputOsiris!A27,""),"")</f>
        <v/>
      </c>
      <c r="B27" s="76" t="str">
        <f t="shared" si="30"/>
        <v/>
      </c>
      <c r="C27" s="143" t="str">
        <f t="shared" si="31"/>
        <v/>
      </c>
      <c r="D27" s="47" t="str">
        <f>IF($H$1="Cijfer",IF(OutputOsiris!A27&lt;&gt;"9999999",OutputOsiris!A27,""),"")</f>
        <v/>
      </c>
      <c r="E27" s="76" t="str">
        <f t="shared" si="32"/>
        <v/>
      </c>
      <c r="F27" s="143" t="str">
        <f t="shared" si="33"/>
        <v/>
      </c>
      <c r="G27" s="47" t="str">
        <f>IF(ISBLANK(OutputOsiris!B27),"",OutputOsiris!B27)</f>
        <v/>
      </c>
      <c r="H27" s="47">
        <f>IF(AND($AG$7&gt;0,OutputOsiris!$A27&lt;&gt;"9999999"),VLOOKUP(OutputOsiris!A27,$AD$9:$AG$1008,4,FALSE),"")</f>
        <v>0</v>
      </c>
      <c r="I27" s="47">
        <f t="shared" si="34"/>
        <v>0</v>
      </c>
      <c r="J27" s="47">
        <f>IF(AND($AL$7&gt;0,OutputOsiris!$A27&lt;&gt;"9999999"),VLOOKUP(OutputOsiris!A27,$AI$9:$AL$1008,4,FALSE),"")</f>
        <v>0</v>
      </c>
      <c r="K27" s="47">
        <f t="shared" si="35"/>
        <v>0</v>
      </c>
      <c r="L27" s="47" t="str">
        <f>IF(AND($AQ$7&gt;0,OutputOsiris!$A27&lt;&gt;"9999999"),VLOOKUP(OutputOsiris!A27,$AN$9:$AQ$1008,4,FALSE),"")</f>
        <v/>
      </c>
      <c r="M27" s="47" t="str">
        <f t="shared" si="36"/>
        <v/>
      </c>
      <c r="N27" s="47" t="str">
        <f>IF(AND($AV$7&gt;0,OutputOsiris!$A27&lt;&gt;"9999999"),VLOOKUP(OutputOsiris!A27,$AS$9:$AV$1008,4,FALSE),"")</f>
        <v/>
      </c>
      <c r="O27" s="47" t="str">
        <f t="shared" si="37"/>
        <v/>
      </c>
      <c r="P27" s="47" t="str">
        <f>IF(AND($BA$7&gt;0,OutputOsiris!$A27&lt;&gt;"9999999"),VLOOKUP(OutputOsiris!A27,$AX$9:$BA$1008,4,FALSE),"")</f>
        <v/>
      </c>
      <c r="Q27" s="47" t="str">
        <f t="shared" si="38"/>
        <v/>
      </c>
      <c r="R27" s="47" t="str">
        <f>IF(AND($BF$7&gt;0,OutputOsiris!$A27&lt;&gt;"9999999"),VLOOKUP(OutputOsiris!A27,$BC$9:$BF$1008,4,FALSE),"")</f>
        <v/>
      </c>
      <c r="S27" s="47" t="str">
        <f t="shared" si="39"/>
        <v/>
      </c>
      <c r="T27" s="47" t="str">
        <f>IF(AND($BK$7&gt;0,OutputOsiris!$A27&lt;&gt;"9999999"),VLOOKUP(OutputOsiris!A27,$BH$9:$BK$1008,4,FALSE),"")</f>
        <v/>
      </c>
      <c r="U27" s="47" t="str">
        <f t="shared" si="40"/>
        <v/>
      </c>
      <c r="V27" s="47" t="str">
        <f>IF(AND($BP$7&gt;0,OutputOsiris!$A27&lt;&gt;"9999999"),VLOOKUP(OutputOsiris!A27,$BM$9:$BP$1008,4,FALSE),"")</f>
        <v/>
      </c>
      <c r="W27" s="47" t="str">
        <f t="shared" si="41"/>
        <v/>
      </c>
      <c r="X27" s="47" t="str">
        <f>IF(AND($BU$7&gt;0,OutputOsiris!$A27&lt;&gt;"9999999"),VLOOKUP(OutputOsiris!A27,$BR$9:$BU$1008,4,FALSE),"")</f>
        <v/>
      </c>
      <c r="Y27" s="47" t="str">
        <f t="shared" si="42"/>
        <v/>
      </c>
      <c r="Z27" s="47" t="str">
        <f>IF(AND($BZ$7&gt;0,OutputOsiris!$A27&lt;&gt;"9999999"),VLOOKUP(OutputOsiris!A27,$BW$9:$BZ$1008,4,FALSE),"")</f>
        <v/>
      </c>
      <c r="AA27" s="47" t="str">
        <f t="shared" si="43"/>
        <v/>
      </c>
      <c r="AB27" s="47">
        <f t="shared" si="44"/>
        <v>0</v>
      </c>
      <c r="AC27" s="47">
        <f t="shared" si="45"/>
        <v>0</v>
      </c>
      <c r="AD27" s="47" t="str">
        <f t="shared" si="46"/>
        <v/>
      </c>
      <c r="AE27" s="48" t="str">
        <f>IF(ISBLANK(AF27),"",VLOOKUP(AD27,OutputOsiris!$A$9:$A$1008,1,FALSE))</f>
        <v/>
      </c>
      <c r="AF27" s="111"/>
      <c r="AG27" s="78"/>
      <c r="AH27" s="148" t="str">
        <f t="shared" si="11"/>
        <v/>
      </c>
      <c r="AI27" s="47" t="str">
        <f t="shared" si="12"/>
        <v/>
      </c>
      <c r="AJ27" s="48" t="str">
        <f>IF(ISBLANK(AK27),"",VLOOKUP(AI27,OutputOsiris!$A$9:$A$1008,1,FALSE))</f>
        <v/>
      </c>
      <c r="AK27" s="112"/>
      <c r="AL27" s="78"/>
      <c r="AM27" s="148" t="str">
        <f t="shared" si="13"/>
        <v/>
      </c>
      <c r="AN27" s="47" t="str">
        <f t="shared" si="47"/>
        <v/>
      </c>
      <c r="AO27" s="48" t="str">
        <f>IF(ISBLANK(AP27),"",VLOOKUP(AN27,OutputOsiris!$A$9:$A$1008,1,FALSE))</f>
        <v/>
      </c>
      <c r="AP27" s="111"/>
      <c r="AQ27" s="78"/>
      <c r="AR27" s="148" t="str">
        <f t="shared" si="15"/>
        <v/>
      </c>
      <c r="AS27" s="47" t="str">
        <f t="shared" si="48"/>
        <v/>
      </c>
      <c r="AT27" s="48" t="str">
        <f>IF(ISBLANK(AU27),"",VLOOKUP(AS27,OutputOsiris!$A$9:$A$1008,1,FALSE))</f>
        <v/>
      </c>
      <c r="AU27" s="111"/>
      <c r="AV27" s="78"/>
      <c r="AW27" s="148" t="str">
        <f t="shared" si="17"/>
        <v/>
      </c>
      <c r="AX27" s="47" t="str">
        <f t="shared" si="49"/>
        <v/>
      </c>
      <c r="AY27" s="48" t="str">
        <f>IF(ISBLANK(AZ27),"",VLOOKUP(AX27,OutputOsiris!$A$9:$A$1008,1,FALSE))</f>
        <v/>
      </c>
      <c r="AZ27" s="111"/>
      <c r="BA27" s="78"/>
      <c r="BB27" s="148" t="str">
        <f t="shared" si="19"/>
        <v/>
      </c>
      <c r="BC27" s="47" t="str">
        <f t="shared" si="50"/>
        <v/>
      </c>
      <c r="BD27" s="48" t="str">
        <f>IF(ISBLANK(BE27),"",VLOOKUP(BC27,OutputOsiris!$A$9:$A$1008,1,FALSE))</f>
        <v/>
      </c>
      <c r="BE27" s="111"/>
      <c r="BF27" s="78"/>
      <c r="BG27" s="148" t="str">
        <f t="shared" si="21"/>
        <v/>
      </c>
      <c r="BH27" s="47" t="str">
        <f t="shared" si="51"/>
        <v/>
      </c>
      <c r="BI27" s="48" t="str">
        <f>IF(ISBLANK(BJ27),"",VLOOKUP(BH27,OutputOsiris!$A$9:$A$1008,1,FALSE))</f>
        <v/>
      </c>
      <c r="BJ27" s="111"/>
      <c r="BK27" s="78"/>
      <c r="BL27" s="148" t="str">
        <f t="shared" si="23"/>
        <v/>
      </c>
      <c r="BM27" s="47" t="str">
        <f t="shared" si="52"/>
        <v/>
      </c>
      <c r="BN27" s="48" t="str">
        <f>IF(ISBLANK(BO27),"",VLOOKUP(BM27,OutputOsiris!$A$9:$A$1008,1,FALSE))</f>
        <v/>
      </c>
      <c r="BO27" s="111"/>
      <c r="BP27" s="78"/>
      <c r="BQ27" s="148" t="str">
        <f t="shared" si="25"/>
        <v/>
      </c>
      <c r="BR27" s="47" t="str">
        <f t="shared" si="53"/>
        <v/>
      </c>
      <c r="BS27" s="48" t="str">
        <f>IF(ISBLANK(BT27),"",VLOOKUP(BR27,OutputOsiris!$A$9:$A$1008,1,FALSE))</f>
        <v/>
      </c>
      <c r="BT27" s="111"/>
      <c r="BU27" s="78"/>
      <c r="BV27" s="148" t="str">
        <f t="shared" si="27"/>
        <v/>
      </c>
      <c r="BW27" s="47" t="str">
        <f t="shared" si="54"/>
        <v/>
      </c>
      <c r="BX27" s="48" t="str">
        <f>IF(ISBLANK(BY27),"",VLOOKUP(BW27,OutputOsiris!$A$9:$A$1008,1,FALSE))</f>
        <v/>
      </c>
      <c r="BY27" s="111"/>
      <c r="BZ27" s="78"/>
      <c r="CA27" s="148" t="str">
        <f t="shared" si="29"/>
        <v/>
      </c>
    </row>
    <row r="28" spans="1:79" x14ac:dyDescent="0.2">
      <c r="A28" s="47" t="str">
        <f>IF($H$1="Score",IF(OutputOsiris!A28&lt;&gt;"9999999",OutputOsiris!A28,""),"")</f>
        <v/>
      </c>
      <c r="B28" s="76" t="str">
        <f t="shared" si="30"/>
        <v/>
      </c>
      <c r="C28" s="143" t="str">
        <f t="shared" si="31"/>
        <v/>
      </c>
      <c r="D28" s="47" t="str">
        <f>IF($H$1="Cijfer",IF(OutputOsiris!A28&lt;&gt;"9999999",OutputOsiris!A28,""),"")</f>
        <v/>
      </c>
      <c r="E28" s="76" t="str">
        <f t="shared" si="32"/>
        <v/>
      </c>
      <c r="F28" s="143" t="str">
        <f t="shared" si="33"/>
        <v/>
      </c>
      <c r="G28" s="47" t="str">
        <f>IF(ISBLANK(OutputOsiris!B28),"",OutputOsiris!B28)</f>
        <v/>
      </c>
      <c r="H28" s="47">
        <f>IF(AND($AG$7&gt;0,OutputOsiris!$A28&lt;&gt;"9999999"),VLOOKUP(OutputOsiris!A28,$AD$9:$AG$1008,4,FALSE),"")</f>
        <v>0</v>
      </c>
      <c r="I28" s="47">
        <f t="shared" si="34"/>
        <v>0</v>
      </c>
      <c r="J28" s="47">
        <f>IF(AND($AL$7&gt;0,OutputOsiris!$A28&lt;&gt;"9999999"),VLOOKUP(OutputOsiris!A28,$AI$9:$AL$1008,4,FALSE),"")</f>
        <v>0</v>
      </c>
      <c r="K28" s="47">
        <f t="shared" si="35"/>
        <v>0</v>
      </c>
      <c r="L28" s="47" t="str">
        <f>IF(AND($AQ$7&gt;0,OutputOsiris!$A28&lt;&gt;"9999999"),VLOOKUP(OutputOsiris!A28,$AN$9:$AQ$1008,4,FALSE),"")</f>
        <v/>
      </c>
      <c r="M28" s="47" t="str">
        <f t="shared" si="36"/>
        <v/>
      </c>
      <c r="N28" s="47" t="str">
        <f>IF(AND($AV$7&gt;0,OutputOsiris!$A28&lt;&gt;"9999999"),VLOOKUP(OutputOsiris!A28,$AS$9:$AV$1008,4,FALSE),"")</f>
        <v/>
      </c>
      <c r="O28" s="47" t="str">
        <f t="shared" si="37"/>
        <v/>
      </c>
      <c r="P28" s="47" t="str">
        <f>IF(AND($BA$7&gt;0,OutputOsiris!$A28&lt;&gt;"9999999"),VLOOKUP(OutputOsiris!A28,$AX$9:$BA$1008,4,FALSE),"")</f>
        <v/>
      </c>
      <c r="Q28" s="47" t="str">
        <f t="shared" si="38"/>
        <v/>
      </c>
      <c r="R28" s="47" t="str">
        <f>IF(AND($BF$7&gt;0,OutputOsiris!$A28&lt;&gt;"9999999"),VLOOKUP(OutputOsiris!A28,$BC$9:$BF$1008,4,FALSE),"")</f>
        <v/>
      </c>
      <c r="S28" s="47" t="str">
        <f t="shared" si="39"/>
        <v/>
      </c>
      <c r="T28" s="47" t="str">
        <f>IF(AND($BK$7&gt;0,OutputOsiris!$A28&lt;&gt;"9999999"),VLOOKUP(OutputOsiris!A28,$BH$9:$BK$1008,4,FALSE),"")</f>
        <v/>
      </c>
      <c r="U28" s="47" t="str">
        <f t="shared" si="40"/>
        <v/>
      </c>
      <c r="V28" s="47" t="str">
        <f>IF(AND($BP$7&gt;0,OutputOsiris!$A28&lt;&gt;"9999999"),VLOOKUP(OutputOsiris!A28,$BM$9:$BP$1008,4,FALSE),"")</f>
        <v/>
      </c>
      <c r="W28" s="47" t="str">
        <f t="shared" si="41"/>
        <v/>
      </c>
      <c r="X28" s="47" t="str">
        <f>IF(AND($BU$7&gt;0,OutputOsiris!$A28&lt;&gt;"9999999"),VLOOKUP(OutputOsiris!A28,$BR$9:$BU$1008,4,FALSE),"")</f>
        <v/>
      </c>
      <c r="Y28" s="47" t="str">
        <f t="shared" si="42"/>
        <v/>
      </c>
      <c r="Z28" s="47" t="str">
        <f>IF(AND($BZ$7&gt;0,OutputOsiris!$A28&lt;&gt;"9999999"),VLOOKUP(OutputOsiris!A28,$BW$9:$BZ$1008,4,FALSE),"")</f>
        <v/>
      </c>
      <c r="AA28" s="47" t="str">
        <f t="shared" si="43"/>
        <v/>
      </c>
      <c r="AB28" s="47">
        <f t="shared" si="44"/>
        <v>0</v>
      </c>
      <c r="AC28" s="47">
        <f t="shared" si="45"/>
        <v>0</v>
      </c>
      <c r="AD28" s="47" t="str">
        <f t="shared" si="46"/>
        <v/>
      </c>
      <c r="AE28" s="48" t="str">
        <f>IF(ISBLANK(AF28),"",VLOOKUP(AD28,OutputOsiris!$A$9:$A$1008,1,FALSE))</f>
        <v/>
      </c>
      <c r="AF28" s="111"/>
      <c r="AG28" s="78"/>
      <c r="AH28" s="148" t="str">
        <f t="shared" si="11"/>
        <v/>
      </c>
      <c r="AI28" s="47" t="str">
        <f t="shared" si="12"/>
        <v/>
      </c>
      <c r="AJ28" s="48" t="str">
        <f>IF(ISBLANK(AK28),"",VLOOKUP(AI28,OutputOsiris!$A$9:$A$1008,1,FALSE))</f>
        <v/>
      </c>
      <c r="AK28" s="112"/>
      <c r="AL28" s="78"/>
      <c r="AM28" s="148" t="str">
        <f t="shared" si="13"/>
        <v/>
      </c>
      <c r="AN28" s="47" t="str">
        <f t="shared" si="47"/>
        <v/>
      </c>
      <c r="AO28" s="48" t="str">
        <f>IF(ISBLANK(AP28),"",VLOOKUP(AN28,OutputOsiris!$A$9:$A$1008,1,FALSE))</f>
        <v/>
      </c>
      <c r="AP28" s="111"/>
      <c r="AQ28" s="78"/>
      <c r="AR28" s="148" t="str">
        <f t="shared" si="15"/>
        <v/>
      </c>
      <c r="AS28" s="47" t="str">
        <f t="shared" si="48"/>
        <v/>
      </c>
      <c r="AT28" s="48" t="str">
        <f>IF(ISBLANK(AU28),"",VLOOKUP(AS28,OutputOsiris!$A$9:$A$1008,1,FALSE))</f>
        <v/>
      </c>
      <c r="AU28" s="111"/>
      <c r="AV28" s="78"/>
      <c r="AW28" s="148" t="str">
        <f t="shared" si="17"/>
        <v/>
      </c>
      <c r="AX28" s="47" t="str">
        <f t="shared" si="49"/>
        <v/>
      </c>
      <c r="AY28" s="48" t="str">
        <f>IF(ISBLANK(AZ28),"",VLOOKUP(AX28,OutputOsiris!$A$9:$A$1008,1,FALSE))</f>
        <v/>
      </c>
      <c r="AZ28" s="111"/>
      <c r="BA28" s="78"/>
      <c r="BB28" s="148" t="str">
        <f t="shared" si="19"/>
        <v/>
      </c>
      <c r="BC28" s="47" t="str">
        <f t="shared" si="50"/>
        <v/>
      </c>
      <c r="BD28" s="48" t="str">
        <f>IF(ISBLANK(BE28),"",VLOOKUP(BC28,OutputOsiris!$A$9:$A$1008,1,FALSE))</f>
        <v/>
      </c>
      <c r="BE28" s="111"/>
      <c r="BF28" s="78"/>
      <c r="BG28" s="148" t="str">
        <f t="shared" si="21"/>
        <v/>
      </c>
      <c r="BH28" s="47" t="str">
        <f t="shared" si="51"/>
        <v/>
      </c>
      <c r="BI28" s="48" t="str">
        <f>IF(ISBLANK(BJ28),"",VLOOKUP(BH28,OutputOsiris!$A$9:$A$1008,1,FALSE))</f>
        <v/>
      </c>
      <c r="BJ28" s="111"/>
      <c r="BK28" s="78"/>
      <c r="BL28" s="148" t="str">
        <f t="shared" si="23"/>
        <v/>
      </c>
      <c r="BM28" s="47" t="str">
        <f t="shared" si="52"/>
        <v/>
      </c>
      <c r="BN28" s="48" t="str">
        <f>IF(ISBLANK(BO28),"",VLOOKUP(BM28,OutputOsiris!$A$9:$A$1008,1,FALSE))</f>
        <v/>
      </c>
      <c r="BO28" s="111"/>
      <c r="BP28" s="78"/>
      <c r="BQ28" s="148" t="str">
        <f t="shared" si="25"/>
        <v/>
      </c>
      <c r="BR28" s="47" t="str">
        <f t="shared" si="53"/>
        <v/>
      </c>
      <c r="BS28" s="48" t="str">
        <f>IF(ISBLANK(BT28),"",VLOOKUP(BR28,OutputOsiris!$A$9:$A$1008,1,FALSE))</f>
        <v/>
      </c>
      <c r="BT28" s="111"/>
      <c r="BU28" s="78"/>
      <c r="BV28" s="148" t="str">
        <f t="shared" si="27"/>
        <v/>
      </c>
      <c r="BW28" s="47" t="str">
        <f t="shared" si="54"/>
        <v/>
      </c>
      <c r="BX28" s="48" t="str">
        <f>IF(ISBLANK(BY28),"",VLOOKUP(BW28,OutputOsiris!$A$9:$A$1008,1,FALSE))</f>
        <v/>
      </c>
      <c r="BY28" s="111"/>
      <c r="BZ28" s="78"/>
      <c r="CA28" s="148" t="str">
        <f t="shared" si="29"/>
        <v/>
      </c>
    </row>
    <row r="29" spans="1:79" x14ac:dyDescent="0.2">
      <c r="A29" s="47" t="str">
        <f>IF($H$1="Score",IF(OutputOsiris!A29&lt;&gt;"9999999",OutputOsiris!A29,""),"")</f>
        <v/>
      </c>
      <c r="B29" s="76" t="str">
        <f t="shared" si="30"/>
        <v/>
      </c>
      <c r="C29" s="143" t="str">
        <f t="shared" si="31"/>
        <v/>
      </c>
      <c r="D29" s="47" t="str">
        <f>IF($H$1="Cijfer",IF(OutputOsiris!A29&lt;&gt;"9999999",OutputOsiris!A29,""),"")</f>
        <v/>
      </c>
      <c r="E29" s="76" t="str">
        <f t="shared" si="32"/>
        <v/>
      </c>
      <c r="F29" s="143" t="str">
        <f t="shared" si="33"/>
        <v/>
      </c>
      <c r="G29" s="47" t="str">
        <f>IF(ISBLANK(OutputOsiris!B29),"",OutputOsiris!B29)</f>
        <v/>
      </c>
      <c r="H29" s="47">
        <f>IF(AND($AG$7&gt;0,OutputOsiris!$A29&lt;&gt;"9999999"),VLOOKUP(OutputOsiris!A29,$AD$9:$AG$1008,4,FALSE),"")</f>
        <v>0</v>
      </c>
      <c r="I29" s="47">
        <f t="shared" si="34"/>
        <v>0</v>
      </c>
      <c r="J29" s="47">
        <f>IF(AND($AL$7&gt;0,OutputOsiris!$A29&lt;&gt;"9999999"),VLOOKUP(OutputOsiris!A29,$AI$9:$AL$1008,4,FALSE),"")</f>
        <v>0</v>
      </c>
      <c r="K29" s="47">
        <f t="shared" si="35"/>
        <v>0</v>
      </c>
      <c r="L29" s="47" t="str">
        <f>IF(AND($AQ$7&gt;0,OutputOsiris!$A29&lt;&gt;"9999999"),VLOOKUP(OutputOsiris!A29,$AN$9:$AQ$1008,4,FALSE),"")</f>
        <v/>
      </c>
      <c r="M29" s="47" t="str">
        <f t="shared" si="36"/>
        <v/>
      </c>
      <c r="N29" s="47" t="str">
        <f>IF(AND($AV$7&gt;0,OutputOsiris!$A29&lt;&gt;"9999999"),VLOOKUP(OutputOsiris!A29,$AS$9:$AV$1008,4,FALSE),"")</f>
        <v/>
      </c>
      <c r="O29" s="47" t="str">
        <f t="shared" si="37"/>
        <v/>
      </c>
      <c r="P29" s="47" t="str">
        <f>IF(AND($BA$7&gt;0,OutputOsiris!$A29&lt;&gt;"9999999"),VLOOKUP(OutputOsiris!A29,$AX$9:$BA$1008,4,FALSE),"")</f>
        <v/>
      </c>
      <c r="Q29" s="47" t="str">
        <f t="shared" si="38"/>
        <v/>
      </c>
      <c r="R29" s="47" t="str">
        <f>IF(AND($BF$7&gt;0,OutputOsiris!$A29&lt;&gt;"9999999"),VLOOKUP(OutputOsiris!A29,$BC$9:$BF$1008,4,FALSE),"")</f>
        <v/>
      </c>
      <c r="S29" s="47" t="str">
        <f t="shared" si="39"/>
        <v/>
      </c>
      <c r="T29" s="47" t="str">
        <f>IF(AND($BK$7&gt;0,OutputOsiris!$A29&lt;&gt;"9999999"),VLOOKUP(OutputOsiris!A29,$BH$9:$BK$1008,4,FALSE),"")</f>
        <v/>
      </c>
      <c r="U29" s="47" t="str">
        <f t="shared" si="40"/>
        <v/>
      </c>
      <c r="V29" s="47" t="str">
        <f>IF(AND($BP$7&gt;0,OutputOsiris!$A29&lt;&gt;"9999999"),VLOOKUP(OutputOsiris!A29,$BM$9:$BP$1008,4,FALSE),"")</f>
        <v/>
      </c>
      <c r="W29" s="47" t="str">
        <f t="shared" si="41"/>
        <v/>
      </c>
      <c r="X29" s="47" t="str">
        <f>IF(AND($BU$7&gt;0,OutputOsiris!$A29&lt;&gt;"9999999"),VLOOKUP(OutputOsiris!A29,$BR$9:$BU$1008,4,FALSE),"")</f>
        <v/>
      </c>
      <c r="Y29" s="47" t="str">
        <f t="shared" si="42"/>
        <v/>
      </c>
      <c r="Z29" s="47" t="str">
        <f>IF(AND($BZ$7&gt;0,OutputOsiris!$A29&lt;&gt;"9999999"),VLOOKUP(OutputOsiris!A29,$BW$9:$BZ$1008,4,FALSE),"")</f>
        <v/>
      </c>
      <c r="AA29" s="47" t="str">
        <f t="shared" si="43"/>
        <v/>
      </c>
      <c r="AB29" s="47">
        <f t="shared" si="44"/>
        <v>0</v>
      </c>
      <c r="AC29" s="47">
        <f t="shared" si="45"/>
        <v>0</v>
      </c>
      <c r="AD29" s="47" t="str">
        <f t="shared" si="46"/>
        <v/>
      </c>
      <c r="AE29" s="48" t="str">
        <f>IF(ISBLANK(AF29),"",VLOOKUP(AD29,OutputOsiris!$A$9:$A$1008,1,FALSE))</f>
        <v/>
      </c>
      <c r="AF29" s="111"/>
      <c r="AG29" s="78"/>
      <c r="AH29" s="148" t="str">
        <f t="shared" si="11"/>
        <v/>
      </c>
      <c r="AI29" s="47" t="str">
        <f t="shared" si="12"/>
        <v/>
      </c>
      <c r="AJ29" s="48" t="str">
        <f>IF(ISBLANK(AK29),"",VLOOKUP(AI29,OutputOsiris!$A$9:$A$1008,1,FALSE))</f>
        <v/>
      </c>
      <c r="AK29" s="112"/>
      <c r="AL29" s="78"/>
      <c r="AM29" s="148" t="str">
        <f t="shared" si="13"/>
        <v/>
      </c>
      <c r="AN29" s="47" t="str">
        <f t="shared" si="47"/>
        <v/>
      </c>
      <c r="AO29" s="48" t="str">
        <f>IF(ISBLANK(AP29),"",VLOOKUP(AN29,OutputOsiris!$A$9:$A$1008,1,FALSE))</f>
        <v/>
      </c>
      <c r="AP29" s="111"/>
      <c r="AQ29" s="78"/>
      <c r="AR29" s="148" t="str">
        <f t="shared" si="15"/>
        <v/>
      </c>
      <c r="AS29" s="47" t="str">
        <f t="shared" si="48"/>
        <v/>
      </c>
      <c r="AT29" s="48" t="str">
        <f>IF(ISBLANK(AU29),"",VLOOKUP(AS29,OutputOsiris!$A$9:$A$1008,1,FALSE))</f>
        <v/>
      </c>
      <c r="AU29" s="111"/>
      <c r="AV29" s="78"/>
      <c r="AW29" s="148" t="str">
        <f t="shared" si="17"/>
        <v/>
      </c>
      <c r="AX29" s="47" t="str">
        <f t="shared" si="49"/>
        <v/>
      </c>
      <c r="AY29" s="48" t="str">
        <f>IF(ISBLANK(AZ29),"",VLOOKUP(AX29,OutputOsiris!$A$9:$A$1008,1,FALSE))</f>
        <v/>
      </c>
      <c r="AZ29" s="111"/>
      <c r="BA29" s="78"/>
      <c r="BB29" s="148" t="str">
        <f t="shared" si="19"/>
        <v/>
      </c>
      <c r="BC29" s="47" t="str">
        <f t="shared" si="50"/>
        <v/>
      </c>
      <c r="BD29" s="48" t="str">
        <f>IF(ISBLANK(BE29),"",VLOOKUP(BC29,OutputOsiris!$A$9:$A$1008,1,FALSE))</f>
        <v/>
      </c>
      <c r="BE29" s="111"/>
      <c r="BF29" s="78"/>
      <c r="BG29" s="148" t="str">
        <f t="shared" si="21"/>
        <v/>
      </c>
      <c r="BH29" s="47" t="str">
        <f t="shared" si="51"/>
        <v/>
      </c>
      <c r="BI29" s="48" t="str">
        <f>IF(ISBLANK(BJ29),"",VLOOKUP(BH29,OutputOsiris!$A$9:$A$1008,1,FALSE))</f>
        <v/>
      </c>
      <c r="BJ29" s="111"/>
      <c r="BK29" s="78"/>
      <c r="BL29" s="148" t="str">
        <f t="shared" si="23"/>
        <v/>
      </c>
      <c r="BM29" s="47" t="str">
        <f t="shared" si="52"/>
        <v/>
      </c>
      <c r="BN29" s="48" t="str">
        <f>IF(ISBLANK(BO29),"",VLOOKUP(BM29,OutputOsiris!$A$9:$A$1008,1,FALSE))</f>
        <v/>
      </c>
      <c r="BO29" s="111"/>
      <c r="BP29" s="78"/>
      <c r="BQ29" s="148" t="str">
        <f t="shared" si="25"/>
        <v/>
      </c>
      <c r="BR29" s="47" t="str">
        <f t="shared" si="53"/>
        <v/>
      </c>
      <c r="BS29" s="48" t="str">
        <f>IF(ISBLANK(BT29),"",VLOOKUP(BR29,OutputOsiris!$A$9:$A$1008,1,FALSE))</f>
        <v/>
      </c>
      <c r="BT29" s="111"/>
      <c r="BU29" s="78"/>
      <c r="BV29" s="148" t="str">
        <f t="shared" si="27"/>
        <v/>
      </c>
      <c r="BW29" s="47" t="str">
        <f t="shared" si="54"/>
        <v/>
      </c>
      <c r="BX29" s="48" t="str">
        <f>IF(ISBLANK(BY29),"",VLOOKUP(BW29,OutputOsiris!$A$9:$A$1008,1,FALSE))</f>
        <v/>
      </c>
      <c r="BY29" s="111"/>
      <c r="BZ29" s="78"/>
      <c r="CA29" s="148" t="str">
        <f t="shared" si="29"/>
        <v/>
      </c>
    </row>
    <row r="30" spans="1:79" x14ac:dyDescent="0.2">
      <c r="A30" s="47" t="str">
        <f>IF($H$1="Score",IF(OutputOsiris!A30&lt;&gt;"9999999",OutputOsiris!A30,""),"")</f>
        <v/>
      </c>
      <c r="B30" s="76" t="str">
        <f t="shared" si="30"/>
        <v/>
      </c>
      <c r="C30" s="143" t="str">
        <f t="shared" si="31"/>
        <v/>
      </c>
      <c r="D30" s="47" t="str">
        <f>IF($H$1="Cijfer",IF(OutputOsiris!A30&lt;&gt;"9999999",OutputOsiris!A30,""),"")</f>
        <v/>
      </c>
      <c r="E30" s="76" t="str">
        <f t="shared" si="32"/>
        <v/>
      </c>
      <c r="F30" s="143" t="str">
        <f t="shared" si="33"/>
        <v/>
      </c>
      <c r="G30" s="47" t="str">
        <f>IF(ISBLANK(OutputOsiris!B30),"",OutputOsiris!B30)</f>
        <v/>
      </c>
      <c r="H30" s="47">
        <f>IF(AND($AG$7&gt;0,OutputOsiris!$A30&lt;&gt;"9999999"),VLOOKUP(OutputOsiris!A30,$AD$9:$AG$1008,4,FALSE),"")</f>
        <v>0</v>
      </c>
      <c r="I30" s="47">
        <f t="shared" si="34"/>
        <v>0</v>
      </c>
      <c r="J30" s="47">
        <f>IF(AND($AL$7&gt;0,OutputOsiris!$A30&lt;&gt;"9999999"),VLOOKUP(OutputOsiris!A30,$AI$9:$AL$1008,4,FALSE),"")</f>
        <v>0</v>
      </c>
      <c r="K30" s="47">
        <f t="shared" si="35"/>
        <v>0</v>
      </c>
      <c r="L30" s="47" t="str">
        <f>IF(AND($AQ$7&gt;0,OutputOsiris!$A30&lt;&gt;"9999999"),VLOOKUP(OutputOsiris!A30,$AN$9:$AQ$1008,4,FALSE),"")</f>
        <v/>
      </c>
      <c r="M30" s="47" t="str">
        <f t="shared" si="36"/>
        <v/>
      </c>
      <c r="N30" s="47" t="str">
        <f>IF(AND($AV$7&gt;0,OutputOsiris!$A30&lt;&gt;"9999999"),VLOOKUP(OutputOsiris!A30,$AS$9:$AV$1008,4,FALSE),"")</f>
        <v/>
      </c>
      <c r="O30" s="47" t="str">
        <f t="shared" si="37"/>
        <v/>
      </c>
      <c r="P30" s="47" t="str">
        <f>IF(AND($BA$7&gt;0,OutputOsiris!$A30&lt;&gt;"9999999"),VLOOKUP(OutputOsiris!A30,$AX$9:$BA$1008,4,FALSE),"")</f>
        <v/>
      </c>
      <c r="Q30" s="47" t="str">
        <f t="shared" si="38"/>
        <v/>
      </c>
      <c r="R30" s="47" t="str">
        <f>IF(AND($BF$7&gt;0,OutputOsiris!$A30&lt;&gt;"9999999"),VLOOKUP(OutputOsiris!A30,$BC$9:$BF$1008,4,FALSE),"")</f>
        <v/>
      </c>
      <c r="S30" s="47" t="str">
        <f t="shared" si="39"/>
        <v/>
      </c>
      <c r="T30" s="47" t="str">
        <f>IF(AND($BK$7&gt;0,OutputOsiris!$A30&lt;&gt;"9999999"),VLOOKUP(OutputOsiris!A30,$BH$9:$BK$1008,4,FALSE),"")</f>
        <v/>
      </c>
      <c r="U30" s="47" t="str">
        <f t="shared" si="40"/>
        <v/>
      </c>
      <c r="V30" s="47" t="str">
        <f>IF(AND($BP$7&gt;0,OutputOsiris!$A30&lt;&gt;"9999999"),VLOOKUP(OutputOsiris!A30,$BM$9:$BP$1008,4,FALSE),"")</f>
        <v/>
      </c>
      <c r="W30" s="47" t="str">
        <f t="shared" si="41"/>
        <v/>
      </c>
      <c r="X30" s="47" t="str">
        <f>IF(AND($BU$7&gt;0,OutputOsiris!$A30&lt;&gt;"9999999"),VLOOKUP(OutputOsiris!A30,$BR$9:$BU$1008,4,FALSE),"")</f>
        <v/>
      </c>
      <c r="Y30" s="47" t="str">
        <f t="shared" si="42"/>
        <v/>
      </c>
      <c r="Z30" s="47" t="str">
        <f>IF(AND($BZ$7&gt;0,OutputOsiris!$A30&lt;&gt;"9999999"),VLOOKUP(OutputOsiris!A30,$BW$9:$BZ$1008,4,FALSE),"")</f>
        <v/>
      </c>
      <c r="AA30" s="47" t="str">
        <f t="shared" si="43"/>
        <v/>
      </c>
      <c r="AB30" s="47">
        <f t="shared" si="44"/>
        <v>0</v>
      </c>
      <c r="AC30" s="47">
        <f t="shared" si="45"/>
        <v>0</v>
      </c>
      <c r="AD30" s="47" t="str">
        <f t="shared" si="46"/>
        <v/>
      </c>
      <c r="AE30" s="48" t="str">
        <f>IF(ISBLANK(AF30),"",VLOOKUP(AD30,OutputOsiris!$A$9:$A$1008,1,FALSE))</f>
        <v/>
      </c>
      <c r="AF30" s="111"/>
      <c r="AG30" s="78"/>
      <c r="AH30" s="148" t="str">
        <f t="shared" si="11"/>
        <v/>
      </c>
      <c r="AI30" s="47" t="str">
        <f t="shared" si="12"/>
        <v/>
      </c>
      <c r="AJ30" s="48" t="str">
        <f>IF(ISBLANK(AK30),"",VLOOKUP(AI30,OutputOsiris!$A$9:$A$1008,1,FALSE))</f>
        <v/>
      </c>
      <c r="AK30" s="112"/>
      <c r="AL30" s="78"/>
      <c r="AM30" s="148" t="str">
        <f t="shared" si="13"/>
        <v/>
      </c>
      <c r="AN30" s="47" t="str">
        <f t="shared" si="47"/>
        <v/>
      </c>
      <c r="AO30" s="48" t="str">
        <f>IF(ISBLANK(AP30),"",VLOOKUP(AN30,OutputOsiris!$A$9:$A$1008,1,FALSE))</f>
        <v/>
      </c>
      <c r="AP30" s="111"/>
      <c r="AQ30" s="78"/>
      <c r="AR30" s="148" t="str">
        <f t="shared" si="15"/>
        <v/>
      </c>
      <c r="AS30" s="47" t="str">
        <f t="shared" si="48"/>
        <v/>
      </c>
      <c r="AT30" s="48" t="str">
        <f>IF(ISBLANK(AU30),"",VLOOKUP(AS30,OutputOsiris!$A$9:$A$1008,1,FALSE))</f>
        <v/>
      </c>
      <c r="AU30" s="111"/>
      <c r="AV30" s="78"/>
      <c r="AW30" s="148" t="str">
        <f t="shared" si="17"/>
        <v/>
      </c>
      <c r="AX30" s="47" t="str">
        <f t="shared" si="49"/>
        <v/>
      </c>
      <c r="AY30" s="48" t="str">
        <f>IF(ISBLANK(AZ30),"",VLOOKUP(AX30,OutputOsiris!$A$9:$A$1008,1,FALSE))</f>
        <v/>
      </c>
      <c r="AZ30" s="111"/>
      <c r="BA30" s="78"/>
      <c r="BB30" s="148" t="str">
        <f t="shared" si="19"/>
        <v/>
      </c>
      <c r="BC30" s="47" t="str">
        <f t="shared" si="50"/>
        <v/>
      </c>
      <c r="BD30" s="48" t="str">
        <f>IF(ISBLANK(BE30),"",VLOOKUP(BC30,OutputOsiris!$A$9:$A$1008,1,FALSE))</f>
        <v/>
      </c>
      <c r="BE30" s="111"/>
      <c r="BF30" s="78"/>
      <c r="BG30" s="148" t="str">
        <f t="shared" si="21"/>
        <v/>
      </c>
      <c r="BH30" s="47" t="str">
        <f t="shared" si="51"/>
        <v/>
      </c>
      <c r="BI30" s="48" t="str">
        <f>IF(ISBLANK(BJ30),"",VLOOKUP(BH30,OutputOsiris!$A$9:$A$1008,1,FALSE))</f>
        <v/>
      </c>
      <c r="BJ30" s="111"/>
      <c r="BK30" s="78"/>
      <c r="BL30" s="148" t="str">
        <f t="shared" si="23"/>
        <v/>
      </c>
      <c r="BM30" s="47" t="str">
        <f t="shared" si="52"/>
        <v/>
      </c>
      <c r="BN30" s="48" t="str">
        <f>IF(ISBLANK(BO30),"",VLOOKUP(BM30,OutputOsiris!$A$9:$A$1008,1,FALSE))</f>
        <v/>
      </c>
      <c r="BO30" s="111"/>
      <c r="BP30" s="78"/>
      <c r="BQ30" s="148" t="str">
        <f t="shared" si="25"/>
        <v/>
      </c>
      <c r="BR30" s="47" t="str">
        <f t="shared" si="53"/>
        <v/>
      </c>
      <c r="BS30" s="48" t="str">
        <f>IF(ISBLANK(BT30),"",VLOOKUP(BR30,OutputOsiris!$A$9:$A$1008,1,FALSE))</f>
        <v/>
      </c>
      <c r="BT30" s="111"/>
      <c r="BU30" s="78"/>
      <c r="BV30" s="148" t="str">
        <f t="shared" si="27"/>
        <v/>
      </c>
      <c r="BW30" s="47" t="str">
        <f t="shared" si="54"/>
        <v/>
      </c>
      <c r="BX30" s="48" t="str">
        <f>IF(ISBLANK(BY30),"",VLOOKUP(BW30,OutputOsiris!$A$9:$A$1008,1,FALSE))</f>
        <v/>
      </c>
      <c r="BY30" s="111"/>
      <c r="BZ30" s="78"/>
      <c r="CA30" s="148" t="str">
        <f t="shared" si="29"/>
        <v/>
      </c>
    </row>
    <row r="31" spans="1:79" x14ac:dyDescent="0.2">
      <c r="A31" s="47" t="str">
        <f>IF($H$1="Score",IF(OutputOsiris!A31&lt;&gt;"9999999",OutputOsiris!A31,""),"")</f>
        <v/>
      </c>
      <c r="B31" s="76" t="str">
        <f t="shared" si="30"/>
        <v/>
      </c>
      <c r="C31" s="143" t="str">
        <f t="shared" si="31"/>
        <v/>
      </c>
      <c r="D31" s="47" t="str">
        <f>IF($H$1="Cijfer",IF(OutputOsiris!A31&lt;&gt;"9999999",OutputOsiris!A31,""),"")</f>
        <v/>
      </c>
      <c r="E31" s="76" t="str">
        <f t="shared" si="32"/>
        <v/>
      </c>
      <c r="F31" s="143" t="str">
        <f t="shared" si="33"/>
        <v/>
      </c>
      <c r="G31" s="47" t="str">
        <f>IF(ISBLANK(OutputOsiris!B31),"",OutputOsiris!B31)</f>
        <v/>
      </c>
      <c r="H31" s="47">
        <f>IF(AND($AG$7&gt;0,OutputOsiris!$A31&lt;&gt;"9999999"),VLOOKUP(OutputOsiris!A31,$AD$9:$AG$1008,4,FALSE),"")</f>
        <v>0</v>
      </c>
      <c r="I31" s="47">
        <f t="shared" si="34"/>
        <v>0</v>
      </c>
      <c r="J31" s="47">
        <f>IF(AND($AL$7&gt;0,OutputOsiris!$A31&lt;&gt;"9999999"),VLOOKUP(OutputOsiris!A31,$AI$9:$AL$1008,4,FALSE),"")</f>
        <v>0</v>
      </c>
      <c r="K31" s="47">
        <f t="shared" si="35"/>
        <v>0</v>
      </c>
      <c r="L31" s="47" t="str">
        <f>IF(AND($AQ$7&gt;0,OutputOsiris!$A31&lt;&gt;"9999999"),VLOOKUP(OutputOsiris!A31,$AN$9:$AQ$1008,4,FALSE),"")</f>
        <v/>
      </c>
      <c r="M31" s="47" t="str">
        <f t="shared" si="36"/>
        <v/>
      </c>
      <c r="N31" s="47" t="str">
        <f>IF(AND($AV$7&gt;0,OutputOsiris!$A31&lt;&gt;"9999999"),VLOOKUP(OutputOsiris!A31,$AS$9:$AV$1008,4,FALSE),"")</f>
        <v/>
      </c>
      <c r="O31" s="47" t="str">
        <f t="shared" si="37"/>
        <v/>
      </c>
      <c r="P31" s="47" t="str">
        <f>IF(AND($BA$7&gt;0,OutputOsiris!$A31&lt;&gt;"9999999"),VLOOKUP(OutputOsiris!A31,$AX$9:$BA$1008,4,FALSE),"")</f>
        <v/>
      </c>
      <c r="Q31" s="47" t="str">
        <f t="shared" si="38"/>
        <v/>
      </c>
      <c r="R31" s="47" t="str">
        <f>IF(AND($BF$7&gt;0,OutputOsiris!$A31&lt;&gt;"9999999"),VLOOKUP(OutputOsiris!A31,$BC$9:$BF$1008,4,FALSE),"")</f>
        <v/>
      </c>
      <c r="S31" s="47" t="str">
        <f t="shared" si="39"/>
        <v/>
      </c>
      <c r="T31" s="47" t="str">
        <f>IF(AND($BK$7&gt;0,OutputOsiris!$A31&lt;&gt;"9999999"),VLOOKUP(OutputOsiris!A31,$BH$9:$BK$1008,4,FALSE),"")</f>
        <v/>
      </c>
      <c r="U31" s="47" t="str">
        <f t="shared" si="40"/>
        <v/>
      </c>
      <c r="V31" s="47" t="str">
        <f>IF(AND($BP$7&gt;0,OutputOsiris!$A31&lt;&gt;"9999999"),VLOOKUP(OutputOsiris!A31,$BM$9:$BP$1008,4,FALSE),"")</f>
        <v/>
      </c>
      <c r="W31" s="47" t="str">
        <f t="shared" si="41"/>
        <v/>
      </c>
      <c r="X31" s="47" t="str">
        <f>IF(AND($BU$7&gt;0,OutputOsiris!$A31&lt;&gt;"9999999"),VLOOKUP(OutputOsiris!A31,$BR$9:$BU$1008,4,FALSE),"")</f>
        <v/>
      </c>
      <c r="Y31" s="47" t="str">
        <f t="shared" si="42"/>
        <v/>
      </c>
      <c r="Z31" s="47" t="str">
        <f>IF(AND($BZ$7&gt;0,OutputOsiris!$A31&lt;&gt;"9999999"),VLOOKUP(OutputOsiris!A31,$BW$9:$BZ$1008,4,FALSE),"")</f>
        <v/>
      </c>
      <c r="AA31" s="47" t="str">
        <f t="shared" si="43"/>
        <v/>
      </c>
      <c r="AB31" s="47">
        <f t="shared" si="44"/>
        <v>0</v>
      </c>
      <c r="AC31" s="47">
        <f t="shared" si="45"/>
        <v>0</v>
      </c>
      <c r="AD31" s="47" t="str">
        <f t="shared" si="46"/>
        <v/>
      </c>
      <c r="AE31" s="48" t="str">
        <f>IF(ISBLANK(AF31),"",VLOOKUP(AD31,OutputOsiris!$A$9:$A$1008,1,FALSE))</f>
        <v/>
      </c>
      <c r="AF31" s="111"/>
      <c r="AG31" s="78"/>
      <c r="AH31" s="148" t="str">
        <f t="shared" si="11"/>
        <v/>
      </c>
      <c r="AI31" s="47" t="str">
        <f t="shared" si="12"/>
        <v/>
      </c>
      <c r="AJ31" s="48" t="str">
        <f>IF(ISBLANK(AK31),"",VLOOKUP(AI31,OutputOsiris!$A$9:$A$1008,1,FALSE))</f>
        <v/>
      </c>
      <c r="AK31" s="112"/>
      <c r="AL31" s="78"/>
      <c r="AM31" s="148" t="str">
        <f t="shared" si="13"/>
        <v/>
      </c>
      <c r="AN31" s="47" t="str">
        <f t="shared" si="47"/>
        <v/>
      </c>
      <c r="AO31" s="48" t="str">
        <f>IF(ISBLANK(AP31),"",VLOOKUP(AN31,OutputOsiris!$A$9:$A$1008,1,FALSE))</f>
        <v/>
      </c>
      <c r="AP31" s="111"/>
      <c r="AQ31" s="78"/>
      <c r="AR31" s="148" t="str">
        <f t="shared" si="15"/>
        <v/>
      </c>
      <c r="AS31" s="47" t="str">
        <f t="shared" si="48"/>
        <v/>
      </c>
      <c r="AT31" s="48" t="str">
        <f>IF(ISBLANK(AU31),"",VLOOKUP(AS31,OutputOsiris!$A$9:$A$1008,1,FALSE))</f>
        <v/>
      </c>
      <c r="AU31" s="111"/>
      <c r="AV31" s="78"/>
      <c r="AW31" s="148" t="str">
        <f t="shared" si="17"/>
        <v/>
      </c>
      <c r="AX31" s="47" t="str">
        <f t="shared" si="49"/>
        <v/>
      </c>
      <c r="AY31" s="48" t="str">
        <f>IF(ISBLANK(AZ31),"",VLOOKUP(AX31,OutputOsiris!$A$9:$A$1008,1,FALSE))</f>
        <v/>
      </c>
      <c r="AZ31" s="111"/>
      <c r="BA31" s="78"/>
      <c r="BB31" s="148" t="str">
        <f t="shared" si="19"/>
        <v/>
      </c>
      <c r="BC31" s="47" t="str">
        <f t="shared" si="50"/>
        <v/>
      </c>
      <c r="BD31" s="48" t="str">
        <f>IF(ISBLANK(BE31),"",VLOOKUP(BC31,OutputOsiris!$A$9:$A$1008,1,FALSE))</f>
        <v/>
      </c>
      <c r="BE31" s="111"/>
      <c r="BF31" s="78"/>
      <c r="BG31" s="148" t="str">
        <f t="shared" si="21"/>
        <v/>
      </c>
      <c r="BH31" s="47" t="str">
        <f t="shared" si="51"/>
        <v/>
      </c>
      <c r="BI31" s="48" t="str">
        <f>IF(ISBLANK(BJ31),"",VLOOKUP(BH31,OutputOsiris!$A$9:$A$1008,1,FALSE))</f>
        <v/>
      </c>
      <c r="BJ31" s="111"/>
      <c r="BK31" s="78"/>
      <c r="BL31" s="148" t="str">
        <f t="shared" si="23"/>
        <v/>
      </c>
      <c r="BM31" s="47" t="str">
        <f t="shared" si="52"/>
        <v/>
      </c>
      <c r="BN31" s="48" t="str">
        <f>IF(ISBLANK(BO31),"",VLOOKUP(BM31,OutputOsiris!$A$9:$A$1008,1,FALSE))</f>
        <v/>
      </c>
      <c r="BO31" s="111"/>
      <c r="BP31" s="78"/>
      <c r="BQ31" s="148" t="str">
        <f t="shared" si="25"/>
        <v/>
      </c>
      <c r="BR31" s="47" t="str">
        <f t="shared" si="53"/>
        <v/>
      </c>
      <c r="BS31" s="48" t="str">
        <f>IF(ISBLANK(BT31),"",VLOOKUP(BR31,OutputOsiris!$A$9:$A$1008,1,FALSE))</f>
        <v/>
      </c>
      <c r="BT31" s="111"/>
      <c r="BU31" s="78"/>
      <c r="BV31" s="148" t="str">
        <f t="shared" si="27"/>
        <v/>
      </c>
      <c r="BW31" s="47" t="str">
        <f t="shared" si="54"/>
        <v/>
      </c>
      <c r="BX31" s="48" t="str">
        <f>IF(ISBLANK(BY31),"",VLOOKUP(BW31,OutputOsiris!$A$9:$A$1008,1,FALSE))</f>
        <v/>
      </c>
      <c r="BY31" s="111"/>
      <c r="BZ31" s="78"/>
      <c r="CA31" s="148" t="str">
        <f t="shared" si="29"/>
        <v/>
      </c>
    </row>
    <row r="32" spans="1:79" x14ac:dyDescent="0.2">
      <c r="A32" s="47" t="str">
        <f>IF($H$1="Score",IF(OutputOsiris!A32&lt;&gt;"9999999",OutputOsiris!A32,""),"")</f>
        <v/>
      </c>
      <c r="B32" s="76" t="str">
        <f t="shared" si="30"/>
        <v/>
      </c>
      <c r="C32" s="143" t="str">
        <f t="shared" si="31"/>
        <v/>
      </c>
      <c r="D32" s="47" t="str">
        <f>IF($H$1="Cijfer",IF(OutputOsiris!A32&lt;&gt;"9999999",OutputOsiris!A32,""),"")</f>
        <v/>
      </c>
      <c r="E32" s="76" t="str">
        <f t="shared" si="32"/>
        <v/>
      </c>
      <c r="F32" s="143" t="str">
        <f t="shared" si="33"/>
        <v/>
      </c>
      <c r="G32" s="47" t="str">
        <f>IF(ISBLANK(OutputOsiris!B32),"",OutputOsiris!B32)</f>
        <v/>
      </c>
      <c r="H32" s="47">
        <f>IF(AND($AG$7&gt;0,OutputOsiris!$A32&lt;&gt;"9999999"),VLOOKUP(OutputOsiris!A32,$AD$9:$AG$1008,4,FALSE),"")</f>
        <v>0</v>
      </c>
      <c r="I32" s="47">
        <f t="shared" si="34"/>
        <v>0</v>
      </c>
      <c r="J32" s="47">
        <f>IF(AND($AL$7&gt;0,OutputOsiris!$A32&lt;&gt;"9999999"),VLOOKUP(OutputOsiris!A32,$AI$9:$AL$1008,4,FALSE),"")</f>
        <v>0</v>
      </c>
      <c r="K32" s="47">
        <f t="shared" si="35"/>
        <v>0</v>
      </c>
      <c r="L32" s="47" t="str">
        <f>IF(AND($AQ$7&gt;0,OutputOsiris!$A32&lt;&gt;"9999999"),VLOOKUP(OutputOsiris!A32,$AN$9:$AQ$1008,4,FALSE),"")</f>
        <v/>
      </c>
      <c r="M32" s="47" t="str">
        <f t="shared" si="36"/>
        <v/>
      </c>
      <c r="N32" s="47" t="str">
        <f>IF(AND($AV$7&gt;0,OutputOsiris!$A32&lt;&gt;"9999999"),VLOOKUP(OutputOsiris!A32,$AS$9:$AV$1008,4,FALSE),"")</f>
        <v/>
      </c>
      <c r="O32" s="47" t="str">
        <f t="shared" si="37"/>
        <v/>
      </c>
      <c r="P32" s="47" t="str">
        <f>IF(AND($BA$7&gt;0,OutputOsiris!$A32&lt;&gt;"9999999"),VLOOKUP(OutputOsiris!A32,$AX$9:$BA$1008,4,FALSE),"")</f>
        <v/>
      </c>
      <c r="Q32" s="47" t="str">
        <f t="shared" si="38"/>
        <v/>
      </c>
      <c r="R32" s="47" t="str">
        <f>IF(AND($BF$7&gt;0,OutputOsiris!$A32&lt;&gt;"9999999"),VLOOKUP(OutputOsiris!A32,$BC$9:$BF$1008,4,FALSE),"")</f>
        <v/>
      </c>
      <c r="S32" s="47" t="str">
        <f t="shared" si="39"/>
        <v/>
      </c>
      <c r="T32" s="47" t="str">
        <f>IF(AND($BK$7&gt;0,OutputOsiris!$A32&lt;&gt;"9999999"),VLOOKUP(OutputOsiris!A32,$BH$9:$BK$1008,4,FALSE),"")</f>
        <v/>
      </c>
      <c r="U32" s="47" t="str">
        <f t="shared" si="40"/>
        <v/>
      </c>
      <c r="V32" s="47" t="str">
        <f>IF(AND($BP$7&gt;0,OutputOsiris!$A32&lt;&gt;"9999999"),VLOOKUP(OutputOsiris!A32,$BM$9:$BP$1008,4,FALSE),"")</f>
        <v/>
      </c>
      <c r="W32" s="47" t="str">
        <f t="shared" si="41"/>
        <v/>
      </c>
      <c r="X32" s="47" t="str">
        <f>IF(AND($BU$7&gt;0,OutputOsiris!$A32&lt;&gt;"9999999"),VLOOKUP(OutputOsiris!A32,$BR$9:$BU$1008,4,FALSE),"")</f>
        <v/>
      </c>
      <c r="Y32" s="47" t="str">
        <f t="shared" si="42"/>
        <v/>
      </c>
      <c r="Z32" s="47" t="str">
        <f>IF(AND($BZ$7&gt;0,OutputOsiris!$A32&lt;&gt;"9999999"),VLOOKUP(OutputOsiris!A32,$BW$9:$BZ$1008,4,FALSE),"")</f>
        <v/>
      </c>
      <c r="AA32" s="47" t="str">
        <f t="shared" si="43"/>
        <v/>
      </c>
      <c r="AB32" s="47">
        <f t="shared" si="44"/>
        <v>0</v>
      </c>
      <c r="AC32" s="47">
        <f t="shared" si="45"/>
        <v>0</v>
      </c>
      <c r="AD32" s="47" t="str">
        <f t="shared" si="46"/>
        <v/>
      </c>
      <c r="AE32" s="48" t="str">
        <f>IF(ISBLANK(AF32),"",VLOOKUP(AD32,OutputOsiris!$A$9:$A$1008,1,FALSE))</f>
        <v/>
      </c>
      <c r="AF32" s="111"/>
      <c r="AG32" s="78"/>
      <c r="AH32" s="148" t="str">
        <f t="shared" si="11"/>
        <v/>
      </c>
      <c r="AI32" s="47" t="str">
        <f t="shared" si="12"/>
        <v/>
      </c>
      <c r="AJ32" s="48" t="str">
        <f>IF(ISBLANK(AK32),"",VLOOKUP(AI32,OutputOsiris!$A$9:$A$1008,1,FALSE))</f>
        <v/>
      </c>
      <c r="AK32" s="112"/>
      <c r="AL32" s="78"/>
      <c r="AM32" s="148" t="str">
        <f t="shared" si="13"/>
        <v/>
      </c>
      <c r="AN32" s="47" t="str">
        <f t="shared" si="47"/>
        <v/>
      </c>
      <c r="AO32" s="48" t="str">
        <f>IF(ISBLANK(AP32),"",VLOOKUP(AN32,OutputOsiris!$A$9:$A$1008,1,FALSE))</f>
        <v/>
      </c>
      <c r="AP32" s="111"/>
      <c r="AQ32" s="78"/>
      <c r="AR32" s="148" t="str">
        <f t="shared" si="15"/>
        <v/>
      </c>
      <c r="AS32" s="47" t="str">
        <f t="shared" si="48"/>
        <v/>
      </c>
      <c r="AT32" s="48" t="str">
        <f>IF(ISBLANK(AU32),"",VLOOKUP(AS32,OutputOsiris!$A$9:$A$1008,1,FALSE))</f>
        <v/>
      </c>
      <c r="AU32" s="111"/>
      <c r="AV32" s="78"/>
      <c r="AW32" s="148" t="str">
        <f t="shared" si="17"/>
        <v/>
      </c>
      <c r="AX32" s="47" t="str">
        <f t="shared" si="49"/>
        <v/>
      </c>
      <c r="AY32" s="48" t="str">
        <f>IF(ISBLANK(AZ32),"",VLOOKUP(AX32,OutputOsiris!$A$9:$A$1008,1,FALSE))</f>
        <v/>
      </c>
      <c r="AZ32" s="111"/>
      <c r="BA32" s="78"/>
      <c r="BB32" s="148" t="str">
        <f t="shared" si="19"/>
        <v/>
      </c>
      <c r="BC32" s="47" t="str">
        <f t="shared" si="50"/>
        <v/>
      </c>
      <c r="BD32" s="48" t="str">
        <f>IF(ISBLANK(BE32),"",VLOOKUP(BC32,OutputOsiris!$A$9:$A$1008,1,FALSE))</f>
        <v/>
      </c>
      <c r="BE32" s="111"/>
      <c r="BF32" s="78"/>
      <c r="BG32" s="148" t="str">
        <f t="shared" si="21"/>
        <v/>
      </c>
      <c r="BH32" s="47" t="str">
        <f t="shared" si="51"/>
        <v/>
      </c>
      <c r="BI32" s="48" t="str">
        <f>IF(ISBLANK(BJ32),"",VLOOKUP(BH32,OutputOsiris!$A$9:$A$1008,1,FALSE))</f>
        <v/>
      </c>
      <c r="BJ32" s="111"/>
      <c r="BK32" s="78"/>
      <c r="BL32" s="148" t="str">
        <f t="shared" si="23"/>
        <v/>
      </c>
      <c r="BM32" s="47" t="str">
        <f t="shared" si="52"/>
        <v/>
      </c>
      <c r="BN32" s="48" t="str">
        <f>IF(ISBLANK(BO32),"",VLOOKUP(BM32,OutputOsiris!$A$9:$A$1008,1,FALSE))</f>
        <v/>
      </c>
      <c r="BO32" s="111"/>
      <c r="BP32" s="78"/>
      <c r="BQ32" s="148" t="str">
        <f t="shared" si="25"/>
        <v/>
      </c>
      <c r="BR32" s="47" t="str">
        <f t="shared" si="53"/>
        <v/>
      </c>
      <c r="BS32" s="48" t="str">
        <f>IF(ISBLANK(BT32),"",VLOOKUP(BR32,OutputOsiris!$A$9:$A$1008,1,FALSE))</f>
        <v/>
      </c>
      <c r="BT32" s="111"/>
      <c r="BU32" s="78"/>
      <c r="BV32" s="148" t="str">
        <f t="shared" si="27"/>
        <v/>
      </c>
      <c r="BW32" s="47" t="str">
        <f t="shared" si="54"/>
        <v/>
      </c>
      <c r="BX32" s="48" t="str">
        <f>IF(ISBLANK(BY32),"",VLOOKUP(BW32,OutputOsiris!$A$9:$A$1008,1,FALSE))</f>
        <v/>
      </c>
      <c r="BY32" s="111"/>
      <c r="BZ32" s="78"/>
      <c r="CA32" s="148" t="str">
        <f t="shared" si="29"/>
        <v/>
      </c>
    </row>
    <row r="33" spans="1:79" x14ac:dyDescent="0.2">
      <c r="A33" s="47" t="str">
        <f>IF($H$1="Score",IF(OutputOsiris!A33&lt;&gt;"9999999",OutputOsiris!A33,""),"")</f>
        <v/>
      </c>
      <c r="B33" s="76" t="str">
        <f t="shared" si="30"/>
        <v/>
      </c>
      <c r="C33" s="143" t="str">
        <f t="shared" si="31"/>
        <v/>
      </c>
      <c r="D33" s="47" t="str">
        <f>IF($H$1="Cijfer",IF(OutputOsiris!A33&lt;&gt;"9999999",OutputOsiris!A33,""),"")</f>
        <v/>
      </c>
      <c r="E33" s="76" t="str">
        <f t="shared" si="32"/>
        <v/>
      </c>
      <c r="F33" s="143" t="str">
        <f t="shared" si="33"/>
        <v/>
      </c>
      <c r="G33" s="47" t="str">
        <f>IF(ISBLANK(OutputOsiris!B33),"",OutputOsiris!B33)</f>
        <v/>
      </c>
      <c r="H33" s="47">
        <f>IF(AND($AG$7&gt;0,OutputOsiris!$A33&lt;&gt;"9999999"),VLOOKUP(OutputOsiris!A33,$AD$9:$AG$1008,4,FALSE),"")</f>
        <v>0</v>
      </c>
      <c r="I33" s="47">
        <f t="shared" si="34"/>
        <v>0</v>
      </c>
      <c r="J33" s="47">
        <f>IF(AND($AL$7&gt;0,OutputOsiris!$A33&lt;&gt;"9999999"),VLOOKUP(OutputOsiris!A33,$AI$9:$AL$1008,4,FALSE),"")</f>
        <v>0</v>
      </c>
      <c r="K33" s="47">
        <f t="shared" si="35"/>
        <v>0</v>
      </c>
      <c r="L33" s="47" t="str">
        <f>IF(AND($AQ$7&gt;0,OutputOsiris!$A33&lt;&gt;"9999999"),VLOOKUP(OutputOsiris!A33,$AN$9:$AQ$1008,4,FALSE),"")</f>
        <v/>
      </c>
      <c r="M33" s="47" t="str">
        <f t="shared" si="36"/>
        <v/>
      </c>
      <c r="N33" s="47" t="str">
        <f>IF(AND($AV$7&gt;0,OutputOsiris!$A33&lt;&gt;"9999999"),VLOOKUP(OutputOsiris!A33,$AS$9:$AV$1008,4,FALSE),"")</f>
        <v/>
      </c>
      <c r="O33" s="47" t="str">
        <f t="shared" si="37"/>
        <v/>
      </c>
      <c r="P33" s="47" t="str">
        <f>IF(AND($BA$7&gt;0,OutputOsiris!$A33&lt;&gt;"9999999"),VLOOKUP(OutputOsiris!A33,$AX$9:$BA$1008,4,FALSE),"")</f>
        <v/>
      </c>
      <c r="Q33" s="47" t="str">
        <f t="shared" si="38"/>
        <v/>
      </c>
      <c r="R33" s="47" t="str">
        <f>IF(AND($BF$7&gt;0,OutputOsiris!$A33&lt;&gt;"9999999"),VLOOKUP(OutputOsiris!A33,$BC$9:$BF$1008,4,FALSE),"")</f>
        <v/>
      </c>
      <c r="S33" s="47" t="str">
        <f t="shared" si="39"/>
        <v/>
      </c>
      <c r="T33" s="47" t="str">
        <f>IF(AND($BK$7&gt;0,OutputOsiris!$A33&lt;&gt;"9999999"),VLOOKUP(OutputOsiris!A33,$BH$9:$BK$1008,4,FALSE),"")</f>
        <v/>
      </c>
      <c r="U33" s="47" t="str">
        <f t="shared" si="40"/>
        <v/>
      </c>
      <c r="V33" s="47" t="str">
        <f>IF(AND($BP$7&gt;0,OutputOsiris!$A33&lt;&gt;"9999999"),VLOOKUP(OutputOsiris!A33,$BM$9:$BP$1008,4,FALSE),"")</f>
        <v/>
      </c>
      <c r="W33" s="47" t="str">
        <f t="shared" si="41"/>
        <v/>
      </c>
      <c r="X33" s="47" t="str">
        <f>IF(AND($BU$7&gt;0,OutputOsiris!$A33&lt;&gt;"9999999"),VLOOKUP(OutputOsiris!A33,$BR$9:$BU$1008,4,FALSE),"")</f>
        <v/>
      </c>
      <c r="Y33" s="47" t="str">
        <f t="shared" si="42"/>
        <v/>
      </c>
      <c r="Z33" s="47" t="str">
        <f>IF(AND($BZ$7&gt;0,OutputOsiris!$A33&lt;&gt;"9999999"),VLOOKUP(OutputOsiris!A33,$BW$9:$BZ$1008,4,FALSE),"")</f>
        <v/>
      </c>
      <c r="AA33" s="47" t="str">
        <f t="shared" si="43"/>
        <v/>
      </c>
      <c r="AB33" s="47">
        <f t="shared" si="44"/>
        <v>0</v>
      </c>
      <c r="AC33" s="47">
        <f t="shared" si="45"/>
        <v>0</v>
      </c>
      <c r="AD33" s="47" t="str">
        <f t="shared" si="46"/>
        <v/>
      </c>
      <c r="AE33" s="48" t="str">
        <f>IF(ISBLANK(AF33),"",VLOOKUP(AD33,OutputOsiris!$A$9:$A$1008,1,FALSE))</f>
        <v/>
      </c>
      <c r="AF33" s="111"/>
      <c r="AG33" s="78"/>
      <c r="AH33" s="148" t="str">
        <f t="shared" si="11"/>
        <v/>
      </c>
      <c r="AI33" s="47" t="str">
        <f t="shared" si="12"/>
        <v/>
      </c>
      <c r="AJ33" s="48" t="str">
        <f>IF(ISBLANK(AK33),"",VLOOKUP(AI33,OutputOsiris!$A$9:$A$1008,1,FALSE))</f>
        <v/>
      </c>
      <c r="AK33" s="112"/>
      <c r="AL33" s="78"/>
      <c r="AM33" s="148" t="str">
        <f t="shared" si="13"/>
        <v/>
      </c>
      <c r="AN33" s="47" t="str">
        <f t="shared" si="47"/>
        <v/>
      </c>
      <c r="AO33" s="48" t="str">
        <f>IF(ISBLANK(AP33),"",VLOOKUP(AN33,OutputOsiris!$A$9:$A$1008,1,FALSE))</f>
        <v/>
      </c>
      <c r="AP33" s="111"/>
      <c r="AQ33" s="78"/>
      <c r="AR33" s="148" t="str">
        <f t="shared" si="15"/>
        <v/>
      </c>
      <c r="AS33" s="47" t="str">
        <f t="shared" si="48"/>
        <v/>
      </c>
      <c r="AT33" s="48" t="str">
        <f>IF(ISBLANK(AU33),"",VLOOKUP(AS33,OutputOsiris!$A$9:$A$1008,1,FALSE))</f>
        <v/>
      </c>
      <c r="AU33" s="111"/>
      <c r="AV33" s="78"/>
      <c r="AW33" s="148" t="str">
        <f t="shared" si="17"/>
        <v/>
      </c>
      <c r="AX33" s="47" t="str">
        <f t="shared" si="49"/>
        <v/>
      </c>
      <c r="AY33" s="48" t="str">
        <f>IF(ISBLANK(AZ33),"",VLOOKUP(AX33,OutputOsiris!$A$9:$A$1008,1,FALSE))</f>
        <v/>
      </c>
      <c r="AZ33" s="111"/>
      <c r="BA33" s="78"/>
      <c r="BB33" s="148" t="str">
        <f t="shared" si="19"/>
        <v/>
      </c>
      <c r="BC33" s="47" t="str">
        <f t="shared" si="50"/>
        <v/>
      </c>
      <c r="BD33" s="48" t="str">
        <f>IF(ISBLANK(BE33),"",VLOOKUP(BC33,OutputOsiris!$A$9:$A$1008,1,FALSE))</f>
        <v/>
      </c>
      <c r="BE33" s="111"/>
      <c r="BF33" s="78"/>
      <c r="BG33" s="148" t="str">
        <f t="shared" si="21"/>
        <v/>
      </c>
      <c r="BH33" s="47" t="str">
        <f t="shared" si="51"/>
        <v/>
      </c>
      <c r="BI33" s="48" t="str">
        <f>IF(ISBLANK(BJ33),"",VLOOKUP(BH33,OutputOsiris!$A$9:$A$1008,1,FALSE))</f>
        <v/>
      </c>
      <c r="BJ33" s="111"/>
      <c r="BK33" s="78"/>
      <c r="BL33" s="148" t="str">
        <f t="shared" si="23"/>
        <v/>
      </c>
      <c r="BM33" s="47" t="str">
        <f t="shared" si="52"/>
        <v/>
      </c>
      <c r="BN33" s="48" t="str">
        <f>IF(ISBLANK(BO33),"",VLOOKUP(BM33,OutputOsiris!$A$9:$A$1008,1,FALSE))</f>
        <v/>
      </c>
      <c r="BO33" s="111"/>
      <c r="BP33" s="78"/>
      <c r="BQ33" s="148" t="str">
        <f t="shared" si="25"/>
        <v/>
      </c>
      <c r="BR33" s="47" t="str">
        <f t="shared" si="53"/>
        <v/>
      </c>
      <c r="BS33" s="48" t="str">
        <f>IF(ISBLANK(BT33),"",VLOOKUP(BR33,OutputOsiris!$A$9:$A$1008,1,FALSE))</f>
        <v/>
      </c>
      <c r="BT33" s="111"/>
      <c r="BU33" s="78"/>
      <c r="BV33" s="148" t="str">
        <f t="shared" si="27"/>
        <v/>
      </c>
      <c r="BW33" s="47" t="str">
        <f t="shared" si="54"/>
        <v/>
      </c>
      <c r="BX33" s="48" t="str">
        <f>IF(ISBLANK(BY33),"",VLOOKUP(BW33,OutputOsiris!$A$9:$A$1008,1,FALSE))</f>
        <v/>
      </c>
      <c r="BY33" s="111"/>
      <c r="BZ33" s="78"/>
      <c r="CA33" s="148" t="str">
        <f t="shared" si="29"/>
        <v/>
      </c>
    </row>
    <row r="34" spans="1:79" x14ac:dyDescent="0.2">
      <c r="A34" s="47" t="str">
        <f>IF($H$1="Score",IF(OutputOsiris!A34&lt;&gt;"9999999",OutputOsiris!A34,""),"")</f>
        <v/>
      </c>
      <c r="B34" s="76" t="str">
        <f t="shared" si="30"/>
        <v/>
      </c>
      <c r="C34" s="143" t="str">
        <f t="shared" si="31"/>
        <v/>
      </c>
      <c r="D34" s="47" t="str">
        <f>IF($H$1="Cijfer",IF(OutputOsiris!A34&lt;&gt;"9999999",OutputOsiris!A34,""),"")</f>
        <v/>
      </c>
      <c r="E34" s="76" t="str">
        <f t="shared" si="32"/>
        <v/>
      </c>
      <c r="F34" s="143" t="str">
        <f t="shared" si="33"/>
        <v/>
      </c>
      <c r="G34" s="47" t="str">
        <f>IF(ISBLANK(OutputOsiris!B34),"",OutputOsiris!B34)</f>
        <v/>
      </c>
      <c r="H34" s="47">
        <f>IF(AND($AG$7&gt;0,OutputOsiris!$A34&lt;&gt;"9999999"),VLOOKUP(OutputOsiris!A34,$AD$9:$AG$1008,4,FALSE),"")</f>
        <v>0</v>
      </c>
      <c r="I34" s="47">
        <f t="shared" si="34"/>
        <v>0</v>
      </c>
      <c r="J34" s="47">
        <f>IF(AND($AL$7&gt;0,OutputOsiris!$A34&lt;&gt;"9999999"),VLOOKUP(OutputOsiris!A34,$AI$9:$AL$1008,4,FALSE),"")</f>
        <v>0</v>
      </c>
      <c r="K34" s="47">
        <f t="shared" si="35"/>
        <v>0</v>
      </c>
      <c r="L34" s="47" t="str">
        <f>IF(AND($AQ$7&gt;0,OutputOsiris!$A34&lt;&gt;"9999999"),VLOOKUP(OutputOsiris!A34,$AN$9:$AQ$1008,4,FALSE),"")</f>
        <v/>
      </c>
      <c r="M34" s="47" t="str">
        <f t="shared" si="36"/>
        <v/>
      </c>
      <c r="N34" s="47" t="str">
        <f>IF(AND($AV$7&gt;0,OutputOsiris!$A34&lt;&gt;"9999999"),VLOOKUP(OutputOsiris!A34,$AS$9:$AV$1008,4,FALSE),"")</f>
        <v/>
      </c>
      <c r="O34" s="47" t="str">
        <f t="shared" si="37"/>
        <v/>
      </c>
      <c r="P34" s="47" t="str">
        <f>IF(AND($BA$7&gt;0,OutputOsiris!$A34&lt;&gt;"9999999"),VLOOKUP(OutputOsiris!A34,$AX$9:$BA$1008,4,FALSE),"")</f>
        <v/>
      </c>
      <c r="Q34" s="47" t="str">
        <f t="shared" si="38"/>
        <v/>
      </c>
      <c r="R34" s="47" t="str">
        <f>IF(AND($BF$7&gt;0,OutputOsiris!$A34&lt;&gt;"9999999"),VLOOKUP(OutputOsiris!A34,$BC$9:$BF$1008,4,FALSE),"")</f>
        <v/>
      </c>
      <c r="S34" s="47" t="str">
        <f t="shared" si="39"/>
        <v/>
      </c>
      <c r="T34" s="47" t="str">
        <f>IF(AND($BK$7&gt;0,OutputOsiris!$A34&lt;&gt;"9999999"),VLOOKUP(OutputOsiris!A34,$BH$9:$BK$1008,4,FALSE),"")</f>
        <v/>
      </c>
      <c r="U34" s="47" t="str">
        <f t="shared" si="40"/>
        <v/>
      </c>
      <c r="V34" s="47" t="str">
        <f>IF(AND($BP$7&gt;0,OutputOsiris!$A34&lt;&gt;"9999999"),VLOOKUP(OutputOsiris!A34,$BM$9:$BP$1008,4,FALSE),"")</f>
        <v/>
      </c>
      <c r="W34" s="47" t="str">
        <f t="shared" si="41"/>
        <v/>
      </c>
      <c r="X34" s="47" t="str">
        <f>IF(AND($BU$7&gt;0,OutputOsiris!$A34&lt;&gt;"9999999"),VLOOKUP(OutputOsiris!A34,$BR$9:$BU$1008,4,FALSE),"")</f>
        <v/>
      </c>
      <c r="Y34" s="47" t="str">
        <f t="shared" si="42"/>
        <v/>
      </c>
      <c r="Z34" s="47" t="str">
        <f>IF(AND($BZ$7&gt;0,OutputOsiris!$A34&lt;&gt;"9999999"),VLOOKUP(OutputOsiris!A34,$BW$9:$BZ$1008,4,FALSE),"")</f>
        <v/>
      </c>
      <c r="AA34" s="47" t="str">
        <f t="shared" si="43"/>
        <v/>
      </c>
      <c r="AB34" s="47">
        <f t="shared" si="44"/>
        <v>0</v>
      </c>
      <c r="AC34" s="47">
        <f t="shared" si="45"/>
        <v>0</v>
      </c>
      <c r="AD34" s="47" t="str">
        <f t="shared" si="46"/>
        <v/>
      </c>
      <c r="AE34" s="48" t="str">
        <f>IF(ISBLANK(AF34),"",VLOOKUP(AD34,OutputOsiris!$A$9:$A$1008,1,FALSE))</f>
        <v/>
      </c>
      <c r="AF34" s="111"/>
      <c r="AG34" s="78"/>
      <c r="AH34" s="148" t="str">
        <f t="shared" si="11"/>
        <v/>
      </c>
      <c r="AI34" s="47" t="str">
        <f t="shared" si="12"/>
        <v/>
      </c>
      <c r="AJ34" s="48" t="str">
        <f>IF(ISBLANK(AK34),"",VLOOKUP(AI34,OutputOsiris!$A$9:$A$1008,1,FALSE))</f>
        <v/>
      </c>
      <c r="AK34" s="112"/>
      <c r="AL34" s="78"/>
      <c r="AM34" s="148" t="str">
        <f t="shared" si="13"/>
        <v/>
      </c>
      <c r="AN34" s="47" t="str">
        <f t="shared" si="47"/>
        <v/>
      </c>
      <c r="AO34" s="48" t="str">
        <f>IF(ISBLANK(AP34),"",VLOOKUP(AN34,OutputOsiris!$A$9:$A$1008,1,FALSE))</f>
        <v/>
      </c>
      <c r="AP34" s="111"/>
      <c r="AQ34" s="78"/>
      <c r="AR34" s="148" t="str">
        <f t="shared" si="15"/>
        <v/>
      </c>
      <c r="AS34" s="47" t="str">
        <f t="shared" si="48"/>
        <v/>
      </c>
      <c r="AT34" s="48" t="str">
        <f>IF(ISBLANK(AU34),"",VLOOKUP(AS34,OutputOsiris!$A$9:$A$1008,1,FALSE))</f>
        <v/>
      </c>
      <c r="AU34" s="111"/>
      <c r="AV34" s="78"/>
      <c r="AW34" s="148" t="str">
        <f t="shared" si="17"/>
        <v/>
      </c>
      <c r="AX34" s="47" t="str">
        <f t="shared" si="49"/>
        <v/>
      </c>
      <c r="AY34" s="48" t="str">
        <f>IF(ISBLANK(AZ34),"",VLOOKUP(AX34,OutputOsiris!$A$9:$A$1008,1,FALSE))</f>
        <v/>
      </c>
      <c r="AZ34" s="111"/>
      <c r="BA34" s="78"/>
      <c r="BB34" s="148" t="str">
        <f t="shared" si="19"/>
        <v/>
      </c>
      <c r="BC34" s="47" t="str">
        <f t="shared" si="50"/>
        <v/>
      </c>
      <c r="BD34" s="48" t="str">
        <f>IF(ISBLANK(BE34),"",VLOOKUP(BC34,OutputOsiris!$A$9:$A$1008,1,FALSE))</f>
        <v/>
      </c>
      <c r="BE34" s="111"/>
      <c r="BF34" s="78"/>
      <c r="BG34" s="148" t="str">
        <f t="shared" si="21"/>
        <v/>
      </c>
      <c r="BH34" s="47" t="str">
        <f t="shared" si="51"/>
        <v/>
      </c>
      <c r="BI34" s="48" t="str">
        <f>IF(ISBLANK(BJ34),"",VLOOKUP(BH34,OutputOsiris!$A$9:$A$1008,1,FALSE))</f>
        <v/>
      </c>
      <c r="BJ34" s="111"/>
      <c r="BK34" s="78"/>
      <c r="BL34" s="148" t="str">
        <f t="shared" si="23"/>
        <v/>
      </c>
      <c r="BM34" s="47" t="str">
        <f t="shared" si="52"/>
        <v/>
      </c>
      <c r="BN34" s="48" t="str">
        <f>IF(ISBLANK(BO34),"",VLOOKUP(BM34,OutputOsiris!$A$9:$A$1008,1,FALSE))</f>
        <v/>
      </c>
      <c r="BO34" s="111"/>
      <c r="BP34" s="78"/>
      <c r="BQ34" s="148" t="str">
        <f t="shared" si="25"/>
        <v/>
      </c>
      <c r="BR34" s="47" t="str">
        <f t="shared" si="53"/>
        <v/>
      </c>
      <c r="BS34" s="48" t="str">
        <f>IF(ISBLANK(BT34),"",VLOOKUP(BR34,OutputOsiris!$A$9:$A$1008,1,FALSE))</f>
        <v/>
      </c>
      <c r="BT34" s="111"/>
      <c r="BU34" s="78"/>
      <c r="BV34" s="148" t="str">
        <f t="shared" si="27"/>
        <v/>
      </c>
      <c r="BW34" s="47" t="str">
        <f t="shared" si="54"/>
        <v/>
      </c>
      <c r="BX34" s="48" t="str">
        <f>IF(ISBLANK(BY34),"",VLOOKUP(BW34,OutputOsiris!$A$9:$A$1008,1,FALSE))</f>
        <v/>
      </c>
      <c r="BY34" s="111"/>
      <c r="BZ34" s="78"/>
      <c r="CA34" s="148" t="str">
        <f t="shared" si="29"/>
        <v/>
      </c>
    </row>
    <row r="35" spans="1:79" x14ac:dyDescent="0.2">
      <c r="A35" s="47" t="str">
        <f>IF($H$1="Score",IF(OutputOsiris!A35&lt;&gt;"9999999",OutputOsiris!A35,""),"")</f>
        <v/>
      </c>
      <c r="B35" s="76" t="str">
        <f t="shared" si="30"/>
        <v/>
      </c>
      <c r="C35" s="143" t="str">
        <f t="shared" si="31"/>
        <v/>
      </c>
      <c r="D35" s="47" t="str">
        <f>IF($H$1="Cijfer",IF(OutputOsiris!A35&lt;&gt;"9999999",OutputOsiris!A35,""),"")</f>
        <v/>
      </c>
      <c r="E35" s="76" t="str">
        <f t="shared" si="32"/>
        <v/>
      </c>
      <c r="F35" s="143" t="str">
        <f t="shared" si="33"/>
        <v/>
      </c>
      <c r="G35" s="47" t="str">
        <f>IF(ISBLANK(OutputOsiris!B35),"",OutputOsiris!B35)</f>
        <v/>
      </c>
      <c r="H35" s="47">
        <f>IF(AND($AG$7&gt;0,OutputOsiris!$A35&lt;&gt;"9999999"),VLOOKUP(OutputOsiris!A35,$AD$9:$AG$1008,4,FALSE),"")</f>
        <v>0</v>
      </c>
      <c r="I35" s="47">
        <f t="shared" si="34"/>
        <v>0</v>
      </c>
      <c r="J35" s="47">
        <f>IF(AND($AL$7&gt;0,OutputOsiris!$A35&lt;&gt;"9999999"),VLOOKUP(OutputOsiris!A35,$AI$9:$AL$1008,4,FALSE),"")</f>
        <v>0</v>
      </c>
      <c r="K35" s="47">
        <f t="shared" si="35"/>
        <v>0</v>
      </c>
      <c r="L35" s="47" t="str">
        <f>IF(AND($AQ$7&gt;0,OutputOsiris!$A35&lt;&gt;"9999999"),VLOOKUP(OutputOsiris!A35,$AN$9:$AQ$1008,4,FALSE),"")</f>
        <v/>
      </c>
      <c r="M35" s="47" t="str">
        <f t="shared" si="36"/>
        <v/>
      </c>
      <c r="N35" s="47" t="str">
        <f>IF(AND($AV$7&gt;0,OutputOsiris!$A35&lt;&gt;"9999999"),VLOOKUP(OutputOsiris!A35,$AS$9:$AV$1008,4,FALSE),"")</f>
        <v/>
      </c>
      <c r="O35" s="47" t="str">
        <f t="shared" si="37"/>
        <v/>
      </c>
      <c r="P35" s="47" t="str">
        <f>IF(AND($BA$7&gt;0,OutputOsiris!$A35&lt;&gt;"9999999"),VLOOKUP(OutputOsiris!A35,$AX$9:$BA$1008,4,FALSE),"")</f>
        <v/>
      </c>
      <c r="Q35" s="47" t="str">
        <f t="shared" si="38"/>
        <v/>
      </c>
      <c r="R35" s="47" t="str">
        <f>IF(AND($BF$7&gt;0,OutputOsiris!$A35&lt;&gt;"9999999"),VLOOKUP(OutputOsiris!A35,$BC$9:$BF$1008,4,FALSE),"")</f>
        <v/>
      </c>
      <c r="S35" s="47" t="str">
        <f t="shared" si="39"/>
        <v/>
      </c>
      <c r="T35" s="47" t="str">
        <f>IF(AND($BK$7&gt;0,OutputOsiris!$A35&lt;&gt;"9999999"),VLOOKUP(OutputOsiris!A35,$BH$9:$BK$1008,4,FALSE),"")</f>
        <v/>
      </c>
      <c r="U35" s="47" t="str">
        <f t="shared" si="40"/>
        <v/>
      </c>
      <c r="V35" s="47" t="str">
        <f>IF(AND($BP$7&gt;0,OutputOsiris!$A35&lt;&gt;"9999999"),VLOOKUP(OutputOsiris!A35,$BM$9:$BP$1008,4,FALSE),"")</f>
        <v/>
      </c>
      <c r="W35" s="47" t="str">
        <f t="shared" si="41"/>
        <v/>
      </c>
      <c r="X35" s="47" t="str">
        <f>IF(AND($BU$7&gt;0,OutputOsiris!$A35&lt;&gt;"9999999"),VLOOKUP(OutputOsiris!A35,$BR$9:$BU$1008,4,FALSE),"")</f>
        <v/>
      </c>
      <c r="Y35" s="47" t="str">
        <f t="shared" si="42"/>
        <v/>
      </c>
      <c r="Z35" s="47" t="str">
        <f>IF(AND($BZ$7&gt;0,OutputOsiris!$A35&lt;&gt;"9999999"),VLOOKUP(OutputOsiris!A35,$BW$9:$BZ$1008,4,FALSE),"")</f>
        <v/>
      </c>
      <c r="AA35" s="47" t="str">
        <f t="shared" si="43"/>
        <v/>
      </c>
      <c r="AB35" s="47">
        <f t="shared" si="44"/>
        <v>0</v>
      </c>
      <c r="AC35" s="47">
        <f t="shared" si="45"/>
        <v>0</v>
      </c>
      <c r="AD35" s="47" t="str">
        <f t="shared" si="46"/>
        <v/>
      </c>
      <c r="AE35" s="48" t="str">
        <f>IF(ISBLANK(AF35),"",VLOOKUP(AD35,OutputOsiris!$A$9:$A$1008,1,FALSE))</f>
        <v/>
      </c>
      <c r="AF35" s="111"/>
      <c r="AG35" s="78"/>
      <c r="AH35" s="148" t="str">
        <f t="shared" si="11"/>
        <v/>
      </c>
      <c r="AI35" s="47" t="str">
        <f t="shared" si="12"/>
        <v/>
      </c>
      <c r="AJ35" s="48" t="str">
        <f>IF(ISBLANK(AK35),"",VLOOKUP(AI35,OutputOsiris!$A$9:$A$1008,1,FALSE))</f>
        <v/>
      </c>
      <c r="AK35" s="112"/>
      <c r="AL35" s="78"/>
      <c r="AM35" s="148" t="str">
        <f t="shared" si="13"/>
        <v/>
      </c>
      <c r="AN35" s="47" t="str">
        <f t="shared" si="47"/>
        <v/>
      </c>
      <c r="AO35" s="48" t="str">
        <f>IF(ISBLANK(AP35),"",VLOOKUP(AN35,OutputOsiris!$A$9:$A$1008,1,FALSE))</f>
        <v/>
      </c>
      <c r="AP35" s="111"/>
      <c r="AQ35" s="78"/>
      <c r="AR35" s="148" t="str">
        <f t="shared" si="15"/>
        <v/>
      </c>
      <c r="AS35" s="47" t="str">
        <f t="shared" si="48"/>
        <v/>
      </c>
      <c r="AT35" s="48" t="str">
        <f>IF(ISBLANK(AU35),"",VLOOKUP(AS35,OutputOsiris!$A$9:$A$1008,1,FALSE))</f>
        <v/>
      </c>
      <c r="AU35" s="111"/>
      <c r="AV35" s="78"/>
      <c r="AW35" s="148" t="str">
        <f t="shared" si="17"/>
        <v/>
      </c>
      <c r="AX35" s="47" t="str">
        <f t="shared" si="49"/>
        <v/>
      </c>
      <c r="AY35" s="48" t="str">
        <f>IF(ISBLANK(AZ35),"",VLOOKUP(AX35,OutputOsiris!$A$9:$A$1008,1,FALSE))</f>
        <v/>
      </c>
      <c r="AZ35" s="111"/>
      <c r="BA35" s="78"/>
      <c r="BB35" s="148" t="str">
        <f t="shared" si="19"/>
        <v/>
      </c>
      <c r="BC35" s="47" t="str">
        <f t="shared" si="50"/>
        <v/>
      </c>
      <c r="BD35" s="48" t="str">
        <f>IF(ISBLANK(BE35),"",VLOOKUP(BC35,OutputOsiris!$A$9:$A$1008,1,FALSE))</f>
        <v/>
      </c>
      <c r="BE35" s="111"/>
      <c r="BF35" s="78"/>
      <c r="BG35" s="148" t="str">
        <f t="shared" si="21"/>
        <v/>
      </c>
      <c r="BH35" s="47" t="str">
        <f t="shared" si="51"/>
        <v/>
      </c>
      <c r="BI35" s="48" t="str">
        <f>IF(ISBLANK(BJ35),"",VLOOKUP(BH35,OutputOsiris!$A$9:$A$1008,1,FALSE))</f>
        <v/>
      </c>
      <c r="BJ35" s="111"/>
      <c r="BK35" s="78"/>
      <c r="BL35" s="148" t="str">
        <f t="shared" si="23"/>
        <v/>
      </c>
      <c r="BM35" s="47" t="str">
        <f t="shared" si="52"/>
        <v/>
      </c>
      <c r="BN35" s="48" t="str">
        <f>IF(ISBLANK(BO35),"",VLOOKUP(BM35,OutputOsiris!$A$9:$A$1008,1,FALSE))</f>
        <v/>
      </c>
      <c r="BO35" s="111"/>
      <c r="BP35" s="78"/>
      <c r="BQ35" s="148" t="str">
        <f t="shared" si="25"/>
        <v/>
      </c>
      <c r="BR35" s="47" t="str">
        <f t="shared" si="53"/>
        <v/>
      </c>
      <c r="BS35" s="48" t="str">
        <f>IF(ISBLANK(BT35),"",VLOOKUP(BR35,OutputOsiris!$A$9:$A$1008,1,FALSE))</f>
        <v/>
      </c>
      <c r="BT35" s="111"/>
      <c r="BU35" s="78"/>
      <c r="BV35" s="148" t="str">
        <f t="shared" si="27"/>
        <v/>
      </c>
      <c r="BW35" s="47" t="str">
        <f t="shared" si="54"/>
        <v/>
      </c>
      <c r="BX35" s="48" t="str">
        <f>IF(ISBLANK(BY35),"",VLOOKUP(BW35,OutputOsiris!$A$9:$A$1008,1,FALSE))</f>
        <v/>
      </c>
      <c r="BY35" s="111"/>
      <c r="BZ35" s="78"/>
      <c r="CA35" s="148" t="str">
        <f t="shared" si="29"/>
        <v/>
      </c>
    </row>
    <row r="36" spans="1:79" x14ac:dyDescent="0.2">
      <c r="A36" s="47" t="str">
        <f>IF($H$1="Score",IF(OutputOsiris!A36&lt;&gt;"9999999",OutputOsiris!A36,""),"")</f>
        <v/>
      </c>
      <c r="B36" s="76" t="str">
        <f t="shared" si="30"/>
        <v/>
      </c>
      <c r="C36" s="143" t="str">
        <f t="shared" si="31"/>
        <v/>
      </c>
      <c r="D36" s="47" t="str">
        <f>IF($H$1="Cijfer",IF(OutputOsiris!A36&lt;&gt;"9999999",OutputOsiris!A36,""),"")</f>
        <v/>
      </c>
      <c r="E36" s="76" t="str">
        <f t="shared" si="32"/>
        <v/>
      </c>
      <c r="F36" s="143" t="str">
        <f t="shared" si="33"/>
        <v/>
      </c>
      <c r="G36" s="47" t="str">
        <f>IF(ISBLANK(OutputOsiris!B36),"",OutputOsiris!B36)</f>
        <v/>
      </c>
      <c r="H36" s="47">
        <f>IF(AND($AG$7&gt;0,OutputOsiris!$A36&lt;&gt;"9999999"),VLOOKUP(OutputOsiris!A36,$AD$9:$AG$1008,4,FALSE),"")</f>
        <v>0</v>
      </c>
      <c r="I36" s="47">
        <f t="shared" si="34"/>
        <v>0</v>
      </c>
      <c r="J36" s="47">
        <f>IF(AND($AL$7&gt;0,OutputOsiris!$A36&lt;&gt;"9999999"),VLOOKUP(OutputOsiris!A36,$AI$9:$AL$1008,4,FALSE),"")</f>
        <v>0</v>
      </c>
      <c r="K36" s="47">
        <f t="shared" si="35"/>
        <v>0</v>
      </c>
      <c r="L36" s="47" t="str">
        <f>IF(AND($AQ$7&gt;0,OutputOsiris!$A36&lt;&gt;"9999999"),VLOOKUP(OutputOsiris!A36,$AN$9:$AQ$1008,4,FALSE),"")</f>
        <v/>
      </c>
      <c r="M36" s="47" t="str">
        <f t="shared" si="36"/>
        <v/>
      </c>
      <c r="N36" s="47" t="str">
        <f>IF(AND($AV$7&gt;0,OutputOsiris!$A36&lt;&gt;"9999999"),VLOOKUP(OutputOsiris!A36,$AS$9:$AV$1008,4,FALSE),"")</f>
        <v/>
      </c>
      <c r="O36" s="47" t="str">
        <f t="shared" si="37"/>
        <v/>
      </c>
      <c r="P36" s="47" t="str">
        <f>IF(AND($BA$7&gt;0,OutputOsiris!$A36&lt;&gt;"9999999"),VLOOKUP(OutputOsiris!A36,$AX$9:$BA$1008,4,FALSE),"")</f>
        <v/>
      </c>
      <c r="Q36" s="47" t="str">
        <f t="shared" si="38"/>
        <v/>
      </c>
      <c r="R36" s="47" t="str">
        <f>IF(AND($BF$7&gt;0,OutputOsiris!$A36&lt;&gt;"9999999"),VLOOKUP(OutputOsiris!A36,$BC$9:$BF$1008,4,FALSE),"")</f>
        <v/>
      </c>
      <c r="S36" s="47" t="str">
        <f t="shared" si="39"/>
        <v/>
      </c>
      <c r="T36" s="47" t="str">
        <f>IF(AND($BK$7&gt;0,OutputOsiris!$A36&lt;&gt;"9999999"),VLOOKUP(OutputOsiris!A36,$BH$9:$BK$1008,4,FALSE),"")</f>
        <v/>
      </c>
      <c r="U36" s="47" t="str">
        <f t="shared" si="40"/>
        <v/>
      </c>
      <c r="V36" s="47" t="str">
        <f>IF(AND($BP$7&gt;0,OutputOsiris!$A36&lt;&gt;"9999999"),VLOOKUP(OutputOsiris!A36,$BM$9:$BP$1008,4,FALSE),"")</f>
        <v/>
      </c>
      <c r="W36" s="47" t="str">
        <f t="shared" si="41"/>
        <v/>
      </c>
      <c r="X36" s="47" t="str">
        <f>IF(AND($BU$7&gt;0,OutputOsiris!$A36&lt;&gt;"9999999"),VLOOKUP(OutputOsiris!A36,$BR$9:$BU$1008,4,FALSE),"")</f>
        <v/>
      </c>
      <c r="Y36" s="47" t="str">
        <f t="shared" si="42"/>
        <v/>
      </c>
      <c r="Z36" s="47" t="str">
        <f>IF(AND($BZ$7&gt;0,OutputOsiris!$A36&lt;&gt;"9999999"),VLOOKUP(OutputOsiris!A36,$BW$9:$BZ$1008,4,FALSE),"")</f>
        <v/>
      </c>
      <c r="AA36" s="47" t="str">
        <f t="shared" si="43"/>
        <v/>
      </c>
      <c r="AB36" s="47">
        <f t="shared" si="44"/>
        <v>0</v>
      </c>
      <c r="AC36" s="47">
        <f t="shared" si="45"/>
        <v>0</v>
      </c>
      <c r="AD36" s="47" t="str">
        <f t="shared" si="46"/>
        <v/>
      </c>
      <c r="AE36" s="48" t="str">
        <f>IF(ISBLANK(AF36),"",VLOOKUP(AD36,OutputOsiris!$A$9:$A$1008,1,FALSE))</f>
        <v/>
      </c>
      <c r="AF36" s="111"/>
      <c r="AG36" s="78"/>
      <c r="AH36" s="148" t="str">
        <f t="shared" si="11"/>
        <v/>
      </c>
      <c r="AI36" s="47" t="str">
        <f t="shared" si="12"/>
        <v/>
      </c>
      <c r="AJ36" s="48" t="str">
        <f>IF(ISBLANK(AK36),"",VLOOKUP(AI36,OutputOsiris!$A$9:$A$1008,1,FALSE))</f>
        <v/>
      </c>
      <c r="AK36" s="112"/>
      <c r="AL36" s="78"/>
      <c r="AM36" s="148" t="str">
        <f t="shared" si="13"/>
        <v/>
      </c>
      <c r="AN36" s="47" t="str">
        <f t="shared" si="47"/>
        <v/>
      </c>
      <c r="AO36" s="48" t="str">
        <f>IF(ISBLANK(AP36),"",VLOOKUP(AN36,OutputOsiris!$A$9:$A$1008,1,FALSE))</f>
        <v/>
      </c>
      <c r="AP36" s="111"/>
      <c r="AQ36" s="78"/>
      <c r="AR36" s="148" t="str">
        <f t="shared" si="15"/>
        <v/>
      </c>
      <c r="AS36" s="47" t="str">
        <f t="shared" si="48"/>
        <v/>
      </c>
      <c r="AT36" s="48" t="str">
        <f>IF(ISBLANK(AU36),"",VLOOKUP(AS36,OutputOsiris!$A$9:$A$1008,1,FALSE))</f>
        <v/>
      </c>
      <c r="AU36" s="111"/>
      <c r="AV36" s="78"/>
      <c r="AW36" s="148" t="str">
        <f t="shared" si="17"/>
        <v/>
      </c>
      <c r="AX36" s="47" t="str">
        <f t="shared" si="49"/>
        <v/>
      </c>
      <c r="AY36" s="48" t="str">
        <f>IF(ISBLANK(AZ36),"",VLOOKUP(AX36,OutputOsiris!$A$9:$A$1008,1,FALSE))</f>
        <v/>
      </c>
      <c r="AZ36" s="111"/>
      <c r="BA36" s="78"/>
      <c r="BB36" s="148" t="str">
        <f t="shared" si="19"/>
        <v/>
      </c>
      <c r="BC36" s="47" t="str">
        <f t="shared" si="50"/>
        <v/>
      </c>
      <c r="BD36" s="48" t="str">
        <f>IF(ISBLANK(BE36),"",VLOOKUP(BC36,OutputOsiris!$A$9:$A$1008,1,FALSE))</f>
        <v/>
      </c>
      <c r="BE36" s="111"/>
      <c r="BF36" s="78"/>
      <c r="BG36" s="148" t="str">
        <f t="shared" si="21"/>
        <v/>
      </c>
      <c r="BH36" s="47" t="str">
        <f t="shared" si="51"/>
        <v/>
      </c>
      <c r="BI36" s="48" t="str">
        <f>IF(ISBLANK(BJ36),"",VLOOKUP(BH36,OutputOsiris!$A$9:$A$1008,1,FALSE))</f>
        <v/>
      </c>
      <c r="BJ36" s="111"/>
      <c r="BK36" s="78"/>
      <c r="BL36" s="148" t="str">
        <f t="shared" si="23"/>
        <v/>
      </c>
      <c r="BM36" s="47" t="str">
        <f t="shared" si="52"/>
        <v/>
      </c>
      <c r="BN36" s="48" t="str">
        <f>IF(ISBLANK(BO36),"",VLOOKUP(BM36,OutputOsiris!$A$9:$A$1008,1,FALSE))</f>
        <v/>
      </c>
      <c r="BO36" s="111"/>
      <c r="BP36" s="78"/>
      <c r="BQ36" s="148" t="str">
        <f t="shared" si="25"/>
        <v/>
      </c>
      <c r="BR36" s="47" t="str">
        <f t="shared" si="53"/>
        <v/>
      </c>
      <c r="BS36" s="48" t="str">
        <f>IF(ISBLANK(BT36),"",VLOOKUP(BR36,OutputOsiris!$A$9:$A$1008,1,FALSE))</f>
        <v/>
      </c>
      <c r="BT36" s="111"/>
      <c r="BU36" s="78"/>
      <c r="BV36" s="148" t="str">
        <f t="shared" si="27"/>
        <v/>
      </c>
      <c r="BW36" s="47" t="str">
        <f t="shared" si="54"/>
        <v/>
      </c>
      <c r="BX36" s="48" t="str">
        <f>IF(ISBLANK(BY36),"",VLOOKUP(BW36,OutputOsiris!$A$9:$A$1008,1,FALSE))</f>
        <v/>
      </c>
      <c r="BY36" s="111"/>
      <c r="BZ36" s="78"/>
      <c r="CA36" s="148" t="str">
        <f t="shared" si="29"/>
        <v/>
      </c>
    </row>
    <row r="37" spans="1:79" x14ac:dyDescent="0.2">
      <c r="A37" s="47" t="str">
        <f>IF($H$1="Score",IF(OutputOsiris!A37&lt;&gt;"9999999",OutputOsiris!A37,""),"")</f>
        <v/>
      </c>
      <c r="B37" s="76" t="str">
        <f t="shared" si="30"/>
        <v/>
      </c>
      <c r="C37" s="143" t="str">
        <f t="shared" si="31"/>
        <v/>
      </c>
      <c r="D37" s="47" t="str">
        <f>IF($H$1="Cijfer",IF(OutputOsiris!A37&lt;&gt;"9999999",OutputOsiris!A37,""),"")</f>
        <v/>
      </c>
      <c r="E37" s="76" t="str">
        <f t="shared" si="32"/>
        <v/>
      </c>
      <c r="F37" s="143" t="str">
        <f t="shared" si="33"/>
        <v/>
      </c>
      <c r="G37" s="47" t="str">
        <f>IF(ISBLANK(OutputOsiris!B37),"",OutputOsiris!B37)</f>
        <v/>
      </c>
      <c r="H37" s="47">
        <f>IF(AND($AG$7&gt;0,OutputOsiris!$A37&lt;&gt;"9999999"),VLOOKUP(OutputOsiris!A37,$AD$9:$AG$1008,4,FALSE),"")</f>
        <v>0</v>
      </c>
      <c r="I37" s="47">
        <f t="shared" si="34"/>
        <v>0</v>
      </c>
      <c r="J37" s="47">
        <f>IF(AND($AL$7&gt;0,OutputOsiris!$A37&lt;&gt;"9999999"),VLOOKUP(OutputOsiris!A37,$AI$9:$AL$1008,4,FALSE),"")</f>
        <v>0</v>
      </c>
      <c r="K37" s="47">
        <f t="shared" si="35"/>
        <v>0</v>
      </c>
      <c r="L37" s="47" t="str">
        <f>IF(AND($AQ$7&gt;0,OutputOsiris!$A37&lt;&gt;"9999999"),VLOOKUP(OutputOsiris!A37,$AN$9:$AQ$1008,4,FALSE),"")</f>
        <v/>
      </c>
      <c r="M37" s="47" t="str">
        <f t="shared" si="36"/>
        <v/>
      </c>
      <c r="N37" s="47" t="str">
        <f>IF(AND($AV$7&gt;0,OutputOsiris!$A37&lt;&gt;"9999999"),VLOOKUP(OutputOsiris!A37,$AS$9:$AV$1008,4,FALSE),"")</f>
        <v/>
      </c>
      <c r="O37" s="47" t="str">
        <f t="shared" si="37"/>
        <v/>
      </c>
      <c r="P37" s="47" t="str">
        <f>IF(AND($BA$7&gt;0,OutputOsiris!$A37&lt;&gt;"9999999"),VLOOKUP(OutputOsiris!A37,$AX$9:$BA$1008,4,FALSE),"")</f>
        <v/>
      </c>
      <c r="Q37" s="47" t="str">
        <f t="shared" si="38"/>
        <v/>
      </c>
      <c r="R37" s="47" t="str">
        <f>IF(AND($BF$7&gt;0,OutputOsiris!$A37&lt;&gt;"9999999"),VLOOKUP(OutputOsiris!A37,$BC$9:$BF$1008,4,FALSE),"")</f>
        <v/>
      </c>
      <c r="S37" s="47" t="str">
        <f t="shared" si="39"/>
        <v/>
      </c>
      <c r="T37" s="47" t="str">
        <f>IF(AND($BK$7&gt;0,OutputOsiris!$A37&lt;&gt;"9999999"),VLOOKUP(OutputOsiris!A37,$BH$9:$BK$1008,4,FALSE),"")</f>
        <v/>
      </c>
      <c r="U37" s="47" t="str">
        <f t="shared" si="40"/>
        <v/>
      </c>
      <c r="V37" s="47" t="str">
        <f>IF(AND($BP$7&gt;0,OutputOsiris!$A37&lt;&gt;"9999999"),VLOOKUP(OutputOsiris!A37,$BM$9:$BP$1008,4,FALSE),"")</f>
        <v/>
      </c>
      <c r="W37" s="47" t="str">
        <f t="shared" si="41"/>
        <v/>
      </c>
      <c r="X37" s="47" t="str">
        <f>IF(AND($BU$7&gt;0,OutputOsiris!$A37&lt;&gt;"9999999"),VLOOKUP(OutputOsiris!A37,$BR$9:$BU$1008,4,FALSE),"")</f>
        <v/>
      </c>
      <c r="Y37" s="47" t="str">
        <f t="shared" si="42"/>
        <v/>
      </c>
      <c r="Z37" s="47" t="str">
        <f>IF(AND($BZ$7&gt;0,OutputOsiris!$A37&lt;&gt;"9999999"),VLOOKUP(OutputOsiris!A37,$BW$9:$BZ$1008,4,FALSE),"")</f>
        <v/>
      </c>
      <c r="AA37" s="47" t="str">
        <f t="shared" si="43"/>
        <v/>
      </c>
      <c r="AB37" s="47">
        <f t="shared" si="44"/>
        <v>0</v>
      </c>
      <c r="AC37" s="47">
        <f t="shared" si="45"/>
        <v>0</v>
      </c>
      <c r="AD37" s="47" t="str">
        <f t="shared" si="46"/>
        <v/>
      </c>
      <c r="AE37" s="48" t="str">
        <f>IF(ISBLANK(AF37),"",VLOOKUP(AD37,OutputOsiris!$A$9:$A$1008,1,FALSE))</f>
        <v/>
      </c>
      <c r="AF37" s="111"/>
      <c r="AG37" s="78"/>
      <c r="AH37" s="148" t="str">
        <f t="shared" si="11"/>
        <v/>
      </c>
      <c r="AI37" s="47" t="str">
        <f t="shared" si="12"/>
        <v/>
      </c>
      <c r="AJ37" s="48" t="str">
        <f>IF(ISBLANK(AK37),"",VLOOKUP(AI37,OutputOsiris!$A$9:$A$1008,1,FALSE))</f>
        <v/>
      </c>
      <c r="AK37" s="112"/>
      <c r="AL37" s="78"/>
      <c r="AM37" s="148" t="str">
        <f t="shared" si="13"/>
        <v/>
      </c>
      <c r="AN37" s="47" t="str">
        <f t="shared" si="47"/>
        <v/>
      </c>
      <c r="AO37" s="48" t="str">
        <f>IF(ISBLANK(AP37),"",VLOOKUP(AN37,OutputOsiris!$A$9:$A$1008,1,FALSE))</f>
        <v/>
      </c>
      <c r="AP37" s="111"/>
      <c r="AQ37" s="78"/>
      <c r="AR37" s="148" t="str">
        <f t="shared" si="15"/>
        <v/>
      </c>
      <c r="AS37" s="47" t="str">
        <f t="shared" si="48"/>
        <v/>
      </c>
      <c r="AT37" s="48" t="str">
        <f>IF(ISBLANK(AU37),"",VLOOKUP(AS37,OutputOsiris!$A$9:$A$1008,1,FALSE))</f>
        <v/>
      </c>
      <c r="AU37" s="111"/>
      <c r="AV37" s="78"/>
      <c r="AW37" s="148" t="str">
        <f t="shared" si="17"/>
        <v/>
      </c>
      <c r="AX37" s="47" t="str">
        <f t="shared" si="49"/>
        <v/>
      </c>
      <c r="AY37" s="48" t="str">
        <f>IF(ISBLANK(AZ37),"",VLOOKUP(AX37,OutputOsiris!$A$9:$A$1008,1,FALSE))</f>
        <v/>
      </c>
      <c r="AZ37" s="111"/>
      <c r="BA37" s="78"/>
      <c r="BB37" s="148" t="str">
        <f t="shared" si="19"/>
        <v/>
      </c>
      <c r="BC37" s="47" t="str">
        <f t="shared" si="50"/>
        <v/>
      </c>
      <c r="BD37" s="48" t="str">
        <f>IF(ISBLANK(BE37),"",VLOOKUP(BC37,OutputOsiris!$A$9:$A$1008,1,FALSE))</f>
        <v/>
      </c>
      <c r="BE37" s="111"/>
      <c r="BF37" s="78"/>
      <c r="BG37" s="148" t="str">
        <f t="shared" si="21"/>
        <v/>
      </c>
      <c r="BH37" s="47" t="str">
        <f t="shared" si="51"/>
        <v/>
      </c>
      <c r="BI37" s="48" t="str">
        <f>IF(ISBLANK(BJ37),"",VLOOKUP(BH37,OutputOsiris!$A$9:$A$1008,1,FALSE))</f>
        <v/>
      </c>
      <c r="BJ37" s="111"/>
      <c r="BK37" s="78"/>
      <c r="BL37" s="148" t="str">
        <f t="shared" si="23"/>
        <v/>
      </c>
      <c r="BM37" s="47" t="str">
        <f t="shared" si="52"/>
        <v/>
      </c>
      <c r="BN37" s="48" t="str">
        <f>IF(ISBLANK(BO37),"",VLOOKUP(BM37,OutputOsiris!$A$9:$A$1008,1,FALSE))</f>
        <v/>
      </c>
      <c r="BO37" s="111"/>
      <c r="BP37" s="78"/>
      <c r="BQ37" s="148" t="str">
        <f t="shared" si="25"/>
        <v/>
      </c>
      <c r="BR37" s="47" t="str">
        <f t="shared" si="53"/>
        <v/>
      </c>
      <c r="BS37" s="48" t="str">
        <f>IF(ISBLANK(BT37),"",VLOOKUP(BR37,OutputOsiris!$A$9:$A$1008,1,FALSE))</f>
        <v/>
      </c>
      <c r="BT37" s="111"/>
      <c r="BU37" s="78"/>
      <c r="BV37" s="148" t="str">
        <f t="shared" si="27"/>
        <v/>
      </c>
      <c r="BW37" s="47" t="str">
        <f t="shared" si="54"/>
        <v/>
      </c>
      <c r="BX37" s="48" t="str">
        <f>IF(ISBLANK(BY37),"",VLOOKUP(BW37,OutputOsiris!$A$9:$A$1008,1,FALSE))</f>
        <v/>
      </c>
      <c r="BY37" s="111"/>
      <c r="BZ37" s="78"/>
      <c r="CA37" s="148" t="str">
        <f t="shared" si="29"/>
        <v/>
      </c>
    </row>
    <row r="38" spans="1:79" x14ac:dyDescent="0.2">
      <c r="A38" s="47" t="str">
        <f>IF($H$1="Score",IF(OutputOsiris!A38&lt;&gt;"9999999",OutputOsiris!A38,""),"")</f>
        <v/>
      </c>
      <c r="B38" s="76" t="str">
        <f t="shared" si="30"/>
        <v/>
      </c>
      <c r="C38" s="143" t="str">
        <f t="shared" si="31"/>
        <v/>
      </c>
      <c r="D38" s="47" t="str">
        <f>IF($H$1="Cijfer",IF(OutputOsiris!A38&lt;&gt;"9999999",OutputOsiris!A38,""),"")</f>
        <v/>
      </c>
      <c r="E38" s="76" t="str">
        <f t="shared" si="32"/>
        <v/>
      </c>
      <c r="F38" s="143" t="str">
        <f t="shared" si="33"/>
        <v/>
      </c>
      <c r="G38" s="47" t="str">
        <f>IF(ISBLANK(OutputOsiris!B38),"",OutputOsiris!B38)</f>
        <v/>
      </c>
      <c r="H38" s="47">
        <f>IF(AND($AG$7&gt;0,OutputOsiris!$A38&lt;&gt;"9999999"),VLOOKUP(OutputOsiris!A38,$AD$9:$AG$1008,4,FALSE),"")</f>
        <v>0</v>
      </c>
      <c r="I38" s="47">
        <f t="shared" si="34"/>
        <v>0</v>
      </c>
      <c r="J38" s="47">
        <f>IF(AND($AL$7&gt;0,OutputOsiris!$A38&lt;&gt;"9999999"),VLOOKUP(OutputOsiris!A38,$AI$9:$AL$1008,4,FALSE),"")</f>
        <v>0</v>
      </c>
      <c r="K38" s="47">
        <f t="shared" si="35"/>
        <v>0</v>
      </c>
      <c r="L38" s="47" t="str">
        <f>IF(AND($AQ$7&gt;0,OutputOsiris!$A38&lt;&gt;"9999999"),VLOOKUP(OutputOsiris!A38,$AN$9:$AQ$1008,4,FALSE),"")</f>
        <v/>
      </c>
      <c r="M38" s="47" t="str">
        <f t="shared" si="36"/>
        <v/>
      </c>
      <c r="N38" s="47" t="str">
        <f>IF(AND($AV$7&gt;0,OutputOsiris!$A38&lt;&gt;"9999999"),VLOOKUP(OutputOsiris!A38,$AS$9:$AV$1008,4,FALSE),"")</f>
        <v/>
      </c>
      <c r="O38" s="47" t="str">
        <f t="shared" si="37"/>
        <v/>
      </c>
      <c r="P38" s="47" t="str">
        <f>IF(AND($BA$7&gt;0,OutputOsiris!$A38&lt;&gt;"9999999"),VLOOKUP(OutputOsiris!A38,$AX$9:$BA$1008,4,FALSE),"")</f>
        <v/>
      </c>
      <c r="Q38" s="47" t="str">
        <f t="shared" si="38"/>
        <v/>
      </c>
      <c r="R38" s="47" t="str">
        <f>IF(AND($BF$7&gt;0,OutputOsiris!$A38&lt;&gt;"9999999"),VLOOKUP(OutputOsiris!A38,$BC$9:$BF$1008,4,FALSE),"")</f>
        <v/>
      </c>
      <c r="S38" s="47" t="str">
        <f t="shared" si="39"/>
        <v/>
      </c>
      <c r="T38" s="47" t="str">
        <f>IF(AND($BK$7&gt;0,OutputOsiris!$A38&lt;&gt;"9999999"),VLOOKUP(OutputOsiris!A38,$BH$9:$BK$1008,4,FALSE),"")</f>
        <v/>
      </c>
      <c r="U38" s="47" t="str">
        <f t="shared" si="40"/>
        <v/>
      </c>
      <c r="V38" s="47" t="str">
        <f>IF(AND($BP$7&gt;0,OutputOsiris!$A38&lt;&gt;"9999999"),VLOOKUP(OutputOsiris!A38,$BM$9:$BP$1008,4,FALSE),"")</f>
        <v/>
      </c>
      <c r="W38" s="47" t="str">
        <f t="shared" si="41"/>
        <v/>
      </c>
      <c r="X38" s="47" t="str">
        <f>IF(AND($BU$7&gt;0,OutputOsiris!$A38&lt;&gt;"9999999"),VLOOKUP(OutputOsiris!A38,$BR$9:$BU$1008,4,FALSE),"")</f>
        <v/>
      </c>
      <c r="Y38" s="47" t="str">
        <f t="shared" si="42"/>
        <v/>
      </c>
      <c r="Z38" s="47" t="str">
        <f>IF(AND($BZ$7&gt;0,OutputOsiris!$A38&lt;&gt;"9999999"),VLOOKUP(OutputOsiris!A38,$BW$9:$BZ$1008,4,FALSE),"")</f>
        <v/>
      </c>
      <c r="AA38" s="47" t="str">
        <f t="shared" si="43"/>
        <v/>
      </c>
      <c r="AB38" s="47">
        <f t="shared" si="44"/>
        <v>0</v>
      </c>
      <c r="AC38" s="47">
        <f t="shared" si="45"/>
        <v>0</v>
      </c>
      <c r="AD38" s="47" t="str">
        <f t="shared" si="46"/>
        <v/>
      </c>
      <c r="AE38" s="48" t="str">
        <f>IF(ISBLANK(AF38),"",VLOOKUP(AD38,OutputOsiris!$A$9:$A$1008,1,FALSE))</f>
        <v/>
      </c>
      <c r="AF38" s="111"/>
      <c r="AG38" s="78"/>
      <c r="AH38" s="148" t="str">
        <f t="shared" si="11"/>
        <v/>
      </c>
      <c r="AI38" s="47" t="str">
        <f t="shared" si="12"/>
        <v/>
      </c>
      <c r="AJ38" s="48" t="str">
        <f>IF(ISBLANK(AK38),"",VLOOKUP(AI38,OutputOsiris!$A$9:$A$1008,1,FALSE))</f>
        <v/>
      </c>
      <c r="AK38" s="112"/>
      <c r="AL38" s="78"/>
      <c r="AM38" s="148" t="str">
        <f t="shared" si="13"/>
        <v/>
      </c>
      <c r="AN38" s="47" t="str">
        <f t="shared" si="47"/>
        <v/>
      </c>
      <c r="AO38" s="48" t="str">
        <f>IF(ISBLANK(AP38),"",VLOOKUP(AN38,OutputOsiris!$A$9:$A$1008,1,FALSE))</f>
        <v/>
      </c>
      <c r="AP38" s="111"/>
      <c r="AQ38" s="78"/>
      <c r="AR38" s="148" t="str">
        <f t="shared" si="15"/>
        <v/>
      </c>
      <c r="AS38" s="47" t="str">
        <f t="shared" si="48"/>
        <v/>
      </c>
      <c r="AT38" s="48" t="str">
        <f>IF(ISBLANK(AU38),"",VLOOKUP(AS38,OutputOsiris!$A$9:$A$1008,1,FALSE))</f>
        <v/>
      </c>
      <c r="AU38" s="111"/>
      <c r="AV38" s="78"/>
      <c r="AW38" s="148" t="str">
        <f t="shared" si="17"/>
        <v/>
      </c>
      <c r="AX38" s="47" t="str">
        <f t="shared" si="49"/>
        <v/>
      </c>
      <c r="AY38" s="48" t="str">
        <f>IF(ISBLANK(AZ38),"",VLOOKUP(AX38,OutputOsiris!$A$9:$A$1008,1,FALSE))</f>
        <v/>
      </c>
      <c r="AZ38" s="111"/>
      <c r="BA38" s="78"/>
      <c r="BB38" s="148" t="str">
        <f t="shared" si="19"/>
        <v/>
      </c>
      <c r="BC38" s="47" t="str">
        <f t="shared" si="50"/>
        <v/>
      </c>
      <c r="BD38" s="48" t="str">
        <f>IF(ISBLANK(BE38),"",VLOOKUP(BC38,OutputOsiris!$A$9:$A$1008,1,FALSE))</f>
        <v/>
      </c>
      <c r="BE38" s="111"/>
      <c r="BF38" s="78"/>
      <c r="BG38" s="148" t="str">
        <f t="shared" si="21"/>
        <v/>
      </c>
      <c r="BH38" s="47" t="str">
        <f t="shared" si="51"/>
        <v/>
      </c>
      <c r="BI38" s="48" t="str">
        <f>IF(ISBLANK(BJ38),"",VLOOKUP(BH38,OutputOsiris!$A$9:$A$1008,1,FALSE))</f>
        <v/>
      </c>
      <c r="BJ38" s="111"/>
      <c r="BK38" s="78"/>
      <c r="BL38" s="148" t="str">
        <f t="shared" si="23"/>
        <v/>
      </c>
      <c r="BM38" s="47" t="str">
        <f t="shared" si="52"/>
        <v/>
      </c>
      <c r="BN38" s="48" t="str">
        <f>IF(ISBLANK(BO38),"",VLOOKUP(BM38,OutputOsiris!$A$9:$A$1008,1,FALSE))</f>
        <v/>
      </c>
      <c r="BO38" s="111"/>
      <c r="BP38" s="78"/>
      <c r="BQ38" s="148" t="str">
        <f t="shared" si="25"/>
        <v/>
      </c>
      <c r="BR38" s="47" t="str">
        <f t="shared" si="53"/>
        <v/>
      </c>
      <c r="BS38" s="48" t="str">
        <f>IF(ISBLANK(BT38),"",VLOOKUP(BR38,OutputOsiris!$A$9:$A$1008,1,FALSE))</f>
        <v/>
      </c>
      <c r="BT38" s="111"/>
      <c r="BU38" s="78"/>
      <c r="BV38" s="148" t="str">
        <f t="shared" si="27"/>
        <v/>
      </c>
      <c r="BW38" s="47" t="str">
        <f t="shared" si="54"/>
        <v/>
      </c>
      <c r="BX38" s="48" t="str">
        <f>IF(ISBLANK(BY38),"",VLOOKUP(BW38,OutputOsiris!$A$9:$A$1008,1,FALSE))</f>
        <v/>
      </c>
      <c r="BY38" s="111"/>
      <c r="BZ38" s="78"/>
      <c r="CA38" s="148" t="str">
        <f t="shared" si="29"/>
        <v/>
      </c>
    </row>
    <row r="39" spans="1:79" x14ac:dyDescent="0.2">
      <c r="A39" s="47" t="str">
        <f>IF($H$1="Score",IF(OutputOsiris!A39&lt;&gt;"9999999",OutputOsiris!A39,""),"")</f>
        <v/>
      </c>
      <c r="B39" s="76" t="str">
        <f t="shared" si="30"/>
        <v/>
      </c>
      <c r="C39" s="143" t="str">
        <f t="shared" si="31"/>
        <v/>
      </c>
      <c r="D39" s="47" t="str">
        <f>IF($H$1="Cijfer",IF(OutputOsiris!A39&lt;&gt;"9999999",OutputOsiris!A39,""),"")</f>
        <v/>
      </c>
      <c r="E39" s="76" t="str">
        <f t="shared" si="32"/>
        <v/>
      </c>
      <c r="F39" s="143" t="str">
        <f t="shared" si="33"/>
        <v/>
      </c>
      <c r="G39" s="47" t="str">
        <f>IF(ISBLANK(OutputOsiris!B39),"",OutputOsiris!B39)</f>
        <v/>
      </c>
      <c r="H39" s="47">
        <f>IF(AND($AG$7&gt;0,OutputOsiris!$A39&lt;&gt;"9999999"),VLOOKUP(OutputOsiris!A39,$AD$9:$AG$1008,4,FALSE),"")</f>
        <v>0</v>
      </c>
      <c r="I39" s="47">
        <f t="shared" si="34"/>
        <v>0</v>
      </c>
      <c r="J39" s="47">
        <f>IF(AND($AL$7&gt;0,OutputOsiris!$A39&lt;&gt;"9999999"),VLOOKUP(OutputOsiris!A39,$AI$9:$AL$1008,4,FALSE),"")</f>
        <v>0</v>
      </c>
      <c r="K39" s="47">
        <f t="shared" si="35"/>
        <v>0</v>
      </c>
      <c r="L39" s="47" t="str">
        <f>IF(AND($AQ$7&gt;0,OutputOsiris!$A39&lt;&gt;"9999999"),VLOOKUP(OutputOsiris!A39,$AN$9:$AQ$1008,4,FALSE),"")</f>
        <v/>
      </c>
      <c r="M39" s="47" t="str">
        <f t="shared" si="36"/>
        <v/>
      </c>
      <c r="N39" s="47" t="str">
        <f>IF(AND($AV$7&gt;0,OutputOsiris!$A39&lt;&gt;"9999999"),VLOOKUP(OutputOsiris!A39,$AS$9:$AV$1008,4,FALSE),"")</f>
        <v/>
      </c>
      <c r="O39" s="47" t="str">
        <f t="shared" si="37"/>
        <v/>
      </c>
      <c r="P39" s="47" t="str">
        <f>IF(AND($BA$7&gt;0,OutputOsiris!$A39&lt;&gt;"9999999"),VLOOKUP(OutputOsiris!A39,$AX$9:$BA$1008,4,FALSE),"")</f>
        <v/>
      </c>
      <c r="Q39" s="47" t="str">
        <f t="shared" si="38"/>
        <v/>
      </c>
      <c r="R39" s="47" t="str">
        <f>IF(AND($BF$7&gt;0,OutputOsiris!$A39&lt;&gt;"9999999"),VLOOKUP(OutputOsiris!A39,$BC$9:$BF$1008,4,FALSE),"")</f>
        <v/>
      </c>
      <c r="S39" s="47" t="str">
        <f t="shared" si="39"/>
        <v/>
      </c>
      <c r="T39" s="47" t="str">
        <f>IF(AND($BK$7&gt;0,OutputOsiris!$A39&lt;&gt;"9999999"),VLOOKUP(OutputOsiris!A39,$BH$9:$BK$1008,4,FALSE),"")</f>
        <v/>
      </c>
      <c r="U39" s="47" t="str">
        <f t="shared" si="40"/>
        <v/>
      </c>
      <c r="V39" s="47" t="str">
        <f>IF(AND($BP$7&gt;0,OutputOsiris!$A39&lt;&gt;"9999999"),VLOOKUP(OutputOsiris!A39,$BM$9:$BP$1008,4,FALSE),"")</f>
        <v/>
      </c>
      <c r="W39" s="47" t="str">
        <f t="shared" si="41"/>
        <v/>
      </c>
      <c r="X39" s="47" t="str">
        <f>IF(AND($BU$7&gt;0,OutputOsiris!$A39&lt;&gt;"9999999"),VLOOKUP(OutputOsiris!A39,$BR$9:$BU$1008,4,FALSE),"")</f>
        <v/>
      </c>
      <c r="Y39" s="47" t="str">
        <f t="shared" si="42"/>
        <v/>
      </c>
      <c r="Z39" s="47" t="str">
        <f>IF(AND($BZ$7&gt;0,OutputOsiris!$A39&lt;&gt;"9999999"),VLOOKUP(OutputOsiris!A39,$BW$9:$BZ$1008,4,FALSE),"")</f>
        <v/>
      </c>
      <c r="AA39" s="47" t="str">
        <f t="shared" si="43"/>
        <v/>
      </c>
      <c r="AB39" s="47">
        <f t="shared" si="44"/>
        <v>0</v>
      </c>
      <c r="AC39" s="47">
        <f t="shared" si="45"/>
        <v>0</v>
      </c>
      <c r="AD39" s="47" t="str">
        <f t="shared" si="46"/>
        <v/>
      </c>
      <c r="AE39" s="48" t="str">
        <f>IF(ISBLANK(AF39),"",VLOOKUP(AD39,OutputOsiris!$A$9:$A$1008,1,FALSE))</f>
        <v/>
      </c>
      <c r="AF39" s="111"/>
      <c r="AG39" s="78"/>
      <c r="AH39" s="148" t="str">
        <f t="shared" si="11"/>
        <v/>
      </c>
      <c r="AI39" s="47" t="str">
        <f t="shared" si="12"/>
        <v/>
      </c>
      <c r="AJ39" s="48" t="str">
        <f>IF(ISBLANK(AK39),"",VLOOKUP(AI39,OutputOsiris!$A$9:$A$1008,1,FALSE))</f>
        <v/>
      </c>
      <c r="AK39" s="112"/>
      <c r="AL39" s="78"/>
      <c r="AM39" s="148" t="str">
        <f t="shared" si="13"/>
        <v/>
      </c>
      <c r="AN39" s="47" t="str">
        <f t="shared" si="47"/>
        <v/>
      </c>
      <c r="AO39" s="48" t="str">
        <f>IF(ISBLANK(AP39),"",VLOOKUP(AN39,OutputOsiris!$A$9:$A$1008,1,FALSE))</f>
        <v/>
      </c>
      <c r="AP39" s="111"/>
      <c r="AQ39" s="78"/>
      <c r="AR39" s="148" t="str">
        <f t="shared" si="15"/>
        <v/>
      </c>
      <c r="AS39" s="47" t="str">
        <f t="shared" si="48"/>
        <v/>
      </c>
      <c r="AT39" s="48" t="str">
        <f>IF(ISBLANK(AU39),"",VLOOKUP(AS39,OutputOsiris!$A$9:$A$1008,1,FALSE))</f>
        <v/>
      </c>
      <c r="AU39" s="111"/>
      <c r="AV39" s="78"/>
      <c r="AW39" s="148" t="str">
        <f t="shared" si="17"/>
        <v/>
      </c>
      <c r="AX39" s="47" t="str">
        <f t="shared" si="49"/>
        <v/>
      </c>
      <c r="AY39" s="48" t="str">
        <f>IF(ISBLANK(AZ39),"",VLOOKUP(AX39,OutputOsiris!$A$9:$A$1008,1,FALSE))</f>
        <v/>
      </c>
      <c r="AZ39" s="111"/>
      <c r="BA39" s="78"/>
      <c r="BB39" s="148" t="str">
        <f t="shared" si="19"/>
        <v/>
      </c>
      <c r="BC39" s="47" t="str">
        <f t="shared" si="50"/>
        <v/>
      </c>
      <c r="BD39" s="48" t="str">
        <f>IF(ISBLANK(BE39),"",VLOOKUP(BC39,OutputOsiris!$A$9:$A$1008,1,FALSE))</f>
        <v/>
      </c>
      <c r="BE39" s="111"/>
      <c r="BF39" s="78"/>
      <c r="BG39" s="148" t="str">
        <f t="shared" si="21"/>
        <v/>
      </c>
      <c r="BH39" s="47" t="str">
        <f t="shared" si="51"/>
        <v/>
      </c>
      <c r="BI39" s="48" t="str">
        <f>IF(ISBLANK(BJ39),"",VLOOKUP(BH39,OutputOsiris!$A$9:$A$1008,1,FALSE))</f>
        <v/>
      </c>
      <c r="BJ39" s="111"/>
      <c r="BK39" s="78"/>
      <c r="BL39" s="148" t="str">
        <f t="shared" si="23"/>
        <v/>
      </c>
      <c r="BM39" s="47" t="str">
        <f t="shared" si="52"/>
        <v/>
      </c>
      <c r="BN39" s="48" t="str">
        <f>IF(ISBLANK(BO39),"",VLOOKUP(BM39,OutputOsiris!$A$9:$A$1008,1,FALSE))</f>
        <v/>
      </c>
      <c r="BO39" s="111"/>
      <c r="BP39" s="78"/>
      <c r="BQ39" s="148" t="str">
        <f t="shared" si="25"/>
        <v/>
      </c>
      <c r="BR39" s="47" t="str">
        <f t="shared" si="53"/>
        <v/>
      </c>
      <c r="BS39" s="48" t="str">
        <f>IF(ISBLANK(BT39),"",VLOOKUP(BR39,OutputOsiris!$A$9:$A$1008,1,FALSE))</f>
        <v/>
      </c>
      <c r="BT39" s="111"/>
      <c r="BU39" s="78"/>
      <c r="BV39" s="148" t="str">
        <f t="shared" si="27"/>
        <v/>
      </c>
      <c r="BW39" s="47" t="str">
        <f t="shared" si="54"/>
        <v/>
      </c>
      <c r="BX39" s="48" t="str">
        <f>IF(ISBLANK(BY39),"",VLOOKUP(BW39,OutputOsiris!$A$9:$A$1008,1,FALSE))</f>
        <v/>
      </c>
      <c r="BY39" s="111"/>
      <c r="BZ39" s="78"/>
      <c r="CA39" s="148" t="str">
        <f t="shared" si="29"/>
        <v/>
      </c>
    </row>
    <row r="40" spans="1:79" x14ac:dyDescent="0.2">
      <c r="A40" s="47" t="str">
        <f>IF($H$1="Score",IF(OutputOsiris!A40&lt;&gt;"9999999",OutputOsiris!A40,""),"")</f>
        <v/>
      </c>
      <c r="B40" s="76" t="str">
        <f t="shared" si="30"/>
        <v/>
      </c>
      <c r="C40" s="143" t="str">
        <f t="shared" si="31"/>
        <v/>
      </c>
      <c r="D40" s="47" t="str">
        <f>IF($H$1="Cijfer",IF(OutputOsiris!A40&lt;&gt;"9999999",OutputOsiris!A40,""),"")</f>
        <v/>
      </c>
      <c r="E40" s="76" t="str">
        <f t="shared" si="32"/>
        <v/>
      </c>
      <c r="F40" s="143" t="str">
        <f t="shared" si="33"/>
        <v/>
      </c>
      <c r="G40" s="47" t="str">
        <f>IF(ISBLANK(OutputOsiris!B40),"",OutputOsiris!B40)</f>
        <v/>
      </c>
      <c r="H40" s="47">
        <f>IF(AND($AG$7&gt;0,OutputOsiris!$A40&lt;&gt;"9999999"),VLOOKUP(OutputOsiris!A40,$AD$9:$AG$1008,4,FALSE),"")</f>
        <v>0</v>
      </c>
      <c r="I40" s="47">
        <f t="shared" si="34"/>
        <v>0</v>
      </c>
      <c r="J40" s="47">
        <f>IF(AND($AL$7&gt;0,OutputOsiris!$A40&lt;&gt;"9999999"),VLOOKUP(OutputOsiris!A40,$AI$9:$AL$1008,4,FALSE),"")</f>
        <v>0</v>
      </c>
      <c r="K40" s="47">
        <f t="shared" si="35"/>
        <v>0</v>
      </c>
      <c r="L40" s="47" t="str">
        <f>IF(AND($AQ$7&gt;0,OutputOsiris!$A40&lt;&gt;"9999999"),VLOOKUP(OutputOsiris!A40,$AN$9:$AQ$1008,4,FALSE),"")</f>
        <v/>
      </c>
      <c r="M40" s="47" t="str">
        <f t="shared" si="36"/>
        <v/>
      </c>
      <c r="N40" s="47" t="str">
        <f>IF(AND($AV$7&gt;0,OutputOsiris!$A40&lt;&gt;"9999999"),VLOOKUP(OutputOsiris!A40,$AS$9:$AV$1008,4,FALSE),"")</f>
        <v/>
      </c>
      <c r="O40" s="47" t="str">
        <f t="shared" si="37"/>
        <v/>
      </c>
      <c r="P40" s="47" t="str">
        <f>IF(AND($BA$7&gt;0,OutputOsiris!$A40&lt;&gt;"9999999"),VLOOKUP(OutputOsiris!A40,$AX$9:$BA$1008,4,FALSE),"")</f>
        <v/>
      </c>
      <c r="Q40" s="47" t="str">
        <f t="shared" si="38"/>
        <v/>
      </c>
      <c r="R40" s="47" t="str">
        <f>IF(AND($BF$7&gt;0,OutputOsiris!$A40&lt;&gt;"9999999"),VLOOKUP(OutputOsiris!A40,$BC$9:$BF$1008,4,FALSE),"")</f>
        <v/>
      </c>
      <c r="S40" s="47" t="str">
        <f t="shared" si="39"/>
        <v/>
      </c>
      <c r="T40" s="47" t="str">
        <f>IF(AND($BK$7&gt;0,OutputOsiris!$A40&lt;&gt;"9999999"),VLOOKUP(OutputOsiris!A40,$BH$9:$BK$1008,4,FALSE),"")</f>
        <v/>
      </c>
      <c r="U40" s="47" t="str">
        <f t="shared" si="40"/>
        <v/>
      </c>
      <c r="V40" s="47" t="str">
        <f>IF(AND($BP$7&gt;0,OutputOsiris!$A40&lt;&gt;"9999999"),VLOOKUP(OutputOsiris!A40,$BM$9:$BP$1008,4,FALSE),"")</f>
        <v/>
      </c>
      <c r="W40" s="47" t="str">
        <f t="shared" si="41"/>
        <v/>
      </c>
      <c r="X40" s="47" t="str">
        <f>IF(AND($BU$7&gt;0,OutputOsiris!$A40&lt;&gt;"9999999"),VLOOKUP(OutputOsiris!A40,$BR$9:$BU$1008,4,FALSE),"")</f>
        <v/>
      </c>
      <c r="Y40" s="47" t="str">
        <f t="shared" si="42"/>
        <v/>
      </c>
      <c r="Z40" s="47" t="str">
        <f>IF(AND($BZ$7&gt;0,OutputOsiris!$A40&lt;&gt;"9999999"),VLOOKUP(OutputOsiris!A40,$BW$9:$BZ$1008,4,FALSE),"")</f>
        <v/>
      </c>
      <c r="AA40" s="47" t="str">
        <f t="shared" si="43"/>
        <v/>
      </c>
      <c r="AB40" s="47">
        <f t="shared" si="44"/>
        <v>0</v>
      </c>
      <c r="AC40" s="47">
        <f t="shared" si="45"/>
        <v>0</v>
      </c>
      <c r="AD40" s="47" t="str">
        <f t="shared" si="46"/>
        <v/>
      </c>
      <c r="AE40" s="48" t="str">
        <f>IF(ISBLANK(AF40),"",VLOOKUP(AD40,OutputOsiris!$A$9:$A$1008,1,FALSE))</f>
        <v/>
      </c>
      <c r="AF40" s="111"/>
      <c r="AG40" s="78"/>
      <c r="AH40" s="148" t="str">
        <f t="shared" si="11"/>
        <v/>
      </c>
      <c r="AI40" s="47" t="str">
        <f t="shared" si="12"/>
        <v/>
      </c>
      <c r="AJ40" s="48" t="str">
        <f>IF(ISBLANK(AK40),"",VLOOKUP(AI40,OutputOsiris!$A$9:$A$1008,1,FALSE))</f>
        <v/>
      </c>
      <c r="AK40" s="112"/>
      <c r="AL40" s="78"/>
      <c r="AM40" s="148" t="str">
        <f t="shared" si="13"/>
        <v/>
      </c>
      <c r="AN40" s="47" t="str">
        <f t="shared" si="47"/>
        <v/>
      </c>
      <c r="AO40" s="48" t="str">
        <f>IF(ISBLANK(AP40),"",VLOOKUP(AN40,OutputOsiris!$A$9:$A$1008,1,FALSE))</f>
        <v/>
      </c>
      <c r="AP40" s="111"/>
      <c r="AQ40" s="78"/>
      <c r="AR40" s="148" t="str">
        <f t="shared" si="15"/>
        <v/>
      </c>
      <c r="AS40" s="47" t="str">
        <f t="shared" si="48"/>
        <v/>
      </c>
      <c r="AT40" s="48" t="str">
        <f>IF(ISBLANK(AU40),"",VLOOKUP(AS40,OutputOsiris!$A$9:$A$1008,1,FALSE))</f>
        <v/>
      </c>
      <c r="AU40" s="111"/>
      <c r="AV40" s="78"/>
      <c r="AW40" s="148" t="str">
        <f t="shared" si="17"/>
        <v/>
      </c>
      <c r="AX40" s="47" t="str">
        <f t="shared" si="49"/>
        <v/>
      </c>
      <c r="AY40" s="48" t="str">
        <f>IF(ISBLANK(AZ40),"",VLOOKUP(AX40,OutputOsiris!$A$9:$A$1008,1,FALSE))</f>
        <v/>
      </c>
      <c r="AZ40" s="111"/>
      <c r="BA40" s="78"/>
      <c r="BB40" s="148" t="str">
        <f t="shared" si="19"/>
        <v/>
      </c>
      <c r="BC40" s="47" t="str">
        <f t="shared" si="50"/>
        <v/>
      </c>
      <c r="BD40" s="48" t="str">
        <f>IF(ISBLANK(BE40),"",VLOOKUP(BC40,OutputOsiris!$A$9:$A$1008,1,FALSE))</f>
        <v/>
      </c>
      <c r="BE40" s="111"/>
      <c r="BF40" s="78"/>
      <c r="BG40" s="148" t="str">
        <f t="shared" si="21"/>
        <v/>
      </c>
      <c r="BH40" s="47" t="str">
        <f t="shared" si="51"/>
        <v/>
      </c>
      <c r="BI40" s="48" t="str">
        <f>IF(ISBLANK(BJ40),"",VLOOKUP(BH40,OutputOsiris!$A$9:$A$1008,1,FALSE))</f>
        <v/>
      </c>
      <c r="BJ40" s="111"/>
      <c r="BK40" s="78"/>
      <c r="BL40" s="148" t="str">
        <f t="shared" si="23"/>
        <v/>
      </c>
      <c r="BM40" s="47" t="str">
        <f t="shared" si="52"/>
        <v/>
      </c>
      <c r="BN40" s="48" t="str">
        <f>IF(ISBLANK(BO40),"",VLOOKUP(BM40,OutputOsiris!$A$9:$A$1008,1,FALSE))</f>
        <v/>
      </c>
      <c r="BO40" s="111"/>
      <c r="BP40" s="78"/>
      <c r="BQ40" s="148" t="str">
        <f t="shared" si="25"/>
        <v/>
      </c>
      <c r="BR40" s="47" t="str">
        <f t="shared" si="53"/>
        <v/>
      </c>
      <c r="BS40" s="48" t="str">
        <f>IF(ISBLANK(BT40),"",VLOOKUP(BR40,OutputOsiris!$A$9:$A$1008,1,FALSE))</f>
        <v/>
      </c>
      <c r="BT40" s="111"/>
      <c r="BU40" s="78"/>
      <c r="BV40" s="148" t="str">
        <f t="shared" si="27"/>
        <v/>
      </c>
      <c r="BW40" s="47" t="str">
        <f t="shared" si="54"/>
        <v/>
      </c>
      <c r="BX40" s="48" t="str">
        <f>IF(ISBLANK(BY40),"",VLOOKUP(BW40,OutputOsiris!$A$9:$A$1008,1,FALSE))</f>
        <v/>
      </c>
      <c r="BY40" s="111"/>
      <c r="BZ40" s="78"/>
      <c r="CA40" s="148" t="str">
        <f t="shared" si="29"/>
        <v/>
      </c>
    </row>
    <row r="41" spans="1:79" x14ac:dyDescent="0.2">
      <c r="A41" s="47" t="str">
        <f>IF($H$1="Score",IF(OutputOsiris!A41&lt;&gt;"9999999",OutputOsiris!A41,""),"")</f>
        <v/>
      </c>
      <c r="B41" s="76" t="str">
        <f t="shared" si="30"/>
        <v/>
      </c>
      <c r="C41" s="143" t="str">
        <f t="shared" si="31"/>
        <v/>
      </c>
      <c r="D41" s="47" t="str">
        <f>IF($H$1="Cijfer",IF(OutputOsiris!A41&lt;&gt;"9999999",OutputOsiris!A41,""),"")</f>
        <v/>
      </c>
      <c r="E41" s="76" t="str">
        <f t="shared" si="32"/>
        <v/>
      </c>
      <c r="F41" s="143" t="str">
        <f t="shared" si="33"/>
        <v/>
      </c>
      <c r="G41" s="47" t="str">
        <f>IF(ISBLANK(OutputOsiris!B41),"",OutputOsiris!B41)</f>
        <v/>
      </c>
      <c r="H41" s="47">
        <f>IF(AND($AG$7&gt;0,OutputOsiris!$A41&lt;&gt;"9999999"),VLOOKUP(OutputOsiris!A41,$AD$9:$AG$1008,4,FALSE),"")</f>
        <v>0</v>
      </c>
      <c r="I41" s="47">
        <f t="shared" si="34"/>
        <v>0</v>
      </c>
      <c r="J41" s="47">
        <f>IF(AND($AL$7&gt;0,OutputOsiris!$A41&lt;&gt;"9999999"),VLOOKUP(OutputOsiris!A41,$AI$9:$AL$1008,4,FALSE),"")</f>
        <v>0</v>
      </c>
      <c r="K41" s="47">
        <f t="shared" si="35"/>
        <v>0</v>
      </c>
      <c r="L41" s="47" t="str">
        <f>IF(AND($AQ$7&gt;0,OutputOsiris!$A41&lt;&gt;"9999999"),VLOOKUP(OutputOsiris!A41,$AN$9:$AQ$1008,4,FALSE),"")</f>
        <v/>
      </c>
      <c r="M41" s="47" t="str">
        <f t="shared" si="36"/>
        <v/>
      </c>
      <c r="N41" s="47" t="str">
        <f>IF(AND($AV$7&gt;0,OutputOsiris!$A41&lt;&gt;"9999999"),VLOOKUP(OutputOsiris!A41,$AS$9:$AV$1008,4,FALSE),"")</f>
        <v/>
      </c>
      <c r="O41" s="47" t="str">
        <f t="shared" si="37"/>
        <v/>
      </c>
      <c r="P41" s="47" t="str">
        <f>IF(AND($BA$7&gt;0,OutputOsiris!$A41&lt;&gt;"9999999"),VLOOKUP(OutputOsiris!A41,$AX$9:$BA$1008,4,FALSE),"")</f>
        <v/>
      </c>
      <c r="Q41" s="47" t="str">
        <f t="shared" si="38"/>
        <v/>
      </c>
      <c r="R41" s="47" t="str">
        <f>IF(AND($BF$7&gt;0,OutputOsiris!$A41&lt;&gt;"9999999"),VLOOKUP(OutputOsiris!A41,$BC$9:$BF$1008,4,FALSE),"")</f>
        <v/>
      </c>
      <c r="S41" s="47" t="str">
        <f t="shared" si="39"/>
        <v/>
      </c>
      <c r="T41" s="47" t="str">
        <f>IF(AND($BK$7&gt;0,OutputOsiris!$A41&lt;&gt;"9999999"),VLOOKUP(OutputOsiris!A41,$BH$9:$BK$1008,4,FALSE),"")</f>
        <v/>
      </c>
      <c r="U41" s="47" t="str">
        <f t="shared" si="40"/>
        <v/>
      </c>
      <c r="V41" s="47" t="str">
        <f>IF(AND($BP$7&gt;0,OutputOsiris!$A41&lt;&gt;"9999999"),VLOOKUP(OutputOsiris!A41,$BM$9:$BP$1008,4,FALSE),"")</f>
        <v/>
      </c>
      <c r="W41" s="47" t="str">
        <f t="shared" si="41"/>
        <v/>
      </c>
      <c r="X41" s="47" t="str">
        <f>IF(AND($BU$7&gt;0,OutputOsiris!$A41&lt;&gt;"9999999"),VLOOKUP(OutputOsiris!A41,$BR$9:$BU$1008,4,FALSE),"")</f>
        <v/>
      </c>
      <c r="Y41" s="47" t="str">
        <f t="shared" si="42"/>
        <v/>
      </c>
      <c r="Z41" s="47" t="str">
        <f>IF(AND($BZ$7&gt;0,OutputOsiris!$A41&lt;&gt;"9999999"),VLOOKUP(OutputOsiris!A41,$BW$9:$BZ$1008,4,FALSE),"")</f>
        <v/>
      </c>
      <c r="AA41" s="47" t="str">
        <f t="shared" si="43"/>
        <v/>
      </c>
      <c r="AB41" s="47">
        <f t="shared" si="44"/>
        <v>0</v>
      </c>
      <c r="AC41" s="47">
        <f t="shared" si="45"/>
        <v>0</v>
      </c>
      <c r="AD41" s="47" t="str">
        <f t="shared" si="46"/>
        <v/>
      </c>
      <c r="AE41" s="48" t="str">
        <f>IF(ISBLANK(AF41),"",VLOOKUP(AD41,OutputOsiris!$A$9:$A$1008,1,FALSE))</f>
        <v/>
      </c>
      <c r="AF41" s="111"/>
      <c r="AG41" s="78"/>
      <c r="AH41" s="148" t="str">
        <f t="shared" si="11"/>
        <v/>
      </c>
      <c r="AI41" s="47" t="str">
        <f t="shared" si="12"/>
        <v/>
      </c>
      <c r="AJ41" s="48" t="str">
        <f>IF(ISBLANK(AK41),"",VLOOKUP(AI41,OutputOsiris!$A$9:$A$1008,1,FALSE))</f>
        <v/>
      </c>
      <c r="AK41" s="112"/>
      <c r="AL41" s="78"/>
      <c r="AM41" s="148" t="str">
        <f t="shared" si="13"/>
        <v/>
      </c>
      <c r="AN41" s="47" t="str">
        <f t="shared" si="47"/>
        <v/>
      </c>
      <c r="AO41" s="48" t="str">
        <f>IF(ISBLANK(AP41),"",VLOOKUP(AN41,OutputOsiris!$A$9:$A$1008,1,FALSE))</f>
        <v/>
      </c>
      <c r="AP41" s="111"/>
      <c r="AQ41" s="78"/>
      <c r="AR41" s="148" t="str">
        <f t="shared" si="15"/>
        <v/>
      </c>
      <c r="AS41" s="47" t="str">
        <f t="shared" si="48"/>
        <v/>
      </c>
      <c r="AT41" s="48" t="str">
        <f>IF(ISBLANK(AU41),"",VLOOKUP(AS41,OutputOsiris!$A$9:$A$1008,1,FALSE))</f>
        <v/>
      </c>
      <c r="AU41" s="111"/>
      <c r="AV41" s="78"/>
      <c r="AW41" s="148" t="str">
        <f t="shared" si="17"/>
        <v/>
      </c>
      <c r="AX41" s="47" t="str">
        <f t="shared" si="49"/>
        <v/>
      </c>
      <c r="AY41" s="48" t="str">
        <f>IF(ISBLANK(AZ41),"",VLOOKUP(AX41,OutputOsiris!$A$9:$A$1008,1,FALSE))</f>
        <v/>
      </c>
      <c r="AZ41" s="111"/>
      <c r="BA41" s="78"/>
      <c r="BB41" s="148" t="str">
        <f t="shared" si="19"/>
        <v/>
      </c>
      <c r="BC41" s="47" t="str">
        <f t="shared" si="50"/>
        <v/>
      </c>
      <c r="BD41" s="48" t="str">
        <f>IF(ISBLANK(BE41),"",VLOOKUP(BC41,OutputOsiris!$A$9:$A$1008,1,FALSE))</f>
        <v/>
      </c>
      <c r="BE41" s="111"/>
      <c r="BF41" s="78"/>
      <c r="BG41" s="148" t="str">
        <f t="shared" si="21"/>
        <v/>
      </c>
      <c r="BH41" s="47" t="str">
        <f t="shared" si="51"/>
        <v/>
      </c>
      <c r="BI41" s="48" t="str">
        <f>IF(ISBLANK(BJ41),"",VLOOKUP(BH41,OutputOsiris!$A$9:$A$1008,1,FALSE))</f>
        <v/>
      </c>
      <c r="BJ41" s="111"/>
      <c r="BK41" s="78"/>
      <c r="BL41" s="148" t="str">
        <f t="shared" si="23"/>
        <v/>
      </c>
      <c r="BM41" s="47" t="str">
        <f t="shared" si="52"/>
        <v/>
      </c>
      <c r="BN41" s="48" t="str">
        <f>IF(ISBLANK(BO41),"",VLOOKUP(BM41,OutputOsiris!$A$9:$A$1008,1,FALSE))</f>
        <v/>
      </c>
      <c r="BO41" s="111"/>
      <c r="BP41" s="78"/>
      <c r="BQ41" s="148" t="str">
        <f t="shared" si="25"/>
        <v/>
      </c>
      <c r="BR41" s="47" t="str">
        <f t="shared" si="53"/>
        <v/>
      </c>
      <c r="BS41" s="48" t="str">
        <f>IF(ISBLANK(BT41),"",VLOOKUP(BR41,OutputOsiris!$A$9:$A$1008,1,FALSE))</f>
        <v/>
      </c>
      <c r="BT41" s="111"/>
      <c r="BU41" s="78"/>
      <c r="BV41" s="148" t="str">
        <f t="shared" si="27"/>
        <v/>
      </c>
      <c r="BW41" s="47" t="str">
        <f t="shared" si="54"/>
        <v/>
      </c>
      <c r="BX41" s="48" t="str">
        <f>IF(ISBLANK(BY41),"",VLOOKUP(BW41,OutputOsiris!$A$9:$A$1008,1,FALSE))</f>
        <v/>
      </c>
      <c r="BY41" s="111"/>
      <c r="BZ41" s="78"/>
      <c r="CA41" s="148" t="str">
        <f t="shared" si="29"/>
        <v/>
      </c>
    </row>
    <row r="42" spans="1:79" x14ac:dyDescent="0.2">
      <c r="A42" s="47" t="str">
        <f>IF($H$1="Score",IF(OutputOsiris!A42&lt;&gt;"9999999",OutputOsiris!A42,""),"")</f>
        <v/>
      </c>
      <c r="B42" s="76" t="str">
        <f t="shared" si="30"/>
        <v/>
      </c>
      <c r="C42" s="143" t="str">
        <f t="shared" si="31"/>
        <v/>
      </c>
      <c r="D42" s="47" t="str">
        <f>IF($H$1="Cijfer",IF(OutputOsiris!A42&lt;&gt;"9999999",OutputOsiris!A42,""),"")</f>
        <v/>
      </c>
      <c r="E42" s="76" t="str">
        <f t="shared" si="32"/>
        <v/>
      </c>
      <c r="F42" s="143" t="str">
        <f t="shared" si="33"/>
        <v/>
      </c>
      <c r="G42" s="47" t="str">
        <f>IF(ISBLANK(OutputOsiris!B42),"",OutputOsiris!B42)</f>
        <v/>
      </c>
      <c r="H42" s="47">
        <f>IF(AND($AG$7&gt;0,OutputOsiris!$A42&lt;&gt;"9999999"),VLOOKUP(OutputOsiris!A42,$AD$9:$AG$1008,4,FALSE),"")</f>
        <v>0</v>
      </c>
      <c r="I42" s="47">
        <f t="shared" si="34"/>
        <v>0</v>
      </c>
      <c r="J42" s="47">
        <f>IF(AND($AL$7&gt;0,OutputOsiris!$A42&lt;&gt;"9999999"),VLOOKUP(OutputOsiris!A42,$AI$9:$AL$1008,4,FALSE),"")</f>
        <v>0</v>
      </c>
      <c r="K42" s="47">
        <f t="shared" si="35"/>
        <v>0</v>
      </c>
      <c r="L42" s="47" t="str">
        <f>IF(AND($AQ$7&gt;0,OutputOsiris!$A42&lt;&gt;"9999999"),VLOOKUP(OutputOsiris!A42,$AN$9:$AQ$1008,4,FALSE),"")</f>
        <v/>
      </c>
      <c r="M42" s="47" t="str">
        <f t="shared" si="36"/>
        <v/>
      </c>
      <c r="N42" s="47" t="str">
        <f>IF(AND($AV$7&gt;0,OutputOsiris!$A42&lt;&gt;"9999999"),VLOOKUP(OutputOsiris!A42,$AS$9:$AV$1008,4,FALSE),"")</f>
        <v/>
      </c>
      <c r="O42" s="47" t="str">
        <f t="shared" si="37"/>
        <v/>
      </c>
      <c r="P42" s="47" t="str">
        <f>IF(AND($BA$7&gt;0,OutputOsiris!$A42&lt;&gt;"9999999"),VLOOKUP(OutputOsiris!A42,$AX$9:$BA$1008,4,FALSE),"")</f>
        <v/>
      </c>
      <c r="Q42" s="47" t="str">
        <f t="shared" si="38"/>
        <v/>
      </c>
      <c r="R42" s="47" t="str">
        <f>IF(AND($BF$7&gt;0,OutputOsiris!$A42&lt;&gt;"9999999"),VLOOKUP(OutputOsiris!A42,$BC$9:$BF$1008,4,FALSE),"")</f>
        <v/>
      </c>
      <c r="S42" s="47" t="str">
        <f t="shared" si="39"/>
        <v/>
      </c>
      <c r="T42" s="47" t="str">
        <f>IF(AND($BK$7&gt;0,OutputOsiris!$A42&lt;&gt;"9999999"),VLOOKUP(OutputOsiris!A42,$BH$9:$BK$1008,4,FALSE),"")</f>
        <v/>
      </c>
      <c r="U42" s="47" t="str">
        <f t="shared" si="40"/>
        <v/>
      </c>
      <c r="V42" s="47" t="str">
        <f>IF(AND($BP$7&gt;0,OutputOsiris!$A42&lt;&gt;"9999999"),VLOOKUP(OutputOsiris!A42,$BM$9:$BP$1008,4,FALSE),"")</f>
        <v/>
      </c>
      <c r="W42" s="47" t="str">
        <f t="shared" si="41"/>
        <v/>
      </c>
      <c r="X42" s="47" t="str">
        <f>IF(AND($BU$7&gt;0,OutputOsiris!$A42&lt;&gt;"9999999"),VLOOKUP(OutputOsiris!A42,$BR$9:$BU$1008,4,FALSE),"")</f>
        <v/>
      </c>
      <c r="Y42" s="47" t="str">
        <f t="shared" si="42"/>
        <v/>
      </c>
      <c r="Z42" s="47" t="str">
        <f>IF(AND($BZ$7&gt;0,OutputOsiris!$A42&lt;&gt;"9999999"),VLOOKUP(OutputOsiris!A42,$BW$9:$BZ$1008,4,FALSE),"")</f>
        <v/>
      </c>
      <c r="AA42" s="47" t="str">
        <f t="shared" si="43"/>
        <v/>
      </c>
      <c r="AB42" s="47">
        <f t="shared" si="44"/>
        <v>0</v>
      </c>
      <c r="AC42" s="47">
        <f t="shared" si="45"/>
        <v>0</v>
      </c>
      <c r="AD42" s="47" t="str">
        <f t="shared" si="46"/>
        <v/>
      </c>
      <c r="AE42" s="48" t="str">
        <f>IF(ISBLANK(AF42),"",VLOOKUP(AD42,OutputOsiris!$A$9:$A$1008,1,FALSE))</f>
        <v/>
      </c>
      <c r="AF42" s="111"/>
      <c r="AG42" s="78"/>
      <c r="AH42" s="148" t="str">
        <f t="shared" si="11"/>
        <v/>
      </c>
      <c r="AI42" s="47" t="str">
        <f t="shared" si="12"/>
        <v/>
      </c>
      <c r="AJ42" s="48" t="str">
        <f>IF(ISBLANK(AK42),"",VLOOKUP(AI42,OutputOsiris!$A$9:$A$1008,1,FALSE))</f>
        <v/>
      </c>
      <c r="AK42" s="112"/>
      <c r="AL42" s="78"/>
      <c r="AM42" s="148" t="str">
        <f t="shared" si="13"/>
        <v/>
      </c>
      <c r="AN42" s="47" t="str">
        <f t="shared" si="47"/>
        <v/>
      </c>
      <c r="AO42" s="48" t="str">
        <f>IF(ISBLANK(AP42),"",VLOOKUP(AN42,OutputOsiris!$A$9:$A$1008,1,FALSE))</f>
        <v/>
      </c>
      <c r="AP42" s="111"/>
      <c r="AQ42" s="78"/>
      <c r="AR42" s="148" t="str">
        <f t="shared" si="15"/>
        <v/>
      </c>
      <c r="AS42" s="47" t="str">
        <f t="shared" si="48"/>
        <v/>
      </c>
      <c r="AT42" s="48" t="str">
        <f>IF(ISBLANK(AU42),"",VLOOKUP(AS42,OutputOsiris!$A$9:$A$1008,1,FALSE))</f>
        <v/>
      </c>
      <c r="AU42" s="111"/>
      <c r="AV42" s="78"/>
      <c r="AW42" s="148" t="str">
        <f t="shared" si="17"/>
        <v/>
      </c>
      <c r="AX42" s="47" t="str">
        <f t="shared" si="49"/>
        <v/>
      </c>
      <c r="AY42" s="48" t="str">
        <f>IF(ISBLANK(AZ42),"",VLOOKUP(AX42,OutputOsiris!$A$9:$A$1008,1,FALSE))</f>
        <v/>
      </c>
      <c r="AZ42" s="111"/>
      <c r="BA42" s="78"/>
      <c r="BB42" s="148" t="str">
        <f t="shared" si="19"/>
        <v/>
      </c>
      <c r="BC42" s="47" t="str">
        <f t="shared" si="50"/>
        <v/>
      </c>
      <c r="BD42" s="48" t="str">
        <f>IF(ISBLANK(BE42),"",VLOOKUP(BC42,OutputOsiris!$A$9:$A$1008,1,FALSE))</f>
        <v/>
      </c>
      <c r="BE42" s="111"/>
      <c r="BF42" s="78"/>
      <c r="BG42" s="148" t="str">
        <f t="shared" si="21"/>
        <v/>
      </c>
      <c r="BH42" s="47" t="str">
        <f t="shared" si="51"/>
        <v/>
      </c>
      <c r="BI42" s="48" t="str">
        <f>IF(ISBLANK(BJ42),"",VLOOKUP(BH42,OutputOsiris!$A$9:$A$1008,1,FALSE))</f>
        <v/>
      </c>
      <c r="BJ42" s="111"/>
      <c r="BK42" s="78"/>
      <c r="BL42" s="148" t="str">
        <f t="shared" si="23"/>
        <v/>
      </c>
      <c r="BM42" s="47" t="str">
        <f t="shared" si="52"/>
        <v/>
      </c>
      <c r="BN42" s="48" t="str">
        <f>IF(ISBLANK(BO42),"",VLOOKUP(BM42,OutputOsiris!$A$9:$A$1008,1,FALSE))</f>
        <v/>
      </c>
      <c r="BO42" s="111"/>
      <c r="BP42" s="78"/>
      <c r="BQ42" s="148" t="str">
        <f t="shared" si="25"/>
        <v/>
      </c>
      <c r="BR42" s="47" t="str">
        <f t="shared" si="53"/>
        <v/>
      </c>
      <c r="BS42" s="48" t="str">
        <f>IF(ISBLANK(BT42),"",VLOOKUP(BR42,OutputOsiris!$A$9:$A$1008,1,FALSE))</f>
        <v/>
      </c>
      <c r="BT42" s="111"/>
      <c r="BU42" s="78"/>
      <c r="BV42" s="148" t="str">
        <f t="shared" si="27"/>
        <v/>
      </c>
      <c r="BW42" s="47" t="str">
        <f t="shared" si="54"/>
        <v/>
      </c>
      <c r="BX42" s="48" t="str">
        <f>IF(ISBLANK(BY42),"",VLOOKUP(BW42,OutputOsiris!$A$9:$A$1008,1,FALSE))</f>
        <v/>
      </c>
      <c r="BY42" s="111"/>
      <c r="BZ42" s="78"/>
      <c r="CA42" s="148" t="str">
        <f t="shared" si="29"/>
        <v/>
      </c>
    </row>
    <row r="43" spans="1:79" x14ac:dyDescent="0.2">
      <c r="A43" s="47" t="str">
        <f>IF($H$1="Score",IF(OutputOsiris!A43&lt;&gt;"9999999",OutputOsiris!A43,""),"")</f>
        <v/>
      </c>
      <c r="B43" s="76" t="str">
        <f t="shared" si="30"/>
        <v/>
      </c>
      <c r="C43" s="143" t="str">
        <f t="shared" si="31"/>
        <v/>
      </c>
      <c r="D43" s="47" t="str">
        <f>IF($H$1="Cijfer",IF(OutputOsiris!A43&lt;&gt;"9999999",OutputOsiris!A43,""),"")</f>
        <v/>
      </c>
      <c r="E43" s="76" t="str">
        <f t="shared" si="32"/>
        <v/>
      </c>
      <c r="F43" s="143" t="str">
        <f t="shared" si="33"/>
        <v/>
      </c>
      <c r="G43" s="47" t="str">
        <f>IF(ISBLANK(OutputOsiris!B43),"",OutputOsiris!B43)</f>
        <v/>
      </c>
      <c r="H43" s="47">
        <f>IF(AND($AG$7&gt;0,OutputOsiris!$A43&lt;&gt;"9999999"),VLOOKUP(OutputOsiris!A43,$AD$9:$AG$1008,4,FALSE),"")</f>
        <v>0</v>
      </c>
      <c r="I43" s="47">
        <f t="shared" si="34"/>
        <v>0</v>
      </c>
      <c r="J43" s="47">
        <f>IF(AND($AL$7&gt;0,OutputOsiris!$A43&lt;&gt;"9999999"),VLOOKUP(OutputOsiris!A43,$AI$9:$AL$1008,4,FALSE),"")</f>
        <v>0</v>
      </c>
      <c r="K43" s="47">
        <f t="shared" si="35"/>
        <v>0</v>
      </c>
      <c r="L43" s="47" t="str">
        <f>IF(AND($AQ$7&gt;0,OutputOsiris!$A43&lt;&gt;"9999999"),VLOOKUP(OutputOsiris!A43,$AN$9:$AQ$1008,4,FALSE),"")</f>
        <v/>
      </c>
      <c r="M43" s="47" t="str">
        <f t="shared" si="36"/>
        <v/>
      </c>
      <c r="N43" s="47" t="str">
        <f>IF(AND($AV$7&gt;0,OutputOsiris!$A43&lt;&gt;"9999999"),VLOOKUP(OutputOsiris!A43,$AS$9:$AV$1008,4,FALSE),"")</f>
        <v/>
      </c>
      <c r="O43" s="47" t="str">
        <f t="shared" si="37"/>
        <v/>
      </c>
      <c r="P43" s="47" t="str">
        <f>IF(AND($BA$7&gt;0,OutputOsiris!$A43&lt;&gt;"9999999"),VLOOKUP(OutputOsiris!A43,$AX$9:$BA$1008,4,FALSE),"")</f>
        <v/>
      </c>
      <c r="Q43" s="47" t="str">
        <f t="shared" si="38"/>
        <v/>
      </c>
      <c r="R43" s="47" t="str">
        <f>IF(AND($BF$7&gt;0,OutputOsiris!$A43&lt;&gt;"9999999"),VLOOKUP(OutputOsiris!A43,$BC$9:$BF$1008,4,FALSE),"")</f>
        <v/>
      </c>
      <c r="S43" s="47" t="str">
        <f t="shared" si="39"/>
        <v/>
      </c>
      <c r="T43" s="47" t="str">
        <f>IF(AND($BK$7&gt;0,OutputOsiris!$A43&lt;&gt;"9999999"),VLOOKUP(OutputOsiris!A43,$BH$9:$BK$1008,4,FALSE),"")</f>
        <v/>
      </c>
      <c r="U43" s="47" t="str">
        <f t="shared" si="40"/>
        <v/>
      </c>
      <c r="V43" s="47" t="str">
        <f>IF(AND($BP$7&gt;0,OutputOsiris!$A43&lt;&gt;"9999999"),VLOOKUP(OutputOsiris!A43,$BM$9:$BP$1008,4,FALSE),"")</f>
        <v/>
      </c>
      <c r="W43" s="47" t="str">
        <f t="shared" si="41"/>
        <v/>
      </c>
      <c r="X43" s="47" t="str">
        <f>IF(AND($BU$7&gt;0,OutputOsiris!$A43&lt;&gt;"9999999"),VLOOKUP(OutputOsiris!A43,$BR$9:$BU$1008,4,FALSE),"")</f>
        <v/>
      </c>
      <c r="Y43" s="47" t="str">
        <f t="shared" si="42"/>
        <v/>
      </c>
      <c r="Z43" s="47" t="str">
        <f>IF(AND($BZ$7&gt;0,OutputOsiris!$A43&lt;&gt;"9999999"),VLOOKUP(OutputOsiris!A43,$BW$9:$BZ$1008,4,FALSE),"")</f>
        <v/>
      </c>
      <c r="AA43" s="47" t="str">
        <f t="shared" si="43"/>
        <v/>
      </c>
      <c r="AB43" s="47">
        <f t="shared" si="44"/>
        <v>0</v>
      </c>
      <c r="AC43" s="47">
        <f t="shared" si="45"/>
        <v>0</v>
      </c>
      <c r="AD43" s="47" t="str">
        <f t="shared" si="46"/>
        <v/>
      </c>
      <c r="AE43" s="48" t="str">
        <f>IF(ISBLANK(AF43),"",VLOOKUP(AD43,OutputOsiris!$A$9:$A$1008,1,FALSE))</f>
        <v/>
      </c>
      <c r="AF43" s="111"/>
      <c r="AG43" s="78"/>
      <c r="AH43" s="148" t="str">
        <f t="shared" si="11"/>
        <v/>
      </c>
      <c r="AI43" s="47" t="str">
        <f t="shared" si="12"/>
        <v/>
      </c>
      <c r="AJ43" s="48" t="str">
        <f>IF(ISBLANK(AK43),"",VLOOKUP(AI43,OutputOsiris!$A$9:$A$1008,1,FALSE))</f>
        <v/>
      </c>
      <c r="AK43" s="112"/>
      <c r="AL43" s="78"/>
      <c r="AM43" s="148" t="str">
        <f t="shared" si="13"/>
        <v/>
      </c>
      <c r="AN43" s="47" t="str">
        <f t="shared" si="47"/>
        <v/>
      </c>
      <c r="AO43" s="48" t="str">
        <f>IF(ISBLANK(AP43),"",VLOOKUP(AN43,OutputOsiris!$A$9:$A$1008,1,FALSE))</f>
        <v/>
      </c>
      <c r="AP43" s="111"/>
      <c r="AQ43" s="78"/>
      <c r="AR43" s="148" t="str">
        <f t="shared" si="15"/>
        <v/>
      </c>
      <c r="AS43" s="47" t="str">
        <f t="shared" si="48"/>
        <v/>
      </c>
      <c r="AT43" s="48" t="str">
        <f>IF(ISBLANK(AU43),"",VLOOKUP(AS43,OutputOsiris!$A$9:$A$1008,1,FALSE))</f>
        <v/>
      </c>
      <c r="AU43" s="111"/>
      <c r="AV43" s="78"/>
      <c r="AW43" s="148" t="str">
        <f t="shared" si="17"/>
        <v/>
      </c>
      <c r="AX43" s="47" t="str">
        <f t="shared" si="49"/>
        <v/>
      </c>
      <c r="AY43" s="48" t="str">
        <f>IF(ISBLANK(AZ43),"",VLOOKUP(AX43,OutputOsiris!$A$9:$A$1008,1,FALSE))</f>
        <v/>
      </c>
      <c r="AZ43" s="111"/>
      <c r="BA43" s="78"/>
      <c r="BB43" s="148" t="str">
        <f t="shared" si="19"/>
        <v/>
      </c>
      <c r="BC43" s="47" t="str">
        <f t="shared" si="50"/>
        <v/>
      </c>
      <c r="BD43" s="48" t="str">
        <f>IF(ISBLANK(BE43),"",VLOOKUP(BC43,OutputOsiris!$A$9:$A$1008,1,FALSE))</f>
        <v/>
      </c>
      <c r="BE43" s="111"/>
      <c r="BF43" s="78"/>
      <c r="BG43" s="148" t="str">
        <f t="shared" si="21"/>
        <v/>
      </c>
      <c r="BH43" s="47" t="str">
        <f t="shared" si="51"/>
        <v/>
      </c>
      <c r="BI43" s="48" t="str">
        <f>IF(ISBLANK(BJ43),"",VLOOKUP(BH43,OutputOsiris!$A$9:$A$1008,1,FALSE))</f>
        <v/>
      </c>
      <c r="BJ43" s="111"/>
      <c r="BK43" s="78"/>
      <c r="BL43" s="148" t="str">
        <f t="shared" si="23"/>
        <v/>
      </c>
      <c r="BM43" s="47" t="str">
        <f t="shared" si="52"/>
        <v/>
      </c>
      <c r="BN43" s="48" t="str">
        <f>IF(ISBLANK(BO43),"",VLOOKUP(BM43,OutputOsiris!$A$9:$A$1008,1,FALSE))</f>
        <v/>
      </c>
      <c r="BO43" s="111"/>
      <c r="BP43" s="78"/>
      <c r="BQ43" s="148" t="str">
        <f t="shared" si="25"/>
        <v/>
      </c>
      <c r="BR43" s="47" t="str">
        <f t="shared" si="53"/>
        <v/>
      </c>
      <c r="BS43" s="48" t="str">
        <f>IF(ISBLANK(BT43),"",VLOOKUP(BR43,OutputOsiris!$A$9:$A$1008,1,FALSE))</f>
        <v/>
      </c>
      <c r="BT43" s="111"/>
      <c r="BU43" s="78"/>
      <c r="BV43" s="148" t="str">
        <f t="shared" si="27"/>
        <v/>
      </c>
      <c r="BW43" s="47" t="str">
        <f t="shared" si="54"/>
        <v/>
      </c>
      <c r="BX43" s="48" t="str">
        <f>IF(ISBLANK(BY43),"",VLOOKUP(BW43,OutputOsiris!$A$9:$A$1008,1,FALSE))</f>
        <v/>
      </c>
      <c r="BY43" s="111"/>
      <c r="BZ43" s="78"/>
      <c r="CA43" s="148" t="str">
        <f t="shared" si="29"/>
        <v/>
      </c>
    </row>
    <row r="44" spans="1:79" x14ac:dyDescent="0.2">
      <c r="A44" s="47" t="str">
        <f>IF($H$1="Score",IF(OutputOsiris!A44&lt;&gt;"9999999",OutputOsiris!A44,""),"")</f>
        <v/>
      </c>
      <c r="B44" s="76" t="str">
        <f t="shared" si="30"/>
        <v/>
      </c>
      <c r="C44" s="143" t="str">
        <f t="shared" si="31"/>
        <v/>
      </c>
      <c r="D44" s="47" t="str">
        <f>IF($H$1="Cijfer",IF(OutputOsiris!A44&lt;&gt;"9999999",OutputOsiris!A44,""),"")</f>
        <v/>
      </c>
      <c r="E44" s="76" t="str">
        <f t="shared" si="32"/>
        <v/>
      </c>
      <c r="F44" s="143" t="str">
        <f t="shared" si="33"/>
        <v/>
      </c>
      <c r="G44" s="47" t="str">
        <f>IF(ISBLANK(OutputOsiris!B44),"",OutputOsiris!B44)</f>
        <v/>
      </c>
      <c r="H44" s="47">
        <f>IF(AND($AG$7&gt;0,OutputOsiris!$A44&lt;&gt;"9999999"),VLOOKUP(OutputOsiris!A44,$AD$9:$AG$1008,4,FALSE),"")</f>
        <v>0</v>
      </c>
      <c r="I44" s="47">
        <f t="shared" si="34"/>
        <v>0</v>
      </c>
      <c r="J44" s="47">
        <f>IF(AND($AL$7&gt;0,OutputOsiris!$A44&lt;&gt;"9999999"),VLOOKUP(OutputOsiris!A44,$AI$9:$AL$1008,4,FALSE),"")</f>
        <v>0</v>
      </c>
      <c r="K44" s="47">
        <f t="shared" si="35"/>
        <v>0</v>
      </c>
      <c r="L44" s="47" t="str">
        <f>IF(AND($AQ$7&gt;0,OutputOsiris!$A44&lt;&gt;"9999999"),VLOOKUP(OutputOsiris!A44,$AN$9:$AQ$1008,4,FALSE),"")</f>
        <v/>
      </c>
      <c r="M44" s="47" t="str">
        <f t="shared" si="36"/>
        <v/>
      </c>
      <c r="N44" s="47" t="str">
        <f>IF(AND($AV$7&gt;0,OutputOsiris!$A44&lt;&gt;"9999999"),VLOOKUP(OutputOsiris!A44,$AS$9:$AV$1008,4,FALSE),"")</f>
        <v/>
      </c>
      <c r="O44" s="47" t="str">
        <f t="shared" si="37"/>
        <v/>
      </c>
      <c r="P44" s="47" t="str">
        <f>IF(AND($BA$7&gt;0,OutputOsiris!$A44&lt;&gt;"9999999"),VLOOKUP(OutputOsiris!A44,$AX$9:$BA$1008,4,FALSE),"")</f>
        <v/>
      </c>
      <c r="Q44" s="47" t="str">
        <f t="shared" si="38"/>
        <v/>
      </c>
      <c r="R44" s="47" t="str">
        <f>IF(AND($BF$7&gt;0,OutputOsiris!$A44&lt;&gt;"9999999"),VLOOKUP(OutputOsiris!A44,$BC$9:$BF$1008,4,FALSE),"")</f>
        <v/>
      </c>
      <c r="S44" s="47" t="str">
        <f t="shared" si="39"/>
        <v/>
      </c>
      <c r="T44" s="47" t="str">
        <f>IF(AND($BK$7&gt;0,OutputOsiris!$A44&lt;&gt;"9999999"),VLOOKUP(OutputOsiris!A44,$BH$9:$BK$1008,4,FALSE),"")</f>
        <v/>
      </c>
      <c r="U44" s="47" t="str">
        <f t="shared" si="40"/>
        <v/>
      </c>
      <c r="V44" s="47" t="str">
        <f>IF(AND($BP$7&gt;0,OutputOsiris!$A44&lt;&gt;"9999999"),VLOOKUP(OutputOsiris!A44,$BM$9:$BP$1008,4,FALSE),"")</f>
        <v/>
      </c>
      <c r="W44" s="47" t="str">
        <f t="shared" si="41"/>
        <v/>
      </c>
      <c r="X44" s="47" t="str">
        <f>IF(AND($BU$7&gt;0,OutputOsiris!$A44&lt;&gt;"9999999"),VLOOKUP(OutputOsiris!A44,$BR$9:$BU$1008,4,FALSE),"")</f>
        <v/>
      </c>
      <c r="Y44" s="47" t="str">
        <f t="shared" si="42"/>
        <v/>
      </c>
      <c r="Z44" s="47" t="str">
        <f>IF(AND($BZ$7&gt;0,OutputOsiris!$A44&lt;&gt;"9999999"),VLOOKUP(OutputOsiris!A44,$BW$9:$BZ$1008,4,FALSE),"")</f>
        <v/>
      </c>
      <c r="AA44" s="47" t="str">
        <f t="shared" si="43"/>
        <v/>
      </c>
      <c r="AB44" s="47">
        <f t="shared" si="44"/>
        <v>0</v>
      </c>
      <c r="AC44" s="47">
        <f t="shared" si="45"/>
        <v>0</v>
      </c>
      <c r="AD44" s="47" t="str">
        <f t="shared" si="46"/>
        <v/>
      </c>
      <c r="AE44" s="48" t="str">
        <f>IF(ISBLANK(AF44),"",VLOOKUP(AD44,OutputOsiris!$A$9:$A$1008,1,FALSE))</f>
        <v/>
      </c>
      <c r="AF44" s="111"/>
      <c r="AG44" s="78"/>
      <c r="AH44" s="148" t="str">
        <f t="shared" si="11"/>
        <v/>
      </c>
      <c r="AI44" s="47" t="str">
        <f t="shared" si="12"/>
        <v/>
      </c>
      <c r="AJ44" s="48" t="str">
        <f>IF(ISBLANK(AK44),"",VLOOKUP(AI44,OutputOsiris!$A$9:$A$1008,1,FALSE))</f>
        <v/>
      </c>
      <c r="AK44" s="112"/>
      <c r="AL44" s="78"/>
      <c r="AM44" s="148" t="str">
        <f t="shared" si="13"/>
        <v/>
      </c>
      <c r="AN44" s="47" t="str">
        <f t="shared" si="47"/>
        <v/>
      </c>
      <c r="AO44" s="48" t="str">
        <f>IF(ISBLANK(AP44),"",VLOOKUP(AN44,OutputOsiris!$A$9:$A$1008,1,FALSE))</f>
        <v/>
      </c>
      <c r="AP44" s="111"/>
      <c r="AQ44" s="78"/>
      <c r="AR44" s="148" t="str">
        <f t="shared" si="15"/>
        <v/>
      </c>
      <c r="AS44" s="47" t="str">
        <f t="shared" si="48"/>
        <v/>
      </c>
      <c r="AT44" s="48" t="str">
        <f>IF(ISBLANK(AU44),"",VLOOKUP(AS44,OutputOsiris!$A$9:$A$1008,1,FALSE))</f>
        <v/>
      </c>
      <c r="AU44" s="111"/>
      <c r="AV44" s="78"/>
      <c r="AW44" s="148" t="str">
        <f t="shared" si="17"/>
        <v/>
      </c>
      <c r="AX44" s="47" t="str">
        <f t="shared" si="49"/>
        <v/>
      </c>
      <c r="AY44" s="48" t="str">
        <f>IF(ISBLANK(AZ44),"",VLOOKUP(AX44,OutputOsiris!$A$9:$A$1008,1,FALSE))</f>
        <v/>
      </c>
      <c r="AZ44" s="111"/>
      <c r="BA44" s="78"/>
      <c r="BB44" s="148" t="str">
        <f t="shared" si="19"/>
        <v/>
      </c>
      <c r="BC44" s="47" t="str">
        <f t="shared" si="50"/>
        <v/>
      </c>
      <c r="BD44" s="48" t="str">
        <f>IF(ISBLANK(BE44),"",VLOOKUP(BC44,OutputOsiris!$A$9:$A$1008,1,FALSE))</f>
        <v/>
      </c>
      <c r="BE44" s="111"/>
      <c r="BF44" s="78"/>
      <c r="BG44" s="148" t="str">
        <f t="shared" si="21"/>
        <v/>
      </c>
      <c r="BH44" s="47" t="str">
        <f t="shared" si="51"/>
        <v/>
      </c>
      <c r="BI44" s="48" t="str">
        <f>IF(ISBLANK(BJ44),"",VLOOKUP(BH44,OutputOsiris!$A$9:$A$1008,1,FALSE))</f>
        <v/>
      </c>
      <c r="BJ44" s="111"/>
      <c r="BK44" s="78"/>
      <c r="BL44" s="148" t="str">
        <f t="shared" si="23"/>
        <v/>
      </c>
      <c r="BM44" s="47" t="str">
        <f t="shared" si="52"/>
        <v/>
      </c>
      <c r="BN44" s="48" t="str">
        <f>IF(ISBLANK(BO44),"",VLOOKUP(BM44,OutputOsiris!$A$9:$A$1008,1,FALSE))</f>
        <v/>
      </c>
      <c r="BO44" s="111"/>
      <c r="BP44" s="78"/>
      <c r="BQ44" s="148" t="str">
        <f t="shared" si="25"/>
        <v/>
      </c>
      <c r="BR44" s="47" t="str">
        <f t="shared" si="53"/>
        <v/>
      </c>
      <c r="BS44" s="48" t="str">
        <f>IF(ISBLANK(BT44),"",VLOOKUP(BR44,OutputOsiris!$A$9:$A$1008,1,FALSE))</f>
        <v/>
      </c>
      <c r="BT44" s="111"/>
      <c r="BU44" s="78"/>
      <c r="BV44" s="148" t="str">
        <f t="shared" si="27"/>
        <v/>
      </c>
      <c r="BW44" s="47" t="str">
        <f t="shared" si="54"/>
        <v/>
      </c>
      <c r="BX44" s="48" t="str">
        <f>IF(ISBLANK(BY44),"",VLOOKUP(BW44,OutputOsiris!$A$9:$A$1008,1,FALSE))</f>
        <v/>
      </c>
      <c r="BY44" s="111"/>
      <c r="BZ44" s="78"/>
      <c r="CA44" s="148" t="str">
        <f t="shared" si="29"/>
        <v/>
      </c>
    </row>
    <row r="45" spans="1:79" x14ac:dyDescent="0.2">
      <c r="A45" s="47" t="str">
        <f>IF($H$1="Score",IF(OutputOsiris!A45&lt;&gt;"9999999",OutputOsiris!A45,""),"")</f>
        <v/>
      </c>
      <c r="B45" s="76" t="str">
        <f t="shared" si="30"/>
        <v/>
      </c>
      <c r="C45" s="143" t="str">
        <f t="shared" si="31"/>
        <v/>
      </c>
      <c r="D45" s="47" t="str">
        <f>IF($H$1="Cijfer",IF(OutputOsiris!A45&lt;&gt;"9999999",OutputOsiris!A45,""),"")</f>
        <v/>
      </c>
      <c r="E45" s="76" t="str">
        <f t="shared" si="32"/>
        <v/>
      </c>
      <c r="F45" s="143" t="str">
        <f t="shared" si="33"/>
        <v/>
      </c>
      <c r="G45" s="47" t="str">
        <f>IF(ISBLANK(OutputOsiris!B45),"",OutputOsiris!B45)</f>
        <v/>
      </c>
      <c r="H45" s="47">
        <f>IF(AND($AG$7&gt;0,OutputOsiris!$A45&lt;&gt;"9999999"),VLOOKUP(OutputOsiris!A45,$AD$9:$AG$1008,4,FALSE),"")</f>
        <v>0</v>
      </c>
      <c r="I45" s="47">
        <f t="shared" si="34"/>
        <v>0</v>
      </c>
      <c r="J45" s="47">
        <f>IF(AND($AL$7&gt;0,OutputOsiris!$A45&lt;&gt;"9999999"),VLOOKUP(OutputOsiris!A45,$AI$9:$AL$1008,4,FALSE),"")</f>
        <v>0</v>
      </c>
      <c r="K45" s="47">
        <f t="shared" si="35"/>
        <v>0</v>
      </c>
      <c r="L45" s="47" t="str">
        <f>IF(AND($AQ$7&gt;0,OutputOsiris!$A45&lt;&gt;"9999999"),VLOOKUP(OutputOsiris!A45,$AN$9:$AQ$1008,4,FALSE),"")</f>
        <v/>
      </c>
      <c r="M45" s="47" t="str">
        <f t="shared" si="36"/>
        <v/>
      </c>
      <c r="N45" s="47" t="str">
        <f>IF(AND($AV$7&gt;0,OutputOsiris!$A45&lt;&gt;"9999999"),VLOOKUP(OutputOsiris!A45,$AS$9:$AV$1008,4,FALSE),"")</f>
        <v/>
      </c>
      <c r="O45" s="47" t="str">
        <f t="shared" si="37"/>
        <v/>
      </c>
      <c r="P45" s="47" t="str">
        <f>IF(AND($BA$7&gt;0,OutputOsiris!$A45&lt;&gt;"9999999"),VLOOKUP(OutputOsiris!A45,$AX$9:$BA$1008,4,FALSE),"")</f>
        <v/>
      </c>
      <c r="Q45" s="47" t="str">
        <f t="shared" si="38"/>
        <v/>
      </c>
      <c r="R45" s="47" t="str">
        <f>IF(AND($BF$7&gt;0,OutputOsiris!$A45&lt;&gt;"9999999"),VLOOKUP(OutputOsiris!A45,$BC$9:$BF$1008,4,FALSE),"")</f>
        <v/>
      </c>
      <c r="S45" s="47" t="str">
        <f t="shared" si="39"/>
        <v/>
      </c>
      <c r="T45" s="47" t="str">
        <f>IF(AND($BK$7&gt;0,OutputOsiris!$A45&lt;&gt;"9999999"),VLOOKUP(OutputOsiris!A45,$BH$9:$BK$1008,4,FALSE),"")</f>
        <v/>
      </c>
      <c r="U45" s="47" t="str">
        <f t="shared" si="40"/>
        <v/>
      </c>
      <c r="V45" s="47" t="str">
        <f>IF(AND($BP$7&gt;0,OutputOsiris!$A45&lt;&gt;"9999999"),VLOOKUP(OutputOsiris!A45,$BM$9:$BP$1008,4,FALSE),"")</f>
        <v/>
      </c>
      <c r="W45" s="47" t="str">
        <f t="shared" si="41"/>
        <v/>
      </c>
      <c r="X45" s="47" t="str">
        <f>IF(AND($BU$7&gt;0,OutputOsiris!$A45&lt;&gt;"9999999"),VLOOKUP(OutputOsiris!A45,$BR$9:$BU$1008,4,FALSE),"")</f>
        <v/>
      </c>
      <c r="Y45" s="47" t="str">
        <f t="shared" si="42"/>
        <v/>
      </c>
      <c r="Z45" s="47" t="str">
        <f>IF(AND($BZ$7&gt;0,OutputOsiris!$A45&lt;&gt;"9999999"),VLOOKUP(OutputOsiris!A45,$BW$9:$BZ$1008,4,FALSE),"")</f>
        <v/>
      </c>
      <c r="AA45" s="47" t="str">
        <f t="shared" si="43"/>
        <v/>
      </c>
      <c r="AB45" s="47">
        <f t="shared" si="44"/>
        <v>0</v>
      </c>
      <c r="AC45" s="47">
        <f t="shared" si="45"/>
        <v>0</v>
      </c>
      <c r="AD45" s="47" t="str">
        <f t="shared" si="46"/>
        <v/>
      </c>
      <c r="AE45" s="48" t="str">
        <f>IF(ISBLANK(AF45),"",VLOOKUP(AD45,OutputOsiris!$A$9:$A$1008,1,FALSE))</f>
        <v/>
      </c>
      <c r="AF45" s="111"/>
      <c r="AG45" s="78"/>
      <c r="AH45" s="148" t="str">
        <f t="shared" si="11"/>
        <v/>
      </c>
      <c r="AI45" s="47" t="str">
        <f t="shared" si="12"/>
        <v/>
      </c>
      <c r="AJ45" s="48" t="str">
        <f>IF(ISBLANK(AK45),"",VLOOKUP(AI45,OutputOsiris!$A$9:$A$1008,1,FALSE))</f>
        <v/>
      </c>
      <c r="AK45" s="112"/>
      <c r="AL45" s="78"/>
      <c r="AM45" s="148" t="str">
        <f t="shared" si="13"/>
        <v/>
      </c>
      <c r="AN45" s="47" t="str">
        <f t="shared" si="47"/>
        <v/>
      </c>
      <c r="AO45" s="48" t="str">
        <f>IF(ISBLANK(AP45),"",VLOOKUP(AN45,OutputOsiris!$A$9:$A$1008,1,FALSE))</f>
        <v/>
      </c>
      <c r="AP45" s="111"/>
      <c r="AQ45" s="78"/>
      <c r="AR45" s="148" t="str">
        <f t="shared" si="15"/>
        <v/>
      </c>
      <c r="AS45" s="47" t="str">
        <f t="shared" si="48"/>
        <v/>
      </c>
      <c r="AT45" s="48" t="str">
        <f>IF(ISBLANK(AU45),"",VLOOKUP(AS45,OutputOsiris!$A$9:$A$1008,1,FALSE))</f>
        <v/>
      </c>
      <c r="AU45" s="111"/>
      <c r="AV45" s="78"/>
      <c r="AW45" s="148" t="str">
        <f t="shared" si="17"/>
        <v/>
      </c>
      <c r="AX45" s="47" t="str">
        <f t="shared" si="49"/>
        <v/>
      </c>
      <c r="AY45" s="48" t="str">
        <f>IF(ISBLANK(AZ45),"",VLOOKUP(AX45,OutputOsiris!$A$9:$A$1008,1,FALSE))</f>
        <v/>
      </c>
      <c r="AZ45" s="111"/>
      <c r="BA45" s="78"/>
      <c r="BB45" s="148" t="str">
        <f t="shared" si="19"/>
        <v/>
      </c>
      <c r="BC45" s="47" t="str">
        <f t="shared" si="50"/>
        <v/>
      </c>
      <c r="BD45" s="48" t="str">
        <f>IF(ISBLANK(BE45),"",VLOOKUP(BC45,OutputOsiris!$A$9:$A$1008,1,FALSE))</f>
        <v/>
      </c>
      <c r="BE45" s="111"/>
      <c r="BF45" s="78"/>
      <c r="BG45" s="148" t="str">
        <f t="shared" si="21"/>
        <v/>
      </c>
      <c r="BH45" s="47" t="str">
        <f t="shared" si="51"/>
        <v/>
      </c>
      <c r="BI45" s="48" t="str">
        <f>IF(ISBLANK(BJ45),"",VLOOKUP(BH45,OutputOsiris!$A$9:$A$1008,1,FALSE))</f>
        <v/>
      </c>
      <c r="BJ45" s="111"/>
      <c r="BK45" s="78"/>
      <c r="BL45" s="148" t="str">
        <f t="shared" si="23"/>
        <v/>
      </c>
      <c r="BM45" s="47" t="str">
        <f t="shared" si="52"/>
        <v/>
      </c>
      <c r="BN45" s="48" t="str">
        <f>IF(ISBLANK(BO45),"",VLOOKUP(BM45,OutputOsiris!$A$9:$A$1008,1,FALSE))</f>
        <v/>
      </c>
      <c r="BO45" s="111"/>
      <c r="BP45" s="78"/>
      <c r="BQ45" s="148" t="str">
        <f t="shared" si="25"/>
        <v/>
      </c>
      <c r="BR45" s="47" t="str">
        <f t="shared" si="53"/>
        <v/>
      </c>
      <c r="BS45" s="48" t="str">
        <f>IF(ISBLANK(BT45),"",VLOOKUP(BR45,OutputOsiris!$A$9:$A$1008,1,FALSE))</f>
        <v/>
      </c>
      <c r="BT45" s="111"/>
      <c r="BU45" s="78"/>
      <c r="BV45" s="148" t="str">
        <f t="shared" si="27"/>
        <v/>
      </c>
      <c r="BW45" s="47" t="str">
        <f t="shared" si="54"/>
        <v/>
      </c>
      <c r="BX45" s="48" t="str">
        <f>IF(ISBLANK(BY45),"",VLOOKUP(BW45,OutputOsiris!$A$9:$A$1008,1,FALSE))</f>
        <v/>
      </c>
      <c r="BY45" s="111"/>
      <c r="BZ45" s="78"/>
      <c r="CA45" s="148" t="str">
        <f t="shared" si="29"/>
        <v/>
      </c>
    </row>
    <row r="46" spans="1:79" x14ac:dyDescent="0.2">
      <c r="A46" s="47" t="str">
        <f>IF($H$1="Score",IF(OutputOsiris!A46&lt;&gt;"9999999",OutputOsiris!A46,""),"")</f>
        <v/>
      </c>
      <c r="B46" s="76" t="str">
        <f t="shared" si="30"/>
        <v/>
      </c>
      <c r="C46" s="143" t="str">
        <f t="shared" si="31"/>
        <v/>
      </c>
      <c r="D46" s="47" t="str">
        <f>IF($H$1="Cijfer",IF(OutputOsiris!A46&lt;&gt;"9999999",OutputOsiris!A46,""),"")</f>
        <v/>
      </c>
      <c r="E46" s="76" t="str">
        <f t="shared" si="32"/>
        <v/>
      </c>
      <c r="F46" s="143" t="str">
        <f t="shared" si="33"/>
        <v/>
      </c>
      <c r="G46" s="47" t="str">
        <f>IF(ISBLANK(OutputOsiris!B46),"",OutputOsiris!B46)</f>
        <v/>
      </c>
      <c r="H46" s="47">
        <f>IF(AND($AG$7&gt;0,OutputOsiris!$A46&lt;&gt;"9999999"),VLOOKUP(OutputOsiris!A46,$AD$9:$AG$1008,4,FALSE),"")</f>
        <v>0</v>
      </c>
      <c r="I46" s="47">
        <f t="shared" si="34"/>
        <v>0</v>
      </c>
      <c r="J46" s="47">
        <f>IF(AND($AL$7&gt;0,OutputOsiris!$A46&lt;&gt;"9999999"),VLOOKUP(OutputOsiris!A46,$AI$9:$AL$1008,4,FALSE),"")</f>
        <v>0</v>
      </c>
      <c r="K46" s="47">
        <f t="shared" si="35"/>
        <v>0</v>
      </c>
      <c r="L46" s="47" t="str">
        <f>IF(AND($AQ$7&gt;0,OutputOsiris!$A46&lt;&gt;"9999999"),VLOOKUP(OutputOsiris!A46,$AN$9:$AQ$1008,4,FALSE),"")</f>
        <v/>
      </c>
      <c r="M46" s="47" t="str">
        <f t="shared" si="36"/>
        <v/>
      </c>
      <c r="N46" s="47" t="str">
        <f>IF(AND($AV$7&gt;0,OutputOsiris!$A46&lt;&gt;"9999999"),VLOOKUP(OutputOsiris!A46,$AS$9:$AV$1008,4,FALSE),"")</f>
        <v/>
      </c>
      <c r="O46" s="47" t="str">
        <f t="shared" si="37"/>
        <v/>
      </c>
      <c r="P46" s="47" t="str">
        <f>IF(AND($BA$7&gt;0,OutputOsiris!$A46&lt;&gt;"9999999"),VLOOKUP(OutputOsiris!A46,$AX$9:$BA$1008,4,FALSE),"")</f>
        <v/>
      </c>
      <c r="Q46" s="47" t="str">
        <f t="shared" si="38"/>
        <v/>
      </c>
      <c r="R46" s="47" t="str">
        <f>IF(AND($BF$7&gt;0,OutputOsiris!$A46&lt;&gt;"9999999"),VLOOKUP(OutputOsiris!A46,$BC$9:$BF$1008,4,FALSE),"")</f>
        <v/>
      </c>
      <c r="S46" s="47" t="str">
        <f t="shared" si="39"/>
        <v/>
      </c>
      <c r="T46" s="47" t="str">
        <f>IF(AND($BK$7&gt;0,OutputOsiris!$A46&lt;&gt;"9999999"),VLOOKUP(OutputOsiris!A46,$BH$9:$BK$1008,4,FALSE),"")</f>
        <v/>
      </c>
      <c r="U46" s="47" t="str">
        <f t="shared" si="40"/>
        <v/>
      </c>
      <c r="V46" s="47" t="str">
        <f>IF(AND($BP$7&gt;0,OutputOsiris!$A46&lt;&gt;"9999999"),VLOOKUP(OutputOsiris!A46,$BM$9:$BP$1008,4,FALSE),"")</f>
        <v/>
      </c>
      <c r="W46" s="47" t="str">
        <f t="shared" si="41"/>
        <v/>
      </c>
      <c r="X46" s="47" t="str">
        <f>IF(AND($BU$7&gt;0,OutputOsiris!$A46&lt;&gt;"9999999"),VLOOKUP(OutputOsiris!A46,$BR$9:$BU$1008,4,FALSE),"")</f>
        <v/>
      </c>
      <c r="Y46" s="47" t="str">
        <f t="shared" si="42"/>
        <v/>
      </c>
      <c r="Z46" s="47" t="str">
        <f>IF(AND($BZ$7&gt;0,OutputOsiris!$A46&lt;&gt;"9999999"),VLOOKUP(OutputOsiris!A46,$BW$9:$BZ$1008,4,FALSE),"")</f>
        <v/>
      </c>
      <c r="AA46" s="47" t="str">
        <f t="shared" si="43"/>
        <v/>
      </c>
      <c r="AB46" s="47">
        <f t="shared" si="44"/>
        <v>0</v>
      </c>
      <c r="AC46" s="47">
        <f t="shared" si="45"/>
        <v>0</v>
      </c>
      <c r="AD46" s="47" t="str">
        <f t="shared" si="46"/>
        <v/>
      </c>
      <c r="AE46" s="48" t="str">
        <f>IF(ISBLANK(AF46),"",VLOOKUP(AD46,OutputOsiris!$A$9:$A$1008,1,FALSE))</f>
        <v/>
      </c>
      <c r="AF46" s="111"/>
      <c r="AG46" s="78"/>
      <c r="AH46" s="148" t="str">
        <f t="shared" si="11"/>
        <v/>
      </c>
      <c r="AI46" s="47" t="str">
        <f t="shared" si="12"/>
        <v/>
      </c>
      <c r="AJ46" s="48" t="str">
        <f>IF(ISBLANK(AK46),"",VLOOKUP(AI46,OutputOsiris!$A$9:$A$1008,1,FALSE))</f>
        <v/>
      </c>
      <c r="AK46" s="112"/>
      <c r="AL46" s="78"/>
      <c r="AM46" s="148" t="str">
        <f t="shared" si="13"/>
        <v/>
      </c>
      <c r="AN46" s="47" t="str">
        <f t="shared" si="47"/>
        <v/>
      </c>
      <c r="AO46" s="48" t="str">
        <f>IF(ISBLANK(AP46),"",VLOOKUP(AN46,OutputOsiris!$A$9:$A$1008,1,FALSE))</f>
        <v/>
      </c>
      <c r="AP46" s="111"/>
      <c r="AQ46" s="78"/>
      <c r="AR46" s="148" t="str">
        <f t="shared" si="15"/>
        <v/>
      </c>
      <c r="AS46" s="47" t="str">
        <f t="shared" si="48"/>
        <v/>
      </c>
      <c r="AT46" s="48" t="str">
        <f>IF(ISBLANK(AU46),"",VLOOKUP(AS46,OutputOsiris!$A$9:$A$1008,1,FALSE))</f>
        <v/>
      </c>
      <c r="AU46" s="111"/>
      <c r="AV46" s="78"/>
      <c r="AW46" s="148" t="str">
        <f t="shared" si="17"/>
        <v/>
      </c>
      <c r="AX46" s="47" t="str">
        <f t="shared" si="49"/>
        <v/>
      </c>
      <c r="AY46" s="48" t="str">
        <f>IF(ISBLANK(AZ46),"",VLOOKUP(AX46,OutputOsiris!$A$9:$A$1008,1,FALSE))</f>
        <v/>
      </c>
      <c r="AZ46" s="111"/>
      <c r="BA46" s="78"/>
      <c r="BB46" s="148" t="str">
        <f t="shared" si="19"/>
        <v/>
      </c>
      <c r="BC46" s="47" t="str">
        <f t="shared" si="50"/>
        <v/>
      </c>
      <c r="BD46" s="48" t="str">
        <f>IF(ISBLANK(BE46),"",VLOOKUP(BC46,OutputOsiris!$A$9:$A$1008,1,FALSE))</f>
        <v/>
      </c>
      <c r="BE46" s="111"/>
      <c r="BF46" s="78"/>
      <c r="BG46" s="148" t="str">
        <f t="shared" si="21"/>
        <v/>
      </c>
      <c r="BH46" s="47" t="str">
        <f t="shared" si="51"/>
        <v/>
      </c>
      <c r="BI46" s="48" t="str">
        <f>IF(ISBLANK(BJ46),"",VLOOKUP(BH46,OutputOsiris!$A$9:$A$1008,1,FALSE))</f>
        <v/>
      </c>
      <c r="BJ46" s="111"/>
      <c r="BK46" s="78"/>
      <c r="BL46" s="148" t="str">
        <f t="shared" si="23"/>
        <v/>
      </c>
      <c r="BM46" s="47" t="str">
        <f t="shared" si="52"/>
        <v/>
      </c>
      <c r="BN46" s="48" t="str">
        <f>IF(ISBLANK(BO46),"",VLOOKUP(BM46,OutputOsiris!$A$9:$A$1008,1,FALSE))</f>
        <v/>
      </c>
      <c r="BO46" s="111"/>
      <c r="BP46" s="78"/>
      <c r="BQ46" s="148" t="str">
        <f t="shared" si="25"/>
        <v/>
      </c>
      <c r="BR46" s="47" t="str">
        <f t="shared" si="53"/>
        <v/>
      </c>
      <c r="BS46" s="48" t="str">
        <f>IF(ISBLANK(BT46),"",VLOOKUP(BR46,OutputOsiris!$A$9:$A$1008,1,FALSE))</f>
        <v/>
      </c>
      <c r="BT46" s="111"/>
      <c r="BU46" s="78"/>
      <c r="BV46" s="148" t="str">
        <f t="shared" si="27"/>
        <v/>
      </c>
      <c r="BW46" s="47" t="str">
        <f t="shared" si="54"/>
        <v/>
      </c>
      <c r="BX46" s="48" t="str">
        <f>IF(ISBLANK(BY46),"",VLOOKUP(BW46,OutputOsiris!$A$9:$A$1008,1,FALSE))</f>
        <v/>
      </c>
      <c r="BY46" s="111"/>
      <c r="BZ46" s="78"/>
      <c r="CA46" s="148" t="str">
        <f t="shared" si="29"/>
        <v/>
      </c>
    </row>
    <row r="47" spans="1:79" x14ac:dyDescent="0.2">
      <c r="A47" s="47" t="str">
        <f>IF($H$1="Score",IF(OutputOsiris!A47&lt;&gt;"9999999",OutputOsiris!A47,""),"")</f>
        <v/>
      </c>
      <c r="B47" s="76" t="str">
        <f t="shared" si="30"/>
        <v/>
      </c>
      <c r="C47" s="143" t="str">
        <f t="shared" si="31"/>
        <v/>
      </c>
      <c r="D47" s="47" t="str">
        <f>IF($H$1="Cijfer",IF(OutputOsiris!A47&lt;&gt;"9999999",OutputOsiris!A47,""),"")</f>
        <v/>
      </c>
      <c r="E47" s="76" t="str">
        <f t="shared" si="32"/>
        <v/>
      </c>
      <c r="F47" s="143" t="str">
        <f t="shared" si="33"/>
        <v/>
      </c>
      <c r="G47" s="47" t="str">
        <f>IF(ISBLANK(OutputOsiris!B47),"",OutputOsiris!B47)</f>
        <v/>
      </c>
      <c r="H47" s="47">
        <f>IF(AND($AG$7&gt;0,OutputOsiris!$A47&lt;&gt;"9999999"),VLOOKUP(OutputOsiris!A47,$AD$9:$AG$1008,4,FALSE),"")</f>
        <v>0</v>
      </c>
      <c r="I47" s="47">
        <f t="shared" si="34"/>
        <v>0</v>
      </c>
      <c r="J47" s="47">
        <f>IF(AND($AL$7&gt;0,OutputOsiris!$A47&lt;&gt;"9999999"),VLOOKUP(OutputOsiris!A47,$AI$9:$AL$1008,4,FALSE),"")</f>
        <v>0</v>
      </c>
      <c r="K47" s="47">
        <f t="shared" si="35"/>
        <v>0</v>
      </c>
      <c r="L47" s="47" t="str">
        <f>IF(AND($AQ$7&gt;0,OutputOsiris!$A47&lt;&gt;"9999999"),VLOOKUP(OutputOsiris!A47,$AN$9:$AQ$1008,4,FALSE),"")</f>
        <v/>
      </c>
      <c r="M47" s="47" t="str">
        <f t="shared" si="36"/>
        <v/>
      </c>
      <c r="N47" s="47" t="str">
        <f>IF(AND($AV$7&gt;0,OutputOsiris!$A47&lt;&gt;"9999999"),VLOOKUP(OutputOsiris!A47,$AS$9:$AV$1008,4,FALSE),"")</f>
        <v/>
      </c>
      <c r="O47" s="47" t="str">
        <f t="shared" si="37"/>
        <v/>
      </c>
      <c r="P47" s="47" t="str">
        <f>IF(AND($BA$7&gt;0,OutputOsiris!$A47&lt;&gt;"9999999"),VLOOKUP(OutputOsiris!A47,$AX$9:$BA$1008,4,FALSE),"")</f>
        <v/>
      </c>
      <c r="Q47" s="47" t="str">
        <f t="shared" si="38"/>
        <v/>
      </c>
      <c r="R47" s="47" t="str">
        <f>IF(AND($BF$7&gt;0,OutputOsiris!$A47&lt;&gt;"9999999"),VLOOKUP(OutputOsiris!A47,$BC$9:$BF$1008,4,FALSE),"")</f>
        <v/>
      </c>
      <c r="S47" s="47" t="str">
        <f t="shared" si="39"/>
        <v/>
      </c>
      <c r="T47" s="47" t="str">
        <f>IF(AND($BK$7&gt;0,OutputOsiris!$A47&lt;&gt;"9999999"),VLOOKUP(OutputOsiris!A47,$BH$9:$BK$1008,4,FALSE),"")</f>
        <v/>
      </c>
      <c r="U47" s="47" t="str">
        <f t="shared" si="40"/>
        <v/>
      </c>
      <c r="V47" s="47" t="str">
        <f>IF(AND($BP$7&gt;0,OutputOsiris!$A47&lt;&gt;"9999999"),VLOOKUP(OutputOsiris!A47,$BM$9:$BP$1008,4,FALSE),"")</f>
        <v/>
      </c>
      <c r="W47" s="47" t="str">
        <f t="shared" si="41"/>
        <v/>
      </c>
      <c r="X47" s="47" t="str">
        <f>IF(AND($BU$7&gt;0,OutputOsiris!$A47&lt;&gt;"9999999"),VLOOKUP(OutputOsiris!A47,$BR$9:$BU$1008,4,FALSE),"")</f>
        <v/>
      </c>
      <c r="Y47" s="47" t="str">
        <f t="shared" si="42"/>
        <v/>
      </c>
      <c r="Z47" s="47" t="str">
        <f>IF(AND($BZ$7&gt;0,OutputOsiris!$A47&lt;&gt;"9999999"),VLOOKUP(OutputOsiris!A47,$BW$9:$BZ$1008,4,FALSE),"")</f>
        <v/>
      </c>
      <c r="AA47" s="47" t="str">
        <f t="shared" si="43"/>
        <v/>
      </c>
      <c r="AB47" s="47">
        <f t="shared" si="44"/>
        <v>0</v>
      </c>
      <c r="AC47" s="47">
        <f t="shared" si="45"/>
        <v>0</v>
      </c>
      <c r="AD47" s="47" t="str">
        <f t="shared" si="46"/>
        <v/>
      </c>
      <c r="AE47" s="48" t="str">
        <f>IF(ISBLANK(AF47),"",VLOOKUP(AD47,OutputOsiris!$A$9:$A$1008,1,FALSE))</f>
        <v/>
      </c>
      <c r="AF47" s="111"/>
      <c r="AG47" s="78"/>
      <c r="AH47" s="148" t="str">
        <f t="shared" si="11"/>
        <v/>
      </c>
      <c r="AI47" s="47" t="str">
        <f t="shared" si="12"/>
        <v/>
      </c>
      <c r="AJ47" s="48" t="str">
        <f>IF(ISBLANK(AK47),"",VLOOKUP(AI47,OutputOsiris!$A$9:$A$1008,1,FALSE))</f>
        <v/>
      </c>
      <c r="AK47" s="112"/>
      <c r="AL47" s="78"/>
      <c r="AM47" s="148" t="str">
        <f t="shared" si="13"/>
        <v/>
      </c>
      <c r="AN47" s="47" t="str">
        <f t="shared" si="47"/>
        <v/>
      </c>
      <c r="AO47" s="48" t="str">
        <f>IF(ISBLANK(AP47),"",VLOOKUP(AN47,OutputOsiris!$A$9:$A$1008,1,FALSE))</f>
        <v/>
      </c>
      <c r="AP47" s="111"/>
      <c r="AQ47" s="78"/>
      <c r="AR47" s="148" t="str">
        <f t="shared" si="15"/>
        <v/>
      </c>
      <c r="AS47" s="47" t="str">
        <f t="shared" si="48"/>
        <v/>
      </c>
      <c r="AT47" s="48" t="str">
        <f>IF(ISBLANK(AU47),"",VLOOKUP(AS47,OutputOsiris!$A$9:$A$1008,1,FALSE))</f>
        <v/>
      </c>
      <c r="AU47" s="111"/>
      <c r="AV47" s="78"/>
      <c r="AW47" s="148" t="str">
        <f t="shared" si="17"/>
        <v/>
      </c>
      <c r="AX47" s="47" t="str">
        <f t="shared" si="49"/>
        <v/>
      </c>
      <c r="AY47" s="48" t="str">
        <f>IF(ISBLANK(AZ47),"",VLOOKUP(AX47,OutputOsiris!$A$9:$A$1008,1,FALSE))</f>
        <v/>
      </c>
      <c r="AZ47" s="111"/>
      <c r="BA47" s="78"/>
      <c r="BB47" s="148" t="str">
        <f t="shared" si="19"/>
        <v/>
      </c>
      <c r="BC47" s="47" t="str">
        <f t="shared" si="50"/>
        <v/>
      </c>
      <c r="BD47" s="48" t="str">
        <f>IF(ISBLANK(BE47),"",VLOOKUP(BC47,OutputOsiris!$A$9:$A$1008,1,FALSE))</f>
        <v/>
      </c>
      <c r="BE47" s="111"/>
      <c r="BF47" s="78"/>
      <c r="BG47" s="148" t="str">
        <f t="shared" si="21"/>
        <v/>
      </c>
      <c r="BH47" s="47" t="str">
        <f t="shared" si="51"/>
        <v/>
      </c>
      <c r="BI47" s="48" t="str">
        <f>IF(ISBLANK(BJ47),"",VLOOKUP(BH47,OutputOsiris!$A$9:$A$1008,1,FALSE))</f>
        <v/>
      </c>
      <c r="BJ47" s="111"/>
      <c r="BK47" s="78"/>
      <c r="BL47" s="148" t="str">
        <f t="shared" si="23"/>
        <v/>
      </c>
      <c r="BM47" s="47" t="str">
        <f t="shared" si="52"/>
        <v/>
      </c>
      <c r="BN47" s="48" t="str">
        <f>IF(ISBLANK(BO47),"",VLOOKUP(BM47,OutputOsiris!$A$9:$A$1008,1,FALSE))</f>
        <v/>
      </c>
      <c r="BO47" s="111"/>
      <c r="BP47" s="78"/>
      <c r="BQ47" s="148" t="str">
        <f t="shared" si="25"/>
        <v/>
      </c>
      <c r="BR47" s="47" t="str">
        <f t="shared" si="53"/>
        <v/>
      </c>
      <c r="BS47" s="48" t="str">
        <f>IF(ISBLANK(BT47),"",VLOOKUP(BR47,OutputOsiris!$A$9:$A$1008,1,FALSE))</f>
        <v/>
      </c>
      <c r="BT47" s="111"/>
      <c r="BU47" s="78"/>
      <c r="BV47" s="148" t="str">
        <f t="shared" si="27"/>
        <v/>
      </c>
      <c r="BW47" s="47" t="str">
        <f t="shared" si="54"/>
        <v/>
      </c>
      <c r="BX47" s="48" t="str">
        <f>IF(ISBLANK(BY47),"",VLOOKUP(BW47,OutputOsiris!$A$9:$A$1008,1,FALSE))</f>
        <v/>
      </c>
      <c r="BY47" s="111"/>
      <c r="BZ47" s="78"/>
      <c r="CA47" s="148" t="str">
        <f t="shared" si="29"/>
        <v/>
      </c>
    </row>
    <row r="48" spans="1:79" x14ac:dyDescent="0.2">
      <c r="A48" s="47" t="str">
        <f>IF($H$1="Score",IF(OutputOsiris!A48&lt;&gt;"9999999",OutputOsiris!A48,""),"")</f>
        <v/>
      </c>
      <c r="B48" s="76" t="str">
        <f t="shared" si="30"/>
        <v/>
      </c>
      <c r="C48" s="143" t="str">
        <f t="shared" si="31"/>
        <v/>
      </c>
      <c r="D48" s="47" t="str">
        <f>IF($H$1="Cijfer",IF(OutputOsiris!A48&lt;&gt;"9999999",OutputOsiris!A48,""),"")</f>
        <v/>
      </c>
      <c r="E48" s="76" t="str">
        <f t="shared" si="32"/>
        <v/>
      </c>
      <c r="F48" s="143" t="str">
        <f t="shared" si="33"/>
        <v/>
      </c>
      <c r="G48" s="47" t="str">
        <f>IF(ISBLANK(OutputOsiris!B48),"",OutputOsiris!B48)</f>
        <v/>
      </c>
      <c r="H48" s="47">
        <f>IF(AND($AG$7&gt;0,OutputOsiris!$A48&lt;&gt;"9999999"),VLOOKUP(OutputOsiris!A48,$AD$9:$AG$1008,4,FALSE),"")</f>
        <v>0</v>
      </c>
      <c r="I48" s="47">
        <f t="shared" si="34"/>
        <v>0</v>
      </c>
      <c r="J48" s="47">
        <f>IF(AND($AL$7&gt;0,OutputOsiris!$A48&lt;&gt;"9999999"),VLOOKUP(OutputOsiris!A48,$AI$9:$AL$1008,4,FALSE),"")</f>
        <v>0</v>
      </c>
      <c r="K48" s="47">
        <f t="shared" si="35"/>
        <v>0</v>
      </c>
      <c r="L48" s="47" t="str">
        <f>IF(AND($AQ$7&gt;0,OutputOsiris!$A48&lt;&gt;"9999999"),VLOOKUP(OutputOsiris!A48,$AN$9:$AQ$1008,4,FALSE),"")</f>
        <v/>
      </c>
      <c r="M48" s="47" t="str">
        <f t="shared" si="36"/>
        <v/>
      </c>
      <c r="N48" s="47" t="str">
        <f>IF(AND($AV$7&gt;0,OutputOsiris!$A48&lt;&gt;"9999999"),VLOOKUP(OutputOsiris!A48,$AS$9:$AV$1008,4,FALSE),"")</f>
        <v/>
      </c>
      <c r="O48" s="47" t="str">
        <f t="shared" si="37"/>
        <v/>
      </c>
      <c r="P48" s="47" t="str">
        <f>IF(AND($BA$7&gt;0,OutputOsiris!$A48&lt;&gt;"9999999"),VLOOKUP(OutputOsiris!A48,$AX$9:$BA$1008,4,FALSE),"")</f>
        <v/>
      </c>
      <c r="Q48" s="47" t="str">
        <f t="shared" si="38"/>
        <v/>
      </c>
      <c r="R48" s="47" t="str">
        <f>IF(AND($BF$7&gt;0,OutputOsiris!$A48&lt;&gt;"9999999"),VLOOKUP(OutputOsiris!A48,$BC$9:$BF$1008,4,FALSE),"")</f>
        <v/>
      </c>
      <c r="S48" s="47" t="str">
        <f t="shared" si="39"/>
        <v/>
      </c>
      <c r="T48" s="47" t="str">
        <f>IF(AND($BK$7&gt;0,OutputOsiris!$A48&lt;&gt;"9999999"),VLOOKUP(OutputOsiris!A48,$BH$9:$BK$1008,4,FALSE),"")</f>
        <v/>
      </c>
      <c r="U48" s="47" t="str">
        <f t="shared" si="40"/>
        <v/>
      </c>
      <c r="V48" s="47" t="str">
        <f>IF(AND($BP$7&gt;0,OutputOsiris!$A48&lt;&gt;"9999999"),VLOOKUP(OutputOsiris!A48,$BM$9:$BP$1008,4,FALSE),"")</f>
        <v/>
      </c>
      <c r="W48" s="47" t="str">
        <f t="shared" si="41"/>
        <v/>
      </c>
      <c r="X48" s="47" t="str">
        <f>IF(AND($BU$7&gt;0,OutputOsiris!$A48&lt;&gt;"9999999"),VLOOKUP(OutputOsiris!A48,$BR$9:$BU$1008,4,FALSE),"")</f>
        <v/>
      </c>
      <c r="Y48" s="47" t="str">
        <f t="shared" si="42"/>
        <v/>
      </c>
      <c r="Z48" s="47" t="str">
        <f>IF(AND($BZ$7&gt;0,OutputOsiris!$A48&lt;&gt;"9999999"),VLOOKUP(OutputOsiris!A48,$BW$9:$BZ$1008,4,FALSE),"")</f>
        <v/>
      </c>
      <c r="AA48" s="47" t="str">
        <f t="shared" si="43"/>
        <v/>
      </c>
      <c r="AB48" s="47">
        <f t="shared" si="44"/>
        <v>0</v>
      </c>
      <c r="AC48" s="47">
        <f t="shared" si="45"/>
        <v>0</v>
      </c>
      <c r="AD48" s="47" t="str">
        <f t="shared" si="46"/>
        <v/>
      </c>
      <c r="AE48" s="48" t="str">
        <f>IF(ISBLANK(AF48),"",VLOOKUP(AD48,OutputOsiris!$A$9:$A$1008,1,FALSE))</f>
        <v/>
      </c>
      <c r="AF48" s="111"/>
      <c r="AG48" s="78"/>
      <c r="AH48" s="148" t="str">
        <f t="shared" si="11"/>
        <v/>
      </c>
      <c r="AI48" s="47" t="str">
        <f t="shared" si="12"/>
        <v/>
      </c>
      <c r="AJ48" s="48" t="str">
        <f>IF(ISBLANK(AK48),"",VLOOKUP(AI48,OutputOsiris!$A$9:$A$1008,1,FALSE))</f>
        <v/>
      </c>
      <c r="AK48" s="112"/>
      <c r="AL48" s="78"/>
      <c r="AM48" s="148" t="str">
        <f t="shared" si="13"/>
        <v/>
      </c>
      <c r="AN48" s="47" t="str">
        <f t="shared" si="47"/>
        <v/>
      </c>
      <c r="AO48" s="48" t="str">
        <f>IF(ISBLANK(AP48),"",VLOOKUP(AN48,OutputOsiris!$A$9:$A$1008,1,FALSE))</f>
        <v/>
      </c>
      <c r="AP48" s="111"/>
      <c r="AQ48" s="78"/>
      <c r="AR48" s="148" t="str">
        <f t="shared" si="15"/>
        <v/>
      </c>
      <c r="AS48" s="47" t="str">
        <f t="shared" si="48"/>
        <v/>
      </c>
      <c r="AT48" s="48" t="str">
        <f>IF(ISBLANK(AU48),"",VLOOKUP(AS48,OutputOsiris!$A$9:$A$1008,1,FALSE))</f>
        <v/>
      </c>
      <c r="AU48" s="111"/>
      <c r="AV48" s="78"/>
      <c r="AW48" s="148" t="str">
        <f t="shared" si="17"/>
        <v/>
      </c>
      <c r="AX48" s="47" t="str">
        <f t="shared" si="49"/>
        <v/>
      </c>
      <c r="AY48" s="48" t="str">
        <f>IF(ISBLANK(AZ48),"",VLOOKUP(AX48,OutputOsiris!$A$9:$A$1008,1,FALSE))</f>
        <v/>
      </c>
      <c r="AZ48" s="111"/>
      <c r="BA48" s="78"/>
      <c r="BB48" s="148" t="str">
        <f t="shared" si="19"/>
        <v/>
      </c>
      <c r="BC48" s="47" t="str">
        <f t="shared" si="50"/>
        <v/>
      </c>
      <c r="BD48" s="48" t="str">
        <f>IF(ISBLANK(BE48),"",VLOOKUP(BC48,OutputOsiris!$A$9:$A$1008,1,FALSE))</f>
        <v/>
      </c>
      <c r="BE48" s="111"/>
      <c r="BF48" s="78"/>
      <c r="BG48" s="148" t="str">
        <f t="shared" si="21"/>
        <v/>
      </c>
      <c r="BH48" s="47" t="str">
        <f t="shared" si="51"/>
        <v/>
      </c>
      <c r="BI48" s="48" t="str">
        <f>IF(ISBLANK(BJ48),"",VLOOKUP(BH48,OutputOsiris!$A$9:$A$1008,1,FALSE))</f>
        <v/>
      </c>
      <c r="BJ48" s="111"/>
      <c r="BK48" s="78"/>
      <c r="BL48" s="148" t="str">
        <f t="shared" si="23"/>
        <v/>
      </c>
      <c r="BM48" s="47" t="str">
        <f t="shared" si="52"/>
        <v/>
      </c>
      <c r="BN48" s="48" t="str">
        <f>IF(ISBLANK(BO48),"",VLOOKUP(BM48,OutputOsiris!$A$9:$A$1008,1,FALSE))</f>
        <v/>
      </c>
      <c r="BO48" s="111"/>
      <c r="BP48" s="78"/>
      <c r="BQ48" s="148" t="str">
        <f t="shared" si="25"/>
        <v/>
      </c>
      <c r="BR48" s="47" t="str">
        <f t="shared" si="53"/>
        <v/>
      </c>
      <c r="BS48" s="48" t="str">
        <f>IF(ISBLANK(BT48),"",VLOOKUP(BR48,OutputOsiris!$A$9:$A$1008,1,FALSE))</f>
        <v/>
      </c>
      <c r="BT48" s="111"/>
      <c r="BU48" s="78"/>
      <c r="BV48" s="148" t="str">
        <f t="shared" si="27"/>
        <v/>
      </c>
      <c r="BW48" s="47" t="str">
        <f t="shared" si="54"/>
        <v/>
      </c>
      <c r="BX48" s="48" t="str">
        <f>IF(ISBLANK(BY48),"",VLOOKUP(BW48,OutputOsiris!$A$9:$A$1008,1,FALSE))</f>
        <v/>
      </c>
      <c r="BY48" s="111"/>
      <c r="BZ48" s="78"/>
      <c r="CA48" s="148" t="str">
        <f t="shared" si="29"/>
        <v/>
      </c>
    </row>
    <row r="49" spans="1:79" x14ac:dyDescent="0.2">
      <c r="A49" s="47" t="str">
        <f>IF($H$1="Score",IF(OutputOsiris!A49&lt;&gt;"9999999",OutputOsiris!A49,""),"")</f>
        <v/>
      </c>
      <c r="B49" s="76" t="str">
        <f t="shared" si="30"/>
        <v/>
      </c>
      <c r="C49" s="143" t="str">
        <f t="shared" si="31"/>
        <v/>
      </c>
      <c r="D49" s="47" t="str">
        <f>IF($H$1="Cijfer",IF(OutputOsiris!A49&lt;&gt;"9999999",OutputOsiris!A49,""),"")</f>
        <v/>
      </c>
      <c r="E49" s="76" t="str">
        <f t="shared" si="32"/>
        <v/>
      </c>
      <c r="F49" s="143" t="str">
        <f t="shared" si="33"/>
        <v/>
      </c>
      <c r="G49" s="47" t="str">
        <f>IF(ISBLANK(OutputOsiris!B49),"",OutputOsiris!B49)</f>
        <v/>
      </c>
      <c r="H49" s="47">
        <f>IF(AND($AG$7&gt;0,OutputOsiris!$A49&lt;&gt;"9999999"),VLOOKUP(OutputOsiris!A49,$AD$9:$AG$1008,4,FALSE),"")</f>
        <v>0</v>
      </c>
      <c r="I49" s="47">
        <f t="shared" si="34"/>
        <v>0</v>
      </c>
      <c r="J49" s="47">
        <f>IF(AND($AL$7&gt;0,OutputOsiris!$A49&lt;&gt;"9999999"),VLOOKUP(OutputOsiris!A49,$AI$9:$AL$1008,4,FALSE),"")</f>
        <v>0</v>
      </c>
      <c r="K49" s="47">
        <f t="shared" si="35"/>
        <v>0</v>
      </c>
      <c r="L49" s="47" t="str">
        <f>IF(AND($AQ$7&gt;0,OutputOsiris!$A49&lt;&gt;"9999999"),VLOOKUP(OutputOsiris!A49,$AN$9:$AQ$1008,4,FALSE),"")</f>
        <v/>
      </c>
      <c r="M49" s="47" t="str">
        <f t="shared" si="36"/>
        <v/>
      </c>
      <c r="N49" s="47" t="str">
        <f>IF(AND($AV$7&gt;0,OutputOsiris!$A49&lt;&gt;"9999999"),VLOOKUP(OutputOsiris!A49,$AS$9:$AV$1008,4,FALSE),"")</f>
        <v/>
      </c>
      <c r="O49" s="47" t="str">
        <f t="shared" si="37"/>
        <v/>
      </c>
      <c r="P49" s="47" t="str">
        <f>IF(AND($BA$7&gt;0,OutputOsiris!$A49&lt;&gt;"9999999"),VLOOKUP(OutputOsiris!A49,$AX$9:$BA$1008,4,FALSE),"")</f>
        <v/>
      </c>
      <c r="Q49" s="47" t="str">
        <f t="shared" si="38"/>
        <v/>
      </c>
      <c r="R49" s="47" t="str">
        <f>IF(AND($BF$7&gt;0,OutputOsiris!$A49&lt;&gt;"9999999"),VLOOKUP(OutputOsiris!A49,$BC$9:$BF$1008,4,FALSE),"")</f>
        <v/>
      </c>
      <c r="S49" s="47" t="str">
        <f t="shared" si="39"/>
        <v/>
      </c>
      <c r="T49" s="47" t="str">
        <f>IF(AND($BK$7&gt;0,OutputOsiris!$A49&lt;&gt;"9999999"),VLOOKUP(OutputOsiris!A49,$BH$9:$BK$1008,4,FALSE),"")</f>
        <v/>
      </c>
      <c r="U49" s="47" t="str">
        <f t="shared" si="40"/>
        <v/>
      </c>
      <c r="V49" s="47" t="str">
        <f>IF(AND($BP$7&gt;0,OutputOsiris!$A49&lt;&gt;"9999999"),VLOOKUP(OutputOsiris!A49,$BM$9:$BP$1008,4,FALSE),"")</f>
        <v/>
      </c>
      <c r="W49" s="47" t="str">
        <f t="shared" si="41"/>
        <v/>
      </c>
      <c r="X49" s="47" t="str">
        <f>IF(AND($BU$7&gt;0,OutputOsiris!$A49&lt;&gt;"9999999"),VLOOKUP(OutputOsiris!A49,$BR$9:$BU$1008,4,FALSE),"")</f>
        <v/>
      </c>
      <c r="Y49" s="47" t="str">
        <f t="shared" si="42"/>
        <v/>
      </c>
      <c r="Z49" s="47" t="str">
        <f>IF(AND($BZ$7&gt;0,OutputOsiris!$A49&lt;&gt;"9999999"),VLOOKUP(OutputOsiris!A49,$BW$9:$BZ$1008,4,FALSE),"")</f>
        <v/>
      </c>
      <c r="AA49" s="47" t="str">
        <f t="shared" si="43"/>
        <v/>
      </c>
      <c r="AB49" s="47">
        <f t="shared" si="44"/>
        <v>0</v>
      </c>
      <c r="AC49" s="47">
        <f t="shared" si="45"/>
        <v>0</v>
      </c>
      <c r="AD49" s="47" t="str">
        <f t="shared" si="46"/>
        <v/>
      </c>
      <c r="AE49" s="48" t="str">
        <f>IF(ISBLANK(AF49),"",VLOOKUP(AD49,OutputOsiris!$A$9:$A$1008,1,FALSE))</f>
        <v/>
      </c>
      <c r="AF49" s="111"/>
      <c r="AG49" s="78"/>
      <c r="AH49" s="148" t="str">
        <f t="shared" si="11"/>
        <v/>
      </c>
      <c r="AI49" s="47" t="str">
        <f t="shared" si="12"/>
        <v/>
      </c>
      <c r="AJ49" s="48" t="str">
        <f>IF(ISBLANK(AK49),"",VLOOKUP(AI49,OutputOsiris!$A$9:$A$1008,1,FALSE))</f>
        <v/>
      </c>
      <c r="AK49" s="112"/>
      <c r="AL49" s="78"/>
      <c r="AM49" s="148" t="str">
        <f t="shared" si="13"/>
        <v/>
      </c>
      <c r="AN49" s="47" t="str">
        <f t="shared" si="47"/>
        <v/>
      </c>
      <c r="AO49" s="48" t="str">
        <f>IF(ISBLANK(AP49),"",VLOOKUP(AN49,OutputOsiris!$A$9:$A$1008,1,FALSE))</f>
        <v/>
      </c>
      <c r="AP49" s="111"/>
      <c r="AQ49" s="78"/>
      <c r="AR49" s="148" t="str">
        <f t="shared" si="15"/>
        <v/>
      </c>
      <c r="AS49" s="47" t="str">
        <f t="shared" si="48"/>
        <v/>
      </c>
      <c r="AT49" s="48" t="str">
        <f>IF(ISBLANK(AU49),"",VLOOKUP(AS49,OutputOsiris!$A$9:$A$1008,1,FALSE))</f>
        <v/>
      </c>
      <c r="AU49" s="111"/>
      <c r="AV49" s="78"/>
      <c r="AW49" s="148" t="str">
        <f t="shared" si="17"/>
        <v/>
      </c>
      <c r="AX49" s="47" t="str">
        <f t="shared" si="49"/>
        <v/>
      </c>
      <c r="AY49" s="48" t="str">
        <f>IF(ISBLANK(AZ49),"",VLOOKUP(AX49,OutputOsiris!$A$9:$A$1008,1,FALSE))</f>
        <v/>
      </c>
      <c r="AZ49" s="111"/>
      <c r="BA49" s="78"/>
      <c r="BB49" s="148" t="str">
        <f t="shared" si="19"/>
        <v/>
      </c>
      <c r="BC49" s="47" t="str">
        <f t="shared" si="50"/>
        <v/>
      </c>
      <c r="BD49" s="48" t="str">
        <f>IF(ISBLANK(BE49),"",VLOOKUP(BC49,OutputOsiris!$A$9:$A$1008,1,FALSE))</f>
        <v/>
      </c>
      <c r="BE49" s="111"/>
      <c r="BF49" s="78"/>
      <c r="BG49" s="148" t="str">
        <f t="shared" si="21"/>
        <v/>
      </c>
      <c r="BH49" s="47" t="str">
        <f t="shared" si="51"/>
        <v/>
      </c>
      <c r="BI49" s="48" t="str">
        <f>IF(ISBLANK(BJ49),"",VLOOKUP(BH49,OutputOsiris!$A$9:$A$1008,1,FALSE))</f>
        <v/>
      </c>
      <c r="BJ49" s="111"/>
      <c r="BK49" s="78"/>
      <c r="BL49" s="148" t="str">
        <f t="shared" si="23"/>
        <v/>
      </c>
      <c r="BM49" s="47" t="str">
        <f t="shared" si="52"/>
        <v/>
      </c>
      <c r="BN49" s="48" t="str">
        <f>IF(ISBLANK(BO49),"",VLOOKUP(BM49,OutputOsiris!$A$9:$A$1008,1,FALSE))</f>
        <v/>
      </c>
      <c r="BO49" s="111"/>
      <c r="BP49" s="78"/>
      <c r="BQ49" s="148" t="str">
        <f t="shared" si="25"/>
        <v/>
      </c>
      <c r="BR49" s="47" t="str">
        <f t="shared" si="53"/>
        <v/>
      </c>
      <c r="BS49" s="48" t="str">
        <f>IF(ISBLANK(BT49),"",VLOOKUP(BR49,OutputOsiris!$A$9:$A$1008,1,FALSE))</f>
        <v/>
      </c>
      <c r="BT49" s="111"/>
      <c r="BU49" s="78"/>
      <c r="BV49" s="148" t="str">
        <f t="shared" si="27"/>
        <v/>
      </c>
      <c r="BW49" s="47" t="str">
        <f t="shared" si="54"/>
        <v/>
      </c>
      <c r="BX49" s="48" t="str">
        <f>IF(ISBLANK(BY49),"",VLOOKUP(BW49,OutputOsiris!$A$9:$A$1008,1,FALSE))</f>
        <v/>
      </c>
      <c r="BY49" s="111"/>
      <c r="BZ49" s="78"/>
      <c r="CA49" s="148" t="str">
        <f t="shared" si="29"/>
        <v/>
      </c>
    </row>
    <row r="50" spans="1:79" x14ac:dyDescent="0.2">
      <c r="A50" s="47" t="str">
        <f>IF($H$1="Score",IF(OutputOsiris!A50&lt;&gt;"9999999",OutputOsiris!A50,""),"")</f>
        <v/>
      </c>
      <c r="B50" s="76" t="str">
        <f t="shared" si="30"/>
        <v/>
      </c>
      <c r="C50" s="143" t="str">
        <f t="shared" si="31"/>
        <v/>
      </c>
      <c r="D50" s="47" t="str">
        <f>IF($H$1="Cijfer",IF(OutputOsiris!A50&lt;&gt;"9999999",OutputOsiris!A50,""),"")</f>
        <v/>
      </c>
      <c r="E50" s="76" t="str">
        <f t="shared" si="32"/>
        <v/>
      </c>
      <c r="F50" s="143" t="str">
        <f t="shared" si="33"/>
        <v/>
      </c>
      <c r="G50" s="47" t="str">
        <f>IF(ISBLANK(OutputOsiris!B50),"",OutputOsiris!B50)</f>
        <v/>
      </c>
      <c r="H50" s="47">
        <f>IF(AND($AG$7&gt;0,OutputOsiris!$A50&lt;&gt;"9999999"),VLOOKUP(OutputOsiris!A50,$AD$9:$AG$1008,4,FALSE),"")</f>
        <v>0</v>
      </c>
      <c r="I50" s="47">
        <f t="shared" si="34"/>
        <v>0</v>
      </c>
      <c r="J50" s="47">
        <f>IF(AND($AL$7&gt;0,OutputOsiris!$A50&lt;&gt;"9999999"),VLOOKUP(OutputOsiris!A50,$AI$9:$AL$1008,4,FALSE),"")</f>
        <v>0</v>
      </c>
      <c r="K50" s="47">
        <f t="shared" si="35"/>
        <v>0</v>
      </c>
      <c r="L50" s="47" t="str">
        <f>IF(AND($AQ$7&gt;0,OutputOsiris!$A50&lt;&gt;"9999999"),VLOOKUP(OutputOsiris!A50,$AN$9:$AQ$1008,4,FALSE),"")</f>
        <v/>
      </c>
      <c r="M50" s="47" t="str">
        <f t="shared" si="36"/>
        <v/>
      </c>
      <c r="N50" s="47" t="str">
        <f>IF(AND($AV$7&gt;0,OutputOsiris!$A50&lt;&gt;"9999999"),VLOOKUP(OutputOsiris!A50,$AS$9:$AV$1008,4,FALSE),"")</f>
        <v/>
      </c>
      <c r="O50" s="47" t="str">
        <f t="shared" si="37"/>
        <v/>
      </c>
      <c r="P50" s="47" t="str">
        <f>IF(AND($BA$7&gt;0,OutputOsiris!$A50&lt;&gt;"9999999"),VLOOKUP(OutputOsiris!A50,$AX$9:$BA$1008,4,FALSE),"")</f>
        <v/>
      </c>
      <c r="Q50" s="47" t="str">
        <f t="shared" si="38"/>
        <v/>
      </c>
      <c r="R50" s="47" t="str">
        <f>IF(AND($BF$7&gt;0,OutputOsiris!$A50&lt;&gt;"9999999"),VLOOKUP(OutputOsiris!A50,$BC$9:$BF$1008,4,FALSE),"")</f>
        <v/>
      </c>
      <c r="S50" s="47" t="str">
        <f t="shared" si="39"/>
        <v/>
      </c>
      <c r="T50" s="47" t="str">
        <f>IF(AND($BK$7&gt;0,OutputOsiris!$A50&lt;&gt;"9999999"),VLOOKUP(OutputOsiris!A50,$BH$9:$BK$1008,4,FALSE),"")</f>
        <v/>
      </c>
      <c r="U50" s="47" t="str">
        <f t="shared" si="40"/>
        <v/>
      </c>
      <c r="V50" s="47" t="str">
        <f>IF(AND($BP$7&gt;0,OutputOsiris!$A50&lt;&gt;"9999999"),VLOOKUP(OutputOsiris!A50,$BM$9:$BP$1008,4,FALSE),"")</f>
        <v/>
      </c>
      <c r="W50" s="47" t="str">
        <f t="shared" si="41"/>
        <v/>
      </c>
      <c r="X50" s="47" t="str">
        <f>IF(AND($BU$7&gt;0,OutputOsiris!$A50&lt;&gt;"9999999"),VLOOKUP(OutputOsiris!A50,$BR$9:$BU$1008,4,FALSE),"")</f>
        <v/>
      </c>
      <c r="Y50" s="47" t="str">
        <f t="shared" si="42"/>
        <v/>
      </c>
      <c r="Z50" s="47" t="str">
        <f>IF(AND($BZ$7&gt;0,OutputOsiris!$A50&lt;&gt;"9999999"),VLOOKUP(OutputOsiris!A50,$BW$9:$BZ$1008,4,FALSE),"")</f>
        <v/>
      </c>
      <c r="AA50" s="47" t="str">
        <f t="shared" si="43"/>
        <v/>
      </c>
      <c r="AB50" s="47">
        <f t="shared" si="44"/>
        <v>0</v>
      </c>
      <c r="AC50" s="47">
        <f t="shared" si="45"/>
        <v>0</v>
      </c>
      <c r="AD50" s="47" t="str">
        <f t="shared" si="46"/>
        <v/>
      </c>
      <c r="AE50" s="48" t="str">
        <f>IF(ISBLANK(AF50),"",VLOOKUP(AD50,OutputOsiris!$A$9:$A$1008,1,FALSE))</f>
        <v/>
      </c>
      <c r="AF50" s="111"/>
      <c r="AG50" s="78"/>
      <c r="AH50" s="148" t="str">
        <f t="shared" si="11"/>
        <v/>
      </c>
      <c r="AI50" s="47" t="str">
        <f t="shared" si="12"/>
        <v/>
      </c>
      <c r="AJ50" s="48" t="str">
        <f>IF(ISBLANK(AK50),"",VLOOKUP(AI50,OutputOsiris!$A$9:$A$1008,1,FALSE))</f>
        <v/>
      </c>
      <c r="AK50" s="112"/>
      <c r="AL50" s="78"/>
      <c r="AM50" s="148" t="str">
        <f t="shared" si="13"/>
        <v/>
      </c>
      <c r="AN50" s="47" t="str">
        <f t="shared" si="47"/>
        <v/>
      </c>
      <c r="AO50" s="48" t="str">
        <f>IF(ISBLANK(AP50),"",VLOOKUP(AN50,OutputOsiris!$A$9:$A$1008,1,FALSE))</f>
        <v/>
      </c>
      <c r="AP50" s="111"/>
      <c r="AQ50" s="78"/>
      <c r="AR50" s="148" t="str">
        <f t="shared" si="15"/>
        <v/>
      </c>
      <c r="AS50" s="47" t="str">
        <f t="shared" si="48"/>
        <v/>
      </c>
      <c r="AT50" s="48" t="str">
        <f>IF(ISBLANK(AU50),"",VLOOKUP(AS50,OutputOsiris!$A$9:$A$1008,1,FALSE))</f>
        <v/>
      </c>
      <c r="AU50" s="111"/>
      <c r="AV50" s="78"/>
      <c r="AW50" s="148" t="str">
        <f t="shared" si="17"/>
        <v/>
      </c>
      <c r="AX50" s="47" t="str">
        <f t="shared" si="49"/>
        <v/>
      </c>
      <c r="AY50" s="48" t="str">
        <f>IF(ISBLANK(AZ50),"",VLOOKUP(AX50,OutputOsiris!$A$9:$A$1008,1,FALSE))</f>
        <v/>
      </c>
      <c r="AZ50" s="111"/>
      <c r="BA50" s="78"/>
      <c r="BB50" s="148" t="str">
        <f t="shared" si="19"/>
        <v/>
      </c>
      <c r="BC50" s="47" t="str">
        <f t="shared" si="50"/>
        <v/>
      </c>
      <c r="BD50" s="48" t="str">
        <f>IF(ISBLANK(BE50),"",VLOOKUP(BC50,OutputOsiris!$A$9:$A$1008,1,FALSE))</f>
        <v/>
      </c>
      <c r="BE50" s="111"/>
      <c r="BF50" s="78"/>
      <c r="BG50" s="148" t="str">
        <f t="shared" si="21"/>
        <v/>
      </c>
      <c r="BH50" s="47" t="str">
        <f t="shared" si="51"/>
        <v/>
      </c>
      <c r="BI50" s="48" t="str">
        <f>IF(ISBLANK(BJ50),"",VLOOKUP(BH50,OutputOsiris!$A$9:$A$1008,1,FALSE))</f>
        <v/>
      </c>
      <c r="BJ50" s="111"/>
      <c r="BK50" s="78"/>
      <c r="BL50" s="148" t="str">
        <f t="shared" si="23"/>
        <v/>
      </c>
      <c r="BM50" s="47" t="str">
        <f t="shared" si="52"/>
        <v/>
      </c>
      <c r="BN50" s="48" t="str">
        <f>IF(ISBLANK(BO50),"",VLOOKUP(BM50,OutputOsiris!$A$9:$A$1008,1,FALSE))</f>
        <v/>
      </c>
      <c r="BO50" s="111"/>
      <c r="BP50" s="78"/>
      <c r="BQ50" s="148" t="str">
        <f t="shared" si="25"/>
        <v/>
      </c>
      <c r="BR50" s="47" t="str">
        <f t="shared" si="53"/>
        <v/>
      </c>
      <c r="BS50" s="48" t="str">
        <f>IF(ISBLANK(BT50),"",VLOOKUP(BR50,OutputOsiris!$A$9:$A$1008,1,FALSE))</f>
        <v/>
      </c>
      <c r="BT50" s="111"/>
      <c r="BU50" s="78"/>
      <c r="BV50" s="148" t="str">
        <f t="shared" si="27"/>
        <v/>
      </c>
      <c r="BW50" s="47" t="str">
        <f t="shared" si="54"/>
        <v/>
      </c>
      <c r="BX50" s="48" t="str">
        <f>IF(ISBLANK(BY50),"",VLOOKUP(BW50,OutputOsiris!$A$9:$A$1008,1,FALSE))</f>
        <v/>
      </c>
      <c r="BY50" s="111"/>
      <c r="BZ50" s="78"/>
      <c r="CA50" s="148" t="str">
        <f t="shared" si="29"/>
        <v/>
      </c>
    </row>
    <row r="51" spans="1:79" x14ac:dyDescent="0.2">
      <c r="A51" s="47" t="str">
        <f>IF($H$1="Score",IF(OutputOsiris!A51&lt;&gt;"9999999",OutputOsiris!A51,""),"")</f>
        <v/>
      </c>
      <c r="B51" s="76" t="str">
        <f t="shared" si="30"/>
        <v/>
      </c>
      <c r="C51" s="143" t="str">
        <f t="shared" si="31"/>
        <v/>
      </c>
      <c r="D51" s="47" t="str">
        <f>IF($H$1="Cijfer",IF(OutputOsiris!A51&lt;&gt;"9999999",OutputOsiris!A51,""),"")</f>
        <v/>
      </c>
      <c r="E51" s="76" t="str">
        <f t="shared" si="32"/>
        <v/>
      </c>
      <c r="F51" s="143" t="str">
        <f t="shared" si="33"/>
        <v/>
      </c>
      <c r="G51" s="47" t="str">
        <f>IF(ISBLANK(OutputOsiris!B51),"",OutputOsiris!B51)</f>
        <v/>
      </c>
      <c r="H51" s="47">
        <f>IF(AND($AG$7&gt;0,OutputOsiris!$A51&lt;&gt;"9999999"),VLOOKUP(OutputOsiris!A51,$AD$9:$AG$1008,4,FALSE),"")</f>
        <v>0</v>
      </c>
      <c r="I51" s="47">
        <f t="shared" si="34"/>
        <v>0</v>
      </c>
      <c r="J51" s="47">
        <f>IF(AND($AL$7&gt;0,OutputOsiris!$A51&lt;&gt;"9999999"),VLOOKUP(OutputOsiris!A51,$AI$9:$AL$1008,4,FALSE),"")</f>
        <v>0</v>
      </c>
      <c r="K51" s="47">
        <f t="shared" si="35"/>
        <v>0</v>
      </c>
      <c r="L51" s="47" t="str">
        <f>IF(AND($AQ$7&gt;0,OutputOsiris!$A51&lt;&gt;"9999999"),VLOOKUP(OutputOsiris!A51,$AN$9:$AQ$1008,4,FALSE),"")</f>
        <v/>
      </c>
      <c r="M51" s="47" t="str">
        <f t="shared" si="36"/>
        <v/>
      </c>
      <c r="N51" s="47" t="str">
        <f>IF(AND($AV$7&gt;0,OutputOsiris!$A51&lt;&gt;"9999999"),VLOOKUP(OutputOsiris!A51,$AS$9:$AV$1008,4,FALSE),"")</f>
        <v/>
      </c>
      <c r="O51" s="47" t="str">
        <f t="shared" si="37"/>
        <v/>
      </c>
      <c r="P51" s="47" t="str">
        <f>IF(AND($BA$7&gt;0,OutputOsiris!$A51&lt;&gt;"9999999"),VLOOKUP(OutputOsiris!A51,$AX$9:$BA$1008,4,FALSE),"")</f>
        <v/>
      </c>
      <c r="Q51" s="47" t="str">
        <f t="shared" si="38"/>
        <v/>
      </c>
      <c r="R51" s="47" t="str">
        <f>IF(AND($BF$7&gt;0,OutputOsiris!$A51&lt;&gt;"9999999"),VLOOKUP(OutputOsiris!A51,$BC$9:$BF$1008,4,FALSE),"")</f>
        <v/>
      </c>
      <c r="S51" s="47" t="str">
        <f t="shared" si="39"/>
        <v/>
      </c>
      <c r="T51" s="47" t="str">
        <f>IF(AND($BK$7&gt;0,OutputOsiris!$A51&lt;&gt;"9999999"),VLOOKUP(OutputOsiris!A51,$BH$9:$BK$1008,4,FALSE),"")</f>
        <v/>
      </c>
      <c r="U51" s="47" t="str">
        <f t="shared" si="40"/>
        <v/>
      </c>
      <c r="V51" s="47" t="str">
        <f>IF(AND($BP$7&gt;0,OutputOsiris!$A51&lt;&gt;"9999999"),VLOOKUP(OutputOsiris!A51,$BM$9:$BP$1008,4,FALSE),"")</f>
        <v/>
      </c>
      <c r="W51" s="47" t="str">
        <f t="shared" si="41"/>
        <v/>
      </c>
      <c r="X51" s="47" t="str">
        <f>IF(AND($BU$7&gt;0,OutputOsiris!$A51&lt;&gt;"9999999"),VLOOKUP(OutputOsiris!A51,$BR$9:$BU$1008,4,FALSE),"")</f>
        <v/>
      </c>
      <c r="Y51" s="47" t="str">
        <f t="shared" si="42"/>
        <v/>
      </c>
      <c r="Z51" s="47" t="str">
        <f>IF(AND($BZ$7&gt;0,OutputOsiris!$A51&lt;&gt;"9999999"),VLOOKUP(OutputOsiris!A51,$BW$9:$BZ$1008,4,FALSE),"")</f>
        <v/>
      </c>
      <c r="AA51" s="47" t="str">
        <f t="shared" si="43"/>
        <v/>
      </c>
      <c r="AB51" s="47">
        <f t="shared" si="44"/>
        <v>0</v>
      </c>
      <c r="AC51" s="47">
        <f t="shared" si="45"/>
        <v>0</v>
      </c>
      <c r="AD51" s="47" t="str">
        <f t="shared" si="46"/>
        <v/>
      </c>
      <c r="AE51" s="48" t="str">
        <f>IF(ISBLANK(AF51),"",VLOOKUP(AD51,OutputOsiris!$A$9:$A$1008,1,FALSE))</f>
        <v/>
      </c>
      <c r="AF51" s="111"/>
      <c r="AG51" s="78"/>
      <c r="AH51" s="148" t="str">
        <f t="shared" si="11"/>
        <v/>
      </c>
      <c r="AI51" s="47" t="str">
        <f t="shared" si="12"/>
        <v/>
      </c>
      <c r="AJ51" s="48" t="str">
        <f>IF(ISBLANK(AK51),"",VLOOKUP(AI51,OutputOsiris!$A$9:$A$1008,1,FALSE))</f>
        <v/>
      </c>
      <c r="AK51" s="112"/>
      <c r="AL51" s="78"/>
      <c r="AM51" s="148" t="str">
        <f t="shared" si="13"/>
        <v/>
      </c>
      <c r="AN51" s="47" t="str">
        <f t="shared" si="47"/>
        <v/>
      </c>
      <c r="AO51" s="48" t="str">
        <f>IF(ISBLANK(AP51),"",VLOOKUP(AN51,OutputOsiris!$A$9:$A$1008,1,FALSE))</f>
        <v/>
      </c>
      <c r="AP51" s="111"/>
      <c r="AQ51" s="78"/>
      <c r="AR51" s="148" t="str">
        <f t="shared" si="15"/>
        <v/>
      </c>
      <c r="AS51" s="47" t="str">
        <f t="shared" si="48"/>
        <v/>
      </c>
      <c r="AT51" s="48" t="str">
        <f>IF(ISBLANK(AU51),"",VLOOKUP(AS51,OutputOsiris!$A$9:$A$1008,1,FALSE))</f>
        <v/>
      </c>
      <c r="AU51" s="111"/>
      <c r="AV51" s="78"/>
      <c r="AW51" s="148" t="str">
        <f t="shared" si="17"/>
        <v/>
      </c>
      <c r="AX51" s="47" t="str">
        <f t="shared" si="49"/>
        <v/>
      </c>
      <c r="AY51" s="48" t="str">
        <f>IF(ISBLANK(AZ51),"",VLOOKUP(AX51,OutputOsiris!$A$9:$A$1008,1,FALSE))</f>
        <v/>
      </c>
      <c r="AZ51" s="111"/>
      <c r="BA51" s="78"/>
      <c r="BB51" s="148" t="str">
        <f t="shared" si="19"/>
        <v/>
      </c>
      <c r="BC51" s="47" t="str">
        <f t="shared" si="50"/>
        <v/>
      </c>
      <c r="BD51" s="48" t="str">
        <f>IF(ISBLANK(BE51),"",VLOOKUP(BC51,OutputOsiris!$A$9:$A$1008,1,FALSE))</f>
        <v/>
      </c>
      <c r="BE51" s="111"/>
      <c r="BF51" s="78"/>
      <c r="BG51" s="148" t="str">
        <f t="shared" si="21"/>
        <v/>
      </c>
      <c r="BH51" s="47" t="str">
        <f t="shared" si="51"/>
        <v/>
      </c>
      <c r="BI51" s="48" t="str">
        <f>IF(ISBLANK(BJ51),"",VLOOKUP(BH51,OutputOsiris!$A$9:$A$1008,1,FALSE))</f>
        <v/>
      </c>
      <c r="BJ51" s="111"/>
      <c r="BK51" s="78"/>
      <c r="BL51" s="148" t="str">
        <f t="shared" si="23"/>
        <v/>
      </c>
      <c r="BM51" s="47" t="str">
        <f t="shared" si="52"/>
        <v/>
      </c>
      <c r="BN51" s="48" t="str">
        <f>IF(ISBLANK(BO51),"",VLOOKUP(BM51,OutputOsiris!$A$9:$A$1008,1,FALSE))</f>
        <v/>
      </c>
      <c r="BO51" s="111"/>
      <c r="BP51" s="78"/>
      <c r="BQ51" s="148" t="str">
        <f t="shared" si="25"/>
        <v/>
      </c>
      <c r="BR51" s="47" t="str">
        <f t="shared" si="53"/>
        <v/>
      </c>
      <c r="BS51" s="48" t="str">
        <f>IF(ISBLANK(BT51),"",VLOOKUP(BR51,OutputOsiris!$A$9:$A$1008,1,FALSE))</f>
        <v/>
      </c>
      <c r="BT51" s="111"/>
      <c r="BU51" s="78"/>
      <c r="BV51" s="148" t="str">
        <f t="shared" si="27"/>
        <v/>
      </c>
      <c r="BW51" s="47" t="str">
        <f t="shared" si="54"/>
        <v/>
      </c>
      <c r="BX51" s="48" t="str">
        <f>IF(ISBLANK(BY51),"",VLOOKUP(BW51,OutputOsiris!$A$9:$A$1008,1,FALSE))</f>
        <v/>
      </c>
      <c r="BY51" s="111"/>
      <c r="BZ51" s="78"/>
      <c r="CA51" s="148" t="str">
        <f t="shared" si="29"/>
        <v/>
      </c>
    </row>
    <row r="52" spans="1:79" x14ac:dyDescent="0.2">
      <c r="A52" s="47" t="str">
        <f>IF($H$1="Score",IF(OutputOsiris!A52&lt;&gt;"9999999",OutputOsiris!A52,""),"")</f>
        <v/>
      </c>
      <c r="B52" s="76" t="str">
        <f t="shared" si="30"/>
        <v/>
      </c>
      <c r="C52" s="143" t="str">
        <f t="shared" si="31"/>
        <v/>
      </c>
      <c r="D52" s="47" t="str">
        <f>IF($H$1="Cijfer",IF(OutputOsiris!A52&lt;&gt;"9999999",OutputOsiris!A52,""),"")</f>
        <v/>
      </c>
      <c r="E52" s="76" t="str">
        <f t="shared" si="32"/>
        <v/>
      </c>
      <c r="F52" s="143" t="str">
        <f t="shared" si="33"/>
        <v/>
      </c>
      <c r="G52" s="47" t="str">
        <f>IF(ISBLANK(OutputOsiris!B52),"",OutputOsiris!B52)</f>
        <v/>
      </c>
      <c r="H52" s="47">
        <f>IF(AND($AG$7&gt;0,OutputOsiris!$A52&lt;&gt;"9999999"),VLOOKUP(OutputOsiris!A52,$AD$9:$AG$1008,4,FALSE),"")</f>
        <v>0</v>
      </c>
      <c r="I52" s="47">
        <f t="shared" si="34"/>
        <v>0</v>
      </c>
      <c r="J52" s="47">
        <f>IF(AND($AL$7&gt;0,OutputOsiris!$A52&lt;&gt;"9999999"),VLOOKUP(OutputOsiris!A52,$AI$9:$AL$1008,4,FALSE),"")</f>
        <v>0</v>
      </c>
      <c r="K52" s="47">
        <f t="shared" si="35"/>
        <v>0</v>
      </c>
      <c r="L52" s="47" t="str">
        <f>IF(AND($AQ$7&gt;0,OutputOsiris!$A52&lt;&gt;"9999999"),VLOOKUP(OutputOsiris!A52,$AN$9:$AQ$1008,4,FALSE),"")</f>
        <v/>
      </c>
      <c r="M52" s="47" t="str">
        <f t="shared" si="36"/>
        <v/>
      </c>
      <c r="N52" s="47" t="str">
        <f>IF(AND($AV$7&gt;0,OutputOsiris!$A52&lt;&gt;"9999999"),VLOOKUP(OutputOsiris!A52,$AS$9:$AV$1008,4,FALSE),"")</f>
        <v/>
      </c>
      <c r="O52" s="47" t="str">
        <f t="shared" si="37"/>
        <v/>
      </c>
      <c r="P52" s="47" t="str">
        <f>IF(AND($BA$7&gt;0,OutputOsiris!$A52&lt;&gt;"9999999"),VLOOKUP(OutputOsiris!A52,$AX$9:$BA$1008,4,FALSE),"")</f>
        <v/>
      </c>
      <c r="Q52" s="47" t="str">
        <f t="shared" si="38"/>
        <v/>
      </c>
      <c r="R52" s="47" t="str">
        <f>IF(AND($BF$7&gt;0,OutputOsiris!$A52&lt;&gt;"9999999"),VLOOKUP(OutputOsiris!A52,$BC$9:$BF$1008,4,FALSE),"")</f>
        <v/>
      </c>
      <c r="S52" s="47" t="str">
        <f t="shared" si="39"/>
        <v/>
      </c>
      <c r="T52" s="47" t="str">
        <f>IF(AND($BK$7&gt;0,OutputOsiris!$A52&lt;&gt;"9999999"),VLOOKUP(OutputOsiris!A52,$BH$9:$BK$1008,4,FALSE),"")</f>
        <v/>
      </c>
      <c r="U52" s="47" t="str">
        <f t="shared" si="40"/>
        <v/>
      </c>
      <c r="V52" s="47" t="str">
        <f>IF(AND($BP$7&gt;0,OutputOsiris!$A52&lt;&gt;"9999999"),VLOOKUP(OutputOsiris!A52,$BM$9:$BP$1008,4,FALSE),"")</f>
        <v/>
      </c>
      <c r="W52" s="47" t="str">
        <f t="shared" si="41"/>
        <v/>
      </c>
      <c r="X52" s="47" t="str">
        <f>IF(AND($BU$7&gt;0,OutputOsiris!$A52&lt;&gt;"9999999"),VLOOKUP(OutputOsiris!A52,$BR$9:$BU$1008,4,FALSE),"")</f>
        <v/>
      </c>
      <c r="Y52" s="47" t="str">
        <f t="shared" si="42"/>
        <v/>
      </c>
      <c r="Z52" s="47" t="str">
        <f>IF(AND($BZ$7&gt;0,OutputOsiris!$A52&lt;&gt;"9999999"),VLOOKUP(OutputOsiris!A52,$BW$9:$BZ$1008,4,FALSE),"")</f>
        <v/>
      </c>
      <c r="AA52" s="47" t="str">
        <f t="shared" si="43"/>
        <v/>
      </c>
      <c r="AB52" s="47">
        <f t="shared" si="44"/>
        <v>0</v>
      </c>
      <c r="AC52" s="47">
        <f t="shared" si="45"/>
        <v>0</v>
      </c>
      <c r="AD52" s="47" t="str">
        <f t="shared" si="46"/>
        <v/>
      </c>
      <c r="AE52" s="48" t="str">
        <f>IF(ISBLANK(AF52),"",VLOOKUP(AD52,OutputOsiris!$A$9:$A$1008,1,FALSE))</f>
        <v/>
      </c>
      <c r="AF52" s="111"/>
      <c r="AG52" s="78"/>
      <c r="AH52" s="148" t="str">
        <f t="shared" si="11"/>
        <v/>
      </c>
      <c r="AI52" s="47" t="str">
        <f t="shared" si="12"/>
        <v/>
      </c>
      <c r="AJ52" s="48" t="str">
        <f>IF(ISBLANK(AK52),"",VLOOKUP(AI52,OutputOsiris!$A$9:$A$1008,1,FALSE))</f>
        <v/>
      </c>
      <c r="AK52" s="112"/>
      <c r="AL52" s="78"/>
      <c r="AM52" s="148" t="str">
        <f t="shared" si="13"/>
        <v/>
      </c>
      <c r="AN52" s="47" t="str">
        <f t="shared" si="47"/>
        <v/>
      </c>
      <c r="AO52" s="48" t="str">
        <f>IF(ISBLANK(AP52),"",VLOOKUP(AN52,OutputOsiris!$A$9:$A$1008,1,FALSE))</f>
        <v/>
      </c>
      <c r="AP52" s="111"/>
      <c r="AQ52" s="78"/>
      <c r="AR52" s="148" t="str">
        <f t="shared" si="15"/>
        <v/>
      </c>
      <c r="AS52" s="47" t="str">
        <f t="shared" si="48"/>
        <v/>
      </c>
      <c r="AT52" s="48" t="str">
        <f>IF(ISBLANK(AU52),"",VLOOKUP(AS52,OutputOsiris!$A$9:$A$1008,1,FALSE))</f>
        <v/>
      </c>
      <c r="AU52" s="111"/>
      <c r="AV52" s="78"/>
      <c r="AW52" s="148" t="str">
        <f t="shared" si="17"/>
        <v/>
      </c>
      <c r="AX52" s="47" t="str">
        <f t="shared" si="49"/>
        <v/>
      </c>
      <c r="AY52" s="48" t="str">
        <f>IF(ISBLANK(AZ52),"",VLOOKUP(AX52,OutputOsiris!$A$9:$A$1008,1,FALSE))</f>
        <v/>
      </c>
      <c r="AZ52" s="111"/>
      <c r="BA52" s="78"/>
      <c r="BB52" s="148" t="str">
        <f t="shared" si="19"/>
        <v/>
      </c>
      <c r="BC52" s="47" t="str">
        <f t="shared" si="50"/>
        <v/>
      </c>
      <c r="BD52" s="48" t="str">
        <f>IF(ISBLANK(BE52),"",VLOOKUP(BC52,OutputOsiris!$A$9:$A$1008,1,FALSE))</f>
        <v/>
      </c>
      <c r="BE52" s="111"/>
      <c r="BF52" s="78"/>
      <c r="BG52" s="148" t="str">
        <f t="shared" si="21"/>
        <v/>
      </c>
      <c r="BH52" s="47" t="str">
        <f t="shared" si="51"/>
        <v/>
      </c>
      <c r="BI52" s="48" t="str">
        <f>IF(ISBLANK(BJ52),"",VLOOKUP(BH52,OutputOsiris!$A$9:$A$1008,1,FALSE))</f>
        <v/>
      </c>
      <c r="BJ52" s="111"/>
      <c r="BK52" s="78"/>
      <c r="BL52" s="148" t="str">
        <f t="shared" si="23"/>
        <v/>
      </c>
      <c r="BM52" s="47" t="str">
        <f t="shared" si="52"/>
        <v/>
      </c>
      <c r="BN52" s="48" t="str">
        <f>IF(ISBLANK(BO52),"",VLOOKUP(BM52,OutputOsiris!$A$9:$A$1008,1,FALSE))</f>
        <v/>
      </c>
      <c r="BO52" s="111"/>
      <c r="BP52" s="78"/>
      <c r="BQ52" s="148" t="str">
        <f t="shared" si="25"/>
        <v/>
      </c>
      <c r="BR52" s="47" t="str">
        <f t="shared" si="53"/>
        <v/>
      </c>
      <c r="BS52" s="48" t="str">
        <f>IF(ISBLANK(BT52),"",VLOOKUP(BR52,OutputOsiris!$A$9:$A$1008,1,FALSE))</f>
        <v/>
      </c>
      <c r="BT52" s="111"/>
      <c r="BU52" s="78"/>
      <c r="BV52" s="148" t="str">
        <f t="shared" si="27"/>
        <v/>
      </c>
      <c r="BW52" s="47" t="str">
        <f t="shared" si="54"/>
        <v/>
      </c>
      <c r="BX52" s="48" t="str">
        <f>IF(ISBLANK(BY52),"",VLOOKUP(BW52,OutputOsiris!$A$9:$A$1008,1,FALSE))</f>
        <v/>
      </c>
      <c r="BY52" s="111"/>
      <c r="BZ52" s="78"/>
      <c r="CA52" s="148" t="str">
        <f t="shared" si="29"/>
        <v/>
      </c>
    </row>
    <row r="53" spans="1:79" x14ac:dyDescent="0.2">
      <c r="A53" s="47" t="str">
        <f>IF($H$1="Score",IF(OutputOsiris!A53&lt;&gt;"9999999",OutputOsiris!A53,""),"")</f>
        <v/>
      </c>
      <c r="B53" s="76" t="str">
        <f t="shared" si="30"/>
        <v/>
      </c>
      <c r="C53" s="143" t="str">
        <f t="shared" si="31"/>
        <v/>
      </c>
      <c r="D53" s="47" t="str">
        <f>IF($H$1="Cijfer",IF(OutputOsiris!A53&lt;&gt;"9999999",OutputOsiris!A53,""),"")</f>
        <v/>
      </c>
      <c r="E53" s="76" t="str">
        <f t="shared" si="32"/>
        <v/>
      </c>
      <c r="F53" s="143" t="str">
        <f t="shared" si="33"/>
        <v/>
      </c>
      <c r="G53" s="47" t="str">
        <f>IF(ISBLANK(OutputOsiris!B53),"",OutputOsiris!B53)</f>
        <v/>
      </c>
      <c r="H53" s="47">
        <f>IF(AND($AG$7&gt;0,OutputOsiris!$A53&lt;&gt;"9999999"),VLOOKUP(OutputOsiris!A53,$AD$9:$AG$1008,4,FALSE),"")</f>
        <v>0</v>
      </c>
      <c r="I53" s="47">
        <f t="shared" si="34"/>
        <v>0</v>
      </c>
      <c r="J53" s="47">
        <f>IF(AND($AL$7&gt;0,OutputOsiris!$A53&lt;&gt;"9999999"),VLOOKUP(OutputOsiris!A53,$AI$9:$AL$1008,4,FALSE),"")</f>
        <v>0</v>
      </c>
      <c r="K53" s="47">
        <f t="shared" si="35"/>
        <v>0</v>
      </c>
      <c r="L53" s="47" t="str">
        <f>IF(AND($AQ$7&gt;0,OutputOsiris!$A53&lt;&gt;"9999999"),VLOOKUP(OutputOsiris!A53,$AN$9:$AQ$1008,4,FALSE),"")</f>
        <v/>
      </c>
      <c r="M53" s="47" t="str">
        <f t="shared" si="36"/>
        <v/>
      </c>
      <c r="N53" s="47" t="str">
        <f>IF(AND($AV$7&gt;0,OutputOsiris!$A53&lt;&gt;"9999999"),VLOOKUP(OutputOsiris!A53,$AS$9:$AV$1008,4,FALSE),"")</f>
        <v/>
      </c>
      <c r="O53" s="47" t="str">
        <f t="shared" si="37"/>
        <v/>
      </c>
      <c r="P53" s="47" t="str">
        <f>IF(AND($BA$7&gt;0,OutputOsiris!$A53&lt;&gt;"9999999"),VLOOKUP(OutputOsiris!A53,$AX$9:$BA$1008,4,FALSE),"")</f>
        <v/>
      </c>
      <c r="Q53" s="47" t="str">
        <f t="shared" si="38"/>
        <v/>
      </c>
      <c r="R53" s="47" t="str">
        <f>IF(AND($BF$7&gt;0,OutputOsiris!$A53&lt;&gt;"9999999"),VLOOKUP(OutputOsiris!A53,$BC$9:$BF$1008,4,FALSE),"")</f>
        <v/>
      </c>
      <c r="S53" s="47" t="str">
        <f t="shared" si="39"/>
        <v/>
      </c>
      <c r="T53" s="47" t="str">
        <f>IF(AND($BK$7&gt;0,OutputOsiris!$A53&lt;&gt;"9999999"),VLOOKUP(OutputOsiris!A53,$BH$9:$BK$1008,4,FALSE),"")</f>
        <v/>
      </c>
      <c r="U53" s="47" t="str">
        <f t="shared" si="40"/>
        <v/>
      </c>
      <c r="V53" s="47" t="str">
        <f>IF(AND($BP$7&gt;0,OutputOsiris!$A53&lt;&gt;"9999999"),VLOOKUP(OutputOsiris!A53,$BM$9:$BP$1008,4,FALSE),"")</f>
        <v/>
      </c>
      <c r="W53" s="47" t="str">
        <f t="shared" si="41"/>
        <v/>
      </c>
      <c r="X53" s="47" t="str">
        <f>IF(AND($BU$7&gt;0,OutputOsiris!$A53&lt;&gt;"9999999"),VLOOKUP(OutputOsiris!A53,$BR$9:$BU$1008,4,FALSE),"")</f>
        <v/>
      </c>
      <c r="Y53" s="47" t="str">
        <f t="shared" si="42"/>
        <v/>
      </c>
      <c r="Z53" s="47" t="str">
        <f>IF(AND($BZ$7&gt;0,OutputOsiris!$A53&lt;&gt;"9999999"),VLOOKUP(OutputOsiris!A53,$BW$9:$BZ$1008,4,FALSE),"")</f>
        <v/>
      </c>
      <c r="AA53" s="47" t="str">
        <f t="shared" si="43"/>
        <v/>
      </c>
      <c r="AB53" s="47">
        <f t="shared" si="44"/>
        <v>0</v>
      </c>
      <c r="AC53" s="47">
        <f t="shared" si="45"/>
        <v>0</v>
      </c>
      <c r="AD53" s="47" t="str">
        <f t="shared" si="46"/>
        <v/>
      </c>
      <c r="AE53" s="48" t="str">
        <f>IF(ISBLANK(AF53),"",VLOOKUP(AD53,OutputOsiris!$A$9:$A$1008,1,FALSE))</f>
        <v/>
      </c>
      <c r="AF53" s="111"/>
      <c r="AG53" s="78"/>
      <c r="AH53" s="148" t="str">
        <f t="shared" si="11"/>
        <v/>
      </c>
      <c r="AI53" s="47" t="str">
        <f t="shared" si="12"/>
        <v/>
      </c>
      <c r="AJ53" s="48" t="str">
        <f>IF(ISBLANK(AK53),"",VLOOKUP(AI53,OutputOsiris!$A$9:$A$1008,1,FALSE))</f>
        <v/>
      </c>
      <c r="AK53" s="112"/>
      <c r="AL53" s="78"/>
      <c r="AM53" s="148" t="str">
        <f t="shared" si="13"/>
        <v/>
      </c>
      <c r="AN53" s="47" t="str">
        <f t="shared" si="47"/>
        <v/>
      </c>
      <c r="AO53" s="48" t="str">
        <f>IF(ISBLANK(AP53),"",VLOOKUP(AN53,OutputOsiris!$A$9:$A$1008,1,FALSE))</f>
        <v/>
      </c>
      <c r="AP53" s="111"/>
      <c r="AQ53" s="78"/>
      <c r="AR53" s="148" t="str">
        <f t="shared" si="15"/>
        <v/>
      </c>
      <c r="AS53" s="47" t="str">
        <f t="shared" si="48"/>
        <v/>
      </c>
      <c r="AT53" s="48" t="str">
        <f>IF(ISBLANK(AU53),"",VLOOKUP(AS53,OutputOsiris!$A$9:$A$1008,1,FALSE))</f>
        <v/>
      </c>
      <c r="AU53" s="111"/>
      <c r="AV53" s="78"/>
      <c r="AW53" s="148" t="str">
        <f t="shared" si="17"/>
        <v/>
      </c>
      <c r="AX53" s="47" t="str">
        <f t="shared" si="49"/>
        <v/>
      </c>
      <c r="AY53" s="48" t="str">
        <f>IF(ISBLANK(AZ53),"",VLOOKUP(AX53,OutputOsiris!$A$9:$A$1008,1,FALSE))</f>
        <v/>
      </c>
      <c r="AZ53" s="111"/>
      <c r="BA53" s="78"/>
      <c r="BB53" s="148" t="str">
        <f t="shared" si="19"/>
        <v/>
      </c>
      <c r="BC53" s="47" t="str">
        <f t="shared" si="50"/>
        <v/>
      </c>
      <c r="BD53" s="48" t="str">
        <f>IF(ISBLANK(BE53),"",VLOOKUP(BC53,OutputOsiris!$A$9:$A$1008,1,FALSE))</f>
        <v/>
      </c>
      <c r="BE53" s="111"/>
      <c r="BF53" s="78"/>
      <c r="BG53" s="148" t="str">
        <f t="shared" si="21"/>
        <v/>
      </c>
      <c r="BH53" s="47" t="str">
        <f t="shared" si="51"/>
        <v/>
      </c>
      <c r="BI53" s="48" t="str">
        <f>IF(ISBLANK(BJ53),"",VLOOKUP(BH53,OutputOsiris!$A$9:$A$1008,1,FALSE))</f>
        <v/>
      </c>
      <c r="BJ53" s="111"/>
      <c r="BK53" s="78"/>
      <c r="BL53" s="148" t="str">
        <f t="shared" si="23"/>
        <v/>
      </c>
      <c r="BM53" s="47" t="str">
        <f t="shared" si="52"/>
        <v/>
      </c>
      <c r="BN53" s="48" t="str">
        <f>IF(ISBLANK(BO53),"",VLOOKUP(BM53,OutputOsiris!$A$9:$A$1008,1,FALSE))</f>
        <v/>
      </c>
      <c r="BO53" s="111"/>
      <c r="BP53" s="78"/>
      <c r="BQ53" s="148" t="str">
        <f t="shared" si="25"/>
        <v/>
      </c>
      <c r="BR53" s="47" t="str">
        <f t="shared" si="53"/>
        <v/>
      </c>
      <c r="BS53" s="48" t="str">
        <f>IF(ISBLANK(BT53),"",VLOOKUP(BR53,OutputOsiris!$A$9:$A$1008,1,FALSE))</f>
        <v/>
      </c>
      <c r="BT53" s="111"/>
      <c r="BU53" s="78"/>
      <c r="BV53" s="148" t="str">
        <f t="shared" si="27"/>
        <v/>
      </c>
      <c r="BW53" s="47" t="str">
        <f t="shared" si="54"/>
        <v/>
      </c>
      <c r="BX53" s="48" t="str">
        <f>IF(ISBLANK(BY53),"",VLOOKUP(BW53,OutputOsiris!$A$9:$A$1008,1,FALSE))</f>
        <v/>
      </c>
      <c r="BY53" s="111"/>
      <c r="BZ53" s="78"/>
      <c r="CA53" s="148" t="str">
        <f t="shared" si="29"/>
        <v/>
      </c>
    </row>
    <row r="54" spans="1:79" x14ac:dyDescent="0.2">
      <c r="A54" s="47" t="str">
        <f>IF($H$1="Score",IF(OutputOsiris!A54&lt;&gt;"9999999",OutputOsiris!A54,""),"")</f>
        <v/>
      </c>
      <c r="B54" s="76" t="str">
        <f t="shared" si="30"/>
        <v/>
      </c>
      <c r="C54" s="143" t="str">
        <f t="shared" si="31"/>
        <v/>
      </c>
      <c r="D54" s="47" t="str">
        <f>IF($H$1="Cijfer",IF(OutputOsiris!A54&lt;&gt;"9999999",OutputOsiris!A54,""),"")</f>
        <v/>
      </c>
      <c r="E54" s="76" t="str">
        <f t="shared" si="32"/>
        <v/>
      </c>
      <c r="F54" s="143" t="str">
        <f t="shared" si="33"/>
        <v/>
      </c>
      <c r="G54" s="47" t="str">
        <f>IF(ISBLANK(OutputOsiris!B54),"",OutputOsiris!B54)</f>
        <v/>
      </c>
      <c r="H54" s="47">
        <f>IF(AND($AG$7&gt;0,OutputOsiris!$A54&lt;&gt;"9999999"),VLOOKUP(OutputOsiris!A54,$AD$9:$AG$1008,4,FALSE),"")</f>
        <v>0</v>
      </c>
      <c r="I54" s="47">
        <f t="shared" si="34"/>
        <v>0</v>
      </c>
      <c r="J54" s="47">
        <f>IF(AND($AL$7&gt;0,OutputOsiris!$A54&lt;&gt;"9999999"),VLOOKUP(OutputOsiris!A54,$AI$9:$AL$1008,4,FALSE),"")</f>
        <v>0</v>
      </c>
      <c r="K54" s="47">
        <f t="shared" si="35"/>
        <v>0</v>
      </c>
      <c r="L54" s="47" t="str">
        <f>IF(AND($AQ$7&gt;0,OutputOsiris!$A54&lt;&gt;"9999999"),VLOOKUP(OutputOsiris!A54,$AN$9:$AQ$1008,4,FALSE),"")</f>
        <v/>
      </c>
      <c r="M54" s="47" t="str">
        <f t="shared" si="36"/>
        <v/>
      </c>
      <c r="N54" s="47" t="str">
        <f>IF(AND($AV$7&gt;0,OutputOsiris!$A54&lt;&gt;"9999999"),VLOOKUP(OutputOsiris!A54,$AS$9:$AV$1008,4,FALSE),"")</f>
        <v/>
      </c>
      <c r="O54" s="47" t="str">
        <f t="shared" si="37"/>
        <v/>
      </c>
      <c r="P54" s="47" t="str">
        <f>IF(AND($BA$7&gt;0,OutputOsiris!$A54&lt;&gt;"9999999"),VLOOKUP(OutputOsiris!A54,$AX$9:$BA$1008,4,FALSE),"")</f>
        <v/>
      </c>
      <c r="Q54" s="47" t="str">
        <f t="shared" si="38"/>
        <v/>
      </c>
      <c r="R54" s="47" t="str">
        <f>IF(AND($BF$7&gt;0,OutputOsiris!$A54&lt;&gt;"9999999"),VLOOKUP(OutputOsiris!A54,$BC$9:$BF$1008,4,FALSE),"")</f>
        <v/>
      </c>
      <c r="S54" s="47" t="str">
        <f t="shared" si="39"/>
        <v/>
      </c>
      <c r="T54" s="47" t="str">
        <f>IF(AND($BK$7&gt;0,OutputOsiris!$A54&lt;&gt;"9999999"),VLOOKUP(OutputOsiris!A54,$BH$9:$BK$1008,4,FALSE),"")</f>
        <v/>
      </c>
      <c r="U54" s="47" t="str">
        <f t="shared" si="40"/>
        <v/>
      </c>
      <c r="V54" s="47" t="str">
        <f>IF(AND($BP$7&gt;0,OutputOsiris!$A54&lt;&gt;"9999999"),VLOOKUP(OutputOsiris!A54,$BM$9:$BP$1008,4,FALSE),"")</f>
        <v/>
      </c>
      <c r="W54" s="47" t="str">
        <f t="shared" si="41"/>
        <v/>
      </c>
      <c r="X54" s="47" t="str">
        <f>IF(AND($BU$7&gt;0,OutputOsiris!$A54&lt;&gt;"9999999"),VLOOKUP(OutputOsiris!A54,$BR$9:$BU$1008,4,FALSE),"")</f>
        <v/>
      </c>
      <c r="Y54" s="47" t="str">
        <f t="shared" si="42"/>
        <v/>
      </c>
      <c r="Z54" s="47" t="str">
        <f>IF(AND($BZ$7&gt;0,OutputOsiris!$A54&lt;&gt;"9999999"),VLOOKUP(OutputOsiris!A54,$BW$9:$BZ$1008,4,FALSE),"")</f>
        <v/>
      </c>
      <c r="AA54" s="47" t="str">
        <f t="shared" si="43"/>
        <v/>
      </c>
      <c r="AB54" s="47">
        <f t="shared" si="44"/>
        <v>0</v>
      </c>
      <c r="AC54" s="47">
        <f t="shared" si="45"/>
        <v>0</v>
      </c>
      <c r="AD54" s="47" t="str">
        <f t="shared" si="46"/>
        <v/>
      </c>
      <c r="AE54" s="48" t="str">
        <f>IF(ISBLANK(AF54),"",VLOOKUP(AD54,OutputOsiris!$A$9:$A$1008,1,FALSE))</f>
        <v/>
      </c>
      <c r="AF54" s="111"/>
      <c r="AG54" s="78"/>
      <c r="AH54" s="148" t="str">
        <f t="shared" si="11"/>
        <v/>
      </c>
      <c r="AI54" s="47" t="str">
        <f t="shared" si="12"/>
        <v/>
      </c>
      <c r="AJ54" s="48" t="str">
        <f>IF(ISBLANK(AK54),"",VLOOKUP(AI54,OutputOsiris!$A$9:$A$1008,1,FALSE))</f>
        <v/>
      </c>
      <c r="AK54" s="112"/>
      <c r="AL54" s="78"/>
      <c r="AM54" s="148" t="str">
        <f t="shared" si="13"/>
        <v/>
      </c>
      <c r="AN54" s="47" t="str">
        <f t="shared" si="47"/>
        <v/>
      </c>
      <c r="AO54" s="48" t="str">
        <f>IF(ISBLANK(AP54),"",VLOOKUP(AN54,OutputOsiris!$A$9:$A$1008,1,FALSE))</f>
        <v/>
      </c>
      <c r="AP54" s="111"/>
      <c r="AQ54" s="78"/>
      <c r="AR54" s="148" t="str">
        <f t="shared" si="15"/>
        <v/>
      </c>
      <c r="AS54" s="47" t="str">
        <f t="shared" si="48"/>
        <v/>
      </c>
      <c r="AT54" s="48" t="str">
        <f>IF(ISBLANK(AU54),"",VLOOKUP(AS54,OutputOsiris!$A$9:$A$1008,1,FALSE))</f>
        <v/>
      </c>
      <c r="AU54" s="111"/>
      <c r="AV54" s="78"/>
      <c r="AW54" s="148" t="str">
        <f t="shared" si="17"/>
        <v/>
      </c>
      <c r="AX54" s="47" t="str">
        <f t="shared" si="49"/>
        <v/>
      </c>
      <c r="AY54" s="48" t="str">
        <f>IF(ISBLANK(AZ54),"",VLOOKUP(AX54,OutputOsiris!$A$9:$A$1008,1,FALSE))</f>
        <v/>
      </c>
      <c r="AZ54" s="111"/>
      <c r="BA54" s="78"/>
      <c r="BB54" s="148" t="str">
        <f t="shared" si="19"/>
        <v/>
      </c>
      <c r="BC54" s="47" t="str">
        <f t="shared" si="50"/>
        <v/>
      </c>
      <c r="BD54" s="48" t="str">
        <f>IF(ISBLANK(BE54),"",VLOOKUP(BC54,OutputOsiris!$A$9:$A$1008,1,FALSE))</f>
        <v/>
      </c>
      <c r="BE54" s="111"/>
      <c r="BF54" s="78"/>
      <c r="BG54" s="148" t="str">
        <f t="shared" si="21"/>
        <v/>
      </c>
      <c r="BH54" s="47" t="str">
        <f t="shared" si="51"/>
        <v/>
      </c>
      <c r="BI54" s="48" t="str">
        <f>IF(ISBLANK(BJ54),"",VLOOKUP(BH54,OutputOsiris!$A$9:$A$1008,1,FALSE))</f>
        <v/>
      </c>
      <c r="BJ54" s="111"/>
      <c r="BK54" s="78"/>
      <c r="BL54" s="148" t="str">
        <f t="shared" si="23"/>
        <v/>
      </c>
      <c r="BM54" s="47" t="str">
        <f t="shared" si="52"/>
        <v/>
      </c>
      <c r="BN54" s="48" t="str">
        <f>IF(ISBLANK(BO54),"",VLOOKUP(BM54,OutputOsiris!$A$9:$A$1008,1,FALSE))</f>
        <v/>
      </c>
      <c r="BO54" s="111"/>
      <c r="BP54" s="78"/>
      <c r="BQ54" s="148" t="str">
        <f t="shared" si="25"/>
        <v/>
      </c>
      <c r="BR54" s="47" t="str">
        <f t="shared" si="53"/>
        <v/>
      </c>
      <c r="BS54" s="48" t="str">
        <f>IF(ISBLANK(BT54),"",VLOOKUP(BR54,OutputOsiris!$A$9:$A$1008,1,FALSE))</f>
        <v/>
      </c>
      <c r="BT54" s="111"/>
      <c r="BU54" s="78"/>
      <c r="BV54" s="148" t="str">
        <f t="shared" si="27"/>
        <v/>
      </c>
      <c r="BW54" s="47" t="str">
        <f t="shared" si="54"/>
        <v/>
      </c>
      <c r="BX54" s="48" t="str">
        <f>IF(ISBLANK(BY54),"",VLOOKUP(BW54,OutputOsiris!$A$9:$A$1008,1,FALSE))</f>
        <v/>
      </c>
      <c r="BY54" s="111"/>
      <c r="BZ54" s="78"/>
      <c r="CA54" s="148" t="str">
        <f t="shared" si="29"/>
        <v/>
      </c>
    </row>
    <row r="55" spans="1:79" x14ac:dyDescent="0.2">
      <c r="A55" s="47" t="str">
        <f>IF($H$1="Score",IF(OutputOsiris!A55&lt;&gt;"9999999",OutputOsiris!A55,""),"")</f>
        <v/>
      </c>
      <c r="B55" s="76" t="str">
        <f t="shared" si="30"/>
        <v/>
      </c>
      <c r="C55" s="143" t="str">
        <f t="shared" si="31"/>
        <v/>
      </c>
      <c r="D55" s="47" t="str">
        <f>IF($H$1="Cijfer",IF(OutputOsiris!A55&lt;&gt;"9999999",OutputOsiris!A55,""),"")</f>
        <v/>
      </c>
      <c r="E55" s="76" t="str">
        <f t="shared" si="32"/>
        <v/>
      </c>
      <c r="F55" s="143" t="str">
        <f t="shared" si="33"/>
        <v/>
      </c>
      <c r="G55" s="47" t="str">
        <f>IF(ISBLANK(OutputOsiris!B55),"",OutputOsiris!B55)</f>
        <v/>
      </c>
      <c r="H55" s="47">
        <f>IF(AND($AG$7&gt;0,OutputOsiris!$A55&lt;&gt;"9999999"),VLOOKUP(OutputOsiris!A55,$AD$9:$AG$1008,4,FALSE),"")</f>
        <v>0</v>
      </c>
      <c r="I55" s="47">
        <f t="shared" si="34"/>
        <v>0</v>
      </c>
      <c r="J55" s="47">
        <f>IF(AND($AL$7&gt;0,OutputOsiris!$A55&lt;&gt;"9999999"),VLOOKUP(OutputOsiris!A55,$AI$9:$AL$1008,4,FALSE),"")</f>
        <v>0</v>
      </c>
      <c r="K55" s="47">
        <f t="shared" si="35"/>
        <v>0</v>
      </c>
      <c r="L55" s="47" t="str">
        <f>IF(AND($AQ$7&gt;0,OutputOsiris!$A55&lt;&gt;"9999999"),VLOOKUP(OutputOsiris!A55,$AN$9:$AQ$1008,4,FALSE),"")</f>
        <v/>
      </c>
      <c r="M55" s="47" t="str">
        <f t="shared" si="36"/>
        <v/>
      </c>
      <c r="N55" s="47" t="str">
        <f>IF(AND($AV$7&gt;0,OutputOsiris!$A55&lt;&gt;"9999999"),VLOOKUP(OutputOsiris!A55,$AS$9:$AV$1008,4,FALSE),"")</f>
        <v/>
      </c>
      <c r="O55" s="47" t="str">
        <f t="shared" si="37"/>
        <v/>
      </c>
      <c r="P55" s="47" t="str">
        <f>IF(AND($BA$7&gt;0,OutputOsiris!$A55&lt;&gt;"9999999"),VLOOKUP(OutputOsiris!A55,$AX$9:$BA$1008,4,FALSE),"")</f>
        <v/>
      </c>
      <c r="Q55" s="47" t="str">
        <f t="shared" si="38"/>
        <v/>
      </c>
      <c r="R55" s="47" t="str">
        <f>IF(AND($BF$7&gt;0,OutputOsiris!$A55&lt;&gt;"9999999"),VLOOKUP(OutputOsiris!A55,$BC$9:$BF$1008,4,FALSE),"")</f>
        <v/>
      </c>
      <c r="S55" s="47" t="str">
        <f t="shared" si="39"/>
        <v/>
      </c>
      <c r="T55" s="47" t="str">
        <f>IF(AND($BK$7&gt;0,OutputOsiris!$A55&lt;&gt;"9999999"),VLOOKUP(OutputOsiris!A55,$BH$9:$BK$1008,4,FALSE),"")</f>
        <v/>
      </c>
      <c r="U55" s="47" t="str">
        <f t="shared" si="40"/>
        <v/>
      </c>
      <c r="V55" s="47" t="str">
        <f>IF(AND($BP$7&gt;0,OutputOsiris!$A55&lt;&gt;"9999999"),VLOOKUP(OutputOsiris!A55,$BM$9:$BP$1008,4,FALSE),"")</f>
        <v/>
      </c>
      <c r="W55" s="47" t="str">
        <f t="shared" si="41"/>
        <v/>
      </c>
      <c r="X55" s="47" t="str">
        <f>IF(AND($BU$7&gt;0,OutputOsiris!$A55&lt;&gt;"9999999"),VLOOKUP(OutputOsiris!A55,$BR$9:$BU$1008,4,FALSE),"")</f>
        <v/>
      </c>
      <c r="Y55" s="47" t="str">
        <f t="shared" si="42"/>
        <v/>
      </c>
      <c r="Z55" s="47" t="str">
        <f>IF(AND($BZ$7&gt;0,OutputOsiris!$A55&lt;&gt;"9999999"),VLOOKUP(OutputOsiris!A55,$BW$9:$BZ$1008,4,FALSE),"")</f>
        <v/>
      </c>
      <c r="AA55" s="47" t="str">
        <f t="shared" si="43"/>
        <v/>
      </c>
      <c r="AB55" s="47">
        <f t="shared" si="44"/>
        <v>0</v>
      </c>
      <c r="AC55" s="47">
        <f t="shared" si="45"/>
        <v>0</v>
      </c>
      <c r="AD55" s="47" t="str">
        <f t="shared" si="46"/>
        <v/>
      </c>
      <c r="AE55" s="48" t="str">
        <f>IF(ISBLANK(AF55),"",VLOOKUP(AD55,OutputOsiris!$A$9:$A$1008,1,FALSE))</f>
        <v/>
      </c>
      <c r="AF55" s="111"/>
      <c r="AG55" s="78"/>
      <c r="AH55" s="148" t="str">
        <f t="shared" si="11"/>
        <v/>
      </c>
      <c r="AI55" s="47" t="str">
        <f t="shared" si="12"/>
        <v/>
      </c>
      <c r="AJ55" s="48" t="str">
        <f>IF(ISBLANK(AK55),"",VLOOKUP(AI55,OutputOsiris!$A$9:$A$1008,1,FALSE))</f>
        <v/>
      </c>
      <c r="AK55" s="112"/>
      <c r="AL55" s="78"/>
      <c r="AM55" s="148" t="str">
        <f t="shared" si="13"/>
        <v/>
      </c>
      <c r="AN55" s="47" t="str">
        <f t="shared" si="47"/>
        <v/>
      </c>
      <c r="AO55" s="48" t="str">
        <f>IF(ISBLANK(AP55),"",VLOOKUP(AN55,OutputOsiris!$A$9:$A$1008,1,FALSE))</f>
        <v/>
      </c>
      <c r="AP55" s="111"/>
      <c r="AQ55" s="78"/>
      <c r="AR55" s="148" t="str">
        <f t="shared" si="15"/>
        <v/>
      </c>
      <c r="AS55" s="47" t="str">
        <f t="shared" si="48"/>
        <v/>
      </c>
      <c r="AT55" s="48" t="str">
        <f>IF(ISBLANK(AU55),"",VLOOKUP(AS55,OutputOsiris!$A$9:$A$1008,1,FALSE))</f>
        <v/>
      </c>
      <c r="AU55" s="111"/>
      <c r="AV55" s="78"/>
      <c r="AW55" s="148" t="str">
        <f t="shared" si="17"/>
        <v/>
      </c>
      <c r="AX55" s="47" t="str">
        <f t="shared" si="49"/>
        <v/>
      </c>
      <c r="AY55" s="48" t="str">
        <f>IF(ISBLANK(AZ55),"",VLOOKUP(AX55,OutputOsiris!$A$9:$A$1008,1,FALSE))</f>
        <v/>
      </c>
      <c r="AZ55" s="111"/>
      <c r="BA55" s="78"/>
      <c r="BB55" s="148" t="str">
        <f t="shared" si="19"/>
        <v/>
      </c>
      <c r="BC55" s="47" t="str">
        <f t="shared" si="50"/>
        <v/>
      </c>
      <c r="BD55" s="48" t="str">
        <f>IF(ISBLANK(BE55),"",VLOOKUP(BC55,OutputOsiris!$A$9:$A$1008,1,FALSE))</f>
        <v/>
      </c>
      <c r="BE55" s="111"/>
      <c r="BF55" s="78"/>
      <c r="BG55" s="148" t="str">
        <f t="shared" si="21"/>
        <v/>
      </c>
      <c r="BH55" s="47" t="str">
        <f t="shared" si="51"/>
        <v/>
      </c>
      <c r="BI55" s="48" t="str">
        <f>IF(ISBLANK(BJ55),"",VLOOKUP(BH55,OutputOsiris!$A$9:$A$1008,1,FALSE))</f>
        <v/>
      </c>
      <c r="BJ55" s="111"/>
      <c r="BK55" s="78"/>
      <c r="BL55" s="148" t="str">
        <f t="shared" si="23"/>
        <v/>
      </c>
      <c r="BM55" s="47" t="str">
        <f t="shared" si="52"/>
        <v/>
      </c>
      <c r="BN55" s="48" t="str">
        <f>IF(ISBLANK(BO55),"",VLOOKUP(BM55,OutputOsiris!$A$9:$A$1008,1,FALSE))</f>
        <v/>
      </c>
      <c r="BO55" s="111"/>
      <c r="BP55" s="78"/>
      <c r="BQ55" s="148" t="str">
        <f t="shared" si="25"/>
        <v/>
      </c>
      <c r="BR55" s="47" t="str">
        <f t="shared" si="53"/>
        <v/>
      </c>
      <c r="BS55" s="48" t="str">
        <f>IF(ISBLANK(BT55),"",VLOOKUP(BR55,OutputOsiris!$A$9:$A$1008,1,FALSE))</f>
        <v/>
      </c>
      <c r="BT55" s="111"/>
      <c r="BU55" s="78"/>
      <c r="BV55" s="148" t="str">
        <f t="shared" si="27"/>
        <v/>
      </c>
      <c r="BW55" s="47" t="str">
        <f t="shared" si="54"/>
        <v/>
      </c>
      <c r="BX55" s="48" t="str">
        <f>IF(ISBLANK(BY55),"",VLOOKUP(BW55,OutputOsiris!$A$9:$A$1008,1,FALSE))</f>
        <v/>
      </c>
      <c r="BY55" s="111"/>
      <c r="BZ55" s="78"/>
      <c r="CA55" s="148" t="str">
        <f t="shared" si="29"/>
        <v/>
      </c>
    </row>
    <row r="56" spans="1:79" x14ac:dyDescent="0.2">
      <c r="A56" s="47" t="str">
        <f>IF($H$1="Score",IF(OutputOsiris!A56&lt;&gt;"9999999",OutputOsiris!A56,""),"")</f>
        <v/>
      </c>
      <c r="B56" s="76" t="str">
        <f t="shared" si="30"/>
        <v/>
      </c>
      <c r="C56" s="143" t="str">
        <f t="shared" si="31"/>
        <v/>
      </c>
      <c r="D56" s="47" t="str">
        <f>IF($H$1="Cijfer",IF(OutputOsiris!A56&lt;&gt;"9999999",OutputOsiris!A56,""),"")</f>
        <v/>
      </c>
      <c r="E56" s="76" t="str">
        <f t="shared" si="32"/>
        <v/>
      </c>
      <c r="F56" s="143" t="str">
        <f t="shared" si="33"/>
        <v/>
      </c>
      <c r="G56" s="47" t="str">
        <f>IF(ISBLANK(OutputOsiris!B56),"",OutputOsiris!B56)</f>
        <v/>
      </c>
      <c r="H56" s="47">
        <f>IF(AND($AG$7&gt;0,OutputOsiris!$A56&lt;&gt;"9999999"),VLOOKUP(OutputOsiris!A56,$AD$9:$AG$1008,4,FALSE),"")</f>
        <v>0</v>
      </c>
      <c r="I56" s="47">
        <f t="shared" si="34"/>
        <v>0</v>
      </c>
      <c r="J56" s="47">
        <f>IF(AND($AL$7&gt;0,OutputOsiris!$A56&lt;&gt;"9999999"),VLOOKUP(OutputOsiris!A56,$AI$9:$AL$1008,4,FALSE),"")</f>
        <v>0</v>
      </c>
      <c r="K56" s="47">
        <f t="shared" si="35"/>
        <v>0</v>
      </c>
      <c r="L56" s="47" t="str">
        <f>IF(AND($AQ$7&gt;0,OutputOsiris!$A56&lt;&gt;"9999999"),VLOOKUP(OutputOsiris!A56,$AN$9:$AQ$1008,4,FALSE),"")</f>
        <v/>
      </c>
      <c r="M56" s="47" t="str">
        <f t="shared" si="36"/>
        <v/>
      </c>
      <c r="N56" s="47" t="str">
        <f>IF(AND($AV$7&gt;0,OutputOsiris!$A56&lt;&gt;"9999999"),VLOOKUP(OutputOsiris!A56,$AS$9:$AV$1008,4,FALSE),"")</f>
        <v/>
      </c>
      <c r="O56" s="47" t="str">
        <f t="shared" si="37"/>
        <v/>
      </c>
      <c r="P56" s="47" t="str">
        <f>IF(AND($BA$7&gt;0,OutputOsiris!$A56&lt;&gt;"9999999"),VLOOKUP(OutputOsiris!A56,$AX$9:$BA$1008,4,FALSE),"")</f>
        <v/>
      </c>
      <c r="Q56" s="47" t="str">
        <f t="shared" si="38"/>
        <v/>
      </c>
      <c r="R56" s="47" t="str">
        <f>IF(AND($BF$7&gt;0,OutputOsiris!$A56&lt;&gt;"9999999"),VLOOKUP(OutputOsiris!A56,$BC$9:$BF$1008,4,FALSE),"")</f>
        <v/>
      </c>
      <c r="S56" s="47" t="str">
        <f t="shared" si="39"/>
        <v/>
      </c>
      <c r="T56" s="47" t="str">
        <f>IF(AND($BK$7&gt;0,OutputOsiris!$A56&lt;&gt;"9999999"),VLOOKUP(OutputOsiris!A56,$BH$9:$BK$1008,4,FALSE),"")</f>
        <v/>
      </c>
      <c r="U56" s="47" t="str">
        <f t="shared" si="40"/>
        <v/>
      </c>
      <c r="V56" s="47" t="str">
        <f>IF(AND($BP$7&gt;0,OutputOsiris!$A56&lt;&gt;"9999999"),VLOOKUP(OutputOsiris!A56,$BM$9:$BP$1008,4,FALSE),"")</f>
        <v/>
      </c>
      <c r="W56" s="47" t="str">
        <f t="shared" si="41"/>
        <v/>
      </c>
      <c r="X56" s="47" t="str">
        <f>IF(AND($BU$7&gt;0,OutputOsiris!$A56&lt;&gt;"9999999"),VLOOKUP(OutputOsiris!A56,$BR$9:$BU$1008,4,FALSE),"")</f>
        <v/>
      </c>
      <c r="Y56" s="47" t="str">
        <f t="shared" si="42"/>
        <v/>
      </c>
      <c r="Z56" s="47" t="str">
        <f>IF(AND($BZ$7&gt;0,OutputOsiris!$A56&lt;&gt;"9999999"),VLOOKUP(OutputOsiris!A56,$BW$9:$BZ$1008,4,FALSE),"")</f>
        <v/>
      </c>
      <c r="AA56" s="47" t="str">
        <f t="shared" si="43"/>
        <v/>
      </c>
      <c r="AB56" s="47">
        <f t="shared" si="44"/>
        <v>0</v>
      </c>
      <c r="AC56" s="47">
        <f t="shared" si="45"/>
        <v>0</v>
      </c>
      <c r="AD56" s="47" t="str">
        <f t="shared" si="46"/>
        <v/>
      </c>
      <c r="AE56" s="48" t="str">
        <f>IF(ISBLANK(AF56),"",VLOOKUP(AD56,OutputOsiris!$A$9:$A$1008,1,FALSE))</f>
        <v/>
      </c>
      <c r="AF56" s="111"/>
      <c r="AG56" s="78"/>
      <c r="AH56" s="148" t="str">
        <f t="shared" si="11"/>
        <v/>
      </c>
      <c r="AI56" s="47" t="str">
        <f t="shared" si="12"/>
        <v/>
      </c>
      <c r="AJ56" s="48" t="str">
        <f>IF(ISBLANK(AK56),"",VLOOKUP(AI56,OutputOsiris!$A$9:$A$1008,1,FALSE))</f>
        <v/>
      </c>
      <c r="AK56" s="112"/>
      <c r="AL56" s="78"/>
      <c r="AM56" s="148" t="str">
        <f t="shared" si="13"/>
        <v/>
      </c>
      <c r="AN56" s="47" t="str">
        <f t="shared" si="47"/>
        <v/>
      </c>
      <c r="AO56" s="48" t="str">
        <f>IF(ISBLANK(AP56),"",VLOOKUP(AN56,OutputOsiris!$A$9:$A$1008,1,FALSE))</f>
        <v/>
      </c>
      <c r="AP56" s="111"/>
      <c r="AQ56" s="78"/>
      <c r="AR56" s="148" t="str">
        <f t="shared" si="15"/>
        <v/>
      </c>
      <c r="AS56" s="47" t="str">
        <f t="shared" si="48"/>
        <v/>
      </c>
      <c r="AT56" s="48" t="str">
        <f>IF(ISBLANK(AU56),"",VLOOKUP(AS56,OutputOsiris!$A$9:$A$1008,1,FALSE))</f>
        <v/>
      </c>
      <c r="AU56" s="111"/>
      <c r="AV56" s="78"/>
      <c r="AW56" s="148" t="str">
        <f t="shared" si="17"/>
        <v/>
      </c>
      <c r="AX56" s="47" t="str">
        <f t="shared" si="49"/>
        <v/>
      </c>
      <c r="AY56" s="48" t="str">
        <f>IF(ISBLANK(AZ56),"",VLOOKUP(AX56,OutputOsiris!$A$9:$A$1008,1,FALSE))</f>
        <v/>
      </c>
      <c r="AZ56" s="111"/>
      <c r="BA56" s="78"/>
      <c r="BB56" s="148" t="str">
        <f t="shared" si="19"/>
        <v/>
      </c>
      <c r="BC56" s="47" t="str">
        <f t="shared" si="50"/>
        <v/>
      </c>
      <c r="BD56" s="48" t="str">
        <f>IF(ISBLANK(BE56),"",VLOOKUP(BC56,OutputOsiris!$A$9:$A$1008,1,FALSE))</f>
        <v/>
      </c>
      <c r="BE56" s="111"/>
      <c r="BF56" s="78"/>
      <c r="BG56" s="148" t="str">
        <f t="shared" si="21"/>
        <v/>
      </c>
      <c r="BH56" s="47" t="str">
        <f t="shared" si="51"/>
        <v/>
      </c>
      <c r="BI56" s="48" t="str">
        <f>IF(ISBLANK(BJ56),"",VLOOKUP(BH56,OutputOsiris!$A$9:$A$1008,1,FALSE))</f>
        <v/>
      </c>
      <c r="BJ56" s="111"/>
      <c r="BK56" s="78"/>
      <c r="BL56" s="148" t="str">
        <f t="shared" si="23"/>
        <v/>
      </c>
      <c r="BM56" s="47" t="str">
        <f t="shared" si="52"/>
        <v/>
      </c>
      <c r="BN56" s="48" t="str">
        <f>IF(ISBLANK(BO56),"",VLOOKUP(BM56,OutputOsiris!$A$9:$A$1008,1,FALSE))</f>
        <v/>
      </c>
      <c r="BO56" s="111"/>
      <c r="BP56" s="78"/>
      <c r="BQ56" s="148" t="str">
        <f t="shared" si="25"/>
        <v/>
      </c>
      <c r="BR56" s="47" t="str">
        <f t="shared" si="53"/>
        <v/>
      </c>
      <c r="BS56" s="48" t="str">
        <f>IF(ISBLANK(BT56),"",VLOOKUP(BR56,OutputOsiris!$A$9:$A$1008,1,FALSE))</f>
        <v/>
      </c>
      <c r="BT56" s="111"/>
      <c r="BU56" s="78"/>
      <c r="BV56" s="148" t="str">
        <f t="shared" si="27"/>
        <v/>
      </c>
      <c r="BW56" s="47" t="str">
        <f t="shared" si="54"/>
        <v/>
      </c>
      <c r="BX56" s="48" t="str">
        <f>IF(ISBLANK(BY56),"",VLOOKUP(BW56,OutputOsiris!$A$9:$A$1008,1,FALSE))</f>
        <v/>
      </c>
      <c r="BY56" s="111"/>
      <c r="BZ56" s="78"/>
      <c r="CA56" s="148" t="str">
        <f t="shared" si="29"/>
        <v/>
      </c>
    </row>
    <row r="57" spans="1:79" x14ac:dyDescent="0.2">
      <c r="A57" s="47" t="str">
        <f>IF($H$1="Score",IF(OutputOsiris!A57&lt;&gt;"9999999",OutputOsiris!A57,""),"")</f>
        <v/>
      </c>
      <c r="B57" s="76" t="str">
        <f t="shared" si="30"/>
        <v/>
      </c>
      <c r="C57" s="143" t="str">
        <f t="shared" si="31"/>
        <v/>
      </c>
      <c r="D57" s="47" t="str">
        <f>IF($H$1="Cijfer",IF(OutputOsiris!A57&lt;&gt;"9999999",OutputOsiris!A57,""),"")</f>
        <v/>
      </c>
      <c r="E57" s="76" t="str">
        <f t="shared" si="32"/>
        <v/>
      </c>
      <c r="F57" s="143" t="str">
        <f t="shared" si="33"/>
        <v/>
      </c>
      <c r="G57" s="47" t="str">
        <f>IF(ISBLANK(OutputOsiris!B57),"",OutputOsiris!B57)</f>
        <v/>
      </c>
      <c r="H57" s="47">
        <f>IF(AND($AG$7&gt;0,OutputOsiris!$A57&lt;&gt;"9999999"),VLOOKUP(OutputOsiris!A57,$AD$9:$AG$1008,4,FALSE),"")</f>
        <v>0</v>
      </c>
      <c r="I57" s="47">
        <f t="shared" si="34"/>
        <v>0</v>
      </c>
      <c r="J57" s="47">
        <f>IF(AND($AL$7&gt;0,OutputOsiris!$A57&lt;&gt;"9999999"),VLOOKUP(OutputOsiris!A57,$AI$9:$AL$1008,4,FALSE),"")</f>
        <v>0</v>
      </c>
      <c r="K57" s="47">
        <f t="shared" si="35"/>
        <v>0</v>
      </c>
      <c r="L57" s="47" t="str">
        <f>IF(AND($AQ$7&gt;0,OutputOsiris!$A57&lt;&gt;"9999999"),VLOOKUP(OutputOsiris!A57,$AN$9:$AQ$1008,4,FALSE),"")</f>
        <v/>
      </c>
      <c r="M57" s="47" t="str">
        <f t="shared" si="36"/>
        <v/>
      </c>
      <c r="N57" s="47" t="str">
        <f>IF(AND($AV$7&gt;0,OutputOsiris!$A57&lt;&gt;"9999999"),VLOOKUP(OutputOsiris!A57,$AS$9:$AV$1008,4,FALSE),"")</f>
        <v/>
      </c>
      <c r="O57" s="47" t="str">
        <f t="shared" si="37"/>
        <v/>
      </c>
      <c r="P57" s="47" t="str">
        <f>IF(AND($BA$7&gt;0,OutputOsiris!$A57&lt;&gt;"9999999"),VLOOKUP(OutputOsiris!A57,$AX$9:$BA$1008,4,FALSE),"")</f>
        <v/>
      </c>
      <c r="Q57" s="47" t="str">
        <f t="shared" si="38"/>
        <v/>
      </c>
      <c r="R57" s="47" t="str">
        <f>IF(AND($BF$7&gt;0,OutputOsiris!$A57&lt;&gt;"9999999"),VLOOKUP(OutputOsiris!A57,$BC$9:$BF$1008,4,FALSE),"")</f>
        <v/>
      </c>
      <c r="S57" s="47" t="str">
        <f t="shared" si="39"/>
        <v/>
      </c>
      <c r="T57" s="47" t="str">
        <f>IF(AND($BK$7&gt;0,OutputOsiris!$A57&lt;&gt;"9999999"),VLOOKUP(OutputOsiris!A57,$BH$9:$BK$1008,4,FALSE),"")</f>
        <v/>
      </c>
      <c r="U57" s="47" t="str">
        <f t="shared" si="40"/>
        <v/>
      </c>
      <c r="V57" s="47" t="str">
        <f>IF(AND($BP$7&gt;0,OutputOsiris!$A57&lt;&gt;"9999999"),VLOOKUP(OutputOsiris!A57,$BM$9:$BP$1008,4,FALSE),"")</f>
        <v/>
      </c>
      <c r="W57" s="47" t="str">
        <f t="shared" si="41"/>
        <v/>
      </c>
      <c r="X57" s="47" t="str">
        <f>IF(AND($BU$7&gt;0,OutputOsiris!$A57&lt;&gt;"9999999"),VLOOKUP(OutputOsiris!A57,$BR$9:$BU$1008,4,FALSE),"")</f>
        <v/>
      </c>
      <c r="Y57" s="47" t="str">
        <f t="shared" si="42"/>
        <v/>
      </c>
      <c r="Z57" s="47" t="str">
        <f>IF(AND($BZ$7&gt;0,OutputOsiris!$A57&lt;&gt;"9999999"),VLOOKUP(OutputOsiris!A57,$BW$9:$BZ$1008,4,FALSE),"")</f>
        <v/>
      </c>
      <c r="AA57" s="47" t="str">
        <f t="shared" si="43"/>
        <v/>
      </c>
      <c r="AB57" s="47">
        <f t="shared" si="44"/>
        <v>0</v>
      </c>
      <c r="AC57" s="47">
        <f t="shared" si="45"/>
        <v>0</v>
      </c>
      <c r="AD57" s="47" t="str">
        <f t="shared" si="46"/>
        <v/>
      </c>
      <c r="AE57" s="48" t="str">
        <f>IF(ISBLANK(AF57),"",VLOOKUP(AD57,OutputOsiris!$A$9:$A$1008,1,FALSE))</f>
        <v/>
      </c>
      <c r="AF57" s="111"/>
      <c r="AG57" s="78"/>
      <c r="AH57" s="148" t="str">
        <f t="shared" si="11"/>
        <v/>
      </c>
      <c r="AI57" s="47" t="str">
        <f t="shared" si="12"/>
        <v/>
      </c>
      <c r="AJ57" s="48" t="str">
        <f>IF(ISBLANK(AK57),"",VLOOKUP(AI57,OutputOsiris!$A$9:$A$1008,1,FALSE))</f>
        <v/>
      </c>
      <c r="AK57" s="112"/>
      <c r="AL57" s="78"/>
      <c r="AM57" s="148" t="str">
        <f t="shared" si="13"/>
        <v/>
      </c>
      <c r="AN57" s="47" t="str">
        <f t="shared" si="47"/>
        <v/>
      </c>
      <c r="AO57" s="48" t="str">
        <f>IF(ISBLANK(AP57),"",VLOOKUP(AN57,OutputOsiris!$A$9:$A$1008,1,FALSE))</f>
        <v/>
      </c>
      <c r="AP57" s="111"/>
      <c r="AQ57" s="78"/>
      <c r="AR57" s="148" t="str">
        <f t="shared" si="15"/>
        <v/>
      </c>
      <c r="AS57" s="47" t="str">
        <f t="shared" si="48"/>
        <v/>
      </c>
      <c r="AT57" s="48" t="str">
        <f>IF(ISBLANK(AU57),"",VLOOKUP(AS57,OutputOsiris!$A$9:$A$1008,1,FALSE))</f>
        <v/>
      </c>
      <c r="AU57" s="111"/>
      <c r="AV57" s="78"/>
      <c r="AW57" s="148" t="str">
        <f t="shared" si="17"/>
        <v/>
      </c>
      <c r="AX57" s="47" t="str">
        <f t="shared" si="49"/>
        <v/>
      </c>
      <c r="AY57" s="48" t="str">
        <f>IF(ISBLANK(AZ57),"",VLOOKUP(AX57,OutputOsiris!$A$9:$A$1008,1,FALSE))</f>
        <v/>
      </c>
      <c r="AZ57" s="111"/>
      <c r="BA57" s="78"/>
      <c r="BB57" s="148" t="str">
        <f t="shared" si="19"/>
        <v/>
      </c>
      <c r="BC57" s="47" t="str">
        <f t="shared" si="50"/>
        <v/>
      </c>
      <c r="BD57" s="48" t="str">
        <f>IF(ISBLANK(BE57),"",VLOOKUP(BC57,OutputOsiris!$A$9:$A$1008,1,FALSE))</f>
        <v/>
      </c>
      <c r="BE57" s="111"/>
      <c r="BF57" s="78"/>
      <c r="BG57" s="148" t="str">
        <f t="shared" si="21"/>
        <v/>
      </c>
      <c r="BH57" s="47" t="str">
        <f t="shared" si="51"/>
        <v/>
      </c>
      <c r="BI57" s="48" t="str">
        <f>IF(ISBLANK(BJ57),"",VLOOKUP(BH57,OutputOsiris!$A$9:$A$1008,1,FALSE))</f>
        <v/>
      </c>
      <c r="BJ57" s="111"/>
      <c r="BK57" s="78"/>
      <c r="BL57" s="148" t="str">
        <f t="shared" si="23"/>
        <v/>
      </c>
      <c r="BM57" s="47" t="str">
        <f t="shared" si="52"/>
        <v/>
      </c>
      <c r="BN57" s="48" t="str">
        <f>IF(ISBLANK(BO57),"",VLOOKUP(BM57,OutputOsiris!$A$9:$A$1008,1,FALSE))</f>
        <v/>
      </c>
      <c r="BO57" s="111"/>
      <c r="BP57" s="78"/>
      <c r="BQ57" s="148" t="str">
        <f t="shared" si="25"/>
        <v/>
      </c>
      <c r="BR57" s="47" t="str">
        <f t="shared" si="53"/>
        <v/>
      </c>
      <c r="BS57" s="48" t="str">
        <f>IF(ISBLANK(BT57),"",VLOOKUP(BR57,OutputOsiris!$A$9:$A$1008,1,FALSE))</f>
        <v/>
      </c>
      <c r="BT57" s="111"/>
      <c r="BU57" s="78"/>
      <c r="BV57" s="148" t="str">
        <f t="shared" si="27"/>
        <v/>
      </c>
      <c r="BW57" s="47" t="str">
        <f t="shared" si="54"/>
        <v/>
      </c>
      <c r="BX57" s="48" t="str">
        <f>IF(ISBLANK(BY57),"",VLOOKUP(BW57,OutputOsiris!$A$9:$A$1008,1,FALSE))</f>
        <v/>
      </c>
      <c r="BY57" s="111"/>
      <c r="BZ57" s="78"/>
      <c r="CA57" s="148" t="str">
        <f t="shared" si="29"/>
        <v/>
      </c>
    </row>
    <row r="58" spans="1:79" x14ac:dyDescent="0.2">
      <c r="A58" s="47" t="str">
        <f>IF($H$1="Score",IF(OutputOsiris!A58&lt;&gt;"9999999",OutputOsiris!A58,""),"")</f>
        <v/>
      </c>
      <c r="B58" s="76" t="str">
        <f t="shared" si="30"/>
        <v/>
      </c>
      <c r="C58" s="143" t="str">
        <f t="shared" si="31"/>
        <v/>
      </c>
      <c r="D58" s="47" t="str">
        <f>IF($H$1="Cijfer",IF(OutputOsiris!A58&lt;&gt;"9999999",OutputOsiris!A58,""),"")</f>
        <v/>
      </c>
      <c r="E58" s="76" t="str">
        <f t="shared" si="32"/>
        <v/>
      </c>
      <c r="F58" s="143" t="str">
        <f t="shared" si="33"/>
        <v/>
      </c>
      <c r="G58" s="47" t="str">
        <f>IF(ISBLANK(OutputOsiris!B58),"",OutputOsiris!B58)</f>
        <v/>
      </c>
      <c r="H58" s="47">
        <f>IF(AND($AG$7&gt;0,OutputOsiris!$A58&lt;&gt;"9999999"),VLOOKUP(OutputOsiris!A58,$AD$9:$AG$1008,4,FALSE),"")</f>
        <v>0</v>
      </c>
      <c r="I58" s="47">
        <f t="shared" si="34"/>
        <v>0</v>
      </c>
      <c r="J58" s="47">
        <f>IF(AND($AL$7&gt;0,OutputOsiris!$A58&lt;&gt;"9999999"),VLOOKUP(OutputOsiris!A58,$AI$9:$AL$1008,4,FALSE),"")</f>
        <v>0</v>
      </c>
      <c r="K58" s="47">
        <f t="shared" si="35"/>
        <v>0</v>
      </c>
      <c r="L58" s="47" t="str">
        <f>IF(AND($AQ$7&gt;0,OutputOsiris!$A58&lt;&gt;"9999999"),VLOOKUP(OutputOsiris!A58,$AN$9:$AQ$1008,4,FALSE),"")</f>
        <v/>
      </c>
      <c r="M58" s="47" t="str">
        <f t="shared" si="36"/>
        <v/>
      </c>
      <c r="N58" s="47" t="str">
        <f>IF(AND($AV$7&gt;0,OutputOsiris!$A58&lt;&gt;"9999999"),VLOOKUP(OutputOsiris!A58,$AS$9:$AV$1008,4,FALSE),"")</f>
        <v/>
      </c>
      <c r="O58" s="47" t="str">
        <f t="shared" si="37"/>
        <v/>
      </c>
      <c r="P58" s="47" t="str">
        <f>IF(AND($BA$7&gt;0,OutputOsiris!$A58&lt;&gt;"9999999"),VLOOKUP(OutputOsiris!A58,$AX$9:$BA$1008,4,FALSE),"")</f>
        <v/>
      </c>
      <c r="Q58" s="47" t="str">
        <f t="shared" si="38"/>
        <v/>
      </c>
      <c r="R58" s="47" t="str">
        <f>IF(AND($BF$7&gt;0,OutputOsiris!$A58&lt;&gt;"9999999"),VLOOKUP(OutputOsiris!A58,$BC$9:$BF$1008,4,FALSE),"")</f>
        <v/>
      </c>
      <c r="S58" s="47" t="str">
        <f t="shared" si="39"/>
        <v/>
      </c>
      <c r="T58" s="47" t="str">
        <f>IF(AND($BK$7&gt;0,OutputOsiris!$A58&lt;&gt;"9999999"),VLOOKUP(OutputOsiris!A58,$BH$9:$BK$1008,4,FALSE),"")</f>
        <v/>
      </c>
      <c r="U58" s="47" t="str">
        <f t="shared" si="40"/>
        <v/>
      </c>
      <c r="V58" s="47" t="str">
        <f>IF(AND($BP$7&gt;0,OutputOsiris!$A58&lt;&gt;"9999999"),VLOOKUP(OutputOsiris!A58,$BM$9:$BP$1008,4,FALSE),"")</f>
        <v/>
      </c>
      <c r="W58" s="47" t="str">
        <f t="shared" si="41"/>
        <v/>
      </c>
      <c r="X58" s="47" t="str">
        <f>IF(AND($BU$7&gt;0,OutputOsiris!$A58&lt;&gt;"9999999"),VLOOKUP(OutputOsiris!A58,$BR$9:$BU$1008,4,FALSE),"")</f>
        <v/>
      </c>
      <c r="Y58" s="47" t="str">
        <f t="shared" si="42"/>
        <v/>
      </c>
      <c r="Z58" s="47" t="str">
        <f>IF(AND($BZ$7&gt;0,OutputOsiris!$A58&lt;&gt;"9999999"),VLOOKUP(OutputOsiris!A58,$BW$9:$BZ$1008,4,FALSE),"")</f>
        <v/>
      </c>
      <c r="AA58" s="47" t="str">
        <f t="shared" si="43"/>
        <v/>
      </c>
      <c r="AB58" s="47">
        <f t="shared" si="44"/>
        <v>0</v>
      </c>
      <c r="AC58" s="47">
        <f t="shared" si="45"/>
        <v>0</v>
      </c>
      <c r="AD58" s="47" t="str">
        <f t="shared" si="46"/>
        <v/>
      </c>
      <c r="AE58" s="48" t="str">
        <f>IF(ISBLANK(AF58),"",VLOOKUP(AD58,OutputOsiris!$A$9:$A$1008,1,FALSE))</f>
        <v/>
      </c>
      <c r="AF58" s="111"/>
      <c r="AG58" s="78"/>
      <c r="AH58" s="148" t="str">
        <f t="shared" si="11"/>
        <v/>
      </c>
      <c r="AI58" s="47" t="str">
        <f t="shared" si="12"/>
        <v/>
      </c>
      <c r="AJ58" s="48" t="str">
        <f>IF(ISBLANK(AK58),"",VLOOKUP(AI58,OutputOsiris!$A$9:$A$1008,1,FALSE))</f>
        <v/>
      </c>
      <c r="AK58" s="112"/>
      <c r="AL58" s="78"/>
      <c r="AM58" s="148" t="str">
        <f t="shared" si="13"/>
        <v/>
      </c>
      <c r="AN58" s="47" t="str">
        <f t="shared" si="47"/>
        <v/>
      </c>
      <c r="AO58" s="48" t="str">
        <f>IF(ISBLANK(AP58),"",VLOOKUP(AN58,OutputOsiris!$A$9:$A$1008,1,FALSE))</f>
        <v/>
      </c>
      <c r="AP58" s="111"/>
      <c r="AQ58" s="78"/>
      <c r="AR58" s="148" t="str">
        <f t="shared" si="15"/>
        <v/>
      </c>
      <c r="AS58" s="47" t="str">
        <f t="shared" si="48"/>
        <v/>
      </c>
      <c r="AT58" s="48" t="str">
        <f>IF(ISBLANK(AU58),"",VLOOKUP(AS58,OutputOsiris!$A$9:$A$1008,1,FALSE))</f>
        <v/>
      </c>
      <c r="AU58" s="111"/>
      <c r="AV58" s="78"/>
      <c r="AW58" s="148" t="str">
        <f t="shared" si="17"/>
        <v/>
      </c>
      <c r="AX58" s="47" t="str">
        <f t="shared" si="49"/>
        <v/>
      </c>
      <c r="AY58" s="48" t="str">
        <f>IF(ISBLANK(AZ58),"",VLOOKUP(AX58,OutputOsiris!$A$9:$A$1008,1,FALSE))</f>
        <v/>
      </c>
      <c r="AZ58" s="111"/>
      <c r="BA58" s="78"/>
      <c r="BB58" s="148" t="str">
        <f t="shared" si="19"/>
        <v/>
      </c>
      <c r="BC58" s="47" t="str">
        <f t="shared" si="50"/>
        <v/>
      </c>
      <c r="BD58" s="48" t="str">
        <f>IF(ISBLANK(BE58),"",VLOOKUP(BC58,OutputOsiris!$A$9:$A$1008,1,FALSE))</f>
        <v/>
      </c>
      <c r="BE58" s="111"/>
      <c r="BF58" s="78"/>
      <c r="BG58" s="148" t="str">
        <f t="shared" si="21"/>
        <v/>
      </c>
      <c r="BH58" s="47" t="str">
        <f t="shared" si="51"/>
        <v/>
      </c>
      <c r="BI58" s="48" t="str">
        <f>IF(ISBLANK(BJ58),"",VLOOKUP(BH58,OutputOsiris!$A$9:$A$1008,1,FALSE))</f>
        <v/>
      </c>
      <c r="BJ58" s="111"/>
      <c r="BK58" s="78"/>
      <c r="BL58" s="148" t="str">
        <f t="shared" si="23"/>
        <v/>
      </c>
      <c r="BM58" s="47" t="str">
        <f t="shared" si="52"/>
        <v/>
      </c>
      <c r="BN58" s="48" t="str">
        <f>IF(ISBLANK(BO58),"",VLOOKUP(BM58,OutputOsiris!$A$9:$A$1008,1,FALSE))</f>
        <v/>
      </c>
      <c r="BO58" s="111"/>
      <c r="BP58" s="78"/>
      <c r="BQ58" s="148" t="str">
        <f t="shared" si="25"/>
        <v/>
      </c>
      <c r="BR58" s="47" t="str">
        <f t="shared" si="53"/>
        <v/>
      </c>
      <c r="BS58" s="48" t="str">
        <f>IF(ISBLANK(BT58),"",VLOOKUP(BR58,OutputOsiris!$A$9:$A$1008,1,FALSE))</f>
        <v/>
      </c>
      <c r="BT58" s="111"/>
      <c r="BU58" s="78"/>
      <c r="BV58" s="148" t="str">
        <f t="shared" si="27"/>
        <v/>
      </c>
      <c r="BW58" s="47" t="str">
        <f t="shared" si="54"/>
        <v/>
      </c>
      <c r="BX58" s="48" t="str">
        <f>IF(ISBLANK(BY58),"",VLOOKUP(BW58,OutputOsiris!$A$9:$A$1008,1,FALSE))</f>
        <v/>
      </c>
      <c r="BY58" s="111"/>
      <c r="BZ58" s="78"/>
      <c r="CA58" s="148" t="str">
        <f t="shared" si="29"/>
        <v/>
      </c>
    </row>
    <row r="59" spans="1:79" x14ac:dyDescent="0.2">
      <c r="A59" s="47" t="str">
        <f>IF($H$1="Score",IF(OutputOsiris!A59&lt;&gt;"9999999",OutputOsiris!A59,""),"")</f>
        <v/>
      </c>
      <c r="B59" s="76" t="str">
        <f t="shared" si="30"/>
        <v/>
      </c>
      <c r="C59" s="143" t="str">
        <f t="shared" si="31"/>
        <v/>
      </c>
      <c r="D59" s="47" t="str">
        <f>IF($H$1="Cijfer",IF(OutputOsiris!A59&lt;&gt;"9999999",OutputOsiris!A59,""),"")</f>
        <v/>
      </c>
      <c r="E59" s="76" t="str">
        <f t="shared" si="32"/>
        <v/>
      </c>
      <c r="F59" s="143" t="str">
        <f t="shared" si="33"/>
        <v/>
      </c>
      <c r="G59" s="47" t="str">
        <f>IF(ISBLANK(OutputOsiris!B59),"",OutputOsiris!B59)</f>
        <v/>
      </c>
      <c r="H59" s="47">
        <f>IF(AND($AG$7&gt;0,OutputOsiris!$A59&lt;&gt;"9999999"),VLOOKUP(OutputOsiris!A59,$AD$9:$AG$1008,4,FALSE),"")</f>
        <v>0</v>
      </c>
      <c r="I59" s="47">
        <f t="shared" si="34"/>
        <v>0</v>
      </c>
      <c r="J59" s="47">
        <f>IF(AND($AL$7&gt;0,OutputOsiris!$A59&lt;&gt;"9999999"),VLOOKUP(OutputOsiris!A59,$AI$9:$AL$1008,4,FALSE),"")</f>
        <v>0</v>
      </c>
      <c r="K59" s="47">
        <f t="shared" si="35"/>
        <v>0</v>
      </c>
      <c r="L59" s="47" t="str">
        <f>IF(AND($AQ$7&gt;0,OutputOsiris!$A59&lt;&gt;"9999999"),VLOOKUP(OutputOsiris!A59,$AN$9:$AQ$1008,4,FALSE),"")</f>
        <v/>
      </c>
      <c r="M59" s="47" t="str">
        <f t="shared" si="36"/>
        <v/>
      </c>
      <c r="N59" s="47" t="str">
        <f>IF(AND($AV$7&gt;0,OutputOsiris!$A59&lt;&gt;"9999999"),VLOOKUP(OutputOsiris!A59,$AS$9:$AV$1008,4,FALSE),"")</f>
        <v/>
      </c>
      <c r="O59" s="47" t="str">
        <f t="shared" si="37"/>
        <v/>
      </c>
      <c r="P59" s="47" t="str">
        <f>IF(AND($BA$7&gt;0,OutputOsiris!$A59&lt;&gt;"9999999"),VLOOKUP(OutputOsiris!A59,$AX$9:$BA$1008,4,FALSE),"")</f>
        <v/>
      </c>
      <c r="Q59" s="47" t="str">
        <f t="shared" si="38"/>
        <v/>
      </c>
      <c r="R59" s="47" t="str">
        <f>IF(AND($BF$7&gt;0,OutputOsiris!$A59&lt;&gt;"9999999"),VLOOKUP(OutputOsiris!A59,$BC$9:$BF$1008,4,FALSE),"")</f>
        <v/>
      </c>
      <c r="S59" s="47" t="str">
        <f t="shared" si="39"/>
        <v/>
      </c>
      <c r="T59" s="47" t="str">
        <f>IF(AND($BK$7&gt;0,OutputOsiris!$A59&lt;&gt;"9999999"),VLOOKUP(OutputOsiris!A59,$BH$9:$BK$1008,4,FALSE),"")</f>
        <v/>
      </c>
      <c r="U59" s="47" t="str">
        <f t="shared" si="40"/>
        <v/>
      </c>
      <c r="V59" s="47" t="str">
        <f>IF(AND($BP$7&gt;0,OutputOsiris!$A59&lt;&gt;"9999999"),VLOOKUP(OutputOsiris!A59,$BM$9:$BP$1008,4,FALSE),"")</f>
        <v/>
      </c>
      <c r="W59" s="47" t="str">
        <f t="shared" si="41"/>
        <v/>
      </c>
      <c r="X59" s="47" t="str">
        <f>IF(AND($BU$7&gt;0,OutputOsiris!$A59&lt;&gt;"9999999"),VLOOKUP(OutputOsiris!A59,$BR$9:$BU$1008,4,FALSE),"")</f>
        <v/>
      </c>
      <c r="Y59" s="47" t="str">
        <f t="shared" si="42"/>
        <v/>
      </c>
      <c r="Z59" s="47" t="str">
        <f>IF(AND($BZ$7&gt;0,OutputOsiris!$A59&lt;&gt;"9999999"),VLOOKUP(OutputOsiris!A59,$BW$9:$BZ$1008,4,FALSE),"")</f>
        <v/>
      </c>
      <c r="AA59" s="47" t="str">
        <f t="shared" si="43"/>
        <v/>
      </c>
      <c r="AB59" s="47">
        <f t="shared" si="44"/>
        <v>0</v>
      </c>
      <c r="AC59" s="47">
        <f t="shared" si="45"/>
        <v>0</v>
      </c>
      <c r="AD59" s="47" t="str">
        <f t="shared" si="46"/>
        <v/>
      </c>
      <c r="AE59" s="48" t="str">
        <f>IF(ISBLANK(AF59),"",VLOOKUP(AD59,OutputOsiris!$A$9:$A$1008,1,FALSE))</f>
        <v/>
      </c>
      <c r="AF59" s="111"/>
      <c r="AG59" s="78"/>
      <c r="AH59" s="148" t="str">
        <f t="shared" si="11"/>
        <v/>
      </c>
      <c r="AI59" s="47" t="str">
        <f t="shared" si="12"/>
        <v/>
      </c>
      <c r="AJ59" s="48" t="str">
        <f>IF(ISBLANK(AK59),"",VLOOKUP(AI59,OutputOsiris!$A$9:$A$1008,1,FALSE))</f>
        <v/>
      </c>
      <c r="AK59" s="112"/>
      <c r="AL59" s="78"/>
      <c r="AM59" s="148" t="str">
        <f t="shared" si="13"/>
        <v/>
      </c>
      <c r="AN59" s="47" t="str">
        <f t="shared" si="47"/>
        <v/>
      </c>
      <c r="AO59" s="48" t="str">
        <f>IF(ISBLANK(AP59),"",VLOOKUP(AN59,OutputOsiris!$A$9:$A$1008,1,FALSE))</f>
        <v/>
      </c>
      <c r="AP59" s="111"/>
      <c r="AQ59" s="78"/>
      <c r="AR59" s="148" t="str">
        <f t="shared" si="15"/>
        <v/>
      </c>
      <c r="AS59" s="47" t="str">
        <f t="shared" si="48"/>
        <v/>
      </c>
      <c r="AT59" s="48" t="str">
        <f>IF(ISBLANK(AU59),"",VLOOKUP(AS59,OutputOsiris!$A$9:$A$1008,1,FALSE))</f>
        <v/>
      </c>
      <c r="AU59" s="111"/>
      <c r="AV59" s="78"/>
      <c r="AW59" s="148" t="str">
        <f t="shared" si="17"/>
        <v/>
      </c>
      <c r="AX59" s="47" t="str">
        <f t="shared" si="49"/>
        <v/>
      </c>
      <c r="AY59" s="48" t="str">
        <f>IF(ISBLANK(AZ59),"",VLOOKUP(AX59,OutputOsiris!$A$9:$A$1008,1,FALSE))</f>
        <v/>
      </c>
      <c r="AZ59" s="111"/>
      <c r="BA59" s="78"/>
      <c r="BB59" s="148" t="str">
        <f t="shared" si="19"/>
        <v/>
      </c>
      <c r="BC59" s="47" t="str">
        <f t="shared" si="50"/>
        <v/>
      </c>
      <c r="BD59" s="48" t="str">
        <f>IF(ISBLANK(BE59),"",VLOOKUP(BC59,OutputOsiris!$A$9:$A$1008,1,FALSE))</f>
        <v/>
      </c>
      <c r="BE59" s="111"/>
      <c r="BF59" s="78"/>
      <c r="BG59" s="148" t="str">
        <f t="shared" si="21"/>
        <v/>
      </c>
      <c r="BH59" s="47" t="str">
        <f t="shared" si="51"/>
        <v/>
      </c>
      <c r="BI59" s="48" t="str">
        <f>IF(ISBLANK(BJ59),"",VLOOKUP(BH59,OutputOsiris!$A$9:$A$1008,1,FALSE))</f>
        <v/>
      </c>
      <c r="BJ59" s="111"/>
      <c r="BK59" s="78"/>
      <c r="BL59" s="148" t="str">
        <f t="shared" si="23"/>
        <v/>
      </c>
      <c r="BM59" s="47" t="str">
        <f t="shared" si="52"/>
        <v/>
      </c>
      <c r="BN59" s="48" t="str">
        <f>IF(ISBLANK(BO59),"",VLOOKUP(BM59,OutputOsiris!$A$9:$A$1008,1,FALSE))</f>
        <v/>
      </c>
      <c r="BO59" s="111"/>
      <c r="BP59" s="78"/>
      <c r="BQ59" s="148" t="str">
        <f t="shared" si="25"/>
        <v/>
      </c>
      <c r="BR59" s="47" t="str">
        <f t="shared" si="53"/>
        <v/>
      </c>
      <c r="BS59" s="48" t="str">
        <f>IF(ISBLANK(BT59),"",VLOOKUP(BR59,OutputOsiris!$A$9:$A$1008,1,FALSE))</f>
        <v/>
      </c>
      <c r="BT59" s="111"/>
      <c r="BU59" s="78"/>
      <c r="BV59" s="148" t="str">
        <f t="shared" si="27"/>
        <v/>
      </c>
      <c r="BW59" s="47" t="str">
        <f t="shared" si="54"/>
        <v/>
      </c>
      <c r="BX59" s="48" t="str">
        <f>IF(ISBLANK(BY59),"",VLOOKUP(BW59,OutputOsiris!$A$9:$A$1008,1,FALSE))</f>
        <v/>
      </c>
      <c r="BY59" s="111"/>
      <c r="BZ59" s="78"/>
      <c r="CA59" s="148" t="str">
        <f t="shared" si="29"/>
        <v/>
      </c>
    </row>
    <row r="60" spans="1:79" x14ac:dyDescent="0.2">
      <c r="A60" s="47" t="str">
        <f>IF($H$1="Score",IF(OutputOsiris!A60&lt;&gt;"9999999",OutputOsiris!A60,""),"")</f>
        <v/>
      </c>
      <c r="B60" s="76" t="str">
        <f t="shared" si="30"/>
        <v/>
      </c>
      <c r="C60" s="143" t="str">
        <f t="shared" si="31"/>
        <v/>
      </c>
      <c r="D60" s="47" t="str">
        <f>IF($H$1="Cijfer",IF(OutputOsiris!A60&lt;&gt;"9999999",OutputOsiris!A60,""),"")</f>
        <v/>
      </c>
      <c r="E60" s="76" t="str">
        <f t="shared" si="32"/>
        <v/>
      </c>
      <c r="F60" s="143" t="str">
        <f t="shared" si="33"/>
        <v/>
      </c>
      <c r="G60" s="47" t="str">
        <f>IF(ISBLANK(OutputOsiris!B60),"",OutputOsiris!B60)</f>
        <v/>
      </c>
      <c r="H60" s="47">
        <f>IF(AND($AG$7&gt;0,OutputOsiris!$A60&lt;&gt;"9999999"),VLOOKUP(OutputOsiris!A60,$AD$9:$AG$1008,4,FALSE),"")</f>
        <v>0</v>
      </c>
      <c r="I60" s="47">
        <f t="shared" si="34"/>
        <v>0</v>
      </c>
      <c r="J60" s="47">
        <f>IF(AND($AL$7&gt;0,OutputOsiris!$A60&lt;&gt;"9999999"),VLOOKUP(OutputOsiris!A60,$AI$9:$AL$1008,4,FALSE),"")</f>
        <v>0</v>
      </c>
      <c r="K60" s="47">
        <f t="shared" si="35"/>
        <v>0</v>
      </c>
      <c r="L60" s="47" t="str">
        <f>IF(AND($AQ$7&gt;0,OutputOsiris!$A60&lt;&gt;"9999999"),VLOOKUP(OutputOsiris!A60,$AN$9:$AQ$1008,4,FALSE),"")</f>
        <v/>
      </c>
      <c r="M60" s="47" t="str">
        <f t="shared" si="36"/>
        <v/>
      </c>
      <c r="N60" s="47" t="str">
        <f>IF(AND($AV$7&gt;0,OutputOsiris!$A60&lt;&gt;"9999999"),VLOOKUP(OutputOsiris!A60,$AS$9:$AV$1008,4,FALSE),"")</f>
        <v/>
      </c>
      <c r="O60" s="47" t="str">
        <f t="shared" si="37"/>
        <v/>
      </c>
      <c r="P60" s="47" t="str">
        <f>IF(AND($BA$7&gt;0,OutputOsiris!$A60&lt;&gt;"9999999"),VLOOKUP(OutputOsiris!A60,$AX$9:$BA$1008,4,FALSE),"")</f>
        <v/>
      </c>
      <c r="Q60" s="47" t="str">
        <f t="shared" si="38"/>
        <v/>
      </c>
      <c r="R60" s="47" t="str">
        <f>IF(AND($BF$7&gt;0,OutputOsiris!$A60&lt;&gt;"9999999"),VLOOKUP(OutputOsiris!A60,$BC$9:$BF$1008,4,FALSE),"")</f>
        <v/>
      </c>
      <c r="S60" s="47" t="str">
        <f t="shared" si="39"/>
        <v/>
      </c>
      <c r="T60" s="47" t="str">
        <f>IF(AND($BK$7&gt;0,OutputOsiris!$A60&lt;&gt;"9999999"),VLOOKUP(OutputOsiris!A60,$BH$9:$BK$1008,4,FALSE),"")</f>
        <v/>
      </c>
      <c r="U60" s="47" t="str">
        <f t="shared" si="40"/>
        <v/>
      </c>
      <c r="V60" s="47" t="str">
        <f>IF(AND($BP$7&gt;0,OutputOsiris!$A60&lt;&gt;"9999999"),VLOOKUP(OutputOsiris!A60,$BM$9:$BP$1008,4,FALSE),"")</f>
        <v/>
      </c>
      <c r="W60" s="47" t="str">
        <f t="shared" si="41"/>
        <v/>
      </c>
      <c r="X60" s="47" t="str">
        <f>IF(AND($BU$7&gt;0,OutputOsiris!$A60&lt;&gt;"9999999"),VLOOKUP(OutputOsiris!A60,$BR$9:$BU$1008,4,FALSE),"")</f>
        <v/>
      </c>
      <c r="Y60" s="47" t="str">
        <f t="shared" si="42"/>
        <v/>
      </c>
      <c r="Z60" s="47" t="str">
        <f>IF(AND($BZ$7&gt;0,OutputOsiris!$A60&lt;&gt;"9999999"),VLOOKUP(OutputOsiris!A60,$BW$9:$BZ$1008,4,FALSE),"")</f>
        <v/>
      </c>
      <c r="AA60" s="47" t="str">
        <f t="shared" si="43"/>
        <v/>
      </c>
      <c r="AB60" s="47">
        <f t="shared" si="44"/>
        <v>0</v>
      </c>
      <c r="AC60" s="47">
        <f t="shared" si="45"/>
        <v>0</v>
      </c>
      <c r="AD60" s="47" t="str">
        <f t="shared" si="46"/>
        <v/>
      </c>
      <c r="AE60" s="48" t="str">
        <f>IF(ISBLANK(AF60),"",VLOOKUP(AD60,OutputOsiris!$A$9:$A$1008,1,FALSE))</f>
        <v/>
      </c>
      <c r="AF60" s="111"/>
      <c r="AG60" s="78"/>
      <c r="AH60" s="148" t="str">
        <f t="shared" si="11"/>
        <v/>
      </c>
      <c r="AI60" s="47" t="str">
        <f t="shared" si="12"/>
        <v/>
      </c>
      <c r="AJ60" s="48" t="str">
        <f>IF(ISBLANK(AK60),"",VLOOKUP(AI60,OutputOsiris!$A$9:$A$1008,1,FALSE))</f>
        <v/>
      </c>
      <c r="AK60" s="112"/>
      <c r="AL60" s="78"/>
      <c r="AM60" s="148" t="str">
        <f t="shared" si="13"/>
        <v/>
      </c>
      <c r="AN60" s="47" t="str">
        <f t="shared" si="47"/>
        <v/>
      </c>
      <c r="AO60" s="48" t="str">
        <f>IF(ISBLANK(AP60),"",VLOOKUP(AN60,OutputOsiris!$A$9:$A$1008,1,FALSE))</f>
        <v/>
      </c>
      <c r="AP60" s="111"/>
      <c r="AQ60" s="78"/>
      <c r="AR60" s="148" t="str">
        <f t="shared" si="15"/>
        <v/>
      </c>
      <c r="AS60" s="47" t="str">
        <f t="shared" si="48"/>
        <v/>
      </c>
      <c r="AT60" s="48" t="str">
        <f>IF(ISBLANK(AU60),"",VLOOKUP(AS60,OutputOsiris!$A$9:$A$1008,1,FALSE))</f>
        <v/>
      </c>
      <c r="AU60" s="111"/>
      <c r="AV60" s="78"/>
      <c r="AW60" s="148" t="str">
        <f t="shared" si="17"/>
        <v/>
      </c>
      <c r="AX60" s="47" t="str">
        <f t="shared" si="49"/>
        <v/>
      </c>
      <c r="AY60" s="48" t="str">
        <f>IF(ISBLANK(AZ60),"",VLOOKUP(AX60,OutputOsiris!$A$9:$A$1008,1,FALSE))</f>
        <v/>
      </c>
      <c r="AZ60" s="111"/>
      <c r="BA60" s="78"/>
      <c r="BB60" s="148" t="str">
        <f t="shared" si="19"/>
        <v/>
      </c>
      <c r="BC60" s="47" t="str">
        <f t="shared" si="50"/>
        <v/>
      </c>
      <c r="BD60" s="48" t="str">
        <f>IF(ISBLANK(BE60),"",VLOOKUP(BC60,OutputOsiris!$A$9:$A$1008,1,FALSE))</f>
        <v/>
      </c>
      <c r="BE60" s="111"/>
      <c r="BF60" s="78"/>
      <c r="BG60" s="148" t="str">
        <f t="shared" si="21"/>
        <v/>
      </c>
      <c r="BH60" s="47" t="str">
        <f t="shared" si="51"/>
        <v/>
      </c>
      <c r="BI60" s="48" t="str">
        <f>IF(ISBLANK(BJ60),"",VLOOKUP(BH60,OutputOsiris!$A$9:$A$1008,1,FALSE))</f>
        <v/>
      </c>
      <c r="BJ60" s="111"/>
      <c r="BK60" s="78"/>
      <c r="BL60" s="148" t="str">
        <f t="shared" si="23"/>
        <v/>
      </c>
      <c r="BM60" s="47" t="str">
        <f t="shared" si="52"/>
        <v/>
      </c>
      <c r="BN60" s="48" t="str">
        <f>IF(ISBLANK(BO60),"",VLOOKUP(BM60,OutputOsiris!$A$9:$A$1008,1,FALSE))</f>
        <v/>
      </c>
      <c r="BO60" s="111"/>
      <c r="BP60" s="78"/>
      <c r="BQ60" s="148" t="str">
        <f t="shared" si="25"/>
        <v/>
      </c>
      <c r="BR60" s="47" t="str">
        <f t="shared" si="53"/>
        <v/>
      </c>
      <c r="BS60" s="48" t="str">
        <f>IF(ISBLANK(BT60),"",VLOOKUP(BR60,OutputOsiris!$A$9:$A$1008,1,FALSE))</f>
        <v/>
      </c>
      <c r="BT60" s="111"/>
      <c r="BU60" s="78"/>
      <c r="BV60" s="148" t="str">
        <f t="shared" si="27"/>
        <v/>
      </c>
      <c r="BW60" s="47" t="str">
        <f t="shared" si="54"/>
        <v/>
      </c>
      <c r="BX60" s="48" t="str">
        <f>IF(ISBLANK(BY60),"",VLOOKUP(BW60,OutputOsiris!$A$9:$A$1008,1,FALSE))</f>
        <v/>
      </c>
      <c r="BY60" s="111"/>
      <c r="BZ60" s="78"/>
      <c r="CA60" s="148" t="str">
        <f t="shared" si="29"/>
        <v/>
      </c>
    </row>
    <row r="61" spans="1:79" x14ac:dyDescent="0.2">
      <c r="A61" s="47" t="str">
        <f>IF($H$1="Score",IF(OutputOsiris!A61&lt;&gt;"9999999",OutputOsiris!A61,""),"")</f>
        <v/>
      </c>
      <c r="B61" s="76" t="str">
        <f t="shared" si="30"/>
        <v/>
      </c>
      <c r="C61" s="143" t="str">
        <f t="shared" si="31"/>
        <v/>
      </c>
      <c r="D61" s="47" t="str">
        <f>IF($H$1="Cijfer",IF(OutputOsiris!A61&lt;&gt;"9999999",OutputOsiris!A61,""),"")</f>
        <v/>
      </c>
      <c r="E61" s="76" t="str">
        <f t="shared" si="32"/>
        <v/>
      </c>
      <c r="F61" s="143" t="str">
        <f t="shared" si="33"/>
        <v/>
      </c>
      <c r="G61" s="47" t="str">
        <f>IF(ISBLANK(OutputOsiris!B61),"",OutputOsiris!B61)</f>
        <v/>
      </c>
      <c r="H61" s="47">
        <f>IF(AND($AG$7&gt;0,OutputOsiris!$A61&lt;&gt;"9999999"),VLOOKUP(OutputOsiris!A61,$AD$9:$AG$1008,4,FALSE),"")</f>
        <v>0</v>
      </c>
      <c r="I61" s="47">
        <f t="shared" si="34"/>
        <v>0</v>
      </c>
      <c r="J61" s="47">
        <f>IF(AND($AL$7&gt;0,OutputOsiris!$A61&lt;&gt;"9999999"),VLOOKUP(OutputOsiris!A61,$AI$9:$AL$1008,4,FALSE),"")</f>
        <v>0</v>
      </c>
      <c r="K61" s="47">
        <f t="shared" si="35"/>
        <v>0</v>
      </c>
      <c r="L61" s="47" t="str">
        <f>IF(AND($AQ$7&gt;0,OutputOsiris!$A61&lt;&gt;"9999999"),VLOOKUP(OutputOsiris!A61,$AN$9:$AQ$1008,4,FALSE),"")</f>
        <v/>
      </c>
      <c r="M61" s="47" t="str">
        <f t="shared" si="36"/>
        <v/>
      </c>
      <c r="N61" s="47" t="str">
        <f>IF(AND($AV$7&gt;0,OutputOsiris!$A61&lt;&gt;"9999999"),VLOOKUP(OutputOsiris!A61,$AS$9:$AV$1008,4,FALSE),"")</f>
        <v/>
      </c>
      <c r="O61" s="47" t="str">
        <f t="shared" si="37"/>
        <v/>
      </c>
      <c r="P61" s="47" t="str">
        <f>IF(AND($BA$7&gt;0,OutputOsiris!$A61&lt;&gt;"9999999"),VLOOKUP(OutputOsiris!A61,$AX$9:$BA$1008,4,FALSE),"")</f>
        <v/>
      </c>
      <c r="Q61" s="47" t="str">
        <f t="shared" si="38"/>
        <v/>
      </c>
      <c r="R61" s="47" t="str">
        <f>IF(AND($BF$7&gt;0,OutputOsiris!$A61&lt;&gt;"9999999"),VLOOKUP(OutputOsiris!A61,$BC$9:$BF$1008,4,FALSE),"")</f>
        <v/>
      </c>
      <c r="S61" s="47" t="str">
        <f t="shared" si="39"/>
        <v/>
      </c>
      <c r="T61" s="47" t="str">
        <f>IF(AND($BK$7&gt;0,OutputOsiris!$A61&lt;&gt;"9999999"),VLOOKUP(OutputOsiris!A61,$BH$9:$BK$1008,4,FALSE),"")</f>
        <v/>
      </c>
      <c r="U61" s="47" t="str">
        <f t="shared" si="40"/>
        <v/>
      </c>
      <c r="V61" s="47" t="str">
        <f>IF(AND($BP$7&gt;0,OutputOsiris!$A61&lt;&gt;"9999999"),VLOOKUP(OutputOsiris!A61,$BM$9:$BP$1008,4,FALSE),"")</f>
        <v/>
      </c>
      <c r="W61" s="47" t="str">
        <f t="shared" si="41"/>
        <v/>
      </c>
      <c r="X61" s="47" t="str">
        <f>IF(AND($BU$7&gt;0,OutputOsiris!$A61&lt;&gt;"9999999"),VLOOKUP(OutputOsiris!A61,$BR$9:$BU$1008,4,FALSE),"")</f>
        <v/>
      </c>
      <c r="Y61" s="47" t="str">
        <f t="shared" si="42"/>
        <v/>
      </c>
      <c r="Z61" s="47" t="str">
        <f>IF(AND($BZ$7&gt;0,OutputOsiris!$A61&lt;&gt;"9999999"),VLOOKUP(OutputOsiris!A61,$BW$9:$BZ$1008,4,FALSE),"")</f>
        <v/>
      </c>
      <c r="AA61" s="47" t="str">
        <f t="shared" si="43"/>
        <v/>
      </c>
      <c r="AB61" s="47">
        <f t="shared" si="44"/>
        <v>0</v>
      </c>
      <c r="AC61" s="47">
        <f t="shared" si="45"/>
        <v>0</v>
      </c>
      <c r="AD61" s="47" t="str">
        <f t="shared" si="46"/>
        <v/>
      </c>
      <c r="AE61" s="48" t="str">
        <f>IF(ISBLANK(AF61),"",VLOOKUP(AD61,OutputOsiris!$A$9:$A$1008,1,FALSE))</f>
        <v/>
      </c>
      <c r="AF61" s="111"/>
      <c r="AG61" s="78"/>
      <c r="AH61" s="148" t="str">
        <f t="shared" si="11"/>
        <v/>
      </c>
      <c r="AI61" s="47" t="str">
        <f t="shared" si="12"/>
        <v/>
      </c>
      <c r="AJ61" s="48" t="str">
        <f>IF(ISBLANK(AK61),"",VLOOKUP(AI61,OutputOsiris!$A$9:$A$1008,1,FALSE))</f>
        <v/>
      </c>
      <c r="AK61" s="112"/>
      <c r="AL61" s="78"/>
      <c r="AM61" s="148" t="str">
        <f t="shared" si="13"/>
        <v/>
      </c>
      <c r="AN61" s="47" t="str">
        <f t="shared" si="47"/>
        <v/>
      </c>
      <c r="AO61" s="48" t="str">
        <f>IF(ISBLANK(AP61),"",VLOOKUP(AN61,OutputOsiris!$A$9:$A$1008,1,FALSE))</f>
        <v/>
      </c>
      <c r="AP61" s="111"/>
      <c r="AQ61" s="78"/>
      <c r="AR61" s="148" t="str">
        <f t="shared" si="15"/>
        <v/>
      </c>
      <c r="AS61" s="47" t="str">
        <f t="shared" si="48"/>
        <v/>
      </c>
      <c r="AT61" s="48" t="str">
        <f>IF(ISBLANK(AU61),"",VLOOKUP(AS61,OutputOsiris!$A$9:$A$1008,1,FALSE))</f>
        <v/>
      </c>
      <c r="AU61" s="111"/>
      <c r="AV61" s="78"/>
      <c r="AW61" s="148" t="str">
        <f t="shared" si="17"/>
        <v/>
      </c>
      <c r="AX61" s="47" t="str">
        <f t="shared" si="49"/>
        <v/>
      </c>
      <c r="AY61" s="48" t="str">
        <f>IF(ISBLANK(AZ61),"",VLOOKUP(AX61,OutputOsiris!$A$9:$A$1008,1,FALSE))</f>
        <v/>
      </c>
      <c r="AZ61" s="111"/>
      <c r="BA61" s="78"/>
      <c r="BB61" s="148" t="str">
        <f t="shared" si="19"/>
        <v/>
      </c>
      <c r="BC61" s="47" t="str">
        <f t="shared" si="50"/>
        <v/>
      </c>
      <c r="BD61" s="48" t="str">
        <f>IF(ISBLANK(BE61),"",VLOOKUP(BC61,OutputOsiris!$A$9:$A$1008,1,FALSE))</f>
        <v/>
      </c>
      <c r="BE61" s="111"/>
      <c r="BF61" s="78"/>
      <c r="BG61" s="148" t="str">
        <f t="shared" si="21"/>
        <v/>
      </c>
      <c r="BH61" s="47" t="str">
        <f t="shared" si="51"/>
        <v/>
      </c>
      <c r="BI61" s="48" t="str">
        <f>IF(ISBLANK(BJ61),"",VLOOKUP(BH61,OutputOsiris!$A$9:$A$1008,1,FALSE))</f>
        <v/>
      </c>
      <c r="BJ61" s="111"/>
      <c r="BK61" s="78"/>
      <c r="BL61" s="148" t="str">
        <f t="shared" si="23"/>
        <v/>
      </c>
      <c r="BM61" s="47" t="str">
        <f t="shared" si="52"/>
        <v/>
      </c>
      <c r="BN61" s="48" t="str">
        <f>IF(ISBLANK(BO61),"",VLOOKUP(BM61,OutputOsiris!$A$9:$A$1008,1,FALSE))</f>
        <v/>
      </c>
      <c r="BO61" s="111"/>
      <c r="BP61" s="78"/>
      <c r="BQ61" s="148" t="str">
        <f t="shared" si="25"/>
        <v/>
      </c>
      <c r="BR61" s="47" t="str">
        <f t="shared" si="53"/>
        <v/>
      </c>
      <c r="BS61" s="48" t="str">
        <f>IF(ISBLANK(BT61),"",VLOOKUP(BR61,OutputOsiris!$A$9:$A$1008,1,FALSE))</f>
        <v/>
      </c>
      <c r="BT61" s="111"/>
      <c r="BU61" s="78"/>
      <c r="BV61" s="148" t="str">
        <f t="shared" si="27"/>
        <v/>
      </c>
      <c r="BW61" s="47" t="str">
        <f t="shared" si="54"/>
        <v/>
      </c>
      <c r="BX61" s="48" t="str">
        <f>IF(ISBLANK(BY61),"",VLOOKUP(BW61,OutputOsiris!$A$9:$A$1008,1,FALSE))</f>
        <v/>
      </c>
      <c r="BY61" s="111"/>
      <c r="BZ61" s="78"/>
      <c r="CA61" s="148" t="str">
        <f t="shared" si="29"/>
        <v/>
      </c>
    </row>
    <row r="62" spans="1:79" x14ac:dyDescent="0.2">
      <c r="A62" s="47" t="str">
        <f>IF($H$1="Score",IF(OutputOsiris!A62&lt;&gt;"9999999",OutputOsiris!A62,""),"")</f>
        <v/>
      </c>
      <c r="B62" s="76" t="str">
        <f t="shared" si="30"/>
        <v/>
      </c>
      <c r="C62" s="143" t="str">
        <f t="shared" si="31"/>
        <v/>
      </c>
      <c r="D62" s="47" t="str">
        <f>IF($H$1="Cijfer",IF(OutputOsiris!A62&lt;&gt;"9999999",OutputOsiris!A62,""),"")</f>
        <v/>
      </c>
      <c r="E62" s="76" t="str">
        <f t="shared" si="32"/>
        <v/>
      </c>
      <c r="F62" s="143" t="str">
        <f t="shared" si="33"/>
        <v/>
      </c>
      <c r="G62" s="47" t="str">
        <f>IF(ISBLANK(OutputOsiris!B62),"",OutputOsiris!B62)</f>
        <v/>
      </c>
      <c r="H62" s="47">
        <f>IF(AND($AG$7&gt;0,OutputOsiris!$A62&lt;&gt;"9999999"),VLOOKUP(OutputOsiris!A62,$AD$9:$AG$1008,4,FALSE),"")</f>
        <v>0</v>
      </c>
      <c r="I62" s="47">
        <f t="shared" si="34"/>
        <v>0</v>
      </c>
      <c r="J62" s="47">
        <f>IF(AND($AL$7&gt;0,OutputOsiris!$A62&lt;&gt;"9999999"),VLOOKUP(OutputOsiris!A62,$AI$9:$AL$1008,4,FALSE),"")</f>
        <v>0</v>
      </c>
      <c r="K62" s="47">
        <f t="shared" si="35"/>
        <v>0</v>
      </c>
      <c r="L62" s="47" t="str">
        <f>IF(AND($AQ$7&gt;0,OutputOsiris!$A62&lt;&gt;"9999999"),VLOOKUP(OutputOsiris!A62,$AN$9:$AQ$1008,4,FALSE),"")</f>
        <v/>
      </c>
      <c r="M62" s="47" t="str">
        <f t="shared" si="36"/>
        <v/>
      </c>
      <c r="N62" s="47" t="str">
        <f>IF(AND($AV$7&gt;0,OutputOsiris!$A62&lt;&gt;"9999999"),VLOOKUP(OutputOsiris!A62,$AS$9:$AV$1008,4,FALSE),"")</f>
        <v/>
      </c>
      <c r="O62" s="47" t="str">
        <f t="shared" si="37"/>
        <v/>
      </c>
      <c r="P62" s="47" t="str">
        <f>IF(AND($BA$7&gt;0,OutputOsiris!$A62&lt;&gt;"9999999"),VLOOKUP(OutputOsiris!A62,$AX$9:$BA$1008,4,FALSE),"")</f>
        <v/>
      </c>
      <c r="Q62" s="47" t="str">
        <f t="shared" si="38"/>
        <v/>
      </c>
      <c r="R62" s="47" t="str">
        <f>IF(AND($BF$7&gt;0,OutputOsiris!$A62&lt;&gt;"9999999"),VLOOKUP(OutputOsiris!A62,$BC$9:$BF$1008,4,FALSE),"")</f>
        <v/>
      </c>
      <c r="S62" s="47" t="str">
        <f t="shared" si="39"/>
        <v/>
      </c>
      <c r="T62" s="47" t="str">
        <f>IF(AND($BK$7&gt;0,OutputOsiris!$A62&lt;&gt;"9999999"),VLOOKUP(OutputOsiris!A62,$BH$9:$BK$1008,4,FALSE),"")</f>
        <v/>
      </c>
      <c r="U62" s="47" t="str">
        <f t="shared" si="40"/>
        <v/>
      </c>
      <c r="V62" s="47" t="str">
        <f>IF(AND($BP$7&gt;0,OutputOsiris!$A62&lt;&gt;"9999999"),VLOOKUP(OutputOsiris!A62,$BM$9:$BP$1008,4,FALSE),"")</f>
        <v/>
      </c>
      <c r="W62" s="47" t="str">
        <f t="shared" si="41"/>
        <v/>
      </c>
      <c r="X62" s="47" t="str">
        <f>IF(AND($BU$7&gt;0,OutputOsiris!$A62&lt;&gt;"9999999"),VLOOKUP(OutputOsiris!A62,$BR$9:$BU$1008,4,FALSE),"")</f>
        <v/>
      </c>
      <c r="Y62" s="47" t="str">
        <f t="shared" si="42"/>
        <v/>
      </c>
      <c r="Z62" s="47" t="str">
        <f>IF(AND($BZ$7&gt;0,OutputOsiris!$A62&lt;&gt;"9999999"),VLOOKUP(OutputOsiris!A62,$BW$9:$BZ$1008,4,FALSE),"")</f>
        <v/>
      </c>
      <c r="AA62" s="47" t="str">
        <f t="shared" si="43"/>
        <v/>
      </c>
      <c r="AB62" s="47">
        <f t="shared" si="44"/>
        <v>0</v>
      </c>
      <c r="AC62" s="47">
        <f t="shared" si="45"/>
        <v>0</v>
      </c>
      <c r="AD62" s="47" t="str">
        <f t="shared" si="46"/>
        <v/>
      </c>
      <c r="AE62" s="48" t="str">
        <f>IF(ISBLANK(AF62),"",VLOOKUP(AD62,OutputOsiris!$A$9:$A$1008,1,FALSE))</f>
        <v/>
      </c>
      <c r="AF62" s="111"/>
      <c r="AG62" s="78"/>
      <c r="AH62" s="148" t="str">
        <f t="shared" si="11"/>
        <v/>
      </c>
      <c r="AI62" s="47" t="str">
        <f t="shared" si="12"/>
        <v/>
      </c>
      <c r="AJ62" s="48" t="str">
        <f>IF(ISBLANK(AK62),"",VLOOKUP(AI62,OutputOsiris!$A$9:$A$1008,1,FALSE))</f>
        <v/>
      </c>
      <c r="AK62" s="112"/>
      <c r="AL62" s="78"/>
      <c r="AM62" s="148" t="str">
        <f t="shared" si="13"/>
        <v/>
      </c>
      <c r="AN62" s="47" t="str">
        <f t="shared" si="47"/>
        <v/>
      </c>
      <c r="AO62" s="48" t="str">
        <f>IF(ISBLANK(AP62),"",VLOOKUP(AN62,OutputOsiris!$A$9:$A$1008,1,FALSE))</f>
        <v/>
      </c>
      <c r="AP62" s="111"/>
      <c r="AQ62" s="78"/>
      <c r="AR62" s="148" t="str">
        <f t="shared" si="15"/>
        <v/>
      </c>
      <c r="AS62" s="47" t="str">
        <f t="shared" si="48"/>
        <v/>
      </c>
      <c r="AT62" s="48" t="str">
        <f>IF(ISBLANK(AU62),"",VLOOKUP(AS62,OutputOsiris!$A$9:$A$1008,1,FALSE))</f>
        <v/>
      </c>
      <c r="AU62" s="111"/>
      <c r="AV62" s="78"/>
      <c r="AW62" s="148" t="str">
        <f t="shared" si="17"/>
        <v/>
      </c>
      <c r="AX62" s="47" t="str">
        <f t="shared" si="49"/>
        <v/>
      </c>
      <c r="AY62" s="48" t="str">
        <f>IF(ISBLANK(AZ62),"",VLOOKUP(AX62,OutputOsiris!$A$9:$A$1008,1,FALSE))</f>
        <v/>
      </c>
      <c r="AZ62" s="111"/>
      <c r="BA62" s="78"/>
      <c r="BB62" s="148" t="str">
        <f t="shared" si="19"/>
        <v/>
      </c>
      <c r="BC62" s="47" t="str">
        <f t="shared" si="50"/>
        <v/>
      </c>
      <c r="BD62" s="48" t="str">
        <f>IF(ISBLANK(BE62),"",VLOOKUP(BC62,OutputOsiris!$A$9:$A$1008,1,FALSE))</f>
        <v/>
      </c>
      <c r="BE62" s="111"/>
      <c r="BF62" s="78"/>
      <c r="BG62" s="148" t="str">
        <f t="shared" si="21"/>
        <v/>
      </c>
      <c r="BH62" s="47" t="str">
        <f t="shared" si="51"/>
        <v/>
      </c>
      <c r="BI62" s="48" t="str">
        <f>IF(ISBLANK(BJ62),"",VLOOKUP(BH62,OutputOsiris!$A$9:$A$1008,1,FALSE))</f>
        <v/>
      </c>
      <c r="BJ62" s="111"/>
      <c r="BK62" s="78"/>
      <c r="BL62" s="148" t="str">
        <f t="shared" si="23"/>
        <v/>
      </c>
      <c r="BM62" s="47" t="str">
        <f t="shared" si="52"/>
        <v/>
      </c>
      <c r="BN62" s="48" t="str">
        <f>IF(ISBLANK(BO62),"",VLOOKUP(BM62,OutputOsiris!$A$9:$A$1008,1,FALSE))</f>
        <v/>
      </c>
      <c r="BO62" s="111"/>
      <c r="BP62" s="78"/>
      <c r="BQ62" s="148" t="str">
        <f t="shared" si="25"/>
        <v/>
      </c>
      <c r="BR62" s="47" t="str">
        <f t="shared" si="53"/>
        <v/>
      </c>
      <c r="BS62" s="48" t="str">
        <f>IF(ISBLANK(BT62),"",VLOOKUP(BR62,OutputOsiris!$A$9:$A$1008,1,FALSE))</f>
        <v/>
      </c>
      <c r="BT62" s="111"/>
      <c r="BU62" s="78"/>
      <c r="BV62" s="148" t="str">
        <f t="shared" si="27"/>
        <v/>
      </c>
      <c r="BW62" s="47" t="str">
        <f t="shared" si="54"/>
        <v/>
      </c>
      <c r="BX62" s="48" t="str">
        <f>IF(ISBLANK(BY62),"",VLOOKUP(BW62,OutputOsiris!$A$9:$A$1008,1,FALSE))</f>
        <v/>
      </c>
      <c r="BY62" s="111"/>
      <c r="BZ62" s="78"/>
      <c r="CA62" s="148" t="str">
        <f t="shared" si="29"/>
        <v/>
      </c>
    </row>
    <row r="63" spans="1:79" x14ac:dyDescent="0.2">
      <c r="A63" s="47" t="str">
        <f>IF($H$1="Score",IF(OutputOsiris!A63&lt;&gt;"9999999",OutputOsiris!A63,""),"")</f>
        <v/>
      </c>
      <c r="B63" s="76" t="str">
        <f t="shared" si="30"/>
        <v/>
      </c>
      <c r="C63" s="143" t="str">
        <f t="shared" si="31"/>
        <v/>
      </c>
      <c r="D63" s="47" t="str">
        <f>IF($H$1="Cijfer",IF(OutputOsiris!A63&lt;&gt;"9999999",OutputOsiris!A63,""),"")</f>
        <v/>
      </c>
      <c r="E63" s="76" t="str">
        <f t="shared" si="32"/>
        <v/>
      </c>
      <c r="F63" s="143" t="str">
        <f t="shared" si="33"/>
        <v/>
      </c>
      <c r="G63" s="47" t="str">
        <f>IF(ISBLANK(OutputOsiris!B63),"",OutputOsiris!B63)</f>
        <v/>
      </c>
      <c r="H63" s="47">
        <f>IF(AND($AG$7&gt;0,OutputOsiris!$A63&lt;&gt;"9999999"),VLOOKUP(OutputOsiris!A63,$AD$9:$AG$1008,4,FALSE),"")</f>
        <v>0</v>
      </c>
      <c r="I63" s="47">
        <f t="shared" si="34"/>
        <v>0</v>
      </c>
      <c r="J63" s="47">
        <f>IF(AND($AL$7&gt;0,OutputOsiris!$A63&lt;&gt;"9999999"),VLOOKUP(OutputOsiris!A63,$AI$9:$AL$1008,4,FALSE),"")</f>
        <v>0</v>
      </c>
      <c r="K63" s="47">
        <f t="shared" si="35"/>
        <v>0</v>
      </c>
      <c r="L63" s="47" t="str">
        <f>IF(AND($AQ$7&gt;0,OutputOsiris!$A63&lt;&gt;"9999999"),VLOOKUP(OutputOsiris!A63,$AN$9:$AQ$1008,4,FALSE),"")</f>
        <v/>
      </c>
      <c r="M63" s="47" t="str">
        <f t="shared" si="36"/>
        <v/>
      </c>
      <c r="N63" s="47" t="str">
        <f>IF(AND($AV$7&gt;0,OutputOsiris!$A63&lt;&gt;"9999999"),VLOOKUP(OutputOsiris!A63,$AS$9:$AV$1008,4,FALSE),"")</f>
        <v/>
      </c>
      <c r="O63" s="47" t="str">
        <f t="shared" si="37"/>
        <v/>
      </c>
      <c r="P63" s="47" t="str">
        <f>IF(AND($BA$7&gt;0,OutputOsiris!$A63&lt;&gt;"9999999"),VLOOKUP(OutputOsiris!A63,$AX$9:$BA$1008,4,FALSE),"")</f>
        <v/>
      </c>
      <c r="Q63" s="47" t="str">
        <f t="shared" si="38"/>
        <v/>
      </c>
      <c r="R63" s="47" t="str">
        <f>IF(AND($BF$7&gt;0,OutputOsiris!$A63&lt;&gt;"9999999"),VLOOKUP(OutputOsiris!A63,$BC$9:$BF$1008,4,FALSE),"")</f>
        <v/>
      </c>
      <c r="S63" s="47" t="str">
        <f t="shared" si="39"/>
        <v/>
      </c>
      <c r="T63" s="47" t="str">
        <f>IF(AND($BK$7&gt;0,OutputOsiris!$A63&lt;&gt;"9999999"),VLOOKUP(OutputOsiris!A63,$BH$9:$BK$1008,4,FALSE),"")</f>
        <v/>
      </c>
      <c r="U63" s="47" t="str">
        <f t="shared" si="40"/>
        <v/>
      </c>
      <c r="V63" s="47" t="str">
        <f>IF(AND($BP$7&gt;0,OutputOsiris!$A63&lt;&gt;"9999999"),VLOOKUP(OutputOsiris!A63,$BM$9:$BP$1008,4,FALSE),"")</f>
        <v/>
      </c>
      <c r="W63" s="47" t="str">
        <f t="shared" si="41"/>
        <v/>
      </c>
      <c r="X63" s="47" t="str">
        <f>IF(AND($BU$7&gt;0,OutputOsiris!$A63&lt;&gt;"9999999"),VLOOKUP(OutputOsiris!A63,$BR$9:$BU$1008,4,FALSE),"")</f>
        <v/>
      </c>
      <c r="Y63" s="47" t="str">
        <f t="shared" si="42"/>
        <v/>
      </c>
      <c r="Z63" s="47" t="str">
        <f>IF(AND($BZ$7&gt;0,OutputOsiris!$A63&lt;&gt;"9999999"),VLOOKUP(OutputOsiris!A63,$BW$9:$BZ$1008,4,FALSE),"")</f>
        <v/>
      </c>
      <c r="AA63" s="47" t="str">
        <f t="shared" si="43"/>
        <v/>
      </c>
      <c r="AB63" s="47">
        <f t="shared" si="44"/>
        <v>0</v>
      </c>
      <c r="AC63" s="47">
        <f t="shared" si="45"/>
        <v>0</v>
      </c>
      <c r="AD63" s="47" t="str">
        <f t="shared" si="46"/>
        <v/>
      </c>
      <c r="AE63" s="48" t="str">
        <f>IF(ISBLANK(AF63),"",VLOOKUP(AD63,OutputOsiris!$A$9:$A$1008,1,FALSE))</f>
        <v/>
      </c>
      <c r="AF63" s="111"/>
      <c r="AG63" s="78"/>
      <c r="AH63" s="148" t="str">
        <f t="shared" si="11"/>
        <v/>
      </c>
      <c r="AI63" s="47" t="str">
        <f t="shared" si="12"/>
        <v/>
      </c>
      <c r="AJ63" s="48" t="str">
        <f>IF(ISBLANK(AK63),"",VLOOKUP(AI63,OutputOsiris!$A$9:$A$1008,1,FALSE))</f>
        <v/>
      </c>
      <c r="AK63" s="112"/>
      <c r="AL63" s="78"/>
      <c r="AM63" s="148" t="str">
        <f t="shared" si="13"/>
        <v/>
      </c>
      <c r="AN63" s="47" t="str">
        <f t="shared" si="47"/>
        <v/>
      </c>
      <c r="AO63" s="48" t="str">
        <f>IF(ISBLANK(AP63),"",VLOOKUP(AN63,OutputOsiris!$A$9:$A$1008,1,FALSE))</f>
        <v/>
      </c>
      <c r="AP63" s="111"/>
      <c r="AQ63" s="78"/>
      <c r="AR63" s="148" t="str">
        <f t="shared" si="15"/>
        <v/>
      </c>
      <c r="AS63" s="47" t="str">
        <f t="shared" si="48"/>
        <v/>
      </c>
      <c r="AT63" s="48" t="str">
        <f>IF(ISBLANK(AU63),"",VLOOKUP(AS63,OutputOsiris!$A$9:$A$1008,1,FALSE))</f>
        <v/>
      </c>
      <c r="AU63" s="111"/>
      <c r="AV63" s="78"/>
      <c r="AW63" s="148" t="str">
        <f t="shared" si="17"/>
        <v/>
      </c>
      <c r="AX63" s="47" t="str">
        <f t="shared" si="49"/>
        <v/>
      </c>
      <c r="AY63" s="48" t="str">
        <f>IF(ISBLANK(AZ63),"",VLOOKUP(AX63,OutputOsiris!$A$9:$A$1008,1,FALSE))</f>
        <v/>
      </c>
      <c r="AZ63" s="111"/>
      <c r="BA63" s="78"/>
      <c r="BB63" s="148" t="str">
        <f t="shared" si="19"/>
        <v/>
      </c>
      <c r="BC63" s="47" t="str">
        <f t="shared" si="50"/>
        <v/>
      </c>
      <c r="BD63" s="48" t="str">
        <f>IF(ISBLANK(BE63),"",VLOOKUP(BC63,OutputOsiris!$A$9:$A$1008,1,FALSE))</f>
        <v/>
      </c>
      <c r="BE63" s="111"/>
      <c r="BF63" s="78"/>
      <c r="BG63" s="148" t="str">
        <f t="shared" si="21"/>
        <v/>
      </c>
      <c r="BH63" s="47" t="str">
        <f t="shared" si="51"/>
        <v/>
      </c>
      <c r="BI63" s="48" t="str">
        <f>IF(ISBLANK(BJ63),"",VLOOKUP(BH63,OutputOsiris!$A$9:$A$1008,1,FALSE))</f>
        <v/>
      </c>
      <c r="BJ63" s="111"/>
      <c r="BK63" s="78"/>
      <c r="BL63" s="148" t="str">
        <f t="shared" si="23"/>
        <v/>
      </c>
      <c r="BM63" s="47" t="str">
        <f t="shared" si="52"/>
        <v/>
      </c>
      <c r="BN63" s="48" t="str">
        <f>IF(ISBLANK(BO63),"",VLOOKUP(BM63,OutputOsiris!$A$9:$A$1008,1,FALSE))</f>
        <v/>
      </c>
      <c r="BO63" s="111"/>
      <c r="BP63" s="78"/>
      <c r="BQ63" s="148" t="str">
        <f t="shared" si="25"/>
        <v/>
      </c>
      <c r="BR63" s="47" t="str">
        <f t="shared" si="53"/>
        <v/>
      </c>
      <c r="BS63" s="48" t="str">
        <f>IF(ISBLANK(BT63),"",VLOOKUP(BR63,OutputOsiris!$A$9:$A$1008,1,FALSE))</f>
        <v/>
      </c>
      <c r="BT63" s="111"/>
      <c r="BU63" s="78"/>
      <c r="BV63" s="148" t="str">
        <f t="shared" si="27"/>
        <v/>
      </c>
      <c r="BW63" s="47" t="str">
        <f t="shared" si="54"/>
        <v/>
      </c>
      <c r="BX63" s="48" t="str">
        <f>IF(ISBLANK(BY63),"",VLOOKUP(BW63,OutputOsiris!$A$9:$A$1008,1,FALSE))</f>
        <v/>
      </c>
      <c r="BY63" s="111"/>
      <c r="BZ63" s="78"/>
      <c r="CA63" s="148" t="str">
        <f t="shared" si="29"/>
        <v/>
      </c>
    </row>
    <row r="64" spans="1:79" x14ac:dyDescent="0.2">
      <c r="A64" s="47" t="str">
        <f>IF($H$1="Score",IF(OutputOsiris!A64&lt;&gt;"9999999",OutputOsiris!A64,""),"")</f>
        <v/>
      </c>
      <c r="B64" s="76" t="str">
        <f t="shared" si="30"/>
        <v/>
      </c>
      <c r="C64" s="143" t="str">
        <f t="shared" si="31"/>
        <v/>
      </c>
      <c r="D64" s="47" t="str">
        <f>IF($H$1="Cijfer",IF(OutputOsiris!A64&lt;&gt;"9999999",OutputOsiris!A64,""),"")</f>
        <v/>
      </c>
      <c r="E64" s="76" t="str">
        <f t="shared" si="32"/>
        <v/>
      </c>
      <c r="F64" s="143" t="str">
        <f t="shared" si="33"/>
        <v/>
      </c>
      <c r="G64" s="47" t="str">
        <f>IF(ISBLANK(OutputOsiris!B64),"",OutputOsiris!B64)</f>
        <v/>
      </c>
      <c r="H64" s="47">
        <f>IF(AND($AG$7&gt;0,OutputOsiris!$A64&lt;&gt;"9999999"),VLOOKUP(OutputOsiris!A64,$AD$9:$AG$1008,4,FALSE),"")</f>
        <v>0</v>
      </c>
      <c r="I64" s="47">
        <f t="shared" si="34"/>
        <v>0</v>
      </c>
      <c r="J64" s="47">
        <f>IF(AND($AL$7&gt;0,OutputOsiris!$A64&lt;&gt;"9999999"),VLOOKUP(OutputOsiris!A64,$AI$9:$AL$1008,4,FALSE),"")</f>
        <v>0</v>
      </c>
      <c r="K64" s="47">
        <f t="shared" si="35"/>
        <v>0</v>
      </c>
      <c r="L64" s="47" t="str">
        <f>IF(AND($AQ$7&gt;0,OutputOsiris!$A64&lt;&gt;"9999999"),VLOOKUP(OutputOsiris!A64,$AN$9:$AQ$1008,4,FALSE),"")</f>
        <v/>
      </c>
      <c r="M64" s="47" t="str">
        <f t="shared" si="36"/>
        <v/>
      </c>
      <c r="N64" s="47" t="str">
        <f>IF(AND($AV$7&gt;0,OutputOsiris!$A64&lt;&gt;"9999999"),VLOOKUP(OutputOsiris!A64,$AS$9:$AV$1008,4,FALSE),"")</f>
        <v/>
      </c>
      <c r="O64" s="47" t="str">
        <f t="shared" si="37"/>
        <v/>
      </c>
      <c r="P64" s="47" t="str">
        <f>IF(AND($BA$7&gt;0,OutputOsiris!$A64&lt;&gt;"9999999"),VLOOKUP(OutputOsiris!A64,$AX$9:$BA$1008,4,FALSE),"")</f>
        <v/>
      </c>
      <c r="Q64" s="47" t="str">
        <f t="shared" si="38"/>
        <v/>
      </c>
      <c r="R64" s="47" t="str">
        <f>IF(AND($BF$7&gt;0,OutputOsiris!$A64&lt;&gt;"9999999"),VLOOKUP(OutputOsiris!A64,$BC$9:$BF$1008,4,FALSE),"")</f>
        <v/>
      </c>
      <c r="S64" s="47" t="str">
        <f t="shared" si="39"/>
        <v/>
      </c>
      <c r="T64" s="47" t="str">
        <f>IF(AND($BK$7&gt;0,OutputOsiris!$A64&lt;&gt;"9999999"),VLOOKUP(OutputOsiris!A64,$BH$9:$BK$1008,4,FALSE),"")</f>
        <v/>
      </c>
      <c r="U64" s="47" t="str">
        <f t="shared" si="40"/>
        <v/>
      </c>
      <c r="V64" s="47" t="str">
        <f>IF(AND($BP$7&gt;0,OutputOsiris!$A64&lt;&gt;"9999999"),VLOOKUP(OutputOsiris!A64,$BM$9:$BP$1008,4,FALSE),"")</f>
        <v/>
      </c>
      <c r="W64" s="47" t="str">
        <f t="shared" si="41"/>
        <v/>
      </c>
      <c r="X64" s="47" t="str">
        <f>IF(AND($BU$7&gt;0,OutputOsiris!$A64&lt;&gt;"9999999"),VLOOKUP(OutputOsiris!A64,$BR$9:$BU$1008,4,FALSE),"")</f>
        <v/>
      </c>
      <c r="Y64" s="47" t="str">
        <f t="shared" si="42"/>
        <v/>
      </c>
      <c r="Z64" s="47" t="str">
        <f>IF(AND($BZ$7&gt;0,OutputOsiris!$A64&lt;&gt;"9999999"),VLOOKUP(OutputOsiris!A64,$BW$9:$BZ$1008,4,FALSE),"")</f>
        <v/>
      </c>
      <c r="AA64" s="47" t="str">
        <f t="shared" si="43"/>
        <v/>
      </c>
      <c r="AB64" s="47">
        <f t="shared" si="44"/>
        <v>0</v>
      </c>
      <c r="AC64" s="47">
        <f t="shared" si="45"/>
        <v>0</v>
      </c>
      <c r="AD64" s="47" t="str">
        <f t="shared" si="46"/>
        <v/>
      </c>
      <c r="AE64" s="48" t="str">
        <f>IF(ISBLANK(AF64),"",VLOOKUP(AD64,OutputOsiris!$A$9:$A$1008,1,FALSE))</f>
        <v/>
      </c>
      <c r="AF64" s="111"/>
      <c r="AG64" s="78"/>
      <c r="AH64" s="148" t="str">
        <f t="shared" si="11"/>
        <v/>
      </c>
      <c r="AI64" s="47" t="str">
        <f t="shared" si="12"/>
        <v/>
      </c>
      <c r="AJ64" s="48" t="str">
        <f>IF(ISBLANK(AK64),"",VLOOKUP(AI64,OutputOsiris!$A$9:$A$1008,1,FALSE))</f>
        <v/>
      </c>
      <c r="AK64" s="112"/>
      <c r="AL64" s="78"/>
      <c r="AM64" s="148" t="str">
        <f t="shared" si="13"/>
        <v/>
      </c>
      <c r="AN64" s="47" t="str">
        <f t="shared" si="47"/>
        <v/>
      </c>
      <c r="AO64" s="48" t="str">
        <f>IF(ISBLANK(AP64),"",VLOOKUP(AN64,OutputOsiris!$A$9:$A$1008,1,FALSE))</f>
        <v/>
      </c>
      <c r="AP64" s="111"/>
      <c r="AQ64" s="78"/>
      <c r="AR64" s="148" t="str">
        <f t="shared" si="15"/>
        <v/>
      </c>
      <c r="AS64" s="47" t="str">
        <f t="shared" si="48"/>
        <v/>
      </c>
      <c r="AT64" s="48" t="str">
        <f>IF(ISBLANK(AU64),"",VLOOKUP(AS64,OutputOsiris!$A$9:$A$1008,1,FALSE))</f>
        <v/>
      </c>
      <c r="AU64" s="111"/>
      <c r="AV64" s="78"/>
      <c r="AW64" s="148" t="str">
        <f t="shared" si="17"/>
        <v/>
      </c>
      <c r="AX64" s="47" t="str">
        <f t="shared" si="49"/>
        <v/>
      </c>
      <c r="AY64" s="48" t="str">
        <f>IF(ISBLANK(AZ64),"",VLOOKUP(AX64,OutputOsiris!$A$9:$A$1008,1,FALSE))</f>
        <v/>
      </c>
      <c r="AZ64" s="111"/>
      <c r="BA64" s="78"/>
      <c r="BB64" s="148" t="str">
        <f t="shared" si="19"/>
        <v/>
      </c>
      <c r="BC64" s="47" t="str">
        <f t="shared" si="50"/>
        <v/>
      </c>
      <c r="BD64" s="48" t="str">
        <f>IF(ISBLANK(BE64),"",VLOOKUP(BC64,OutputOsiris!$A$9:$A$1008,1,FALSE))</f>
        <v/>
      </c>
      <c r="BE64" s="111"/>
      <c r="BF64" s="78"/>
      <c r="BG64" s="148" t="str">
        <f t="shared" si="21"/>
        <v/>
      </c>
      <c r="BH64" s="47" t="str">
        <f t="shared" si="51"/>
        <v/>
      </c>
      <c r="BI64" s="48" t="str">
        <f>IF(ISBLANK(BJ64),"",VLOOKUP(BH64,OutputOsiris!$A$9:$A$1008,1,FALSE))</f>
        <v/>
      </c>
      <c r="BJ64" s="111"/>
      <c r="BK64" s="78"/>
      <c r="BL64" s="148" t="str">
        <f t="shared" si="23"/>
        <v/>
      </c>
      <c r="BM64" s="47" t="str">
        <f t="shared" si="52"/>
        <v/>
      </c>
      <c r="BN64" s="48" t="str">
        <f>IF(ISBLANK(BO64),"",VLOOKUP(BM64,OutputOsiris!$A$9:$A$1008,1,FALSE))</f>
        <v/>
      </c>
      <c r="BO64" s="111"/>
      <c r="BP64" s="78"/>
      <c r="BQ64" s="148" t="str">
        <f t="shared" si="25"/>
        <v/>
      </c>
      <c r="BR64" s="47" t="str">
        <f t="shared" si="53"/>
        <v/>
      </c>
      <c r="BS64" s="48" t="str">
        <f>IF(ISBLANK(BT64),"",VLOOKUP(BR64,OutputOsiris!$A$9:$A$1008,1,FALSE))</f>
        <v/>
      </c>
      <c r="BT64" s="111"/>
      <c r="BU64" s="78"/>
      <c r="BV64" s="148" t="str">
        <f t="shared" si="27"/>
        <v/>
      </c>
      <c r="BW64" s="47" t="str">
        <f t="shared" si="54"/>
        <v/>
      </c>
      <c r="BX64" s="48" t="str">
        <f>IF(ISBLANK(BY64),"",VLOOKUP(BW64,OutputOsiris!$A$9:$A$1008,1,FALSE))</f>
        <v/>
      </c>
      <c r="BY64" s="111"/>
      <c r="BZ64" s="78"/>
      <c r="CA64" s="148" t="str">
        <f t="shared" si="29"/>
        <v/>
      </c>
    </row>
    <row r="65" spans="1:79" x14ac:dyDescent="0.2">
      <c r="A65" s="47" t="str">
        <f>IF($H$1="Score",IF(OutputOsiris!A65&lt;&gt;"9999999",OutputOsiris!A65,""),"")</f>
        <v/>
      </c>
      <c r="B65" s="76" t="str">
        <f t="shared" si="30"/>
        <v/>
      </c>
      <c r="C65" s="143" t="str">
        <f t="shared" si="31"/>
        <v/>
      </c>
      <c r="D65" s="47" t="str">
        <f>IF($H$1="Cijfer",IF(OutputOsiris!A65&lt;&gt;"9999999",OutputOsiris!A65,""),"")</f>
        <v/>
      </c>
      <c r="E65" s="76" t="str">
        <f t="shared" si="32"/>
        <v/>
      </c>
      <c r="F65" s="143" t="str">
        <f t="shared" si="33"/>
        <v/>
      </c>
      <c r="G65" s="47" t="str">
        <f>IF(ISBLANK(OutputOsiris!B65),"",OutputOsiris!B65)</f>
        <v/>
      </c>
      <c r="H65" s="47">
        <f>IF(AND($AG$7&gt;0,OutputOsiris!$A65&lt;&gt;"9999999"),VLOOKUP(OutputOsiris!A65,$AD$9:$AG$1008,4,FALSE),"")</f>
        <v>0</v>
      </c>
      <c r="I65" s="47">
        <f t="shared" si="34"/>
        <v>0</v>
      </c>
      <c r="J65" s="47">
        <f>IF(AND($AL$7&gt;0,OutputOsiris!$A65&lt;&gt;"9999999"),VLOOKUP(OutputOsiris!A65,$AI$9:$AL$1008,4,FALSE),"")</f>
        <v>0</v>
      </c>
      <c r="K65" s="47">
        <f t="shared" si="35"/>
        <v>0</v>
      </c>
      <c r="L65" s="47" t="str">
        <f>IF(AND($AQ$7&gt;0,OutputOsiris!$A65&lt;&gt;"9999999"),VLOOKUP(OutputOsiris!A65,$AN$9:$AQ$1008,4,FALSE),"")</f>
        <v/>
      </c>
      <c r="M65" s="47" t="str">
        <f t="shared" si="36"/>
        <v/>
      </c>
      <c r="N65" s="47" t="str">
        <f>IF(AND($AV$7&gt;0,OutputOsiris!$A65&lt;&gt;"9999999"),VLOOKUP(OutputOsiris!A65,$AS$9:$AV$1008,4,FALSE),"")</f>
        <v/>
      </c>
      <c r="O65" s="47" t="str">
        <f t="shared" si="37"/>
        <v/>
      </c>
      <c r="P65" s="47" t="str">
        <f>IF(AND($BA$7&gt;0,OutputOsiris!$A65&lt;&gt;"9999999"),VLOOKUP(OutputOsiris!A65,$AX$9:$BA$1008,4,FALSE),"")</f>
        <v/>
      </c>
      <c r="Q65" s="47" t="str">
        <f t="shared" si="38"/>
        <v/>
      </c>
      <c r="R65" s="47" t="str">
        <f>IF(AND($BF$7&gt;0,OutputOsiris!$A65&lt;&gt;"9999999"),VLOOKUP(OutputOsiris!A65,$BC$9:$BF$1008,4,FALSE),"")</f>
        <v/>
      </c>
      <c r="S65" s="47" t="str">
        <f t="shared" si="39"/>
        <v/>
      </c>
      <c r="T65" s="47" t="str">
        <f>IF(AND($BK$7&gt;0,OutputOsiris!$A65&lt;&gt;"9999999"),VLOOKUP(OutputOsiris!A65,$BH$9:$BK$1008,4,FALSE),"")</f>
        <v/>
      </c>
      <c r="U65" s="47" t="str">
        <f t="shared" si="40"/>
        <v/>
      </c>
      <c r="V65" s="47" t="str">
        <f>IF(AND($BP$7&gt;0,OutputOsiris!$A65&lt;&gt;"9999999"),VLOOKUP(OutputOsiris!A65,$BM$9:$BP$1008,4,FALSE),"")</f>
        <v/>
      </c>
      <c r="W65" s="47" t="str">
        <f t="shared" si="41"/>
        <v/>
      </c>
      <c r="X65" s="47" t="str">
        <f>IF(AND($BU$7&gt;0,OutputOsiris!$A65&lt;&gt;"9999999"),VLOOKUP(OutputOsiris!A65,$BR$9:$BU$1008,4,FALSE),"")</f>
        <v/>
      </c>
      <c r="Y65" s="47" t="str">
        <f t="shared" si="42"/>
        <v/>
      </c>
      <c r="Z65" s="47" t="str">
        <f>IF(AND($BZ$7&gt;0,OutputOsiris!$A65&lt;&gt;"9999999"),VLOOKUP(OutputOsiris!A65,$BW$9:$BZ$1008,4,FALSE),"")</f>
        <v/>
      </c>
      <c r="AA65" s="47" t="str">
        <f t="shared" si="43"/>
        <v/>
      </c>
      <c r="AB65" s="47">
        <f t="shared" si="44"/>
        <v>0</v>
      </c>
      <c r="AC65" s="47">
        <f t="shared" si="45"/>
        <v>0</v>
      </c>
      <c r="AD65" s="47" t="str">
        <f t="shared" si="46"/>
        <v/>
      </c>
      <c r="AE65" s="48" t="str">
        <f>IF(ISBLANK(AF65),"",VLOOKUP(AD65,OutputOsiris!$A$9:$A$1008,1,FALSE))</f>
        <v/>
      </c>
      <c r="AF65" s="111"/>
      <c r="AG65" s="78"/>
      <c r="AH65" s="148" t="str">
        <f t="shared" si="11"/>
        <v/>
      </c>
      <c r="AI65" s="47" t="str">
        <f t="shared" si="12"/>
        <v/>
      </c>
      <c r="AJ65" s="48" t="str">
        <f>IF(ISBLANK(AK65),"",VLOOKUP(AI65,OutputOsiris!$A$9:$A$1008,1,FALSE))</f>
        <v/>
      </c>
      <c r="AK65" s="112"/>
      <c r="AL65" s="78"/>
      <c r="AM65" s="148" t="str">
        <f t="shared" si="13"/>
        <v/>
      </c>
      <c r="AN65" s="47" t="str">
        <f t="shared" si="47"/>
        <v/>
      </c>
      <c r="AO65" s="48" t="str">
        <f>IF(ISBLANK(AP65),"",VLOOKUP(AN65,OutputOsiris!$A$9:$A$1008,1,FALSE))</f>
        <v/>
      </c>
      <c r="AP65" s="111"/>
      <c r="AQ65" s="78"/>
      <c r="AR65" s="148" t="str">
        <f t="shared" si="15"/>
        <v/>
      </c>
      <c r="AS65" s="47" t="str">
        <f t="shared" si="48"/>
        <v/>
      </c>
      <c r="AT65" s="48" t="str">
        <f>IF(ISBLANK(AU65),"",VLOOKUP(AS65,OutputOsiris!$A$9:$A$1008,1,FALSE))</f>
        <v/>
      </c>
      <c r="AU65" s="111"/>
      <c r="AV65" s="78"/>
      <c r="AW65" s="148" t="str">
        <f t="shared" si="17"/>
        <v/>
      </c>
      <c r="AX65" s="47" t="str">
        <f t="shared" si="49"/>
        <v/>
      </c>
      <c r="AY65" s="48" t="str">
        <f>IF(ISBLANK(AZ65),"",VLOOKUP(AX65,OutputOsiris!$A$9:$A$1008,1,FALSE))</f>
        <v/>
      </c>
      <c r="AZ65" s="111"/>
      <c r="BA65" s="78"/>
      <c r="BB65" s="148" t="str">
        <f t="shared" si="19"/>
        <v/>
      </c>
      <c r="BC65" s="47" t="str">
        <f t="shared" si="50"/>
        <v/>
      </c>
      <c r="BD65" s="48" t="str">
        <f>IF(ISBLANK(BE65),"",VLOOKUP(BC65,OutputOsiris!$A$9:$A$1008,1,FALSE))</f>
        <v/>
      </c>
      <c r="BE65" s="111"/>
      <c r="BF65" s="78"/>
      <c r="BG65" s="148" t="str">
        <f t="shared" si="21"/>
        <v/>
      </c>
      <c r="BH65" s="47" t="str">
        <f t="shared" si="51"/>
        <v/>
      </c>
      <c r="BI65" s="48" t="str">
        <f>IF(ISBLANK(BJ65),"",VLOOKUP(BH65,OutputOsiris!$A$9:$A$1008,1,FALSE))</f>
        <v/>
      </c>
      <c r="BJ65" s="111"/>
      <c r="BK65" s="78"/>
      <c r="BL65" s="148" t="str">
        <f t="shared" si="23"/>
        <v/>
      </c>
      <c r="BM65" s="47" t="str">
        <f t="shared" si="52"/>
        <v/>
      </c>
      <c r="BN65" s="48" t="str">
        <f>IF(ISBLANK(BO65),"",VLOOKUP(BM65,OutputOsiris!$A$9:$A$1008,1,FALSE))</f>
        <v/>
      </c>
      <c r="BO65" s="111"/>
      <c r="BP65" s="78"/>
      <c r="BQ65" s="148" t="str">
        <f t="shared" si="25"/>
        <v/>
      </c>
      <c r="BR65" s="47" t="str">
        <f t="shared" si="53"/>
        <v/>
      </c>
      <c r="BS65" s="48" t="str">
        <f>IF(ISBLANK(BT65),"",VLOOKUP(BR65,OutputOsiris!$A$9:$A$1008,1,FALSE))</f>
        <v/>
      </c>
      <c r="BT65" s="111"/>
      <c r="BU65" s="78"/>
      <c r="BV65" s="148" t="str">
        <f t="shared" si="27"/>
        <v/>
      </c>
      <c r="BW65" s="47" t="str">
        <f t="shared" si="54"/>
        <v/>
      </c>
      <c r="BX65" s="48" t="str">
        <f>IF(ISBLANK(BY65),"",VLOOKUP(BW65,OutputOsiris!$A$9:$A$1008,1,FALSE))</f>
        <v/>
      </c>
      <c r="BY65" s="111"/>
      <c r="BZ65" s="78"/>
      <c r="CA65" s="148" t="str">
        <f t="shared" si="29"/>
        <v/>
      </c>
    </row>
    <row r="66" spans="1:79" x14ac:dyDescent="0.2">
      <c r="A66" s="47" t="str">
        <f>IF($H$1="Score",IF(OutputOsiris!A66&lt;&gt;"9999999",OutputOsiris!A66,""),"")</f>
        <v/>
      </c>
      <c r="B66" s="76" t="str">
        <f t="shared" si="30"/>
        <v/>
      </c>
      <c r="C66" s="143" t="str">
        <f t="shared" si="31"/>
        <v/>
      </c>
      <c r="D66" s="47" t="str">
        <f>IF($H$1="Cijfer",IF(OutputOsiris!A66&lt;&gt;"9999999",OutputOsiris!A66,""),"")</f>
        <v/>
      </c>
      <c r="E66" s="76" t="str">
        <f t="shared" si="32"/>
        <v/>
      </c>
      <c r="F66" s="143" t="str">
        <f t="shared" si="33"/>
        <v/>
      </c>
      <c r="G66" s="47" t="str">
        <f>IF(ISBLANK(OutputOsiris!B66),"",OutputOsiris!B66)</f>
        <v/>
      </c>
      <c r="H66" s="47">
        <f>IF(AND($AG$7&gt;0,OutputOsiris!$A66&lt;&gt;"9999999"),VLOOKUP(OutputOsiris!A66,$AD$9:$AG$1008,4,FALSE),"")</f>
        <v>0</v>
      </c>
      <c r="I66" s="47">
        <f t="shared" si="34"/>
        <v>0</v>
      </c>
      <c r="J66" s="47">
        <f>IF(AND($AL$7&gt;0,OutputOsiris!$A66&lt;&gt;"9999999"),VLOOKUP(OutputOsiris!A66,$AI$9:$AL$1008,4,FALSE),"")</f>
        <v>0</v>
      </c>
      <c r="K66" s="47">
        <f t="shared" si="35"/>
        <v>0</v>
      </c>
      <c r="L66" s="47" t="str">
        <f>IF(AND($AQ$7&gt;0,OutputOsiris!$A66&lt;&gt;"9999999"),VLOOKUP(OutputOsiris!A66,$AN$9:$AQ$1008,4,FALSE),"")</f>
        <v/>
      </c>
      <c r="M66" s="47" t="str">
        <f t="shared" si="36"/>
        <v/>
      </c>
      <c r="N66" s="47" t="str">
        <f>IF(AND($AV$7&gt;0,OutputOsiris!$A66&lt;&gt;"9999999"),VLOOKUP(OutputOsiris!A66,$AS$9:$AV$1008,4,FALSE),"")</f>
        <v/>
      </c>
      <c r="O66" s="47" t="str">
        <f t="shared" si="37"/>
        <v/>
      </c>
      <c r="P66" s="47" t="str">
        <f>IF(AND($BA$7&gt;0,OutputOsiris!$A66&lt;&gt;"9999999"),VLOOKUP(OutputOsiris!A66,$AX$9:$BA$1008,4,FALSE),"")</f>
        <v/>
      </c>
      <c r="Q66" s="47" t="str">
        <f t="shared" si="38"/>
        <v/>
      </c>
      <c r="R66" s="47" t="str">
        <f>IF(AND($BF$7&gt;0,OutputOsiris!$A66&lt;&gt;"9999999"),VLOOKUP(OutputOsiris!A66,$BC$9:$BF$1008,4,FALSE),"")</f>
        <v/>
      </c>
      <c r="S66" s="47" t="str">
        <f t="shared" si="39"/>
        <v/>
      </c>
      <c r="T66" s="47" t="str">
        <f>IF(AND($BK$7&gt;0,OutputOsiris!$A66&lt;&gt;"9999999"),VLOOKUP(OutputOsiris!A66,$BH$9:$BK$1008,4,FALSE),"")</f>
        <v/>
      </c>
      <c r="U66" s="47" t="str">
        <f t="shared" si="40"/>
        <v/>
      </c>
      <c r="V66" s="47" t="str">
        <f>IF(AND($BP$7&gt;0,OutputOsiris!$A66&lt;&gt;"9999999"),VLOOKUP(OutputOsiris!A66,$BM$9:$BP$1008,4,FALSE),"")</f>
        <v/>
      </c>
      <c r="W66" s="47" t="str">
        <f t="shared" si="41"/>
        <v/>
      </c>
      <c r="X66" s="47" t="str">
        <f>IF(AND($BU$7&gt;0,OutputOsiris!$A66&lt;&gt;"9999999"),VLOOKUP(OutputOsiris!A66,$BR$9:$BU$1008,4,FALSE),"")</f>
        <v/>
      </c>
      <c r="Y66" s="47" t="str">
        <f t="shared" si="42"/>
        <v/>
      </c>
      <c r="Z66" s="47" t="str">
        <f>IF(AND($BZ$7&gt;0,OutputOsiris!$A66&lt;&gt;"9999999"),VLOOKUP(OutputOsiris!A66,$BW$9:$BZ$1008,4,FALSE),"")</f>
        <v/>
      </c>
      <c r="AA66" s="47" t="str">
        <f t="shared" si="43"/>
        <v/>
      </c>
      <c r="AB66" s="47">
        <f t="shared" si="44"/>
        <v>0</v>
      </c>
      <c r="AC66" s="47">
        <f t="shared" si="45"/>
        <v>0</v>
      </c>
      <c r="AD66" s="47" t="str">
        <f t="shared" si="46"/>
        <v/>
      </c>
      <c r="AE66" s="48" t="str">
        <f>IF(ISBLANK(AF66),"",VLOOKUP(AD66,OutputOsiris!$A$9:$A$1008,1,FALSE))</f>
        <v/>
      </c>
      <c r="AF66" s="111"/>
      <c r="AG66" s="78"/>
      <c r="AH66" s="148" t="str">
        <f t="shared" si="11"/>
        <v/>
      </c>
      <c r="AI66" s="47" t="str">
        <f t="shared" si="12"/>
        <v/>
      </c>
      <c r="AJ66" s="48" t="str">
        <f>IF(ISBLANK(AK66),"",VLOOKUP(AI66,OutputOsiris!$A$9:$A$1008,1,FALSE))</f>
        <v/>
      </c>
      <c r="AK66" s="112"/>
      <c r="AL66" s="78"/>
      <c r="AM66" s="148" t="str">
        <f t="shared" si="13"/>
        <v/>
      </c>
      <c r="AN66" s="47" t="str">
        <f t="shared" si="47"/>
        <v/>
      </c>
      <c r="AO66" s="48" t="str">
        <f>IF(ISBLANK(AP66),"",VLOOKUP(AN66,OutputOsiris!$A$9:$A$1008,1,FALSE))</f>
        <v/>
      </c>
      <c r="AP66" s="111"/>
      <c r="AQ66" s="78"/>
      <c r="AR66" s="148" t="str">
        <f t="shared" si="15"/>
        <v/>
      </c>
      <c r="AS66" s="47" t="str">
        <f t="shared" si="48"/>
        <v/>
      </c>
      <c r="AT66" s="48" t="str">
        <f>IF(ISBLANK(AU66),"",VLOOKUP(AS66,OutputOsiris!$A$9:$A$1008,1,FALSE))</f>
        <v/>
      </c>
      <c r="AU66" s="111"/>
      <c r="AV66" s="78"/>
      <c r="AW66" s="148" t="str">
        <f t="shared" si="17"/>
        <v/>
      </c>
      <c r="AX66" s="47" t="str">
        <f t="shared" si="49"/>
        <v/>
      </c>
      <c r="AY66" s="48" t="str">
        <f>IF(ISBLANK(AZ66),"",VLOOKUP(AX66,OutputOsiris!$A$9:$A$1008,1,FALSE))</f>
        <v/>
      </c>
      <c r="AZ66" s="111"/>
      <c r="BA66" s="78"/>
      <c r="BB66" s="148" t="str">
        <f t="shared" si="19"/>
        <v/>
      </c>
      <c r="BC66" s="47" t="str">
        <f t="shared" si="50"/>
        <v/>
      </c>
      <c r="BD66" s="48" t="str">
        <f>IF(ISBLANK(BE66),"",VLOOKUP(BC66,OutputOsiris!$A$9:$A$1008,1,FALSE))</f>
        <v/>
      </c>
      <c r="BE66" s="111"/>
      <c r="BF66" s="78"/>
      <c r="BG66" s="148" t="str">
        <f t="shared" si="21"/>
        <v/>
      </c>
      <c r="BH66" s="47" t="str">
        <f t="shared" si="51"/>
        <v/>
      </c>
      <c r="BI66" s="48" t="str">
        <f>IF(ISBLANK(BJ66),"",VLOOKUP(BH66,OutputOsiris!$A$9:$A$1008,1,FALSE))</f>
        <v/>
      </c>
      <c r="BJ66" s="111"/>
      <c r="BK66" s="78"/>
      <c r="BL66" s="148" t="str">
        <f t="shared" si="23"/>
        <v/>
      </c>
      <c r="BM66" s="47" t="str">
        <f t="shared" si="52"/>
        <v/>
      </c>
      <c r="BN66" s="48" t="str">
        <f>IF(ISBLANK(BO66),"",VLOOKUP(BM66,OutputOsiris!$A$9:$A$1008,1,FALSE))</f>
        <v/>
      </c>
      <c r="BO66" s="111"/>
      <c r="BP66" s="78"/>
      <c r="BQ66" s="148" t="str">
        <f t="shared" si="25"/>
        <v/>
      </c>
      <c r="BR66" s="47" t="str">
        <f t="shared" si="53"/>
        <v/>
      </c>
      <c r="BS66" s="48" t="str">
        <f>IF(ISBLANK(BT66),"",VLOOKUP(BR66,OutputOsiris!$A$9:$A$1008,1,FALSE))</f>
        <v/>
      </c>
      <c r="BT66" s="111"/>
      <c r="BU66" s="78"/>
      <c r="BV66" s="148" t="str">
        <f t="shared" si="27"/>
        <v/>
      </c>
      <c r="BW66" s="47" t="str">
        <f t="shared" si="54"/>
        <v/>
      </c>
      <c r="BX66" s="48" t="str">
        <f>IF(ISBLANK(BY66),"",VLOOKUP(BW66,OutputOsiris!$A$9:$A$1008,1,FALSE))</f>
        <v/>
      </c>
      <c r="BY66" s="111"/>
      <c r="BZ66" s="78"/>
      <c r="CA66" s="148" t="str">
        <f t="shared" si="29"/>
        <v/>
      </c>
    </row>
    <row r="67" spans="1:79" x14ac:dyDescent="0.2">
      <c r="A67" s="47" t="str">
        <f>IF($H$1="Score",IF(OutputOsiris!A67&lt;&gt;"9999999",OutputOsiris!A67,""),"")</f>
        <v/>
      </c>
      <c r="B67" s="76" t="str">
        <f t="shared" si="30"/>
        <v/>
      </c>
      <c r="C67" s="143" t="str">
        <f t="shared" si="31"/>
        <v/>
      </c>
      <c r="D67" s="47" t="str">
        <f>IF($H$1="Cijfer",IF(OutputOsiris!A67&lt;&gt;"9999999",OutputOsiris!A67,""),"")</f>
        <v/>
      </c>
      <c r="E67" s="76" t="str">
        <f t="shared" si="32"/>
        <v/>
      </c>
      <c r="F67" s="143" t="str">
        <f t="shared" si="33"/>
        <v/>
      </c>
      <c r="G67" s="47" t="str">
        <f>IF(ISBLANK(OutputOsiris!B67),"",OutputOsiris!B67)</f>
        <v/>
      </c>
      <c r="H67" s="47">
        <f>IF(AND($AG$7&gt;0,OutputOsiris!$A67&lt;&gt;"9999999"),VLOOKUP(OutputOsiris!A67,$AD$9:$AG$1008,4,FALSE),"")</f>
        <v>0</v>
      </c>
      <c r="I67" s="47">
        <f t="shared" si="34"/>
        <v>0</v>
      </c>
      <c r="J67" s="47">
        <f>IF(AND($AL$7&gt;0,OutputOsiris!$A67&lt;&gt;"9999999"),VLOOKUP(OutputOsiris!A67,$AI$9:$AL$1008,4,FALSE),"")</f>
        <v>0</v>
      </c>
      <c r="K67" s="47">
        <f t="shared" si="35"/>
        <v>0</v>
      </c>
      <c r="L67" s="47" t="str">
        <f>IF(AND($AQ$7&gt;0,OutputOsiris!$A67&lt;&gt;"9999999"),VLOOKUP(OutputOsiris!A67,$AN$9:$AQ$1008,4,FALSE),"")</f>
        <v/>
      </c>
      <c r="M67" s="47" t="str">
        <f t="shared" si="36"/>
        <v/>
      </c>
      <c r="N67" s="47" t="str">
        <f>IF(AND($AV$7&gt;0,OutputOsiris!$A67&lt;&gt;"9999999"),VLOOKUP(OutputOsiris!A67,$AS$9:$AV$1008,4,FALSE),"")</f>
        <v/>
      </c>
      <c r="O67" s="47" t="str">
        <f t="shared" si="37"/>
        <v/>
      </c>
      <c r="P67" s="47" t="str">
        <f>IF(AND($BA$7&gt;0,OutputOsiris!$A67&lt;&gt;"9999999"),VLOOKUP(OutputOsiris!A67,$AX$9:$BA$1008,4,FALSE),"")</f>
        <v/>
      </c>
      <c r="Q67" s="47" t="str">
        <f t="shared" si="38"/>
        <v/>
      </c>
      <c r="R67" s="47" t="str">
        <f>IF(AND($BF$7&gt;0,OutputOsiris!$A67&lt;&gt;"9999999"),VLOOKUP(OutputOsiris!A67,$BC$9:$BF$1008,4,FALSE),"")</f>
        <v/>
      </c>
      <c r="S67" s="47" t="str">
        <f t="shared" si="39"/>
        <v/>
      </c>
      <c r="T67" s="47" t="str">
        <f>IF(AND($BK$7&gt;0,OutputOsiris!$A67&lt;&gt;"9999999"),VLOOKUP(OutputOsiris!A67,$BH$9:$BK$1008,4,FALSE),"")</f>
        <v/>
      </c>
      <c r="U67" s="47" t="str">
        <f t="shared" si="40"/>
        <v/>
      </c>
      <c r="V67" s="47" t="str">
        <f>IF(AND($BP$7&gt;0,OutputOsiris!$A67&lt;&gt;"9999999"),VLOOKUP(OutputOsiris!A67,$BM$9:$BP$1008,4,FALSE),"")</f>
        <v/>
      </c>
      <c r="W67" s="47" t="str">
        <f t="shared" si="41"/>
        <v/>
      </c>
      <c r="X67" s="47" t="str">
        <f>IF(AND($BU$7&gt;0,OutputOsiris!$A67&lt;&gt;"9999999"),VLOOKUP(OutputOsiris!A67,$BR$9:$BU$1008,4,FALSE),"")</f>
        <v/>
      </c>
      <c r="Y67" s="47" t="str">
        <f t="shared" si="42"/>
        <v/>
      </c>
      <c r="Z67" s="47" t="str">
        <f>IF(AND($BZ$7&gt;0,OutputOsiris!$A67&lt;&gt;"9999999"),VLOOKUP(OutputOsiris!A67,$BW$9:$BZ$1008,4,FALSE),"")</f>
        <v/>
      </c>
      <c r="AA67" s="47" t="str">
        <f t="shared" si="43"/>
        <v/>
      </c>
      <c r="AB67" s="47">
        <f t="shared" si="44"/>
        <v>0</v>
      </c>
      <c r="AC67" s="47">
        <f t="shared" si="45"/>
        <v>0</v>
      </c>
      <c r="AD67" s="47" t="str">
        <f t="shared" si="46"/>
        <v/>
      </c>
      <c r="AE67" s="48" t="str">
        <f>IF(ISBLANK(AF67),"",VLOOKUP(AD67,OutputOsiris!$A$9:$A$1008,1,FALSE))</f>
        <v/>
      </c>
      <c r="AF67" s="111"/>
      <c r="AG67" s="78"/>
      <c r="AH67" s="148" t="str">
        <f t="shared" si="11"/>
        <v/>
      </c>
      <c r="AI67" s="47" t="str">
        <f t="shared" si="12"/>
        <v/>
      </c>
      <c r="AJ67" s="48" t="str">
        <f>IF(ISBLANK(AK67),"",VLOOKUP(AI67,OutputOsiris!$A$9:$A$1008,1,FALSE))</f>
        <v/>
      </c>
      <c r="AK67" s="112"/>
      <c r="AL67" s="78"/>
      <c r="AM67" s="148" t="str">
        <f t="shared" si="13"/>
        <v/>
      </c>
      <c r="AN67" s="47" t="str">
        <f t="shared" si="47"/>
        <v/>
      </c>
      <c r="AO67" s="48" t="str">
        <f>IF(ISBLANK(AP67),"",VLOOKUP(AN67,OutputOsiris!$A$9:$A$1008,1,FALSE))</f>
        <v/>
      </c>
      <c r="AP67" s="111"/>
      <c r="AQ67" s="78"/>
      <c r="AR67" s="148" t="str">
        <f t="shared" si="15"/>
        <v/>
      </c>
      <c r="AS67" s="47" t="str">
        <f t="shared" si="48"/>
        <v/>
      </c>
      <c r="AT67" s="48" t="str">
        <f>IF(ISBLANK(AU67),"",VLOOKUP(AS67,OutputOsiris!$A$9:$A$1008,1,FALSE))</f>
        <v/>
      </c>
      <c r="AU67" s="111"/>
      <c r="AV67" s="78"/>
      <c r="AW67" s="148" t="str">
        <f t="shared" si="17"/>
        <v/>
      </c>
      <c r="AX67" s="47" t="str">
        <f t="shared" si="49"/>
        <v/>
      </c>
      <c r="AY67" s="48" t="str">
        <f>IF(ISBLANK(AZ67),"",VLOOKUP(AX67,OutputOsiris!$A$9:$A$1008,1,FALSE))</f>
        <v/>
      </c>
      <c r="AZ67" s="111"/>
      <c r="BA67" s="78"/>
      <c r="BB67" s="148" t="str">
        <f t="shared" si="19"/>
        <v/>
      </c>
      <c r="BC67" s="47" t="str">
        <f t="shared" si="50"/>
        <v/>
      </c>
      <c r="BD67" s="48" t="str">
        <f>IF(ISBLANK(BE67),"",VLOOKUP(BC67,OutputOsiris!$A$9:$A$1008,1,FALSE))</f>
        <v/>
      </c>
      <c r="BE67" s="111"/>
      <c r="BF67" s="78"/>
      <c r="BG67" s="148" t="str">
        <f t="shared" si="21"/>
        <v/>
      </c>
      <c r="BH67" s="47" t="str">
        <f t="shared" si="51"/>
        <v/>
      </c>
      <c r="BI67" s="48" t="str">
        <f>IF(ISBLANK(BJ67),"",VLOOKUP(BH67,OutputOsiris!$A$9:$A$1008,1,FALSE))</f>
        <v/>
      </c>
      <c r="BJ67" s="111"/>
      <c r="BK67" s="78"/>
      <c r="BL67" s="148" t="str">
        <f t="shared" si="23"/>
        <v/>
      </c>
      <c r="BM67" s="47" t="str">
        <f t="shared" si="52"/>
        <v/>
      </c>
      <c r="BN67" s="48" t="str">
        <f>IF(ISBLANK(BO67),"",VLOOKUP(BM67,OutputOsiris!$A$9:$A$1008,1,FALSE))</f>
        <v/>
      </c>
      <c r="BO67" s="111"/>
      <c r="BP67" s="78"/>
      <c r="BQ67" s="148" t="str">
        <f t="shared" si="25"/>
        <v/>
      </c>
      <c r="BR67" s="47" t="str">
        <f t="shared" si="53"/>
        <v/>
      </c>
      <c r="BS67" s="48" t="str">
        <f>IF(ISBLANK(BT67),"",VLOOKUP(BR67,OutputOsiris!$A$9:$A$1008,1,FALSE))</f>
        <v/>
      </c>
      <c r="BT67" s="111"/>
      <c r="BU67" s="78"/>
      <c r="BV67" s="148" t="str">
        <f t="shared" si="27"/>
        <v/>
      </c>
      <c r="BW67" s="47" t="str">
        <f t="shared" si="54"/>
        <v/>
      </c>
      <c r="BX67" s="48" t="str">
        <f>IF(ISBLANK(BY67),"",VLOOKUP(BW67,OutputOsiris!$A$9:$A$1008,1,FALSE))</f>
        <v/>
      </c>
      <c r="BY67" s="111"/>
      <c r="BZ67" s="78"/>
      <c r="CA67" s="148" t="str">
        <f t="shared" si="29"/>
        <v/>
      </c>
    </row>
    <row r="68" spans="1:79" x14ac:dyDescent="0.2">
      <c r="A68" s="47" t="str">
        <f>IF($H$1="Score",IF(OutputOsiris!A68&lt;&gt;"9999999",OutputOsiris!A68,""),"")</f>
        <v/>
      </c>
      <c r="B68" s="76" t="str">
        <f t="shared" si="30"/>
        <v/>
      </c>
      <c r="C68" s="143" t="str">
        <f t="shared" si="31"/>
        <v/>
      </c>
      <c r="D68" s="47" t="str">
        <f>IF($H$1="Cijfer",IF(OutputOsiris!A68&lt;&gt;"9999999",OutputOsiris!A68,""),"")</f>
        <v/>
      </c>
      <c r="E68" s="76" t="str">
        <f t="shared" si="32"/>
        <v/>
      </c>
      <c r="F68" s="143" t="str">
        <f t="shared" si="33"/>
        <v/>
      </c>
      <c r="G68" s="47" t="str">
        <f>IF(ISBLANK(OutputOsiris!B68),"",OutputOsiris!B68)</f>
        <v/>
      </c>
      <c r="H68" s="47">
        <f>IF(AND($AG$7&gt;0,OutputOsiris!$A68&lt;&gt;"9999999"),VLOOKUP(OutputOsiris!A68,$AD$9:$AG$1008,4,FALSE),"")</f>
        <v>0</v>
      </c>
      <c r="I68" s="47">
        <f t="shared" si="34"/>
        <v>0</v>
      </c>
      <c r="J68" s="47">
        <f>IF(AND($AL$7&gt;0,OutputOsiris!$A68&lt;&gt;"9999999"),VLOOKUP(OutputOsiris!A68,$AI$9:$AL$1008,4,FALSE),"")</f>
        <v>0</v>
      </c>
      <c r="K68" s="47">
        <f t="shared" si="35"/>
        <v>0</v>
      </c>
      <c r="L68" s="47" t="str">
        <f>IF(AND($AQ$7&gt;0,OutputOsiris!$A68&lt;&gt;"9999999"),VLOOKUP(OutputOsiris!A68,$AN$9:$AQ$1008,4,FALSE),"")</f>
        <v/>
      </c>
      <c r="M68" s="47" t="str">
        <f t="shared" si="36"/>
        <v/>
      </c>
      <c r="N68" s="47" t="str">
        <f>IF(AND($AV$7&gt;0,OutputOsiris!$A68&lt;&gt;"9999999"),VLOOKUP(OutputOsiris!A68,$AS$9:$AV$1008,4,FALSE),"")</f>
        <v/>
      </c>
      <c r="O68" s="47" t="str">
        <f t="shared" si="37"/>
        <v/>
      </c>
      <c r="P68" s="47" t="str">
        <f>IF(AND($BA$7&gt;0,OutputOsiris!$A68&lt;&gt;"9999999"),VLOOKUP(OutputOsiris!A68,$AX$9:$BA$1008,4,FALSE),"")</f>
        <v/>
      </c>
      <c r="Q68" s="47" t="str">
        <f t="shared" si="38"/>
        <v/>
      </c>
      <c r="R68" s="47" t="str">
        <f>IF(AND($BF$7&gt;0,OutputOsiris!$A68&lt;&gt;"9999999"),VLOOKUP(OutputOsiris!A68,$BC$9:$BF$1008,4,FALSE),"")</f>
        <v/>
      </c>
      <c r="S68" s="47" t="str">
        <f t="shared" si="39"/>
        <v/>
      </c>
      <c r="T68" s="47" t="str">
        <f>IF(AND($BK$7&gt;0,OutputOsiris!$A68&lt;&gt;"9999999"),VLOOKUP(OutputOsiris!A68,$BH$9:$BK$1008,4,FALSE),"")</f>
        <v/>
      </c>
      <c r="U68" s="47" t="str">
        <f t="shared" si="40"/>
        <v/>
      </c>
      <c r="V68" s="47" t="str">
        <f>IF(AND($BP$7&gt;0,OutputOsiris!$A68&lt;&gt;"9999999"),VLOOKUP(OutputOsiris!A68,$BM$9:$BP$1008,4,FALSE),"")</f>
        <v/>
      </c>
      <c r="W68" s="47" t="str">
        <f t="shared" si="41"/>
        <v/>
      </c>
      <c r="X68" s="47" t="str">
        <f>IF(AND($BU$7&gt;0,OutputOsiris!$A68&lt;&gt;"9999999"),VLOOKUP(OutputOsiris!A68,$BR$9:$BU$1008,4,FALSE),"")</f>
        <v/>
      </c>
      <c r="Y68" s="47" t="str">
        <f t="shared" si="42"/>
        <v/>
      </c>
      <c r="Z68" s="47" t="str">
        <f>IF(AND($BZ$7&gt;0,OutputOsiris!$A68&lt;&gt;"9999999"),VLOOKUP(OutputOsiris!A68,$BW$9:$BZ$1008,4,FALSE),"")</f>
        <v/>
      </c>
      <c r="AA68" s="47" t="str">
        <f t="shared" si="43"/>
        <v/>
      </c>
      <c r="AB68" s="47">
        <f t="shared" si="44"/>
        <v>0</v>
      </c>
      <c r="AC68" s="47">
        <f t="shared" si="45"/>
        <v>0</v>
      </c>
      <c r="AD68" s="47" t="str">
        <f t="shared" si="46"/>
        <v/>
      </c>
      <c r="AE68" s="48" t="str">
        <f>IF(ISBLANK(AF68),"",VLOOKUP(AD68,OutputOsiris!$A$9:$A$1008,1,FALSE))</f>
        <v/>
      </c>
      <c r="AF68" s="111"/>
      <c r="AG68" s="78"/>
      <c r="AH68" s="148" t="str">
        <f t="shared" si="11"/>
        <v/>
      </c>
      <c r="AI68" s="47" t="str">
        <f t="shared" si="12"/>
        <v/>
      </c>
      <c r="AJ68" s="48" t="str">
        <f>IF(ISBLANK(AK68),"",VLOOKUP(AI68,OutputOsiris!$A$9:$A$1008,1,FALSE))</f>
        <v/>
      </c>
      <c r="AK68" s="112"/>
      <c r="AL68" s="78"/>
      <c r="AM68" s="148" t="str">
        <f t="shared" si="13"/>
        <v/>
      </c>
      <c r="AN68" s="47" t="str">
        <f t="shared" si="47"/>
        <v/>
      </c>
      <c r="AO68" s="48" t="str">
        <f>IF(ISBLANK(AP68),"",VLOOKUP(AN68,OutputOsiris!$A$9:$A$1008,1,FALSE))</f>
        <v/>
      </c>
      <c r="AP68" s="111"/>
      <c r="AQ68" s="78"/>
      <c r="AR68" s="148" t="str">
        <f t="shared" si="15"/>
        <v/>
      </c>
      <c r="AS68" s="47" t="str">
        <f t="shared" si="48"/>
        <v/>
      </c>
      <c r="AT68" s="48" t="str">
        <f>IF(ISBLANK(AU68),"",VLOOKUP(AS68,OutputOsiris!$A$9:$A$1008,1,FALSE))</f>
        <v/>
      </c>
      <c r="AU68" s="111"/>
      <c r="AV68" s="78"/>
      <c r="AW68" s="148" t="str">
        <f t="shared" si="17"/>
        <v/>
      </c>
      <c r="AX68" s="47" t="str">
        <f t="shared" si="49"/>
        <v/>
      </c>
      <c r="AY68" s="48" t="str">
        <f>IF(ISBLANK(AZ68),"",VLOOKUP(AX68,OutputOsiris!$A$9:$A$1008,1,FALSE))</f>
        <v/>
      </c>
      <c r="AZ68" s="111"/>
      <c r="BA68" s="78"/>
      <c r="BB68" s="148" t="str">
        <f t="shared" si="19"/>
        <v/>
      </c>
      <c r="BC68" s="47" t="str">
        <f t="shared" si="50"/>
        <v/>
      </c>
      <c r="BD68" s="48" t="str">
        <f>IF(ISBLANK(BE68),"",VLOOKUP(BC68,OutputOsiris!$A$9:$A$1008,1,FALSE))</f>
        <v/>
      </c>
      <c r="BE68" s="111"/>
      <c r="BF68" s="78"/>
      <c r="BG68" s="148" t="str">
        <f t="shared" si="21"/>
        <v/>
      </c>
      <c r="BH68" s="47" t="str">
        <f t="shared" si="51"/>
        <v/>
      </c>
      <c r="BI68" s="48" t="str">
        <f>IF(ISBLANK(BJ68),"",VLOOKUP(BH68,OutputOsiris!$A$9:$A$1008,1,FALSE))</f>
        <v/>
      </c>
      <c r="BJ68" s="111"/>
      <c r="BK68" s="78"/>
      <c r="BL68" s="148" t="str">
        <f t="shared" si="23"/>
        <v/>
      </c>
      <c r="BM68" s="47" t="str">
        <f t="shared" si="52"/>
        <v/>
      </c>
      <c r="BN68" s="48" t="str">
        <f>IF(ISBLANK(BO68),"",VLOOKUP(BM68,OutputOsiris!$A$9:$A$1008,1,FALSE))</f>
        <v/>
      </c>
      <c r="BO68" s="111"/>
      <c r="BP68" s="78"/>
      <c r="BQ68" s="148" t="str">
        <f t="shared" si="25"/>
        <v/>
      </c>
      <c r="BR68" s="47" t="str">
        <f t="shared" si="53"/>
        <v/>
      </c>
      <c r="BS68" s="48" t="str">
        <f>IF(ISBLANK(BT68),"",VLOOKUP(BR68,OutputOsiris!$A$9:$A$1008,1,FALSE))</f>
        <v/>
      </c>
      <c r="BT68" s="111"/>
      <c r="BU68" s="78"/>
      <c r="BV68" s="148" t="str">
        <f t="shared" si="27"/>
        <v/>
      </c>
      <c r="BW68" s="47" t="str">
        <f t="shared" si="54"/>
        <v/>
      </c>
      <c r="BX68" s="48" t="str">
        <f>IF(ISBLANK(BY68),"",VLOOKUP(BW68,OutputOsiris!$A$9:$A$1008,1,FALSE))</f>
        <v/>
      </c>
      <c r="BY68" s="111"/>
      <c r="BZ68" s="78"/>
      <c r="CA68" s="148" t="str">
        <f t="shared" si="29"/>
        <v/>
      </c>
    </row>
    <row r="69" spans="1:79" x14ac:dyDescent="0.2">
      <c r="A69" s="47" t="str">
        <f>IF($H$1="Score",IF(OutputOsiris!A69&lt;&gt;"9999999",OutputOsiris!A69,""),"")</f>
        <v/>
      </c>
      <c r="B69" s="76" t="str">
        <f t="shared" si="30"/>
        <v/>
      </c>
      <c r="C69" s="143" t="str">
        <f t="shared" si="31"/>
        <v/>
      </c>
      <c r="D69" s="47" t="str">
        <f>IF($H$1="Cijfer",IF(OutputOsiris!A69&lt;&gt;"9999999",OutputOsiris!A69,""),"")</f>
        <v/>
      </c>
      <c r="E69" s="76" t="str">
        <f t="shared" si="32"/>
        <v/>
      </c>
      <c r="F69" s="143" t="str">
        <f t="shared" si="33"/>
        <v/>
      </c>
      <c r="G69" s="47" t="str">
        <f>IF(ISBLANK(OutputOsiris!B69),"",OutputOsiris!B69)</f>
        <v/>
      </c>
      <c r="H69" s="47">
        <f>IF(AND($AG$7&gt;0,OutputOsiris!$A69&lt;&gt;"9999999"),VLOOKUP(OutputOsiris!A69,$AD$9:$AG$1008,4,FALSE),"")</f>
        <v>0</v>
      </c>
      <c r="I69" s="47">
        <f t="shared" si="34"/>
        <v>0</v>
      </c>
      <c r="J69" s="47">
        <f>IF(AND($AL$7&gt;0,OutputOsiris!$A69&lt;&gt;"9999999"),VLOOKUP(OutputOsiris!A69,$AI$9:$AL$1008,4,FALSE),"")</f>
        <v>0</v>
      </c>
      <c r="K69" s="47">
        <f t="shared" si="35"/>
        <v>0</v>
      </c>
      <c r="L69" s="47" t="str">
        <f>IF(AND($AQ$7&gt;0,OutputOsiris!$A69&lt;&gt;"9999999"),VLOOKUP(OutputOsiris!A69,$AN$9:$AQ$1008,4,FALSE),"")</f>
        <v/>
      </c>
      <c r="M69" s="47" t="str">
        <f t="shared" si="36"/>
        <v/>
      </c>
      <c r="N69" s="47" t="str">
        <f>IF(AND($AV$7&gt;0,OutputOsiris!$A69&lt;&gt;"9999999"),VLOOKUP(OutputOsiris!A69,$AS$9:$AV$1008,4,FALSE),"")</f>
        <v/>
      </c>
      <c r="O69" s="47" t="str">
        <f t="shared" si="37"/>
        <v/>
      </c>
      <c r="P69" s="47" t="str">
        <f>IF(AND($BA$7&gt;0,OutputOsiris!$A69&lt;&gt;"9999999"),VLOOKUP(OutputOsiris!A69,$AX$9:$BA$1008,4,FALSE),"")</f>
        <v/>
      </c>
      <c r="Q69" s="47" t="str">
        <f t="shared" si="38"/>
        <v/>
      </c>
      <c r="R69" s="47" t="str">
        <f>IF(AND($BF$7&gt;0,OutputOsiris!$A69&lt;&gt;"9999999"),VLOOKUP(OutputOsiris!A69,$BC$9:$BF$1008,4,FALSE),"")</f>
        <v/>
      </c>
      <c r="S69" s="47" t="str">
        <f t="shared" si="39"/>
        <v/>
      </c>
      <c r="T69" s="47" t="str">
        <f>IF(AND($BK$7&gt;0,OutputOsiris!$A69&lt;&gt;"9999999"),VLOOKUP(OutputOsiris!A69,$BH$9:$BK$1008,4,FALSE),"")</f>
        <v/>
      </c>
      <c r="U69" s="47" t="str">
        <f t="shared" si="40"/>
        <v/>
      </c>
      <c r="V69" s="47" t="str">
        <f>IF(AND($BP$7&gt;0,OutputOsiris!$A69&lt;&gt;"9999999"),VLOOKUP(OutputOsiris!A69,$BM$9:$BP$1008,4,FALSE),"")</f>
        <v/>
      </c>
      <c r="W69" s="47" t="str">
        <f t="shared" si="41"/>
        <v/>
      </c>
      <c r="X69" s="47" t="str">
        <f>IF(AND($BU$7&gt;0,OutputOsiris!$A69&lt;&gt;"9999999"),VLOOKUP(OutputOsiris!A69,$BR$9:$BU$1008,4,FALSE),"")</f>
        <v/>
      </c>
      <c r="Y69" s="47" t="str">
        <f t="shared" si="42"/>
        <v/>
      </c>
      <c r="Z69" s="47" t="str">
        <f>IF(AND($BZ$7&gt;0,OutputOsiris!$A69&lt;&gt;"9999999"),VLOOKUP(OutputOsiris!A69,$BW$9:$BZ$1008,4,FALSE),"")</f>
        <v/>
      </c>
      <c r="AA69" s="47" t="str">
        <f t="shared" si="43"/>
        <v/>
      </c>
      <c r="AB69" s="47">
        <f t="shared" si="44"/>
        <v>0</v>
      </c>
      <c r="AC69" s="47">
        <f t="shared" si="45"/>
        <v>0</v>
      </c>
      <c r="AD69" s="47" t="str">
        <f t="shared" si="46"/>
        <v/>
      </c>
      <c r="AE69" s="48" t="str">
        <f>IF(ISBLANK(AF69),"",VLOOKUP(AD69,OutputOsiris!$A$9:$A$1008,1,FALSE))</f>
        <v/>
      </c>
      <c r="AF69" s="111"/>
      <c r="AG69" s="78"/>
      <c r="AH69" s="148" t="str">
        <f t="shared" si="11"/>
        <v/>
      </c>
      <c r="AI69" s="47" t="str">
        <f t="shared" si="12"/>
        <v/>
      </c>
      <c r="AJ69" s="48" t="str">
        <f>IF(ISBLANK(AK69),"",VLOOKUP(AI69,OutputOsiris!$A$9:$A$1008,1,FALSE))</f>
        <v/>
      </c>
      <c r="AK69" s="112"/>
      <c r="AL69" s="78"/>
      <c r="AM69" s="148" t="str">
        <f t="shared" si="13"/>
        <v/>
      </c>
      <c r="AN69" s="47" t="str">
        <f t="shared" si="47"/>
        <v/>
      </c>
      <c r="AO69" s="48" t="str">
        <f>IF(ISBLANK(AP69),"",VLOOKUP(AN69,OutputOsiris!$A$9:$A$1008,1,FALSE))</f>
        <v/>
      </c>
      <c r="AP69" s="111"/>
      <c r="AQ69" s="78"/>
      <c r="AR69" s="148" t="str">
        <f t="shared" si="15"/>
        <v/>
      </c>
      <c r="AS69" s="47" t="str">
        <f t="shared" si="48"/>
        <v/>
      </c>
      <c r="AT69" s="48" t="str">
        <f>IF(ISBLANK(AU69),"",VLOOKUP(AS69,OutputOsiris!$A$9:$A$1008,1,FALSE))</f>
        <v/>
      </c>
      <c r="AU69" s="111"/>
      <c r="AV69" s="78"/>
      <c r="AW69" s="148" t="str">
        <f t="shared" si="17"/>
        <v/>
      </c>
      <c r="AX69" s="47" t="str">
        <f t="shared" si="49"/>
        <v/>
      </c>
      <c r="AY69" s="48" t="str">
        <f>IF(ISBLANK(AZ69),"",VLOOKUP(AX69,OutputOsiris!$A$9:$A$1008,1,FALSE))</f>
        <v/>
      </c>
      <c r="AZ69" s="111"/>
      <c r="BA69" s="78"/>
      <c r="BB69" s="148" t="str">
        <f t="shared" si="19"/>
        <v/>
      </c>
      <c r="BC69" s="47" t="str">
        <f t="shared" si="50"/>
        <v/>
      </c>
      <c r="BD69" s="48" t="str">
        <f>IF(ISBLANK(BE69),"",VLOOKUP(BC69,OutputOsiris!$A$9:$A$1008,1,FALSE))</f>
        <v/>
      </c>
      <c r="BE69" s="111"/>
      <c r="BF69" s="78"/>
      <c r="BG69" s="148" t="str">
        <f t="shared" si="21"/>
        <v/>
      </c>
      <c r="BH69" s="47" t="str">
        <f t="shared" si="51"/>
        <v/>
      </c>
      <c r="BI69" s="48" t="str">
        <f>IF(ISBLANK(BJ69),"",VLOOKUP(BH69,OutputOsiris!$A$9:$A$1008,1,FALSE))</f>
        <v/>
      </c>
      <c r="BJ69" s="111"/>
      <c r="BK69" s="78"/>
      <c r="BL69" s="148" t="str">
        <f t="shared" si="23"/>
        <v/>
      </c>
      <c r="BM69" s="47" t="str">
        <f t="shared" si="52"/>
        <v/>
      </c>
      <c r="BN69" s="48" t="str">
        <f>IF(ISBLANK(BO69),"",VLOOKUP(BM69,OutputOsiris!$A$9:$A$1008,1,FALSE))</f>
        <v/>
      </c>
      <c r="BO69" s="111"/>
      <c r="BP69" s="78"/>
      <c r="BQ69" s="148" t="str">
        <f t="shared" si="25"/>
        <v/>
      </c>
      <c r="BR69" s="47" t="str">
        <f t="shared" si="53"/>
        <v/>
      </c>
      <c r="BS69" s="48" t="str">
        <f>IF(ISBLANK(BT69),"",VLOOKUP(BR69,OutputOsiris!$A$9:$A$1008,1,FALSE))</f>
        <v/>
      </c>
      <c r="BT69" s="111"/>
      <c r="BU69" s="78"/>
      <c r="BV69" s="148" t="str">
        <f t="shared" si="27"/>
        <v/>
      </c>
      <c r="BW69" s="47" t="str">
        <f t="shared" si="54"/>
        <v/>
      </c>
      <c r="BX69" s="48" t="str">
        <f>IF(ISBLANK(BY69),"",VLOOKUP(BW69,OutputOsiris!$A$9:$A$1008,1,FALSE))</f>
        <v/>
      </c>
      <c r="BY69" s="111"/>
      <c r="BZ69" s="78"/>
      <c r="CA69" s="148" t="str">
        <f t="shared" si="29"/>
        <v/>
      </c>
    </row>
    <row r="70" spans="1:79" x14ac:dyDescent="0.2">
      <c r="A70" s="47" t="str">
        <f>IF($H$1="Score",IF(OutputOsiris!A70&lt;&gt;"9999999",OutputOsiris!A70,""),"")</f>
        <v/>
      </c>
      <c r="B70" s="76" t="str">
        <f t="shared" si="30"/>
        <v/>
      </c>
      <c r="C70" s="143" t="str">
        <f t="shared" si="31"/>
        <v/>
      </c>
      <c r="D70" s="47" t="str">
        <f>IF($H$1="Cijfer",IF(OutputOsiris!A70&lt;&gt;"9999999",OutputOsiris!A70,""),"")</f>
        <v/>
      </c>
      <c r="E70" s="76" t="str">
        <f t="shared" si="32"/>
        <v/>
      </c>
      <c r="F70" s="143" t="str">
        <f t="shared" si="33"/>
        <v/>
      </c>
      <c r="G70" s="47" t="str">
        <f>IF(ISBLANK(OutputOsiris!B70),"",OutputOsiris!B70)</f>
        <v/>
      </c>
      <c r="H70" s="47">
        <f>IF(AND($AG$7&gt;0,OutputOsiris!$A70&lt;&gt;"9999999"),VLOOKUP(OutputOsiris!A70,$AD$9:$AG$1008,4,FALSE),"")</f>
        <v>0</v>
      </c>
      <c r="I70" s="47">
        <f t="shared" si="34"/>
        <v>0</v>
      </c>
      <c r="J70" s="47">
        <f>IF(AND($AL$7&gt;0,OutputOsiris!$A70&lt;&gt;"9999999"),VLOOKUP(OutputOsiris!A70,$AI$9:$AL$1008,4,FALSE),"")</f>
        <v>0</v>
      </c>
      <c r="K70" s="47">
        <f t="shared" si="35"/>
        <v>0</v>
      </c>
      <c r="L70" s="47" t="str">
        <f>IF(AND($AQ$7&gt;0,OutputOsiris!$A70&lt;&gt;"9999999"),VLOOKUP(OutputOsiris!A70,$AN$9:$AQ$1008,4,FALSE),"")</f>
        <v/>
      </c>
      <c r="M70" s="47" t="str">
        <f t="shared" si="36"/>
        <v/>
      </c>
      <c r="N70" s="47" t="str">
        <f>IF(AND($AV$7&gt;0,OutputOsiris!$A70&lt;&gt;"9999999"),VLOOKUP(OutputOsiris!A70,$AS$9:$AV$1008,4,FALSE),"")</f>
        <v/>
      </c>
      <c r="O70" s="47" t="str">
        <f t="shared" si="37"/>
        <v/>
      </c>
      <c r="P70" s="47" t="str">
        <f>IF(AND($BA$7&gt;0,OutputOsiris!$A70&lt;&gt;"9999999"),VLOOKUP(OutputOsiris!A70,$AX$9:$BA$1008,4,FALSE),"")</f>
        <v/>
      </c>
      <c r="Q70" s="47" t="str">
        <f t="shared" si="38"/>
        <v/>
      </c>
      <c r="R70" s="47" t="str">
        <f>IF(AND($BF$7&gt;0,OutputOsiris!$A70&lt;&gt;"9999999"),VLOOKUP(OutputOsiris!A70,$BC$9:$BF$1008,4,FALSE),"")</f>
        <v/>
      </c>
      <c r="S70" s="47" t="str">
        <f t="shared" si="39"/>
        <v/>
      </c>
      <c r="T70" s="47" t="str">
        <f>IF(AND($BK$7&gt;0,OutputOsiris!$A70&lt;&gt;"9999999"),VLOOKUP(OutputOsiris!A70,$BH$9:$BK$1008,4,FALSE),"")</f>
        <v/>
      </c>
      <c r="U70" s="47" t="str">
        <f t="shared" si="40"/>
        <v/>
      </c>
      <c r="V70" s="47" t="str">
        <f>IF(AND($BP$7&gt;0,OutputOsiris!$A70&lt;&gt;"9999999"),VLOOKUP(OutputOsiris!A70,$BM$9:$BP$1008,4,FALSE),"")</f>
        <v/>
      </c>
      <c r="W70" s="47" t="str">
        <f t="shared" si="41"/>
        <v/>
      </c>
      <c r="X70" s="47" t="str">
        <f>IF(AND($BU$7&gt;0,OutputOsiris!$A70&lt;&gt;"9999999"),VLOOKUP(OutputOsiris!A70,$BR$9:$BU$1008,4,FALSE),"")</f>
        <v/>
      </c>
      <c r="Y70" s="47" t="str">
        <f t="shared" si="42"/>
        <v/>
      </c>
      <c r="Z70" s="47" t="str">
        <f>IF(AND($BZ$7&gt;0,OutputOsiris!$A70&lt;&gt;"9999999"),VLOOKUP(OutputOsiris!A70,$BW$9:$BZ$1008,4,FALSE),"")</f>
        <v/>
      </c>
      <c r="AA70" s="47" t="str">
        <f t="shared" si="43"/>
        <v/>
      </c>
      <c r="AB70" s="47">
        <f t="shared" si="44"/>
        <v>0</v>
      </c>
      <c r="AC70" s="47">
        <f t="shared" si="45"/>
        <v>0</v>
      </c>
      <c r="AD70" s="47" t="str">
        <f t="shared" si="46"/>
        <v/>
      </c>
      <c r="AE70" s="48" t="str">
        <f>IF(ISBLANK(AF70),"",VLOOKUP(AD70,OutputOsiris!$A$9:$A$1008,1,FALSE))</f>
        <v/>
      </c>
      <c r="AF70" s="111"/>
      <c r="AG70" s="78"/>
      <c r="AH70" s="148" t="str">
        <f t="shared" si="11"/>
        <v/>
      </c>
      <c r="AI70" s="47" t="str">
        <f t="shared" si="12"/>
        <v/>
      </c>
      <c r="AJ70" s="48" t="str">
        <f>IF(ISBLANK(AK70),"",VLOOKUP(AI70,OutputOsiris!$A$9:$A$1008,1,FALSE))</f>
        <v/>
      </c>
      <c r="AK70" s="112"/>
      <c r="AL70" s="78"/>
      <c r="AM70" s="148" t="str">
        <f t="shared" si="13"/>
        <v/>
      </c>
      <c r="AN70" s="47" t="str">
        <f t="shared" si="47"/>
        <v/>
      </c>
      <c r="AO70" s="48" t="str">
        <f>IF(ISBLANK(AP70),"",VLOOKUP(AN70,OutputOsiris!$A$9:$A$1008,1,FALSE))</f>
        <v/>
      </c>
      <c r="AP70" s="111"/>
      <c r="AQ70" s="78"/>
      <c r="AR70" s="148" t="str">
        <f t="shared" si="15"/>
        <v/>
      </c>
      <c r="AS70" s="47" t="str">
        <f t="shared" si="48"/>
        <v/>
      </c>
      <c r="AT70" s="48" t="str">
        <f>IF(ISBLANK(AU70),"",VLOOKUP(AS70,OutputOsiris!$A$9:$A$1008,1,FALSE))</f>
        <v/>
      </c>
      <c r="AU70" s="111"/>
      <c r="AV70" s="78"/>
      <c r="AW70" s="148" t="str">
        <f t="shared" si="17"/>
        <v/>
      </c>
      <c r="AX70" s="47" t="str">
        <f t="shared" si="49"/>
        <v/>
      </c>
      <c r="AY70" s="48" t="str">
        <f>IF(ISBLANK(AZ70),"",VLOOKUP(AX70,OutputOsiris!$A$9:$A$1008,1,FALSE))</f>
        <v/>
      </c>
      <c r="AZ70" s="111"/>
      <c r="BA70" s="78"/>
      <c r="BB70" s="148" t="str">
        <f t="shared" si="19"/>
        <v/>
      </c>
      <c r="BC70" s="47" t="str">
        <f t="shared" si="50"/>
        <v/>
      </c>
      <c r="BD70" s="48" t="str">
        <f>IF(ISBLANK(BE70),"",VLOOKUP(BC70,OutputOsiris!$A$9:$A$1008,1,FALSE))</f>
        <v/>
      </c>
      <c r="BE70" s="111"/>
      <c r="BF70" s="78"/>
      <c r="BG70" s="148" t="str">
        <f t="shared" si="21"/>
        <v/>
      </c>
      <c r="BH70" s="47" t="str">
        <f t="shared" si="51"/>
        <v/>
      </c>
      <c r="BI70" s="48" t="str">
        <f>IF(ISBLANK(BJ70),"",VLOOKUP(BH70,OutputOsiris!$A$9:$A$1008,1,FALSE))</f>
        <v/>
      </c>
      <c r="BJ70" s="111"/>
      <c r="BK70" s="78"/>
      <c r="BL70" s="148" t="str">
        <f t="shared" si="23"/>
        <v/>
      </c>
      <c r="BM70" s="47" t="str">
        <f t="shared" si="52"/>
        <v/>
      </c>
      <c r="BN70" s="48" t="str">
        <f>IF(ISBLANK(BO70),"",VLOOKUP(BM70,OutputOsiris!$A$9:$A$1008,1,FALSE))</f>
        <v/>
      </c>
      <c r="BO70" s="111"/>
      <c r="BP70" s="78"/>
      <c r="BQ70" s="148" t="str">
        <f t="shared" si="25"/>
        <v/>
      </c>
      <c r="BR70" s="47" t="str">
        <f t="shared" si="53"/>
        <v/>
      </c>
      <c r="BS70" s="48" t="str">
        <f>IF(ISBLANK(BT70),"",VLOOKUP(BR70,OutputOsiris!$A$9:$A$1008,1,FALSE))</f>
        <v/>
      </c>
      <c r="BT70" s="111"/>
      <c r="BU70" s="78"/>
      <c r="BV70" s="148" t="str">
        <f t="shared" si="27"/>
        <v/>
      </c>
      <c r="BW70" s="47" t="str">
        <f t="shared" si="54"/>
        <v/>
      </c>
      <c r="BX70" s="48" t="str">
        <f>IF(ISBLANK(BY70),"",VLOOKUP(BW70,OutputOsiris!$A$9:$A$1008,1,FALSE))</f>
        <v/>
      </c>
      <c r="BY70" s="111"/>
      <c r="BZ70" s="78"/>
      <c r="CA70" s="148" t="str">
        <f t="shared" si="29"/>
        <v/>
      </c>
    </row>
    <row r="71" spans="1:79" x14ac:dyDescent="0.2">
      <c r="A71" s="47" t="str">
        <f>IF($H$1="Score",IF(OutputOsiris!A71&lt;&gt;"9999999",OutputOsiris!A71,""),"")</f>
        <v/>
      </c>
      <c r="B71" s="76" t="str">
        <f t="shared" si="30"/>
        <v/>
      </c>
      <c r="C71" s="143" t="str">
        <f t="shared" si="31"/>
        <v/>
      </c>
      <c r="D71" s="47" t="str">
        <f>IF($H$1="Cijfer",IF(OutputOsiris!A71&lt;&gt;"9999999",OutputOsiris!A71,""),"")</f>
        <v/>
      </c>
      <c r="E71" s="76" t="str">
        <f t="shared" si="32"/>
        <v/>
      </c>
      <c r="F71" s="143" t="str">
        <f t="shared" si="33"/>
        <v/>
      </c>
      <c r="G71" s="47" t="str">
        <f>IF(ISBLANK(OutputOsiris!B71),"",OutputOsiris!B71)</f>
        <v/>
      </c>
      <c r="H71" s="47">
        <f>IF(AND($AG$7&gt;0,OutputOsiris!$A71&lt;&gt;"9999999"),VLOOKUP(OutputOsiris!A71,$AD$9:$AG$1008,4,FALSE),"")</f>
        <v>0</v>
      </c>
      <c r="I71" s="47">
        <f t="shared" si="34"/>
        <v>0</v>
      </c>
      <c r="J71" s="47">
        <f>IF(AND($AL$7&gt;0,OutputOsiris!$A71&lt;&gt;"9999999"),VLOOKUP(OutputOsiris!A71,$AI$9:$AL$1008,4,FALSE),"")</f>
        <v>0</v>
      </c>
      <c r="K71" s="47">
        <f t="shared" si="35"/>
        <v>0</v>
      </c>
      <c r="L71" s="47" t="str">
        <f>IF(AND($AQ$7&gt;0,OutputOsiris!$A71&lt;&gt;"9999999"),VLOOKUP(OutputOsiris!A71,$AN$9:$AQ$1008,4,FALSE),"")</f>
        <v/>
      </c>
      <c r="M71" s="47" t="str">
        <f t="shared" si="36"/>
        <v/>
      </c>
      <c r="N71" s="47" t="str">
        <f>IF(AND($AV$7&gt;0,OutputOsiris!$A71&lt;&gt;"9999999"),VLOOKUP(OutputOsiris!A71,$AS$9:$AV$1008,4,FALSE),"")</f>
        <v/>
      </c>
      <c r="O71" s="47" t="str">
        <f t="shared" si="37"/>
        <v/>
      </c>
      <c r="P71" s="47" t="str">
        <f>IF(AND($BA$7&gt;0,OutputOsiris!$A71&lt;&gt;"9999999"),VLOOKUP(OutputOsiris!A71,$AX$9:$BA$1008,4,FALSE),"")</f>
        <v/>
      </c>
      <c r="Q71" s="47" t="str">
        <f t="shared" si="38"/>
        <v/>
      </c>
      <c r="R71" s="47" t="str">
        <f>IF(AND($BF$7&gt;0,OutputOsiris!$A71&lt;&gt;"9999999"),VLOOKUP(OutputOsiris!A71,$BC$9:$BF$1008,4,FALSE),"")</f>
        <v/>
      </c>
      <c r="S71" s="47" t="str">
        <f t="shared" si="39"/>
        <v/>
      </c>
      <c r="T71" s="47" t="str">
        <f>IF(AND($BK$7&gt;0,OutputOsiris!$A71&lt;&gt;"9999999"),VLOOKUP(OutputOsiris!A71,$BH$9:$BK$1008,4,FALSE),"")</f>
        <v/>
      </c>
      <c r="U71" s="47" t="str">
        <f t="shared" si="40"/>
        <v/>
      </c>
      <c r="V71" s="47" t="str">
        <f>IF(AND($BP$7&gt;0,OutputOsiris!$A71&lt;&gt;"9999999"),VLOOKUP(OutputOsiris!A71,$BM$9:$BP$1008,4,FALSE),"")</f>
        <v/>
      </c>
      <c r="W71" s="47" t="str">
        <f t="shared" si="41"/>
        <v/>
      </c>
      <c r="X71" s="47" t="str">
        <f>IF(AND($BU$7&gt;0,OutputOsiris!$A71&lt;&gt;"9999999"),VLOOKUP(OutputOsiris!A71,$BR$9:$BU$1008,4,FALSE),"")</f>
        <v/>
      </c>
      <c r="Y71" s="47" t="str">
        <f t="shared" si="42"/>
        <v/>
      </c>
      <c r="Z71" s="47" t="str">
        <f>IF(AND($BZ$7&gt;0,OutputOsiris!$A71&lt;&gt;"9999999"),VLOOKUP(OutputOsiris!A71,$BW$9:$BZ$1008,4,FALSE),"")</f>
        <v/>
      </c>
      <c r="AA71" s="47" t="str">
        <f t="shared" si="43"/>
        <v/>
      </c>
      <c r="AB71" s="47">
        <f t="shared" si="44"/>
        <v>0</v>
      </c>
      <c r="AC71" s="47">
        <f t="shared" si="45"/>
        <v>0</v>
      </c>
      <c r="AD71" s="47" t="str">
        <f t="shared" si="46"/>
        <v/>
      </c>
      <c r="AE71" s="48" t="str">
        <f>IF(ISBLANK(AF71),"",VLOOKUP(AD71,OutputOsiris!$A$9:$A$1008,1,FALSE))</f>
        <v/>
      </c>
      <c r="AF71" s="111"/>
      <c r="AG71" s="78"/>
      <c r="AH71" s="148" t="str">
        <f t="shared" si="11"/>
        <v/>
      </c>
      <c r="AI71" s="47" t="str">
        <f t="shared" si="12"/>
        <v/>
      </c>
      <c r="AJ71" s="48" t="str">
        <f>IF(ISBLANK(AK71),"",VLOOKUP(AI71,OutputOsiris!$A$9:$A$1008,1,FALSE))</f>
        <v/>
      </c>
      <c r="AK71" s="112"/>
      <c r="AL71" s="78"/>
      <c r="AM71" s="148" t="str">
        <f t="shared" si="13"/>
        <v/>
      </c>
      <c r="AN71" s="47" t="str">
        <f t="shared" si="47"/>
        <v/>
      </c>
      <c r="AO71" s="48" t="str">
        <f>IF(ISBLANK(AP71),"",VLOOKUP(AN71,OutputOsiris!$A$9:$A$1008,1,FALSE))</f>
        <v/>
      </c>
      <c r="AP71" s="111"/>
      <c r="AQ71" s="78"/>
      <c r="AR71" s="148" t="str">
        <f t="shared" si="15"/>
        <v/>
      </c>
      <c r="AS71" s="47" t="str">
        <f t="shared" si="48"/>
        <v/>
      </c>
      <c r="AT71" s="48" t="str">
        <f>IF(ISBLANK(AU71),"",VLOOKUP(AS71,OutputOsiris!$A$9:$A$1008,1,FALSE))</f>
        <v/>
      </c>
      <c r="AU71" s="111"/>
      <c r="AV71" s="78"/>
      <c r="AW71" s="148" t="str">
        <f t="shared" si="17"/>
        <v/>
      </c>
      <c r="AX71" s="47" t="str">
        <f t="shared" si="49"/>
        <v/>
      </c>
      <c r="AY71" s="48" t="str">
        <f>IF(ISBLANK(AZ71),"",VLOOKUP(AX71,OutputOsiris!$A$9:$A$1008,1,FALSE))</f>
        <v/>
      </c>
      <c r="AZ71" s="111"/>
      <c r="BA71" s="78"/>
      <c r="BB71" s="148" t="str">
        <f t="shared" si="19"/>
        <v/>
      </c>
      <c r="BC71" s="47" t="str">
        <f t="shared" si="50"/>
        <v/>
      </c>
      <c r="BD71" s="48" t="str">
        <f>IF(ISBLANK(BE71),"",VLOOKUP(BC71,OutputOsiris!$A$9:$A$1008,1,FALSE))</f>
        <v/>
      </c>
      <c r="BE71" s="111"/>
      <c r="BF71" s="78"/>
      <c r="BG71" s="148" t="str">
        <f t="shared" si="21"/>
        <v/>
      </c>
      <c r="BH71" s="47" t="str">
        <f t="shared" si="51"/>
        <v/>
      </c>
      <c r="BI71" s="48" t="str">
        <f>IF(ISBLANK(BJ71),"",VLOOKUP(BH71,OutputOsiris!$A$9:$A$1008,1,FALSE))</f>
        <v/>
      </c>
      <c r="BJ71" s="111"/>
      <c r="BK71" s="78"/>
      <c r="BL71" s="148" t="str">
        <f t="shared" si="23"/>
        <v/>
      </c>
      <c r="BM71" s="47" t="str">
        <f t="shared" si="52"/>
        <v/>
      </c>
      <c r="BN71" s="48" t="str">
        <f>IF(ISBLANK(BO71),"",VLOOKUP(BM71,OutputOsiris!$A$9:$A$1008,1,FALSE))</f>
        <v/>
      </c>
      <c r="BO71" s="111"/>
      <c r="BP71" s="78"/>
      <c r="BQ71" s="148" t="str">
        <f t="shared" si="25"/>
        <v/>
      </c>
      <c r="BR71" s="47" t="str">
        <f t="shared" si="53"/>
        <v/>
      </c>
      <c r="BS71" s="48" t="str">
        <f>IF(ISBLANK(BT71),"",VLOOKUP(BR71,OutputOsiris!$A$9:$A$1008,1,FALSE))</f>
        <v/>
      </c>
      <c r="BT71" s="111"/>
      <c r="BU71" s="78"/>
      <c r="BV71" s="148" t="str">
        <f t="shared" si="27"/>
        <v/>
      </c>
      <c r="BW71" s="47" t="str">
        <f t="shared" si="54"/>
        <v/>
      </c>
      <c r="BX71" s="48" t="str">
        <f>IF(ISBLANK(BY71),"",VLOOKUP(BW71,OutputOsiris!$A$9:$A$1008,1,FALSE))</f>
        <v/>
      </c>
      <c r="BY71" s="111"/>
      <c r="BZ71" s="78"/>
      <c r="CA71" s="148" t="str">
        <f t="shared" si="29"/>
        <v/>
      </c>
    </row>
    <row r="72" spans="1:79" x14ac:dyDescent="0.2">
      <c r="A72" s="47" t="str">
        <f>IF($H$1="Score",IF(OutputOsiris!A72&lt;&gt;"9999999",OutputOsiris!A72,""),"")</f>
        <v/>
      </c>
      <c r="B72" s="76" t="str">
        <f t="shared" si="30"/>
        <v/>
      </c>
      <c r="C72" s="143" t="str">
        <f t="shared" si="31"/>
        <v/>
      </c>
      <c r="D72" s="47" t="str">
        <f>IF($H$1="Cijfer",IF(OutputOsiris!A72&lt;&gt;"9999999",OutputOsiris!A72,""),"")</f>
        <v/>
      </c>
      <c r="E72" s="76" t="str">
        <f t="shared" si="32"/>
        <v/>
      </c>
      <c r="F72" s="143" t="str">
        <f t="shared" si="33"/>
        <v/>
      </c>
      <c r="G72" s="47" t="str">
        <f>IF(ISBLANK(OutputOsiris!B72),"",OutputOsiris!B72)</f>
        <v/>
      </c>
      <c r="H72" s="47">
        <f>IF(AND($AG$7&gt;0,OutputOsiris!$A72&lt;&gt;"9999999"),VLOOKUP(OutputOsiris!A72,$AD$9:$AG$1008,4,FALSE),"")</f>
        <v>0</v>
      </c>
      <c r="I72" s="47">
        <f t="shared" si="34"/>
        <v>0</v>
      </c>
      <c r="J72" s="47">
        <f>IF(AND($AL$7&gt;0,OutputOsiris!$A72&lt;&gt;"9999999"),VLOOKUP(OutputOsiris!A72,$AI$9:$AL$1008,4,FALSE),"")</f>
        <v>0</v>
      </c>
      <c r="K72" s="47">
        <f t="shared" si="35"/>
        <v>0</v>
      </c>
      <c r="L72" s="47" t="str">
        <f>IF(AND($AQ$7&gt;0,OutputOsiris!$A72&lt;&gt;"9999999"),VLOOKUP(OutputOsiris!A72,$AN$9:$AQ$1008,4,FALSE),"")</f>
        <v/>
      </c>
      <c r="M72" s="47" t="str">
        <f t="shared" si="36"/>
        <v/>
      </c>
      <c r="N72" s="47" t="str">
        <f>IF(AND($AV$7&gt;0,OutputOsiris!$A72&lt;&gt;"9999999"),VLOOKUP(OutputOsiris!A72,$AS$9:$AV$1008,4,FALSE),"")</f>
        <v/>
      </c>
      <c r="O72" s="47" t="str">
        <f t="shared" si="37"/>
        <v/>
      </c>
      <c r="P72" s="47" t="str">
        <f>IF(AND($BA$7&gt;0,OutputOsiris!$A72&lt;&gt;"9999999"),VLOOKUP(OutputOsiris!A72,$AX$9:$BA$1008,4,FALSE),"")</f>
        <v/>
      </c>
      <c r="Q72" s="47" t="str">
        <f t="shared" si="38"/>
        <v/>
      </c>
      <c r="R72" s="47" t="str">
        <f>IF(AND($BF$7&gt;0,OutputOsiris!$A72&lt;&gt;"9999999"),VLOOKUP(OutputOsiris!A72,$BC$9:$BF$1008,4,FALSE),"")</f>
        <v/>
      </c>
      <c r="S72" s="47" t="str">
        <f t="shared" si="39"/>
        <v/>
      </c>
      <c r="T72" s="47" t="str">
        <f>IF(AND($BK$7&gt;0,OutputOsiris!$A72&lt;&gt;"9999999"),VLOOKUP(OutputOsiris!A72,$BH$9:$BK$1008,4,FALSE),"")</f>
        <v/>
      </c>
      <c r="U72" s="47" t="str">
        <f t="shared" si="40"/>
        <v/>
      </c>
      <c r="V72" s="47" t="str">
        <f>IF(AND($BP$7&gt;0,OutputOsiris!$A72&lt;&gt;"9999999"),VLOOKUP(OutputOsiris!A72,$BM$9:$BP$1008,4,FALSE),"")</f>
        <v/>
      </c>
      <c r="W72" s="47" t="str">
        <f t="shared" si="41"/>
        <v/>
      </c>
      <c r="X72" s="47" t="str">
        <f>IF(AND($BU$7&gt;0,OutputOsiris!$A72&lt;&gt;"9999999"),VLOOKUP(OutputOsiris!A72,$BR$9:$BU$1008,4,FALSE),"")</f>
        <v/>
      </c>
      <c r="Y72" s="47" t="str">
        <f t="shared" si="42"/>
        <v/>
      </c>
      <c r="Z72" s="47" t="str">
        <f>IF(AND($BZ$7&gt;0,OutputOsiris!$A72&lt;&gt;"9999999"),VLOOKUP(OutputOsiris!A72,$BW$9:$BZ$1008,4,FALSE),"")</f>
        <v/>
      </c>
      <c r="AA72" s="47" t="str">
        <f t="shared" si="43"/>
        <v/>
      </c>
      <c r="AB72" s="47">
        <f t="shared" si="44"/>
        <v>0</v>
      </c>
      <c r="AC72" s="47">
        <f t="shared" si="45"/>
        <v>0</v>
      </c>
      <c r="AD72" s="47" t="str">
        <f t="shared" si="46"/>
        <v/>
      </c>
      <c r="AE72" s="48" t="str">
        <f>IF(ISBLANK(AF72),"",VLOOKUP(AD72,OutputOsiris!$A$9:$A$1008,1,FALSE))</f>
        <v/>
      </c>
      <c r="AF72" s="111"/>
      <c r="AG72" s="78"/>
      <c r="AH72" s="148" t="str">
        <f t="shared" si="11"/>
        <v/>
      </c>
      <c r="AI72" s="47" t="str">
        <f t="shared" si="12"/>
        <v/>
      </c>
      <c r="AJ72" s="48" t="str">
        <f>IF(ISBLANK(AK72),"",VLOOKUP(AI72,OutputOsiris!$A$9:$A$1008,1,FALSE))</f>
        <v/>
      </c>
      <c r="AK72" s="112"/>
      <c r="AL72" s="78"/>
      <c r="AM72" s="148" t="str">
        <f t="shared" si="13"/>
        <v/>
      </c>
      <c r="AN72" s="47" t="str">
        <f t="shared" si="47"/>
        <v/>
      </c>
      <c r="AO72" s="48" t="str">
        <f>IF(ISBLANK(AP72),"",VLOOKUP(AN72,OutputOsiris!$A$9:$A$1008,1,FALSE))</f>
        <v/>
      </c>
      <c r="AP72" s="111"/>
      <c r="AQ72" s="78"/>
      <c r="AR72" s="148" t="str">
        <f t="shared" si="15"/>
        <v/>
      </c>
      <c r="AS72" s="47" t="str">
        <f t="shared" si="48"/>
        <v/>
      </c>
      <c r="AT72" s="48" t="str">
        <f>IF(ISBLANK(AU72),"",VLOOKUP(AS72,OutputOsiris!$A$9:$A$1008,1,FALSE))</f>
        <v/>
      </c>
      <c r="AU72" s="111"/>
      <c r="AV72" s="78"/>
      <c r="AW72" s="148" t="str">
        <f t="shared" si="17"/>
        <v/>
      </c>
      <c r="AX72" s="47" t="str">
        <f t="shared" si="49"/>
        <v/>
      </c>
      <c r="AY72" s="48" t="str">
        <f>IF(ISBLANK(AZ72),"",VLOOKUP(AX72,OutputOsiris!$A$9:$A$1008,1,FALSE))</f>
        <v/>
      </c>
      <c r="AZ72" s="111"/>
      <c r="BA72" s="78"/>
      <c r="BB72" s="148" t="str">
        <f t="shared" si="19"/>
        <v/>
      </c>
      <c r="BC72" s="47" t="str">
        <f t="shared" si="50"/>
        <v/>
      </c>
      <c r="BD72" s="48" t="str">
        <f>IF(ISBLANK(BE72),"",VLOOKUP(BC72,OutputOsiris!$A$9:$A$1008,1,FALSE))</f>
        <v/>
      </c>
      <c r="BE72" s="111"/>
      <c r="BF72" s="78"/>
      <c r="BG72" s="148" t="str">
        <f t="shared" si="21"/>
        <v/>
      </c>
      <c r="BH72" s="47" t="str">
        <f t="shared" si="51"/>
        <v/>
      </c>
      <c r="BI72" s="48" t="str">
        <f>IF(ISBLANK(BJ72),"",VLOOKUP(BH72,OutputOsiris!$A$9:$A$1008,1,FALSE))</f>
        <v/>
      </c>
      <c r="BJ72" s="111"/>
      <c r="BK72" s="78"/>
      <c r="BL72" s="148" t="str">
        <f t="shared" si="23"/>
        <v/>
      </c>
      <c r="BM72" s="47" t="str">
        <f t="shared" si="52"/>
        <v/>
      </c>
      <c r="BN72" s="48" t="str">
        <f>IF(ISBLANK(BO72),"",VLOOKUP(BM72,OutputOsiris!$A$9:$A$1008,1,FALSE))</f>
        <v/>
      </c>
      <c r="BO72" s="111"/>
      <c r="BP72" s="78"/>
      <c r="BQ72" s="148" t="str">
        <f t="shared" si="25"/>
        <v/>
      </c>
      <c r="BR72" s="47" t="str">
        <f t="shared" si="53"/>
        <v/>
      </c>
      <c r="BS72" s="48" t="str">
        <f>IF(ISBLANK(BT72),"",VLOOKUP(BR72,OutputOsiris!$A$9:$A$1008,1,FALSE))</f>
        <v/>
      </c>
      <c r="BT72" s="111"/>
      <c r="BU72" s="78"/>
      <c r="BV72" s="148" t="str">
        <f t="shared" si="27"/>
        <v/>
      </c>
      <c r="BW72" s="47" t="str">
        <f t="shared" si="54"/>
        <v/>
      </c>
      <c r="BX72" s="48" t="str">
        <f>IF(ISBLANK(BY72),"",VLOOKUP(BW72,OutputOsiris!$A$9:$A$1008,1,FALSE))</f>
        <v/>
      </c>
      <c r="BY72" s="111"/>
      <c r="BZ72" s="78"/>
      <c r="CA72" s="148" t="str">
        <f t="shared" si="29"/>
        <v/>
      </c>
    </row>
    <row r="73" spans="1:79" x14ac:dyDescent="0.2">
      <c r="A73" s="47" t="str">
        <f>IF($H$1="Score",IF(OutputOsiris!A73&lt;&gt;"9999999",OutputOsiris!A73,""),"")</f>
        <v/>
      </c>
      <c r="B73" s="76" t="str">
        <f t="shared" si="30"/>
        <v/>
      </c>
      <c r="C73" s="143" t="str">
        <f t="shared" si="31"/>
        <v/>
      </c>
      <c r="D73" s="47" t="str">
        <f>IF($H$1="Cijfer",IF(OutputOsiris!A73&lt;&gt;"9999999",OutputOsiris!A73,""),"")</f>
        <v/>
      </c>
      <c r="E73" s="76" t="str">
        <f t="shared" si="32"/>
        <v/>
      </c>
      <c r="F73" s="143" t="str">
        <f t="shared" si="33"/>
        <v/>
      </c>
      <c r="G73" s="47" t="str">
        <f>IF(ISBLANK(OutputOsiris!B73),"",OutputOsiris!B73)</f>
        <v/>
      </c>
      <c r="H73" s="47">
        <f>IF(AND($AG$7&gt;0,OutputOsiris!$A73&lt;&gt;"9999999"),VLOOKUP(OutputOsiris!A73,$AD$9:$AG$1008,4,FALSE),"")</f>
        <v>0</v>
      </c>
      <c r="I73" s="47">
        <f t="shared" si="34"/>
        <v>0</v>
      </c>
      <c r="J73" s="47">
        <f>IF(AND($AL$7&gt;0,OutputOsiris!$A73&lt;&gt;"9999999"),VLOOKUP(OutputOsiris!A73,$AI$9:$AL$1008,4,FALSE),"")</f>
        <v>0</v>
      </c>
      <c r="K73" s="47">
        <f t="shared" si="35"/>
        <v>0</v>
      </c>
      <c r="L73" s="47" t="str">
        <f>IF(AND($AQ$7&gt;0,OutputOsiris!$A73&lt;&gt;"9999999"),VLOOKUP(OutputOsiris!A73,$AN$9:$AQ$1008,4,FALSE),"")</f>
        <v/>
      </c>
      <c r="M73" s="47" t="str">
        <f t="shared" si="36"/>
        <v/>
      </c>
      <c r="N73" s="47" t="str">
        <f>IF(AND($AV$7&gt;0,OutputOsiris!$A73&lt;&gt;"9999999"),VLOOKUP(OutputOsiris!A73,$AS$9:$AV$1008,4,FALSE),"")</f>
        <v/>
      </c>
      <c r="O73" s="47" t="str">
        <f t="shared" si="37"/>
        <v/>
      </c>
      <c r="P73" s="47" t="str">
        <f>IF(AND($BA$7&gt;0,OutputOsiris!$A73&lt;&gt;"9999999"),VLOOKUP(OutputOsiris!A73,$AX$9:$BA$1008,4,FALSE),"")</f>
        <v/>
      </c>
      <c r="Q73" s="47" t="str">
        <f t="shared" si="38"/>
        <v/>
      </c>
      <c r="R73" s="47" t="str">
        <f>IF(AND($BF$7&gt;0,OutputOsiris!$A73&lt;&gt;"9999999"),VLOOKUP(OutputOsiris!A73,$BC$9:$BF$1008,4,FALSE),"")</f>
        <v/>
      </c>
      <c r="S73" s="47" t="str">
        <f t="shared" si="39"/>
        <v/>
      </c>
      <c r="T73" s="47" t="str">
        <f>IF(AND($BK$7&gt;0,OutputOsiris!$A73&lt;&gt;"9999999"),VLOOKUP(OutputOsiris!A73,$BH$9:$BK$1008,4,FALSE),"")</f>
        <v/>
      </c>
      <c r="U73" s="47" t="str">
        <f t="shared" si="40"/>
        <v/>
      </c>
      <c r="V73" s="47" t="str">
        <f>IF(AND($BP$7&gt;0,OutputOsiris!$A73&lt;&gt;"9999999"),VLOOKUP(OutputOsiris!A73,$BM$9:$BP$1008,4,FALSE),"")</f>
        <v/>
      </c>
      <c r="W73" s="47" t="str">
        <f t="shared" si="41"/>
        <v/>
      </c>
      <c r="X73" s="47" t="str">
        <f>IF(AND($BU$7&gt;0,OutputOsiris!$A73&lt;&gt;"9999999"),VLOOKUP(OutputOsiris!A73,$BR$9:$BU$1008,4,FALSE),"")</f>
        <v/>
      </c>
      <c r="Y73" s="47" t="str">
        <f t="shared" si="42"/>
        <v/>
      </c>
      <c r="Z73" s="47" t="str">
        <f>IF(AND($BZ$7&gt;0,OutputOsiris!$A73&lt;&gt;"9999999"),VLOOKUP(OutputOsiris!A73,$BW$9:$BZ$1008,4,FALSE),"")</f>
        <v/>
      </c>
      <c r="AA73" s="47" t="str">
        <f t="shared" si="43"/>
        <v/>
      </c>
      <c r="AB73" s="47">
        <f t="shared" si="44"/>
        <v>0</v>
      </c>
      <c r="AC73" s="47">
        <f t="shared" si="45"/>
        <v>0</v>
      </c>
      <c r="AD73" s="47" t="str">
        <f t="shared" si="46"/>
        <v/>
      </c>
      <c r="AE73" s="48" t="str">
        <f>IF(ISBLANK(AF73),"",VLOOKUP(AD73,OutputOsiris!$A$9:$A$1008,1,FALSE))</f>
        <v/>
      </c>
      <c r="AF73" s="111"/>
      <c r="AG73" s="78"/>
      <c r="AH73" s="148" t="str">
        <f t="shared" ref="AH73:AH136" si="55">IF(ISBLANK(AF73),"",IF(ISERROR(AE73),"M",""))</f>
        <v/>
      </c>
      <c r="AI73" s="47" t="str">
        <f t="shared" si="12"/>
        <v/>
      </c>
      <c r="AJ73" s="48" t="str">
        <f>IF(ISBLANK(AK73),"",VLOOKUP(AI73,OutputOsiris!$A$9:$A$1008,1,FALSE))</f>
        <v/>
      </c>
      <c r="AK73" s="112"/>
      <c r="AL73" s="78"/>
      <c r="AM73" s="148" t="str">
        <f t="shared" ref="AM73:AM136" si="56">IF(ISBLANK(AK73),"",IF(ISERROR(AJ73),"M",""))</f>
        <v/>
      </c>
      <c r="AN73" s="47" t="str">
        <f t="shared" si="47"/>
        <v/>
      </c>
      <c r="AO73" s="48" t="str">
        <f>IF(ISBLANK(AP73),"",VLOOKUP(AN73,OutputOsiris!$A$9:$A$1008,1,FALSE))</f>
        <v/>
      </c>
      <c r="AP73" s="111"/>
      <c r="AQ73" s="78"/>
      <c r="AR73" s="148" t="str">
        <f t="shared" ref="AR73:AR136" si="57">IF(ISBLANK(AP73),"",IF(ISERROR(AO73),"M",""))</f>
        <v/>
      </c>
      <c r="AS73" s="47" t="str">
        <f t="shared" si="48"/>
        <v/>
      </c>
      <c r="AT73" s="48" t="str">
        <f>IF(ISBLANK(AU73),"",VLOOKUP(AS73,OutputOsiris!$A$9:$A$1008,1,FALSE))</f>
        <v/>
      </c>
      <c r="AU73" s="111"/>
      <c r="AV73" s="78"/>
      <c r="AW73" s="148" t="str">
        <f t="shared" ref="AW73:AW136" si="58">IF(ISBLANK(AU73),"",IF(ISERROR(AT73),"M",""))</f>
        <v/>
      </c>
      <c r="AX73" s="47" t="str">
        <f t="shared" si="49"/>
        <v/>
      </c>
      <c r="AY73" s="48" t="str">
        <f>IF(ISBLANK(AZ73),"",VLOOKUP(AX73,OutputOsiris!$A$9:$A$1008,1,FALSE))</f>
        <v/>
      </c>
      <c r="AZ73" s="111"/>
      <c r="BA73" s="78"/>
      <c r="BB73" s="148" t="str">
        <f t="shared" ref="BB73:BB136" si="59">IF(ISBLANK(AZ73),"",IF(ISERROR(AY73),"M",""))</f>
        <v/>
      </c>
      <c r="BC73" s="47" t="str">
        <f t="shared" si="50"/>
        <v/>
      </c>
      <c r="BD73" s="48" t="str">
        <f>IF(ISBLANK(BE73),"",VLOOKUP(BC73,OutputOsiris!$A$9:$A$1008,1,FALSE))</f>
        <v/>
      </c>
      <c r="BE73" s="111"/>
      <c r="BF73" s="78"/>
      <c r="BG73" s="148" t="str">
        <f t="shared" ref="BG73:BG136" si="60">IF(ISBLANK(BE73),"",IF(ISERROR(BD73),"M",""))</f>
        <v/>
      </c>
      <c r="BH73" s="47" t="str">
        <f t="shared" si="51"/>
        <v/>
      </c>
      <c r="BI73" s="48" t="str">
        <f>IF(ISBLANK(BJ73),"",VLOOKUP(BH73,OutputOsiris!$A$9:$A$1008,1,FALSE))</f>
        <v/>
      </c>
      <c r="BJ73" s="111"/>
      <c r="BK73" s="78"/>
      <c r="BL73" s="148" t="str">
        <f t="shared" ref="BL73:BL136" si="61">IF(ISBLANK(BJ73),"",IF(ISERROR(BI73),"M",""))</f>
        <v/>
      </c>
      <c r="BM73" s="47" t="str">
        <f t="shared" si="52"/>
        <v/>
      </c>
      <c r="BN73" s="48" t="str">
        <f>IF(ISBLANK(BO73),"",VLOOKUP(BM73,OutputOsiris!$A$9:$A$1008,1,FALSE))</f>
        <v/>
      </c>
      <c r="BO73" s="111"/>
      <c r="BP73" s="78"/>
      <c r="BQ73" s="148" t="str">
        <f t="shared" ref="BQ73:BQ136" si="62">IF(ISBLANK(BO73),"",IF(ISERROR(BN73),"M",""))</f>
        <v/>
      </c>
      <c r="BR73" s="47" t="str">
        <f t="shared" si="53"/>
        <v/>
      </c>
      <c r="BS73" s="48" t="str">
        <f>IF(ISBLANK(BT73),"",VLOOKUP(BR73,OutputOsiris!$A$9:$A$1008,1,FALSE))</f>
        <v/>
      </c>
      <c r="BT73" s="111"/>
      <c r="BU73" s="78"/>
      <c r="BV73" s="148" t="str">
        <f t="shared" ref="BV73:BV136" si="63">IF(ISBLANK(BT73),"",IF(ISERROR(BS73),"M",""))</f>
        <v/>
      </c>
      <c r="BW73" s="47" t="str">
        <f t="shared" si="54"/>
        <v/>
      </c>
      <c r="BX73" s="48" t="str">
        <f>IF(ISBLANK(BY73),"",VLOOKUP(BW73,OutputOsiris!$A$9:$A$1008,1,FALSE))</f>
        <v/>
      </c>
      <c r="BY73" s="111"/>
      <c r="BZ73" s="78"/>
      <c r="CA73" s="148" t="str">
        <f t="shared" ref="CA73:CA136" si="64">IF(ISBLANK(BY73),"",IF(ISERROR(BX73),"M",""))</f>
        <v/>
      </c>
    </row>
    <row r="74" spans="1:79" x14ac:dyDescent="0.2">
      <c r="A74" s="47" t="str">
        <f>IF($H$1="Score",IF(OutputOsiris!A74&lt;&gt;"9999999",OutputOsiris!A74,""),"")</f>
        <v/>
      </c>
      <c r="B74" s="76" t="str">
        <f t="shared" ref="B74:B137" si="65">IF($H$1="Score",IF(A74="","",IF(ISERROR(AB74),"MISSING",AB74)),"")</f>
        <v/>
      </c>
      <c r="C74" s="143" t="str">
        <f t="shared" ref="C74:C137" si="66">IF(ISNUMBER(B74),IF(OR(ISERROR(H74),ISERROR(J74),ISERROR(L74),ISERROR(N74),ISERROR(P74),ISERROR(R74),ISERROR(T74),ISERROR(V74),ISERROR(X74),ISERROR(Z74)),"M",""),"")</f>
        <v/>
      </c>
      <c r="D74" s="47" t="str">
        <f>IF($H$1="Cijfer",IF(OutputOsiris!A74&lt;&gt;"9999999",OutputOsiris!A74,""),"")</f>
        <v/>
      </c>
      <c r="E74" s="76" t="str">
        <f t="shared" ref="E74:E137" si="67">IF($H$1="Cijfer",IF(D74="","",IF(ISERROR(AC74),"MISSING",IF(OR(AND(I74&gt;0,I74&lt;$E$6),AND(K74&gt;0,K74&lt;$E$6),AND(M74&gt;0,M74&lt;$E$6),AND(O74&gt;0,O74&lt;$E$6),AND(Q74&gt;0,Q74&lt;$E$6),AND(S74&gt;0,S74&lt;$E$6),AND(U74&gt;0,U74&lt;$E$6),AND(W74&gt;0,W74&lt;$E$6),AND(Y74&gt;0,Y74&lt;$E$6),AND(AA74&gt;0,AA74&lt;$E$6),AND(O74&gt;0,O74&lt;$E$6)),"!",AC74))),"")</f>
        <v/>
      </c>
      <c r="F74" s="143" t="str">
        <f t="shared" ref="F74:F137" si="68">IF(ISNUMBER(E74),IF(OR(ISERROR(H74),ISERROR(J74),ISERROR(L74),ISERROR(N74),ISERROR(P74),ISERROR(R74),ISERROR(T74),ISERROR(V74),ISERROR(X74),ISERROR(Z74)),"M",""),"")</f>
        <v/>
      </c>
      <c r="G74" s="47" t="str">
        <f>IF(ISBLANK(OutputOsiris!B74),"",OutputOsiris!B74)</f>
        <v/>
      </c>
      <c r="H74" s="47">
        <f>IF(AND($AG$7&gt;0,OutputOsiris!$A74&lt;&gt;"9999999"),VLOOKUP(OutputOsiris!A74,$AD$9:$AG$1008,4,FALSE),"")</f>
        <v>0</v>
      </c>
      <c r="I74" s="47">
        <f t="shared" ref="I74:I137" si="69">IF(AND(ISERROR(H74),H$7="N"),0,H74)</f>
        <v>0</v>
      </c>
      <c r="J74" s="47">
        <f>IF(AND($AL$7&gt;0,OutputOsiris!$A74&lt;&gt;"9999999"),VLOOKUP(OutputOsiris!A74,$AI$9:$AL$1008,4,FALSE),"")</f>
        <v>0</v>
      </c>
      <c r="K74" s="47">
        <f t="shared" ref="K74:K137" si="70">IF(AND(ISERROR(J74),J$7="N"),0,J74)</f>
        <v>0</v>
      </c>
      <c r="L74" s="47" t="str">
        <f>IF(AND($AQ$7&gt;0,OutputOsiris!$A74&lt;&gt;"9999999"),VLOOKUP(OutputOsiris!A74,$AN$9:$AQ$1008,4,FALSE),"")</f>
        <v/>
      </c>
      <c r="M74" s="47" t="str">
        <f t="shared" ref="M74:M137" si="71">IF(AND(ISERROR(L74),L$7="N"),0,L74)</f>
        <v/>
      </c>
      <c r="N74" s="47" t="str">
        <f>IF(AND($AV$7&gt;0,OutputOsiris!$A74&lt;&gt;"9999999"),VLOOKUP(OutputOsiris!A74,$AS$9:$AV$1008,4,FALSE),"")</f>
        <v/>
      </c>
      <c r="O74" s="47" t="str">
        <f t="shared" ref="O74:O137" si="72">IF(AND(ISERROR(N74),N$7="N"),0,N74)</f>
        <v/>
      </c>
      <c r="P74" s="47" t="str">
        <f>IF(AND($BA$7&gt;0,OutputOsiris!$A74&lt;&gt;"9999999"),VLOOKUP(OutputOsiris!A74,$AX$9:$BA$1008,4,FALSE),"")</f>
        <v/>
      </c>
      <c r="Q74" s="47" t="str">
        <f t="shared" ref="Q74:Q137" si="73">IF(AND(ISERROR(P74),P$7="N"),0,P74)</f>
        <v/>
      </c>
      <c r="R74" s="47" t="str">
        <f>IF(AND($BF$7&gt;0,OutputOsiris!$A74&lt;&gt;"9999999"),VLOOKUP(OutputOsiris!A74,$BC$9:$BF$1008,4,FALSE),"")</f>
        <v/>
      </c>
      <c r="S74" s="47" t="str">
        <f t="shared" ref="S74:S137" si="74">IF(AND(ISERROR(R74),R$7="N"),0,R74)</f>
        <v/>
      </c>
      <c r="T74" s="47" t="str">
        <f>IF(AND($BK$7&gt;0,OutputOsiris!$A74&lt;&gt;"9999999"),VLOOKUP(OutputOsiris!A74,$BH$9:$BK$1008,4,FALSE),"")</f>
        <v/>
      </c>
      <c r="U74" s="47" t="str">
        <f t="shared" ref="U74:U137" si="75">IF(AND(ISERROR(T74),T$7="N"),0,T74)</f>
        <v/>
      </c>
      <c r="V74" s="47" t="str">
        <f>IF(AND($BP$7&gt;0,OutputOsiris!$A74&lt;&gt;"9999999"),VLOOKUP(OutputOsiris!A74,$BM$9:$BP$1008,4,FALSE),"")</f>
        <v/>
      </c>
      <c r="W74" s="47" t="str">
        <f t="shared" ref="W74:W137" si="76">IF(AND(ISERROR(V74),V$7="N"),0,V74)</f>
        <v/>
      </c>
      <c r="X74" s="47" t="str">
        <f>IF(AND($BU$7&gt;0,OutputOsiris!$A74&lt;&gt;"9999999"),VLOOKUP(OutputOsiris!A74,$BR$9:$BU$1008,4,FALSE),"")</f>
        <v/>
      </c>
      <c r="Y74" s="47" t="str">
        <f t="shared" ref="Y74:Y137" si="77">IF(AND(ISERROR(X74),X$7="N"),0,X74)</f>
        <v/>
      </c>
      <c r="Z74" s="47" t="str">
        <f>IF(AND($BZ$7&gt;0,OutputOsiris!$A74&lt;&gt;"9999999"),VLOOKUP(OutputOsiris!A74,$BW$9:$BZ$1008,4,FALSE),"")</f>
        <v/>
      </c>
      <c r="AA74" s="47" t="str">
        <f t="shared" ref="AA74:AA137" si="78">IF(AND(ISERROR(Z74),Z$7="N"),0,Z74)</f>
        <v/>
      </c>
      <c r="AB74" s="47">
        <f t="shared" ref="AB74:AB137" si="79">IF(I74="",0,I74*$AG$7)+IF(K74="",0,K74*$AL$7)+IF(M74="",0,M74*$AQ$7)+IF(O74="",0,O74*$AV$7)+IF(Q74="",0,Q74*$BA$7)+IF(S74="",0,S74*$BF$7)+IF(U74="",0,U74*$BK$7)+IF(W74="",0,W74*$BP$7)+IF(Y74="",0,Y74*$BU$7)+IF(AA74="",0,AA74*$BZ$7)</f>
        <v>0</v>
      </c>
      <c r="AC74" s="47">
        <f t="shared" ref="AC74:AC137" si="80">AB74/SUM($AG$7,$AL$7,$AQ$7,$AV$7,$BA$7,$BF$7,$BK$7,$BP$7,$BU$7,$BZ$7)</f>
        <v>0</v>
      </c>
      <c r="AD74" s="47" t="str">
        <f t="shared" ref="AD74:AD137" si="81">TEXT(RIGHT(TRIM(AF74),7),"0000000")</f>
        <v/>
      </c>
      <c r="AE74" s="48" t="str">
        <f>IF(ISBLANK(AF74),"",VLOOKUP(AD74,OutputOsiris!$A$9:$A$1008,1,FALSE))</f>
        <v/>
      </c>
      <c r="AF74" s="111"/>
      <c r="AG74" s="78"/>
      <c r="AH74" s="148" t="str">
        <f t="shared" si="55"/>
        <v/>
      </c>
      <c r="AI74" s="47" t="str">
        <f t="shared" ref="AI74:AI137" si="82">TEXT(RIGHT(TRIM(AK74),7),"0000000")</f>
        <v/>
      </c>
      <c r="AJ74" s="48" t="str">
        <f>IF(ISBLANK(AK74),"",VLOOKUP(AI74,OutputOsiris!$A$9:$A$1008,1,FALSE))</f>
        <v/>
      </c>
      <c r="AK74" s="112"/>
      <c r="AL74" s="78"/>
      <c r="AM74" s="148" t="str">
        <f t="shared" si="56"/>
        <v/>
      </c>
      <c r="AN74" s="47" t="str">
        <f t="shared" ref="AN74:AN137" si="83">TEXT(RIGHT(TRIM(AP74),7),"0000000")</f>
        <v/>
      </c>
      <c r="AO74" s="48" t="str">
        <f>IF(ISBLANK(AP74),"",VLOOKUP(AN74,OutputOsiris!$A$9:$A$1008,1,FALSE))</f>
        <v/>
      </c>
      <c r="AP74" s="111"/>
      <c r="AQ74" s="78"/>
      <c r="AR74" s="148" t="str">
        <f t="shared" si="57"/>
        <v/>
      </c>
      <c r="AS74" s="47" t="str">
        <f t="shared" ref="AS74:AS137" si="84">TEXT(RIGHT(TRIM(AU74),7),"0000000")</f>
        <v/>
      </c>
      <c r="AT74" s="48" t="str">
        <f>IF(ISBLANK(AU74),"",VLOOKUP(AS74,OutputOsiris!$A$9:$A$1008,1,FALSE))</f>
        <v/>
      </c>
      <c r="AU74" s="111"/>
      <c r="AV74" s="78"/>
      <c r="AW74" s="148" t="str">
        <f t="shared" si="58"/>
        <v/>
      </c>
      <c r="AX74" s="47" t="str">
        <f t="shared" ref="AX74:AX137" si="85">TEXT(RIGHT(TRIM(AZ74),7),"0000000")</f>
        <v/>
      </c>
      <c r="AY74" s="48" t="str">
        <f>IF(ISBLANK(AZ74),"",VLOOKUP(AX74,OutputOsiris!$A$9:$A$1008,1,FALSE))</f>
        <v/>
      </c>
      <c r="AZ74" s="111"/>
      <c r="BA74" s="78"/>
      <c r="BB74" s="148" t="str">
        <f t="shared" si="59"/>
        <v/>
      </c>
      <c r="BC74" s="47" t="str">
        <f t="shared" ref="BC74:BC137" si="86">TEXT(RIGHT(TRIM(BE74),7),"0000000")</f>
        <v/>
      </c>
      <c r="BD74" s="48" t="str">
        <f>IF(ISBLANK(BE74),"",VLOOKUP(BC74,OutputOsiris!$A$9:$A$1008,1,FALSE))</f>
        <v/>
      </c>
      <c r="BE74" s="111"/>
      <c r="BF74" s="78"/>
      <c r="BG74" s="148" t="str">
        <f t="shared" si="60"/>
        <v/>
      </c>
      <c r="BH74" s="47" t="str">
        <f t="shared" ref="BH74:BH137" si="87">TEXT(RIGHT(TRIM(BJ74),7),"0000000")</f>
        <v/>
      </c>
      <c r="BI74" s="48" t="str">
        <f>IF(ISBLANK(BJ74),"",VLOOKUP(BH74,OutputOsiris!$A$9:$A$1008,1,FALSE))</f>
        <v/>
      </c>
      <c r="BJ74" s="111"/>
      <c r="BK74" s="78"/>
      <c r="BL74" s="148" t="str">
        <f t="shared" si="61"/>
        <v/>
      </c>
      <c r="BM74" s="47" t="str">
        <f t="shared" ref="BM74:BM137" si="88">TEXT(RIGHT(TRIM(BO74),7),"0000000")</f>
        <v/>
      </c>
      <c r="BN74" s="48" t="str">
        <f>IF(ISBLANK(BO74),"",VLOOKUP(BM74,OutputOsiris!$A$9:$A$1008,1,FALSE))</f>
        <v/>
      </c>
      <c r="BO74" s="111"/>
      <c r="BP74" s="78"/>
      <c r="BQ74" s="148" t="str">
        <f t="shared" si="62"/>
        <v/>
      </c>
      <c r="BR74" s="47" t="str">
        <f t="shared" ref="BR74:BR137" si="89">TEXT(RIGHT(TRIM(BT74),7),"0000000")</f>
        <v/>
      </c>
      <c r="BS74" s="48" t="str">
        <f>IF(ISBLANK(BT74),"",VLOOKUP(BR74,OutputOsiris!$A$9:$A$1008,1,FALSE))</f>
        <v/>
      </c>
      <c r="BT74" s="111"/>
      <c r="BU74" s="78"/>
      <c r="BV74" s="148" t="str">
        <f t="shared" si="63"/>
        <v/>
      </c>
      <c r="BW74" s="47" t="str">
        <f t="shared" ref="BW74:BW137" si="90">TEXT(RIGHT(TRIM(BY74),7),"0000000")</f>
        <v/>
      </c>
      <c r="BX74" s="48" t="str">
        <f>IF(ISBLANK(BY74),"",VLOOKUP(BW74,OutputOsiris!$A$9:$A$1008,1,FALSE))</f>
        <v/>
      </c>
      <c r="BY74" s="111"/>
      <c r="BZ74" s="78"/>
      <c r="CA74" s="148" t="str">
        <f t="shared" si="64"/>
        <v/>
      </c>
    </row>
    <row r="75" spans="1:79" x14ac:dyDescent="0.2">
      <c r="A75" s="47" t="str">
        <f>IF($H$1="Score",IF(OutputOsiris!A75&lt;&gt;"9999999",OutputOsiris!A75,""),"")</f>
        <v/>
      </c>
      <c r="B75" s="76" t="str">
        <f t="shared" si="65"/>
        <v/>
      </c>
      <c r="C75" s="143" t="str">
        <f t="shared" si="66"/>
        <v/>
      </c>
      <c r="D75" s="47" t="str">
        <f>IF($H$1="Cijfer",IF(OutputOsiris!A75&lt;&gt;"9999999",OutputOsiris!A75,""),"")</f>
        <v/>
      </c>
      <c r="E75" s="76" t="str">
        <f t="shared" si="67"/>
        <v/>
      </c>
      <c r="F75" s="143" t="str">
        <f t="shared" si="68"/>
        <v/>
      </c>
      <c r="G75" s="47" t="str">
        <f>IF(ISBLANK(OutputOsiris!B75),"",OutputOsiris!B75)</f>
        <v/>
      </c>
      <c r="H75" s="47">
        <f>IF(AND($AG$7&gt;0,OutputOsiris!$A75&lt;&gt;"9999999"),VLOOKUP(OutputOsiris!A75,$AD$9:$AG$1008,4,FALSE),"")</f>
        <v>0</v>
      </c>
      <c r="I75" s="47">
        <f t="shared" si="69"/>
        <v>0</v>
      </c>
      <c r="J75" s="47">
        <f>IF(AND($AL$7&gt;0,OutputOsiris!$A75&lt;&gt;"9999999"),VLOOKUP(OutputOsiris!A75,$AI$9:$AL$1008,4,FALSE),"")</f>
        <v>0</v>
      </c>
      <c r="K75" s="47">
        <f t="shared" si="70"/>
        <v>0</v>
      </c>
      <c r="L75" s="47" t="str">
        <f>IF(AND($AQ$7&gt;0,OutputOsiris!$A75&lt;&gt;"9999999"),VLOOKUP(OutputOsiris!A75,$AN$9:$AQ$1008,4,FALSE),"")</f>
        <v/>
      </c>
      <c r="M75" s="47" t="str">
        <f t="shared" si="71"/>
        <v/>
      </c>
      <c r="N75" s="47" t="str">
        <f>IF(AND($AV$7&gt;0,OutputOsiris!$A75&lt;&gt;"9999999"),VLOOKUP(OutputOsiris!A75,$AS$9:$AV$1008,4,FALSE),"")</f>
        <v/>
      </c>
      <c r="O75" s="47" t="str">
        <f t="shared" si="72"/>
        <v/>
      </c>
      <c r="P75" s="47" t="str">
        <f>IF(AND($BA$7&gt;0,OutputOsiris!$A75&lt;&gt;"9999999"),VLOOKUP(OutputOsiris!A75,$AX$9:$BA$1008,4,FALSE),"")</f>
        <v/>
      </c>
      <c r="Q75" s="47" t="str">
        <f t="shared" si="73"/>
        <v/>
      </c>
      <c r="R75" s="47" t="str">
        <f>IF(AND($BF$7&gt;0,OutputOsiris!$A75&lt;&gt;"9999999"),VLOOKUP(OutputOsiris!A75,$BC$9:$BF$1008,4,FALSE),"")</f>
        <v/>
      </c>
      <c r="S75" s="47" t="str">
        <f t="shared" si="74"/>
        <v/>
      </c>
      <c r="T75" s="47" t="str">
        <f>IF(AND($BK$7&gt;0,OutputOsiris!$A75&lt;&gt;"9999999"),VLOOKUP(OutputOsiris!A75,$BH$9:$BK$1008,4,FALSE),"")</f>
        <v/>
      </c>
      <c r="U75" s="47" t="str">
        <f t="shared" si="75"/>
        <v/>
      </c>
      <c r="V75" s="47" t="str">
        <f>IF(AND($BP$7&gt;0,OutputOsiris!$A75&lt;&gt;"9999999"),VLOOKUP(OutputOsiris!A75,$BM$9:$BP$1008,4,FALSE),"")</f>
        <v/>
      </c>
      <c r="W75" s="47" t="str">
        <f t="shared" si="76"/>
        <v/>
      </c>
      <c r="X75" s="47" t="str">
        <f>IF(AND($BU$7&gt;0,OutputOsiris!$A75&lt;&gt;"9999999"),VLOOKUP(OutputOsiris!A75,$BR$9:$BU$1008,4,FALSE),"")</f>
        <v/>
      </c>
      <c r="Y75" s="47" t="str">
        <f t="shared" si="77"/>
        <v/>
      </c>
      <c r="Z75" s="47" t="str">
        <f>IF(AND($BZ$7&gt;0,OutputOsiris!$A75&lt;&gt;"9999999"),VLOOKUP(OutputOsiris!A75,$BW$9:$BZ$1008,4,FALSE),"")</f>
        <v/>
      </c>
      <c r="AA75" s="47" t="str">
        <f t="shared" si="78"/>
        <v/>
      </c>
      <c r="AB75" s="47">
        <f t="shared" si="79"/>
        <v>0</v>
      </c>
      <c r="AC75" s="47">
        <f t="shared" si="80"/>
        <v>0</v>
      </c>
      <c r="AD75" s="47" t="str">
        <f t="shared" si="81"/>
        <v/>
      </c>
      <c r="AE75" s="48" t="str">
        <f>IF(ISBLANK(AF75),"",VLOOKUP(AD75,OutputOsiris!$A$9:$A$1008,1,FALSE))</f>
        <v/>
      </c>
      <c r="AF75" s="111"/>
      <c r="AG75" s="78"/>
      <c r="AH75" s="148" t="str">
        <f t="shared" si="55"/>
        <v/>
      </c>
      <c r="AI75" s="47" t="str">
        <f t="shared" si="82"/>
        <v/>
      </c>
      <c r="AJ75" s="48" t="str">
        <f>IF(ISBLANK(AK75),"",VLOOKUP(AI75,OutputOsiris!$A$9:$A$1008,1,FALSE))</f>
        <v/>
      </c>
      <c r="AK75" s="112"/>
      <c r="AL75" s="78"/>
      <c r="AM75" s="148" t="str">
        <f t="shared" si="56"/>
        <v/>
      </c>
      <c r="AN75" s="47" t="str">
        <f t="shared" si="83"/>
        <v/>
      </c>
      <c r="AO75" s="48" t="str">
        <f>IF(ISBLANK(AP75),"",VLOOKUP(AN75,OutputOsiris!$A$9:$A$1008,1,FALSE))</f>
        <v/>
      </c>
      <c r="AP75" s="111"/>
      <c r="AQ75" s="78"/>
      <c r="AR75" s="148" t="str">
        <f t="shared" si="57"/>
        <v/>
      </c>
      <c r="AS75" s="47" t="str">
        <f t="shared" si="84"/>
        <v/>
      </c>
      <c r="AT75" s="48" t="str">
        <f>IF(ISBLANK(AU75),"",VLOOKUP(AS75,OutputOsiris!$A$9:$A$1008,1,FALSE))</f>
        <v/>
      </c>
      <c r="AU75" s="111"/>
      <c r="AV75" s="78"/>
      <c r="AW75" s="148" t="str">
        <f t="shared" si="58"/>
        <v/>
      </c>
      <c r="AX75" s="47" t="str">
        <f t="shared" si="85"/>
        <v/>
      </c>
      <c r="AY75" s="48" t="str">
        <f>IF(ISBLANK(AZ75),"",VLOOKUP(AX75,OutputOsiris!$A$9:$A$1008,1,FALSE))</f>
        <v/>
      </c>
      <c r="AZ75" s="111"/>
      <c r="BA75" s="78"/>
      <c r="BB75" s="148" t="str">
        <f t="shared" si="59"/>
        <v/>
      </c>
      <c r="BC75" s="47" t="str">
        <f t="shared" si="86"/>
        <v/>
      </c>
      <c r="BD75" s="48" t="str">
        <f>IF(ISBLANK(BE75),"",VLOOKUP(BC75,OutputOsiris!$A$9:$A$1008,1,FALSE))</f>
        <v/>
      </c>
      <c r="BE75" s="111"/>
      <c r="BF75" s="78"/>
      <c r="BG75" s="148" t="str">
        <f t="shared" si="60"/>
        <v/>
      </c>
      <c r="BH75" s="47" t="str">
        <f t="shared" si="87"/>
        <v/>
      </c>
      <c r="BI75" s="48" t="str">
        <f>IF(ISBLANK(BJ75),"",VLOOKUP(BH75,OutputOsiris!$A$9:$A$1008,1,FALSE))</f>
        <v/>
      </c>
      <c r="BJ75" s="111"/>
      <c r="BK75" s="78"/>
      <c r="BL75" s="148" t="str">
        <f t="shared" si="61"/>
        <v/>
      </c>
      <c r="BM75" s="47" t="str">
        <f t="shared" si="88"/>
        <v/>
      </c>
      <c r="BN75" s="48" t="str">
        <f>IF(ISBLANK(BO75),"",VLOOKUP(BM75,OutputOsiris!$A$9:$A$1008,1,FALSE))</f>
        <v/>
      </c>
      <c r="BO75" s="111"/>
      <c r="BP75" s="78"/>
      <c r="BQ75" s="148" t="str">
        <f t="shared" si="62"/>
        <v/>
      </c>
      <c r="BR75" s="47" t="str">
        <f t="shared" si="89"/>
        <v/>
      </c>
      <c r="BS75" s="48" t="str">
        <f>IF(ISBLANK(BT75),"",VLOOKUP(BR75,OutputOsiris!$A$9:$A$1008,1,FALSE))</f>
        <v/>
      </c>
      <c r="BT75" s="111"/>
      <c r="BU75" s="78"/>
      <c r="BV75" s="148" t="str">
        <f t="shared" si="63"/>
        <v/>
      </c>
      <c r="BW75" s="47" t="str">
        <f t="shared" si="90"/>
        <v/>
      </c>
      <c r="BX75" s="48" t="str">
        <f>IF(ISBLANK(BY75),"",VLOOKUP(BW75,OutputOsiris!$A$9:$A$1008,1,FALSE))</f>
        <v/>
      </c>
      <c r="BY75" s="111"/>
      <c r="BZ75" s="78"/>
      <c r="CA75" s="148" t="str">
        <f t="shared" si="64"/>
        <v/>
      </c>
    </row>
    <row r="76" spans="1:79" x14ac:dyDescent="0.2">
      <c r="A76" s="47" t="str">
        <f>IF($H$1="Score",IF(OutputOsiris!A76&lt;&gt;"9999999",OutputOsiris!A76,""),"")</f>
        <v/>
      </c>
      <c r="B76" s="76" t="str">
        <f t="shared" si="65"/>
        <v/>
      </c>
      <c r="C76" s="143" t="str">
        <f t="shared" si="66"/>
        <v/>
      </c>
      <c r="D76" s="47" t="str">
        <f>IF($H$1="Cijfer",IF(OutputOsiris!A76&lt;&gt;"9999999",OutputOsiris!A76,""),"")</f>
        <v/>
      </c>
      <c r="E76" s="76" t="str">
        <f t="shared" si="67"/>
        <v/>
      </c>
      <c r="F76" s="143" t="str">
        <f t="shared" si="68"/>
        <v/>
      </c>
      <c r="G76" s="47" t="str">
        <f>IF(ISBLANK(OutputOsiris!B76),"",OutputOsiris!B76)</f>
        <v/>
      </c>
      <c r="H76" s="47">
        <f>IF(AND($AG$7&gt;0,OutputOsiris!$A76&lt;&gt;"9999999"),VLOOKUP(OutputOsiris!A76,$AD$9:$AG$1008,4,FALSE),"")</f>
        <v>0</v>
      </c>
      <c r="I76" s="47">
        <f t="shared" si="69"/>
        <v>0</v>
      </c>
      <c r="J76" s="47">
        <f>IF(AND($AL$7&gt;0,OutputOsiris!$A76&lt;&gt;"9999999"),VLOOKUP(OutputOsiris!A76,$AI$9:$AL$1008,4,FALSE),"")</f>
        <v>0</v>
      </c>
      <c r="K76" s="47">
        <f t="shared" si="70"/>
        <v>0</v>
      </c>
      <c r="L76" s="47" t="str">
        <f>IF(AND($AQ$7&gt;0,OutputOsiris!$A76&lt;&gt;"9999999"),VLOOKUP(OutputOsiris!A76,$AN$9:$AQ$1008,4,FALSE),"")</f>
        <v/>
      </c>
      <c r="M76" s="47" t="str">
        <f t="shared" si="71"/>
        <v/>
      </c>
      <c r="N76" s="47" t="str">
        <f>IF(AND($AV$7&gt;0,OutputOsiris!$A76&lt;&gt;"9999999"),VLOOKUP(OutputOsiris!A76,$AS$9:$AV$1008,4,FALSE),"")</f>
        <v/>
      </c>
      <c r="O76" s="47" t="str">
        <f t="shared" si="72"/>
        <v/>
      </c>
      <c r="P76" s="47" t="str">
        <f>IF(AND($BA$7&gt;0,OutputOsiris!$A76&lt;&gt;"9999999"),VLOOKUP(OutputOsiris!A76,$AX$9:$BA$1008,4,FALSE),"")</f>
        <v/>
      </c>
      <c r="Q76" s="47" t="str">
        <f t="shared" si="73"/>
        <v/>
      </c>
      <c r="R76" s="47" t="str">
        <f>IF(AND($BF$7&gt;0,OutputOsiris!$A76&lt;&gt;"9999999"),VLOOKUP(OutputOsiris!A76,$BC$9:$BF$1008,4,FALSE),"")</f>
        <v/>
      </c>
      <c r="S76" s="47" t="str">
        <f t="shared" si="74"/>
        <v/>
      </c>
      <c r="T76" s="47" t="str">
        <f>IF(AND($BK$7&gt;0,OutputOsiris!$A76&lt;&gt;"9999999"),VLOOKUP(OutputOsiris!A76,$BH$9:$BK$1008,4,FALSE),"")</f>
        <v/>
      </c>
      <c r="U76" s="47" t="str">
        <f t="shared" si="75"/>
        <v/>
      </c>
      <c r="V76" s="47" t="str">
        <f>IF(AND($BP$7&gt;0,OutputOsiris!$A76&lt;&gt;"9999999"),VLOOKUP(OutputOsiris!A76,$BM$9:$BP$1008,4,FALSE),"")</f>
        <v/>
      </c>
      <c r="W76" s="47" t="str">
        <f t="shared" si="76"/>
        <v/>
      </c>
      <c r="X76" s="47" t="str">
        <f>IF(AND($BU$7&gt;0,OutputOsiris!$A76&lt;&gt;"9999999"),VLOOKUP(OutputOsiris!A76,$BR$9:$BU$1008,4,FALSE),"")</f>
        <v/>
      </c>
      <c r="Y76" s="47" t="str">
        <f t="shared" si="77"/>
        <v/>
      </c>
      <c r="Z76" s="47" t="str">
        <f>IF(AND($BZ$7&gt;0,OutputOsiris!$A76&lt;&gt;"9999999"),VLOOKUP(OutputOsiris!A76,$BW$9:$BZ$1008,4,FALSE),"")</f>
        <v/>
      </c>
      <c r="AA76" s="47" t="str">
        <f t="shared" si="78"/>
        <v/>
      </c>
      <c r="AB76" s="47">
        <f t="shared" si="79"/>
        <v>0</v>
      </c>
      <c r="AC76" s="47">
        <f t="shared" si="80"/>
        <v>0</v>
      </c>
      <c r="AD76" s="47" t="str">
        <f t="shared" si="81"/>
        <v/>
      </c>
      <c r="AE76" s="48" t="str">
        <f>IF(ISBLANK(AF76),"",VLOOKUP(AD76,OutputOsiris!$A$9:$A$1008,1,FALSE))</f>
        <v/>
      </c>
      <c r="AF76" s="111"/>
      <c r="AG76" s="78"/>
      <c r="AH76" s="148" t="str">
        <f t="shared" si="55"/>
        <v/>
      </c>
      <c r="AI76" s="47" t="str">
        <f t="shared" si="82"/>
        <v/>
      </c>
      <c r="AJ76" s="48" t="str">
        <f>IF(ISBLANK(AK76),"",VLOOKUP(AI76,OutputOsiris!$A$9:$A$1008,1,FALSE))</f>
        <v/>
      </c>
      <c r="AK76" s="112"/>
      <c r="AL76" s="78"/>
      <c r="AM76" s="148" t="str">
        <f t="shared" si="56"/>
        <v/>
      </c>
      <c r="AN76" s="47" t="str">
        <f t="shared" si="83"/>
        <v/>
      </c>
      <c r="AO76" s="48" t="str">
        <f>IF(ISBLANK(AP76),"",VLOOKUP(AN76,OutputOsiris!$A$9:$A$1008,1,FALSE))</f>
        <v/>
      </c>
      <c r="AP76" s="111"/>
      <c r="AQ76" s="78"/>
      <c r="AR76" s="148" t="str">
        <f t="shared" si="57"/>
        <v/>
      </c>
      <c r="AS76" s="47" t="str">
        <f t="shared" si="84"/>
        <v/>
      </c>
      <c r="AT76" s="48" t="str">
        <f>IF(ISBLANK(AU76),"",VLOOKUP(AS76,OutputOsiris!$A$9:$A$1008,1,FALSE))</f>
        <v/>
      </c>
      <c r="AU76" s="111"/>
      <c r="AV76" s="78"/>
      <c r="AW76" s="148" t="str">
        <f t="shared" si="58"/>
        <v/>
      </c>
      <c r="AX76" s="47" t="str">
        <f t="shared" si="85"/>
        <v/>
      </c>
      <c r="AY76" s="48" t="str">
        <f>IF(ISBLANK(AZ76),"",VLOOKUP(AX76,OutputOsiris!$A$9:$A$1008,1,FALSE))</f>
        <v/>
      </c>
      <c r="AZ76" s="111"/>
      <c r="BA76" s="78"/>
      <c r="BB76" s="148" t="str">
        <f t="shared" si="59"/>
        <v/>
      </c>
      <c r="BC76" s="47" t="str">
        <f t="shared" si="86"/>
        <v/>
      </c>
      <c r="BD76" s="48" t="str">
        <f>IF(ISBLANK(BE76),"",VLOOKUP(BC76,OutputOsiris!$A$9:$A$1008,1,FALSE))</f>
        <v/>
      </c>
      <c r="BE76" s="111"/>
      <c r="BF76" s="78"/>
      <c r="BG76" s="148" t="str">
        <f t="shared" si="60"/>
        <v/>
      </c>
      <c r="BH76" s="47" t="str">
        <f t="shared" si="87"/>
        <v/>
      </c>
      <c r="BI76" s="48" t="str">
        <f>IF(ISBLANK(BJ76),"",VLOOKUP(BH76,OutputOsiris!$A$9:$A$1008,1,FALSE))</f>
        <v/>
      </c>
      <c r="BJ76" s="111"/>
      <c r="BK76" s="78"/>
      <c r="BL76" s="148" t="str">
        <f t="shared" si="61"/>
        <v/>
      </c>
      <c r="BM76" s="47" t="str">
        <f t="shared" si="88"/>
        <v/>
      </c>
      <c r="BN76" s="48" t="str">
        <f>IF(ISBLANK(BO76),"",VLOOKUP(BM76,OutputOsiris!$A$9:$A$1008,1,FALSE))</f>
        <v/>
      </c>
      <c r="BO76" s="111"/>
      <c r="BP76" s="78"/>
      <c r="BQ76" s="148" t="str">
        <f t="shared" si="62"/>
        <v/>
      </c>
      <c r="BR76" s="47" t="str">
        <f t="shared" si="89"/>
        <v/>
      </c>
      <c r="BS76" s="48" t="str">
        <f>IF(ISBLANK(BT76),"",VLOOKUP(BR76,OutputOsiris!$A$9:$A$1008,1,FALSE))</f>
        <v/>
      </c>
      <c r="BT76" s="111"/>
      <c r="BU76" s="78"/>
      <c r="BV76" s="148" t="str">
        <f t="shared" si="63"/>
        <v/>
      </c>
      <c r="BW76" s="47" t="str">
        <f t="shared" si="90"/>
        <v/>
      </c>
      <c r="BX76" s="48" t="str">
        <f>IF(ISBLANK(BY76),"",VLOOKUP(BW76,OutputOsiris!$A$9:$A$1008,1,FALSE))</f>
        <v/>
      </c>
      <c r="BY76" s="111"/>
      <c r="BZ76" s="78"/>
      <c r="CA76" s="148" t="str">
        <f t="shared" si="64"/>
        <v/>
      </c>
    </row>
    <row r="77" spans="1:79" x14ac:dyDescent="0.2">
      <c r="A77" s="47" t="str">
        <f>IF($H$1="Score",IF(OutputOsiris!A77&lt;&gt;"9999999",OutputOsiris!A77,""),"")</f>
        <v/>
      </c>
      <c r="B77" s="76" t="str">
        <f t="shared" si="65"/>
        <v/>
      </c>
      <c r="C77" s="143" t="str">
        <f t="shared" si="66"/>
        <v/>
      </c>
      <c r="D77" s="47" t="str">
        <f>IF($H$1="Cijfer",IF(OutputOsiris!A77&lt;&gt;"9999999",OutputOsiris!A77,""),"")</f>
        <v/>
      </c>
      <c r="E77" s="76" t="str">
        <f t="shared" si="67"/>
        <v/>
      </c>
      <c r="F77" s="143" t="str">
        <f t="shared" si="68"/>
        <v/>
      </c>
      <c r="G77" s="47" t="str">
        <f>IF(ISBLANK(OutputOsiris!B77),"",OutputOsiris!B77)</f>
        <v/>
      </c>
      <c r="H77" s="47">
        <f>IF(AND($AG$7&gt;0,OutputOsiris!$A77&lt;&gt;"9999999"),VLOOKUP(OutputOsiris!A77,$AD$9:$AG$1008,4,FALSE),"")</f>
        <v>0</v>
      </c>
      <c r="I77" s="47">
        <f t="shared" si="69"/>
        <v>0</v>
      </c>
      <c r="J77" s="47">
        <f>IF(AND($AL$7&gt;0,OutputOsiris!$A77&lt;&gt;"9999999"),VLOOKUP(OutputOsiris!A77,$AI$9:$AL$1008,4,FALSE),"")</f>
        <v>0</v>
      </c>
      <c r="K77" s="47">
        <f t="shared" si="70"/>
        <v>0</v>
      </c>
      <c r="L77" s="47" t="str">
        <f>IF(AND($AQ$7&gt;0,OutputOsiris!$A77&lt;&gt;"9999999"),VLOOKUP(OutputOsiris!A77,$AN$9:$AQ$1008,4,FALSE),"")</f>
        <v/>
      </c>
      <c r="M77" s="47" t="str">
        <f t="shared" si="71"/>
        <v/>
      </c>
      <c r="N77" s="47" t="str">
        <f>IF(AND($AV$7&gt;0,OutputOsiris!$A77&lt;&gt;"9999999"),VLOOKUP(OutputOsiris!A77,$AS$9:$AV$1008,4,FALSE),"")</f>
        <v/>
      </c>
      <c r="O77" s="47" t="str">
        <f t="shared" si="72"/>
        <v/>
      </c>
      <c r="P77" s="47" t="str">
        <f>IF(AND($BA$7&gt;0,OutputOsiris!$A77&lt;&gt;"9999999"),VLOOKUP(OutputOsiris!A77,$AX$9:$BA$1008,4,FALSE),"")</f>
        <v/>
      </c>
      <c r="Q77" s="47" t="str">
        <f t="shared" si="73"/>
        <v/>
      </c>
      <c r="R77" s="47" t="str">
        <f>IF(AND($BF$7&gt;0,OutputOsiris!$A77&lt;&gt;"9999999"),VLOOKUP(OutputOsiris!A77,$BC$9:$BF$1008,4,FALSE),"")</f>
        <v/>
      </c>
      <c r="S77" s="47" t="str">
        <f t="shared" si="74"/>
        <v/>
      </c>
      <c r="T77" s="47" t="str">
        <f>IF(AND($BK$7&gt;0,OutputOsiris!$A77&lt;&gt;"9999999"),VLOOKUP(OutputOsiris!A77,$BH$9:$BK$1008,4,FALSE),"")</f>
        <v/>
      </c>
      <c r="U77" s="47" t="str">
        <f t="shared" si="75"/>
        <v/>
      </c>
      <c r="V77" s="47" t="str">
        <f>IF(AND($BP$7&gt;0,OutputOsiris!$A77&lt;&gt;"9999999"),VLOOKUP(OutputOsiris!A77,$BM$9:$BP$1008,4,FALSE),"")</f>
        <v/>
      </c>
      <c r="W77" s="47" t="str">
        <f t="shared" si="76"/>
        <v/>
      </c>
      <c r="X77" s="47" t="str">
        <f>IF(AND($BU$7&gt;0,OutputOsiris!$A77&lt;&gt;"9999999"),VLOOKUP(OutputOsiris!A77,$BR$9:$BU$1008,4,FALSE),"")</f>
        <v/>
      </c>
      <c r="Y77" s="47" t="str">
        <f t="shared" si="77"/>
        <v/>
      </c>
      <c r="Z77" s="47" t="str">
        <f>IF(AND($BZ$7&gt;0,OutputOsiris!$A77&lt;&gt;"9999999"),VLOOKUP(OutputOsiris!A77,$BW$9:$BZ$1008,4,FALSE),"")</f>
        <v/>
      </c>
      <c r="AA77" s="47" t="str">
        <f t="shared" si="78"/>
        <v/>
      </c>
      <c r="AB77" s="47">
        <f t="shared" si="79"/>
        <v>0</v>
      </c>
      <c r="AC77" s="47">
        <f t="shared" si="80"/>
        <v>0</v>
      </c>
      <c r="AD77" s="47" t="str">
        <f t="shared" si="81"/>
        <v/>
      </c>
      <c r="AE77" s="48" t="str">
        <f>IF(ISBLANK(AF77),"",VLOOKUP(AD77,OutputOsiris!$A$9:$A$1008,1,FALSE))</f>
        <v/>
      </c>
      <c r="AF77" s="111"/>
      <c r="AG77" s="78"/>
      <c r="AH77" s="148" t="str">
        <f t="shared" si="55"/>
        <v/>
      </c>
      <c r="AI77" s="47" t="str">
        <f t="shared" si="82"/>
        <v/>
      </c>
      <c r="AJ77" s="48" t="str">
        <f>IF(ISBLANK(AK77),"",VLOOKUP(AI77,OutputOsiris!$A$9:$A$1008,1,FALSE))</f>
        <v/>
      </c>
      <c r="AK77" s="112"/>
      <c r="AL77" s="78"/>
      <c r="AM77" s="148" t="str">
        <f t="shared" si="56"/>
        <v/>
      </c>
      <c r="AN77" s="47" t="str">
        <f t="shared" si="83"/>
        <v/>
      </c>
      <c r="AO77" s="48" t="str">
        <f>IF(ISBLANK(AP77),"",VLOOKUP(AN77,OutputOsiris!$A$9:$A$1008,1,FALSE))</f>
        <v/>
      </c>
      <c r="AP77" s="111"/>
      <c r="AQ77" s="78"/>
      <c r="AR77" s="148" t="str">
        <f t="shared" si="57"/>
        <v/>
      </c>
      <c r="AS77" s="47" t="str">
        <f t="shared" si="84"/>
        <v/>
      </c>
      <c r="AT77" s="48" t="str">
        <f>IF(ISBLANK(AU77),"",VLOOKUP(AS77,OutputOsiris!$A$9:$A$1008,1,FALSE))</f>
        <v/>
      </c>
      <c r="AU77" s="111"/>
      <c r="AV77" s="78"/>
      <c r="AW77" s="148" t="str">
        <f t="shared" si="58"/>
        <v/>
      </c>
      <c r="AX77" s="47" t="str">
        <f t="shared" si="85"/>
        <v/>
      </c>
      <c r="AY77" s="48" t="str">
        <f>IF(ISBLANK(AZ77),"",VLOOKUP(AX77,OutputOsiris!$A$9:$A$1008,1,FALSE))</f>
        <v/>
      </c>
      <c r="AZ77" s="111"/>
      <c r="BA77" s="78"/>
      <c r="BB77" s="148" t="str">
        <f t="shared" si="59"/>
        <v/>
      </c>
      <c r="BC77" s="47" t="str">
        <f t="shared" si="86"/>
        <v/>
      </c>
      <c r="BD77" s="48" t="str">
        <f>IF(ISBLANK(BE77),"",VLOOKUP(BC77,OutputOsiris!$A$9:$A$1008,1,FALSE))</f>
        <v/>
      </c>
      <c r="BE77" s="111"/>
      <c r="BF77" s="78"/>
      <c r="BG77" s="148" t="str">
        <f t="shared" si="60"/>
        <v/>
      </c>
      <c r="BH77" s="47" t="str">
        <f t="shared" si="87"/>
        <v/>
      </c>
      <c r="BI77" s="48" t="str">
        <f>IF(ISBLANK(BJ77),"",VLOOKUP(BH77,OutputOsiris!$A$9:$A$1008,1,FALSE))</f>
        <v/>
      </c>
      <c r="BJ77" s="111"/>
      <c r="BK77" s="78"/>
      <c r="BL77" s="148" t="str">
        <f t="shared" si="61"/>
        <v/>
      </c>
      <c r="BM77" s="47" t="str">
        <f t="shared" si="88"/>
        <v/>
      </c>
      <c r="BN77" s="48" t="str">
        <f>IF(ISBLANK(BO77),"",VLOOKUP(BM77,OutputOsiris!$A$9:$A$1008,1,FALSE))</f>
        <v/>
      </c>
      <c r="BO77" s="111"/>
      <c r="BP77" s="78"/>
      <c r="BQ77" s="148" t="str">
        <f t="shared" si="62"/>
        <v/>
      </c>
      <c r="BR77" s="47" t="str">
        <f t="shared" si="89"/>
        <v/>
      </c>
      <c r="BS77" s="48" t="str">
        <f>IF(ISBLANK(BT77),"",VLOOKUP(BR77,OutputOsiris!$A$9:$A$1008,1,FALSE))</f>
        <v/>
      </c>
      <c r="BT77" s="111"/>
      <c r="BU77" s="78"/>
      <c r="BV77" s="148" t="str">
        <f t="shared" si="63"/>
        <v/>
      </c>
      <c r="BW77" s="47" t="str">
        <f t="shared" si="90"/>
        <v/>
      </c>
      <c r="BX77" s="48" t="str">
        <f>IF(ISBLANK(BY77),"",VLOOKUP(BW77,OutputOsiris!$A$9:$A$1008,1,FALSE))</f>
        <v/>
      </c>
      <c r="BY77" s="111"/>
      <c r="BZ77" s="78"/>
      <c r="CA77" s="148" t="str">
        <f t="shared" si="64"/>
        <v/>
      </c>
    </row>
    <row r="78" spans="1:79" x14ac:dyDescent="0.2">
      <c r="A78" s="47" t="str">
        <f>IF($H$1="Score",IF(OutputOsiris!A78&lt;&gt;"9999999",OutputOsiris!A78,""),"")</f>
        <v/>
      </c>
      <c r="B78" s="76" t="str">
        <f t="shared" si="65"/>
        <v/>
      </c>
      <c r="C78" s="143" t="str">
        <f t="shared" si="66"/>
        <v/>
      </c>
      <c r="D78" s="47" t="str">
        <f>IF($H$1="Cijfer",IF(OutputOsiris!A78&lt;&gt;"9999999",OutputOsiris!A78,""),"")</f>
        <v/>
      </c>
      <c r="E78" s="76" t="str">
        <f t="shared" si="67"/>
        <v/>
      </c>
      <c r="F78" s="143" t="str">
        <f t="shared" si="68"/>
        <v/>
      </c>
      <c r="G78" s="47" t="str">
        <f>IF(ISBLANK(OutputOsiris!B78),"",OutputOsiris!B78)</f>
        <v/>
      </c>
      <c r="H78" s="47">
        <f>IF(AND($AG$7&gt;0,OutputOsiris!$A78&lt;&gt;"9999999"),VLOOKUP(OutputOsiris!A78,$AD$9:$AG$1008,4,FALSE),"")</f>
        <v>0</v>
      </c>
      <c r="I78" s="47">
        <f t="shared" si="69"/>
        <v>0</v>
      </c>
      <c r="J78" s="47">
        <f>IF(AND($AL$7&gt;0,OutputOsiris!$A78&lt;&gt;"9999999"),VLOOKUP(OutputOsiris!A78,$AI$9:$AL$1008,4,FALSE),"")</f>
        <v>0</v>
      </c>
      <c r="K78" s="47">
        <f t="shared" si="70"/>
        <v>0</v>
      </c>
      <c r="L78" s="47" t="str">
        <f>IF(AND($AQ$7&gt;0,OutputOsiris!$A78&lt;&gt;"9999999"),VLOOKUP(OutputOsiris!A78,$AN$9:$AQ$1008,4,FALSE),"")</f>
        <v/>
      </c>
      <c r="M78" s="47" t="str">
        <f t="shared" si="71"/>
        <v/>
      </c>
      <c r="N78" s="47" t="str">
        <f>IF(AND($AV$7&gt;0,OutputOsiris!$A78&lt;&gt;"9999999"),VLOOKUP(OutputOsiris!A78,$AS$9:$AV$1008,4,FALSE),"")</f>
        <v/>
      </c>
      <c r="O78" s="47" t="str">
        <f t="shared" si="72"/>
        <v/>
      </c>
      <c r="P78" s="47" t="str">
        <f>IF(AND($BA$7&gt;0,OutputOsiris!$A78&lt;&gt;"9999999"),VLOOKUP(OutputOsiris!A78,$AX$9:$BA$1008,4,FALSE),"")</f>
        <v/>
      </c>
      <c r="Q78" s="47" t="str">
        <f t="shared" si="73"/>
        <v/>
      </c>
      <c r="R78" s="47" t="str">
        <f>IF(AND($BF$7&gt;0,OutputOsiris!$A78&lt;&gt;"9999999"),VLOOKUP(OutputOsiris!A78,$BC$9:$BF$1008,4,FALSE),"")</f>
        <v/>
      </c>
      <c r="S78" s="47" t="str">
        <f t="shared" si="74"/>
        <v/>
      </c>
      <c r="T78" s="47" t="str">
        <f>IF(AND($BK$7&gt;0,OutputOsiris!$A78&lt;&gt;"9999999"),VLOOKUP(OutputOsiris!A78,$BH$9:$BK$1008,4,FALSE),"")</f>
        <v/>
      </c>
      <c r="U78" s="47" t="str">
        <f t="shared" si="75"/>
        <v/>
      </c>
      <c r="V78" s="47" t="str">
        <f>IF(AND($BP$7&gt;0,OutputOsiris!$A78&lt;&gt;"9999999"),VLOOKUP(OutputOsiris!A78,$BM$9:$BP$1008,4,FALSE),"")</f>
        <v/>
      </c>
      <c r="W78" s="47" t="str">
        <f t="shared" si="76"/>
        <v/>
      </c>
      <c r="X78" s="47" t="str">
        <f>IF(AND($BU$7&gt;0,OutputOsiris!$A78&lt;&gt;"9999999"),VLOOKUP(OutputOsiris!A78,$BR$9:$BU$1008,4,FALSE),"")</f>
        <v/>
      </c>
      <c r="Y78" s="47" t="str">
        <f t="shared" si="77"/>
        <v/>
      </c>
      <c r="Z78" s="47" t="str">
        <f>IF(AND($BZ$7&gt;0,OutputOsiris!$A78&lt;&gt;"9999999"),VLOOKUP(OutputOsiris!A78,$BW$9:$BZ$1008,4,FALSE),"")</f>
        <v/>
      </c>
      <c r="AA78" s="47" t="str">
        <f t="shared" si="78"/>
        <v/>
      </c>
      <c r="AB78" s="47">
        <f t="shared" si="79"/>
        <v>0</v>
      </c>
      <c r="AC78" s="47">
        <f t="shared" si="80"/>
        <v>0</v>
      </c>
      <c r="AD78" s="47" t="str">
        <f t="shared" si="81"/>
        <v/>
      </c>
      <c r="AE78" s="48" t="str">
        <f>IF(ISBLANK(AF78),"",VLOOKUP(AD78,OutputOsiris!$A$9:$A$1008,1,FALSE))</f>
        <v/>
      </c>
      <c r="AF78" s="111"/>
      <c r="AG78" s="78"/>
      <c r="AH78" s="148" t="str">
        <f t="shared" si="55"/>
        <v/>
      </c>
      <c r="AI78" s="47" t="str">
        <f t="shared" si="82"/>
        <v/>
      </c>
      <c r="AJ78" s="48" t="str">
        <f>IF(ISBLANK(AK78),"",VLOOKUP(AI78,OutputOsiris!$A$9:$A$1008,1,FALSE))</f>
        <v/>
      </c>
      <c r="AK78" s="112"/>
      <c r="AL78" s="78"/>
      <c r="AM78" s="148" t="str">
        <f t="shared" si="56"/>
        <v/>
      </c>
      <c r="AN78" s="47" t="str">
        <f t="shared" si="83"/>
        <v/>
      </c>
      <c r="AO78" s="48" t="str">
        <f>IF(ISBLANK(AP78),"",VLOOKUP(AN78,OutputOsiris!$A$9:$A$1008,1,FALSE))</f>
        <v/>
      </c>
      <c r="AP78" s="111"/>
      <c r="AQ78" s="78"/>
      <c r="AR78" s="148" t="str">
        <f t="shared" si="57"/>
        <v/>
      </c>
      <c r="AS78" s="47" t="str">
        <f t="shared" si="84"/>
        <v/>
      </c>
      <c r="AT78" s="48" t="str">
        <f>IF(ISBLANK(AU78),"",VLOOKUP(AS78,OutputOsiris!$A$9:$A$1008,1,FALSE))</f>
        <v/>
      </c>
      <c r="AU78" s="111"/>
      <c r="AV78" s="78"/>
      <c r="AW78" s="148" t="str">
        <f t="shared" si="58"/>
        <v/>
      </c>
      <c r="AX78" s="47" t="str">
        <f t="shared" si="85"/>
        <v/>
      </c>
      <c r="AY78" s="48" t="str">
        <f>IF(ISBLANK(AZ78),"",VLOOKUP(AX78,OutputOsiris!$A$9:$A$1008,1,FALSE))</f>
        <v/>
      </c>
      <c r="AZ78" s="111"/>
      <c r="BA78" s="78"/>
      <c r="BB78" s="148" t="str">
        <f t="shared" si="59"/>
        <v/>
      </c>
      <c r="BC78" s="47" t="str">
        <f t="shared" si="86"/>
        <v/>
      </c>
      <c r="BD78" s="48" t="str">
        <f>IF(ISBLANK(BE78),"",VLOOKUP(BC78,OutputOsiris!$A$9:$A$1008,1,FALSE))</f>
        <v/>
      </c>
      <c r="BE78" s="111"/>
      <c r="BF78" s="78"/>
      <c r="BG78" s="148" t="str">
        <f t="shared" si="60"/>
        <v/>
      </c>
      <c r="BH78" s="47" t="str">
        <f t="shared" si="87"/>
        <v/>
      </c>
      <c r="BI78" s="48" t="str">
        <f>IF(ISBLANK(BJ78),"",VLOOKUP(BH78,OutputOsiris!$A$9:$A$1008,1,FALSE))</f>
        <v/>
      </c>
      <c r="BJ78" s="111"/>
      <c r="BK78" s="78"/>
      <c r="BL78" s="148" t="str">
        <f t="shared" si="61"/>
        <v/>
      </c>
      <c r="BM78" s="47" t="str">
        <f t="shared" si="88"/>
        <v/>
      </c>
      <c r="BN78" s="48" t="str">
        <f>IF(ISBLANK(BO78),"",VLOOKUP(BM78,OutputOsiris!$A$9:$A$1008,1,FALSE))</f>
        <v/>
      </c>
      <c r="BO78" s="111"/>
      <c r="BP78" s="78"/>
      <c r="BQ78" s="148" t="str">
        <f t="shared" si="62"/>
        <v/>
      </c>
      <c r="BR78" s="47" t="str">
        <f t="shared" si="89"/>
        <v/>
      </c>
      <c r="BS78" s="48" t="str">
        <f>IF(ISBLANK(BT78),"",VLOOKUP(BR78,OutputOsiris!$A$9:$A$1008,1,FALSE))</f>
        <v/>
      </c>
      <c r="BT78" s="111"/>
      <c r="BU78" s="78"/>
      <c r="BV78" s="148" t="str">
        <f t="shared" si="63"/>
        <v/>
      </c>
      <c r="BW78" s="47" t="str">
        <f t="shared" si="90"/>
        <v/>
      </c>
      <c r="BX78" s="48" t="str">
        <f>IF(ISBLANK(BY78),"",VLOOKUP(BW78,OutputOsiris!$A$9:$A$1008,1,FALSE))</f>
        <v/>
      </c>
      <c r="BY78" s="111"/>
      <c r="BZ78" s="78"/>
      <c r="CA78" s="148" t="str">
        <f t="shared" si="64"/>
        <v/>
      </c>
    </row>
    <row r="79" spans="1:79" x14ac:dyDescent="0.2">
      <c r="A79" s="47" t="str">
        <f>IF($H$1="Score",IF(OutputOsiris!A79&lt;&gt;"9999999",OutputOsiris!A79,""),"")</f>
        <v/>
      </c>
      <c r="B79" s="76" t="str">
        <f t="shared" si="65"/>
        <v/>
      </c>
      <c r="C79" s="143" t="str">
        <f t="shared" si="66"/>
        <v/>
      </c>
      <c r="D79" s="47" t="str">
        <f>IF($H$1="Cijfer",IF(OutputOsiris!A79&lt;&gt;"9999999",OutputOsiris!A79,""),"")</f>
        <v/>
      </c>
      <c r="E79" s="76" t="str">
        <f t="shared" si="67"/>
        <v/>
      </c>
      <c r="F79" s="143" t="str">
        <f t="shared" si="68"/>
        <v/>
      </c>
      <c r="G79" s="47" t="str">
        <f>IF(ISBLANK(OutputOsiris!B79),"",OutputOsiris!B79)</f>
        <v/>
      </c>
      <c r="H79" s="47">
        <f>IF(AND($AG$7&gt;0,OutputOsiris!$A79&lt;&gt;"9999999"),VLOOKUP(OutputOsiris!A79,$AD$9:$AG$1008,4,FALSE),"")</f>
        <v>0</v>
      </c>
      <c r="I79" s="47">
        <f t="shared" si="69"/>
        <v>0</v>
      </c>
      <c r="J79" s="47">
        <f>IF(AND($AL$7&gt;0,OutputOsiris!$A79&lt;&gt;"9999999"),VLOOKUP(OutputOsiris!A79,$AI$9:$AL$1008,4,FALSE),"")</f>
        <v>0</v>
      </c>
      <c r="K79" s="47">
        <f t="shared" si="70"/>
        <v>0</v>
      </c>
      <c r="L79" s="47" t="str">
        <f>IF(AND($AQ$7&gt;0,OutputOsiris!$A79&lt;&gt;"9999999"),VLOOKUP(OutputOsiris!A79,$AN$9:$AQ$1008,4,FALSE),"")</f>
        <v/>
      </c>
      <c r="M79" s="47" t="str">
        <f t="shared" si="71"/>
        <v/>
      </c>
      <c r="N79" s="47" t="str">
        <f>IF(AND($AV$7&gt;0,OutputOsiris!$A79&lt;&gt;"9999999"),VLOOKUP(OutputOsiris!A79,$AS$9:$AV$1008,4,FALSE),"")</f>
        <v/>
      </c>
      <c r="O79" s="47" t="str">
        <f t="shared" si="72"/>
        <v/>
      </c>
      <c r="P79" s="47" t="str">
        <f>IF(AND($BA$7&gt;0,OutputOsiris!$A79&lt;&gt;"9999999"),VLOOKUP(OutputOsiris!A79,$AX$9:$BA$1008,4,FALSE),"")</f>
        <v/>
      </c>
      <c r="Q79" s="47" t="str">
        <f t="shared" si="73"/>
        <v/>
      </c>
      <c r="R79" s="47" t="str">
        <f>IF(AND($BF$7&gt;0,OutputOsiris!$A79&lt;&gt;"9999999"),VLOOKUP(OutputOsiris!A79,$BC$9:$BF$1008,4,FALSE),"")</f>
        <v/>
      </c>
      <c r="S79" s="47" t="str">
        <f t="shared" si="74"/>
        <v/>
      </c>
      <c r="T79" s="47" t="str">
        <f>IF(AND($BK$7&gt;0,OutputOsiris!$A79&lt;&gt;"9999999"),VLOOKUP(OutputOsiris!A79,$BH$9:$BK$1008,4,FALSE),"")</f>
        <v/>
      </c>
      <c r="U79" s="47" t="str">
        <f t="shared" si="75"/>
        <v/>
      </c>
      <c r="V79" s="47" t="str">
        <f>IF(AND($BP$7&gt;0,OutputOsiris!$A79&lt;&gt;"9999999"),VLOOKUP(OutputOsiris!A79,$BM$9:$BP$1008,4,FALSE),"")</f>
        <v/>
      </c>
      <c r="W79" s="47" t="str">
        <f t="shared" si="76"/>
        <v/>
      </c>
      <c r="X79" s="47" t="str">
        <f>IF(AND($BU$7&gt;0,OutputOsiris!$A79&lt;&gt;"9999999"),VLOOKUP(OutputOsiris!A79,$BR$9:$BU$1008,4,FALSE),"")</f>
        <v/>
      </c>
      <c r="Y79" s="47" t="str">
        <f t="shared" si="77"/>
        <v/>
      </c>
      <c r="Z79" s="47" t="str">
        <f>IF(AND($BZ$7&gt;0,OutputOsiris!$A79&lt;&gt;"9999999"),VLOOKUP(OutputOsiris!A79,$BW$9:$BZ$1008,4,FALSE),"")</f>
        <v/>
      </c>
      <c r="AA79" s="47" t="str">
        <f t="shared" si="78"/>
        <v/>
      </c>
      <c r="AB79" s="47">
        <f t="shared" si="79"/>
        <v>0</v>
      </c>
      <c r="AC79" s="47">
        <f t="shared" si="80"/>
        <v>0</v>
      </c>
      <c r="AD79" s="47" t="str">
        <f t="shared" si="81"/>
        <v/>
      </c>
      <c r="AE79" s="48" t="str">
        <f>IF(ISBLANK(AF79),"",VLOOKUP(AD79,OutputOsiris!$A$9:$A$1008,1,FALSE))</f>
        <v/>
      </c>
      <c r="AF79" s="111"/>
      <c r="AG79" s="78"/>
      <c r="AH79" s="148" t="str">
        <f t="shared" si="55"/>
        <v/>
      </c>
      <c r="AI79" s="47" t="str">
        <f t="shared" si="82"/>
        <v/>
      </c>
      <c r="AJ79" s="48" t="str">
        <f>IF(ISBLANK(AK79),"",VLOOKUP(AI79,OutputOsiris!$A$9:$A$1008,1,FALSE))</f>
        <v/>
      </c>
      <c r="AK79" s="112"/>
      <c r="AL79" s="78"/>
      <c r="AM79" s="148" t="str">
        <f t="shared" si="56"/>
        <v/>
      </c>
      <c r="AN79" s="47" t="str">
        <f t="shared" si="83"/>
        <v/>
      </c>
      <c r="AO79" s="48" t="str">
        <f>IF(ISBLANK(AP79),"",VLOOKUP(AN79,OutputOsiris!$A$9:$A$1008,1,FALSE))</f>
        <v/>
      </c>
      <c r="AP79" s="111"/>
      <c r="AQ79" s="78"/>
      <c r="AR79" s="148" t="str">
        <f t="shared" si="57"/>
        <v/>
      </c>
      <c r="AS79" s="47" t="str">
        <f t="shared" si="84"/>
        <v/>
      </c>
      <c r="AT79" s="48" t="str">
        <f>IF(ISBLANK(AU79),"",VLOOKUP(AS79,OutputOsiris!$A$9:$A$1008,1,FALSE))</f>
        <v/>
      </c>
      <c r="AU79" s="111"/>
      <c r="AV79" s="78"/>
      <c r="AW79" s="148" t="str">
        <f t="shared" si="58"/>
        <v/>
      </c>
      <c r="AX79" s="47" t="str">
        <f t="shared" si="85"/>
        <v/>
      </c>
      <c r="AY79" s="48" t="str">
        <f>IF(ISBLANK(AZ79),"",VLOOKUP(AX79,OutputOsiris!$A$9:$A$1008,1,FALSE))</f>
        <v/>
      </c>
      <c r="AZ79" s="111"/>
      <c r="BA79" s="78"/>
      <c r="BB79" s="148" t="str">
        <f t="shared" si="59"/>
        <v/>
      </c>
      <c r="BC79" s="47" t="str">
        <f t="shared" si="86"/>
        <v/>
      </c>
      <c r="BD79" s="48" t="str">
        <f>IF(ISBLANK(BE79),"",VLOOKUP(BC79,OutputOsiris!$A$9:$A$1008,1,FALSE))</f>
        <v/>
      </c>
      <c r="BE79" s="111"/>
      <c r="BF79" s="78"/>
      <c r="BG79" s="148" t="str">
        <f t="shared" si="60"/>
        <v/>
      </c>
      <c r="BH79" s="47" t="str">
        <f t="shared" si="87"/>
        <v/>
      </c>
      <c r="BI79" s="48" t="str">
        <f>IF(ISBLANK(BJ79),"",VLOOKUP(BH79,OutputOsiris!$A$9:$A$1008,1,FALSE))</f>
        <v/>
      </c>
      <c r="BJ79" s="111"/>
      <c r="BK79" s="78"/>
      <c r="BL79" s="148" t="str">
        <f t="shared" si="61"/>
        <v/>
      </c>
      <c r="BM79" s="47" t="str">
        <f t="shared" si="88"/>
        <v/>
      </c>
      <c r="BN79" s="48" t="str">
        <f>IF(ISBLANK(BO79),"",VLOOKUP(BM79,OutputOsiris!$A$9:$A$1008,1,FALSE))</f>
        <v/>
      </c>
      <c r="BO79" s="111"/>
      <c r="BP79" s="78"/>
      <c r="BQ79" s="148" t="str">
        <f t="shared" si="62"/>
        <v/>
      </c>
      <c r="BR79" s="47" t="str">
        <f t="shared" si="89"/>
        <v/>
      </c>
      <c r="BS79" s="48" t="str">
        <f>IF(ISBLANK(BT79),"",VLOOKUP(BR79,OutputOsiris!$A$9:$A$1008,1,FALSE))</f>
        <v/>
      </c>
      <c r="BT79" s="111"/>
      <c r="BU79" s="78"/>
      <c r="BV79" s="148" t="str">
        <f t="shared" si="63"/>
        <v/>
      </c>
      <c r="BW79" s="47" t="str">
        <f t="shared" si="90"/>
        <v/>
      </c>
      <c r="BX79" s="48" t="str">
        <f>IF(ISBLANK(BY79),"",VLOOKUP(BW79,OutputOsiris!$A$9:$A$1008,1,FALSE))</f>
        <v/>
      </c>
      <c r="BY79" s="111"/>
      <c r="BZ79" s="78"/>
      <c r="CA79" s="148" t="str">
        <f t="shared" si="64"/>
        <v/>
      </c>
    </row>
    <row r="80" spans="1:79" x14ac:dyDescent="0.2">
      <c r="A80" s="47" t="str">
        <f>IF($H$1="Score",IF(OutputOsiris!A80&lt;&gt;"9999999",OutputOsiris!A80,""),"")</f>
        <v/>
      </c>
      <c r="B80" s="76" t="str">
        <f t="shared" si="65"/>
        <v/>
      </c>
      <c r="C80" s="143" t="str">
        <f t="shared" si="66"/>
        <v/>
      </c>
      <c r="D80" s="47" t="str">
        <f>IF($H$1="Cijfer",IF(OutputOsiris!A80&lt;&gt;"9999999",OutputOsiris!A80,""),"")</f>
        <v/>
      </c>
      <c r="E80" s="76" t="str">
        <f t="shared" si="67"/>
        <v/>
      </c>
      <c r="F80" s="143" t="str">
        <f t="shared" si="68"/>
        <v/>
      </c>
      <c r="G80" s="47" t="str">
        <f>IF(ISBLANK(OutputOsiris!B80),"",OutputOsiris!B80)</f>
        <v/>
      </c>
      <c r="H80" s="47">
        <f>IF(AND($AG$7&gt;0,OutputOsiris!$A80&lt;&gt;"9999999"),VLOOKUP(OutputOsiris!A80,$AD$9:$AG$1008,4,FALSE),"")</f>
        <v>0</v>
      </c>
      <c r="I80" s="47">
        <f t="shared" si="69"/>
        <v>0</v>
      </c>
      <c r="J80" s="47">
        <f>IF(AND($AL$7&gt;0,OutputOsiris!$A80&lt;&gt;"9999999"),VLOOKUP(OutputOsiris!A80,$AI$9:$AL$1008,4,FALSE),"")</f>
        <v>0</v>
      </c>
      <c r="K80" s="47">
        <f t="shared" si="70"/>
        <v>0</v>
      </c>
      <c r="L80" s="47" t="str">
        <f>IF(AND($AQ$7&gt;0,OutputOsiris!$A80&lt;&gt;"9999999"),VLOOKUP(OutputOsiris!A80,$AN$9:$AQ$1008,4,FALSE),"")</f>
        <v/>
      </c>
      <c r="M80" s="47" t="str">
        <f t="shared" si="71"/>
        <v/>
      </c>
      <c r="N80" s="47" t="str">
        <f>IF(AND($AV$7&gt;0,OutputOsiris!$A80&lt;&gt;"9999999"),VLOOKUP(OutputOsiris!A80,$AS$9:$AV$1008,4,FALSE),"")</f>
        <v/>
      </c>
      <c r="O80" s="47" t="str">
        <f t="shared" si="72"/>
        <v/>
      </c>
      <c r="P80" s="47" t="str">
        <f>IF(AND($BA$7&gt;0,OutputOsiris!$A80&lt;&gt;"9999999"),VLOOKUP(OutputOsiris!A80,$AX$9:$BA$1008,4,FALSE),"")</f>
        <v/>
      </c>
      <c r="Q80" s="47" t="str">
        <f t="shared" si="73"/>
        <v/>
      </c>
      <c r="R80" s="47" t="str">
        <f>IF(AND($BF$7&gt;0,OutputOsiris!$A80&lt;&gt;"9999999"),VLOOKUP(OutputOsiris!A80,$BC$9:$BF$1008,4,FALSE),"")</f>
        <v/>
      </c>
      <c r="S80" s="47" t="str">
        <f t="shared" si="74"/>
        <v/>
      </c>
      <c r="T80" s="47" t="str">
        <f>IF(AND($BK$7&gt;0,OutputOsiris!$A80&lt;&gt;"9999999"),VLOOKUP(OutputOsiris!A80,$BH$9:$BK$1008,4,FALSE),"")</f>
        <v/>
      </c>
      <c r="U80" s="47" t="str">
        <f t="shared" si="75"/>
        <v/>
      </c>
      <c r="V80" s="47" t="str">
        <f>IF(AND($BP$7&gt;0,OutputOsiris!$A80&lt;&gt;"9999999"),VLOOKUP(OutputOsiris!A80,$BM$9:$BP$1008,4,FALSE),"")</f>
        <v/>
      </c>
      <c r="W80" s="47" t="str">
        <f t="shared" si="76"/>
        <v/>
      </c>
      <c r="X80" s="47" t="str">
        <f>IF(AND($BU$7&gt;0,OutputOsiris!$A80&lt;&gt;"9999999"),VLOOKUP(OutputOsiris!A80,$BR$9:$BU$1008,4,FALSE),"")</f>
        <v/>
      </c>
      <c r="Y80" s="47" t="str">
        <f t="shared" si="77"/>
        <v/>
      </c>
      <c r="Z80" s="47" t="str">
        <f>IF(AND($BZ$7&gt;0,OutputOsiris!$A80&lt;&gt;"9999999"),VLOOKUP(OutputOsiris!A80,$BW$9:$BZ$1008,4,FALSE),"")</f>
        <v/>
      </c>
      <c r="AA80" s="47" t="str">
        <f t="shared" si="78"/>
        <v/>
      </c>
      <c r="AB80" s="47">
        <f t="shared" si="79"/>
        <v>0</v>
      </c>
      <c r="AC80" s="47">
        <f t="shared" si="80"/>
        <v>0</v>
      </c>
      <c r="AD80" s="47" t="str">
        <f t="shared" si="81"/>
        <v/>
      </c>
      <c r="AE80" s="48" t="str">
        <f>IF(ISBLANK(AF80),"",VLOOKUP(AD80,OutputOsiris!$A$9:$A$1008,1,FALSE))</f>
        <v/>
      </c>
      <c r="AF80" s="111"/>
      <c r="AG80" s="78"/>
      <c r="AH80" s="148" t="str">
        <f t="shared" si="55"/>
        <v/>
      </c>
      <c r="AI80" s="47" t="str">
        <f t="shared" si="82"/>
        <v/>
      </c>
      <c r="AJ80" s="48" t="str">
        <f>IF(ISBLANK(AK80),"",VLOOKUP(AI80,OutputOsiris!$A$9:$A$1008,1,FALSE))</f>
        <v/>
      </c>
      <c r="AK80" s="112"/>
      <c r="AL80" s="78"/>
      <c r="AM80" s="148" t="str">
        <f t="shared" si="56"/>
        <v/>
      </c>
      <c r="AN80" s="47" t="str">
        <f t="shared" si="83"/>
        <v/>
      </c>
      <c r="AO80" s="48" t="str">
        <f>IF(ISBLANK(AP80),"",VLOOKUP(AN80,OutputOsiris!$A$9:$A$1008,1,FALSE))</f>
        <v/>
      </c>
      <c r="AP80" s="111"/>
      <c r="AQ80" s="78"/>
      <c r="AR80" s="148" t="str">
        <f t="shared" si="57"/>
        <v/>
      </c>
      <c r="AS80" s="47" t="str">
        <f t="shared" si="84"/>
        <v/>
      </c>
      <c r="AT80" s="48" t="str">
        <f>IF(ISBLANK(AU80),"",VLOOKUP(AS80,OutputOsiris!$A$9:$A$1008,1,FALSE))</f>
        <v/>
      </c>
      <c r="AU80" s="111"/>
      <c r="AV80" s="78"/>
      <c r="AW80" s="148" t="str">
        <f t="shared" si="58"/>
        <v/>
      </c>
      <c r="AX80" s="47" t="str">
        <f t="shared" si="85"/>
        <v/>
      </c>
      <c r="AY80" s="48" t="str">
        <f>IF(ISBLANK(AZ80),"",VLOOKUP(AX80,OutputOsiris!$A$9:$A$1008,1,FALSE))</f>
        <v/>
      </c>
      <c r="AZ80" s="111"/>
      <c r="BA80" s="78"/>
      <c r="BB80" s="148" t="str">
        <f t="shared" si="59"/>
        <v/>
      </c>
      <c r="BC80" s="47" t="str">
        <f t="shared" si="86"/>
        <v/>
      </c>
      <c r="BD80" s="48" t="str">
        <f>IF(ISBLANK(BE80),"",VLOOKUP(BC80,OutputOsiris!$A$9:$A$1008,1,FALSE))</f>
        <v/>
      </c>
      <c r="BE80" s="111"/>
      <c r="BF80" s="78"/>
      <c r="BG80" s="148" t="str">
        <f t="shared" si="60"/>
        <v/>
      </c>
      <c r="BH80" s="47" t="str">
        <f t="shared" si="87"/>
        <v/>
      </c>
      <c r="BI80" s="48" t="str">
        <f>IF(ISBLANK(BJ80),"",VLOOKUP(BH80,OutputOsiris!$A$9:$A$1008,1,FALSE))</f>
        <v/>
      </c>
      <c r="BJ80" s="111"/>
      <c r="BK80" s="78"/>
      <c r="BL80" s="148" t="str">
        <f t="shared" si="61"/>
        <v/>
      </c>
      <c r="BM80" s="47" t="str">
        <f t="shared" si="88"/>
        <v/>
      </c>
      <c r="BN80" s="48" t="str">
        <f>IF(ISBLANK(BO80),"",VLOOKUP(BM80,OutputOsiris!$A$9:$A$1008,1,FALSE))</f>
        <v/>
      </c>
      <c r="BO80" s="111"/>
      <c r="BP80" s="78"/>
      <c r="BQ80" s="148" t="str">
        <f t="shared" si="62"/>
        <v/>
      </c>
      <c r="BR80" s="47" t="str">
        <f t="shared" si="89"/>
        <v/>
      </c>
      <c r="BS80" s="48" t="str">
        <f>IF(ISBLANK(BT80),"",VLOOKUP(BR80,OutputOsiris!$A$9:$A$1008,1,FALSE))</f>
        <v/>
      </c>
      <c r="BT80" s="111"/>
      <c r="BU80" s="78"/>
      <c r="BV80" s="148" t="str">
        <f t="shared" si="63"/>
        <v/>
      </c>
      <c r="BW80" s="47" t="str">
        <f t="shared" si="90"/>
        <v/>
      </c>
      <c r="BX80" s="48" t="str">
        <f>IF(ISBLANK(BY80),"",VLOOKUP(BW80,OutputOsiris!$A$9:$A$1008,1,FALSE))</f>
        <v/>
      </c>
      <c r="BY80" s="111"/>
      <c r="BZ80" s="78"/>
      <c r="CA80" s="148" t="str">
        <f t="shared" si="64"/>
        <v/>
      </c>
    </row>
    <row r="81" spans="1:79" x14ac:dyDescent="0.2">
      <c r="A81" s="47" t="str">
        <f>IF($H$1="Score",IF(OutputOsiris!A81&lt;&gt;"9999999",OutputOsiris!A81,""),"")</f>
        <v/>
      </c>
      <c r="B81" s="76" t="str">
        <f t="shared" si="65"/>
        <v/>
      </c>
      <c r="C81" s="143" t="str">
        <f t="shared" si="66"/>
        <v/>
      </c>
      <c r="D81" s="47" t="str">
        <f>IF($H$1="Cijfer",IF(OutputOsiris!A81&lt;&gt;"9999999",OutputOsiris!A81,""),"")</f>
        <v/>
      </c>
      <c r="E81" s="76" t="str">
        <f t="shared" si="67"/>
        <v/>
      </c>
      <c r="F81" s="143" t="str">
        <f t="shared" si="68"/>
        <v/>
      </c>
      <c r="G81" s="47" t="str">
        <f>IF(ISBLANK(OutputOsiris!B81),"",OutputOsiris!B81)</f>
        <v/>
      </c>
      <c r="H81" s="47">
        <f>IF(AND($AG$7&gt;0,OutputOsiris!$A81&lt;&gt;"9999999"),VLOOKUP(OutputOsiris!A81,$AD$9:$AG$1008,4,FALSE),"")</f>
        <v>0</v>
      </c>
      <c r="I81" s="47">
        <f t="shared" si="69"/>
        <v>0</v>
      </c>
      <c r="J81" s="47">
        <f>IF(AND($AL$7&gt;0,OutputOsiris!$A81&lt;&gt;"9999999"),VLOOKUP(OutputOsiris!A81,$AI$9:$AL$1008,4,FALSE),"")</f>
        <v>0</v>
      </c>
      <c r="K81" s="47">
        <f t="shared" si="70"/>
        <v>0</v>
      </c>
      <c r="L81" s="47" t="str">
        <f>IF(AND($AQ$7&gt;0,OutputOsiris!$A81&lt;&gt;"9999999"),VLOOKUP(OutputOsiris!A81,$AN$9:$AQ$1008,4,FALSE),"")</f>
        <v/>
      </c>
      <c r="M81" s="47" t="str">
        <f t="shared" si="71"/>
        <v/>
      </c>
      <c r="N81" s="47" t="str">
        <f>IF(AND($AV$7&gt;0,OutputOsiris!$A81&lt;&gt;"9999999"),VLOOKUP(OutputOsiris!A81,$AS$9:$AV$1008,4,FALSE),"")</f>
        <v/>
      </c>
      <c r="O81" s="47" t="str">
        <f t="shared" si="72"/>
        <v/>
      </c>
      <c r="P81" s="47" t="str">
        <f>IF(AND($BA$7&gt;0,OutputOsiris!$A81&lt;&gt;"9999999"),VLOOKUP(OutputOsiris!A81,$AX$9:$BA$1008,4,FALSE),"")</f>
        <v/>
      </c>
      <c r="Q81" s="47" t="str">
        <f t="shared" si="73"/>
        <v/>
      </c>
      <c r="R81" s="47" t="str">
        <f>IF(AND($BF$7&gt;0,OutputOsiris!$A81&lt;&gt;"9999999"),VLOOKUP(OutputOsiris!A81,$BC$9:$BF$1008,4,FALSE),"")</f>
        <v/>
      </c>
      <c r="S81" s="47" t="str">
        <f t="shared" si="74"/>
        <v/>
      </c>
      <c r="T81" s="47" t="str">
        <f>IF(AND($BK$7&gt;0,OutputOsiris!$A81&lt;&gt;"9999999"),VLOOKUP(OutputOsiris!A81,$BH$9:$BK$1008,4,FALSE),"")</f>
        <v/>
      </c>
      <c r="U81" s="47" t="str">
        <f t="shared" si="75"/>
        <v/>
      </c>
      <c r="V81" s="47" t="str">
        <f>IF(AND($BP$7&gt;0,OutputOsiris!$A81&lt;&gt;"9999999"),VLOOKUP(OutputOsiris!A81,$BM$9:$BP$1008,4,FALSE),"")</f>
        <v/>
      </c>
      <c r="W81" s="47" t="str">
        <f t="shared" si="76"/>
        <v/>
      </c>
      <c r="X81" s="47" t="str">
        <f>IF(AND($BU$7&gt;0,OutputOsiris!$A81&lt;&gt;"9999999"),VLOOKUP(OutputOsiris!A81,$BR$9:$BU$1008,4,FALSE),"")</f>
        <v/>
      </c>
      <c r="Y81" s="47" t="str">
        <f t="shared" si="77"/>
        <v/>
      </c>
      <c r="Z81" s="47" t="str">
        <f>IF(AND($BZ$7&gt;0,OutputOsiris!$A81&lt;&gt;"9999999"),VLOOKUP(OutputOsiris!A81,$BW$9:$BZ$1008,4,FALSE),"")</f>
        <v/>
      </c>
      <c r="AA81" s="47" t="str">
        <f t="shared" si="78"/>
        <v/>
      </c>
      <c r="AB81" s="47">
        <f t="shared" si="79"/>
        <v>0</v>
      </c>
      <c r="AC81" s="47">
        <f t="shared" si="80"/>
        <v>0</v>
      </c>
      <c r="AD81" s="47" t="str">
        <f t="shared" si="81"/>
        <v/>
      </c>
      <c r="AE81" s="48" t="str">
        <f>IF(ISBLANK(AF81),"",VLOOKUP(AD81,OutputOsiris!$A$9:$A$1008,1,FALSE))</f>
        <v/>
      </c>
      <c r="AF81" s="111"/>
      <c r="AG81" s="78"/>
      <c r="AH81" s="148" t="str">
        <f t="shared" si="55"/>
        <v/>
      </c>
      <c r="AI81" s="47" t="str">
        <f t="shared" si="82"/>
        <v/>
      </c>
      <c r="AJ81" s="48" t="str">
        <f>IF(ISBLANK(AK81),"",VLOOKUP(AI81,OutputOsiris!$A$9:$A$1008,1,FALSE))</f>
        <v/>
      </c>
      <c r="AK81" s="112"/>
      <c r="AL81" s="78"/>
      <c r="AM81" s="148" t="str">
        <f t="shared" si="56"/>
        <v/>
      </c>
      <c r="AN81" s="47" t="str">
        <f t="shared" si="83"/>
        <v/>
      </c>
      <c r="AO81" s="48" t="str">
        <f>IF(ISBLANK(AP81),"",VLOOKUP(AN81,OutputOsiris!$A$9:$A$1008,1,FALSE))</f>
        <v/>
      </c>
      <c r="AP81" s="111"/>
      <c r="AQ81" s="78"/>
      <c r="AR81" s="148" t="str">
        <f t="shared" si="57"/>
        <v/>
      </c>
      <c r="AS81" s="47" t="str">
        <f t="shared" si="84"/>
        <v/>
      </c>
      <c r="AT81" s="48" t="str">
        <f>IF(ISBLANK(AU81),"",VLOOKUP(AS81,OutputOsiris!$A$9:$A$1008,1,FALSE))</f>
        <v/>
      </c>
      <c r="AU81" s="111"/>
      <c r="AV81" s="78"/>
      <c r="AW81" s="148" t="str">
        <f t="shared" si="58"/>
        <v/>
      </c>
      <c r="AX81" s="47" t="str">
        <f t="shared" si="85"/>
        <v/>
      </c>
      <c r="AY81" s="48" t="str">
        <f>IF(ISBLANK(AZ81),"",VLOOKUP(AX81,OutputOsiris!$A$9:$A$1008,1,FALSE))</f>
        <v/>
      </c>
      <c r="AZ81" s="111"/>
      <c r="BA81" s="78"/>
      <c r="BB81" s="148" t="str">
        <f t="shared" si="59"/>
        <v/>
      </c>
      <c r="BC81" s="47" t="str">
        <f t="shared" si="86"/>
        <v/>
      </c>
      <c r="BD81" s="48" t="str">
        <f>IF(ISBLANK(BE81),"",VLOOKUP(BC81,OutputOsiris!$A$9:$A$1008,1,FALSE))</f>
        <v/>
      </c>
      <c r="BE81" s="111"/>
      <c r="BF81" s="78"/>
      <c r="BG81" s="148" t="str">
        <f t="shared" si="60"/>
        <v/>
      </c>
      <c r="BH81" s="47" t="str">
        <f t="shared" si="87"/>
        <v/>
      </c>
      <c r="BI81" s="48" t="str">
        <f>IF(ISBLANK(BJ81),"",VLOOKUP(BH81,OutputOsiris!$A$9:$A$1008,1,FALSE))</f>
        <v/>
      </c>
      <c r="BJ81" s="111"/>
      <c r="BK81" s="78"/>
      <c r="BL81" s="148" t="str">
        <f t="shared" si="61"/>
        <v/>
      </c>
      <c r="BM81" s="47" t="str">
        <f t="shared" si="88"/>
        <v/>
      </c>
      <c r="BN81" s="48" t="str">
        <f>IF(ISBLANK(BO81),"",VLOOKUP(BM81,OutputOsiris!$A$9:$A$1008,1,FALSE))</f>
        <v/>
      </c>
      <c r="BO81" s="111"/>
      <c r="BP81" s="78"/>
      <c r="BQ81" s="148" t="str">
        <f t="shared" si="62"/>
        <v/>
      </c>
      <c r="BR81" s="47" t="str">
        <f t="shared" si="89"/>
        <v/>
      </c>
      <c r="BS81" s="48" t="str">
        <f>IF(ISBLANK(BT81),"",VLOOKUP(BR81,OutputOsiris!$A$9:$A$1008,1,FALSE))</f>
        <v/>
      </c>
      <c r="BT81" s="111"/>
      <c r="BU81" s="78"/>
      <c r="BV81" s="148" t="str">
        <f t="shared" si="63"/>
        <v/>
      </c>
      <c r="BW81" s="47" t="str">
        <f t="shared" si="90"/>
        <v/>
      </c>
      <c r="BX81" s="48" t="str">
        <f>IF(ISBLANK(BY81),"",VLOOKUP(BW81,OutputOsiris!$A$9:$A$1008,1,FALSE))</f>
        <v/>
      </c>
      <c r="BY81" s="111"/>
      <c r="BZ81" s="78"/>
      <c r="CA81" s="148" t="str">
        <f t="shared" si="64"/>
        <v/>
      </c>
    </row>
    <row r="82" spans="1:79" x14ac:dyDescent="0.2">
      <c r="A82" s="47" t="str">
        <f>IF($H$1="Score",IF(OutputOsiris!A82&lt;&gt;"9999999",OutputOsiris!A82,""),"")</f>
        <v/>
      </c>
      <c r="B82" s="76" t="str">
        <f t="shared" si="65"/>
        <v/>
      </c>
      <c r="C82" s="143" t="str">
        <f t="shared" si="66"/>
        <v/>
      </c>
      <c r="D82" s="47" t="str">
        <f>IF($H$1="Cijfer",IF(OutputOsiris!A82&lt;&gt;"9999999",OutputOsiris!A82,""),"")</f>
        <v/>
      </c>
      <c r="E82" s="76" t="str">
        <f t="shared" si="67"/>
        <v/>
      </c>
      <c r="F82" s="143" t="str">
        <f t="shared" si="68"/>
        <v/>
      </c>
      <c r="G82" s="47" t="str">
        <f>IF(ISBLANK(OutputOsiris!B82),"",OutputOsiris!B82)</f>
        <v/>
      </c>
      <c r="H82" s="47">
        <f>IF(AND($AG$7&gt;0,OutputOsiris!$A82&lt;&gt;"9999999"),VLOOKUP(OutputOsiris!A82,$AD$9:$AG$1008,4,FALSE),"")</f>
        <v>0</v>
      </c>
      <c r="I82" s="47">
        <f t="shared" si="69"/>
        <v>0</v>
      </c>
      <c r="J82" s="47">
        <f>IF(AND($AL$7&gt;0,OutputOsiris!$A82&lt;&gt;"9999999"),VLOOKUP(OutputOsiris!A82,$AI$9:$AL$1008,4,FALSE),"")</f>
        <v>0</v>
      </c>
      <c r="K82" s="47">
        <f t="shared" si="70"/>
        <v>0</v>
      </c>
      <c r="L82" s="47" t="str">
        <f>IF(AND($AQ$7&gt;0,OutputOsiris!$A82&lt;&gt;"9999999"),VLOOKUP(OutputOsiris!A82,$AN$9:$AQ$1008,4,FALSE),"")</f>
        <v/>
      </c>
      <c r="M82" s="47" t="str">
        <f t="shared" si="71"/>
        <v/>
      </c>
      <c r="N82" s="47" t="str">
        <f>IF(AND($AV$7&gt;0,OutputOsiris!$A82&lt;&gt;"9999999"),VLOOKUP(OutputOsiris!A82,$AS$9:$AV$1008,4,FALSE),"")</f>
        <v/>
      </c>
      <c r="O82" s="47" t="str">
        <f t="shared" si="72"/>
        <v/>
      </c>
      <c r="P82" s="47" t="str">
        <f>IF(AND($BA$7&gt;0,OutputOsiris!$A82&lt;&gt;"9999999"),VLOOKUP(OutputOsiris!A82,$AX$9:$BA$1008,4,FALSE),"")</f>
        <v/>
      </c>
      <c r="Q82" s="47" t="str">
        <f t="shared" si="73"/>
        <v/>
      </c>
      <c r="R82" s="47" t="str">
        <f>IF(AND($BF$7&gt;0,OutputOsiris!$A82&lt;&gt;"9999999"),VLOOKUP(OutputOsiris!A82,$BC$9:$BF$1008,4,FALSE),"")</f>
        <v/>
      </c>
      <c r="S82" s="47" t="str">
        <f t="shared" si="74"/>
        <v/>
      </c>
      <c r="T82" s="47" t="str">
        <f>IF(AND($BK$7&gt;0,OutputOsiris!$A82&lt;&gt;"9999999"),VLOOKUP(OutputOsiris!A82,$BH$9:$BK$1008,4,FALSE),"")</f>
        <v/>
      </c>
      <c r="U82" s="47" t="str">
        <f t="shared" si="75"/>
        <v/>
      </c>
      <c r="V82" s="47" t="str">
        <f>IF(AND($BP$7&gt;0,OutputOsiris!$A82&lt;&gt;"9999999"),VLOOKUP(OutputOsiris!A82,$BM$9:$BP$1008,4,FALSE),"")</f>
        <v/>
      </c>
      <c r="W82" s="47" t="str">
        <f t="shared" si="76"/>
        <v/>
      </c>
      <c r="X82" s="47" t="str">
        <f>IF(AND($BU$7&gt;0,OutputOsiris!$A82&lt;&gt;"9999999"),VLOOKUP(OutputOsiris!A82,$BR$9:$BU$1008,4,FALSE),"")</f>
        <v/>
      </c>
      <c r="Y82" s="47" t="str">
        <f t="shared" si="77"/>
        <v/>
      </c>
      <c r="Z82" s="47" t="str">
        <f>IF(AND($BZ$7&gt;0,OutputOsiris!$A82&lt;&gt;"9999999"),VLOOKUP(OutputOsiris!A82,$BW$9:$BZ$1008,4,FALSE),"")</f>
        <v/>
      </c>
      <c r="AA82" s="47" t="str">
        <f t="shared" si="78"/>
        <v/>
      </c>
      <c r="AB82" s="47">
        <f t="shared" si="79"/>
        <v>0</v>
      </c>
      <c r="AC82" s="47">
        <f t="shared" si="80"/>
        <v>0</v>
      </c>
      <c r="AD82" s="47" t="str">
        <f t="shared" si="81"/>
        <v/>
      </c>
      <c r="AE82" s="48" t="str">
        <f>IF(ISBLANK(AF82),"",VLOOKUP(AD82,OutputOsiris!$A$9:$A$1008,1,FALSE))</f>
        <v/>
      </c>
      <c r="AF82" s="111"/>
      <c r="AG82" s="78"/>
      <c r="AH82" s="148" t="str">
        <f t="shared" si="55"/>
        <v/>
      </c>
      <c r="AI82" s="47" t="str">
        <f t="shared" si="82"/>
        <v/>
      </c>
      <c r="AJ82" s="48" t="str">
        <f>IF(ISBLANK(AK82),"",VLOOKUP(AI82,OutputOsiris!$A$9:$A$1008,1,FALSE))</f>
        <v/>
      </c>
      <c r="AK82" s="112"/>
      <c r="AL82" s="78"/>
      <c r="AM82" s="148" t="str">
        <f t="shared" si="56"/>
        <v/>
      </c>
      <c r="AN82" s="47" t="str">
        <f t="shared" si="83"/>
        <v/>
      </c>
      <c r="AO82" s="48" t="str">
        <f>IF(ISBLANK(AP82),"",VLOOKUP(AN82,OutputOsiris!$A$9:$A$1008,1,FALSE))</f>
        <v/>
      </c>
      <c r="AP82" s="111"/>
      <c r="AQ82" s="78"/>
      <c r="AR82" s="148" t="str">
        <f t="shared" si="57"/>
        <v/>
      </c>
      <c r="AS82" s="47" t="str">
        <f t="shared" si="84"/>
        <v/>
      </c>
      <c r="AT82" s="48" t="str">
        <f>IF(ISBLANK(AU82),"",VLOOKUP(AS82,OutputOsiris!$A$9:$A$1008,1,FALSE))</f>
        <v/>
      </c>
      <c r="AU82" s="111"/>
      <c r="AV82" s="78"/>
      <c r="AW82" s="148" t="str">
        <f t="shared" si="58"/>
        <v/>
      </c>
      <c r="AX82" s="47" t="str">
        <f t="shared" si="85"/>
        <v/>
      </c>
      <c r="AY82" s="48" t="str">
        <f>IF(ISBLANK(AZ82),"",VLOOKUP(AX82,OutputOsiris!$A$9:$A$1008,1,FALSE))</f>
        <v/>
      </c>
      <c r="AZ82" s="111"/>
      <c r="BA82" s="78"/>
      <c r="BB82" s="148" t="str">
        <f t="shared" si="59"/>
        <v/>
      </c>
      <c r="BC82" s="47" t="str">
        <f t="shared" si="86"/>
        <v/>
      </c>
      <c r="BD82" s="48" t="str">
        <f>IF(ISBLANK(BE82),"",VLOOKUP(BC82,OutputOsiris!$A$9:$A$1008,1,FALSE))</f>
        <v/>
      </c>
      <c r="BE82" s="111"/>
      <c r="BF82" s="78"/>
      <c r="BG82" s="148" t="str">
        <f t="shared" si="60"/>
        <v/>
      </c>
      <c r="BH82" s="47" t="str">
        <f t="shared" si="87"/>
        <v/>
      </c>
      <c r="BI82" s="48" t="str">
        <f>IF(ISBLANK(BJ82),"",VLOOKUP(BH82,OutputOsiris!$A$9:$A$1008,1,FALSE))</f>
        <v/>
      </c>
      <c r="BJ82" s="111"/>
      <c r="BK82" s="78"/>
      <c r="BL82" s="148" t="str">
        <f t="shared" si="61"/>
        <v/>
      </c>
      <c r="BM82" s="47" t="str">
        <f t="shared" si="88"/>
        <v/>
      </c>
      <c r="BN82" s="48" t="str">
        <f>IF(ISBLANK(BO82),"",VLOOKUP(BM82,OutputOsiris!$A$9:$A$1008,1,FALSE))</f>
        <v/>
      </c>
      <c r="BO82" s="111"/>
      <c r="BP82" s="78"/>
      <c r="BQ82" s="148" t="str">
        <f t="shared" si="62"/>
        <v/>
      </c>
      <c r="BR82" s="47" t="str">
        <f t="shared" si="89"/>
        <v/>
      </c>
      <c r="BS82" s="48" t="str">
        <f>IF(ISBLANK(BT82),"",VLOOKUP(BR82,OutputOsiris!$A$9:$A$1008,1,FALSE))</f>
        <v/>
      </c>
      <c r="BT82" s="111"/>
      <c r="BU82" s="78"/>
      <c r="BV82" s="148" t="str">
        <f t="shared" si="63"/>
        <v/>
      </c>
      <c r="BW82" s="47" t="str">
        <f t="shared" si="90"/>
        <v/>
      </c>
      <c r="BX82" s="48" t="str">
        <f>IF(ISBLANK(BY82),"",VLOOKUP(BW82,OutputOsiris!$A$9:$A$1008,1,FALSE))</f>
        <v/>
      </c>
      <c r="BY82" s="111"/>
      <c r="BZ82" s="78"/>
      <c r="CA82" s="148" t="str">
        <f t="shared" si="64"/>
        <v/>
      </c>
    </row>
    <row r="83" spans="1:79" x14ac:dyDescent="0.2">
      <c r="A83" s="47" t="str">
        <f>IF($H$1="Score",IF(OutputOsiris!A83&lt;&gt;"9999999",OutputOsiris!A83,""),"")</f>
        <v/>
      </c>
      <c r="B83" s="76" t="str">
        <f t="shared" si="65"/>
        <v/>
      </c>
      <c r="C83" s="143" t="str">
        <f t="shared" si="66"/>
        <v/>
      </c>
      <c r="D83" s="47" t="str">
        <f>IF($H$1="Cijfer",IF(OutputOsiris!A83&lt;&gt;"9999999",OutputOsiris!A83,""),"")</f>
        <v/>
      </c>
      <c r="E83" s="76" t="str">
        <f t="shared" si="67"/>
        <v/>
      </c>
      <c r="F83" s="143" t="str">
        <f t="shared" si="68"/>
        <v/>
      </c>
      <c r="G83" s="47" t="str">
        <f>IF(ISBLANK(OutputOsiris!B83),"",OutputOsiris!B83)</f>
        <v/>
      </c>
      <c r="H83" s="47">
        <f>IF(AND($AG$7&gt;0,OutputOsiris!$A83&lt;&gt;"9999999"),VLOOKUP(OutputOsiris!A83,$AD$9:$AG$1008,4,FALSE),"")</f>
        <v>0</v>
      </c>
      <c r="I83" s="47">
        <f t="shared" si="69"/>
        <v>0</v>
      </c>
      <c r="J83" s="47">
        <f>IF(AND($AL$7&gt;0,OutputOsiris!$A83&lt;&gt;"9999999"),VLOOKUP(OutputOsiris!A83,$AI$9:$AL$1008,4,FALSE),"")</f>
        <v>0</v>
      </c>
      <c r="K83" s="47">
        <f t="shared" si="70"/>
        <v>0</v>
      </c>
      <c r="L83" s="47" t="str">
        <f>IF(AND($AQ$7&gt;0,OutputOsiris!$A83&lt;&gt;"9999999"),VLOOKUP(OutputOsiris!A83,$AN$9:$AQ$1008,4,FALSE),"")</f>
        <v/>
      </c>
      <c r="M83" s="47" t="str">
        <f t="shared" si="71"/>
        <v/>
      </c>
      <c r="N83" s="47" t="str">
        <f>IF(AND($AV$7&gt;0,OutputOsiris!$A83&lt;&gt;"9999999"),VLOOKUP(OutputOsiris!A83,$AS$9:$AV$1008,4,FALSE),"")</f>
        <v/>
      </c>
      <c r="O83" s="47" t="str">
        <f t="shared" si="72"/>
        <v/>
      </c>
      <c r="P83" s="47" t="str">
        <f>IF(AND($BA$7&gt;0,OutputOsiris!$A83&lt;&gt;"9999999"),VLOOKUP(OutputOsiris!A83,$AX$9:$BA$1008,4,FALSE),"")</f>
        <v/>
      </c>
      <c r="Q83" s="47" t="str">
        <f t="shared" si="73"/>
        <v/>
      </c>
      <c r="R83" s="47" t="str">
        <f>IF(AND($BF$7&gt;0,OutputOsiris!$A83&lt;&gt;"9999999"),VLOOKUP(OutputOsiris!A83,$BC$9:$BF$1008,4,FALSE),"")</f>
        <v/>
      </c>
      <c r="S83" s="47" t="str">
        <f t="shared" si="74"/>
        <v/>
      </c>
      <c r="T83" s="47" t="str">
        <f>IF(AND($BK$7&gt;0,OutputOsiris!$A83&lt;&gt;"9999999"),VLOOKUP(OutputOsiris!A83,$BH$9:$BK$1008,4,FALSE),"")</f>
        <v/>
      </c>
      <c r="U83" s="47" t="str">
        <f t="shared" si="75"/>
        <v/>
      </c>
      <c r="V83" s="47" t="str">
        <f>IF(AND($BP$7&gt;0,OutputOsiris!$A83&lt;&gt;"9999999"),VLOOKUP(OutputOsiris!A83,$BM$9:$BP$1008,4,FALSE),"")</f>
        <v/>
      </c>
      <c r="W83" s="47" t="str">
        <f t="shared" si="76"/>
        <v/>
      </c>
      <c r="X83" s="47" t="str">
        <f>IF(AND($BU$7&gt;0,OutputOsiris!$A83&lt;&gt;"9999999"),VLOOKUP(OutputOsiris!A83,$BR$9:$BU$1008,4,FALSE),"")</f>
        <v/>
      </c>
      <c r="Y83" s="47" t="str">
        <f t="shared" si="77"/>
        <v/>
      </c>
      <c r="Z83" s="47" t="str">
        <f>IF(AND($BZ$7&gt;0,OutputOsiris!$A83&lt;&gt;"9999999"),VLOOKUP(OutputOsiris!A83,$BW$9:$BZ$1008,4,FALSE),"")</f>
        <v/>
      </c>
      <c r="AA83" s="47" t="str">
        <f t="shared" si="78"/>
        <v/>
      </c>
      <c r="AB83" s="47">
        <f t="shared" si="79"/>
        <v>0</v>
      </c>
      <c r="AC83" s="47">
        <f t="shared" si="80"/>
        <v>0</v>
      </c>
      <c r="AD83" s="47" t="str">
        <f t="shared" si="81"/>
        <v/>
      </c>
      <c r="AE83" s="48" t="str">
        <f>IF(ISBLANK(AF83),"",VLOOKUP(AD83,OutputOsiris!$A$9:$A$1008,1,FALSE))</f>
        <v/>
      </c>
      <c r="AF83" s="111"/>
      <c r="AG83" s="78"/>
      <c r="AH83" s="148" t="str">
        <f t="shared" si="55"/>
        <v/>
      </c>
      <c r="AI83" s="47" t="str">
        <f t="shared" si="82"/>
        <v/>
      </c>
      <c r="AJ83" s="48" t="str">
        <f>IF(ISBLANK(AK83),"",VLOOKUP(AI83,OutputOsiris!$A$9:$A$1008,1,FALSE))</f>
        <v/>
      </c>
      <c r="AK83" s="112"/>
      <c r="AL83" s="78"/>
      <c r="AM83" s="148" t="str">
        <f t="shared" si="56"/>
        <v/>
      </c>
      <c r="AN83" s="47" t="str">
        <f t="shared" si="83"/>
        <v/>
      </c>
      <c r="AO83" s="48" t="str">
        <f>IF(ISBLANK(AP83),"",VLOOKUP(AN83,OutputOsiris!$A$9:$A$1008,1,FALSE))</f>
        <v/>
      </c>
      <c r="AP83" s="111"/>
      <c r="AQ83" s="78"/>
      <c r="AR83" s="148" t="str">
        <f t="shared" si="57"/>
        <v/>
      </c>
      <c r="AS83" s="47" t="str">
        <f t="shared" si="84"/>
        <v/>
      </c>
      <c r="AT83" s="48" t="str">
        <f>IF(ISBLANK(AU83),"",VLOOKUP(AS83,OutputOsiris!$A$9:$A$1008,1,FALSE))</f>
        <v/>
      </c>
      <c r="AU83" s="111"/>
      <c r="AV83" s="78"/>
      <c r="AW83" s="148" t="str">
        <f t="shared" si="58"/>
        <v/>
      </c>
      <c r="AX83" s="47" t="str">
        <f t="shared" si="85"/>
        <v/>
      </c>
      <c r="AY83" s="48" t="str">
        <f>IF(ISBLANK(AZ83),"",VLOOKUP(AX83,OutputOsiris!$A$9:$A$1008,1,FALSE))</f>
        <v/>
      </c>
      <c r="AZ83" s="111"/>
      <c r="BA83" s="78"/>
      <c r="BB83" s="148" t="str">
        <f t="shared" si="59"/>
        <v/>
      </c>
      <c r="BC83" s="47" t="str">
        <f t="shared" si="86"/>
        <v/>
      </c>
      <c r="BD83" s="48" t="str">
        <f>IF(ISBLANK(BE83),"",VLOOKUP(BC83,OutputOsiris!$A$9:$A$1008,1,FALSE))</f>
        <v/>
      </c>
      <c r="BE83" s="111"/>
      <c r="BF83" s="78"/>
      <c r="BG83" s="148" t="str">
        <f t="shared" si="60"/>
        <v/>
      </c>
      <c r="BH83" s="47" t="str">
        <f t="shared" si="87"/>
        <v/>
      </c>
      <c r="BI83" s="48" t="str">
        <f>IF(ISBLANK(BJ83),"",VLOOKUP(BH83,OutputOsiris!$A$9:$A$1008,1,FALSE))</f>
        <v/>
      </c>
      <c r="BJ83" s="111"/>
      <c r="BK83" s="78"/>
      <c r="BL83" s="148" t="str">
        <f t="shared" si="61"/>
        <v/>
      </c>
      <c r="BM83" s="47" t="str">
        <f t="shared" si="88"/>
        <v/>
      </c>
      <c r="BN83" s="48" t="str">
        <f>IF(ISBLANK(BO83),"",VLOOKUP(BM83,OutputOsiris!$A$9:$A$1008,1,FALSE))</f>
        <v/>
      </c>
      <c r="BO83" s="111"/>
      <c r="BP83" s="78"/>
      <c r="BQ83" s="148" t="str">
        <f t="shared" si="62"/>
        <v/>
      </c>
      <c r="BR83" s="47" t="str">
        <f t="shared" si="89"/>
        <v/>
      </c>
      <c r="BS83" s="48" t="str">
        <f>IF(ISBLANK(BT83),"",VLOOKUP(BR83,OutputOsiris!$A$9:$A$1008,1,FALSE))</f>
        <v/>
      </c>
      <c r="BT83" s="111"/>
      <c r="BU83" s="78"/>
      <c r="BV83" s="148" t="str">
        <f t="shared" si="63"/>
        <v/>
      </c>
      <c r="BW83" s="47" t="str">
        <f t="shared" si="90"/>
        <v/>
      </c>
      <c r="BX83" s="48" t="str">
        <f>IF(ISBLANK(BY83),"",VLOOKUP(BW83,OutputOsiris!$A$9:$A$1008,1,FALSE))</f>
        <v/>
      </c>
      <c r="BY83" s="111"/>
      <c r="BZ83" s="78"/>
      <c r="CA83" s="148" t="str">
        <f t="shared" si="64"/>
        <v/>
      </c>
    </row>
    <row r="84" spans="1:79" x14ac:dyDescent="0.2">
      <c r="A84" s="47" t="str">
        <f>IF($H$1="Score",IF(OutputOsiris!A84&lt;&gt;"9999999",OutputOsiris!A84,""),"")</f>
        <v/>
      </c>
      <c r="B84" s="76" t="str">
        <f t="shared" si="65"/>
        <v/>
      </c>
      <c r="C84" s="143" t="str">
        <f t="shared" si="66"/>
        <v/>
      </c>
      <c r="D84" s="47" t="str">
        <f>IF($H$1="Cijfer",IF(OutputOsiris!A84&lt;&gt;"9999999",OutputOsiris!A84,""),"")</f>
        <v/>
      </c>
      <c r="E84" s="76" t="str">
        <f t="shared" si="67"/>
        <v/>
      </c>
      <c r="F84" s="143" t="str">
        <f t="shared" si="68"/>
        <v/>
      </c>
      <c r="G84" s="47" t="str">
        <f>IF(ISBLANK(OutputOsiris!B84),"",OutputOsiris!B84)</f>
        <v/>
      </c>
      <c r="H84" s="47">
        <f>IF(AND($AG$7&gt;0,OutputOsiris!$A84&lt;&gt;"9999999"),VLOOKUP(OutputOsiris!A84,$AD$9:$AG$1008,4,FALSE),"")</f>
        <v>0</v>
      </c>
      <c r="I84" s="47">
        <f t="shared" si="69"/>
        <v>0</v>
      </c>
      <c r="J84" s="47">
        <f>IF(AND($AL$7&gt;0,OutputOsiris!$A84&lt;&gt;"9999999"),VLOOKUP(OutputOsiris!A84,$AI$9:$AL$1008,4,FALSE),"")</f>
        <v>0</v>
      </c>
      <c r="K84" s="47">
        <f t="shared" si="70"/>
        <v>0</v>
      </c>
      <c r="L84" s="47" t="str">
        <f>IF(AND($AQ$7&gt;0,OutputOsiris!$A84&lt;&gt;"9999999"),VLOOKUP(OutputOsiris!A84,$AN$9:$AQ$1008,4,FALSE),"")</f>
        <v/>
      </c>
      <c r="M84" s="47" t="str">
        <f t="shared" si="71"/>
        <v/>
      </c>
      <c r="N84" s="47" t="str">
        <f>IF(AND($AV$7&gt;0,OutputOsiris!$A84&lt;&gt;"9999999"),VLOOKUP(OutputOsiris!A84,$AS$9:$AV$1008,4,FALSE),"")</f>
        <v/>
      </c>
      <c r="O84" s="47" t="str">
        <f t="shared" si="72"/>
        <v/>
      </c>
      <c r="P84" s="47" t="str">
        <f>IF(AND($BA$7&gt;0,OutputOsiris!$A84&lt;&gt;"9999999"),VLOOKUP(OutputOsiris!A84,$AX$9:$BA$1008,4,FALSE),"")</f>
        <v/>
      </c>
      <c r="Q84" s="47" t="str">
        <f t="shared" si="73"/>
        <v/>
      </c>
      <c r="R84" s="47" t="str">
        <f>IF(AND($BF$7&gt;0,OutputOsiris!$A84&lt;&gt;"9999999"),VLOOKUP(OutputOsiris!A84,$BC$9:$BF$1008,4,FALSE),"")</f>
        <v/>
      </c>
      <c r="S84" s="47" t="str">
        <f t="shared" si="74"/>
        <v/>
      </c>
      <c r="T84" s="47" t="str">
        <f>IF(AND($BK$7&gt;0,OutputOsiris!$A84&lt;&gt;"9999999"),VLOOKUP(OutputOsiris!A84,$BH$9:$BK$1008,4,FALSE),"")</f>
        <v/>
      </c>
      <c r="U84" s="47" t="str">
        <f t="shared" si="75"/>
        <v/>
      </c>
      <c r="V84" s="47" t="str">
        <f>IF(AND($BP$7&gt;0,OutputOsiris!$A84&lt;&gt;"9999999"),VLOOKUP(OutputOsiris!A84,$BM$9:$BP$1008,4,FALSE),"")</f>
        <v/>
      </c>
      <c r="W84" s="47" t="str">
        <f t="shared" si="76"/>
        <v/>
      </c>
      <c r="X84" s="47" t="str">
        <f>IF(AND($BU$7&gt;0,OutputOsiris!$A84&lt;&gt;"9999999"),VLOOKUP(OutputOsiris!A84,$BR$9:$BU$1008,4,FALSE),"")</f>
        <v/>
      </c>
      <c r="Y84" s="47" t="str">
        <f t="shared" si="77"/>
        <v/>
      </c>
      <c r="Z84" s="47" t="str">
        <f>IF(AND($BZ$7&gt;0,OutputOsiris!$A84&lt;&gt;"9999999"),VLOOKUP(OutputOsiris!A84,$BW$9:$BZ$1008,4,FALSE),"")</f>
        <v/>
      </c>
      <c r="AA84" s="47" t="str">
        <f t="shared" si="78"/>
        <v/>
      </c>
      <c r="AB84" s="47">
        <f t="shared" si="79"/>
        <v>0</v>
      </c>
      <c r="AC84" s="47">
        <f t="shared" si="80"/>
        <v>0</v>
      </c>
      <c r="AD84" s="47" t="str">
        <f t="shared" si="81"/>
        <v/>
      </c>
      <c r="AE84" s="48" t="str">
        <f>IF(ISBLANK(AF84),"",VLOOKUP(AD84,OutputOsiris!$A$9:$A$1008,1,FALSE))</f>
        <v/>
      </c>
      <c r="AF84" s="111"/>
      <c r="AG84" s="78"/>
      <c r="AH84" s="148" t="str">
        <f t="shared" si="55"/>
        <v/>
      </c>
      <c r="AI84" s="47" t="str">
        <f t="shared" si="82"/>
        <v/>
      </c>
      <c r="AJ84" s="48" t="str">
        <f>IF(ISBLANK(AK84),"",VLOOKUP(AI84,OutputOsiris!$A$9:$A$1008,1,FALSE))</f>
        <v/>
      </c>
      <c r="AK84" s="112"/>
      <c r="AL84" s="78"/>
      <c r="AM84" s="148" t="str">
        <f t="shared" si="56"/>
        <v/>
      </c>
      <c r="AN84" s="47" t="str">
        <f t="shared" si="83"/>
        <v/>
      </c>
      <c r="AO84" s="48" t="str">
        <f>IF(ISBLANK(AP84),"",VLOOKUP(AN84,OutputOsiris!$A$9:$A$1008,1,FALSE))</f>
        <v/>
      </c>
      <c r="AP84" s="111"/>
      <c r="AQ84" s="78"/>
      <c r="AR84" s="148" t="str">
        <f t="shared" si="57"/>
        <v/>
      </c>
      <c r="AS84" s="47" t="str">
        <f t="shared" si="84"/>
        <v/>
      </c>
      <c r="AT84" s="48" t="str">
        <f>IF(ISBLANK(AU84),"",VLOOKUP(AS84,OutputOsiris!$A$9:$A$1008,1,FALSE))</f>
        <v/>
      </c>
      <c r="AU84" s="111"/>
      <c r="AV84" s="78"/>
      <c r="AW84" s="148" t="str">
        <f t="shared" si="58"/>
        <v/>
      </c>
      <c r="AX84" s="47" t="str">
        <f t="shared" si="85"/>
        <v/>
      </c>
      <c r="AY84" s="48" t="str">
        <f>IF(ISBLANK(AZ84),"",VLOOKUP(AX84,OutputOsiris!$A$9:$A$1008,1,FALSE))</f>
        <v/>
      </c>
      <c r="AZ84" s="111"/>
      <c r="BA84" s="78"/>
      <c r="BB84" s="148" t="str">
        <f t="shared" si="59"/>
        <v/>
      </c>
      <c r="BC84" s="47" t="str">
        <f t="shared" si="86"/>
        <v/>
      </c>
      <c r="BD84" s="48" t="str">
        <f>IF(ISBLANK(BE84),"",VLOOKUP(BC84,OutputOsiris!$A$9:$A$1008,1,FALSE))</f>
        <v/>
      </c>
      <c r="BE84" s="111"/>
      <c r="BF84" s="78"/>
      <c r="BG84" s="148" t="str">
        <f t="shared" si="60"/>
        <v/>
      </c>
      <c r="BH84" s="47" t="str">
        <f t="shared" si="87"/>
        <v/>
      </c>
      <c r="BI84" s="48" t="str">
        <f>IF(ISBLANK(BJ84),"",VLOOKUP(BH84,OutputOsiris!$A$9:$A$1008,1,FALSE))</f>
        <v/>
      </c>
      <c r="BJ84" s="111"/>
      <c r="BK84" s="78"/>
      <c r="BL84" s="148" t="str">
        <f t="shared" si="61"/>
        <v/>
      </c>
      <c r="BM84" s="47" t="str">
        <f t="shared" si="88"/>
        <v/>
      </c>
      <c r="BN84" s="48" t="str">
        <f>IF(ISBLANK(BO84),"",VLOOKUP(BM84,OutputOsiris!$A$9:$A$1008,1,FALSE))</f>
        <v/>
      </c>
      <c r="BO84" s="111"/>
      <c r="BP84" s="78"/>
      <c r="BQ84" s="148" t="str">
        <f t="shared" si="62"/>
        <v/>
      </c>
      <c r="BR84" s="47" t="str">
        <f t="shared" si="89"/>
        <v/>
      </c>
      <c r="BS84" s="48" t="str">
        <f>IF(ISBLANK(BT84),"",VLOOKUP(BR84,OutputOsiris!$A$9:$A$1008,1,FALSE))</f>
        <v/>
      </c>
      <c r="BT84" s="111"/>
      <c r="BU84" s="78"/>
      <c r="BV84" s="148" t="str">
        <f t="shared" si="63"/>
        <v/>
      </c>
      <c r="BW84" s="47" t="str">
        <f t="shared" si="90"/>
        <v/>
      </c>
      <c r="BX84" s="48" t="str">
        <f>IF(ISBLANK(BY84),"",VLOOKUP(BW84,OutputOsiris!$A$9:$A$1008,1,FALSE))</f>
        <v/>
      </c>
      <c r="BY84" s="111"/>
      <c r="BZ84" s="78"/>
      <c r="CA84" s="148" t="str">
        <f t="shared" si="64"/>
        <v/>
      </c>
    </row>
    <row r="85" spans="1:79" x14ac:dyDescent="0.2">
      <c r="A85" s="47" t="str">
        <f>IF($H$1="Score",IF(OutputOsiris!A85&lt;&gt;"9999999",OutputOsiris!A85,""),"")</f>
        <v/>
      </c>
      <c r="B85" s="76" t="str">
        <f t="shared" si="65"/>
        <v/>
      </c>
      <c r="C85" s="143" t="str">
        <f t="shared" si="66"/>
        <v/>
      </c>
      <c r="D85" s="47" t="str">
        <f>IF($H$1="Cijfer",IF(OutputOsiris!A85&lt;&gt;"9999999",OutputOsiris!A85,""),"")</f>
        <v/>
      </c>
      <c r="E85" s="76" t="str">
        <f t="shared" si="67"/>
        <v/>
      </c>
      <c r="F85" s="143" t="str">
        <f t="shared" si="68"/>
        <v/>
      </c>
      <c r="G85" s="47" t="str">
        <f>IF(ISBLANK(OutputOsiris!B85),"",OutputOsiris!B85)</f>
        <v/>
      </c>
      <c r="H85" s="47">
        <f>IF(AND($AG$7&gt;0,OutputOsiris!$A85&lt;&gt;"9999999"),VLOOKUP(OutputOsiris!A85,$AD$9:$AG$1008,4,FALSE),"")</f>
        <v>0</v>
      </c>
      <c r="I85" s="47">
        <f t="shared" si="69"/>
        <v>0</v>
      </c>
      <c r="J85" s="47">
        <f>IF(AND($AL$7&gt;0,OutputOsiris!$A85&lt;&gt;"9999999"),VLOOKUP(OutputOsiris!A85,$AI$9:$AL$1008,4,FALSE),"")</f>
        <v>0</v>
      </c>
      <c r="K85" s="47">
        <f t="shared" si="70"/>
        <v>0</v>
      </c>
      <c r="L85" s="47" t="str">
        <f>IF(AND($AQ$7&gt;0,OutputOsiris!$A85&lt;&gt;"9999999"),VLOOKUP(OutputOsiris!A85,$AN$9:$AQ$1008,4,FALSE),"")</f>
        <v/>
      </c>
      <c r="M85" s="47" t="str">
        <f t="shared" si="71"/>
        <v/>
      </c>
      <c r="N85" s="47" t="str">
        <f>IF(AND($AV$7&gt;0,OutputOsiris!$A85&lt;&gt;"9999999"),VLOOKUP(OutputOsiris!A85,$AS$9:$AV$1008,4,FALSE),"")</f>
        <v/>
      </c>
      <c r="O85" s="47" t="str">
        <f t="shared" si="72"/>
        <v/>
      </c>
      <c r="P85" s="47" t="str">
        <f>IF(AND($BA$7&gt;0,OutputOsiris!$A85&lt;&gt;"9999999"),VLOOKUP(OutputOsiris!A85,$AX$9:$BA$1008,4,FALSE),"")</f>
        <v/>
      </c>
      <c r="Q85" s="47" t="str">
        <f t="shared" si="73"/>
        <v/>
      </c>
      <c r="R85" s="47" t="str">
        <f>IF(AND($BF$7&gt;0,OutputOsiris!$A85&lt;&gt;"9999999"),VLOOKUP(OutputOsiris!A85,$BC$9:$BF$1008,4,FALSE),"")</f>
        <v/>
      </c>
      <c r="S85" s="47" t="str">
        <f t="shared" si="74"/>
        <v/>
      </c>
      <c r="T85" s="47" t="str">
        <f>IF(AND($BK$7&gt;0,OutputOsiris!$A85&lt;&gt;"9999999"),VLOOKUP(OutputOsiris!A85,$BH$9:$BK$1008,4,FALSE),"")</f>
        <v/>
      </c>
      <c r="U85" s="47" t="str">
        <f t="shared" si="75"/>
        <v/>
      </c>
      <c r="V85" s="47" t="str">
        <f>IF(AND($BP$7&gt;0,OutputOsiris!$A85&lt;&gt;"9999999"),VLOOKUP(OutputOsiris!A85,$BM$9:$BP$1008,4,FALSE),"")</f>
        <v/>
      </c>
      <c r="W85" s="47" t="str">
        <f t="shared" si="76"/>
        <v/>
      </c>
      <c r="X85" s="47" t="str">
        <f>IF(AND($BU$7&gt;0,OutputOsiris!$A85&lt;&gt;"9999999"),VLOOKUP(OutputOsiris!A85,$BR$9:$BU$1008,4,FALSE),"")</f>
        <v/>
      </c>
      <c r="Y85" s="47" t="str">
        <f t="shared" si="77"/>
        <v/>
      </c>
      <c r="Z85" s="47" t="str">
        <f>IF(AND($BZ$7&gt;0,OutputOsiris!$A85&lt;&gt;"9999999"),VLOOKUP(OutputOsiris!A85,$BW$9:$BZ$1008,4,FALSE),"")</f>
        <v/>
      </c>
      <c r="AA85" s="47" t="str">
        <f t="shared" si="78"/>
        <v/>
      </c>
      <c r="AB85" s="47">
        <f t="shared" si="79"/>
        <v>0</v>
      </c>
      <c r="AC85" s="47">
        <f t="shared" si="80"/>
        <v>0</v>
      </c>
      <c r="AD85" s="47" t="str">
        <f t="shared" si="81"/>
        <v/>
      </c>
      <c r="AE85" s="48" t="str">
        <f>IF(ISBLANK(AF85),"",VLOOKUP(AD85,OutputOsiris!$A$9:$A$1008,1,FALSE))</f>
        <v/>
      </c>
      <c r="AF85" s="111"/>
      <c r="AG85" s="78"/>
      <c r="AH85" s="148" t="str">
        <f t="shared" si="55"/>
        <v/>
      </c>
      <c r="AI85" s="47" t="str">
        <f t="shared" si="82"/>
        <v/>
      </c>
      <c r="AJ85" s="48" t="str">
        <f>IF(ISBLANK(AK85),"",VLOOKUP(AI85,OutputOsiris!$A$9:$A$1008,1,FALSE))</f>
        <v/>
      </c>
      <c r="AK85" s="112"/>
      <c r="AL85" s="78"/>
      <c r="AM85" s="148" t="str">
        <f t="shared" si="56"/>
        <v/>
      </c>
      <c r="AN85" s="47" t="str">
        <f t="shared" si="83"/>
        <v/>
      </c>
      <c r="AO85" s="48" t="str">
        <f>IF(ISBLANK(AP85),"",VLOOKUP(AN85,OutputOsiris!$A$9:$A$1008,1,FALSE))</f>
        <v/>
      </c>
      <c r="AP85" s="111"/>
      <c r="AQ85" s="78"/>
      <c r="AR85" s="148" t="str">
        <f t="shared" si="57"/>
        <v/>
      </c>
      <c r="AS85" s="47" t="str">
        <f t="shared" si="84"/>
        <v/>
      </c>
      <c r="AT85" s="48" t="str">
        <f>IF(ISBLANK(AU85),"",VLOOKUP(AS85,OutputOsiris!$A$9:$A$1008,1,FALSE))</f>
        <v/>
      </c>
      <c r="AU85" s="111"/>
      <c r="AV85" s="78"/>
      <c r="AW85" s="148" t="str">
        <f t="shared" si="58"/>
        <v/>
      </c>
      <c r="AX85" s="47" t="str">
        <f t="shared" si="85"/>
        <v/>
      </c>
      <c r="AY85" s="48" t="str">
        <f>IF(ISBLANK(AZ85),"",VLOOKUP(AX85,OutputOsiris!$A$9:$A$1008,1,FALSE))</f>
        <v/>
      </c>
      <c r="AZ85" s="111"/>
      <c r="BA85" s="78"/>
      <c r="BB85" s="148" t="str">
        <f t="shared" si="59"/>
        <v/>
      </c>
      <c r="BC85" s="47" t="str">
        <f t="shared" si="86"/>
        <v/>
      </c>
      <c r="BD85" s="48" t="str">
        <f>IF(ISBLANK(BE85),"",VLOOKUP(BC85,OutputOsiris!$A$9:$A$1008,1,FALSE))</f>
        <v/>
      </c>
      <c r="BE85" s="111"/>
      <c r="BF85" s="78"/>
      <c r="BG85" s="148" t="str">
        <f t="shared" si="60"/>
        <v/>
      </c>
      <c r="BH85" s="47" t="str">
        <f t="shared" si="87"/>
        <v/>
      </c>
      <c r="BI85" s="48" t="str">
        <f>IF(ISBLANK(BJ85),"",VLOOKUP(BH85,OutputOsiris!$A$9:$A$1008,1,FALSE))</f>
        <v/>
      </c>
      <c r="BJ85" s="111"/>
      <c r="BK85" s="78"/>
      <c r="BL85" s="148" t="str">
        <f t="shared" si="61"/>
        <v/>
      </c>
      <c r="BM85" s="47" t="str">
        <f t="shared" si="88"/>
        <v/>
      </c>
      <c r="BN85" s="48" t="str">
        <f>IF(ISBLANK(BO85),"",VLOOKUP(BM85,OutputOsiris!$A$9:$A$1008,1,FALSE))</f>
        <v/>
      </c>
      <c r="BO85" s="111"/>
      <c r="BP85" s="78"/>
      <c r="BQ85" s="148" t="str">
        <f t="shared" si="62"/>
        <v/>
      </c>
      <c r="BR85" s="47" t="str">
        <f t="shared" si="89"/>
        <v/>
      </c>
      <c r="BS85" s="48" t="str">
        <f>IF(ISBLANK(BT85),"",VLOOKUP(BR85,OutputOsiris!$A$9:$A$1008,1,FALSE))</f>
        <v/>
      </c>
      <c r="BT85" s="111"/>
      <c r="BU85" s="78"/>
      <c r="BV85" s="148" t="str">
        <f t="shared" si="63"/>
        <v/>
      </c>
      <c r="BW85" s="47" t="str">
        <f t="shared" si="90"/>
        <v/>
      </c>
      <c r="BX85" s="48" t="str">
        <f>IF(ISBLANK(BY85),"",VLOOKUP(BW85,OutputOsiris!$A$9:$A$1008,1,FALSE))</f>
        <v/>
      </c>
      <c r="BY85" s="111"/>
      <c r="BZ85" s="78"/>
      <c r="CA85" s="148" t="str">
        <f t="shared" si="64"/>
        <v/>
      </c>
    </row>
    <row r="86" spans="1:79" x14ac:dyDescent="0.2">
      <c r="A86" s="47" t="str">
        <f>IF($H$1="Score",IF(OutputOsiris!A86&lt;&gt;"9999999",OutputOsiris!A86,""),"")</f>
        <v/>
      </c>
      <c r="B86" s="76" t="str">
        <f t="shared" si="65"/>
        <v/>
      </c>
      <c r="C86" s="143" t="str">
        <f t="shared" si="66"/>
        <v/>
      </c>
      <c r="D86" s="47" t="str">
        <f>IF($H$1="Cijfer",IF(OutputOsiris!A86&lt;&gt;"9999999",OutputOsiris!A86,""),"")</f>
        <v/>
      </c>
      <c r="E86" s="76" t="str">
        <f t="shared" si="67"/>
        <v/>
      </c>
      <c r="F86" s="143" t="str">
        <f t="shared" si="68"/>
        <v/>
      </c>
      <c r="G86" s="47" t="str">
        <f>IF(ISBLANK(OutputOsiris!B86),"",OutputOsiris!B86)</f>
        <v/>
      </c>
      <c r="H86" s="47">
        <f>IF(AND($AG$7&gt;0,OutputOsiris!$A86&lt;&gt;"9999999"),VLOOKUP(OutputOsiris!A86,$AD$9:$AG$1008,4,FALSE),"")</f>
        <v>0</v>
      </c>
      <c r="I86" s="47">
        <f t="shared" si="69"/>
        <v>0</v>
      </c>
      <c r="J86" s="47">
        <f>IF(AND($AL$7&gt;0,OutputOsiris!$A86&lt;&gt;"9999999"),VLOOKUP(OutputOsiris!A86,$AI$9:$AL$1008,4,FALSE),"")</f>
        <v>0</v>
      </c>
      <c r="K86" s="47">
        <f t="shared" si="70"/>
        <v>0</v>
      </c>
      <c r="L86" s="47" t="str">
        <f>IF(AND($AQ$7&gt;0,OutputOsiris!$A86&lt;&gt;"9999999"),VLOOKUP(OutputOsiris!A86,$AN$9:$AQ$1008,4,FALSE),"")</f>
        <v/>
      </c>
      <c r="M86" s="47" t="str">
        <f t="shared" si="71"/>
        <v/>
      </c>
      <c r="N86" s="47" t="str">
        <f>IF(AND($AV$7&gt;0,OutputOsiris!$A86&lt;&gt;"9999999"),VLOOKUP(OutputOsiris!A86,$AS$9:$AV$1008,4,FALSE),"")</f>
        <v/>
      </c>
      <c r="O86" s="47" t="str">
        <f t="shared" si="72"/>
        <v/>
      </c>
      <c r="P86" s="47" t="str">
        <f>IF(AND($BA$7&gt;0,OutputOsiris!$A86&lt;&gt;"9999999"),VLOOKUP(OutputOsiris!A86,$AX$9:$BA$1008,4,FALSE),"")</f>
        <v/>
      </c>
      <c r="Q86" s="47" t="str">
        <f t="shared" si="73"/>
        <v/>
      </c>
      <c r="R86" s="47" t="str">
        <f>IF(AND($BF$7&gt;0,OutputOsiris!$A86&lt;&gt;"9999999"),VLOOKUP(OutputOsiris!A86,$BC$9:$BF$1008,4,FALSE),"")</f>
        <v/>
      </c>
      <c r="S86" s="47" t="str">
        <f t="shared" si="74"/>
        <v/>
      </c>
      <c r="T86" s="47" t="str">
        <f>IF(AND($BK$7&gt;0,OutputOsiris!$A86&lt;&gt;"9999999"),VLOOKUP(OutputOsiris!A86,$BH$9:$BK$1008,4,FALSE),"")</f>
        <v/>
      </c>
      <c r="U86" s="47" t="str">
        <f t="shared" si="75"/>
        <v/>
      </c>
      <c r="V86" s="47" t="str">
        <f>IF(AND($BP$7&gt;0,OutputOsiris!$A86&lt;&gt;"9999999"),VLOOKUP(OutputOsiris!A86,$BM$9:$BP$1008,4,FALSE),"")</f>
        <v/>
      </c>
      <c r="W86" s="47" t="str">
        <f t="shared" si="76"/>
        <v/>
      </c>
      <c r="X86" s="47" t="str">
        <f>IF(AND($BU$7&gt;0,OutputOsiris!$A86&lt;&gt;"9999999"),VLOOKUP(OutputOsiris!A86,$BR$9:$BU$1008,4,FALSE),"")</f>
        <v/>
      </c>
      <c r="Y86" s="47" t="str">
        <f t="shared" si="77"/>
        <v/>
      </c>
      <c r="Z86" s="47" t="str">
        <f>IF(AND($BZ$7&gt;0,OutputOsiris!$A86&lt;&gt;"9999999"),VLOOKUP(OutputOsiris!A86,$BW$9:$BZ$1008,4,FALSE),"")</f>
        <v/>
      </c>
      <c r="AA86" s="47" t="str">
        <f t="shared" si="78"/>
        <v/>
      </c>
      <c r="AB86" s="47">
        <f t="shared" si="79"/>
        <v>0</v>
      </c>
      <c r="AC86" s="47">
        <f t="shared" si="80"/>
        <v>0</v>
      </c>
      <c r="AD86" s="47" t="str">
        <f t="shared" si="81"/>
        <v/>
      </c>
      <c r="AE86" s="48" t="str">
        <f>IF(ISBLANK(AF86),"",VLOOKUP(AD86,OutputOsiris!$A$9:$A$1008,1,FALSE))</f>
        <v/>
      </c>
      <c r="AF86" s="111"/>
      <c r="AG86" s="78"/>
      <c r="AH86" s="148" t="str">
        <f t="shared" si="55"/>
        <v/>
      </c>
      <c r="AI86" s="47" t="str">
        <f t="shared" si="82"/>
        <v/>
      </c>
      <c r="AJ86" s="48" t="str">
        <f>IF(ISBLANK(AK86),"",VLOOKUP(AI86,OutputOsiris!$A$9:$A$1008,1,FALSE))</f>
        <v/>
      </c>
      <c r="AK86" s="112"/>
      <c r="AL86" s="78"/>
      <c r="AM86" s="148" t="str">
        <f t="shared" si="56"/>
        <v/>
      </c>
      <c r="AN86" s="47" t="str">
        <f t="shared" si="83"/>
        <v/>
      </c>
      <c r="AO86" s="48" t="str">
        <f>IF(ISBLANK(AP86),"",VLOOKUP(AN86,OutputOsiris!$A$9:$A$1008,1,FALSE))</f>
        <v/>
      </c>
      <c r="AP86" s="111"/>
      <c r="AQ86" s="78"/>
      <c r="AR86" s="148" t="str">
        <f t="shared" si="57"/>
        <v/>
      </c>
      <c r="AS86" s="47" t="str">
        <f t="shared" si="84"/>
        <v/>
      </c>
      <c r="AT86" s="48" t="str">
        <f>IF(ISBLANK(AU86),"",VLOOKUP(AS86,OutputOsiris!$A$9:$A$1008,1,FALSE))</f>
        <v/>
      </c>
      <c r="AU86" s="111"/>
      <c r="AV86" s="78"/>
      <c r="AW86" s="148" t="str">
        <f t="shared" si="58"/>
        <v/>
      </c>
      <c r="AX86" s="47" t="str">
        <f t="shared" si="85"/>
        <v/>
      </c>
      <c r="AY86" s="48" t="str">
        <f>IF(ISBLANK(AZ86),"",VLOOKUP(AX86,OutputOsiris!$A$9:$A$1008,1,FALSE))</f>
        <v/>
      </c>
      <c r="AZ86" s="111"/>
      <c r="BA86" s="78"/>
      <c r="BB86" s="148" t="str">
        <f t="shared" si="59"/>
        <v/>
      </c>
      <c r="BC86" s="47" t="str">
        <f t="shared" si="86"/>
        <v/>
      </c>
      <c r="BD86" s="48" t="str">
        <f>IF(ISBLANK(BE86),"",VLOOKUP(BC86,OutputOsiris!$A$9:$A$1008,1,FALSE))</f>
        <v/>
      </c>
      <c r="BE86" s="111"/>
      <c r="BF86" s="78"/>
      <c r="BG86" s="148" t="str">
        <f t="shared" si="60"/>
        <v/>
      </c>
      <c r="BH86" s="47" t="str">
        <f t="shared" si="87"/>
        <v/>
      </c>
      <c r="BI86" s="48" t="str">
        <f>IF(ISBLANK(BJ86),"",VLOOKUP(BH86,OutputOsiris!$A$9:$A$1008,1,FALSE))</f>
        <v/>
      </c>
      <c r="BJ86" s="111"/>
      <c r="BK86" s="78"/>
      <c r="BL86" s="148" t="str">
        <f t="shared" si="61"/>
        <v/>
      </c>
      <c r="BM86" s="47" t="str">
        <f t="shared" si="88"/>
        <v/>
      </c>
      <c r="BN86" s="48" t="str">
        <f>IF(ISBLANK(BO86),"",VLOOKUP(BM86,OutputOsiris!$A$9:$A$1008,1,FALSE))</f>
        <v/>
      </c>
      <c r="BO86" s="111"/>
      <c r="BP86" s="78"/>
      <c r="BQ86" s="148" t="str">
        <f t="shared" si="62"/>
        <v/>
      </c>
      <c r="BR86" s="47" t="str">
        <f t="shared" si="89"/>
        <v/>
      </c>
      <c r="BS86" s="48" t="str">
        <f>IF(ISBLANK(BT86),"",VLOOKUP(BR86,OutputOsiris!$A$9:$A$1008,1,FALSE))</f>
        <v/>
      </c>
      <c r="BT86" s="111"/>
      <c r="BU86" s="78"/>
      <c r="BV86" s="148" t="str">
        <f t="shared" si="63"/>
        <v/>
      </c>
      <c r="BW86" s="47" t="str">
        <f t="shared" si="90"/>
        <v/>
      </c>
      <c r="BX86" s="48" t="str">
        <f>IF(ISBLANK(BY86),"",VLOOKUP(BW86,OutputOsiris!$A$9:$A$1008,1,FALSE))</f>
        <v/>
      </c>
      <c r="BY86" s="111"/>
      <c r="BZ86" s="78"/>
      <c r="CA86" s="148" t="str">
        <f t="shared" si="64"/>
        <v/>
      </c>
    </row>
    <row r="87" spans="1:79" x14ac:dyDescent="0.2">
      <c r="A87" s="47" t="str">
        <f>IF($H$1="Score",IF(OutputOsiris!A87&lt;&gt;"9999999",OutputOsiris!A87,""),"")</f>
        <v/>
      </c>
      <c r="B87" s="76" t="str">
        <f t="shared" si="65"/>
        <v/>
      </c>
      <c r="C87" s="143" t="str">
        <f t="shared" si="66"/>
        <v/>
      </c>
      <c r="D87" s="47" t="str">
        <f>IF($H$1="Cijfer",IF(OutputOsiris!A87&lt;&gt;"9999999",OutputOsiris!A87,""),"")</f>
        <v/>
      </c>
      <c r="E87" s="76" t="str">
        <f t="shared" si="67"/>
        <v/>
      </c>
      <c r="F87" s="143" t="str">
        <f t="shared" si="68"/>
        <v/>
      </c>
      <c r="G87" s="47" t="str">
        <f>IF(ISBLANK(OutputOsiris!B87),"",OutputOsiris!B87)</f>
        <v/>
      </c>
      <c r="H87" s="47">
        <f>IF(AND($AG$7&gt;0,OutputOsiris!$A87&lt;&gt;"9999999"),VLOOKUP(OutputOsiris!A87,$AD$9:$AG$1008,4,FALSE),"")</f>
        <v>0</v>
      </c>
      <c r="I87" s="47">
        <f t="shared" si="69"/>
        <v>0</v>
      </c>
      <c r="J87" s="47">
        <f>IF(AND($AL$7&gt;0,OutputOsiris!$A87&lt;&gt;"9999999"),VLOOKUP(OutputOsiris!A87,$AI$9:$AL$1008,4,FALSE),"")</f>
        <v>0</v>
      </c>
      <c r="K87" s="47">
        <f t="shared" si="70"/>
        <v>0</v>
      </c>
      <c r="L87" s="47" t="str">
        <f>IF(AND($AQ$7&gt;0,OutputOsiris!$A87&lt;&gt;"9999999"),VLOOKUP(OutputOsiris!A87,$AN$9:$AQ$1008,4,FALSE),"")</f>
        <v/>
      </c>
      <c r="M87" s="47" t="str">
        <f t="shared" si="71"/>
        <v/>
      </c>
      <c r="N87" s="47" t="str">
        <f>IF(AND($AV$7&gt;0,OutputOsiris!$A87&lt;&gt;"9999999"),VLOOKUP(OutputOsiris!A87,$AS$9:$AV$1008,4,FALSE),"")</f>
        <v/>
      </c>
      <c r="O87" s="47" t="str">
        <f t="shared" si="72"/>
        <v/>
      </c>
      <c r="P87" s="47" t="str">
        <f>IF(AND($BA$7&gt;0,OutputOsiris!$A87&lt;&gt;"9999999"),VLOOKUP(OutputOsiris!A87,$AX$9:$BA$1008,4,FALSE),"")</f>
        <v/>
      </c>
      <c r="Q87" s="47" t="str">
        <f t="shared" si="73"/>
        <v/>
      </c>
      <c r="R87" s="47" t="str">
        <f>IF(AND($BF$7&gt;0,OutputOsiris!$A87&lt;&gt;"9999999"),VLOOKUP(OutputOsiris!A87,$BC$9:$BF$1008,4,FALSE),"")</f>
        <v/>
      </c>
      <c r="S87" s="47" t="str">
        <f t="shared" si="74"/>
        <v/>
      </c>
      <c r="T87" s="47" t="str">
        <f>IF(AND($BK$7&gt;0,OutputOsiris!$A87&lt;&gt;"9999999"),VLOOKUP(OutputOsiris!A87,$BH$9:$BK$1008,4,FALSE),"")</f>
        <v/>
      </c>
      <c r="U87" s="47" t="str">
        <f t="shared" si="75"/>
        <v/>
      </c>
      <c r="V87" s="47" t="str">
        <f>IF(AND($BP$7&gt;0,OutputOsiris!$A87&lt;&gt;"9999999"),VLOOKUP(OutputOsiris!A87,$BM$9:$BP$1008,4,FALSE),"")</f>
        <v/>
      </c>
      <c r="W87" s="47" t="str">
        <f t="shared" si="76"/>
        <v/>
      </c>
      <c r="X87" s="47" t="str">
        <f>IF(AND($BU$7&gt;0,OutputOsiris!$A87&lt;&gt;"9999999"),VLOOKUP(OutputOsiris!A87,$BR$9:$BU$1008,4,FALSE),"")</f>
        <v/>
      </c>
      <c r="Y87" s="47" t="str">
        <f t="shared" si="77"/>
        <v/>
      </c>
      <c r="Z87" s="47" t="str">
        <f>IF(AND($BZ$7&gt;0,OutputOsiris!$A87&lt;&gt;"9999999"),VLOOKUP(OutputOsiris!A87,$BW$9:$BZ$1008,4,FALSE),"")</f>
        <v/>
      </c>
      <c r="AA87" s="47" t="str">
        <f t="shared" si="78"/>
        <v/>
      </c>
      <c r="AB87" s="47">
        <f t="shared" si="79"/>
        <v>0</v>
      </c>
      <c r="AC87" s="47">
        <f t="shared" si="80"/>
        <v>0</v>
      </c>
      <c r="AD87" s="47" t="str">
        <f t="shared" si="81"/>
        <v/>
      </c>
      <c r="AE87" s="48" t="str">
        <f>IF(ISBLANK(AF87),"",VLOOKUP(AD87,OutputOsiris!$A$9:$A$1008,1,FALSE))</f>
        <v/>
      </c>
      <c r="AF87" s="111"/>
      <c r="AG87" s="78"/>
      <c r="AH87" s="148" t="str">
        <f t="shared" si="55"/>
        <v/>
      </c>
      <c r="AI87" s="47" t="str">
        <f t="shared" si="82"/>
        <v/>
      </c>
      <c r="AJ87" s="48" t="str">
        <f>IF(ISBLANK(AK87),"",VLOOKUP(AI87,OutputOsiris!$A$9:$A$1008,1,FALSE))</f>
        <v/>
      </c>
      <c r="AK87" s="112"/>
      <c r="AL87" s="78"/>
      <c r="AM87" s="148" t="str">
        <f t="shared" si="56"/>
        <v/>
      </c>
      <c r="AN87" s="47" t="str">
        <f t="shared" si="83"/>
        <v/>
      </c>
      <c r="AO87" s="48" t="str">
        <f>IF(ISBLANK(AP87),"",VLOOKUP(AN87,OutputOsiris!$A$9:$A$1008,1,FALSE))</f>
        <v/>
      </c>
      <c r="AP87" s="111"/>
      <c r="AQ87" s="78"/>
      <c r="AR87" s="148" t="str">
        <f t="shared" si="57"/>
        <v/>
      </c>
      <c r="AS87" s="47" t="str">
        <f t="shared" si="84"/>
        <v/>
      </c>
      <c r="AT87" s="48" t="str">
        <f>IF(ISBLANK(AU87),"",VLOOKUP(AS87,OutputOsiris!$A$9:$A$1008,1,FALSE))</f>
        <v/>
      </c>
      <c r="AU87" s="111"/>
      <c r="AV87" s="78"/>
      <c r="AW87" s="148" t="str">
        <f t="shared" si="58"/>
        <v/>
      </c>
      <c r="AX87" s="47" t="str">
        <f t="shared" si="85"/>
        <v/>
      </c>
      <c r="AY87" s="48" t="str">
        <f>IF(ISBLANK(AZ87),"",VLOOKUP(AX87,OutputOsiris!$A$9:$A$1008,1,FALSE))</f>
        <v/>
      </c>
      <c r="AZ87" s="111"/>
      <c r="BA87" s="78"/>
      <c r="BB87" s="148" t="str">
        <f t="shared" si="59"/>
        <v/>
      </c>
      <c r="BC87" s="47" t="str">
        <f t="shared" si="86"/>
        <v/>
      </c>
      <c r="BD87" s="48" t="str">
        <f>IF(ISBLANK(BE87),"",VLOOKUP(BC87,OutputOsiris!$A$9:$A$1008,1,FALSE))</f>
        <v/>
      </c>
      <c r="BE87" s="111"/>
      <c r="BF87" s="78"/>
      <c r="BG87" s="148" t="str">
        <f t="shared" si="60"/>
        <v/>
      </c>
      <c r="BH87" s="47" t="str">
        <f t="shared" si="87"/>
        <v/>
      </c>
      <c r="BI87" s="48" t="str">
        <f>IF(ISBLANK(BJ87),"",VLOOKUP(BH87,OutputOsiris!$A$9:$A$1008,1,FALSE))</f>
        <v/>
      </c>
      <c r="BJ87" s="111"/>
      <c r="BK87" s="78"/>
      <c r="BL87" s="148" t="str">
        <f t="shared" si="61"/>
        <v/>
      </c>
      <c r="BM87" s="47" t="str">
        <f t="shared" si="88"/>
        <v/>
      </c>
      <c r="BN87" s="48" t="str">
        <f>IF(ISBLANK(BO87),"",VLOOKUP(BM87,OutputOsiris!$A$9:$A$1008,1,FALSE))</f>
        <v/>
      </c>
      <c r="BO87" s="111"/>
      <c r="BP87" s="78"/>
      <c r="BQ87" s="148" t="str">
        <f t="shared" si="62"/>
        <v/>
      </c>
      <c r="BR87" s="47" t="str">
        <f t="shared" si="89"/>
        <v/>
      </c>
      <c r="BS87" s="48" t="str">
        <f>IF(ISBLANK(BT87),"",VLOOKUP(BR87,OutputOsiris!$A$9:$A$1008,1,FALSE))</f>
        <v/>
      </c>
      <c r="BT87" s="111"/>
      <c r="BU87" s="78"/>
      <c r="BV87" s="148" t="str">
        <f t="shared" si="63"/>
        <v/>
      </c>
      <c r="BW87" s="47" t="str">
        <f t="shared" si="90"/>
        <v/>
      </c>
      <c r="BX87" s="48" t="str">
        <f>IF(ISBLANK(BY87),"",VLOOKUP(BW87,OutputOsiris!$A$9:$A$1008,1,FALSE))</f>
        <v/>
      </c>
      <c r="BY87" s="111"/>
      <c r="BZ87" s="78"/>
      <c r="CA87" s="148" t="str">
        <f t="shared" si="64"/>
        <v/>
      </c>
    </row>
    <row r="88" spans="1:79" x14ac:dyDescent="0.2">
      <c r="A88" s="47" t="str">
        <f>IF($H$1="Score",IF(OutputOsiris!A88&lt;&gt;"9999999",OutputOsiris!A88,""),"")</f>
        <v/>
      </c>
      <c r="B88" s="76" t="str">
        <f t="shared" si="65"/>
        <v/>
      </c>
      <c r="C88" s="143" t="str">
        <f t="shared" si="66"/>
        <v/>
      </c>
      <c r="D88" s="47" t="str">
        <f>IF($H$1="Cijfer",IF(OutputOsiris!A88&lt;&gt;"9999999",OutputOsiris!A88,""),"")</f>
        <v/>
      </c>
      <c r="E88" s="76" t="str">
        <f t="shared" si="67"/>
        <v/>
      </c>
      <c r="F88" s="143" t="str">
        <f t="shared" si="68"/>
        <v/>
      </c>
      <c r="G88" s="47" t="str">
        <f>IF(ISBLANK(OutputOsiris!B88),"",OutputOsiris!B88)</f>
        <v/>
      </c>
      <c r="H88" s="47">
        <f>IF(AND($AG$7&gt;0,OutputOsiris!$A88&lt;&gt;"9999999"),VLOOKUP(OutputOsiris!A88,$AD$9:$AG$1008,4,FALSE),"")</f>
        <v>0</v>
      </c>
      <c r="I88" s="47">
        <f t="shared" si="69"/>
        <v>0</v>
      </c>
      <c r="J88" s="47">
        <f>IF(AND($AL$7&gt;0,OutputOsiris!$A88&lt;&gt;"9999999"),VLOOKUP(OutputOsiris!A88,$AI$9:$AL$1008,4,FALSE),"")</f>
        <v>0</v>
      </c>
      <c r="K88" s="47">
        <f t="shared" si="70"/>
        <v>0</v>
      </c>
      <c r="L88" s="47" t="str">
        <f>IF(AND($AQ$7&gt;0,OutputOsiris!$A88&lt;&gt;"9999999"),VLOOKUP(OutputOsiris!A88,$AN$9:$AQ$1008,4,FALSE),"")</f>
        <v/>
      </c>
      <c r="M88" s="47" t="str">
        <f t="shared" si="71"/>
        <v/>
      </c>
      <c r="N88" s="47" t="str">
        <f>IF(AND($AV$7&gt;0,OutputOsiris!$A88&lt;&gt;"9999999"),VLOOKUP(OutputOsiris!A88,$AS$9:$AV$1008,4,FALSE),"")</f>
        <v/>
      </c>
      <c r="O88" s="47" t="str">
        <f t="shared" si="72"/>
        <v/>
      </c>
      <c r="P88" s="47" t="str">
        <f>IF(AND($BA$7&gt;0,OutputOsiris!$A88&lt;&gt;"9999999"),VLOOKUP(OutputOsiris!A88,$AX$9:$BA$1008,4,FALSE),"")</f>
        <v/>
      </c>
      <c r="Q88" s="47" t="str">
        <f t="shared" si="73"/>
        <v/>
      </c>
      <c r="R88" s="47" t="str">
        <f>IF(AND($BF$7&gt;0,OutputOsiris!$A88&lt;&gt;"9999999"),VLOOKUP(OutputOsiris!A88,$BC$9:$BF$1008,4,FALSE),"")</f>
        <v/>
      </c>
      <c r="S88" s="47" t="str">
        <f t="shared" si="74"/>
        <v/>
      </c>
      <c r="T88" s="47" t="str">
        <f>IF(AND($BK$7&gt;0,OutputOsiris!$A88&lt;&gt;"9999999"),VLOOKUP(OutputOsiris!A88,$BH$9:$BK$1008,4,FALSE),"")</f>
        <v/>
      </c>
      <c r="U88" s="47" t="str">
        <f t="shared" si="75"/>
        <v/>
      </c>
      <c r="V88" s="47" t="str">
        <f>IF(AND($BP$7&gt;0,OutputOsiris!$A88&lt;&gt;"9999999"),VLOOKUP(OutputOsiris!A88,$BM$9:$BP$1008,4,FALSE),"")</f>
        <v/>
      </c>
      <c r="W88" s="47" t="str">
        <f t="shared" si="76"/>
        <v/>
      </c>
      <c r="X88" s="47" t="str">
        <f>IF(AND($BU$7&gt;0,OutputOsiris!$A88&lt;&gt;"9999999"),VLOOKUP(OutputOsiris!A88,$BR$9:$BU$1008,4,FALSE),"")</f>
        <v/>
      </c>
      <c r="Y88" s="47" t="str">
        <f t="shared" si="77"/>
        <v/>
      </c>
      <c r="Z88" s="47" t="str">
        <f>IF(AND($BZ$7&gt;0,OutputOsiris!$A88&lt;&gt;"9999999"),VLOOKUP(OutputOsiris!A88,$BW$9:$BZ$1008,4,FALSE),"")</f>
        <v/>
      </c>
      <c r="AA88" s="47" t="str">
        <f t="shared" si="78"/>
        <v/>
      </c>
      <c r="AB88" s="47">
        <f t="shared" si="79"/>
        <v>0</v>
      </c>
      <c r="AC88" s="47">
        <f t="shared" si="80"/>
        <v>0</v>
      </c>
      <c r="AD88" s="47" t="str">
        <f t="shared" si="81"/>
        <v/>
      </c>
      <c r="AE88" s="48" t="str">
        <f>IF(ISBLANK(AF88),"",VLOOKUP(AD88,OutputOsiris!$A$9:$A$1008,1,FALSE))</f>
        <v/>
      </c>
      <c r="AF88" s="111"/>
      <c r="AG88" s="78"/>
      <c r="AH88" s="148" t="str">
        <f t="shared" si="55"/>
        <v/>
      </c>
      <c r="AI88" s="47" t="str">
        <f t="shared" si="82"/>
        <v/>
      </c>
      <c r="AJ88" s="48" t="str">
        <f>IF(ISBLANK(AK88),"",VLOOKUP(AI88,OutputOsiris!$A$9:$A$1008,1,FALSE))</f>
        <v/>
      </c>
      <c r="AK88" s="112"/>
      <c r="AL88" s="78"/>
      <c r="AM88" s="148" t="str">
        <f t="shared" si="56"/>
        <v/>
      </c>
      <c r="AN88" s="47" t="str">
        <f t="shared" si="83"/>
        <v/>
      </c>
      <c r="AO88" s="48" t="str">
        <f>IF(ISBLANK(AP88),"",VLOOKUP(AN88,OutputOsiris!$A$9:$A$1008,1,FALSE))</f>
        <v/>
      </c>
      <c r="AP88" s="111"/>
      <c r="AQ88" s="78"/>
      <c r="AR88" s="148" t="str">
        <f t="shared" si="57"/>
        <v/>
      </c>
      <c r="AS88" s="47" t="str">
        <f t="shared" si="84"/>
        <v/>
      </c>
      <c r="AT88" s="48" t="str">
        <f>IF(ISBLANK(AU88),"",VLOOKUP(AS88,OutputOsiris!$A$9:$A$1008,1,FALSE))</f>
        <v/>
      </c>
      <c r="AU88" s="111"/>
      <c r="AV88" s="78"/>
      <c r="AW88" s="148" t="str">
        <f t="shared" si="58"/>
        <v/>
      </c>
      <c r="AX88" s="47" t="str">
        <f t="shared" si="85"/>
        <v/>
      </c>
      <c r="AY88" s="48" t="str">
        <f>IF(ISBLANK(AZ88),"",VLOOKUP(AX88,OutputOsiris!$A$9:$A$1008,1,FALSE))</f>
        <v/>
      </c>
      <c r="AZ88" s="111"/>
      <c r="BA88" s="78"/>
      <c r="BB88" s="148" t="str">
        <f t="shared" si="59"/>
        <v/>
      </c>
      <c r="BC88" s="47" t="str">
        <f t="shared" si="86"/>
        <v/>
      </c>
      <c r="BD88" s="48" t="str">
        <f>IF(ISBLANK(BE88),"",VLOOKUP(BC88,OutputOsiris!$A$9:$A$1008,1,FALSE))</f>
        <v/>
      </c>
      <c r="BE88" s="111"/>
      <c r="BF88" s="78"/>
      <c r="BG88" s="148" t="str">
        <f t="shared" si="60"/>
        <v/>
      </c>
      <c r="BH88" s="47" t="str">
        <f t="shared" si="87"/>
        <v/>
      </c>
      <c r="BI88" s="48" t="str">
        <f>IF(ISBLANK(BJ88),"",VLOOKUP(BH88,OutputOsiris!$A$9:$A$1008,1,FALSE))</f>
        <v/>
      </c>
      <c r="BJ88" s="111"/>
      <c r="BK88" s="78"/>
      <c r="BL88" s="148" t="str">
        <f t="shared" si="61"/>
        <v/>
      </c>
      <c r="BM88" s="47" t="str">
        <f t="shared" si="88"/>
        <v/>
      </c>
      <c r="BN88" s="48" t="str">
        <f>IF(ISBLANK(BO88),"",VLOOKUP(BM88,OutputOsiris!$A$9:$A$1008,1,FALSE))</f>
        <v/>
      </c>
      <c r="BO88" s="111"/>
      <c r="BP88" s="78"/>
      <c r="BQ88" s="148" t="str">
        <f t="shared" si="62"/>
        <v/>
      </c>
      <c r="BR88" s="47" t="str">
        <f t="shared" si="89"/>
        <v/>
      </c>
      <c r="BS88" s="48" t="str">
        <f>IF(ISBLANK(BT88),"",VLOOKUP(BR88,OutputOsiris!$A$9:$A$1008,1,FALSE))</f>
        <v/>
      </c>
      <c r="BT88" s="111"/>
      <c r="BU88" s="78"/>
      <c r="BV88" s="148" t="str">
        <f t="shared" si="63"/>
        <v/>
      </c>
      <c r="BW88" s="47" t="str">
        <f t="shared" si="90"/>
        <v/>
      </c>
      <c r="BX88" s="48" t="str">
        <f>IF(ISBLANK(BY88),"",VLOOKUP(BW88,OutputOsiris!$A$9:$A$1008,1,FALSE))</f>
        <v/>
      </c>
      <c r="BY88" s="111"/>
      <c r="BZ88" s="78"/>
      <c r="CA88" s="148" t="str">
        <f t="shared" si="64"/>
        <v/>
      </c>
    </row>
    <row r="89" spans="1:79" x14ac:dyDescent="0.2">
      <c r="A89" s="47" t="str">
        <f>IF($H$1="Score",IF(OutputOsiris!A89&lt;&gt;"9999999",OutputOsiris!A89,""),"")</f>
        <v/>
      </c>
      <c r="B89" s="76" t="str">
        <f t="shared" si="65"/>
        <v/>
      </c>
      <c r="C89" s="143" t="str">
        <f t="shared" si="66"/>
        <v/>
      </c>
      <c r="D89" s="47" t="str">
        <f>IF($H$1="Cijfer",IF(OutputOsiris!A89&lt;&gt;"9999999",OutputOsiris!A89,""),"")</f>
        <v/>
      </c>
      <c r="E89" s="76" t="str">
        <f t="shared" si="67"/>
        <v/>
      </c>
      <c r="F89" s="143" t="str">
        <f t="shared" si="68"/>
        <v/>
      </c>
      <c r="G89" s="47" t="str">
        <f>IF(ISBLANK(OutputOsiris!B89),"",OutputOsiris!B89)</f>
        <v/>
      </c>
      <c r="H89" s="47">
        <f>IF(AND($AG$7&gt;0,OutputOsiris!$A89&lt;&gt;"9999999"),VLOOKUP(OutputOsiris!A89,$AD$9:$AG$1008,4,FALSE),"")</f>
        <v>0</v>
      </c>
      <c r="I89" s="47">
        <f t="shared" si="69"/>
        <v>0</v>
      </c>
      <c r="J89" s="47">
        <f>IF(AND($AL$7&gt;0,OutputOsiris!$A89&lt;&gt;"9999999"),VLOOKUP(OutputOsiris!A89,$AI$9:$AL$1008,4,FALSE),"")</f>
        <v>0</v>
      </c>
      <c r="K89" s="47">
        <f t="shared" si="70"/>
        <v>0</v>
      </c>
      <c r="L89" s="47" t="str">
        <f>IF(AND($AQ$7&gt;0,OutputOsiris!$A89&lt;&gt;"9999999"),VLOOKUP(OutputOsiris!A89,$AN$9:$AQ$1008,4,FALSE),"")</f>
        <v/>
      </c>
      <c r="M89" s="47" t="str">
        <f t="shared" si="71"/>
        <v/>
      </c>
      <c r="N89" s="47" t="str">
        <f>IF(AND($AV$7&gt;0,OutputOsiris!$A89&lt;&gt;"9999999"),VLOOKUP(OutputOsiris!A89,$AS$9:$AV$1008,4,FALSE),"")</f>
        <v/>
      </c>
      <c r="O89" s="47" t="str">
        <f t="shared" si="72"/>
        <v/>
      </c>
      <c r="P89" s="47" t="str">
        <f>IF(AND($BA$7&gt;0,OutputOsiris!$A89&lt;&gt;"9999999"),VLOOKUP(OutputOsiris!A89,$AX$9:$BA$1008,4,FALSE),"")</f>
        <v/>
      </c>
      <c r="Q89" s="47" t="str">
        <f t="shared" si="73"/>
        <v/>
      </c>
      <c r="R89" s="47" t="str">
        <f>IF(AND($BF$7&gt;0,OutputOsiris!$A89&lt;&gt;"9999999"),VLOOKUP(OutputOsiris!A89,$BC$9:$BF$1008,4,FALSE),"")</f>
        <v/>
      </c>
      <c r="S89" s="47" t="str">
        <f t="shared" si="74"/>
        <v/>
      </c>
      <c r="T89" s="47" t="str">
        <f>IF(AND($BK$7&gt;0,OutputOsiris!$A89&lt;&gt;"9999999"),VLOOKUP(OutputOsiris!A89,$BH$9:$BK$1008,4,FALSE),"")</f>
        <v/>
      </c>
      <c r="U89" s="47" t="str">
        <f t="shared" si="75"/>
        <v/>
      </c>
      <c r="V89" s="47" t="str">
        <f>IF(AND($BP$7&gt;0,OutputOsiris!$A89&lt;&gt;"9999999"),VLOOKUP(OutputOsiris!A89,$BM$9:$BP$1008,4,FALSE),"")</f>
        <v/>
      </c>
      <c r="W89" s="47" t="str">
        <f t="shared" si="76"/>
        <v/>
      </c>
      <c r="X89" s="47" t="str">
        <f>IF(AND($BU$7&gt;0,OutputOsiris!$A89&lt;&gt;"9999999"),VLOOKUP(OutputOsiris!A89,$BR$9:$BU$1008,4,FALSE),"")</f>
        <v/>
      </c>
      <c r="Y89" s="47" t="str">
        <f t="shared" si="77"/>
        <v/>
      </c>
      <c r="Z89" s="47" t="str">
        <f>IF(AND($BZ$7&gt;0,OutputOsiris!$A89&lt;&gt;"9999999"),VLOOKUP(OutputOsiris!A89,$BW$9:$BZ$1008,4,FALSE),"")</f>
        <v/>
      </c>
      <c r="AA89" s="47" t="str">
        <f t="shared" si="78"/>
        <v/>
      </c>
      <c r="AB89" s="47">
        <f t="shared" si="79"/>
        <v>0</v>
      </c>
      <c r="AC89" s="47">
        <f t="shared" si="80"/>
        <v>0</v>
      </c>
      <c r="AD89" s="47" t="str">
        <f t="shared" si="81"/>
        <v/>
      </c>
      <c r="AE89" s="48" t="str">
        <f>IF(ISBLANK(AF89),"",VLOOKUP(AD89,OutputOsiris!$A$9:$A$1008,1,FALSE))</f>
        <v/>
      </c>
      <c r="AF89" s="111"/>
      <c r="AG89" s="78"/>
      <c r="AH89" s="148" t="str">
        <f t="shared" si="55"/>
        <v/>
      </c>
      <c r="AI89" s="47" t="str">
        <f t="shared" si="82"/>
        <v/>
      </c>
      <c r="AJ89" s="48" t="str">
        <f>IF(ISBLANK(AK89),"",VLOOKUP(AI89,OutputOsiris!$A$9:$A$1008,1,FALSE))</f>
        <v/>
      </c>
      <c r="AK89" s="112"/>
      <c r="AL89" s="78"/>
      <c r="AM89" s="148" t="str">
        <f t="shared" si="56"/>
        <v/>
      </c>
      <c r="AN89" s="47" t="str">
        <f t="shared" si="83"/>
        <v/>
      </c>
      <c r="AO89" s="48" t="str">
        <f>IF(ISBLANK(AP89),"",VLOOKUP(AN89,OutputOsiris!$A$9:$A$1008,1,FALSE))</f>
        <v/>
      </c>
      <c r="AP89" s="111"/>
      <c r="AQ89" s="78"/>
      <c r="AR89" s="148" t="str">
        <f t="shared" si="57"/>
        <v/>
      </c>
      <c r="AS89" s="47" t="str">
        <f t="shared" si="84"/>
        <v/>
      </c>
      <c r="AT89" s="48" t="str">
        <f>IF(ISBLANK(AU89),"",VLOOKUP(AS89,OutputOsiris!$A$9:$A$1008,1,FALSE))</f>
        <v/>
      </c>
      <c r="AU89" s="111"/>
      <c r="AV89" s="78"/>
      <c r="AW89" s="148" t="str">
        <f t="shared" si="58"/>
        <v/>
      </c>
      <c r="AX89" s="47" t="str">
        <f t="shared" si="85"/>
        <v/>
      </c>
      <c r="AY89" s="48" t="str">
        <f>IF(ISBLANK(AZ89),"",VLOOKUP(AX89,OutputOsiris!$A$9:$A$1008,1,FALSE))</f>
        <v/>
      </c>
      <c r="AZ89" s="111"/>
      <c r="BA89" s="78"/>
      <c r="BB89" s="148" t="str">
        <f t="shared" si="59"/>
        <v/>
      </c>
      <c r="BC89" s="47" t="str">
        <f t="shared" si="86"/>
        <v/>
      </c>
      <c r="BD89" s="48" t="str">
        <f>IF(ISBLANK(BE89),"",VLOOKUP(BC89,OutputOsiris!$A$9:$A$1008,1,FALSE))</f>
        <v/>
      </c>
      <c r="BE89" s="111"/>
      <c r="BF89" s="78"/>
      <c r="BG89" s="148" t="str">
        <f t="shared" si="60"/>
        <v/>
      </c>
      <c r="BH89" s="47" t="str">
        <f t="shared" si="87"/>
        <v/>
      </c>
      <c r="BI89" s="48" t="str">
        <f>IF(ISBLANK(BJ89),"",VLOOKUP(BH89,OutputOsiris!$A$9:$A$1008,1,FALSE))</f>
        <v/>
      </c>
      <c r="BJ89" s="111"/>
      <c r="BK89" s="78"/>
      <c r="BL89" s="148" t="str">
        <f t="shared" si="61"/>
        <v/>
      </c>
      <c r="BM89" s="47" t="str">
        <f t="shared" si="88"/>
        <v/>
      </c>
      <c r="BN89" s="48" t="str">
        <f>IF(ISBLANK(BO89),"",VLOOKUP(BM89,OutputOsiris!$A$9:$A$1008,1,FALSE))</f>
        <v/>
      </c>
      <c r="BO89" s="111"/>
      <c r="BP89" s="78"/>
      <c r="BQ89" s="148" t="str">
        <f t="shared" si="62"/>
        <v/>
      </c>
      <c r="BR89" s="47" t="str">
        <f t="shared" si="89"/>
        <v/>
      </c>
      <c r="BS89" s="48" t="str">
        <f>IF(ISBLANK(BT89),"",VLOOKUP(BR89,OutputOsiris!$A$9:$A$1008,1,FALSE))</f>
        <v/>
      </c>
      <c r="BT89" s="111"/>
      <c r="BU89" s="78"/>
      <c r="BV89" s="148" t="str">
        <f t="shared" si="63"/>
        <v/>
      </c>
      <c r="BW89" s="47" t="str">
        <f t="shared" si="90"/>
        <v/>
      </c>
      <c r="BX89" s="48" t="str">
        <f>IF(ISBLANK(BY89),"",VLOOKUP(BW89,OutputOsiris!$A$9:$A$1008,1,FALSE))</f>
        <v/>
      </c>
      <c r="BY89" s="111"/>
      <c r="BZ89" s="78"/>
      <c r="CA89" s="148" t="str">
        <f t="shared" si="64"/>
        <v/>
      </c>
    </row>
    <row r="90" spans="1:79" x14ac:dyDescent="0.2">
      <c r="A90" s="47" t="str">
        <f>IF($H$1="Score",IF(OutputOsiris!A90&lt;&gt;"9999999",OutputOsiris!A90,""),"")</f>
        <v/>
      </c>
      <c r="B90" s="76" t="str">
        <f t="shared" si="65"/>
        <v/>
      </c>
      <c r="C90" s="143" t="str">
        <f t="shared" si="66"/>
        <v/>
      </c>
      <c r="D90" s="47" t="str">
        <f>IF($H$1="Cijfer",IF(OutputOsiris!A90&lt;&gt;"9999999",OutputOsiris!A90,""),"")</f>
        <v/>
      </c>
      <c r="E90" s="76" t="str">
        <f t="shared" si="67"/>
        <v/>
      </c>
      <c r="F90" s="143" t="str">
        <f t="shared" si="68"/>
        <v/>
      </c>
      <c r="G90" s="47" t="str">
        <f>IF(ISBLANK(OutputOsiris!B90),"",OutputOsiris!B90)</f>
        <v/>
      </c>
      <c r="H90" s="47">
        <f>IF(AND($AG$7&gt;0,OutputOsiris!$A90&lt;&gt;"9999999"),VLOOKUP(OutputOsiris!A90,$AD$9:$AG$1008,4,FALSE),"")</f>
        <v>0</v>
      </c>
      <c r="I90" s="47">
        <f t="shared" si="69"/>
        <v>0</v>
      </c>
      <c r="J90" s="47">
        <f>IF(AND($AL$7&gt;0,OutputOsiris!$A90&lt;&gt;"9999999"),VLOOKUP(OutputOsiris!A90,$AI$9:$AL$1008,4,FALSE),"")</f>
        <v>0</v>
      </c>
      <c r="K90" s="47">
        <f t="shared" si="70"/>
        <v>0</v>
      </c>
      <c r="L90" s="47" t="str">
        <f>IF(AND($AQ$7&gt;0,OutputOsiris!$A90&lt;&gt;"9999999"),VLOOKUP(OutputOsiris!A90,$AN$9:$AQ$1008,4,FALSE),"")</f>
        <v/>
      </c>
      <c r="M90" s="47" t="str">
        <f t="shared" si="71"/>
        <v/>
      </c>
      <c r="N90" s="47" t="str">
        <f>IF(AND($AV$7&gt;0,OutputOsiris!$A90&lt;&gt;"9999999"),VLOOKUP(OutputOsiris!A90,$AS$9:$AV$1008,4,FALSE),"")</f>
        <v/>
      </c>
      <c r="O90" s="47" t="str">
        <f t="shared" si="72"/>
        <v/>
      </c>
      <c r="P90" s="47" t="str">
        <f>IF(AND($BA$7&gt;0,OutputOsiris!$A90&lt;&gt;"9999999"),VLOOKUP(OutputOsiris!A90,$AX$9:$BA$1008,4,FALSE),"")</f>
        <v/>
      </c>
      <c r="Q90" s="47" t="str">
        <f t="shared" si="73"/>
        <v/>
      </c>
      <c r="R90" s="47" t="str">
        <f>IF(AND($BF$7&gt;0,OutputOsiris!$A90&lt;&gt;"9999999"),VLOOKUP(OutputOsiris!A90,$BC$9:$BF$1008,4,FALSE),"")</f>
        <v/>
      </c>
      <c r="S90" s="47" t="str">
        <f t="shared" si="74"/>
        <v/>
      </c>
      <c r="T90" s="47" t="str">
        <f>IF(AND($BK$7&gt;0,OutputOsiris!$A90&lt;&gt;"9999999"),VLOOKUP(OutputOsiris!A90,$BH$9:$BK$1008,4,FALSE),"")</f>
        <v/>
      </c>
      <c r="U90" s="47" t="str">
        <f t="shared" si="75"/>
        <v/>
      </c>
      <c r="V90" s="47" t="str">
        <f>IF(AND($BP$7&gt;0,OutputOsiris!$A90&lt;&gt;"9999999"),VLOOKUP(OutputOsiris!A90,$BM$9:$BP$1008,4,FALSE),"")</f>
        <v/>
      </c>
      <c r="W90" s="47" t="str">
        <f t="shared" si="76"/>
        <v/>
      </c>
      <c r="X90" s="47" t="str">
        <f>IF(AND($BU$7&gt;0,OutputOsiris!$A90&lt;&gt;"9999999"),VLOOKUP(OutputOsiris!A90,$BR$9:$BU$1008,4,FALSE),"")</f>
        <v/>
      </c>
      <c r="Y90" s="47" t="str">
        <f t="shared" si="77"/>
        <v/>
      </c>
      <c r="Z90" s="47" t="str">
        <f>IF(AND($BZ$7&gt;0,OutputOsiris!$A90&lt;&gt;"9999999"),VLOOKUP(OutputOsiris!A90,$BW$9:$BZ$1008,4,FALSE),"")</f>
        <v/>
      </c>
      <c r="AA90" s="47" t="str">
        <f t="shared" si="78"/>
        <v/>
      </c>
      <c r="AB90" s="47">
        <f t="shared" si="79"/>
        <v>0</v>
      </c>
      <c r="AC90" s="47">
        <f t="shared" si="80"/>
        <v>0</v>
      </c>
      <c r="AD90" s="47" t="str">
        <f t="shared" si="81"/>
        <v/>
      </c>
      <c r="AE90" s="48" t="str">
        <f>IF(ISBLANK(AF90),"",VLOOKUP(AD90,OutputOsiris!$A$9:$A$1008,1,FALSE))</f>
        <v/>
      </c>
      <c r="AF90" s="111"/>
      <c r="AG90" s="78"/>
      <c r="AH90" s="148" t="str">
        <f t="shared" si="55"/>
        <v/>
      </c>
      <c r="AI90" s="47" t="str">
        <f t="shared" si="82"/>
        <v/>
      </c>
      <c r="AJ90" s="48" t="str">
        <f>IF(ISBLANK(AK90),"",VLOOKUP(AI90,OutputOsiris!$A$9:$A$1008,1,FALSE))</f>
        <v/>
      </c>
      <c r="AK90" s="112"/>
      <c r="AL90" s="78"/>
      <c r="AM90" s="148" t="str">
        <f t="shared" si="56"/>
        <v/>
      </c>
      <c r="AN90" s="47" t="str">
        <f t="shared" si="83"/>
        <v/>
      </c>
      <c r="AO90" s="48" t="str">
        <f>IF(ISBLANK(AP90),"",VLOOKUP(AN90,OutputOsiris!$A$9:$A$1008,1,FALSE))</f>
        <v/>
      </c>
      <c r="AP90" s="111"/>
      <c r="AQ90" s="78"/>
      <c r="AR90" s="148" t="str">
        <f t="shared" si="57"/>
        <v/>
      </c>
      <c r="AS90" s="47" t="str">
        <f t="shared" si="84"/>
        <v/>
      </c>
      <c r="AT90" s="48" t="str">
        <f>IF(ISBLANK(AU90),"",VLOOKUP(AS90,OutputOsiris!$A$9:$A$1008,1,FALSE))</f>
        <v/>
      </c>
      <c r="AU90" s="111"/>
      <c r="AV90" s="78"/>
      <c r="AW90" s="148" t="str">
        <f t="shared" si="58"/>
        <v/>
      </c>
      <c r="AX90" s="47" t="str">
        <f t="shared" si="85"/>
        <v/>
      </c>
      <c r="AY90" s="48" t="str">
        <f>IF(ISBLANK(AZ90),"",VLOOKUP(AX90,OutputOsiris!$A$9:$A$1008,1,FALSE))</f>
        <v/>
      </c>
      <c r="AZ90" s="111"/>
      <c r="BA90" s="78"/>
      <c r="BB90" s="148" t="str">
        <f t="shared" si="59"/>
        <v/>
      </c>
      <c r="BC90" s="47" t="str">
        <f t="shared" si="86"/>
        <v/>
      </c>
      <c r="BD90" s="48" t="str">
        <f>IF(ISBLANK(BE90),"",VLOOKUP(BC90,OutputOsiris!$A$9:$A$1008,1,FALSE))</f>
        <v/>
      </c>
      <c r="BE90" s="111"/>
      <c r="BF90" s="78"/>
      <c r="BG90" s="148" t="str">
        <f t="shared" si="60"/>
        <v/>
      </c>
      <c r="BH90" s="47" t="str">
        <f t="shared" si="87"/>
        <v/>
      </c>
      <c r="BI90" s="48" t="str">
        <f>IF(ISBLANK(BJ90),"",VLOOKUP(BH90,OutputOsiris!$A$9:$A$1008,1,FALSE))</f>
        <v/>
      </c>
      <c r="BJ90" s="111"/>
      <c r="BK90" s="78"/>
      <c r="BL90" s="148" t="str">
        <f t="shared" si="61"/>
        <v/>
      </c>
      <c r="BM90" s="47" t="str">
        <f t="shared" si="88"/>
        <v/>
      </c>
      <c r="BN90" s="48" t="str">
        <f>IF(ISBLANK(BO90),"",VLOOKUP(BM90,OutputOsiris!$A$9:$A$1008,1,FALSE))</f>
        <v/>
      </c>
      <c r="BO90" s="111"/>
      <c r="BP90" s="78"/>
      <c r="BQ90" s="148" t="str">
        <f t="shared" si="62"/>
        <v/>
      </c>
      <c r="BR90" s="47" t="str">
        <f t="shared" si="89"/>
        <v/>
      </c>
      <c r="BS90" s="48" t="str">
        <f>IF(ISBLANK(BT90),"",VLOOKUP(BR90,OutputOsiris!$A$9:$A$1008,1,FALSE))</f>
        <v/>
      </c>
      <c r="BT90" s="111"/>
      <c r="BU90" s="78"/>
      <c r="BV90" s="148" t="str">
        <f t="shared" si="63"/>
        <v/>
      </c>
      <c r="BW90" s="47" t="str">
        <f t="shared" si="90"/>
        <v/>
      </c>
      <c r="BX90" s="48" t="str">
        <f>IF(ISBLANK(BY90),"",VLOOKUP(BW90,OutputOsiris!$A$9:$A$1008,1,FALSE))</f>
        <v/>
      </c>
      <c r="BY90" s="111"/>
      <c r="BZ90" s="78"/>
      <c r="CA90" s="148" t="str">
        <f t="shared" si="64"/>
        <v/>
      </c>
    </row>
    <row r="91" spans="1:79" x14ac:dyDescent="0.2">
      <c r="A91" s="47" t="str">
        <f>IF($H$1="Score",IF(OutputOsiris!A91&lt;&gt;"9999999",OutputOsiris!A91,""),"")</f>
        <v/>
      </c>
      <c r="B91" s="76" t="str">
        <f t="shared" si="65"/>
        <v/>
      </c>
      <c r="C91" s="143" t="str">
        <f t="shared" si="66"/>
        <v/>
      </c>
      <c r="D91" s="47" t="str">
        <f>IF($H$1="Cijfer",IF(OutputOsiris!A91&lt;&gt;"9999999",OutputOsiris!A91,""),"")</f>
        <v/>
      </c>
      <c r="E91" s="76" t="str">
        <f t="shared" si="67"/>
        <v/>
      </c>
      <c r="F91" s="143" t="str">
        <f t="shared" si="68"/>
        <v/>
      </c>
      <c r="G91" s="47" t="str">
        <f>IF(ISBLANK(OutputOsiris!B91),"",OutputOsiris!B91)</f>
        <v/>
      </c>
      <c r="H91" s="47">
        <f>IF(AND($AG$7&gt;0,OutputOsiris!$A91&lt;&gt;"9999999"),VLOOKUP(OutputOsiris!A91,$AD$9:$AG$1008,4,FALSE),"")</f>
        <v>0</v>
      </c>
      <c r="I91" s="47">
        <f t="shared" si="69"/>
        <v>0</v>
      </c>
      <c r="J91" s="47">
        <f>IF(AND($AL$7&gt;0,OutputOsiris!$A91&lt;&gt;"9999999"),VLOOKUP(OutputOsiris!A91,$AI$9:$AL$1008,4,FALSE),"")</f>
        <v>0</v>
      </c>
      <c r="K91" s="47">
        <f t="shared" si="70"/>
        <v>0</v>
      </c>
      <c r="L91" s="47" t="str">
        <f>IF(AND($AQ$7&gt;0,OutputOsiris!$A91&lt;&gt;"9999999"),VLOOKUP(OutputOsiris!A91,$AN$9:$AQ$1008,4,FALSE),"")</f>
        <v/>
      </c>
      <c r="M91" s="47" t="str">
        <f t="shared" si="71"/>
        <v/>
      </c>
      <c r="N91" s="47" t="str">
        <f>IF(AND($AV$7&gt;0,OutputOsiris!$A91&lt;&gt;"9999999"),VLOOKUP(OutputOsiris!A91,$AS$9:$AV$1008,4,FALSE),"")</f>
        <v/>
      </c>
      <c r="O91" s="47" t="str">
        <f t="shared" si="72"/>
        <v/>
      </c>
      <c r="P91" s="47" t="str">
        <f>IF(AND($BA$7&gt;0,OutputOsiris!$A91&lt;&gt;"9999999"),VLOOKUP(OutputOsiris!A91,$AX$9:$BA$1008,4,FALSE),"")</f>
        <v/>
      </c>
      <c r="Q91" s="47" t="str">
        <f t="shared" si="73"/>
        <v/>
      </c>
      <c r="R91" s="47" t="str">
        <f>IF(AND($BF$7&gt;0,OutputOsiris!$A91&lt;&gt;"9999999"),VLOOKUP(OutputOsiris!A91,$BC$9:$BF$1008,4,FALSE),"")</f>
        <v/>
      </c>
      <c r="S91" s="47" t="str">
        <f t="shared" si="74"/>
        <v/>
      </c>
      <c r="T91" s="47" t="str">
        <f>IF(AND($BK$7&gt;0,OutputOsiris!$A91&lt;&gt;"9999999"),VLOOKUP(OutputOsiris!A91,$BH$9:$BK$1008,4,FALSE),"")</f>
        <v/>
      </c>
      <c r="U91" s="47" t="str">
        <f t="shared" si="75"/>
        <v/>
      </c>
      <c r="V91" s="47" t="str">
        <f>IF(AND($BP$7&gt;0,OutputOsiris!$A91&lt;&gt;"9999999"),VLOOKUP(OutputOsiris!A91,$BM$9:$BP$1008,4,FALSE),"")</f>
        <v/>
      </c>
      <c r="W91" s="47" t="str">
        <f t="shared" si="76"/>
        <v/>
      </c>
      <c r="X91" s="47" t="str">
        <f>IF(AND($BU$7&gt;0,OutputOsiris!$A91&lt;&gt;"9999999"),VLOOKUP(OutputOsiris!A91,$BR$9:$BU$1008,4,FALSE),"")</f>
        <v/>
      </c>
      <c r="Y91" s="47" t="str">
        <f t="shared" si="77"/>
        <v/>
      </c>
      <c r="Z91" s="47" t="str">
        <f>IF(AND($BZ$7&gt;0,OutputOsiris!$A91&lt;&gt;"9999999"),VLOOKUP(OutputOsiris!A91,$BW$9:$BZ$1008,4,FALSE),"")</f>
        <v/>
      </c>
      <c r="AA91" s="47" t="str">
        <f t="shared" si="78"/>
        <v/>
      </c>
      <c r="AB91" s="47">
        <f t="shared" si="79"/>
        <v>0</v>
      </c>
      <c r="AC91" s="47">
        <f t="shared" si="80"/>
        <v>0</v>
      </c>
      <c r="AD91" s="47" t="str">
        <f t="shared" si="81"/>
        <v/>
      </c>
      <c r="AE91" s="48" t="str">
        <f>IF(ISBLANK(AF91),"",VLOOKUP(AD91,OutputOsiris!$A$9:$A$1008,1,FALSE))</f>
        <v/>
      </c>
      <c r="AF91" s="111"/>
      <c r="AG91" s="78"/>
      <c r="AH91" s="148" t="str">
        <f t="shared" si="55"/>
        <v/>
      </c>
      <c r="AI91" s="47" t="str">
        <f t="shared" si="82"/>
        <v/>
      </c>
      <c r="AJ91" s="48" t="str">
        <f>IF(ISBLANK(AK91),"",VLOOKUP(AI91,OutputOsiris!$A$9:$A$1008,1,FALSE))</f>
        <v/>
      </c>
      <c r="AK91" s="112"/>
      <c r="AL91" s="78"/>
      <c r="AM91" s="148" t="str">
        <f t="shared" si="56"/>
        <v/>
      </c>
      <c r="AN91" s="47" t="str">
        <f t="shared" si="83"/>
        <v/>
      </c>
      <c r="AO91" s="48" t="str">
        <f>IF(ISBLANK(AP91),"",VLOOKUP(AN91,OutputOsiris!$A$9:$A$1008,1,FALSE))</f>
        <v/>
      </c>
      <c r="AP91" s="111"/>
      <c r="AQ91" s="78"/>
      <c r="AR91" s="148" t="str">
        <f t="shared" si="57"/>
        <v/>
      </c>
      <c r="AS91" s="47" t="str">
        <f t="shared" si="84"/>
        <v/>
      </c>
      <c r="AT91" s="48" t="str">
        <f>IF(ISBLANK(AU91),"",VLOOKUP(AS91,OutputOsiris!$A$9:$A$1008,1,FALSE))</f>
        <v/>
      </c>
      <c r="AU91" s="111"/>
      <c r="AV91" s="78"/>
      <c r="AW91" s="148" t="str">
        <f t="shared" si="58"/>
        <v/>
      </c>
      <c r="AX91" s="47" t="str">
        <f t="shared" si="85"/>
        <v/>
      </c>
      <c r="AY91" s="48" t="str">
        <f>IF(ISBLANK(AZ91),"",VLOOKUP(AX91,OutputOsiris!$A$9:$A$1008,1,FALSE))</f>
        <v/>
      </c>
      <c r="AZ91" s="111"/>
      <c r="BA91" s="78"/>
      <c r="BB91" s="148" t="str">
        <f t="shared" si="59"/>
        <v/>
      </c>
      <c r="BC91" s="47" t="str">
        <f t="shared" si="86"/>
        <v/>
      </c>
      <c r="BD91" s="48" t="str">
        <f>IF(ISBLANK(BE91),"",VLOOKUP(BC91,OutputOsiris!$A$9:$A$1008,1,FALSE))</f>
        <v/>
      </c>
      <c r="BE91" s="111"/>
      <c r="BF91" s="78"/>
      <c r="BG91" s="148" t="str">
        <f t="shared" si="60"/>
        <v/>
      </c>
      <c r="BH91" s="47" t="str">
        <f t="shared" si="87"/>
        <v/>
      </c>
      <c r="BI91" s="48" t="str">
        <f>IF(ISBLANK(BJ91),"",VLOOKUP(BH91,OutputOsiris!$A$9:$A$1008,1,FALSE))</f>
        <v/>
      </c>
      <c r="BJ91" s="111"/>
      <c r="BK91" s="78"/>
      <c r="BL91" s="148" t="str">
        <f t="shared" si="61"/>
        <v/>
      </c>
      <c r="BM91" s="47" t="str">
        <f t="shared" si="88"/>
        <v/>
      </c>
      <c r="BN91" s="48" t="str">
        <f>IF(ISBLANK(BO91),"",VLOOKUP(BM91,OutputOsiris!$A$9:$A$1008,1,FALSE))</f>
        <v/>
      </c>
      <c r="BO91" s="111"/>
      <c r="BP91" s="78"/>
      <c r="BQ91" s="148" t="str">
        <f t="shared" si="62"/>
        <v/>
      </c>
      <c r="BR91" s="47" t="str">
        <f t="shared" si="89"/>
        <v/>
      </c>
      <c r="BS91" s="48" t="str">
        <f>IF(ISBLANK(BT91),"",VLOOKUP(BR91,OutputOsiris!$A$9:$A$1008,1,FALSE))</f>
        <v/>
      </c>
      <c r="BT91" s="111"/>
      <c r="BU91" s="78"/>
      <c r="BV91" s="148" t="str">
        <f t="shared" si="63"/>
        <v/>
      </c>
      <c r="BW91" s="47" t="str">
        <f t="shared" si="90"/>
        <v/>
      </c>
      <c r="BX91" s="48" t="str">
        <f>IF(ISBLANK(BY91),"",VLOOKUP(BW91,OutputOsiris!$A$9:$A$1008,1,FALSE))</f>
        <v/>
      </c>
      <c r="BY91" s="111"/>
      <c r="BZ91" s="78"/>
      <c r="CA91" s="148" t="str">
        <f t="shared" si="64"/>
        <v/>
      </c>
    </row>
    <row r="92" spans="1:79" x14ac:dyDescent="0.2">
      <c r="A92" s="47" t="str">
        <f>IF($H$1="Score",IF(OutputOsiris!A92&lt;&gt;"9999999",OutputOsiris!A92,""),"")</f>
        <v/>
      </c>
      <c r="B92" s="76" t="str">
        <f t="shared" si="65"/>
        <v/>
      </c>
      <c r="C92" s="143" t="str">
        <f t="shared" si="66"/>
        <v/>
      </c>
      <c r="D92" s="47" t="str">
        <f>IF($H$1="Cijfer",IF(OutputOsiris!A92&lt;&gt;"9999999",OutputOsiris!A92,""),"")</f>
        <v/>
      </c>
      <c r="E92" s="76" t="str">
        <f t="shared" si="67"/>
        <v/>
      </c>
      <c r="F92" s="143" t="str">
        <f t="shared" si="68"/>
        <v/>
      </c>
      <c r="G92" s="47" t="str">
        <f>IF(ISBLANK(OutputOsiris!B92),"",OutputOsiris!B92)</f>
        <v/>
      </c>
      <c r="H92" s="47">
        <f>IF(AND($AG$7&gt;0,OutputOsiris!$A92&lt;&gt;"9999999"),VLOOKUP(OutputOsiris!A92,$AD$9:$AG$1008,4,FALSE),"")</f>
        <v>0</v>
      </c>
      <c r="I92" s="47">
        <f t="shared" si="69"/>
        <v>0</v>
      </c>
      <c r="J92" s="47">
        <f>IF(AND($AL$7&gt;0,OutputOsiris!$A92&lt;&gt;"9999999"),VLOOKUP(OutputOsiris!A92,$AI$9:$AL$1008,4,FALSE),"")</f>
        <v>0</v>
      </c>
      <c r="K92" s="47">
        <f t="shared" si="70"/>
        <v>0</v>
      </c>
      <c r="L92" s="47" t="str">
        <f>IF(AND($AQ$7&gt;0,OutputOsiris!$A92&lt;&gt;"9999999"),VLOOKUP(OutputOsiris!A92,$AN$9:$AQ$1008,4,FALSE),"")</f>
        <v/>
      </c>
      <c r="M92" s="47" t="str">
        <f t="shared" si="71"/>
        <v/>
      </c>
      <c r="N92" s="47" t="str">
        <f>IF(AND($AV$7&gt;0,OutputOsiris!$A92&lt;&gt;"9999999"),VLOOKUP(OutputOsiris!A92,$AS$9:$AV$1008,4,FALSE),"")</f>
        <v/>
      </c>
      <c r="O92" s="47" t="str">
        <f t="shared" si="72"/>
        <v/>
      </c>
      <c r="P92" s="47" t="str">
        <f>IF(AND($BA$7&gt;0,OutputOsiris!$A92&lt;&gt;"9999999"),VLOOKUP(OutputOsiris!A92,$AX$9:$BA$1008,4,FALSE),"")</f>
        <v/>
      </c>
      <c r="Q92" s="47" t="str">
        <f t="shared" si="73"/>
        <v/>
      </c>
      <c r="R92" s="47" t="str">
        <f>IF(AND($BF$7&gt;0,OutputOsiris!$A92&lt;&gt;"9999999"),VLOOKUP(OutputOsiris!A92,$BC$9:$BF$1008,4,FALSE),"")</f>
        <v/>
      </c>
      <c r="S92" s="47" t="str">
        <f t="shared" si="74"/>
        <v/>
      </c>
      <c r="T92" s="47" t="str">
        <f>IF(AND($BK$7&gt;0,OutputOsiris!$A92&lt;&gt;"9999999"),VLOOKUP(OutputOsiris!A92,$BH$9:$BK$1008,4,FALSE),"")</f>
        <v/>
      </c>
      <c r="U92" s="47" t="str">
        <f t="shared" si="75"/>
        <v/>
      </c>
      <c r="V92" s="47" t="str">
        <f>IF(AND($BP$7&gt;0,OutputOsiris!$A92&lt;&gt;"9999999"),VLOOKUP(OutputOsiris!A92,$BM$9:$BP$1008,4,FALSE),"")</f>
        <v/>
      </c>
      <c r="W92" s="47" t="str">
        <f t="shared" si="76"/>
        <v/>
      </c>
      <c r="X92" s="47" t="str">
        <f>IF(AND($BU$7&gt;0,OutputOsiris!$A92&lt;&gt;"9999999"),VLOOKUP(OutputOsiris!A92,$BR$9:$BU$1008,4,FALSE),"")</f>
        <v/>
      </c>
      <c r="Y92" s="47" t="str">
        <f t="shared" si="77"/>
        <v/>
      </c>
      <c r="Z92" s="47" t="str">
        <f>IF(AND($BZ$7&gt;0,OutputOsiris!$A92&lt;&gt;"9999999"),VLOOKUP(OutputOsiris!A92,$BW$9:$BZ$1008,4,FALSE),"")</f>
        <v/>
      </c>
      <c r="AA92" s="47" t="str">
        <f t="shared" si="78"/>
        <v/>
      </c>
      <c r="AB92" s="47">
        <f t="shared" si="79"/>
        <v>0</v>
      </c>
      <c r="AC92" s="47">
        <f t="shared" si="80"/>
        <v>0</v>
      </c>
      <c r="AD92" s="47" t="str">
        <f t="shared" si="81"/>
        <v/>
      </c>
      <c r="AE92" s="48" t="str">
        <f>IF(ISBLANK(AF92),"",VLOOKUP(AD92,OutputOsiris!$A$9:$A$1008,1,FALSE))</f>
        <v/>
      </c>
      <c r="AF92" s="111"/>
      <c r="AG92" s="78"/>
      <c r="AH92" s="148" t="str">
        <f t="shared" si="55"/>
        <v/>
      </c>
      <c r="AI92" s="47" t="str">
        <f t="shared" si="82"/>
        <v/>
      </c>
      <c r="AJ92" s="48" t="str">
        <f>IF(ISBLANK(AK92),"",VLOOKUP(AI92,OutputOsiris!$A$9:$A$1008,1,FALSE))</f>
        <v/>
      </c>
      <c r="AK92" s="112"/>
      <c r="AL92" s="78"/>
      <c r="AM92" s="148" t="str">
        <f t="shared" si="56"/>
        <v/>
      </c>
      <c r="AN92" s="47" t="str">
        <f t="shared" si="83"/>
        <v/>
      </c>
      <c r="AO92" s="48" t="str">
        <f>IF(ISBLANK(AP92),"",VLOOKUP(AN92,OutputOsiris!$A$9:$A$1008,1,FALSE))</f>
        <v/>
      </c>
      <c r="AP92" s="111"/>
      <c r="AQ92" s="78"/>
      <c r="AR92" s="148" t="str">
        <f t="shared" si="57"/>
        <v/>
      </c>
      <c r="AS92" s="47" t="str">
        <f t="shared" si="84"/>
        <v/>
      </c>
      <c r="AT92" s="48" t="str">
        <f>IF(ISBLANK(AU92),"",VLOOKUP(AS92,OutputOsiris!$A$9:$A$1008,1,FALSE))</f>
        <v/>
      </c>
      <c r="AU92" s="111"/>
      <c r="AV92" s="78"/>
      <c r="AW92" s="148" t="str">
        <f t="shared" si="58"/>
        <v/>
      </c>
      <c r="AX92" s="47" t="str">
        <f t="shared" si="85"/>
        <v/>
      </c>
      <c r="AY92" s="48" t="str">
        <f>IF(ISBLANK(AZ92),"",VLOOKUP(AX92,OutputOsiris!$A$9:$A$1008,1,FALSE))</f>
        <v/>
      </c>
      <c r="AZ92" s="111"/>
      <c r="BA92" s="78"/>
      <c r="BB92" s="148" t="str">
        <f t="shared" si="59"/>
        <v/>
      </c>
      <c r="BC92" s="47" t="str">
        <f t="shared" si="86"/>
        <v/>
      </c>
      <c r="BD92" s="48" t="str">
        <f>IF(ISBLANK(BE92),"",VLOOKUP(BC92,OutputOsiris!$A$9:$A$1008,1,FALSE))</f>
        <v/>
      </c>
      <c r="BE92" s="111"/>
      <c r="BF92" s="78"/>
      <c r="BG92" s="148" t="str">
        <f t="shared" si="60"/>
        <v/>
      </c>
      <c r="BH92" s="47" t="str">
        <f t="shared" si="87"/>
        <v/>
      </c>
      <c r="BI92" s="48" t="str">
        <f>IF(ISBLANK(BJ92),"",VLOOKUP(BH92,OutputOsiris!$A$9:$A$1008,1,FALSE))</f>
        <v/>
      </c>
      <c r="BJ92" s="111"/>
      <c r="BK92" s="78"/>
      <c r="BL92" s="148" t="str">
        <f t="shared" si="61"/>
        <v/>
      </c>
      <c r="BM92" s="47" t="str">
        <f t="shared" si="88"/>
        <v/>
      </c>
      <c r="BN92" s="48" t="str">
        <f>IF(ISBLANK(BO92),"",VLOOKUP(BM92,OutputOsiris!$A$9:$A$1008,1,FALSE))</f>
        <v/>
      </c>
      <c r="BO92" s="111"/>
      <c r="BP92" s="78"/>
      <c r="BQ92" s="148" t="str">
        <f t="shared" si="62"/>
        <v/>
      </c>
      <c r="BR92" s="47" t="str">
        <f t="shared" si="89"/>
        <v/>
      </c>
      <c r="BS92" s="48" t="str">
        <f>IF(ISBLANK(BT92),"",VLOOKUP(BR92,OutputOsiris!$A$9:$A$1008,1,FALSE))</f>
        <v/>
      </c>
      <c r="BT92" s="111"/>
      <c r="BU92" s="78"/>
      <c r="BV92" s="148" t="str">
        <f t="shared" si="63"/>
        <v/>
      </c>
      <c r="BW92" s="47" t="str">
        <f t="shared" si="90"/>
        <v/>
      </c>
      <c r="BX92" s="48" t="str">
        <f>IF(ISBLANK(BY92),"",VLOOKUP(BW92,OutputOsiris!$A$9:$A$1008,1,FALSE))</f>
        <v/>
      </c>
      <c r="BY92" s="111"/>
      <c r="BZ92" s="78"/>
      <c r="CA92" s="148" t="str">
        <f t="shared" si="64"/>
        <v/>
      </c>
    </row>
    <row r="93" spans="1:79" x14ac:dyDescent="0.2">
      <c r="A93" s="47" t="str">
        <f>IF($H$1="Score",IF(OutputOsiris!A93&lt;&gt;"9999999",OutputOsiris!A93,""),"")</f>
        <v/>
      </c>
      <c r="B93" s="76" t="str">
        <f t="shared" si="65"/>
        <v/>
      </c>
      <c r="C93" s="143" t="str">
        <f t="shared" si="66"/>
        <v/>
      </c>
      <c r="D93" s="47" t="str">
        <f>IF($H$1="Cijfer",IF(OutputOsiris!A93&lt;&gt;"9999999",OutputOsiris!A93,""),"")</f>
        <v/>
      </c>
      <c r="E93" s="76" t="str">
        <f t="shared" si="67"/>
        <v/>
      </c>
      <c r="F93" s="143" t="str">
        <f t="shared" si="68"/>
        <v/>
      </c>
      <c r="G93" s="47" t="str">
        <f>IF(ISBLANK(OutputOsiris!B93),"",OutputOsiris!B93)</f>
        <v/>
      </c>
      <c r="H93" s="47">
        <f>IF(AND($AG$7&gt;0,OutputOsiris!$A93&lt;&gt;"9999999"),VLOOKUP(OutputOsiris!A93,$AD$9:$AG$1008,4,FALSE),"")</f>
        <v>0</v>
      </c>
      <c r="I93" s="47">
        <f t="shared" si="69"/>
        <v>0</v>
      </c>
      <c r="J93" s="47">
        <f>IF(AND($AL$7&gt;0,OutputOsiris!$A93&lt;&gt;"9999999"),VLOOKUP(OutputOsiris!A93,$AI$9:$AL$1008,4,FALSE),"")</f>
        <v>0</v>
      </c>
      <c r="K93" s="47">
        <f t="shared" si="70"/>
        <v>0</v>
      </c>
      <c r="L93" s="47" t="str">
        <f>IF(AND($AQ$7&gt;0,OutputOsiris!$A93&lt;&gt;"9999999"),VLOOKUP(OutputOsiris!A93,$AN$9:$AQ$1008,4,FALSE),"")</f>
        <v/>
      </c>
      <c r="M93" s="47" t="str">
        <f t="shared" si="71"/>
        <v/>
      </c>
      <c r="N93" s="47" t="str">
        <f>IF(AND($AV$7&gt;0,OutputOsiris!$A93&lt;&gt;"9999999"),VLOOKUP(OutputOsiris!A93,$AS$9:$AV$1008,4,FALSE),"")</f>
        <v/>
      </c>
      <c r="O93" s="47" t="str">
        <f t="shared" si="72"/>
        <v/>
      </c>
      <c r="P93" s="47" t="str">
        <f>IF(AND($BA$7&gt;0,OutputOsiris!$A93&lt;&gt;"9999999"),VLOOKUP(OutputOsiris!A93,$AX$9:$BA$1008,4,FALSE),"")</f>
        <v/>
      </c>
      <c r="Q93" s="47" t="str">
        <f t="shared" si="73"/>
        <v/>
      </c>
      <c r="R93" s="47" t="str">
        <f>IF(AND($BF$7&gt;0,OutputOsiris!$A93&lt;&gt;"9999999"),VLOOKUP(OutputOsiris!A93,$BC$9:$BF$1008,4,FALSE),"")</f>
        <v/>
      </c>
      <c r="S93" s="47" t="str">
        <f t="shared" si="74"/>
        <v/>
      </c>
      <c r="T93" s="47" t="str">
        <f>IF(AND($BK$7&gt;0,OutputOsiris!$A93&lt;&gt;"9999999"),VLOOKUP(OutputOsiris!A93,$BH$9:$BK$1008,4,FALSE),"")</f>
        <v/>
      </c>
      <c r="U93" s="47" t="str">
        <f t="shared" si="75"/>
        <v/>
      </c>
      <c r="V93" s="47" t="str">
        <f>IF(AND($BP$7&gt;0,OutputOsiris!$A93&lt;&gt;"9999999"),VLOOKUP(OutputOsiris!A93,$BM$9:$BP$1008,4,FALSE),"")</f>
        <v/>
      </c>
      <c r="W93" s="47" t="str">
        <f t="shared" si="76"/>
        <v/>
      </c>
      <c r="X93" s="47" t="str">
        <f>IF(AND($BU$7&gt;0,OutputOsiris!$A93&lt;&gt;"9999999"),VLOOKUP(OutputOsiris!A93,$BR$9:$BU$1008,4,FALSE),"")</f>
        <v/>
      </c>
      <c r="Y93" s="47" t="str">
        <f t="shared" si="77"/>
        <v/>
      </c>
      <c r="Z93" s="47" t="str">
        <f>IF(AND($BZ$7&gt;0,OutputOsiris!$A93&lt;&gt;"9999999"),VLOOKUP(OutputOsiris!A93,$BW$9:$BZ$1008,4,FALSE),"")</f>
        <v/>
      </c>
      <c r="AA93" s="47" t="str">
        <f t="shared" si="78"/>
        <v/>
      </c>
      <c r="AB93" s="47">
        <f t="shared" si="79"/>
        <v>0</v>
      </c>
      <c r="AC93" s="47">
        <f t="shared" si="80"/>
        <v>0</v>
      </c>
      <c r="AD93" s="47" t="str">
        <f t="shared" si="81"/>
        <v/>
      </c>
      <c r="AE93" s="48" t="str">
        <f>IF(ISBLANK(AF93),"",VLOOKUP(AD93,OutputOsiris!$A$9:$A$1008,1,FALSE))</f>
        <v/>
      </c>
      <c r="AF93" s="111"/>
      <c r="AG93" s="78"/>
      <c r="AH93" s="148" t="str">
        <f t="shared" si="55"/>
        <v/>
      </c>
      <c r="AI93" s="47" t="str">
        <f t="shared" si="82"/>
        <v/>
      </c>
      <c r="AJ93" s="48" t="str">
        <f>IF(ISBLANK(AK93),"",VLOOKUP(AI93,OutputOsiris!$A$9:$A$1008,1,FALSE))</f>
        <v/>
      </c>
      <c r="AK93" s="112"/>
      <c r="AL93" s="78"/>
      <c r="AM93" s="148" t="str">
        <f t="shared" si="56"/>
        <v/>
      </c>
      <c r="AN93" s="47" t="str">
        <f t="shared" si="83"/>
        <v/>
      </c>
      <c r="AO93" s="48" t="str">
        <f>IF(ISBLANK(AP93),"",VLOOKUP(AN93,OutputOsiris!$A$9:$A$1008,1,FALSE))</f>
        <v/>
      </c>
      <c r="AP93" s="111"/>
      <c r="AQ93" s="78"/>
      <c r="AR93" s="148" t="str">
        <f t="shared" si="57"/>
        <v/>
      </c>
      <c r="AS93" s="47" t="str">
        <f t="shared" si="84"/>
        <v/>
      </c>
      <c r="AT93" s="48" t="str">
        <f>IF(ISBLANK(AU93),"",VLOOKUP(AS93,OutputOsiris!$A$9:$A$1008,1,FALSE))</f>
        <v/>
      </c>
      <c r="AU93" s="111"/>
      <c r="AV93" s="78"/>
      <c r="AW93" s="148" t="str">
        <f t="shared" si="58"/>
        <v/>
      </c>
      <c r="AX93" s="47" t="str">
        <f t="shared" si="85"/>
        <v/>
      </c>
      <c r="AY93" s="48" t="str">
        <f>IF(ISBLANK(AZ93),"",VLOOKUP(AX93,OutputOsiris!$A$9:$A$1008,1,FALSE))</f>
        <v/>
      </c>
      <c r="AZ93" s="111"/>
      <c r="BA93" s="78"/>
      <c r="BB93" s="148" t="str">
        <f t="shared" si="59"/>
        <v/>
      </c>
      <c r="BC93" s="47" t="str">
        <f t="shared" si="86"/>
        <v/>
      </c>
      <c r="BD93" s="48" t="str">
        <f>IF(ISBLANK(BE93),"",VLOOKUP(BC93,OutputOsiris!$A$9:$A$1008,1,FALSE))</f>
        <v/>
      </c>
      <c r="BE93" s="111"/>
      <c r="BF93" s="78"/>
      <c r="BG93" s="148" t="str">
        <f t="shared" si="60"/>
        <v/>
      </c>
      <c r="BH93" s="47" t="str">
        <f t="shared" si="87"/>
        <v/>
      </c>
      <c r="BI93" s="48" t="str">
        <f>IF(ISBLANK(BJ93),"",VLOOKUP(BH93,OutputOsiris!$A$9:$A$1008,1,FALSE))</f>
        <v/>
      </c>
      <c r="BJ93" s="111"/>
      <c r="BK93" s="78"/>
      <c r="BL93" s="148" t="str">
        <f t="shared" si="61"/>
        <v/>
      </c>
      <c r="BM93" s="47" t="str">
        <f t="shared" si="88"/>
        <v/>
      </c>
      <c r="BN93" s="48" t="str">
        <f>IF(ISBLANK(BO93),"",VLOOKUP(BM93,OutputOsiris!$A$9:$A$1008,1,FALSE))</f>
        <v/>
      </c>
      <c r="BO93" s="111"/>
      <c r="BP93" s="78"/>
      <c r="BQ93" s="148" t="str">
        <f t="shared" si="62"/>
        <v/>
      </c>
      <c r="BR93" s="47" t="str">
        <f t="shared" si="89"/>
        <v/>
      </c>
      <c r="BS93" s="48" t="str">
        <f>IF(ISBLANK(BT93),"",VLOOKUP(BR93,OutputOsiris!$A$9:$A$1008,1,FALSE))</f>
        <v/>
      </c>
      <c r="BT93" s="111"/>
      <c r="BU93" s="78"/>
      <c r="BV93" s="148" t="str">
        <f t="shared" si="63"/>
        <v/>
      </c>
      <c r="BW93" s="47" t="str">
        <f t="shared" si="90"/>
        <v/>
      </c>
      <c r="BX93" s="48" t="str">
        <f>IF(ISBLANK(BY93),"",VLOOKUP(BW93,OutputOsiris!$A$9:$A$1008,1,FALSE))</f>
        <v/>
      </c>
      <c r="BY93" s="111"/>
      <c r="BZ93" s="78"/>
      <c r="CA93" s="148" t="str">
        <f t="shared" si="64"/>
        <v/>
      </c>
    </row>
    <row r="94" spans="1:79" x14ac:dyDescent="0.2">
      <c r="A94" s="47" t="str">
        <f>IF($H$1="Score",IF(OutputOsiris!A94&lt;&gt;"9999999",OutputOsiris!A94,""),"")</f>
        <v/>
      </c>
      <c r="B94" s="76" t="str">
        <f t="shared" si="65"/>
        <v/>
      </c>
      <c r="C94" s="143" t="str">
        <f t="shared" si="66"/>
        <v/>
      </c>
      <c r="D94" s="47" t="str">
        <f>IF($H$1="Cijfer",IF(OutputOsiris!A94&lt;&gt;"9999999",OutputOsiris!A94,""),"")</f>
        <v/>
      </c>
      <c r="E94" s="76" t="str">
        <f t="shared" si="67"/>
        <v/>
      </c>
      <c r="F94" s="143" t="str">
        <f t="shared" si="68"/>
        <v/>
      </c>
      <c r="G94" s="47" t="str">
        <f>IF(ISBLANK(OutputOsiris!B94),"",OutputOsiris!B94)</f>
        <v/>
      </c>
      <c r="H94" s="47">
        <f>IF(AND($AG$7&gt;0,OutputOsiris!$A94&lt;&gt;"9999999"),VLOOKUP(OutputOsiris!A94,$AD$9:$AG$1008,4,FALSE),"")</f>
        <v>0</v>
      </c>
      <c r="I94" s="47">
        <f t="shared" si="69"/>
        <v>0</v>
      </c>
      <c r="J94" s="47">
        <f>IF(AND($AL$7&gt;0,OutputOsiris!$A94&lt;&gt;"9999999"),VLOOKUP(OutputOsiris!A94,$AI$9:$AL$1008,4,FALSE),"")</f>
        <v>0</v>
      </c>
      <c r="K94" s="47">
        <f t="shared" si="70"/>
        <v>0</v>
      </c>
      <c r="L94" s="47" t="str">
        <f>IF(AND($AQ$7&gt;0,OutputOsiris!$A94&lt;&gt;"9999999"),VLOOKUP(OutputOsiris!A94,$AN$9:$AQ$1008,4,FALSE),"")</f>
        <v/>
      </c>
      <c r="M94" s="47" t="str">
        <f t="shared" si="71"/>
        <v/>
      </c>
      <c r="N94" s="47" t="str">
        <f>IF(AND($AV$7&gt;0,OutputOsiris!$A94&lt;&gt;"9999999"),VLOOKUP(OutputOsiris!A94,$AS$9:$AV$1008,4,FALSE),"")</f>
        <v/>
      </c>
      <c r="O94" s="47" t="str">
        <f t="shared" si="72"/>
        <v/>
      </c>
      <c r="P94" s="47" t="str">
        <f>IF(AND($BA$7&gt;0,OutputOsiris!$A94&lt;&gt;"9999999"),VLOOKUP(OutputOsiris!A94,$AX$9:$BA$1008,4,FALSE),"")</f>
        <v/>
      </c>
      <c r="Q94" s="47" t="str">
        <f t="shared" si="73"/>
        <v/>
      </c>
      <c r="R94" s="47" t="str">
        <f>IF(AND($BF$7&gt;0,OutputOsiris!$A94&lt;&gt;"9999999"),VLOOKUP(OutputOsiris!A94,$BC$9:$BF$1008,4,FALSE),"")</f>
        <v/>
      </c>
      <c r="S94" s="47" t="str">
        <f t="shared" si="74"/>
        <v/>
      </c>
      <c r="T94" s="47" t="str">
        <f>IF(AND($BK$7&gt;0,OutputOsiris!$A94&lt;&gt;"9999999"),VLOOKUP(OutputOsiris!A94,$BH$9:$BK$1008,4,FALSE),"")</f>
        <v/>
      </c>
      <c r="U94" s="47" t="str">
        <f t="shared" si="75"/>
        <v/>
      </c>
      <c r="V94" s="47" t="str">
        <f>IF(AND($BP$7&gt;0,OutputOsiris!$A94&lt;&gt;"9999999"),VLOOKUP(OutputOsiris!A94,$BM$9:$BP$1008,4,FALSE),"")</f>
        <v/>
      </c>
      <c r="W94" s="47" t="str">
        <f t="shared" si="76"/>
        <v/>
      </c>
      <c r="X94" s="47" t="str">
        <f>IF(AND($BU$7&gt;0,OutputOsiris!$A94&lt;&gt;"9999999"),VLOOKUP(OutputOsiris!A94,$BR$9:$BU$1008,4,FALSE),"")</f>
        <v/>
      </c>
      <c r="Y94" s="47" t="str">
        <f t="shared" si="77"/>
        <v/>
      </c>
      <c r="Z94" s="47" t="str">
        <f>IF(AND($BZ$7&gt;0,OutputOsiris!$A94&lt;&gt;"9999999"),VLOOKUP(OutputOsiris!A94,$BW$9:$BZ$1008,4,FALSE),"")</f>
        <v/>
      </c>
      <c r="AA94" s="47" t="str">
        <f t="shared" si="78"/>
        <v/>
      </c>
      <c r="AB94" s="47">
        <f t="shared" si="79"/>
        <v>0</v>
      </c>
      <c r="AC94" s="47">
        <f t="shared" si="80"/>
        <v>0</v>
      </c>
      <c r="AD94" s="47" t="str">
        <f t="shared" si="81"/>
        <v/>
      </c>
      <c r="AE94" s="48" t="str">
        <f>IF(ISBLANK(AF94),"",VLOOKUP(AD94,OutputOsiris!$A$9:$A$1008,1,FALSE))</f>
        <v/>
      </c>
      <c r="AF94" s="111"/>
      <c r="AG94" s="78"/>
      <c r="AH94" s="148" t="str">
        <f t="shared" si="55"/>
        <v/>
      </c>
      <c r="AI94" s="47" t="str">
        <f t="shared" si="82"/>
        <v/>
      </c>
      <c r="AJ94" s="48" t="str">
        <f>IF(ISBLANK(AK94),"",VLOOKUP(AI94,OutputOsiris!$A$9:$A$1008,1,FALSE))</f>
        <v/>
      </c>
      <c r="AK94" s="112"/>
      <c r="AL94" s="78"/>
      <c r="AM94" s="148" t="str">
        <f t="shared" si="56"/>
        <v/>
      </c>
      <c r="AN94" s="47" t="str">
        <f t="shared" si="83"/>
        <v/>
      </c>
      <c r="AO94" s="48" t="str">
        <f>IF(ISBLANK(AP94),"",VLOOKUP(AN94,OutputOsiris!$A$9:$A$1008,1,FALSE))</f>
        <v/>
      </c>
      <c r="AP94" s="111"/>
      <c r="AQ94" s="78"/>
      <c r="AR94" s="148" t="str">
        <f t="shared" si="57"/>
        <v/>
      </c>
      <c r="AS94" s="47" t="str">
        <f t="shared" si="84"/>
        <v/>
      </c>
      <c r="AT94" s="48" t="str">
        <f>IF(ISBLANK(AU94),"",VLOOKUP(AS94,OutputOsiris!$A$9:$A$1008,1,FALSE))</f>
        <v/>
      </c>
      <c r="AU94" s="111"/>
      <c r="AV94" s="78"/>
      <c r="AW94" s="148" t="str">
        <f t="shared" si="58"/>
        <v/>
      </c>
      <c r="AX94" s="47" t="str">
        <f t="shared" si="85"/>
        <v/>
      </c>
      <c r="AY94" s="48" t="str">
        <f>IF(ISBLANK(AZ94),"",VLOOKUP(AX94,OutputOsiris!$A$9:$A$1008,1,FALSE))</f>
        <v/>
      </c>
      <c r="AZ94" s="111"/>
      <c r="BA94" s="78"/>
      <c r="BB94" s="148" t="str">
        <f t="shared" si="59"/>
        <v/>
      </c>
      <c r="BC94" s="47" t="str">
        <f t="shared" si="86"/>
        <v/>
      </c>
      <c r="BD94" s="48" t="str">
        <f>IF(ISBLANK(BE94),"",VLOOKUP(BC94,OutputOsiris!$A$9:$A$1008,1,FALSE))</f>
        <v/>
      </c>
      <c r="BE94" s="111"/>
      <c r="BF94" s="78"/>
      <c r="BG94" s="148" t="str">
        <f t="shared" si="60"/>
        <v/>
      </c>
      <c r="BH94" s="47" t="str">
        <f t="shared" si="87"/>
        <v/>
      </c>
      <c r="BI94" s="48" t="str">
        <f>IF(ISBLANK(BJ94),"",VLOOKUP(BH94,OutputOsiris!$A$9:$A$1008,1,FALSE))</f>
        <v/>
      </c>
      <c r="BJ94" s="111"/>
      <c r="BK94" s="78"/>
      <c r="BL94" s="148" t="str">
        <f t="shared" si="61"/>
        <v/>
      </c>
      <c r="BM94" s="47" t="str">
        <f t="shared" si="88"/>
        <v/>
      </c>
      <c r="BN94" s="48" t="str">
        <f>IF(ISBLANK(BO94),"",VLOOKUP(BM94,OutputOsiris!$A$9:$A$1008,1,FALSE))</f>
        <v/>
      </c>
      <c r="BO94" s="111"/>
      <c r="BP94" s="78"/>
      <c r="BQ94" s="148" t="str">
        <f t="shared" si="62"/>
        <v/>
      </c>
      <c r="BR94" s="47" t="str">
        <f t="shared" si="89"/>
        <v/>
      </c>
      <c r="BS94" s="48" t="str">
        <f>IF(ISBLANK(BT94),"",VLOOKUP(BR94,OutputOsiris!$A$9:$A$1008,1,FALSE))</f>
        <v/>
      </c>
      <c r="BT94" s="111"/>
      <c r="BU94" s="78"/>
      <c r="BV94" s="148" t="str">
        <f t="shared" si="63"/>
        <v/>
      </c>
      <c r="BW94" s="47" t="str">
        <f t="shared" si="90"/>
        <v/>
      </c>
      <c r="BX94" s="48" t="str">
        <f>IF(ISBLANK(BY94),"",VLOOKUP(BW94,OutputOsiris!$A$9:$A$1008,1,FALSE))</f>
        <v/>
      </c>
      <c r="BY94" s="111"/>
      <c r="BZ94" s="78"/>
      <c r="CA94" s="148" t="str">
        <f t="shared" si="64"/>
        <v/>
      </c>
    </row>
    <row r="95" spans="1:79" x14ac:dyDescent="0.2">
      <c r="A95" s="47" t="str">
        <f>IF($H$1="Score",IF(OutputOsiris!A95&lt;&gt;"9999999",OutputOsiris!A95,""),"")</f>
        <v/>
      </c>
      <c r="B95" s="76" t="str">
        <f t="shared" si="65"/>
        <v/>
      </c>
      <c r="C95" s="143" t="str">
        <f t="shared" si="66"/>
        <v/>
      </c>
      <c r="D95" s="47" t="str">
        <f>IF($H$1="Cijfer",IF(OutputOsiris!A95&lt;&gt;"9999999",OutputOsiris!A95,""),"")</f>
        <v/>
      </c>
      <c r="E95" s="76" t="str">
        <f t="shared" si="67"/>
        <v/>
      </c>
      <c r="F95" s="143" t="str">
        <f t="shared" si="68"/>
        <v/>
      </c>
      <c r="G95" s="47" t="str">
        <f>IF(ISBLANK(OutputOsiris!B95),"",OutputOsiris!B95)</f>
        <v/>
      </c>
      <c r="H95" s="47">
        <f>IF(AND($AG$7&gt;0,OutputOsiris!$A95&lt;&gt;"9999999"),VLOOKUP(OutputOsiris!A95,$AD$9:$AG$1008,4,FALSE),"")</f>
        <v>0</v>
      </c>
      <c r="I95" s="47">
        <f t="shared" si="69"/>
        <v>0</v>
      </c>
      <c r="J95" s="47">
        <f>IF(AND($AL$7&gt;0,OutputOsiris!$A95&lt;&gt;"9999999"),VLOOKUP(OutputOsiris!A95,$AI$9:$AL$1008,4,FALSE),"")</f>
        <v>0</v>
      </c>
      <c r="K95" s="47">
        <f t="shared" si="70"/>
        <v>0</v>
      </c>
      <c r="L95" s="47" t="str">
        <f>IF(AND($AQ$7&gt;0,OutputOsiris!$A95&lt;&gt;"9999999"),VLOOKUP(OutputOsiris!A95,$AN$9:$AQ$1008,4,FALSE),"")</f>
        <v/>
      </c>
      <c r="M95" s="47" t="str">
        <f t="shared" si="71"/>
        <v/>
      </c>
      <c r="N95" s="47" t="str">
        <f>IF(AND($AV$7&gt;0,OutputOsiris!$A95&lt;&gt;"9999999"),VLOOKUP(OutputOsiris!A95,$AS$9:$AV$1008,4,FALSE),"")</f>
        <v/>
      </c>
      <c r="O95" s="47" t="str">
        <f t="shared" si="72"/>
        <v/>
      </c>
      <c r="P95" s="47" t="str">
        <f>IF(AND($BA$7&gt;0,OutputOsiris!$A95&lt;&gt;"9999999"),VLOOKUP(OutputOsiris!A95,$AX$9:$BA$1008,4,FALSE),"")</f>
        <v/>
      </c>
      <c r="Q95" s="47" t="str">
        <f t="shared" si="73"/>
        <v/>
      </c>
      <c r="R95" s="47" t="str">
        <f>IF(AND($BF$7&gt;0,OutputOsiris!$A95&lt;&gt;"9999999"),VLOOKUP(OutputOsiris!A95,$BC$9:$BF$1008,4,FALSE),"")</f>
        <v/>
      </c>
      <c r="S95" s="47" t="str">
        <f t="shared" si="74"/>
        <v/>
      </c>
      <c r="T95" s="47" t="str">
        <f>IF(AND($BK$7&gt;0,OutputOsiris!$A95&lt;&gt;"9999999"),VLOOKUP(OutputOsiris!A95,$BH$9:$BK$1008,4,FALSE),"")</f>
        <v/>
      </c>
      <c r="U95" s="47" t="str">
        <f t="shared" si="75"/>
        <v/>
      </c>
      <c r="V95" s="47" t="str">
        <f>IF(AND($BP$7&gt;0,OutputOsiris!$A95&lt;&gt;"9999999"),VLOOKUP(OutputOsiris!A95,$BM$9:$BP$1008,4,FALSE),"")</f>
        <v/>
      </c>
      <c r="W95" s="47" t="str">
        <f t="shared" si="76"/>
        <v/>
      </c>
      <c r="X95" s="47" t="str">
        <f>IF(AND($BU$7&gt;0,OutputOsiris!$A95&lt;&gt;"9999999"),VLOOKUP(OutputOsiris!A95,$BR$9:$BU$1008,4,FALSE),"")</f>
        <v/>
      </c>
      <c r="Y95" s="47" t="str">
        <f t="shared" si="77"/>
        <v/>
      </c>
      <c r="Z95" s="47" t="str">
        <f>IF(AND($BZ$7&gt;0,OutputOsiris!$A95&lt;&gt;"9999999"),VLOOKUP(OutputOsiris!A95,$BW$9:$BZ$1008,4,FALSE),"")</f>
        <v/>
      </c>
      <c r="AA95" s="47" t="str">
        <f t="shared" si="78"/>
        <v/>
      </c>
      <c r="AB95" s="47">
        <f t="shared" si="79"/>
        <v>0</v>
      </c>
      <c r="AC95" s="47">
        <f t="shared" si="80"/>
        <v>0</v>
      </c>
      <c r="AD95" s="47" t="str">
        <f t="shared" si="81"/>
        <v/>
      </c>
      <c r="AE95" s="48" t="str">
        <f>IF(ISBLANK(AF95),"",VLOOKUP(AD95,OutputOsiris!$A$9:$A$1008,1,FALSE))</f>
        <v/>
      </c>
      <c r="AF95" s="111"/>
      <c r="AG95" s="78"/>
      <c r="AH95" s="148" t="str">
        <f t="shared" si="55"/>
        <v/>
      </c>
      <c r="AI95" s="47" t="str">
        <f t="shared" si="82"/>
        <v/>
      </c>
      <c r="AJ95" s="48" t="str">
        <f>IF(ISBLANK(AK95),"",VLOOKUP(AI95,OutputOsiris!$A$9:$A$1008,1,FALSE))</f>
        <v/>
      </c>
      <c r="AK95" s="112"/>
      <c r="AL95" s="78"/>
      <c r="AM95" s="148" t="str">
        <f t="shared" si="56"/>
        <v/>
      </c>
      <c r="AN95" s="47" t="str">
        <f t="shared" si="83"/>
        <v/>
      </c>
      <c r="AO95" s="48" t="str">
        <f>IF(ISBLANK(AP95),"",VLOOKUP(AN95,OutputOsiris!$A$9:$A$1008,1,FALSE))</f>
        <v/>
      </c>
      <c r="AP95" s="111"/>
      <c r="AQ95" s="78"/>
      <c r="AR95" s="148" t="str">
        <f t="shared" si="57"/>
        <v/>
      </c>
      <c r="AS95" s="47" t="str">
        <f t="shared" si="84"/>
        <v/>
      </c>
      <c r="AT95" s="48" t="str">
        <f>IF(ISBLANK(AU95),"",VLOOKUP(AS95,OutputOsiris!$A$9:$A$1008,1,FALSE))</f>
        <v/>
      </c>
      <c r="AU95" s="111"/>
      <c r="AV95" s="78"/>
      <c r="AW95" s="148" t="str">
        <f t="shared" si="58"/>
        <v/>
      </c>
      <c r="AX95" s="47" t="str">
        <f t="shared" si="85"/>
        <v/>
      </c>
      <c r="AY95" s="48" t="str">
        <f>IF(ISBLANK(AZ95),"",VLOOKUP(AX95,OutputOsiris!$A$9:$A$1008,1,FALSE))</f>
        <v/>
      </c>
      <c r="AZ95" s="111"/>
      <c r="BA95" s="78"/>
      <c r="BB95" s="148" t="str">
        <f t="shared" si="59"/>
        <v/>
      </c>
      <c r="BC95" s="47" t="str">
        <f t="shared" si="86"/>
        <v/>
      </c>
      <c r="BD95" s="48" t="str">
        <f>IF(ISBLANK(BE95),"",VLOOKUP(BC95,OutputOsiris!$A$9:$A$1008,1,FALSE))</f>
        <v/>
      </c>
      <c r="BE95" s="111"/>
      <c r="BF95" s="78"/>
      <c r="BG95" s="148" t="str">
        <f t="shared" si="60"/>
        <v/>
      </c>
      <c r="BH95" s="47" t="str">
        <f t="shared" si="87"/>
        <v/>
      </c>
      <c r="BI95" s="48" t="str">
        <f>IF(ISBLANK(BJ95),"",VLOOKUP(BH95,OutputOsiris!$A$9:$A$1008,1,FALSE))</f>
        <v/>
      </c>
      <c r="BJ95" s="111"/>
      <c r="BK95" s="78"/>
      <c r="BL95" s="148" t="str">
        <f t="shared" si="61"/>
        <v/>
      </c>
      <c r="BM95" s="47" t="str">
        <f t="shared" si="88"/>
        <v/>
      </c>
      <c r="BN95" s="48" t="str">
        <f>IF(ISBLANK(BO95),"",VLOOKUP(BM95,OutputOsiris!$A$9:$A$1008,1,FALSE))</f>
        <v/>
      </c>
      <c r="BO95" s="111"/>
      <c r="BP95" s="78"/>
      <c r="BQ95" s="148" t="str">
        <f t="shared" si="62"/>
        <v/>
      </c>
      <c r="BR95" s="47" t="str">
        <f t="shared" si="89"/>
        <v/>
      </c>
      <c r="BS95" s="48" t="str">
        <f>IF(ISBLANK(BT95),"",VLOOKUP(BR95,OutputOsiris!$A$9:$A$1008,1,FALSE))</f>
        <v/>
      </c>
      <c r="BT95" s="111"/>
      <c r="BU95" s="78"/>
      <c r="BV95" s="148" t="str">
        <f t="shared" si="63"/>
        <v/>
      </c>
      <c r="BW95" s="47" t="str">
        <f t="shared" si="90"/>
        <v/>
      </c>
      <c r="BX95" s="48" t="str">
        <f>IF(ISBLANK(BY95),"",VLOOKUP(BW95,OutputOsiris!$A$9:$A$1008,1,FALSE))</f>
        <v/>
      </c>
      <c r="BY95" s="111"/>
      <c r="BZ95" s="78"/>
      <c r="CA95" s="148" t="str">
        <f t="shared" si="64"/>
        <v/>
      </c>
    </row>
    <row r="96" spans="1:79" x14ac:dyDescent="0.2">
      <c r="A96" s="47" t="str">
        <f>IF($H$1="Score",IF(OutputOsiris!A96&lt;&gt;"9999999",OutputOsiris!A96,""),"")</f>
        <v/>
      </c>
      <c r="B96" s="76" t="str">
        <f t="shared" si="65"/>
        <v/>
      </c>
      <c r="C96" s="143" t="str">
        <f t="shared" si="66"/>
        <v/>
      </c>
      <c r="D96" s="47" t="str">
        <f>IF($H$1="Cijfer",IF(OutputOsiris!A96&lt;&gt;"9999999",OutputOsiris!A96,""),"")</f>
        <v/>
      </c>
      <c r="E96" s="76" t="str">
        <f t="shared" si="67"/>
        <v/>
      </c>
      <c r="F96" s="143" t="str">
        <f t="shared" si="68"/>
        <v/>
      </c>
      <c r="G96" s="47" t="str">
        <f>IF(ISBLANK(OutputOsiris!B96),"",OutputOsiris!B96)</f>
        <v/>
      </c>
      <c r="H96" s="47">
        <f>IF(AND($AG$7&gt;0,OutputOsiris!$A96&lt;&gt;"9999999"),VLOOKUP(OutputOsiris!A96,$AD$9:$AG$1008,4,FALSE),"")</f>
        <v>0</v>
      </c>
      <c r="I96" s="47">
        <f t="shared" si="69"/>
        <v>0</v>
      </c>
      <c r="J96" s="47">
        <f>IF(AND($AL$7&gt;0,OutputOsiris!$A96&lt;&gt;"9999999"),VLOOKUP(OutputOsiris!A96,$AI$9:$AL$1008,4,FALSE),"")</f>
        <v>0</v>
      </c>
      <c r="K96" s="47">
        <f t="shared" si="70"/>
        <v>0</v>
      </c>
      <c r="L96" s="47" t="str">
        <f>IF(AND($AQ$7&gt;0,OutputOsiris!$A96&lt;&gt;"9999999"),VLOOKUP(OutputOsiris!A96,$AN$9:$AQ$1008,4,FALSE),"")</f>
        <v/>
      </c>
      <c r="M96" s="47" t="str">
        <f t="shared" si="71"/>
        <v/>
      </c>
      <c r="N96" s="47" t="str">
        <f>IF(AND($AV$7&gt;0,OutputOsiris!$A96&lt;&gt;"9999999"),VLOOKUP(OutputOsiris!A96,$AS$9:$AV$1008,4,FALSE),"")</f>
        <v/>
      </c>
      <c r="O96" s="47" t="str">
        <f t="shared" si="72"/>
        <v/>
      </c>
      <c r="P96" s="47" t="str">
        <f>IF(AND($BA$7&gt;0,OutputOsiris!$A96&lt;&gt;"9999999"),VLOOKUP(OutputOsiris!A96,$AX$9:$BA$1008,4,FALSE),"")</f>
        <v/>
      </c>
      <c r="Q96" s="47" t="str">
        <f t="shared" si="73"/>
        <v/>
      </c>
      <c r="R96" s="47" t="str">
        <f>IF(AND($BF$7&gt;0,OutputOsiris!$A96&lt;&gt;"9999999"),VLOOKUP(OutputOsiris!A96,$BC$9:$BF$1008,4,FALSE),"")</f>
        <v/>
      </c>
      <c r="S96" s="47" t="str">
        <f t="shared" si="74"/>
        <v/>
      </c>
      <c r="T96" s="47" t="str">
        <f>IF(AND($BK$7&gt;0,OutputOsiris!$A96&lt;&gt;"9999999"),VLOOKUP(OutputOsiris!A96,$BH$9:$BK$1008,4,FALSE),"")</f>
        <v/>
      </c>
      <c r="U96" s="47" t="str">
        <f t="shared" si="75"/>
        <v/>
      </c>
      <c r="V96" s="47" t="str">
        <f>IF(AND($BP$7&gt;0,OutputOsiris!$A96&lt;&gt;"9999999"),VLOOKUP(OutputOsiris!A96,$BM$9:$BP$1008,4,FALSE),"")</f>
        <v/>
      </c>
      <c r="W96" s="47" t="str">
        <f t="shared" si="76"/>
        <v/>
      </c>
      <c r="X96" s="47" t="str">
        <f>IF(AND($BU$7&gt;0,OutputOsiris!$A96&lt;&gt;"9999999"),VLOOKUP(OutputOsiris!A96,$BR$9:$BU$1008,4,FALSE),"")</f>
        <v/>
      </c>
      <c r="Y96" s="47" t="str">
        <f t="shared" si="77"/>
        <v/>
      </c>
      <c r="Z96" s="47" t="str">
        <f>IF(AND($BZ$7&gt;0,OutputOsiris!$A96&lt;&gt;"9999999"),VLOOKUP(OutputOsiris!A96,$BW$9:$BZ$1008,4,FALSE),"")</f>
        <v/>
      </c>
      <c r="AA96" s="47" t="str">
        <f t="shared" si="78"/>
        <v/>
      </c>
      <c r="AB96" s="47">
        <f t="shared" si="79"/>
        <v>0</v>
      </c>
      <c r="AC96" s="47">
        <f t="shared" si="80"/>
        <v>0</v>
      </c>
      <c r="AD96" s="47" t="str">
        <f t="shared" si="81"/>
        <v/>
      </c>
      <c r="AE96" s="48" t="str">
        <f>IF(ISBLANK(AF96),"",VLOOKUP(AD96,OutputOsiris!$A$9:$A$1008,1,FALSE))</f>
        <v/>
      </c>
      <c r="AF96" s="111"/>
      <c r="AG96" s="78"/>
      <c r="AH96" s="148" t="str">
        <f t="shared" si="55"/>
        <v/>
      </c>
      <c r="AI96" s="47" t="str">
        <f t="shared" si="82"/>
        <v/>
      </c>
      <c r="AJ96" s="48" t="str">
        <f>IF(ISBLANK(AK96),"",VLOOKUP(AI96,OutputOsiris!$A$9:$A$1008,1,FALSE))</f>
        <v/>
      </c>
      <c r="AK96" s="112"/>
      <c r="AL96" s="78"/>
      <c r="AM96" s="148" t="str">
        <f t="shared" si="56"/>
        <v/>
      </c>
      <c r="AN96" s="47" t="str">
        <f t="shared" si="83"/>
        <v/>
      </c>
      <c r="AO96" s="48" t="str">
        <f>IF(ISBLANK(AP96),"",VLOOKUP(AN96,OutputOsiris!$A$9:$A$1008,1,FALSE))</f>
        <v/>
      </c>
      <c r="AP96" s="111"/>
      <c r="AQ96" s="78"/>
      <c r="AR96" s="148" t="str">
        <f t="shared" si="57"/>
        <v/>
      </c>
      <c r="AS96" s="47" t="str">
        <f t="shared" si="84"/>
        <v/>
      </c>
      <c r="AT96" s="48" t="str">
        <f>IF(ISBLANK(AU96),"",VLOOKUP(AS96,OutputOsiris!$A$9:$A$1008,1,FALSE))</f>
        <v/>
      </c>
      <c r="AU96" s="111"/>
      <c r="AV96" s="78"/>
      <c r="AW96" s="148" t="str">
        <f t="shared" si="58"/>
        <v/>
      </c>
      <c r="AX96" s="47" t="str">
        <f t="shared" si="85"/>
        <v/>
      </c>
      <c r="AY96" s="48" t="str">
        <f>IF(ISBLANK(AZ96),"",VLOOKUP(AX96,OutputOsiris!$A$9:$A$1008,1,FALSE))</f>
        <v/>
      </c>
      <c r="AZ96" s="111"/>
      <c r="BA96" s="78"/>
      <c r="BB96" s="148" t="str">
        <f t="shared" si="59"/>
        <v/>
      </c>
      <c r="BC96" s="47" t="str">
        <f t="shared" si="86"/>
        <v/>
      </c>
      <c r="BD96" s="48" t="str">
        <f>IF(ISBLANK(BE96),"",VLOOKUP(BC96,OutputOsiris!$A$9:$A$1008,1,FALSE))</f>
        <v/>
      </c>
      <c r="BE96" s="111"/>
      <c r="BF96" s="78"/>
      <c r="BG96" s="148" t="str">
        <f t="shared" si="60"/>
        <v/>
      </c>
      <c r="BH96" s="47" t="str">
        <f t="shared" si="87"/>
        <v/>
      </c>
      <c r="BI96" s="48" t="str">
        <f>IF(ISBLANK(BJ96),"",VLOOKUP(BH96,OutputOsiris!$A$9:$A$1008,1,FALSE))</f>
        <v/>
      </c>
      <c r="BJ96" s="111"/>
      <c r="BK96" s="78"/>
      <c r="BL96" s="148" t="str">
        <f t="shared" si="61"/>
        <v/>
      </c>
      <c r="BM96" s="47" t="str">
        <f t="shared" si="88"/>
        <v/>
      </c>
      <c r="BN96" s="48" t="str">
        <f>IF(ISBLANK(BO96),"",VLOOKUP(BM96,OutputOsiris!$A$9:$A$1008,1,FALSE))</f>
        <v/>
      </c>
      <c r="BO96" s="111"/>
      <c r="BP96" s="78"/>
      <c r="BQ96" s="148" t="str">
        <f t="shared" si="62"/>
        <v/>
      </c>
      <c r="BR96" s="47" t="str">
        <f t="shared" si="89"/>
        <v/>
      </c>
      <c r="BS96" s="48" t="str">
        <f>IF(ISBLANK(BT96),"",VLOOKUP(BR96,OutputOsiris!$A$9:$A$1008,1,FALSE))</f>
        <v/>
      </c>
      <c r="BT96" s="111"/>
      <c r="BU96" s="78"/>
      <c r="BV96" s="148" t="str">
        <f t="shared" si="63"/>
        <v/>
      </c>
      <c r="BW96" s="47" t="str">
        <f t="shared" si="90"/>
        <v/>
      </c>
      <c r="BX96" s="48" t="str">
        <f>IF(ISBLANK(BY96),"",VLOOKUP(BW96,OutputOsiris!$A$9:$A$1008,1,FALSE))</f>
        <v/>
      </c>
      <c r="BY96" s="111"/>
      <c r="BZ96" s="78"/>
      <c r="CA96" s="148" t="str">
        <f t="shared" si="64"/>
        <v/>
      </c>
    </row>
    <row r="97" spans="1:79" x14ac:dyDescent="0.2">
      <c r="A97" s="47" t="str">
        <f>IF($H$1="Score",IF(OutputOsiris!A97&lt;&gt;"9999999",OutputOsiris!A97,""),"")</f>
        <v/>
      </c>
      <c r="B97" s="76" t="str">
        <f t="shared" si="65"/>
        <v/>
      </c>
      <c r="C97" s="143" t="str">
        <f t="shared" si="66"/>
        <v/>
      </c>
      <c r="D97" s="47" t="str">
        <f>IF($H$1="Cijfer",IF(OutputOsiris!A97&lt;&gt;"9999999",OutputOsiris!A97,""),"")</f>
        <v/>
      </c>
      <c r="E97" s="76" t="str">
        <f t="shared" si="67"/>
        <v/>
      </c>
      <c r="F97" s="143" t="str">
        <f t="shared" si="68"/>
        <v/>
      </c>
      <c r="G97" s="47" t="str">
        <f>IF(ISBLANK(OutputOsiris!B97),"",OutputOsiris!B97)</f>
        <v/>
      </c>
      <c r="H97" s="47">
        <f>IF(AND($AG$7&gt;0,OutputOsiris!$A97&lt;&gt;"9999999"),VLOOKUP(OutputOsiris!A97,$AD$9:$AG$1008,4,FALSE),"")</f>
        <v>0</v>
      </c>
      <c r="I97" s="47">
        <f t="shared" si="69"/>
        <v>0</v>
      </c>
      <c r="J97" s="47">
        <f>IF(AND($AL$7&gt;0,OutputOsiris!$A97&lt;&gt;"9999999"),VLOOKUP(OutputOsiris!A97,$AI$9:$AL$1008,4,FALSE),"")</f>
        <v>0</v>
      </c>
      <c r="K97" s="47">
        <f t="shared" si="70"/>
        <v>0</v>
      </c>
      <c r="L97" s="47" t="str">
        <f>IF(AND($AQ$7&gt;0,OutputOsiris!$A97&lt;&gt;"9999999"),VLOOKUP(OutputOsiris!A97,$AN$9:$AQ$1008,4,FALSE),"")</f>
        <v/>
      </c>
      <c r="M97" s="47" t="str">
        <f t="shared" si="71"/>
        <v/>
      </c>
      <c r="N97" s="47" t="str">
        <f>IF(AND($AV$7&gt;0,OutputOsiris!$A97&lt;&gt;"9999999"),VLOOKUP(OutputOsiris!A97,$AS$9:$AV$1008,4,FALSE),"")</f>
        <v/>
      </c>
      <c r="O97" s="47" t="str">
        <f t="shared" si="72"/>
        <v/>
      </c>
      <c r="P97" s="47" t="str">
        <f>IF(AND($BA$7&gt;0,OutputOsiris!$A97&lt;&gt;"9999999"),VLOOKUP(OutputOsiris!A97,$AX$9:$BA$1008,4,FALSE),"")</f>
        <v/>
      </c>
      <c r="Q97" s="47" t="str">
        <f t="shared" si="73"/>
        <v/>
      </c>
      <c r="R97" s="47" t="str">
        <f>IF(AND($BF$7&gt;0,OutputOsiris!$A97&lt;&gt;"9999999"),VLOOKUP(OutputOsiris!A97,$BC$9:$BF$1008,4,FALSE),"")</f>
        <v/>
      </c>
      <c r="S97" s="47" t="str">
        <f t="shared" si="74"/>
        <v/>
      </c>
      <c r="T97" s="47" t="str">
        <f>IF(AND($BK$7&gt;0,OutputOsiris!$A97&lt;&gt;"9999999"),VLOOKUP(OutputOsiris!A97,$BH$9:$BK$1008,4,FALSE),"")</f>
        <v/>
      </c>
      <c r="U97" s="47" t="str">
        <f t="shared" si="75"/>
        <v/>
      </c>
      <c r="V97" s="47" t="str">
        <f>IF(AND($BP$7&gt;0,OutputOsiris!$A97&lt;&gt;"9999999"),VLOOKUP(OutputOsiris!A97,$BM$9:$BP$1008,4,FALSE),"")</f>
        <v/>
      </c>
      <c r="W97" s="47" t="str">
        <f t="shared" si="76"/>
        <v/>
      </c>
      <c r="X97" s="47" t="str">
        <f>IF(AND($BU$7&gt;0,OutputOsiris!$A97&lt;&gt;"9999999"),VLOOKUP(OutputOsiris!A97,$BR$9:$BU$1008,4,FALSE),"")</f>
        <v/>
      </c>
      <c r="Y97" s="47" t="str">
        <f t="shared" si="77"/>
        <v/>
      </c>
      <c r="Z97" s="47" t="str">
        <f>IF(AND($BZ$7&gt;0,OutputOsiris!$A97&lt;&gt;"9999999"),VLOOKUP(OutputOsiris!A97,$BW$9:$BZ$1008,4,FALSE),"")</f>
        <v/>
      </c>
      <c r="AA97" s="47" t="str">
        <f t="shared" si="78"/>
        <v/>
      </c>
      <c r="AB97" s="47">
        <f t="shared" si="79"/>
        <v>0</v>
      </c>
      <c r="AC97" s="47">
        <f t="shared" si="80"/>
        <v>0</v>
      </c>
      <c r="AD97" s="47" t="str">
        <f t="shared" si="81"/>
        <v/>
      </c>
      <c r="AE97" s="48" t="str">
        <f>IF(ISBLANK(AF97),"",VLOOKUP(AD97,OutputOsiris!$A$9:$A$1008,1,FALSE))</f>
        <v/>
      </c>
      <c r="AF97" s="111"/>
      <c r="AG97" s="78"/>
      <c r="AH97" s="148" t="str">
        <f t="shared" si="55"/>
        <v/>
      </c>
      <c r="AI97" s="47" t="str">
        <f t="shared" si="82"/>
        <v/>
      </c>
      <c r="AJ97" s="48" t="str">
        <f>IF(ISBLANK(AK97),"",VLOOKUP(AI97,OutputOsiris!$A$9:$A$1008,1,FALSE))</f>
        <v/>
      </c>
      <c r="AK97" s="112"/>
      <c r="AL97" s="78"/>
      <c r="AM97" s="148" t="str">
        <f t="shared" si="56"/>
        <v/>
      </c>
      <c r="AN97" s="47" t="str">
        <f t="shared" si="83"/>
        <v/>
      </c>
      <c r="AO97" s="48" t="str">
        <f>IF(ISBLANK(AP97),"",VLOOKUP(AN97,OutputOsiris!$A$9:$A$1008,1,FALSE))</f>
        <v/>
      </c>
      <c r="AP97" s="111"/>
      <c r="AQ97" s="78"/>
      <c r="AR97" s="148" t="str">
        <f t="shared" si="57"/>
        <v/>
      </c>
      <c r="AS97" s="47" t="str">
        <f t="shared" si="84"/>
        <v/>
      </c>
      <c r="AT97" s="48" t="str">
        <f>IF(ISBLANK(AU97),"",VLOOKUP(AS97,OutputOsiris!$A$9:$A$1008,1,FALSE))</f>
        <v/>
      </c>
      <c r="AU97" s="111"/>
      <c r="AV97" s="78"/>
      <c r="AW97" s="148" t="str">
        <f t="shared" si="58"/>
        <v/>
      </c>
      <c r="AX97" s="47" t="str">
        <f t="shared" si="85"/>
        <v/>
      </c>
      <c r="AY97" s="48" t="str">
        <f>IF(ISBLANK(AZ97),"",VLOOKUP(AX97,OutputOsiris!$A$9:$A$1008,1,FALSE))</f>
        <v/>
      </c>
      <c r="AZ97" s="111"/>
      <c r="BA97" s="78"/>
      <c r="BB97" s="148" t="str">
        <f t="shared" si="59"/>
        <v/>
      </c>
      <c r="BC97" s="47" t="str">
        <f t="shared" si="86"/>
        <v/>
      </c>
      <c r="BD97" s="48" t="str">
        <f>IF(ISBLANK(BE97),"",VLOOKUP(BC97,OutputOsiris!$A$9:$A$1008,1,FALSE))</f>
        <v/>
      </c>
      <c r="BE97" s="111"/>
      <c r="BF97" s="78"/>
      <c r="BG97" s="148" t="str">
        <f t="shared" si="60"/>
        <v/>
      </c>
      <c r="BH97" s="47" t="str">
        <f t="shared" si="87"/>
        <v/>
      </c>
      <c r="BI97" s="48" t="str">
        <f>IF(ISBLANK(BJ97),"",VLOOKUP(BH97,OutputOsiris!$A$9:$A$1008,1,FALSE))</f>
        <v/>
      </c>
      <c r="BJ97" s="111"/>
      <c r="BK97" s="78"/>
      <c r="BL97" s="148" t="str">
        <f t="shared" si="61"/>
        <v/>
      </c>
      <c r="BM97" s="47" t="str">
        <f t="shared" si="88"/>
        <v/>
      </c>
      <c r="BN97" s="48" t="str">
        <f>IF(ISBLANK(BO97),"",VLOOKUP(BM97,OutputOsiris!$A$9:$A$1008,1,FALSE))</f>
        <v/>
      </c>
      <c r="BO97" s="111"/>
      <c r="BP97" s="78"/>
      <c r="BQ97" s="148" t="str">
        <f t="shared" si="62"/>
        <v/>
      </c>
      <c r="BR97" s="47" t="str">
        <f t="shared" si="89"/>
        <v/>
      </c>
      <c r="BS97" s="48" t="str">
        <f>IF(ISBLANK(BT97),"",VLOOKUP(BR97,OutputOsiris!$A$9:$A$1008,1,FALSE))</f>
        <v/>
      </c>
      <c r="BT97" s="111"/>
      <c r="BU97" s="78"/>
      <c r="BV97" s="148" t="str">
        <f t="shared" si="63"/>
        <v/>
      </c>
      <c r="BW97" s="47" t="str">
        <f t="shared" si="90"/>
        <v/>
      </c>
      <c r="BX97" s="48" t="str">
        <f>IF(ISBLANK(BY97),"",VLOOKUP(BW97,OutputOsiris!$A$9:$A$1008,1,FALSE))</f>
        <v/>
      </c>
      <c r="BY97" s="111"/>
      <c r="BZ97" s="78"/>
      <c r="CA97" s="148" t="str">
        <f t="shared" si="64"/>
        <v/>
      </c>
    </row>
    <row r="98" spans="1:79" x14ac:dyDescent="0.2">
      <c r="A98" s="47" t="str">
        <f>IF($H$1="Score",IF(OutputOsiris!A98&lt;&gt;"9999999",OutputOsiris!A98,""),"")</f>
        <v/>
      </c>
      <c r="B98" s="76" t="str">
        <f t="shared" si="65"/>
        <v/>
      </c>
      <c r="C98" s="143" t="str">
        <f t="shared" si="66"/>
        <v/>
      </c>
      <c r="D98" s="47" t="str">
        <f>IF($H$1="Cijfer",IF(OutputOsiris!A98&lt;&gt;"9999999",OutputOsiris!A98,""),"")</f>
        <v/>
      </c>
      <c r="E98" s="76" t="str">
        <f t="shared" si="67"/>
        <v/>
      </c>
      <c r="F98" s="143" t="str">
        <f t="shared" si="68"/>
        <v/>
      </c>
      <c r="G98" s="47" t="str">
        <f>IF(ISBLANK(OutputOsiris!B98),"",OutputOsiris!B98)</f>
        <v/>
      </c>
      <c r="H98" s="47">
        <f>IF(AND($AG$7&gt;0,OutputOsiris!$A98&lt;&gt;"9999999"),VLOOKUP(OutputOsiris!A98,$AD$9:$AG$1008,4,FALSE),"")</f>
        <v>0</v>
      </c>
      <c r="I98" s="47">
        <f t="shared" si="69"/>
        <v>0</v>
      </c>
      <c r="J98" s="47">
        <f>IF(AND($AL$7&gt;0,OutputOsiris!$A98&lt;&gt;"9999999"),VLOOKUP(OutputOsiris!A98,$AI$9:$AL$1008,4,FALSE),"")</f>
        <v>0</v>
      </c>
      <c r="K98" s="47">
        <f t="shared" si="70"/>
        <v>0</v>
      </c>
      <c r="L98" s="47" t="str">
        <f>IF(AND($AQ$7&gt;0,OutputOsiris!$A98&lt;&gt;"9999999"),VLOOKUP(OutputOsiris!A98,$AN$9:$AQ$1008,4,FALSE),"")</f>
        <v/>
      </c>
      <c r="M98" s="47" t="str">
        <f t="shared" si="71"/>
        <v/>
      </c>
      <c r="N98" s="47" t="str">
        <f>IF(AND($AV$7&gt;0,OutputOsiris!$A98&lt;&gt;"9999999"),VLOOKUP(OutputOsiris!A98,$AS$9:$AV$1008,4,FALSE),"")</f>
        <v/>
      </c>
      <c r="O98" s="47" t="str">
        <f t="shared" si="72"/>
        <v/>
      </c>
      <c r="P98" s="47" t="str">
        <f>IF(AND($BA$7&gt;0,OutputOsiris!$A98&lt;&gt;"9999999"),VLOOKUP(OutputOsiris!A98,$AX$9:$BA$1008,4,FALSE),"")</f>
        <v/>
      </c>
      <c r="Q98" s="47" t="str">
        <f t="shared" si="73"/>
        <v/>
      </c>
      <c r="R98" s="47" t="str">
        <f>IF(AND($BF$7&gt;0,OutputOsiris!$A98&lt;&gt;"9999999"),VLOOKUP(OutputOsiris!A98,$BC$9:$BF$1008,4,FALSE),"")</f>
        <v/>
      </c>
      <c r="S98" s="47" t="str">
        <f t="shared" si="74"/>
        <v/>
      </c>
      <c r="T98" s="47" t="str">
        <f>IF(AND($BK$7&gt;0,OutputOsiris!$A98&lt;&gt;"9999999"),VLOOKUP(OutputOsiris!A98,$BH$9:$BK$1008,4,FALSE),"")</f>
        <v/>
      </c>
      <c r="U98" s="47" t="str">
        <f t="shared" si="75"/>
        <v/>
      </c>
      <c r="V98" s="47" t="str">
        <f>IF(AND($BP$7&gt;0,OutputOsiris!$A98&lt;&gt;"9999999"),VLOOKUP(OutputOsiris!A98,$BM$9:$BP$1008,4,FALSE),"")</f>
        <v/>
      </c>
      <c r="W98" s="47" t="str">
        <f t="shared" si="76"/>
        <v/>
      </c>
      <c r="X98" s="47" t="str">
        <f>IF(AND($BU$7&gt;0,OutputOsiris!$A98&lt;&gt;"9999999"),VLOOKUP(OutputOsiris!A98,$BR$9:$BU$1008,4,FALSE),"")</f>
        <v/>
      </c>
      <c r="Y98" s="47" t="str">
        <f t="shared" si="77"/>
        <v/>
      </c>
      <c r="Z98" s="47" t="str">
        <f>IF(AND($BZ$7&gt;0,OutputOsiris!$A98&lt;&gt;"9999999"),VLOOKUP(OutputOsiris!A98,$BW$9:$BZ$1008,4,FALSE),"")</f>
        <v/>
      </c>
      <c r="AA98" s="47" t="str">
        <f t="shared" si="78"/>
        <v/>
      </c>
      <c r="AB98" s="47">
        <f t="shared" si="79"/>
        <v>0</v>
      </c>
      <c r="AC98" s="47">
        <f t="shared" si="80"/>
        <v>0</v>
      </c>
      <c r="AD98" s="47" t="str">
        <f t="shared" si="81"/>
        <v/>
      </c>
      <c r="AE98" s="48" t="str">
        <f>IF(ISBLANK(AF98),"",VLOOKUP(AD98,OutputOsiris!$A$9:$A$1008,1,FALSE))</f>
        <v/>
      </c>
      <c r="AF98" s="111"/>
      <c r="AG98" s="78"/>
      <c r="AH98" s="148" t="str">
        <f t="shared" si="55"/>
        <v/>
      </c>
      <c r="AI98" s="47" t="str">
        <f t="shared" si="82"/>
        <v/>
      </c>
      <c r="AJ98" s="48" t="str">
        <f>IF(ISBLANK(AK98),"",VLOOKUP(AI98,OutputOsiris!$A$9:$A$1008,1,FALSE))</f>
        <v/>
      </c>
      <c r="AK98" s="112"/>
      <c r="AL98" s="78"/>
      <c r="AM98" s="148" t="str">
        <f t="shared" si="56"/>
        <v/>
      </c>
      <c r="AN98" s="47" t="str">
        <f t="shared" si="83"/>
        <v/>
      </c>
      <c r="AO98" s="48" t="str">
        <f>IF(ISBLANK(AP98),"",VLOOKUP(AN98,OutputOsiris!$A$9:$A$1008,1,FALSE))</f>
        <v/>
      </c>
      <c r="AP98" s="111"/>
      <c r="AQ98" s="78"/>
      <c r="AR98" s="148" t="str">
        <f t="shared" si="57"/>
        <v/>
      </c>
      <c r="AS98" s="47" t="str">
        <f t="shared" si="84"/>
        <v/>
      </c>
      <c r="AT98" s="48" t="str">
        <f>IF(ISBLANK(AU98),"",VLOOKUP(AS98,OutputOsiris!$A$9:$A$1008,1,FALSE))</f>
        <v/>
      </c>
      <c r="AU98" s="111"/>
      <c r="AV98" s="78"/>
      <c r="AW98" s="148" t="str">
        <f t="shared" si="58"/>
        <v/>
      </c>
      <c r="AX98" s="47" t="str">
        <f t="shared" si="85"/>
        <v/>
      </c>
      <c r="AY98" s="48" t="str">
        <f>IF(ISBLANK(AZ98),"",VLOOKUP(AX98,OutputOsiris!$A$9:$A$1008,1,FALSE))</f>
        <v/>
      </c>
      <c r="AZ98" s="111"/>
      <c r="BA98" s="78"/>
      <c r="BB98" s="148" t="str">
        <f t="shared" si="59"/>
        <v/>
      </c>
      <c r="BC98" s="47" t="str">
        <f t="shared" si="86"/>
        <v/>
      </c>
      <c r="BD98" s="48" t="str">
        <f>IF(ISBLANK(BE98),"",VLOOKUP(BC98,OutputOsiris!$A$9:$A$1008,1,FALSE))</f>
        <v/>
      </c>
      <c r="BE98" s="111"/>
      <c r="BF98" s="78"/>
      <c r="BG98" s="148" t="str">
        <f t="shared" si="60"/>
        <v/>
      </c>
      <c r="BH98" s="47" t="str">
        <f t="shared" si="87"/>
        <v/>
      </c>
      <c r="BI98" s="48" t="str">
        <f>IF(ISBLANK(BJ98),"",VLOOKUP(BH98,OutputOsiris!$A$9:$A$1008,1,FALSE))</f>
        <v/>
      </c>
      <c r="BJ98" s="111"/>
      <c r="BK98" s="78"/>
      <c r="BL98" s="148" t="str">
        <f t="shared" si="61"/>
        <v/>
      </c>
      <c r="BM98" s="47" t="str">
        <f t="shared" si="88"/>
        <v/>
      </c>
      <c r="BN98" s="48" t="str">
        <f>IF(ISBLANK(BO98),"",VLOOKUP(BM98,OutputOsiris!$A$9:$A$1008,1,FALSE))</f>
        <v/>
      </c>
      <c r="BO98" s="111"/>
      <c r="BP98" s="78"/>
      <c r="BQ98" s="148" t="str">
        <f t="shared" si="62"/>
        <v/>
      </c>
      <c r="BR98" s="47" t="str">
        <f t="shared" si="89"/>
        <v/>
      </c>
      <c r="BS98" s="48" t="str">
        <f>IF(ISBLANK(BT98),"",VLOOKUP(BR98,OutputOsiris!$A$9:$A$1008,1,FALSE))</f>
        <v/>
      </c>
      <c r="BT98" s="111"/>
      <c r="BU98" s="78"/>
      <c r="BV98" s="148" t="str">
        <f t="shared" si="63"/>
        <v/>
      </c>
      <c r="BW98" s="47" t="str">
        <f t="shared" si="90"/>
        <v/>
      </c>
      <c r="BX98" s="48" t="str">
        <f>IF(ISBLANK(BY98),"",VLOOKUP(BW98,OutputOsiris!$A$9:$A$1008,1,FALSE))</f>
        <v/>
      </c>
      <c r="BY98" s="111"/>
      <c r="BZ98" s="78"/>
      <c r="CA98" s="148" t="str">
        <f t="shared" si="64"/>
        <v/>
      </c>
    </row>
    <row r="99" spans="1:79" x14ac:dyDescent="0.2">
      <c r="A99" s="47" t="str">
        <f>IF($H$1="Score",IF(OutputOsiris!A99&lt;&gt;"9999999",OutputOsiris!A99,""),"")</f>
        <v/>
      </c>
      <c r="B99" s="76" t="str">
        <f t="shared" si="65"/>
        <v/>
      </c>
      <c r="C99" s="143" t="str">
        <f t="shared" si="66"/>
        <v/>
      </c>
      <c r="D99" s="47" t="str">
        <f>IF($H$1="Cijfer",IF(OutputOsiris!A99&lt;&gt;"9999999",OutputOsiris!A99,""),"")</f>
        <v/>
      </c>
      <c r="E99" s="76" t="str">
        <f t="shared" si="67"/>
        <v/>
      </c>
      <c r="F99" s="143" t="str">
        <f t="shared" si="68"/>
        <v/>
      </c>
      <c r="G99" s="47" t="str">
        <f>IF(ISBLANK(OutputOsiris!B99),"",OutputOsiris!B99)</f>
        <v/>
      </c>
      <c r="H99" s="47">
        <f>IF(AND($AG$7&gt;0,OutputOsiris!$A99&lt;&gt;"9999999"),VLOOKUP(OutputOsiris!A99,$AD$9:$AG$1008,4,FALSE),"")</f>
        <v>0</v>
      </c>
      <c r="I99" s="47">
        <f t="shared" si="69"/>
        <v>0</v>
      </c>
      <c r="J99" s="47">
        <f>IF(AND($AL$7&gt;0,OutputOsiris!$A99&lt;&gt;"9999999"),VLOOKUP(OutputOsiris!A99,$AI$9:$AL$1008,4,FALSE),"")</f>
        <v>0</v>
      </c>
      <c r="K99" s="47">
        <f t="shared" si="70"/>
        <v>0</v>
      </c>
      <c r="L99" s="47" t="str">
        <f>IF(AND($AQ$7&gt;0,OutputOsiris!$A99&lt;&gt;"9999999"),VLOOKUP(OutputOsiris!A99,$AN$9:$AQ$1008,4,FALSE),"")</f>
        <v/>
      </c>
      <c r="M99" s="47" t="str">
        <f t="shared" si="71"/>
        <v/>
      </c>
      <c r="N99" s="47" t="str">
        <f>IF(AND($AV$7&gt;0,OutputOsiris!$A99&lt;&gt;"9999999"),VLOOKUP(OutputOsiris!A99,$AS$9:$AV$1008,4,FALSE),"")</f>
        <v/>
      </c>
      <c r="O99" s="47" t="str">
        <f t="shared" si="72"/>
        <v/>
      </c>
      <c r="P99" s="47" t="str">
        <f>IF(AND($BA$7&gt;0,OutputOsiris!$A99&lt;&gt;"9999999"),VLOOKUP(OutputOsiris!A99,$AX$9:$BA$1008,4,FALSE),"")</f>
        <v/>
      </c>
      <c r="Q99" s="47" t="str">
        <f t="shared" si="73"/>
        <v/>
      </c>
      <c r="R99" s="47" t="str">
        <f>IF(AND($BF$7&gt;0,OutputOsiris!$A99&lt;&gt;"9999999"),VLOOKUP(OutputOsiris!A99,$BC$9:$BF$1008,4,FALSE),"")</f>
        <v/>
      </c>
      <c r="S99" s="47" t="str">
        <f t="shared" si="74"/>
        <v/>
      </c>
      <c r="T99" s="47" t="str">
        <f>IF(AND($BK$7&gt;0,OutputOsiris!$A99&lt;&gt;"9999999"),VLOOKUP(OutputOsiris!A99,$BH$9:$BK$1008,4,FALSE),"")</f>
        <v/>
      </c>
      <c r="U99" s="47" t="str">
        <f t="shared" si="75"/>
        <v/>
      </c>
      <c r="V99" s="47" t="str">
        <f>IF(AND($BP$7&gt;0,OutputOsiris!$A99&lt;&gt;"9999999"),VLOOKUP(OutputOsiris!A99,$BM$9:$BP$1008,4,FALSE),"")</f>
        <v/>
      </c>
      <c r="W99" s="47" t="str">
        <f t="shared" si="76"/>
        <v/>
      </c>
      <c r="X99" s="47" t="str">
        <f>IF(AND($BU$7&gt;0,OutputOsiris!$A99&lt;&gt;"9999999"),VLOOKUP(OutputOsiris!A99,$BR$9:$BU$1008,4,FALSE),"")</f>
        <v/>
      </c>
      <c r="Y99" s="47" t="str">
        <f t="shared" si="77"/>
        <v/>
      </c>
      <c r="Z99" s="47" t="str">
        <f>IF(AND($BZ$7&gt;0,OutputOsiris!$A99&lt;&gt;"9999999"),VLOOKUP(OutputOsiris!A99,$BW$9:$BZ$1008,4,FALSE),"")</f>
        <v/>
      </c>
      <c r="AA99" s="47" t="str">
        <f t="shared" si="78"/>
        <v/>
      </c>
      <c r="AB99" s="47">
        <f t="shared" si="79"/>
        <v>0</v>
      </c>
      <c r="AC99" s="47">
        <f t="shared" si="80"/>
        <v>0</v>
      </c>
      <c r="AD99" s="47" t="str">
        <f t="shared" si="81"/>
        <v/>
      </c>
      <c r="AE99" s="48" t="str">
        <f>IF(ISBLANK(AF99),"",VLOOKUP(AD99,OutputOsiris!$A$9:$A$1008,1,FALSE))</f>
        <v/>
      </c>
      <c r="AF99" s="111"/>
      <c r="AG99" s="78"/>
      <c r="AH99" s="148" t="str">
        <f t="shared" si="55"/>
        <v/>
      </c>
      <c r="AI99" s="47" t="str">
        <f t="shared" si="82"/>
        <v/>
      </c>
      <c r="AJ99" s="48" t="str">
        <f>IF(ISBLANK(AK99),"",VLOOKUP(AI99,OutputOsiris!$A$9:$A$1008,1,FALSE))</f>
        <v/>
      </c>
      <c r="AK99" s="112"/>
      <c r="AL99" s="78"/>
      <c r="AM99" s="148" t="str">
        <f t="shared" si="56"/>
        <v/>
      </c>
      <c r="AN99" s="47" t="str">
        <f t="shared" si="83"/>
        <v/>
      </c>
      <c r="AO99" s="48" t="str">
        <f>IF(ISBLANK(AP99),"",VLOOKUP(AN99,OutputOsiris!$A$9:$A$1008,1,FALSE))</f>
        <v/>
      </c>
      <c r="AP99" s="111"/>
      <c r="AQ99" s="78"/>
      <c r="AR99" s="148" t="str">
        <f t="shared" si="57"/>
        <v/>
      </c>
      <c r="AS99" s="47" t="str">
        <f t="shared" si="84"/>
        <v/>
      </c>
      <c r="AT99" s="48" t="str">
        <f>IF(ISBLANK(AU99),"",VLOOKUP(AS99,OutputOsiris!$A$9:$A$1008,1,FALSE))</f>
        <v/>
      </c>
      <c r="AU99" s="111"/>
      <c r="AV99" s="78"/>
      <c r="AW99" s="148" t="str">
        <f t="shared" si="58"/>
        <v/>
      </c>
      <c r="AX99" s="47" t="str">
        <f t="shared" si="85"/>
        <v/>
      </c>
      <c r="AY99" s="48" t="str">
        <f>IF(ISBLANK(AZ99),"",VLOOKUP(AX99,OutputOsiris!$A$9:$A$1008,1,FALSE))</f>
        <v/>
      </c>
      <c r="AZ99" s="111"/>
      <c r="BA99" s="78"/>
      <c r="BB99" s="148" t="str">
        <f t="shared" si="59"/>
        <v/>
      </c>
      <c r="BC99" s="47" t="str">
        <f t="shared" si="86"/>
        <v/>
      </c>
      <c r="BD99" s="48" t="str">
        <f>IF(ISBLANK(BE99),"",VLOOKUP(BC99,OutputOsiris!$A$9:$A$1008,1,FALSE))</f>
        <v/>
      </c>
      <c r="BE99" s="111"/>
      <c r="BF99" s="78"/>
      <c r="BG99" s="148" t="str">
        <f t="shared" si="60"/>
        <v/>
      </c>
      <c r="BH99" s="47" t="str">
        <f t="shared" si="87"/>
        <v/>
      </c>
      <c r="BI99" s="48" t="str">
        <f>IF(ISBLANK(BJ99),"",VLOOKUP(BH99,OutputOsiris!$A$9:$A$1008,1,FALSE))</f>
        <v/>
      </c>
      <c r="BJ99" s="111"/>
      <c r="BK99" s="78"/>
      <c r="BL99" s="148" t="str">
        <f t="shared" si="61"/>
        <v/>
      </c>
      <c r="BM99" s="47" t="str">
        <f t="shared" si="88"/>
        <v/>
      </c>
      <c r="BN99" s="48" t="str">
        <f>IF(ISBLANK(BO99),"",VLOOKUP(BM99,OutputOsiris!$A$9:$A$1008,1,FALSE))</f>
        <v/>
      </c>
      <c r="BO99" s="111"/>
      <c r="BP99" s="78"/>
      <c r="BQ99" s="148" t="str">
        <f t="shared" si="62"/>
        <v/>
      </c>
      <c r="BR99" s="47" t="str">
        <f t="shared" si="89"/>
        <v/>
      </c>
      <c r="BS99" s="48" t="str">
        <f>IF(ISBLANK(BT99),"",VLOOKUP(BR99,OutputOsiris!$A$9:$A$1008,1,FALSE))</f>
        <v/>
      </c>
      <c r="BT99" s="111"/>
      <c r="BU99" s="78"/>
      <c r="BV99" s="148" t="str">
        <f t="shared" si="63"/>
        <v/>
      </c>
      <c r="BW99" s="47" t="str">
        <f t="shared" si="90"/>
        <v/>
      </c>
      <c r="BX99" s="48" t="str">
        <f>IF(ISBLANK(BY99),"",VLOOKUP(BW99,OutputOsiris!$A$9:$A$1008,1,FALSE))</f>
        <v/>
      </c>
      <c r="BY99" s="111"/>
      <c r="BZ99" s="78"/>
      <c r="CA99" s="148" t="str">
        <f t="shared" si="64"/>
        <v/>
      </c>
    </row>
    <row r="100" spans="1:79" x14ac:dyDescent="0.2">
      <c r="A100" s="47" t="str">
        <f>IF($H$1="Score",IF(OutputOsiris!A100&lt;&gt;"9999999",OutputOsiris!A100,""),"")</f>
        <v/>
      </c>
      <c r="B100" s="76" t="str">
        <f t="shared" si="65"/>
        <v/>
      </c>
      <c r="C100" s="143" t="str">
        <f t="shared" si="66"/>
        <v/>
      </c>
      <c r="D100" s="47" t="str">
        <f>IF($H$1="Cijfer",IF(OutputOsiris!A100&lt;&gt;"9999999",OutputOsiris!A100,""),"")</f>
        <v/>
      </c>
      <c r="E100" s="76" t="str">
        <f t="shared" si="67"/>
        <v/>
      </c>
      <c r="F100" s="143" t="str">
        <f t="shared" si="68"/>
        <v/>
      </c>
      <c r="G100" s="47" t="str">
        <f>IF(ISBLANK(OutputOsiris!B100),"",OutputOsiris!B100)</f>
        <v/>
      </c>
      <c r="H100" s="47">
        <f>IF(AND($AG$7&gt;0,OutputOsiris!$A100&lt;&gt;"9999999"),VLOOKUP(OutputOsiris!A100,$AD$9:$AG$1008,4,FALSE),"")</f>
        <v>0</v>
      </c>
      <c r="I100" s="47">
        <f t="shared" si="69"/>
        <v>0</v>
      </c>
      <c r="J100" s="47">
        <f>IF(AND($AL$7&gt;0,OutputOsiris!$A100&lt;&gt;"9999999"),VLOOKUP(OutputOsiris!A100,$AI$9:$AL$1008,4,FALSE),"")</f>
        <v>0</v>
      </c>
      <c r="K100" s="47">
        <f t="shared" si="70"/>
        <v>0</v>
      </c>
      <c r="L100" s="47" t="str">
        <f>IF(AND($AQ$7&gt;0,OutputOsiris!$A100&lt;&gt;"9999999"),VLOOKUP(OutputOsiris!A100,$AN$9:$AQ$1008,4,FALSE),"")</f>
        <v/>
      </c>
      <c r="M100" s="47" t="str">
        <f t="shared" si="71"/>
        <v/>
      </c>
      <c r="N100" s="47" t="str">
        <f>IF(AND($AV$7&gt;0,OutputOsiris!$A100&lt;&gt;"9999999"),VLOOKUP(OutputOsiris!A100,$AS$9:$AV$1008,4,FALSE),"")</f>
        <v/>
      </c>
      <c r="O100" s="47" t="str">
        <f t="shared" si="72"/>
        <v/>
      </c>
      <c r="P100" s="47" t="str">
        <f>IF(AND($BA$7&gt;0,OutputOsiris!$A100&lt;&gt;"9999999"),VLOOKUP(OutputOsiris!A100,$AX$9:$BA$1008,4,FALSE),"")</f>
        <v/>
      </c>
      <c r="Q100" s="47" t="str">
        <f t="shared" si="73"/>
        <v/>
      </c>
      <c r="R100" s="47" t="str">
        <f>IF(AND($BF$7&gt;0,OutputOsiris!$A100&lt;&gt;"9999999"),VLOOKUP(OutputOsiris!A100,$BC$9:$BF$1008,4,FALSE),"")</f>
        <v/>
      </c>
      <c r="S100" s="47" t="str">
        <f t="shared" si="74"/>
        <v/>
      </c>
      <c r="T100" s="47" t="str">
        <f>IF(AND($BK$7&gt;0,OutputOsiris!$A100&lt;&gt;"9999999"),VLOOKUP(OutputOsiris!A100,$BH$9:$BK$1008,4,FALSE),"")</f>
        <v/>
      </c>
      <c r="U100" s="47" t="str">
        <f t="shared" si="75"/>
        <v/>
      </c>
      <c r="V100" s="47" t="str">
        <f>IF(AND($BP$7&gt;0,OutputOsiris!$A100&lt;&gt;"9999999"),VLOOKUP(OutputOsiris!A100,$BM$9:$BP$1008,4,FALSE),"")</f>
        <v/>
      </c>
      <c r="W100" s="47" t="str">
        <f t="shared" si="76"/>
        <v/>
      </c>
      <c r="X100" s="47" t="str">
        <f>IF(AND($BU$7&gt;0,OutputOsiris!$A100&lt;&gt;"9999999"),VLOOKUP(OutputOsiris!A100,$BR$9:$BU$1008,4,FALSE),"")</f>
        <v/>
      </c>
      <c r="Y100" s="47" t="str">
        <f t="shared" si="77"/>
        <v/>
      </c>
      <c r="Z100" s="47" t="str">
        <f>IF(AND($BZ$7&gt;0,OutputOsiris!$A100&lt;&gt;"9999999"),VLOOKUP(OutputOsiris!A100,$BW$9:$BZ$1008,4,FALSE),"")</f>
        <v/>
      </c>
      <c r="AA100" s="47" t="str">
        <f t="shared" si="78"/>
        <v/>
      </c>
      <c r="AB100" s="47">
        <f t="shared" si="79"/>
        <v>0</v>
      </c>
      <c r="AC100" s="47">
        <f t="shared" si="80"/>
        <v>0</v>
      </c>
      <c r="AD100" s="47" t="str">
        <f t="shared" si="81"/>
        <v/>
      </c>
      <c r="AE100" s="48" t="str">
        <f>IF(ISBLANK(AF100),"",VLOOKUP(AD100,OutputOsiris!$A$9:$A$1008,1,FALSE))</f>
        <v/>
      </c>
      <c r="AF100" s="111"/>
      <c r="AG100" s="78"/>
      <c r="AH100" s="148" t="str">
        <f t="shared" si="55"/>
        <v/>
      </c>
      <c r="AI100" s="47" t="str">
        <f t="shared" si="82"/>
        <v/>
      </c>
      <c r="AJ100" s="48" t="str">
        <f>IF(ISBLANK(AK100),"",VLOOKUP(AI100,OutputOsiris!$A$9:$A$1008,1,FALSE))</f>
        <v/>
      </c>
      <c r="AK100" s="112"/>
      <c r="AL100" s="78"/>
      <c r="AM100" s="148" t="str">
        <f t="shared" si="56"/>
        <v/>
      </c>
      <c r="AN100" s="47" t="str">
        <f t="shared" si="83"/>
        <v/>
      </c>
      <c r="AO100" s="48" t="str">
        <f>IF(ISBLANK(AP100),"",VLOOKUP(AN100,OutputOsiris!$A$9:$A$1008,1,FALSE))</f>
        <v/>
      </c>
      <c r="AP100" s="111"/>
      <c r="AQ100" s="78"/>
      <c r="AR100" s="148" t="str">
        <f t="shared" si="57"/>
        <v/>
      </c>
      <c r="AS100" s="47" t="str">
        <f t="shared" si="84"/>
        <v/>
      </c>
      <c r="AT100" s="48" t="str">
        <f>IF(ISBLANK(AU100),"",VLOOKUP(AS100,OutputOsiris!$A$9:$A$1008,1,FALSE))</f>
        <v/>
      </c>
      <c r="AU100" s="111"/>
      <c r="AV100" s="78"/>
      <c r="AW100" s="148" t="str">
        <f t="shared" si="58"/>
        <v/>
      </c>
      <c r="AX100" s="47" t="str">
        <f t="shared" si="85"/>
        <v/>
      </c>
      <c r="AY100" s="48" t="str">
        <f>IF(ISBLANK(AZ100),"",VLOOKUP(AX100,OutputOsiris!$A$9:$A$1008,1,FALSE))</f>
        <v/>
      </c>
      <c r="AZ100" s="111"/>
      <c r="BA100" s="78"/>
      <c r="BB100" s="148" t="str">
        <f t="shared" si="59"/>
        <v/>
      </c>
      <c r="BC100" s="47" t="str">
        <f t="shared" si="86"/>
        <v/>
      </c>
      <c r="BD100" s="48" t="str">
        <f>IF(ISBLANK(BE100),"",VLOOKUP(BC100,OutputOsiris!$A$9:$A$1008,1,FALSE))</f>
        <v/>
      </c>
      <c r="BE100" s="111"/>
      <c r="BF100" s="78"/>
      <c r="BG100" s="148" t="str">
        <f t="shared" si="60"/>
        <v/>
      </c>
      <c r="BH100" s="47" t="str">
        <f t="shared" si="87"/>
        <v/>
      </c>
      <c r="BI100" s="48" t="str">
        <f>IF(ISBLANK(BJ100),"",VLOOKUP(BH100,OutputOsiris!$A$9:$A$1008,1,FALSE))</f>
        <v/>
      </c>
      <c r="BJ100" s="111"/>
      <c r="BK100" s="78"/>
      <c r="BL100" s="148" t="str">
        <f t="shared" si="61"/>
        <v/>
      </c>
      <c r="BM100" s="47" t="str">
        <f t="shared" si="88"/>
        <v/>
      </c>
      <c r="BN100" s="48" t="str">
        <f>IF(ISBLANK(BO100),"",VLOOKUP(BM100,OutputOsiris!$A$9:$A$1008,1,FALSE))</f>
        <v/>
      </c>
      <c r="BO100" s="111"/>
      <c r="BP100" s="78"/>
      <c r="BQ100" s="148" t="str">
        <f t="shared" si="62"/>
        <v/>
      </c>
      <c r="BR100" s="47" t="str">
        <f t="shared" si="89"/>
        <v/>
      </c>
      <c r="BS100" s="48" t="str">
        <f>IF(ISBLANK(BT100),"",VLOOKUP(BR100,OutputOsiris!$A$9:$A$1008,1,FALSE))</f>
        <v/>
      </c>
      <c r="BT100" s="111"/>
      <c r="BU100" s="78"/>
      <c r="BV100" s="148" t="str">
        <f t="shared" si="63"/>
        <v/>
      </c>
      <c r="BW100" s="47" t="str">
        <f t="shared" si="90"/>
        <v/>
      </c>
      <c r="BX100" s="48" t="str">
        <f>IF(ISBLANK(BY100),"",VLOOKUP(BW100,OutputOsiris!$A$9:$A$1008,1,FALSE))</f>
        <v/>
      </c>
      <c r="BY100" s="111"/>
      <c r="BZ100" s="78"/>
      <c r="CA100" s="148" t="str">
        <f t="shared" si="64"/>
        <v/>
      </c>
    </row>
    <row r="101" spans="1:79" x14ac:dyDescent="0.2">
      <c r="A101" s="47" t="str">
        <f>IF($H$1="Score",IF(OutputOsiris!A101&lt;&gt;"9999999",OutputOsiris!A101,""),"")</f>
        <v/>
      </c>
      <c r="B101" s="76" t="str">
        <f t="shared" si="65"/>
        <v/>
      </c>
      <c r="C101" s="143" t="str">
        <f t="shared" si="66"/>
        <v/>
      </c>
      <c r="D101" s="47" t="str">
        <f>IF($H$1="Cijfer",IF(OutputOsiris!A101&lt;&gt;"9999999",OutputOsiris!A101,""),"")</f>
        <v/>
      </c>
      <c r="E101" s="76" t="str">
        <f t="shared" si="67"/>
        <v/>
      </c>
      <c r="F101" s="143" t="str">
        <f t="shared" si="68"/>
        <v/>
      </c>
      <c r="G101" s="47" t="str">
        <f>IF(ISBLANK(OutputOsiris!B101),"",OutputOsiris!B101)</f>
        <v/>
      </c>
      <c r="H101" s="47">
        <f>IF(AND($AG$7&gt;0,OutputOsiris!$A101&lt;&gt;"9999999"),VLOOKUP(OutputOsiris!A101,$AD$9:$AG$1008,4,FALSE),"")</f>
        <v>0</v>
      </c>
      <c r="I101" s="47">
        <f t="shared" si="69"/>
        <v>0</v>
      </c>
      <c r="J101" s="47">
        <f>IF(AND($AL$7&gt;0,OutputOsiris!$A101&lt;&gt;"9999999"),VLOOKUP(OutputOsiris!A101,$AI$9:$AL$1008,4,FALSE),"")</f>
        <v>0</v>
      </c>
      <c r="K101" s="47">
        <f t="shared" si="70"/>
        <v>0</v>
      </c>
      <c r="L101" s="47" t="str">
        <f>IF(AND($AQ$7&gt;0,OutputOsiris!$A101&lt;&gt;"9999999"),VLOOKUP(OutputOsiris!A101,$AN$9:$AQ$1008,4,FALSE),"")</f>
        <v/>
      </c>
      <c r="M101" s="47" t="str">
        <f t="shared" si="71"/>
        <v/>
      </c>
      <c r="N101" s="47" t="str">
        <f>IF(AND($AV$7&gt;0,OutputOsiris!$A101&lt;&gt;"9999999"),VLOOKUP(OutputOsiris!A101,$AS$9:$AV$1008,4,FALSE),"")</f>
        <v/>
      </c>
      <c r="O101" s="47" t="str">
        <f t="shared" si="72"/>
        <v/>
      </c>
      <c r="P101" s="47" t="str">
        <f>IF(AND($BA$7&gt;0,OutputOsiris!$A101&lt;&gt;"9999999"),VLOOKUP(OutputOsiris!A101,$AX$9:$BA$1008,4,FALSE),"")</f>
        <v/>
      </c>
      <c r="Q101" s="47" t="str">
        <f t="shared" si="73"/>
        <v/>
      </c>
      <c r="R101" s="47" t="str">
        <f>IF(AND($BF$7&gt;0,OutputOsiris!$A101&lt;&gt;"9999999"),VLOOKUP(OutputOsiris!A101,$BC$9:$BF$1008,4,FALSE),"")</f>
        <v/>
      </c>
      <c r="S101" s="47" t="str">
        <f t="shared" si="74"/>
        <v/>
      </c>
      <c r="T101" s="47" t="str">
        <f>IF(AND($BK$7&gt;0,OutputOsiris!$A101&lt;&gt;"9999999"),VLOOKUP(OutputOsiris!A101,$BH$9:$BK$1008,4,FALSE),"")</f>
        <v/>
      </c>
      <c r="U101" s="47" t="str">
        <f t="shared" si="75"/>
        <v/>
      </c>
      <c r="V101" s="47" t="str">
        <f>IF(AND($BP$7&gt;0,OutputOsiris!$A101&lt;&gt;"9999999"),VLOOKUP(OutputOsiris!A101,$BM$9:$BP$1008,4,FALSE),"")</f>
        <v/>
      </c>
      <c r="W101" s="47" t="str">
        <f t="shared" si="76"/>
        <v/>
      </c>
      <c r="X101" s="47" t="str">
        <f>IF(AND($BU$7&gt;0,OutputOsiris!$A101&lt;&gt;"9999999"),VLOOKUP(OutputOsiris!A101,$BR$9:$BU$1008,4,FALSE),"")</f>
        <v/>
      </c>
      <c r="Y101" s="47" t="str">
        <f t="shared" si="77"/>
        <v/>
      </c>
      <c r="Z101" s="47" t="str">
        <f>IF(AND($BZ$7&gt;0,OutputOsiris!$A101&lt;&gt;"9999999"),VLOOKUP(OutputOsiris!A101,$BW$9:$BZ$1008,4,FALSE),"")</f>
        <v/>
      </c>
      <c r="AA101" s="47" t="str">
        <f t="shared" si="78"/>
        <v/>
      </c>
      <c r="AB101" s="47">
        <f t="shared" si="79"/>
        <v>0</v>
      </c>
      <c r="AC101" s="47">
        <f t="shared" si="80"/>
        <v>0</v>
      </c>
      <c r="AD101" s="47" t="str">
        <f t="shared" si="81"/>
        <v/>
      </c>
      <c r="AE101" s="48" t="str">
        <f>IF(ISBLANK(AF101),"",VLOOKUP(AD101,OutputOsiris!$A$9:$A$1008,1,FALSE))</f>
        <v/>
      </c>
      <c r="AF101" s="111"/>
      <c r="AG101" s="78"/>
      <c r="AH101" s="148" t="str">
        <f t="shared" si="55"/>
        <v/>
      </c>
      <c r="AI101" s="47" t="str">
        <f t="shared" si="82"/>
        <v/>
      </c>
      <c r="AJ101" s="48" t="str">
        <f>IF(ISBLANK(AK101),"",VLOOKUP(AI101,OutputOsiris!$A$9:$A$1008,1,FALSE))</f>
        <v/>
      </c>
      <c r="AK101" s="112"/>
      <c r="AL101" s="78"/>
      <c r="AM101" s="148" t="str">
        <f t="shared" si="56"/>
        <v/>
      </c>
      <c r="AN101" s="47" t="str">
        <f t="shared" si="83"/>
        <v/>
      </c>
      <c r="AO101" s="48" t="str">
        <f>IF(ISBLANK(AP101),"",VLOOKUP(AN101,OutputOsiris!$A$9:$A$1008,1,FALSE))</f>
        <v/>
      </c>
      <c r="AP101" s="111"/>
      <c r="AQ101" s="78"/>
      <c r="AR101" s="148" t="str">
        <f t="shared" si="57"/>
        <v/>
      </c>
      <c r="AS101" s="47" t="str">
        <f t="shared" si="84"/>
        <v/>
      </c>
      <c r="AT101" s="48" t="str">
        <f>IF(ISBLANK(AU101),"",VLOOKUP(AS101,OutputOsiris!$A$9:$A$1008,1,FALSE))</f>
        <v/>
      </c>
      <c r="AU101" s="111"/>
      <c r="AV101" s="78"/>
      <c r="AW101" s="148" t="str">
        <f t="shared" si="58"/>
        <v/>
      </c>
      <c r="AX101" s="47" t="str">
        <f t="shared" si="85"/>
        <v/>
      </c>
      <c r="AY101" s="48" t="str">
        <f>IF(ISBLANK(AZ101),"",VLOOKUP(AX101,OutputOsiris!$A$9:$A$1008,1,FALSE))</f>
        <v/>
      </c>
      <c r="AZ101" s="111"/>
      <c r="BA101" s="78"/>
      <c r="BB101" s="148" t="str">
        <f t="shared" si="59"/>
        <v/>
      </c>
      <c r="BC101" s="47" t="str">
        <f t="shared" si="86"/>
        <v/>
      </c>
      <c r="BD101" s="48" t="str">
        <f>IF(ISBLANK(BE101),"",VLOOKUP(BC101,OutputOsiris!$A$9:$A$1008,1,FALSE))</f>
        <v/>
      </c>
      <c r="BE101" s="111"/>
      <c r="BF101" s="78"/>
      <c r="BG101" s="148" t="str">
        <f t="shared" si="60"/>
        <v/>
      </c>
      <c r="BH101" s="47" t="str">
        <f t="shared" si="87"/>
        <v/>
      </c>
      <c r="BI101" s="48" t="str">
        <f>IF(ISBLANK(BJ101),"",VLOOKUP(BH101,OutputOsiris!$A$9:$A$1008,1,FALSE))</f>
        <v/>
      </c>
      <c r="BJ101" s="111"/>
      <c r="BK101" s="78"/>
      <c r="BL101" s="148" t="str">
        <f t="shared" si="61"/>
        <v/>
      </c>
      <c r="BM101" s="47" t="str">
        <f t="shared" si="88"/>
        <v/>
      </c>
      <c r="BN101" s="48" t="str">
        <f>IF(ISBLANK(BO101),"",VLOOKUP(BM101,OutputOsiris!$A$9:$A$1008,1,FALSE))</f>
        <v/>
      </c>
      <c r="BO101" s="111"/>
      <c r="BP101" s="78"/>
      <c r="BQ101" s="148" t="str">
        <f t="shared" si="62"/>
        <v/>
      </c>
      <c r="BR101" s="47" t="str">
        <f t="shared" si="89"/>
        <v/>
      </c>
      <c r="BS101" s="48" t="str">
        <f>IF(ISBLANK(BT101),"",VLOOKUP(BR101,OutputOsiris!$A$9:$A$1008,1,FALSE))</f>
        <v/>
      </c>
      <c r="BT101" s="111"/>
      <c r="BU101" s="78"/>
      <c r="BV101" s="148" t="str">
        <f t="shared" si="63"/>
        <v/>
      </c>
      <c r="BW101" s="47" t="str">
        <f t="shared" si="90"/>
        <v/>
      </c>
      <c r="BX101" s="48" t="str">
        <f>IF(ISBLANK(BY101),"",VLOOKUP(BW101,OutputOsiris!$A$9:$A$1008,1,FALSE))</f>
        <v/>
      </c>
      <c r="BY101" s="111"/>
      <c r="BZ101" s="78"/>
      <c r="CA101" s="148" t="str">
        <f t="shared" si="64"/>
        <v/>
      </c>
    </row>
    <row r="102" spans="1:79" x14ac:dyDescent="0.2">
      <c r="A102" s="47" t="str">
        <f>IF($H$1="Score",IF(OutputOsiris!A102&lt;&gt;"9999999",OutputOsiris!A102,""),"")</f>
        <v/>
      </c>
      <c r="B102" s="76" t="str">
        <f t="shared" si="65"/>
        <v/>
      </c>
      <c r="C102" s="143" t="str">
        <f t="shared" si="66"/>
        <v/>
      </c>
      <c r="D102" s="47" t="str">
        <f>IF($H$1="Cijfer",IF(OutputOsiris!A102&lt;&gt;"9999999",OutputOsiris!A102,""),"")</f>
        <v/>
      </c>
      <c r="E102" s="76" t="str">
        <f t="shared" si="67"/>
        <v/>
      </c>
      <c r="F102" s="143" t="str">
        <f t="shared" si="68"/>
        <v/>
      </c>
      <c r="G102" s="47" t="str">
        <f>IF(ISBLANK(OutputOsiris!B102),"",OutputOsiris!B102)</f>
        <v/>
      </c>
      <c r="H102" s="47">
        <f>IF(AND($AG$7&gt;0,OutputOsiris!$A102&lt;&gt;"9999999"),VLOOKUP(OutputOsiris!A102,$AD$9:$AG$1008,4,FALSE),"")</f>
        <v>0</v>
      </c>
      <c r="I102" s="47">
        <f t="shared" si="69"/>
        <v>0</v>
      </c>
      <c r="J102" s="47">
        <f>IF(AND($AL$7&gt;0,OutputOsiris!$A102&lt;&gt;"9999999"),VLOOKUP(OutputOsiris!A102,$AI$9:$AL$1008,4,FALSE),"")</f>
        <v>0</v>
      </c>
      <c r="K102" s="47">
        <f t="shared" si="70"/>
        <v>0</v>
      </c>
      <c r="L102" s="47" t="str">
        <f>IF(AND($AQ$7&gt;0,OutputOsiris!$A102&lt;&gt;"9999999"),VLOOKUP(OutputOsiris!A102,$AN$9:$AQ$1008,4,FALSE),"")</f>
        <v/>
      </c>
      <c r="M102" s="47" t="str">
        <f t="shared" si="71"/>
        <v/>
      </c>
      <c r="N102" s="47" t="str">
        <f>IF(AND($AV$7&gt;0,OutputOsiris!$A102&lt;&gt;"9999999"),VLOOKUP(OutputOsiris!A102,$AS$9:$AV$1008,4,FALSE),"")</f>
        <v/>
      </c>
      <c r="O102" s="47" t="str">
        <f t="shared" si="72"/>
        <v/>
      </c>
      <c r="P102" s="47" t="str">
        <f>IF(AND($BA$7&gt;0,OutputOsiris!$A102&lt;&gt;"9999999"),VLOOKUP(OutputOsiris!A102,$AX$9:$BA$1008,4,FALSE),"")</f>
        <v/>
      </c>
      <c r="Q102" s="47" t="str">
        <f t="shared" si="73"/>
        <v/>
      </c>
      <c r="R102" s="47" t="str">
        <f>IF(AND($BF$7&gt;0,OutputOsiris!$A102&lt;&gt;"9999999"),VLOOKUP(OutputOsiris!A102,$BC$9:$BF$1008,4,FALSE),"")</f>
        <v/>
      </c>
      <c r="S102" s="47" t="str">
        <f t="shared" si="74"/>
        <v/>
      </c>
      <c r="T102" s="47" t="str">
        <f>IF(AND($BK$7&gt;0,OutputOsiris!$A102&lt;&gt;"9999999"),VLOOKUP(OutputOsiris!A102,$BH$9:$BK$1008,4,FALSE),"")</f>
        <v/>
      </c>
      <c r="U102" s="47" t="str">
        <f t="shared" si="75"/>
        <v/>
      </c>
      <c r="V102" s="47" t="str">
        <f>IF(AND($BP$7&gt;0,OutputOsiris!$A102&lt;&gt;"9999999"),VLOOKUP(OutputOsiris!A102,$BM$9:$BP$1008,4,FALSE),"")</f>
        <v/>
      </c>
      <c r="W102" s="47" t="str">
        <f t="shared" si="76"/>
        <v/>
      </c>
      <c r="X102" s="47" t="str">
        <f>IF(AND($BU$7&gt;0,OutputOsiris!$A102&lt;&gt;"9999999"),VLOOKUP(OutputOsiris!A102,$BR$9:$BU$1008,4,FALSE),"")</f>
        <v/>
      </c>
      <c r="Y102" s="47" t="str">
        <f t="shared" si="77"/>
        <v/>
      </c>
      <c r="Z102" s="47" t="str">
        <f>IF(AND($BZ$7&gt;0,OutputOsiris!$A102&lt;&gt;"9999999"),VLOOKUP(OutputOsiris!A102,$BW$9:$BZ$1008,4,FALSE),"")</f>
        <v/>
      </c>
      <c r="AA102" s="47" t="str">
        <f t="shared" si="78"/>
        <v/>
      </c>
      <c r="AB102" s="47">
        <f t="shared" si="79"/>
        <v>0</v>
      </c>
      <c r="AC102" s="47">
        <f t="shared" si="80"/>
        <v>0</v>
      </c>
      <c r="AD102" s="47" t="str">
        <f t="shared" si="81"/>
        <v/>
      </c>
      <c r="AE102" s="48" t="str">
        <f>IF(ISBLANK(AF102),"",VLOOKUP(AD102,OutputOsiris!$A$9:$A$1008,1,FALSE))</f>
        <v/>
      </c>
      <c r="AF102" s="111"/>
      <c r="AG102" s="78"/>
      <c r="AH102" s="148" t="str">
        <f t="shared" si="55"/>
        <v/>
      </c>
      <c r="AI102" s="47" t="str">
        <f t="shared" si="82"/>
        <v/>
      </c>
      <c r="AJ102" s="48" t="str">
        <f>IF(ISBLANK(AK102),"",VLOOKUP(AI102,OutputOsiris!$A$9:$A$1008,1,FALSE))</f>
        <v/>
      </c>
      <c r="AK102" s="112"/>
      <c r="AL102" s="78"/>
      <c r="AM102" s="148" t="str">
        <f t="shared" si="56"/>
        <v/>
      </c>
      <c r="AN102" s="47" t="str">
        <f t="shared" si="83"/>
        <v/>
      </c>
      <c r="AO102" s="48" t="str">
        <f>IF(ISBLANK(AP102),"",VLOOKUP(AN102,OutputOsiris!$A$9:$A$1008,1,FALSE))</f>
        <v/>
      </c>
      <c r="AP102" s="111"/>
      <c r="AQ102" s="78"/>
      <c r="AR102" s="148" t="str">
        <f t="shared" si="57"/>
        <v/>
      </c>
      <c r="AS102" s="47" t="str">
        <f t="shared" si="84"/>
        <v/>
      </c>
      <c r="AT102" s="48" t="str">
        <f>IF(ISBLANK(AU102),"",VLOOKUP(AS102,OutputOsiris!$A$9:$A$1008,1,FALSE))</f>
        <v/>
      </c>
      <c r="AU102" s="111"/>
      <c r="AV102" s="78"/>
      <c r="AW102" s="148" t="str">
        <f t="shared" si="58"/>
        <v/>
      </c>
      <c r="AX102" s="47" t="str">
        <f t="shared" si="85"/>
        <v/>
      </c>
      <c r="AY102" s="48" t="str">
        <f>IF(ISBLANK(AZ102),"",VLOOKUP(AX102,OutputOsiris!$A$9:$A$1008,1,FALSE))</f>
        <v/>
      </c>
      <c r="AZ102" s="111"/>
      <c r="BA102" s="78"/>
      <c r="BB102" s="148" t="str">
        <f t="shared" si="59"/>
        <v/>
      </c>
      <c r="BC102" s="47" t="str">
        <f t="shared" si="86"/>
        <v/>
      </c>
      <c r="BD102" s="48" t="str">
        <f>IF(ISBLANK(BE102),"",VLOOKUP(BC102,OutputOsiris!$A$9:$A$1008,1,FALSE))</f>
        <v/>
      </c>
      <c r="BE102" s="111"/>
      <c r="BF102" s="78"/>
      <c r="BG102" s="148" t="str">
        <f t="shared" si="60"/>
        <v/>
      </c>
      <c r="BH102" s="47" t="str">
        <f t="shared" si="87"/>
        <v/>
      </c>
      <c r="BI102" s="48" t="str">
        <f>IF(ISBLANK(BJ102),"",VLOOKUP(BH102,OutputOsiris!$A$9:$A$1008,1,FALSE))</f>
        <v/>
      </c>
      <c r="BJ102" s="111"/>
      <c r="BK102" s="78"/>
      <c r="BL102" s="148" t="str">
        <f t="shared" si="61"/>
        <v/>
      </c>
      <c r="BM102" s="47" t="str">
        <f t="shared" si="88"/>
        <v/>
      </c>
      <c r="BN102" s="48" t="str">
        <f>IF(ISBLANK(BO102),"",VLOOKUP(BM102,OutputOsiris!$A$9:$A$1008,1,FALSE))</f>
        <v/>
      </c>
      <c r="BO102" s="111"/>
      <c r="BP102" s="78"/>
      <c r="BQ102" s="148" t="str">
        <f t="shared" si="62"/>
        <v/>
      </c>
      <c r="BR102" s="47" t="str">
        <f t="shared" si="89"/>
        <v/>
      </c>
      <c r="BS102" s="48" t="str">
        <f>IF(ISBLANK(BT102),"",VLOOKUP(BR102,OutputOsiris!$A$9:$A$1008,1,FALSE))</f>
        <v/>
      </c>
      <c r="BT102" s="111"/>
      <c r="BU102" s="78"/>
      <c r="BV102" s="148" t="str">
        <f t="shared" si="63"/>
        <v/>
      </c>
      <c r="BW102" s="47" t="str">
        <f t="shared" si="90"/>
        <v/>
      </c>
      <c r="BX102" s="48" t="str">
        <f>IF(ISBLANK(BY102),"",VLOOKUP(BW102,OutputOsiris!$A$9:$A$1008,1,FALSE))</f>
        <v/>
      </c>
      <c r="BY102" s="111"/>
      <c r="BZ102" s="78"/>
      <c r="CA102" s="148" t="str">
        <f t="shared" si="64"/>
        <v/>
      </c>
    </row>
    <row r="103" spans="1:79" x14ac:dyDescent="0.2">
      <c r="A103" s="47" t="str">
        <f>IF($H$1="Score",IF(OutputOsiris!A103&lt;&gt;"9999999",OutputOsiris!A103,""),"")</f>
        <v/>
      </c>
      <c r="B103" s="76" t="str">
        <f t="shared" si="65"/>
        <v/>
      </c>
      <c r="C103" s="143" t="str">
        <f t="shared" si="66"/>
        <v/>
      </c>
      <c r="D103" s="47" t="str">
        <f>IF($H$1="Cijfer",IF(OutputOsiris!A103&lt;&gt;"9999999",OutputOsiris!A103,""),"")</f>
        <v/>
      </c>
      <c r="E103" s="76" t="str">
        <f t="shared" si="67"/>
        <v/>
      </c>
      <c r="F103" s="143" t="str">
        <f t="shared" si="68"/>
        <v/>
      </c>
      <c r="G103" s="47" t="str">
        <f>IF(ISBLANK(OutputOsiris!B103),"",OutputOsiris!B103)</f>
        <v/>
      </c>
      <c r="H103" s="47">
        <f>IF(AND($AG$7&gt;0,OutputOsiris!$A103&lt;&gt;"9999999"),VLOOKUP(OutputOsiris!A103,$AD$9:$AG$1008,4,FALSE),"")</f>
        <v>0</v>
      </c>
      <c r="I103" s="47">
        <f t="shared" si="69"/>
        <v>0</v>
      </c>
      <c r="J103" s="47">
        <f>IF(AND($AL$7&gt;0,OutputOsiris!$A103&lt;&gt;"9999999"),VLOOKUP(OutputOsiris!A103,$AI$9:$AL$1008,4,FALSE),"")</f>
        <v>0</v>
      </c>
      <c r="K103" s="47">
        <f t="shared" si="70"/>
        <v>0</v>
      </c>
      <c r="L103" s="47" t="str">
        <f>IF(AND($AQ$7&gt;0,OutputOsiris!$A103&lt;&gt;"9999999"),VLOOKUP(OutputOsiris!A103,$AN$9:$AQ$1008,4,FALSE),"")</f>
        <v/>
      </c>
      <c r="M103" s="47" t="str">
        <f t="shared" si="71"/>
        <v/>
      </c>
      <c r="N103" s="47" t="str">
        <f>IF(AND($AV$7&gt;0,OutputOsiris!$A103&lt;&gt;"9999999"),VLOOKUP(OutputOsiris!A103,$AS$9:$AV$1008,4,FALSE),"")</f>
        <v/>
      </c>
      <c r="O103" s="47" t="str">
        <f t="shared" si="72"/>
        <v/>
      </c>
      <c r="P103" s="47" t="str">
        <f>IF(AND($BA$7&gt;0,OutputOsiris!$A103&lt;&gt;"9999999"),VLOOKUP(OutputOsiris!A103,$AX$9:$BA$1008,4,FALSE),"")</f>
        <v/>
      </c>
      <c r="Q103" s="47" t="str">
        <f t="shared" si="73"/>
        <v/>
      </c>
      <c r="R103" s="47" t="str">
        <f>IF(AND($BF$7&gt;0,OutputOsiris!$A103&lt;&gt;"9999999"),VLOOKUP(OutputOsiris!A103,$BC$9:$BF$1008,4,FALSE),"")</f>
        <v/>
      </c>
      <c r="S103" s="47" t="str">
        <f t="shared" si="74"/>
        <v/>
      </c>
      <c r="T103" s="47" t="str">
        <f>IF(AND($BK$7&gt;0,OutputOsiris!$A103&lt;&gt;"9999999"),VLOOKUP(OutputOsiris!A103,$BH$9:$BK$1008,4,FALSE),"")</f>
        <v/>
      </c>
      <c r="U103" s="47" t="str">
        <f t="shared" si="75"/>
        <v/>
      </c>
      <c r="V103" s="47" t="str">
        <f>IF(AND($BP$7&gt;0,OutputOsiris!$A103&lt;&gt;"9999999"),VLOOKUP(OutputOsiris!A103,$BM$9:$BP$1008,4,FALSE),"")</f>
        <v/>
      </c>
      <c r="W103" s="47" t="str">
        <f t="shared" si="76"/>
        <v/>
      </c>
      <c r="X103" s="47" t="str">
        <f>IF(AND($BU$7&gt;0,OutputOsiris!$A103&lt;&gt;"9999999"),VLOOKUP(OutputOsiris!A103,$BR$9:$BU$1008,4,FALSE),"")</f>
        <v/>
      </c>
      <c r="Y103" s="47" t="str">
        <f t="shared" si="77"/>
        <v/>
      </c>
      <c r="Z103" s="47" t="str">
        <f>IF(AND($BZ$7&gt;0,OutputOsiris!$A103&lt;&gt;"9999999"),VLOOKUP(OutputOsiris!A103,$BW$9:$BZ$1008,4,FALSE),"")</f>
        <v/>
      </c>
      <c r="AA103" s="47" t="str">
        <f t="shared" si="78"/>
        <v/>
      </c>
      <c r="AB103" s="47">
        <f t="shared" si="79"/>
        <v>0</v>
      </c>
      <c r="AC103" s="47">
        <f t="shared" si="80"/>
        <v>0</v>
      </c>
      <c r="AD103" s="47" t="str">
        <f t="shared" si="81"/>
        <v/>
      </c>
      <c r="AE103" s="48" t="str">
        <f>IF(ISBLANK(AF103),"",VLOOKUP(AD103,OutputOsiris!$A$9:$A$1008,1,FALSE))</f>
        <v/>
      </c>
      <c r="AF103" s="111"/>
      <c r="AG103" s="78"/>
      <c r="AH103" s="148" t="str">
        <f t="shared" si="55"/>
        <v/>
      </c>
      <c r="AI103" s="47" t="str">
        <f t="shared" si="82"/>
        <v/>
      </c>
      <c r="AJ103" s="48" t="str">
        <f>IF(ISBLANK(AK103),"",VLOOKUP(AI103,OutputOsiris!$A$9:$A$1008,1,FALSE))</f>
        <v/>
      </c>
      <c r="AK103" s="112"/>
      <c r="AL103" s="78"/>
      <c r="AM103" s="148" t="str">
        <f t="shared" si="56"/>
        <v/>
      </c>
      <c r="AN103" s="47" t="str">
        <f t="shared" si="83"/>
        <v/>
      </c>
      <c r="AO103" s="48" t="str">
        <f>IF(ISBLANK(AP103),"",VLOOKUP(AN103,OutputOsiris!$A$9:$A$1008,1,FALSE))</f>
        <v/>
      </c>
      <c r="AP103" s="111"/>
      <c r="AQ103" s="78"/>
      <c r="AR103" s="148" t="str">
        <f t="shared" si="57"/>
        <v/>
      </c>
      <c r="AS103" s="47" t="str">
        <f t="shared" si="84"/>
        <v/>
      </c>
      <c r="AT103" s="48" t="str">
        <f>IF(ISBLANK(AU103),"",VLOOKUP(AS103,OutputOsiris!$A$9:$A$1008,1,FALSE))</f>
        <v/>
      </c>
      <c r="AU103" s="111"/>
      <c r="AV103" s="78"/>
      <c r="AW103" s="148" t="str">
        <f t="shared" si="58"/>
        <v/>
      </c>
      <c r="AX103" s="47" t="str">
        <f t="shared" si="85"/>
        <v/>
      </c>
      <c r="AY103" s="48" t="str">
        <f>IF(ISBLANK(AZ103),"",VLOOKUP(AX103,OutputOsiris!$A$9:$A$1008,1,FALSE))</f>
        <v/>
      </c>
      <c r="AZ103" s="111"/>
      <c r="BA103" s="78"/>
      <c r="BB103" s="148" t="str">
        <f t="shared" si="59"/>
        <v/>
      </c>
      <c r="BC103" s="47" t="str">
        <f t="shared" si="86"/>
        <v/>
      </c>
      <c r="BD103" s="48" t="str">
        <f>IF(ISBLANK(BE103),"",VLOOKUP(BC103,OutputOsiris!$A$9:$A$1008,1,FALSE))</f>
        <v/>
      </c>
      <c r="BE103" s="111"/>
      <c r="BF103" s="78"/>
      <c r="BG103" s="148" t="str">
        <f t="shared" si="60"/>
        <v/>
      </c>
      <c r="BH103" s="47" t="str">
        <f t="shared" si="87"/>
        <v/>
      </c>
      <c r="BI103" s="48" t="str">
        <f>IF(ISBLANK(BJ103),"",VLOOKUP(BH103,OutputOsiris!$A$9:$A$1008,1,FALSE))</f>
        <v/>
      </c>
      <c r="BJ103" s="111"/>
      <c r="BK103" s="78"/>
      <c r="BL103" s="148" t="str">
        <f t="shared" si="61"/>
        <v/>
      </c>
      <c r="BM103" s="47" t="str">
        <f t="shared" si="88"/>
        <v/>
      </c>
      <c r="BN103" s="48" t="str">
        <f>IF(ISBLANK(BO103),"",VLOOKUP(BM103,OutputOsiris!$A$9:$A$1008,1,FALSE))</f>
        <v/>
      </c>
      <c r="BO103" s="111"/>
      <c r="BP103" s="78"/>
      <c r="BQ103" s="148" t="str">
        <f t="shared" si="62"/>
        <v/>
      </c>
      <c r="BR103" s="47" t="str">
        <f t="shared" si="89"/>
        <v/>
      </c>
      <c r="BS103" s="48" t="str">
        <f>IF(ISBLANK(BT103),"",VLOOKUP(BR103,OutputOsiris!$A$9:$A$1008,1,FALSE))</f>
        <v/>
      </c>
      <c r="BT103" s="111"/>
      <c r="BU103" s="78"/>
      <c r="BV103" s="148" t="str">
        <f t="shared" si="63"/>
        <v/>
      </c>
      <c r="BW103" s="47" t="str">
        <f t="shared" si="90"/>
        <v/>
      </c>
      <c r="BX103" s="48" t="str">
        <f>IF(ISBLANK(BY103),"",VLOOKUP(BW103,OutputOsiris!$A$9:$A$1008,1,FALSE))</f>
        <v/>
      </c>
      <c r="BY103" s="111"/>
      <c r="BZ103" s="78"/>
      <c r="CA103" s="148" t="str">
        <f t="shared" si="64"/>
        <v/>
      </c>
    </row>
    <row r="104" spans="1:79" x14ac:dyDescent="0.2">
      <c r="A104" s="47" t="str">
        <f>IF($H$1="Score",IF(OutputOsiris!A104&lt;&gt;"9999999",OutputOsiris!A104,""),"")</f>
        <v/>
      </c>
      <c r="B104" s="76" t="str">
        <f t="shared" si="65"/>
        <v/>
      </c>
      <c r="C104" s="143" t="str">
        <f t="shared" si="66"/>
        <v/>
      </c>
      <c r="D104" s="47" t="str">
        <f>IF($H$1="Cijfer",IF(OutputOsiris!A104&lt;&gt;"9999999",OutputOsiris!A104,""),"")</f>
        <v/>
      </c>
      <c r="E104" s="76" t="str">
        <f t="shared" si="67"/>
        <v/>
      </c>
      <c r="F104" s="143" t="str">
        <f t="shared" si="68"/>
        <v/>
      </c>
      <c r="G104" s="47" t="str">
        <f>IF(ISBLANK(OutputOsiris!B104),"",OutputOsiris!B104)</f>
        <v/>
      </c>
      <c r="H104" s="47">
        <f>IF(AND($AG$7&gt;0,OutputOsiris!$A104&lt;&gt;"9999999"),VLOOKUP(OutputOsiris!A104,$AD$9:$AG$1008,4,FALSE),"")</f>
        <v>0</v>
      </c>
      <c r="I104" s="47">
        <f t="shared" si="69"/>
        <v>0</v>
      </c>
      <c r="J104" s="47">
        <f>IF(AND($AL$7&gt;0,OutputOsiris!$A104&lt;&gt;"9999999"),VLOOKUP(OutputOsiris!A104,$AI$9:$AL$1008,4,FALSE),"")</f>
        <v>0</v>
      </c>
      <c r="K104" s="47">
        <f t="shared" si="70"/>
        <v>0</v>
      </c>
      <c r="L104" s="47" t="str">
        <f>IF(AND($AQ$7&gt;0,OutputOsiris!$A104&lt;&gt;"9999999"),VLOOKUP(OutputOsiris!A104,$AN$9:$AQ$1008,4,FALSE),"")</f>
        <v/>
      </c>
      <c r="M104" s="47" t="str">
        <f t="shared" si="71"/>
        <v/>
      </c>
      <c r="N104" s="47" t="str">
        <f>IF(AND($AV$7&gt;0,OutputOsiris!$A104&lt;&gt;"9999999"),VLOOKUP(OutputOsiris!A104,$AS$9:$AV$1008,4,FALSE),"")</f>
        <v/>
      </c>
      <c r="O104" s="47" t="str">
        <f t="shared" si="72"/>
        <v/>
      </c>
      <c r="P104" s="47" t="str">
        <f>IF(AND($BA$7&gt;0,OutputOsiris!$A104&lt;&gt;"9999999"),VLOOKUP(OutputOsiris!A104,$AX$9:$BA$1008,4,FALSE),"")</f>
        <v/>
      </c>
      <c r="Q104" s="47" t="str">
        <f t="shared" si="73"/>
        <v/>
      </c>
      <c r="R104" s="47" t="str">
        <f>IF(AND($BF$7&gt;0,OutputOsiris!$A104&lt;&gt;"9999999"),VLOOKUP(OutputOsiris!A104,$BC$9:$BF$1008,4,FALSE),"")</f>
        <v/>
      </c>
      <c r="S104" s="47" t="str">
        <f t="shared" si="74"/>
        <v/>
      </c>
      <c r="T104" s="47" t="str">
        <f>IF(AND($BK$7&gt;0,OutputOsiris!$A104&lt;&gt;"9999999"),VLOOKUP(OutputOsiris!A104,$BH$9:$BK$1008,4,FALSE),"")</f>
        <v/>
      </c>
      <c r="U104" s="47" t="str">
        <f t="shared" si="75"/>
        <v/>
      </c>
      <c r="V104" s="47" t="str">
        <f>IF(AND($BP$7&gt;0,OutputOsiris!$A104&lt;&gt;"9999999"),VLOOKUP(OutputOsiris!A104,$BM$9:$BP$1008,4,FALSE),"")</f>
        <v/>
      </c>
      <c r="W104" s="47" t="str">
        <f t="shared" si="76"/>
        <v/>
      </c>
      <c r="X104" s="47" t="str">
        <f>IF(AND($BU$7&gt;0,OutputOsiris!$A104&lt;&gt;"9999999"),VLOOKUP(OutputOsiris!A104,$BR$9:$BU$1008,4,FALSE),"")</f>
        <v/>
      </c>
      <c r="Y104" s="47" t="str">
        <f t="shared" si="77"/>
        <v/>
      </c>
      <c r="Z104" s="47" t="str">
        <f>IF(AND($BZ$7&gt;0,OutputOsiris!$A104&lt;&gt;"9999999"),VLOOKUP(OutputOsiris!A104,$BW$9:$BZ$1008,4,FALSE),"")</f>
        <v/>
      </c>
      <c r="AA104" s="47" t="str">
        <f t="shared" si="78"/>
        <v/>
      </c>
      <c r="AB104" s="47">
        <f t="shared" si="79"/>
        <v>0</v>
      </c>
      <c r="AC104" s="47">
        <f t="shared" si="80"/>
        <v>0</v>
      </c>
      <c r="AD104" s="47" t="str">
        <f t="shared" si="81"/>
        <v/>
      </c>
      <c r="AE104" s="48" t="str">
        <f>IF(ISBLANK(AF104),"",VLOOKUP(AD104,OutputOsiris!$A$9:$A$1008,1,FALSE))</f>
        <v/>
      </c>
      <c r="AF104" s="111"/>
      <c r="AG104" s="78"/>
      <c r="AH104" s="148" t="str">
        <f t="shared" si="55"/>
        <v/>
      </c>
      <c r="AI104" s="47" t="str">
        <f t="shared" si="82"/>
        <v/>
      </c>
      <c r="AJ104" s="48" t="str">
        <f>IF(ISBLANK(AK104),"",VLOOKUP(AI104,OutputOsiris!$A$9:$A$1008,1,FALSE))</f>
        <v/>
      </c>
      <c r="AK104" s="112"/>
      <c r="AL104" s="78"/>
      <c r="AM104" s="148" t="str">
        <f t="shared" si="56"/>
        <v/>
      </c>
      <c r="AN104" s="47" t="str">
        <f t="shared" si="83"/>
        <v/>
      </c>
      <c r="AO104" s="48" t="str">
        <f>IF(ISBLANK(AP104),"",VLOOKUP(AN104,OutputOsiris!$A$9:$A$1008,1,FALSE))</f>
        <v/>
      </c>
      <c r="AP104" s="111"/>
      <c r="AQ104" s="78"/>
      <c r="AR104" s="148" t="str">
        <f t="shared" si="57"/>
        <v/>
      </c>
      <c r="AS104" s="47" t="str">
        <f t="shared" si="84"/>
        <v/>
      </c>
      <c r="AT104" s="48" t="str">
        <f>IF(ISBLANK(AU104),"",VLOOKUP(AS104,OutputOsiris!$A$9:$A$1008,1,FALSE))</f>
        <v/>
      </c>
      <c r="AU104" s="111"/>
      <c r="AV104" s="78"/>
      <c r="AW104" s="148" t="str">
        <f t="shared" si="58"/>
        <v/>
      </c>
      <c r="AX104" s="47" t="str">
        <f t="shared" si="85"/>
        <v/>
      </c>
      <c r="AY104" s="48" t="str">
        <f>IF(ISBLANK(AZ104),"",VLOOKUP(AX104,OutputOsiris!$A$9:$A$1008,1,FALSE))</f>
        <v/>
      </c>
      <c r="AZ104" s="111"/>
      <c r="BA104" s="78"/>
      <c r="BB104" s="148" t="str">
        <f t="shared" si="59"/>
        <v/>
      </c>
      <c r="BC104" s="47" t="str">
        <f t="shared" si="86"/>
        <v/>
      </c>
      <c r="BD104" s="48" t="str">
        <f>IF(ISBLANK(BE104),"",VLOOKUP(BC104,OutputOsiris!$A$9:$A$1008,1,FALSE))</f>
        <v/>
      </c>
      <c r="BE104" s="111"/>
      <c r="BF104" s="78"/>
      <c r="BG104" s="148" t="str">
        <f t="shared" si="60"/>
        <v/>
      </c>
      <c r="BH104" s="47" t="str">
        <f t="shared" si="87"/>
        <v/>
      </c>
      <c r="BI104" s="48" t="str">
        <f>IF(ISBLANK(BJ104),"",VLOOKUP(BH104,OutputOsiris!$A$9:$A$1008,1,FALSE))</f>
        <v/>
      </c>
      <c r="BJ104" s="111"/>
      <c r="BK104" s="78"/>
      <c r="BL104" s="148" t="str">
        <f t="shared" si="61"/>
        <v/>
      </c>
      <c r="BM104" s="47" t="str">
        <f t="shared" si="88"/>
        <v/>
      </c>
      <c r="BN104" s="48" t="str">
        <f>IF(ISBLANK(BO104),"",VLOOKUP(BM104,OutputOsiris!$A$9:$A$1008,1,FALSE))</f>
        <v/>
      </c>
      <c r="BO104" s="111"/>
      <c r="BP104" s="78"/>
      <c r="BQ104" s="148" t="str">
        <f t="shared" si="62"/>
        <v/>
      </c>
      <c r="BR104" s="47" t="str">
        <f t="shared" si="89"/>
        <v/>
      </c>
      <c r="BS104" s="48" t="str">
        <f>IF(ISBLANK(BT104),"",VLOOKUP(BR104,OutputOsiris!$A$9:$A$1008,1,FALSE))</f>
        <v/>
      </c>
      <c r="BT104" s="111"/>
      <c r="BU104" s="78"/>
      <c r="BV104" s="148" t="str">
        <f t="shared" si="63"/>
        <v/>
      </c>
      <c r="BW104" s="47" t="str">
        <f t="shared" si="90"/>
        <v/>
      </c>
      <c r="BX104" s="48" t="str">
        <f>IF(ISBLANK(BY104),"",VLOOKUP(BW104,OutputOsiris!$A$9:$A$1008,1,FALSE))</f>
        <v/>
      </c>
      <c r="BY104" s="111"/>
      <c r="BZ104" s="78"/>
      <c r="CA104" s="148" t="str">
        <f t="shared" si="64"/>
        <v/>
      </c>
    </row>
    <row r="105" spans="1:79" x14ac:dyDescent="0.2">
      <c r="A105" s="47" t="str">
        <f>IF($H$1="Score",IF(OutputOsiris!A105&lt;&gt;"9999999",OutputOsiris!A105,""),"")</f>
        <v/>
      </c>
      <c r="B105" s="76" t="str">
        <f t="shared" si="65"/>
        <v/>
      </c>
      <c r="C105" s="143" t="str">
        <f t="shared" si="66"/>
        <v/>
      </c>
      <c r="D105" s="47" t="str">
        <f>IF($H$1="Cijfer",IF(OutputOsiris!A105&lt;&gt;"9999999",OutputOsiris!A105,""),"")</f>
        <v/>
      </c>
      <c r="E105" s="76" t="str">
        <f t="shared" si="67"/>
        <v/>
      </c>
      <c r="F105" s="143" t="str">
        <f t="shared" si="68"/>
        <v/>
      </c>
      <c r="G105" s="47" t="str">
        <f>IF(ISBLANK(OutputOsiris!B105),"",OutputOsiris!B105)</f>
        <v/>
      </c>
      <c r="H105" s="47">
        <f>IF(AND($AG$7&gt;0,OutputOsiris!$A105&lt;&gt;"9999999"),VLOOKUP(OutputOsiris!A105,$AD$9:$AG$1008,4,FALSE),"")</f>
        <v>0</v>
      </c>
      <c r="I105" s="47">
        <f t="shared" si="69"/>
        <v>0</v>
      </c>
      <c r="J105" s="47">
        <f>IF(AND($AL$7&gt;0,OutputOsiris!$A105&lt;&gt;"9999999"),VLOOKUP(OutputOsiris!A105,$AI$9:$AL$1008,4,FALSE),"")</f>
        <v>0</v>
      </c>
      <c r="K105" s="47">
        <f t="shared" si="70"/>
        <v>0</v>
      </c>
      <c r="L105" s="47" t="str">
        <f>IF(AND($AQ$7&gt;0,OutputOsiris!$A105&lt;&gt;"9999999"),VLOOKUP(OutputOsiris!A105,$AN$9:$AQ$1008,4,FALSE),"")</f>
        <v/>
      </c>
      <c r="M105" s="47" t="str">
        <f t="shared" si="71"/>
        <v/>
      </c>
      <c r="N105" s="47" t="str">
        <f>IF(AND($AV$7&gt;0,OutputOsiris!$A105&lt;&gt;"9999999"),VLOOKUP(OutputOsiris!A105,$AS$9:$AV$1008,4,FALSE),"")</f>
        <v/>
      </c>
      <c r="O105" s="47" t="str">
        <f t="shared" si="72"/>
        <v/>
      </c>
      <c r="P105" s="47" t="str">
        <f>IF(AND($BA$7&gt;0,OutputOsiris!$A105&lt;&gt;"9999999"),VLOOKUP(OutputOsiris!A105,$AX$9:$BA$1008,4,FALSE),"")</f>
        <v/>
      </c>
      <c r="Q105" s="47" t="str">
        <f t="shared" si="73"/>
        <v/>
      </c>
      <c r="R105" s="47" t="str">
        <f>IF(AND($BF$7&gt;0,OutputOsiris!$A105&lt;&gt;"9999999"),VLOOKUP(OutputOsiris!A105,$BC$9:$BF$1008,4,FALSE),"")</f>
        <v/>
      </c>
      <c r="S105" s="47" t="str">
        <f t="shared" si="74"/>
        <v/>
      </c>
      <c r="T105" s="47" t="str">
        <f>IF(AND($BK$7&gt;0,OutputOsiris!$A105&lt;&gt;"9999999"),VLOOKUP(OutputOsiris!A105,$BH$9:$BK$1008,4,FALSE),"")</f>
        <v/>
      </c>
      <c r="U105" s="47" t="str">
        <f t="shared" si="75"/>
        <v/>
      </c>
      <c r="V105" s="47" t="str">
        <f>IF(AND($BP$7&gt;0,OutputOsiris!$A105&lt;&gt;"9999999"),VLOOKUP(OutputOsiris!A105,$BM$9:$BP$1008,4,FALSE),"")</f>
        <v/>
      </c>
      <c r="W105" s="47" t="str">
        <f t="shared" si="76"/>
        <v/>
      </c>
      <c r="X105" s="47" t="str">
        <f>IF(AND($BU$7&gt;0,OutputOsiris!$A105&lt;&gt;"9999999"),VLOOKUP(OutputOsiris!A105,$BR$9:$BU$1008,4,FALSE),"")</f>
        <v/>
      </c>
      <c r="Y105" s="47" t="str">
        <f t="shared" si="77"/>
        <v/>
      </c>
      <c r="Z105" s="47" t="str">
        <f>IF(AND($BZ$7&gt;0,OutputOsiris!$A105&lt;&gt;"9999999"),VLOOKUP(OutputOsiris!A105,$BW$9:$BZ$1008,4,FALSE),"")</f>
        <v/>
      </c>
      <c r="AA105" s="47" t="str">
        <f t="shared" si="78"/>
        <v/>
      </c>
      <c r="AB105" s="47">
        <f t="shared" si="79"/>
        <v>0</v>
      </c>
      <c r="AC105" s="47">
        <f t="shared" si="80"/>
        <v>0</v>
      </c>
      <c r="AD105" s="47" t="str">
        <f t="shared" si="81"/>
        <v/>
      </c>
      <c r="AE105" s="48" t="str">
        <f>IF(ISBLANK(AF105),"",VLOOKUP(AD105,OutputOsiris!$A$9:$A$1008,1,FALSE))</f>
        <v/>
      </c>
      <c r="AF105" s="111"/>
      <c r="AG105" s="78"/>
      <c r="AH105" s="148" t="str">
        <f t="shared" si="55"/>
        <v/>
      </c>
      <c r="AI105" s="47" t="str">
        <f t="shared" si="82"/>
        <v/>
      </c>
      <c r="AJ105" s="48" t="str">
        <f>IF(ISBLANK(AK105),"",VLOOKUP(AI105,OutputOsiris!$A$9:$A$1008,1,FALSE))</f>
        <v/>
      </c>
      <c r="AK105" s="112"/>
      <c r="AL105" s="78"/>
      <c r="AM105" s="148" t="str">
        <f t="shared" si="56"/>
        <v/>
      </c>
      <c r="AN105" s="47" t="str">
        <f t="shared" si="83"/>
        <v/>
      </c>
      <c r="AO105" s="48" t="str">
        <f>IF(ISBLANK(AP105),"",VLOOKUP(AN105,OutputOsiris!$A$9:$A$1008,1,FALSE))</f>
        <v/>
      </c>
      <c r="AP105" s="111"/>
      <c r="AQ105" s="78"/>
      <c r="AR105" s="148" t="str">
        <f t="shared" si="57"/>
        <v/>
      </c>
      <c r="AS105" s="47" t="str">
        <f t="shared" si="84"/>
        <v/>
      </c>
      <c r="AT105" s="48" t="str">
        <f>IF(ISBLANK(AU105),"",VLOOKUP(AS105,OutputOsiris!$A$9:$A$1008,1,FALSE))</f>
        <v/>
      </c>
      <c r="AU105" s="111"/>
      <c r="AV105" s="78"/>
      <c r="AW105" s="148" t="str">
        <f t="shared" si="58"/>
        <v/>
      </c>
      <c r="AX105" s="47" t="str">
        <f t="shared" si="85"/>
        <v/>
      </c>
      <c r="AY105" s="48" t="str">
        <f>IF(ISBLANK(AZ105),"",VLOOKUP(AX105,OutputOsiris!$A$9:$A$1008,1,FALSE))</f>
        <v/>
      </c>
      <c r="AZ105" s="111"/>
      <c r="BA105" s="78"/>
      <c r="BB105" s="148" t="str">
        <f t="shared" si="59"/>
        <v/>
      </c>
      <c r="BC105" s="47" t="str">
        <f t="shared" si="86"/>
        <v/>
      </c>
      <c r="BD105" s="48" t="str">
        <f>IF(ISBLANK(BE105),"",VLOOKUP(BC105,OutputOsiris!$A$9:$A$1008,1,FALSE))</f>
        <v/>
      </c>
      <c r="BE105" s="111"/>
      <c r="BF105" s="78"/>
      <c r="BG105" s="148" t="str">
        <f t="shared" si="60"/>
        <v/>
      </c>
      <c r="BH105" s="47" t="str">
        <f t="shared" si="87"/>
        <v/>
      </c>
      <c r="BI105" s="48" t="str">
        <f>IF(ISBLANK(BJ105),"",VLOOKUP(BH105,OutputOsiris!$A$9:$A$1008,1,FALSE))</f>
        <v/>
      </c>
      <c r="BJ105" s="111"/>
      <c r="BK105" s="78"/>
      <c r="BL105" s="148" t="str">
        <f t="shared" si="61"/>
        <v/>
      </c>
      <c r="BM105" s="47" t="str">
        <f t="shared" si="88"/>
        <v/>
      </c>
      <c r="BN105" s="48" t="str">
        <f>IF(ISBLANK(BO105),"",VLOOKUP(BM105,OutputOsiris!$A$9:$A$1008,1,FALSE))</f>
        <v/>
      </c>
      <c r="BO105" s="111"/>
      <c r="BP105" s="78"/>
      <c r="BQ105" s="148" t="str">
        <f t="shared" si="62"/>
        <v/>
      </c>
      <c r="BR105" s="47" t="str">
        <f t="shared" si="89"/>
        <v/>
      </c>
      <c r="BS105" s="48" t="str">
        <f>IF(ISBLANK(BT105),"",VLOOKUP(BR105,OutputOsiris!$A$9:$A$1008,1,FALSE))</f>
        <v/>
      </c>
      <c r="BT105" s="111"/>
      <c r="BU105" s="78"/>
      <c r="BV105" s="148" t="str">
        <f t="shared" si="63"/>
        <v/>
      </c>
      <c r="BW105" s="47" t="str">
        <f t="shared" si="90"/>
        <v/>
      </c>
      <c r="BX105" s="48" t="str">
        <f>IF(ISBLANK(BY105),"",VLOOKUP(BW105,OutputOsiris!$A$9:$A$1008,1,FALSE))</f>
        <v/>
      </c>
      <c r="BY105" s="111"/>
      <c r="BZ105" s="78"/>
      <c r="CA105" s="148" t="str">
        <f t="shared" si="64"/>
        <v/>
      </c>
    </row>
    <row r="106" spans="1:79" x14ac:dyDescent="0.2">
      <c r="A106" s="47" t="str">
        <f>IF($H$1="Score",IF(OutputOsiris!A106&lt;&gt;"9999999",OutputOsiris!A106,""),"")</f>
        <v/>
      </c>
      <c r="B106" s="76" t="str">
        <f t="shared" si="65"/>
        <v/>
      </c>
      <c r="C106" s="143" t="str">
        <f t="shared" si="66"/>
        <v/>
      </c>
      <c r="D106" s="47" t="str">
        <f>IF($H$1="Cijfer",IF(OutputOsiris!A106&lt;&gt;"9999999",OutputOsiris!A106,""),"")</f>
        <v/>
      </c>
      <c r="E106" s="76" t="str">
        <f t="shared" si="67"/>
        <v/>
      </c>
      <c r="F106" s="143" t="str">
        <f t="shared" si="68"/>
        <v/>
      </c>
      <c r="G106" s="47" t="str">
        <f>IF(ISBLANK(OutputOsiris!B106),"",OutputOsiris!B106)</f>
        <v/>
      </c>
      <c r="H106" s="47">
        <f>IF(AND($AG$7&gt;0,OutputOsiris!$A106&lt;&gt;"9999999"),VLOOKUP(OutputOsiris!A106,$AD$9:$AG$1008,4,FALSE),"")</f>
        <v>0</v>
      </c>
      <c r="I106" s="47">
        <f t="shared" si="69"/>
        <v>0</v>
      </c>
      <c r="J106" s="47">
        <f>IF(AND($AL$7&gt;0,OutputOsiris!$A106&lt;&gt;"9999999"),VLOOKUP(OutputOsiris!A106,$AI$9:$AL$1008,4,FALSE),"")</f>
        <v>0</v>
      </c>
      <c r="K106" s="47">
        <f t="shared" si="70"/>
        <v>0</v>
      </c>
      <c r="L106" s="47" t="str">
        <f>IF(AND($AQ$7&gt;0,OutputOsiris!$A106&lt;&gt;"9999999"),VLOOKUP(OutputOsiris!A106,$AN$9:$AQ$1008,4,FALSE),"")</f>
        <v/>
      </c>
      <c r="M106" s="47" t="str">
        <f t="shared" si="71"/>
        <v/>
      </c>
      <c r="N106" s="47" t="str">
        <f>IF(AND($AV$7&gt;0,OutputOsiris!$A106&lt;&gt;"9999999"),VLOOKUP(OutputOsiris!A106,$AS$9:$AV$1008,4,FALSE),"")</f>
        <v/>
      </c>
      <c r="O106" s="47" t="str">
        <f t="shared" si="72"/>
        <v/>
      </c>
      <c r="P106" s="47" t="str">
        <f>IF(AND($BA$7&gt;0,OutputOsiris!$A106&lt;&gt;"9999999"),VLOOKUP(OutputOsiris!A106,$AX$9:$BA$1008,4,FALSE),"")</f>
        <v/>
      </c>
      <c r="Q106" s="47" t="str">
        <f t="shared" si="73"/>
        <v/>
      </c>
      <c r="R106" s="47" t="str">
        <f>IF(AND($BF$7&gt;0,OutputOsiris!$A106&lt;&gt;"9999999"),VLOOKUP(OutputOsiris!A106,$BC$9:$BF$1008,4,FALSE),"")</f>
        <v/>
      </c>
      <c r="S106" s="47" t="str">
        <f t="shared" si="74"/>
        <v/>
      </c>
      <c r="T106" s="47" t="str">
        <f>IF(AND($BK$7&gt;0,OutputOsiris!$A106&lt;&gt;"9999999"),VLOOKUP(OutputOsiris!A106,$BH$9:$BK$1008,4,FALSE),"")</f>
        <v/>
      </c>
      <c r="U106" s="47" t="str">
        <f t="shared" si="75"/>
        <v/>
      </c>
      <c r="V106" s="47" t="str">
        <f>IF(AND($BP$7&gt;0,OutputOsiris!$A106&lt;&gt;"9999999"),VLOOKUP(OutputOsiris!A106,$BM$9:$BP$1008,4,FALSE),"")</f>
        <v/>
      </c>
      <c r="W106" s="47" t="str">
        <f t="shared" si="76"/>
        <v/>
      </c>
      <c r="X106" s="47" t="str">
        <f>IF(AND($BU$7&gt;0,OutputOsiris!$A106&lt;&gt;"9999999"),VLOOKUP(OutputOsiris!A106,$BR$9:$BU$1008,4,FALSE),"")</f>
        <v/>
      </c>
      <c r="Y106" s="47" t="str">
        <f t="shared" si="77"/>
        <v/>
      </c>
      <c r="Z106" s="47" t="str">
        <f>IF(AND($BZ$7&gt;0,OutputOsiris!$A106&lt;&gt;"9999999"),VLOOKUP(OutputOsiris!A106,$BW$9:$BZ$1008,4,FALSE),"")</f>
        <v/>
      </c>
      <c r="AA106" s="47" t="str">
        <f t="shared" si="78"/>
        <v/>
      </c>
      <c r="AB106" s="47">
        <f t="shared" si="79"/>
        <v>0</v>
      </c>
      <c r="AC106" s="47">
        <f t="shared" si="80"/>
        <v>0</v>
      </c>
      <c r="AD106" s="47" t="str">
        <f t="shared" si="81"/>
        <v/>
      </c>
      <c r="AE106" s="48" t="str">
        <f>IF(ISBLANK(AF106),"",VLOOKUP(AD106,OutputOsiris!$A$9:$A$1008,1,FALSE))</f>
        <v/>
      </c>
      <c r="AF106" s="111"/>
      <c r="AG106" s="78"/>
      <c r="AH106" s="148" t="str">
        <f t="shared" si="55"/>
        <v/>
      </c>
      <c r="AI106" s="47" t="str">
        <f t="shared" si="82"/>
        <v/>
      </c>
      <c r="AJ106" s="48" t="str">
        <f>IF(ISBLANK(AK106),"",VLOOKUP(AI106,OutputOsiris!$A$9:$A$1008,1,FALSE))</f>
        <v/>
      </c>
      <c r="AK106" s="112"/>
      <c r="AL106" s="78"/>
      <c r="AM106" s="148" t="str">
        <f t="shared" si="56"/>
        <v/>
      </c>
      <c r="AN106" s="47" t="str">
        <f t="shared" si="83"/>
        <v/>
      </c>
      <c r="AO106" s="48" t="str">
        <f>IF(ISBLANK(AP106),"",VLOOKUP(AN106,OutputOsiris!$A$9:$A$1008,1,FALSE))</f>
        <v/>
      </c>
      <c r="AP106" s="111"/>
      <c r="AQ106" s="78"/>
      <c r="AR106" s="148" t="str">
        <f t="shared" si="57"/>
        <v/>
      </c>
      <c r="AS106" s="47" t="str">
        <f t="shared" si="84"/>
        <v/>
      </c>
      <c r="AT106" s="48" t="str">
        <f>IF(ISBLANK(AU106),"",VLOOKUP(AS106,OutputOsiris!$A$9:$A$1008,1,FALSE))</f>
        <v/>
      </c>
      <c r="AU106" s="111"/>
      <c r="AV106" s="78"/>
      <c r="AW106" s="148" t="str">
        <f t="shared" si="58"/>
        <v/>
      </c>
      <c r="AX106" s="47" t="str">
        <f t="shared" si="85"/>
        <v/>
      </c>
      <c r="AY106" s="48" t="str">
        <f>IF(ISBLANK(AZ106),"",VLOOKUP(AX106,OutputOsiris!$A$9:$A$1008,1,FALSE))</f>
        <v/>
      </c>
      <c r="AZ106" s="111"/>
      <c r="BA106" s="78"/>
      <c r="BB106" s="148" t="str">
        <f t="shared" si="59"/>
        <v/>
      </c>
      <c r="BC106" s="47" t="str">
        <f t="shared" si="86"/>
        <v/>
      </c>
      <c r="BD106" s="48" t="str">
        <f>IF(ISBLANK(BE106),"",VLOOKUP(BC106,OutputOsiris!$A$9:$A$1008,1,FALSE))</f>
        <v/>
      </c>
      <c r="BE106" s="111"/>
      <c r="BF106" s="78"/>
      <c r="BG106" s="148" t="str">
        <f t="shared" si="60"/>
        <v/>
      </c>
      <c r="BH106" s="47" t="str">
        <f t="shared" si="87"/>
        <v/>
      </c>
      <c r="BI106" s="48" t="str">
        <f>IF(ISBLANK(BJ106),"",VLOOKUP(BH106,OutputOsiris!$A$9:$A$1008,1,FALSE))</f>
        <v/>
      </c>
      <c r="BJ106" s="111"/>
      <c r="BK106" s="78"/>
      <c r="BL106" s="148" t="str">
        <f t="shared" si="61"/>
        <v/>
      </c>
      <c r="BM106" s="47" t="str">
        <f t="shared" si="88"/>
        <v/>
      </c>
      <c r="BN106" s="48" t="str">
        <f>IF(ISBLANK(BO106),"",VLOOKUP(BM106,OutputOsiris!$A$9:$A$1008,1,FALSE))</f>
        <v/>
      </c>
      <c r="BO106" s="111"/>
      <c r="BP106" s="78"/>
      <c r="BQ106" s="148" t="str">
        <f t="shared" si="62"/>
        <v/>
      </c>
      <c r="BR106" s="47" t="str">
        <f t="shared" si="89"/>
        <v/>
      </c>
      <c r="BS106" s="48" t="str">
        <f>IF(ISBLANK(BT106),"",VLOOKUP(BR106,OutputOsiris!$A$9:$A$1008,1,FALSE))</f>
        <v/>
      </c>
      <c r="BT106" s="111"/>
      <c r="BU106" s="78"/>
      <c r="BV106" s="148" t="str">
        <f t="shared" si="63"/>
        <v/>
      </c>
      <c r="BW106" s="47" t="str">
        <f t="shared" si="90"/>
        <v/>
      </c>
      <c r="BX106" s="48" t="str">
        <f>IF(ISBLANK(BY106),"",VLOOKUP(BW106,OutputOsiris!$A$9:$A$1008,1,FALSE))</f>
        <v/>
      </c>
      <c r="BY106" s="111"/>
      <c r="BZ106" s="78"/>
      <c r="CA106" s="148" t="str">
        <f t="shared" si="64"/>
        <v/>
      </c>
    </row>
    <row r="107" spans="1:79" x14ac:dyDescent="0.2">
      <c r="A107" s="47" t="str">
        <f>IF($H$1="Score",IF(OutputOsiris!A107&lt;&gt;"9999999",OutputOsiris!A107,""),"")</f>
        <v/>
      </c>
      <c r="B107" s="76" t="str">
        <f t="shared" si="65"/>
        <v/>
      </c>
      <c r="C107" s="143" t="str">
        <f t="shared" si="66"/>
        <v/>
      </c>
      <c r="D107" s="47" t="str">
        <f>IF($H$1="Cijfer",IF(OutputOsiris!A107&lt;&gt;"9999999",OutputOsiris!A107,""),"")</f>
        <v/>
      </c>
      <c r="E107" s="76" t="str">
        <f t="shared" si="67"/>
        <v/>
      </c>
      <c r="F107" s="143" t="str">
        <f t="shared" si="68"/>
        <v/>
      </c>
      <c r="G107" s="47" t="str">
        <f>IF(ISBLANK(OutputOsiris!B107),"",OutputOsiris!B107)</f>
        <v/>
      </c>
      <c r="H107" s="47">
        <f>IF(AND($AG$7&gt;0,OutputOsiris!$A107&lt;&gt;"9999999"),VLOOKUP(OutputOsiris!A107,$AD$9:$AG$1008,4,FALSE),"")</f>
        <v>0</v>
      </c>
      <c r="I107" s="47">
        <f t="shared" si="69"/>
        <v>0</v>
      </c>
      <c r="J107" s="47">
        <f>IF(AND($AL$7&gt;0,OutputOsiris!$A107&lt;&gt;"9999999"),VLOOKUP(OutputOsiris!A107,$AI$9:$AL$1008,4,FALSE),"")</f>
        <v>0</v>
      </c>
      <c r="K107" s="47">
        <f t="shared" si="70"/>
        <v>0</v>
      </c>
      <c r="L107" s="47" t="str">
        <f>IF(AND($AQ$7&gt;0,OutputOsiris!$A107&lt;&gt;"9999999"),VLOOKUP(OutputOsiris!A107,$AN$9:$AQ$1008,4,FALSE),"")</f>
        <v/>
      </c>
      <c r="M107" s="47" t="str">
        <f t="shared" si="71"/>
        <v/>
      </c>
      <c r="N107" s="47" t="str">
        <f>IF(AND($AV$7&gt;0,OutputOsiris!$A107&lt;&gt;"9999999"),VLOOKUP(OutputOsiris!A107,$AS$9:$AV$1008,4,FALSE),"")</f>
        <v/>
      </c>
      <c r="O107" s="47" t="str">
        <f t="shared" si="72"/>
        <v/>
      </c>
      <c r="P107" s="47" t="str">
        <f>IF(AND($BA$7&gt;0,OutputOsiris!$A107&lt;&gt;"9999999"),VLOOKUP(OutputOsiris!A107,$AX$9:$BA$1008,4,FALSE),"")</f>
        <v/>
      </c>
      <c r="Q107" s="47" t="str">
        <f t="shared" si="73"/>
        <v/>
      </c>
      <c r="R107" s="47" t="str">
        <f>IF(AND($BF$7&gt;0,OutputOsiris!$A107&lt;&gt;"9999999"),VLOOKUP(OutputOsiris!A107,$BC$9:$BF$1008,4,FALSE),"")</f>
        <v/>
      </c>
      <c r="S107" s="47" t="str">
        <f t="shared" si="74"/>
        <v/>
      </c>
      <c r="T107" s="47" t="str">
        <f>IF(AND($BK$7&gt;0,OutputOsiris!$A107&lt;&gt;"9999999"),VLOOKUP(OutputOsiris!A107,$BH$9:$BK$1008,4,FALSE),"")</f>
        <v/>
      </c>
      <c r="U107" s="47" t="str">
        <f t="shared" si="75"/>
        <v/>
      </c>
      <c r="V107" s="47" t="str">
        <f>IF(AND($BP$7&gt;0,OutputOsiris!$A107&lt;&gt;"9999999"),VLOOKUP(OutputOsiris!A107,$BM$9:$BP$1008,4,FALSE),"")</f>
        <v/>
      </c>
      <c r="W107" s="47" t="str">
        <f t="shared" si="76"/>
        <v/>
      </c>
      <c r="X107" s="47" t="str">
        <f>IF(AND($BU$7&gt;0,OutputOsiris!$A107&lt;&gt;"9999999"),VLOOKUP(OutputOsiris!A107,$BR$9:$BU$1008,4,FALSE),"")</f>
        <v/>
      </c>
      <c r="Y107" s="47" t="str">
        <f t="shared" si="77"/>
        <v/>
      </c>
      <c r="Z107" s="47" t="str">
        <f>IF(AND($BZ$7&gt;0,OutputOsiris!$A107&lt;&gt;"9999999"),VLOOKUP(OutputOsiris!A107,$BW$9:$BZ$1008,4,FALSE),"")</f>
        <v/>
      </c>
      <c r="AA107" s="47" t="str">
        <f t="shared" si="78"/>
        <v/>
      </c>
      <c r="AB107" s="47">
        <f t="shared" si="79"/>
        <v>0</v>
      </c>
      <c r="AC107" s="47">
        <f t="shared" si="80"/>
        <v>0</v>
      </c>
      <c r="AD107" s="47" t="str">
        <f t="shared" si="81"/>
        <v/>
      </c>
      <c r="AE107" s="48" t="str">
        <f>IF(ISBLANK(AF107),"",VLOOKUP(AD107,OutputOsiris!$A$9:$A$1008,1,FALSE))</f>
        <v/>
      </c>
      <c r="AF107" s="111"/>
      <c r="AG107" s="78"/>
      <c r="AH107" s="148" t="str">
        <f t="shared" si="55"/>
        <v/>
      </c>
      <c r="AI107" s="47" t="str">
        <f t="shared" si="82"/>
        <v/>
      </c>
      <c r="AJ107" s="48" t="str">
        <f>IF(ISBLANK(AK107),"",VLOOKUP(AI107,OutputOsiris!$A$9:$A$1008,1,FALSE))</f>
        <v/>
      </c>
      <c r="AK107" s="112"/>
      <c r="AL107" s="78"/>
      <c r="AM107" s="148" t="str">
        <f t="shared" si="56"/>
        <v/>
      </c>
      <c r="AN107" s="47" t="str">
        <f t="shared" si="83"/>
        <v/>
      </c>
      <c r="AO107" s="48" t="str">
        <f>IF(ISBLANK(AP107),"",VLOOKUP(AN107,OutputOsiris!$A$9:$A$1008,1,FALSE))</f>
        <v/>
      </c>
      <c r="AP107" s="111"/>
      <c r="AQ107" s="78"/>
      <c r="AR107" s="148" t="str">
        <f t="shared" si="57"/>
        <v/>
      </c>
      <c r="AS107" s="47" t="str">
        <f t="shared" si="84"/>
        <v/>
      </c>
      <c r="AT107" s="48" t="str">
        <f>IF(ISBLANK(AU107),"",VLOOKUP(AS107,OutputOsiris!$A$9:$A$1008,1,FALSE))</f>
        <v/>
      </c>
      <c r="AU107" s="111"/>
      <c r="AV107" s="78"/>
      <c r="AW107" s="148" t="str">
        <f t="shared" si="58"/>
        <v/>
      </c>
      <c r="AX107" s="47" t="str">
        <f t="shared" si="85"/>
        <v/>
      </c>
      <c r="AY107" s="48" t="str">
        <f>IF(ISBLANK(AZ107),"",VLOOKUP(AX107,OutputOsiris!$A$9:$A$1008,1,FALSE))</f>
        <v/>
      </c>
      <c r="AZ107" s="111"/>
      <c r="BA107" s="78"/>
      <c r="BB107" s="148" t="str">
        <f t="shared" si="59"/>
        <v/>
      </c>
      <c r="BC107" s="47" t="str">
        <f t="shared" si="86"/>
        <v/>
      </c>
      <c r="BD107" s="48" t="str">
        <f>IF(ISBLANK(BE107),"",VLOOKUP(BC107,OutputOsiris!$A$9:$A$1008,1,FALSE))</f>
        <v/>
      </c>
      <c r="BE107" s="111"/>
      <c r="BF107" s="78"/>
      <c r="BG107" s="148" t="str">
        <f t="shared" si="60"/>
        <v/>
      </c>
      <c r="BH107" s="47" t="str">
        <f t="shared" si="87"/>
        <v/>
      </c>
      <c r="BI107" s="48" t="str">
        <f>IF(ISBLANK(BJ107),"",VLOOKUP(BH107,OutputOsiris!$A$9:$A$1008,1,FALSE))</f>
        <v/>
      </c>
      <c r="BJ107" s="111"/>
      <c r="BK107" s="78"/>
      <c r="BL107" s="148" t="str">
        <f t="shared" si="61"/>
        <v/>
      </c>
      <c r="BM107" s="47" t="str">
        <f t="shared" si="88"/>
        <v/>
      </c>
      <c r="BN107" s="48" t="str">
        <f>IF(ISBLANK(BO107),"",VLOOKUP(BM107,OutputOsiris!$A$9:$A$1008,1,FALSE))</f>
        <v/>
      </c>
      <c r="BO107" s="111"/>
      <c r="BP107" s="78"/>
      <c r="BQ107" s="148" t="str">
        <f t="shared" si="62"/>
        <v/>
      </c>
      <c r="BR107" s="47" t="str">
        <f t="shared" si="89"/>
        <v/>
      </c>
      <c r="BS107" s="48" t="str">
        <f>IF(ISBLANK(BT107),"",VLOOKUP(BR107,OutputOsiris!$A$9:$A$1008,1,FALSE))</f>
        <v/>
      </c>
      <c r="BT107" s="111"/>
      <c r="BU107" s="78"/>
      <c r="BV107" s="148" t="str">
        <f t="shared" si="63"/>
        <v/>
      </c>
      <c r="BW107" s="47" t="str">
        <f t="shared" si="90"/>
        <v/>
      </c>
      <c r="BX107" s="48" t="str">
        <f>IF(ISBLANK(BY107),"",VLOOKUP(BW107,OutputOsiris!$A$9:$A$1008,1,FALSE))</f>
        <v/>
      </c>
      <c r="BY107" s="111"/>
      <c r="BZ107" s="78"/>
      <c r="CA107" s="148" t="str">
        <f t="shared" si="64"/>
        <v/>
      </c>
    </row>
    <row r="108" spans="1:79" x14ac:dyDescent="0.2">
      <c r="A108" s="47" t="str">
        <f>IF($H$1="Score",IF(OutputOsiris!A108&lt;&gt;"9999999",OutputOsiris!A108,""),"")</f>
        <v/>
      </c>
      <c r="B108" s="76" t="str">
        <f t="shared" si="65"/>
        <v/>
      </c>
      <c r="C108" s="143" t="str">
        <f t="shared" si="66"/>
        <v/>
      </c>
      <c r="D108" s="47" t="str">
        <f>IF($H$1="Cijfer",IF(OutputOsiris!A108&lt;&gt;"9999999",OutputOsiris!A108,""),"")</f>
        <v/>
      </c>
      <c r="E108" s="76" t="str">
        <f t="shared" si="67"/>
        <v/>
      </c>
      <c r="F108" s="143" t="str">
        <f t="shared" si="68"/>
        <v/>
      </c>
      <c r="G108" s="47" t="str">
        <f>IF(ISBLANK(OutputOsiris!B108),"",OutputOsiris!B108)</f>
        <v/>
      </c>
      <c r="H108" s="47">
        <f>IF(AND($AG$7&gt;0,OutputOsiris!$A108&lt;&gt;"9999999"),VLOOKUP(OutputOsiris!A108,$AD$9:$AG$1008,4,FALSE),"")</f>
        <v>0</v>
      </c>
      <c r="I108" s="47">
        <f t="shared" si="69"/>
        <v>0</v>
      </c>
      <c r="J108" s="47">
        <f>IF(AND($AL$7&gt;0,OutputOsiris!$A108&lt;&gt;"9999999"),VLOOKUP(OutputOsiris!A108,$AI$9:$AL$1008,4,FALSE),"")</f>
        <v>0</v>
      </c>
      <c r="K108" s="47">
        <f t="shared" si="70"/>
        <v>0</v>
      </c>
      <c r="L108" s="47" t="str">
        <f>IF(AND($AQ$7&gt;0,OutputOsiris!$A108&lt;&gt;"9999999"),VLOOKUP(OutputOsiris!A108,$AN$9:$AQ$1008,4,FALSE),"")</f>
        <v/>
      </c>
      <c r="M108" s="47" t="str">
        <f t="shared" si="71"/>
        <v/>
      </c>
      <c r="N108" s="47" t="str">
        <f>IF(AND($AV$7&gt;0,OutputOsiris!$A108&lt;&gt;"9999999"),VLOOKUP(OutputOsiris!A108,$AS$9:$AV$1008,4,FALSE),"")</f>
        <v/>
      </c>
      <c r="O108" s="47" t="str">
        <f t="shared" si="72"/>
        <v/>
      </c>
      <c r="P108" s="47" t="str">
        <f>IF(AND($BA$7&gt;0,OutputOsiris!$A108&lt;&gt;"9999999"),VLOOKUP(OutputOsiris!A108,$AX$9:$BA$1008,4,FALSE),"")</f>
        <v/>
      </c>
      <c r="Q108" s="47" t="str">
        <f t="shared" si="73"/>
        <v/>
      </c>
      <c r="R108" s="47" t="str">
        <f>IF(AND($BF$7&gt;0,OutputOsiris!$A108&lt;&gt;"9999999"),VLOOKUP(OutputOsiris!A108,$BC$9:$BF$1008,4,FALSE),"")</f>
        <v/>
      </c>
      <c r="S108" s="47" t="str">
        <f t="shared" si="74"/>
        <v/>
      </c>
      <c r="T108" s="47" t="str">
        <f>IF(AND($BK$7&gt;0,OutputOsiris!$A108&lt;&gt;"9999999"),VLOOKUP(OutputOsiris!A108,$BH$9:$BK$1008,4,FALSE),"")</f>
        <v/>
      </c>
      <c r="U108" s="47" t="str">
        <f t="shared" si="75"/>
        <v/>
      </c>
      <c r="V108" s="47" t="str">
        <f>IF(AND($BP$7&gt;0,OutputOsiris!$A108&lt;&gt;"9999999"),VLOOKUP(OutputOsiris!A108,$BM$9:$BP$1008,4,FALSE),"")</f>
        <v/>
      </c>
      <c r="W108" s="47" t="str">
        <f t="shared" si="76"/>
        <v/>
      </c>
      <c r="X108" s="47" t="str">
        <f>IF(AND($BU$7&gt;0,OutputOsiris!$A108&lt;&gt;"9999999"),VLOOKUP(OutputOsiris!A108,$BR$9:$BU$1008,4,FALSE),"")</f>
        <v/>
      </c>
      <c r="Y108" s="47" t="str">
        <f t="shared" si="77"/>
        <v/>
      </c>
      <c r="Z108" s="47" t="str">
        <f>IF(AND($BZ$7&gt;0,OutputOsiris!$A108&lt;&gt;"9999999"),VLOOKUP(OutputOsiris!A108,$BW$9:$BZ$1008,4,FALSE),"")</f>
        <v/>
      </c>
      <c r="AA108" s="47" t="str">
        <f t="shared" si="78"/>
        <v/>
      </c>
      <c r="AB108" s="47">
        <f t="shared" si="79"/>
        <v>0</v>
      </c>
      <c r="AC108" s="47">
        <f t="shared" si="80"/>
        <v>0</v>
      </c>
      <c r="AD108" s="47" t="str">
        <f t="shared" si="81"/>
        <v/>
      </c>
      <c r="AE108" s="48" t="str">
        <f>IF(ISBLANK(AF108),"",VLOOKUP(AD108,OutputOsiris!$A$9:$A$1008,1,FALSE))</f>
        <v/>
      </c>
      <c r="AF108" s="111"/>
      <c r="AG108" s="78"/>
      <c r="AH108" s="148" t="str">
        <f t="shared" si="55"/>
        <v/>
      </c>
      <c r="AI108" s="47" t="str">
        <f t="shared" si="82"/>
        <v/>
      </c>
      <c r="AJ108" s="48" t="str">
        <f>IF(ISBLANK(AK108),"",VLOOKUP(AI108,OutputOsiris!$A$9:$A$1008,1,FALSE))</f>
        <v/>
      </c>
      <c r="AK108" s="112"/>
      <c r="AL108" s="78"/>
      <c r="AM108" s="148" t="str">
        <f t="shared" si="56"/>
        <v/>
      </c>
      <c r="AN108" s="47" t="str">
        <f t="shared" si="83"/>
        <v/>
      </c>
      <c r="AO108" s="48" t="str">
        <f>IF(ISBLANK(AP108),"",VLOOKUP(AN108,OutputOsiris!$A$9:$A$1008,1,FALSE))</f>
        <v/>
      </c>
      <c r="AP108" s="111"/>
      <c r="AQ108" s="78"/>
      <c r="AR108" s="148" t="str">
        <f t="shared" si="57"/>
        <v/>
      </c>
      <c r="AS108" s="47" t="str">
        <f t="shared" si="84"/>
        <v/>
      </c>
      <c r="AT108" s="48" t="str">
        <f>IF(ISBLANK(AU108),"",VLOOKUP(AS108,OutputOsiris!$A$9:$A$1008,1,FALSE))</f>
        <v/>
      </c>
      <c r="AU108" s="111"/>
      <c r="AV108" s="78"/>
      <c r="AW108" s="148" t="str">
        <f t="shared" si="58"/>
        <v/>
      </c>
      <c r="AX108" s="47" t="str">
        <f t="shared" si="85"/>
        <v/>
      </c>
      <c r="AY108" s="48" t="str">
        <f>IF(ISBLANK(AZ108),"",VLOOKUP(AX108,OutputOsiris!$A$9:$A$1008,1,FALSE))</f>
        <v/>
      </c>
      <c r="AZ108" s="111"/>
      <c r="BA108" s="78"/>
      <c r="BB108" s="148" t="str">
        <f t="shared" si="59"/>
        <v/>
      </c>
      <c r="BC108" s="47" t="str">
        <f t="shared" si="86"/>
        <v/>
      </c>
      <c r="BD108" s="48" t="str">
        <f>IF(ISBLANK(BE108),"",VLOOKUP(BC108,OutputOsiris!$A$9:$A$1008,1,FALSE))</f>
        <v/>
      </c>
      <c r="BE108" s="111"/>
      <c r="BF108" s="78"/>
      <c r="BG108" s="148" t="str">
        <f t="shared" si="60"/>
        <v/>
      </c>
      <c r="BH108" s="47" t="str">
        <f t="shared" si="87"/>
        <v/>
      </c>
      <c r="BI108" s="48" t="str">
        <f>IF(ISBLANK(BJ108),"",VLOOKUP(BH108,OutputOsiris!$A$9:$A$1008,1,FALSE))</f>
        <v/>
      </c>
      <c r="BJ108" s="111"/>
      <c r="BK108" s="78"/>
      <c r="BL108" s="148" t="str">
        <f t="shared" si="61"/>
        <v/>
      </c>
      <c r="BM108" s="47" t="str">
        <f t="shared" si="88"/>
        <v/>
      </c>
      <c r="BN108" s="48" t="str">
        <f>IF(ISBLANK(BO108),"",VLOOKUP(BM108,OutputOsiris!$A$9:$A$1008,1,FALSE))</f>
        <v/>
      </c>
      <c r="BO108" s="111"/>
      <c r="BP108" s="78"/>
      <c r="BQ108" s="148" t="str">
        <f t="shared" si="62"/>
        <v/>
      </c>
      <c r="BR108" s="47" t="str">
        <f t="shared" si="89"/>
        <v/>
      </c>
      <c r="BS108" s="48" t="str">
        <f>IF(ISBLANK(BT108),"",VLOOKUP(BR108,OutputOsiris!$A$9:$A$1008,1,FALSE))</f>
        <v/>
      </c>
      <c r="BT108" s="111"/>
      <c r="BU108" s="78"/>
      <c r="BV108" s="148" t="str">
        <f t="shared" si="63"/>
        <v/>
      </c>
      <c r="BW108" s="47" t="str">
        <f t="shared" si="90"/>
        <v/>
      </c>
      <c r="BX108" s="48" t="str">
        <f>IF(ISBLANK(BY108),"",VLOOKUP(BW108,OutputOsiris!$A$9:$A$1008,1,FALSE))</f>
        <v/>
      </c>
      <c r="BY108" s="111"/>
      <c r="BZ108" s="78"/>
      <c r="CA108" s="148" t="str">
        <f t="shared" si="64"/>
        <v/>
      </c>
    </row>
    <row r="109" spans="1:79" x14ac:dyDescent="0.2">
      <c r="A109" s="47" t="str">
        <f>IF($H$1="Score",IF(OutputOsiris!A109&lt;&gt;"9999999",OutputOsiris!A109,""),"")</f>
        <v/>
      </c>
      <c r="B109" s="76" t="str">
        <f t="shared" si="65"/>
        <v/>
      </c>
      <c r="C109" s="143" t="str">
        <f t="shared" si="66"/>
        <v/>
      </c>
      <c r="D109" s="47" t="str">
        <f>IF($H$1="Cijfer",IF(OutputOsiris!A109&lt;&gt;"9999999",OutputOsiris!A109,""),"")</f>
        <v/>
      </c>
      <c r="E109" s="76" t="str">
        <f t="shared" si="67"/>
        <v/>
      </c>
      <c r="F109" s="143" t="str">
        <f t="shared" si="68"/>
        <v/>
      </c>
      <c r="G109" s="47" t="str">
        <f>IF(ISBLANK(OutputOsiris!B109),"",OutputOsiris!B109)</f>
        <v/>
      </c>
      <c r="H109" s="47">
        <f>IF(AND($AG$7&gt;0,OutputOsiris!$A109&lt;&gt;"9999999"),VLOOKUP(OutputOsiris!A109,$AD$9:$AG$1008,4,FALSE),"")</f>
        <v>0</v>
      </c>
      <c r="I109" s="47">
        <f t="shared" si="69"/>
        <v>0</v>
      </c>
      <c r="J109" s="47">
        <f>IF(AND($AL$7&gt;0,OutputOsiris!$A109&lt;&gt;"9999999"),VLOOKUP(OutputOsiris!A109,$AI$9:$AL$1008,4,FALSE),"")</f>
        <v>0</v>
      </c>
      <c r="K109" s="47">
        <f t="shared" si="70"/>
        <v>0</v>
      </c>
      <c r="L109" s="47" t="str">
        <f>IF(AND($AQ$7&gt;0,OutputOsiris!$A109&lt;&gt;"9999999"),VLOOKUP(OutputOsiris!A109,$AN$9:$AQ$1008,4,FALSE),"")</f>
        <v/>
      </c>
      <c r="M109" s="47" t="str">
        <f t="shared" si="71"/>
        <v/>
      </c>
      <c r="N109" s="47" t="str">
        <f>IF(AND($AV$7&gt;0,OutputOsiris!$A109&lt;&gt;"9999999"),VLOOKUP(OutputOsiris!A109,$AS$9:$AV$1008,4,FALSE),"")</f>
        <v/>
      </c>
      <c r="O109" s="47" t="str">
        <f t="shared" si="72"/>
        <v/>
      </c>
      <c r="P109" s="47" t="str">
        <f>IF(AND($BA$7&gt;0,OutputOsiris!$A109&lt;&gt;"9999999"),VLOOKUP(OutputOsiris!A109,$AX$9:$BA$1008,4,FALSE),"")</f>
        <v/>
      </c>
      <c r="Q109" s="47" t="str">
        <f t="shared" si="73"/>
        <v/>
      </c>
      <c r="R109" s="47" t="str">
        <f>IF(AND($BF$7&gt;0,OutputOsiris!$A109&lt;&gt;"9999999"),VLOOKUP(OutputOsiris!A109,$BC$9:$BF$1008,4,FALSE),"")</f>
        <v/>
      </c>
      <c r="S109" s="47" t="str">
        <f t="shared" si="74"/>
        <v/>
      </c>
      <c r="T109" s="47" t="str">
        <f>IF(AND($BK$7&gt;0,OutputOsiris!$A109&lt;&gt;"9999999"),VLOOKUP(OutputOsiris!A109,$BH$9:$BK$1008,4,FALSE),"")</f>
        <v/>
      </c>
      <c r="U109" s="47" t="str">
        <f t="shared" si="75"/>
        <v/>
      </c>
      <c r="V109" s="47" t="str">
        <f>IF(AND($BP$7&gt;0,OutputOsiris!$A109&lt;&gt;"9999999"),VLOOKUP(OutputOsiris!A109,$BM$9:$BP$1008,4,FALSE),"")</f>
        <v/>
      </c>
      <c r="W109" s="47" t="str">
        <f t="shared" si="76"/>
        <v/>
      </c>
      <c r="X109" s="47" t="str">
        <f>IF(AND($BU$7&gt;0,OutputOsiris!$A109&lt;&gt;"9999999"),VLOOKUP(OutputOsiris!A109,$BR$9:$BU$1008,4,FALSE),"")</f>
        <v/>
      </c>
      <c r="Y109" s="47" t="str">
        <f t="shared" si="77"/>
        <v/>
      </c>
      <c r="Z109" s="47" t="str">
        <f>IF(AND($BZ$7&gt;0,OutputOsiris!$A109&lt;&gt;"9999999"),VLOOKUP(OutputOsiris!A109,$BW$9:$BZ$1008,4,FALSE),"")</f>
        <v/>
      </c>
      <c r="AA109" s="47" t="str">
        <f t="shared" si="78"/>
        <v/>
      </c>
      <c r="AB109" s="47">
        <f t="shared" si="79"/>
        <v>0</v>
      </c>
      <c r="AC109" s="47">
        <f t="shared" si="80"/>
        <v>0</v>
      </c>
      <c r="AD109" s="47" t="str">
        <f t="shared" si="81"/>
        <v/>
      </c>
      <c r="AE109" s="48" t="str">
        <f>IF(ISBLANK(AF109),"",VLOOKUP(AD109,OutputOsiris!$A$9:$A$1008,1,FALSE))</f>
        <v/>
      </c>
      <c r="AF109" s="111"/>
      <c r="AG109" s="78"/>
      <c r="AH109" s="148" t="str">
        <f t="shared" si="55"/>
        <v/>
      </c>
      <c r="AI109" s="47" t="str">
        <f t="shared" si="82"/>
        <v/>
      </c>
      <c r="AJ109" s="48" t="str">
        <f>IF(ISBLANK(AK109),"",VLOOKUP(AI109,OutputOsiris!$A$9:$A$1008,1,FALSE))</f>
        <v/>
      </c>
      <c r="AK109" s="112"/>
      <c r="AL109" s="78"/>
      <c r="AM109" s="148" t="str">
        <f t="shared" si="56"/>
        <v/>
      </c>
      <c r="AN109" s="47" t="str">
        <f t="shared" si="83"/>
        <v/>
      </c>
      <c r="AO109" s="48" t="str">
        <f>IF(ISBLANK(AP109),"",VLOOKUP(AN109,OutputOsiris!$A$9:$A$1008,1,FALSE))</f>
        <v/>
      </c>
      <c r="AP109" s="111"/>
      <c r="AQ109" s="78"/>
      <c r="AR109" s="148" t="str">
        <f t="shared" si="57"/>
        <v/>
      </c>
      <c r="AS109" s="47" t="str">
        <f t="shared" si="84"/>
        <v/>
      </c>
      <c r="AT109" s="48" t="str">
        <f>IF(ISBLANK(AU109),"",VLOOKUP(AS109,OutputOsiris!$A$9:$A$1008,1,FALSE))</f>
        <v/>
      </c>
      <c r="AU109" s="111"/>
      <c r="AV109" s="78"/>
      <c r="AW109" s="148" t="str">
        <f t="shared" si="58"/>
        <v/>
      </c>
      <c r="AX109" s="47" t="str">
        <f t="shared" si="85"/>
        <v/>
      </c>
      <c r="AY109" s="48" t="str">
        <f>IF(ISBLANK(AZ109),"",VLOOKUP(AX109,OutputOsiris!$A$9:$A$1008,1,FALSE))</f>
        <v/>
      </c>
      <c r="AZ109" s="111"/>
      <c r="BA109" s="78"/>
      <c r="BB109" s="148" t="str">
        <f t="shared" si="59"/>
        <v/>
      </c>
      <c r="BC109" s="47" t="str">
        <f t="shared" si="86"/>
        <v/>
      </c>
      <c r="BD109" s="48" t="str">
        <f>IF(ISBLANK(BE109),"",VLOOKUP(BC109,OutputOsiris!$A$9:$A$1008,1,FALSE))</f>
        <v/>
      </c>
      <c r="BE109" s="111"/>
      <c r="BF109" s="78"/>
      <c r="BG109" s="148" t="str">
        <f t="shared" si="60"/>
        <v/>
      </c>
      <c r="BH109" s="47" t="str">
        <f t="shared" si="87"/>
        <v/>
      </c>
      <c r="BI109" s="48" t="str">
        <f>IF(ISBLANK(BJ109),"",VLOOKUP(BH109,OutputOsiris!$A$9:$A$1008,1,FALSE))</f>
        <v/>
      </c>
      <c r="BJ109" s="111"/>
      <c r="BK109" s="78"/>
      <c r="BL109" s="148" t="str">
        <f t="shared" si="61"/>
        <v/>
      </c>
      <c r="BM109" s="47" t="str">
        <f t="shared" si="88"/>
        <v/>
      </c>
      <c r="BN109" s="48" t="str">
        <f>IF(ISBLANK(BO109),"",VLOOKUP(BM109,OutputOsiris!$A$9:$A$1008,1,FALSE))</f>
        <v/>
      </c>
      <c r="BO109" s="111"/>
      <c r="BP109" s="78"/>
      <c r="BQ109" s="148" t="str">
        <f t="shared" si="62"/>
        <v/>
      </c>
      <c r="BR109" s="47" t="str">
        <f t="shared" si="89"/>
        <v/>
      </c>
      <c r="BS109" s="48" t="str">
        <f>IF(ISBLANK(BT109),"",VLOOKUP(BR109,OutputOsiris!$A$9:$A$1008,1,FALSE))</f>
        <v/>
      </c>
      <c r="BT109" s="111"/>
      <c r="BU109" s="78"/>
      <c r="BV109" s="148" t="str">
        <f t="shared" si="63"/>
        <v/>
      </c>
      <c r="BW109" s="47" t="str">
        <f t="shared" si="90"/>
        <v/>
      </c>
      <c r="BX109" s="48" t="str">
        <f>IF(ISBLANK(BY109),"",VLOOKUP(BW109,OutputOsiris!$A$9:$A$1008,1,FALSE))</f>
        <v/>
      </c>
      <c r="BY109" s="111"/>
      <c r="BZ109" s="78"/>
      <c r="CA109" s="148" t="str">
        <f t="shared" si="64"/>
        <v/>
      </c>
    </row>
    <row r="110" spans="1:79" x14ac:dyDescent="0.2">
      <c r="A110" s="47" t="str">
        <f>IF($H$1="Score",IF(OutputOsiris!A110&lt;&gt;"9999999",OutputOsiris!A110,""),"")</f>
        <v/>
      </c>
      <c r="B110" s="76" t="str">
        <f t="shared" si="65"/>
        <v/>
      </c>
      <c r="C110" s="143" t="str">
        <f t="shared" si="66"/>
        <v/>
      </c>
      <c r="D110" s="47" t="str">
        <f>IF($H$1="Cijfer",IF(OutputOsiris!A110&lt;&gt;"9999999",OutputOsiris!A110,""),"")</f>
        <v/>
      </c>
      <c r="E110" s="76" t="str">
        <f t="shared" si="67"/>
        <v/>
      </c>
      <c r="F110" s="143" t="str">
        <f t="shared" si="68"/>
        <v/>
      </c>
      <c r="G110" s="47" t="str">
        <f>IF(ISBLANK(OutputOsiris!B110),"",OutputOsiris!B110)</f>
        <v/>
      </c>
      <c r="H110" s="47">
        <f>IF(AND($AG$7&gt;0,OutputOsiris!$A110&lt;&gt;"9999999"),VLOOKUP(OutputOsiris!A110,$AD$9:$AG$1008,4,FALSE),"")</f>
        <v>0</v>
      </c>
      <c r="I110" s="47">
        <f t="shared" si="69"/>
        <v>0</v>
      </c>
      <c r="J110" s="47">
        <f>IF(AND($AL$7&gt;0,OutputOsiris!$A110&lt;&gt;"9999999"),VLOOKUP(OutputOsiris!A110,$AI$9:$AL$1008,4,FALSE),"")</f>
        <v>0</v>
      </c>
      <c r="K110" s="47">
        <f t="shared" si="70"/>
        <v>0</v>
      </c>
      <c r="L110" s="47" t="str">
        <f>IF(AND($AQ$7&gt;0,OutputOsiris!$A110&lt;&gt;"9999999"),VLOOKUP(OutputOsiris!A110,$AN$9:$AQ$1008,4,FALSE),"")</f>
        <v/>
      </c>
      <c r="M110" s="47" t="str">
        <f t="shared" si="71"/>
        <v/>
      </c>
      <c r="N110" s="47" t="str">
        <f>IF(AND($AV$7&gt;0,OutputOsiris!$A110&lt;&gt;"9999999"),VLOOKUP(OutputOsiris!A110,$AS$9:$AV$1008,4,FALSE),"")</f>
        <v/>
      </c>
      <c r="O110" s="47" t="str">
        <f t="shared" si="72"/>
        <v/>
      </c>
      <c r="P110" s="47" t="str">
        <f>IF(AND($BA$7&gt;0,OutputOsiris!$A110&lt;&gt;"9999999"),VLOOKUP(OutputOsiris!A110,$AX$9:$BA$1008,4,FALSE),"")</f>
        <v/>
      </c>
      <c r="Q110" s="47" t="str">
        <f t="shared" si="73"/>
        <v/>
      </c>
      <c r="R110" s="47" t="str">
        <f>IF(AND($BF$7&gt;0,OutputOsiris!$A110&lt;&gt;"9999999"),VLOOKUP(OutputOsiris!A110,$BC$9:$BF$1008,4,FALSE),"")</f>
        <v/>
      </c>
      <c r="S110" s="47" t="str">
        <f t="shared" si="74"/>
        <v/>
      </c>
      <c r="T110" s="47" t="str">
        <f>IF(AND($BK$7&gt;0,OutputOsiris!$A110&lt;&gt;"9999999"),VLOOKUP(OutputOsiris!A110,$BH$9:$BK$1008,4,FALSE),"")</f>
        <v/>
      </c>
      <c r="U110" s="47" t="str">
        <f t="shared" si="75"/>
        <v/>
      </c>
      <c r="V110" s="47" t="str">
        <f>IF(AND($BP$7&gt;0,OutputOsiris!$A110&lt;&gt;"9999999"),VLOOKUP(OutputOsiris!A110,$BM$9:$BP$1008,4,FALSE),"")</f>
        <v/>
      </c>
      <c r="W110" s="47" t="str">
        <f t="shared" si="76"/>
        <v/>
      </c>
      <c r="X110" s="47" t="str">
        <f>IF(AND($BU$7&gt;0,OutputOsiris!$A110&lt;&gt;"9999999"),VLOOKUP(OutputOsiris!A110,$BR$9:$BU$1008,4,FALSE),"")</f>
        <v/>
      </c>
      <c r="Y110" s="47" t="str">
        <f t="shared" si="77"/>
        <v/>
      </c>
      <c r="Z110" s="47" t="str">
        <f>IF(AND($BZ$7&gt;0,OutputOsiris!$A110&lt;&gt;"9999999"),VLOOKUP(OutputOsiris!A110,$BW$9:$BZ$1008,4,FALSE),"")</f>
        <v/>
      </c>
      <c r="AA110" s="47" t="str">
        <f t="shared" si="78"/>
        <v/>
      </c>
      <c r="AB110" s="47">
        <f t="shared" si="79"/>
        <v>0</v>
      </c>
      <c r="AC110" s="47">
        <f t="shared" si="80"/>
        <v>0</v>
      </c>
      <c r="AD110" s="47" t="str">
        <f t="shared" si="81"/>
        <v/>
      </c>
      <c r="AE110" s="48" t="str">
        <f>IF(ISBLANK(AF110),"",VLOOKUP(AD110,OutputOsiris!$A$9:$A$1008,1,FALSE))</f>
        <v/>
      </c>
      <c r="AF110" s="111"/>
      <c r="AG110" s="78"/>
      <c r="AH110" s="148" t="str">
        <f t="shared" si="55"/>
        <v/>
      </c>
      <c r="AI110" s="47" t="str">
        <f t="shared" si="82"/>
        <v/>
      </c>
      <c r="AJ110" s="48" t="str">
        <f>IF(ISBLANK(AK110),"",VLOOKUP(AI110,OutputOsiris!$A$9:$A$1008,1,FALSE))</f>
        <v/>
      </c>
      <c r="AK110" s="112"/>
      <c r="AL110" s="78"/>
      <c r="AM110" s="148" t="str">
        <f t="shared" si="56"/>
        <v/>
      </c>
      <c r="AN110" s="47" t="str">
        <f t="shared" si="83"/>
        <v/>
      </c>
      <c r="AO110" s="48" t="str">
        <f>IF(ISBLANK(AP110),"",VLOOKUP(AN110,OutputOsiris!$A$9:$A$1008,1,FALSE))</f>
        <v/>
      </c>
      <c r="AP110" s="111"/>
      <c r="AQ110" s="78"/>
      <c r="AR110" s="148" t="str">
        <f t="shared" si="57"/>
        <v/>
      </c>
      <c r="AS110" s="47" t="str">
        <f t="shared" si="84"/>
        <v/>
      </c>
      <c r="AT110" s="48" t="str">
        <f>IF(ISBLANK(AU110),"",VLOOKUP(AS110,OutputOsiris!$A$9:$A$1008,1,FALSE))</f>
        <v/>
      </c>
      <c r="AU110" s="111"/>
      <c r="AV110" s="78"/>
      <c r="AW110" s="148" t="str">
        <f t="shared" si="58"/>
        <v/>
      </c>
      <c r="AX110" s="47" t="str">
        <f t="shared" si="85"/>
        <v/>
      </c>
      <c r="AY110" s="48" t="str">
        <f>IF(ISBLANK(AZ110),"",VLOOKUP(AX110,OutputOsiris!$A$9:$A$1008,1,FALSE))</f>
        <v/>
      </c>
      <c r="AZ110" s="111"/>
      <c r="BA110" s="78"/>
      <c r="BB110" s="148" t="str">
        <f t="shared" si="59"/>
        <v/>
      </c>
      <c r="BC110" s="47" t="str">
        <f t="shared" si="86"/>
        <v/>
      </c>
      <c r="BD110" s="48" t="str">
        <f>IF(ISBLANK(BE110),"",VLOOKUP(BC110,OutputOsiris!$A$9:$A$1008,1,FALSE))</f>
        <v/>
      </c>
      <c r="BE110" s="111"/>
      <c r="BF110" s="78"/>
      <c r="BG110" s="148" t="str">
        <f t="shared" si="60"/>
        <v/>
      </c>
      <c r="BH110" s="47" t="str">
        <f t="shared" si="87"/>
        <v/>
      </c>
      <c r="BI110" s="48" t="str">
        <f>IF(ISBLANK(BJ110),"",VLOOKUP(BH110,OutputOsiris!$A$9:$A$1008,1,FALSE))</f>
        <v/>
      </c>
      <c r="BJ110" s="111"/>
      <c r="BK110" s="78"/>
      <c r="BL110" s="148" t="str">
        <f t="shared" si="61"/>
        <v/>
      </c>
      <c r="BM110" s="47" t="str">
        <f t="shared" si="88"/>
        <v/>
      </c>
      <c r="BN110" s="48" t="str">
        <f>IF(ISBLANK(BO110),"",VLOOKUP(BM110,OutputOsiris!$A$9:$A$1008,1,FALSE))</f>
        <v/>
      </c>
      <c r="BO110" s="111"/>
      <c r="BP110" s="78"/>
      <c r="BQ110" s="148" t="str">
        <f t="shared" si="62"/>
        <v/>
      </c>
      <c r="BR110" s="47" t="str">
        <f t="shared" si="89"/>
        <v/>
      </c>
      <c r="BS110" s="48" t="str">
        <f>IF(ISBLANK(BT110),"",VLOOKUP(BR110,OutputOsiris!$A$9:$A$1008,1,FALSE))</f>
        <v/>
      </c>
      <c r="BT110" s="111"/>
      <c r="BU110" s="78"/>
      <c r="BV110" s="148" t="str">
        <f t="shared" si="63"/>
        <v/>
      </c>
      <c r="BW110" s="47" t="str">
        <f t="shared" si="90"/>
        <v/>
      </c>
      <c r="BX110" s="48" t="str">
        <f>IF(ISBLANK(BY110),"",VLOOKUP(BW110,OutputOsiris!$A$9:$A$1008,1,FALSE))</f>
        <v/>
      </c>
      <c r="BY110" s="111"/>
      <c r="BZ110" s="78"/>
      <c r="CA110" s="148" t="str">
        <f t="shared" si="64"/>
        <v/>
      </c>
    </row>
    <row r="111" spans="1:79" x14ac:dyDescent="0.2">
      <c r="A111" s="47" t="str">
        <f>IF($H$1="Score",IF(OutputOsiris!A111&lt;&gt;"9999999",OutputOsiris!A111,""),"")</f>
        <v/>
      </c>
      <c r="B111" s="76" t="str">
        <f t="shared" si="65"/>
        <v/>
      </c>
      <c r="C111" s="143" t="str">
        <f t="shared" si="66"/>
        <v/>
      </c>
      <c r="D111" s="47" t="str">
        <f>IF($H$1="Cijfer",IF(OutputOsiris!A111&lt;&gt;"9999999",OutputOsiris!A111,""),"")</f>
        <v/>
      </c>
      <c r="E111" s="76" t="str">
        <f t="shared" si="67"/>
        <v/>
      </c>
      <c r="F111" s="143" t="str">
        <f t="shared" si="68"/>
        <v/>
      </c>
      <c r="G111" s="47" t="str">
        <f>IF(ISBLANK(OutputOsiris!B111),"",OutputOsiris!B111)</f>
        <v/>
      </c>
      <c r="H111" s="47">
        <f>IF(AND($AG$7&gt;0,OutputOsiris!$A111&lt;&gt;"9999999"),VLOOKUP(OutputOsiris!A111,$AD$9:$AG$1008,4,FALSE),"")</f>
        <v>0</v>
      </c>
      <c r="I111" s="47">
        <f t="shared" si="69"/>
        <v>0</v>
      </c>
      <c r="J111" s="47">
        <f>IF(AND($AL$7&gt;0,OutputOsiris!$A111&lt;&gt;"9999999"),VLOOKUP(OutputOsiris!A111,$AI$9:$AL$1008,4,FALSE),"")</f>
        <v>0</v>
      </c>
      <c r="K111" s="47">
        <f t="shared" si="70"/>
        <v>0</v>
      </c>
      <c r="L111" s="47" t="str">
        <f>IF(AND($AQ$7&gt;0,OutputOsiris!$A111&lt;&gt;"9999999"),VLOOKUP(OutputOsiris!A111,$AN$9:$AQ$1008,4,FALSE),"")</f>
        <v/>
      </c>
      <c r="M111" s="47" t="str">
        <f t="shared" si="71"/>
        <v/>
      </c>
      <c r="N111" s="47" t="str">
        <f>IF(AND($AV$7&gt;0,OutputOsiris!$A111&lt;&gt;"9999999"),VLOOKUP(OutputOsiris!A111,$AS$9:$AV$1008,4,FALSE),"")</f>
        <v/>
      </c>
      <c r="O111" s="47" t="str">
        <f t="shared" si="72"/>
        <v/>
      </c>
      <c r="P111" s="47" t="str">
        <f>IF(AND($BA$7&gt;0,OutputOsiris!$A111&lt;&gt;"9999999"),VLOOKUP(OutputOsiris!A111,$AX$9:$BA$1008,4,FALSE),"")</f>
        <v/>
      </c>
      <c r="Q111" s="47" t="str">
        <f t="shared" si="73"/>
        <v/>
      </c>
      <c r="R111" s="47" t="str">
        <f>IF(AND($BF$7&gt;0,OutputOsiris!$A111&lt;&gt;"9999999"),VLOOKUP(OutputOsiris!A111,$BC$9:$BF$1008,4,FALSE),"")</f>
        <v/>
      </c>
      <c r="S111" s="47" t="str">
        <f t="shared" si="74"/>
        <v/>
      </c>
      <c r="T111" s="47" t="str">
        <f>IF(AND($BK$7&gt;0,OutputOsiris!$A111&lt;&gt;"9999999"),VLOOKUP(OutputOsiris!A111,$BH$9:$BK$1008,4,FALSE),"")</f>
        <v/>
      </c>
      <c r="U111" s="47" t="str">
        <f t="shared" si="75"/>
        <v/>
      </c>
      <c r="V111" s="47" t="str">
        <f>IF(AND($BP$7&gt;0,OutputOsiris!$A111&lt;&gt;"9999999"),VLOOKUP(OutputOsiris!A111,$BM$9:$BP$1008,4,FALSE),"")</f>
        <v/>
      </c>
      <c r="W111" s="47" t="str">
        <f t="shared" si="76"/>
        <v/>
      </c>
      <c r="X111" s="47" t="str">
        <f>IF(AND($BU$7&gt;0,OutputOsiris!$A111&lt;&gt;"9999999"),VLOOKUP(OutputOsiris!A111,$BR$9:$BU$1008,4,FALSE),"")</f>
        <v/>
      </c>
      <c r="Y111" s="47" t="str">
        <f t="shared" si="77"/>
        <v/>
      </c>
      <c r="Z111" s="47" t="str">
        <f>IF(AND($BZ$7&gt;0,OutputOsiris!$A111&lt;&gt;"9999999"),VLOOKUP(OutputOsiris!A111,$BW$9:$BZ$1008,4,FALSE),"")</f>
        <v/>
      </c>
      <c r="AA111" s="47" t="str">
        <f t="shared" si="78"/>
        <v/>
      </c>
      <c r="AB111" s="47">
        <f t="shared" si="79"/>
        <v>0</v>
      </c>
      <c r="AC111" s="47">
        <f t="shared" si="80"/>
        <v>0</v>
      </c>
      <c r="AD111" s="47" t="str">
        <f t="shared" si="81"/>
        <v/>
      </c>
      <c r="AE111" s="48" t="str">
        <f>IF(ISBLANK(AF111),"",VLOOKUP(AD111,OutputOsiris!$A$9:$A$1008,1,FALSE))</f>
        <v/>
      </c>
      <c r="AF111" s="111"/>
      <c r="AG111" s="78"/>
      <c r="AH111" s="148" t="str">
        <f t="shared" si="55"/>
        <v/>
      </c>
      <c r="AI111" s="47" t="str">
        <f t="shared" si="82"/>
        <v/>
      </c>
      <c r="AJ111" s="48" t="str">
        <f>IF(ISBLANK(AK111),"",VLOOKUP(AI111,OutputOsiris!$A$9:$A$1008,1,FALSE))</f>
        <v/>
      </c>
      <c r="AK111" s="112"/>
      <c r="AL111" s="78"/>
      <c r="AM111" s="148" t="str">
        <f t="shared" si="56"/>
        <v/>
      </c>
      <c r="AN111" s="47" t="str">
        <f t="shared" si="83"/>
        <v/>
      </c>
      <c r="AO111" s="48" t="str">
        <f>IF(ISBLANK(AP111),"",VLOOKUP(AN111,OutputOsiris!$A$9:$A$1008,1,FALSE))</f>
        <v/>
      </c>
      <c r="AP111" s="111"/>
      <c r="AQ111" s="78"/>
      <c r="AR111" s="148" t="str">
        <f t="shared" si="57"/>
        <v/>
      </c>
      <c r="AS111" s="47" t="str">
        <f t="shared" si="84"/>
        <v/>
      </c>
      <c r="AT111" s="48" t="str">
        <f>IF(ISBLANK(AU111),"",VLOOKUP(AS111,OutputOsiris!$A$9:$A$1008,1,FALSE))</f>
        <v/>
      </c>
      <c r="AU111" s="111"/>
      <c r="AV111" s="78"/>
      <c r="AW111" s="148" t="str">
        <f t="shared" si="58"/>
        <v/>
      </c>
      <c r="AX111" s="47" t="str">
        <f t="shared" si="85"/>
        <v/>
      </c>
      <c r="AY111" s="48" t="str">
        <f>IF(ISBLANK(AZ111),"",VLOOKUP(AX111,OutputOsiris!$A$9:$A$1008,1,FALSE))</f>
        <v/>
      </c>
      <c r="AZ111" s="111"/>
      <c r="BA111" s="78"/>
      <c r="BB111" s="148" t="str">
        <f t="shared" si="59"/>
        <v/>
      </c>
      <c r="BC111" s="47" t="str">
        <f t="shared" si="86"/>
        <v/>
      </c>
      <c r="BD111" s="48" t="str">
        <f>IF(ISBLANK(BE111),"",VLOOKUP(BC111,OutputOsiris!$A$9:$A$1008,1,FALSE))</f>
        <v/>
      </c>
      <c r="BE111" s="111"/>
      <c r="BF111" s="78"/>
      <c r="BG111" s="148" t="str">
        <f t="shared" si="60"/>
        <v/>
      </c>
      <c r="BH111" s="47" t="str">
        <f t="shared" si="87"/>
        <v/>
      </c>
      <c r="BI111" s="48" t="str">
        <f>IF(ISBLANK(BJ111),"",VLOOKUP(BH111,OutputOsiris!$A$9:$A$1008,1,FALSE))</f>
        <v/>
      </c>
      <c r="BJ111" s="111"/>
      <c r="BK111" s="78"/>
      <c r="BL111" s="148" t="str">
        <f t="shared" si="61"/>
        <v/>
      </c>
      <c r="BM111" s="47" t="str">
        <f t="shared" si="88"/>
        <v/>
      </c>
      <c r="BN111" s="48" t="str">
        <f>IF(ISBLANK(BO111),"",VLOOKUP(BM111,OutputOsiris!$A$9:$A$1008,1,FALSE))</f>
        <v/>
      </c>
      <c r="BO111" s="111"/>
      <c r="BP111" s="78"/>
      <c r="BQ111" s="148" t="str">
        <f t="shared" si="62"/>
        <v/>
      </c>
      <c r="BR111" s="47" t="str">
        <f t="shared" si="89"/>
        <v/>
      </c>
      <c r="BS111" s="48" t="str">
        <f>IF(ISBLANK(BT111),"",VLOOKUP(BR111,OutputOsiris!$A$9:$A$1008,1,FALSE))</f>
        <v/>
      </c>
      <c r="BT111" s="111"/>
      <c r="BU111" s="78"/>
      <c r="BV111" s="148" t="str">
        <f t="shared" si="63"/>
        <v/>
      </c>
      <c r="BW111" s="47" t="str">
        <f t="shared" si="90"/>
        <v/>
      </c>
      <c r="BX111" s="48" t="str">
        <f>IF(ISBLANK(BY111),"",VLOOKUP(BW111,OutputOsiris!$A$9:$A$1008,1,FALSE))</f>
        <v/>
      </c>
      <c r="BY111" s="111"/>
      <c r="BZ111" s="78"/>
      <c r="CA111" s="148" t="str">
        <f t="shared" si="64"/>
        <v/>
      </c>
    </row>
    <row r="112" spans="1:79" x14ac:dyDescent="0.2">
      <c r="A112" s="47" t="str">
        <f>IF($H$1="Score",IF(OutputOsiris!A112&lt;&gt;"9999999",OutputOsiris!A112,""),"")</f>
        <v/>
      </c>
      <c r="B112" s="76" t="str">
        <f t="shared" si="65"/>
        <v/>
      </c>
      <c r="C112" s="143" t="str">
        <f t="shared" si="66"/>
        <v/>
      </c>
      <c r="D112" s="47" t="str">
        <f>IF($H$1="Cijfer",IF(OutputOsiris!A112&lt;&gt;"9999999",OutputOsiris!A112,""),"")</f>
        <v/>
      </c>
      <c r="E112" s="76" t="str">
        <f t="shared" si="67"/>
        <v/>
      </c>
      <c r="F112" s="143" t="str">
        <f t="shared" si="68"/>
        <v/>
      </c>
      <c r="G112" s="47" t="str">
        <f>IF(ISBLANK(OutputOsiris!B112),"",OutputOsiris!B112)</f>
        <v/>
      </c>
      <c r="H112" s="47">
        <f>IF(AND($AG$7&gt;0,OutputOsiris!$A112&lt;&gt;"9999999"),VLOOKUP(OutputOsiris!A112,$AD$9:$AG$1008,4,FALSE),"")</f>
        <v>0</v>
      </c>
      <c r="I112" s="47">
        <f t="shared" si="69"/>
        <v>0</v>
      </c>
      <c r="J112" s="47">
        <f>IF(AND($AL$7&gt;0,OutputOsiris!$A112&lt;&gt;"9999999"),VLOOKUP(OutputOsiris!A112,$AI$9:$AL$1008,4,FALSE),"")</f>
        <v>0</v>
      </c>
      <c r="K112" s="47">
        <f t="shared" si="70"/>
        <v>0</v>
      </c>
      <c r="L112" s="47" t="str">
        <f>IF(AND($AQ$7&gt;0,OutputOsiris!$A112&lt;&gt;"9999999"),VLOOKUP(OutputOsiris!A112,$AN$9:$AQ$1008,4,FALSE),"")</f>
        <v/>
      </c>
      <c r="M112" s="47" t="str">
        <f t="shared" si="71"/>
        <v/>
      </c>
      <c r="N112" s="47" t="str">
        <f>IF(AND($AV$7&gt;0,OutputOsiris!$A112&lt;&gt;"9999999"),VLOOKUP(OutputOsiris!A112,$AS$9:$AV$1008,4,FALSE),"")</f>
        <v/>
      </c>
      <c r="O112" s="47" t="str">
        <f t="shared" si="72"/>
        <v/>
      </c>
      <c r="P112" s="47" t="str">
        <f>IF(AND($BA$7&gt;0,OutputOsiris!$A112&lt;&gt;"9999999"),VLOOKUP(OutputOsiris!A112,$AX$9:$BA$1008,4,FALSE),"")</f>
        <v/>
      </c>
      <c r="Q112" s="47" t="str">
        <f t="shared" si="73"/>
        <v/>
      </c>
      <c r="R112" s="47" t="str">
        <f>IF(AND($BF$7&gt;0,OutputOsiris!$A112&lt;&gt;"9999999"),VLOOKUP(OutputOsiris!A112,$BC$9:$BF$1008,4,FALSE),"")</f>
        <v/>
      </c>
      <c r="S112" s="47" t="str">
        <f t="shared" si="74"/>
        <v/>
      </c>
      <c r="T112" s="47" t="str">
        <f>IF(AND($BK$7&gt;0,OutputOsiris!$A112&lt;&gt;"9999999"),VLOOKUP(OutputOsiris!A112,$BH$9:$BK$1008,4,FALSE),"")</f>
        <v/>
      </c>
      <c r="U112" s="47" t="str">
        <f t="shared" si="75"/>
        <v/>
      </c>
      <c r="V112" s="47" t="str">
        <f>IF(AND($BP$7&gt;0,OutputOsiris!$A112&lt;&gt;"9999999"),VLOOKUP(OutputOsiris!A112,$BM$9:$BP$1008,4,FALSE),"")</f>
        <v/>
      </c>
      <c r="W112" s="47" t="str">
        <f t="shared" si="76"/>
        <v/>
      </c>
      <c r="X112" s="47" t="str">
        <f>IF(AND($BU$7&gt;0,OutputOsiris!$A112&lt;&gt;"9999999"),VLOOKUP(OutputOsiris!A112,$BR$9:$BU$1008,4,FALSE),"")</f>
        <v/>
      </c>
      <c r="Y112" s="47" t="str">
        <f t="shared" si="77"/>
        <v/>
      </c>
      <c r="Z112" s="47" t="str">
        <f>IF(AND($BZ$7&gt;0,OutputOsiris!$A112&lt;&gt;"9999999"),VLOOKUP(OutputOsiris!A112,$BW$9:$BZ$1008,4,FALSE),"")</f>
        <v/>
      </c>
      <c r="AA112" s="47" t="str">
        <f t="shared" si="78"/>
        <v/>
      </c>
      <c r="AB112" s="47">
        <f t="shared" si="79"/>
        <v>0</v>
      </c>
      <c r="AC112" s="47">
        <f t="shared" si="80"/>
        <v>0</v>
      </c>
      <c r="AD112" s="47" t="str">
        <f t="shared" si="81"/>
        <v/>
      </c>
      <c r="AE112" s="48" t="str">
        <f>IF(ISBLANK(AF112),"",VLOOKUP(AD112,OutputOsiris!$A$9:$A$1008,1,FALSE))</f>
        <v/>
      </c>
      <c r="AF112" s="111"/>
      <c r="AG112" s="78"/>
      <c r="AH112" s="148" t="str">
        <f t="shared" si="55"/>
        <v/>
      </c>
      <c r="AI112" s="47" t="str">
        <f t="shared" si="82"/>
        <v/>
      </c>
      <c r="AJ112" s="48" t="str">
        <f>IF(ISBLANK(AK112),"",VLOOKUP(AI112,OutputOsiris!$A$9:$A$1008,1,FALSE))</f>
        <v/>
      </c>
      <c r="AK112" s="112"/>
      <c r="AL112" s="78"/>
      <c r="AM112" s="148" t="str">
        <f t="shared" si="56"/>
        <v/>
      </c>
      <c r="AN112" s="47" t="str">
        <f t="shared" si="83"/>
        <v/>
      </c>
      <c r="AO112" s="48" t="str">
        <f>IF(ISBLANK(AP112),"",VLOOKUP(AN112,OutputOsiris!$A$9:$A$1008,1,FALSE))</f>
        <v/>
      </c>
      <c r="AP112" s="111"/>
      <c r="AQ112" s="78"/>
      <c r="AR112" s="148" t="str">
        <f t="shared" si="57"/>
        <v/>
      </c>
      <c r="AS112" s="47" t="str">
        <f t="shared" si="84"/>
        <v/>
      </c>
      <c r="AT112" s="48" t="str">
        <f>IF(ISBLANK(AU112),"",VLOOKUP(AS112,OutputOsiris!$A$9:$A$1008,1,FALSE))</f>
        <v/>
      </c>
      <c r="AU112" s="111"/>
      <c r="AV112" s="78"/>
      <c r="AW112" s="148" t="str">
        <f t="shared" si="58"/>
        <v/>
      </c>
      <c r="AX112" s="47" t="str">
        <f t="shared" si="85"/>
        <v/>
      </c>
      <c r="AY112" s="48" t="str">
        <f>IF(ISBLANK(AZ112),"",VLOOKUP(AX112,OutputOsiris!$A$9:$A$1008,1,FALSE))</f>
        <v/>
      </c>
      <c r="AZ112" s="111"/>
      <c r="BA112" s="78"/>
      <c r="BB112" s="148" t="str">
        <f t="shared" si="59"/>
        <v/>
      </c>
      <c r="BC112" s="47" t="str">
        <f t="shared" si="86"/>
        <v/>
      </c>
      <c r="BD112" s="48" t="str">
        <f>IF(ISBLANK(BE112),"",VLOOKUP(BC112,OutputOsiris!$A$9:$A$1008,1,FALSE))</f>
        <v/>
      </c>
      <c r="BE112" s="111"/>
      <c r="BF112" s="78"/>
      <c r="BG112" s="148" t="str">
        <f t="shared" si="60"/>
        <v/>
      </c>
      <c r="BH112" s="47" t="str">
        <f t="shared" si="87"/>
        <v/>
      </c>
      <c r="BI112" s="48" t="str">
        <f>IF(ISBLANK(BJ112),"",VLOOKUP(BH112,OutputOsiris!$A$9:$A$1008,1,FALSE))</f>
        <v/>
      </c>
      <c r="BJ112" s="111"/>
      <c r="BK112" s="78"/>
      <c r="BL112" s="148" t="str">
        <f t="shared" si="61"/>
        <v/>
      </c>
      <c r="BM112" s="47" t="str">
        <f t="shared" si="88"/>
        <v/>
      </c>
      <c r="BN112" s="48" t="str">
        <f>IF(ISBLANK(BO112),"",VLOOKUP(BM112,OutputOsiris!$A$9:$A$1008,1,FALSE))</f>
        <v/>
      </c>
      <c r="BO112" s="111"/>
      <c r="BP112" s="78"/>
      <c r="BQ112" s="148" t="str">
        <f t="shared" si="62"/>
        <v/>
      </c>
      <c r="BR112" s="47" t="str">
        <f t="shared" si="89"/>
        <v/>
      </c>
      <c r="BS112" s="48" t="str">
        <f>IF(ISBLANK(BT112),"",VLOOKUP(BR112,OutputOsiris!$A$9:$A$1008,1,FALSE))</f>
        <v/>
      </c>
      <c r="BT112" s="111"/>
      <c r="BU112" s="78"/>
      <c r="BV112" s="148" t="str">
        <f t="shared" si="63"/>
        <v/>
      </c>
      <c r="BW112" s="47" t="str">
        <f t="shared" si="90"/>
        <v/>
      </c>
      <c r="BX112" s="48" t="str">
        <f>IF(ISBLANK(BY112),"",VLOOKUP(BW112,OutputOsiris!$A$9:$A$1008,1,FALSE))</f>
        <v/>
      </c>
      <c r="BY112" s="111"/>
      <c r="BZ112" s="78"/>
      <c r="CA112" s="148" t="str">
        <f t="shared" si="64"/>
        <v/>
      </c>
    </row>
    <row r="113" spans="1:79" x14ac:dyDescent="0.2">
      <c r="A113" s="47" t="str">
        <f>IF($H$1="Score",IF(OutputOsiris!A113&lt;&gt;"9999999",OutputOsiris!A113,""),"")</f>
        <v/>
      </c>
      <c r="B113" s="76" t="str">
        <f t="shared" si="65"/>
        <v/>
      </c>
      <c r="C113" s="143" t="str">
        <f t="shared" si="66"/>
        <v/>
      </c>
      <c r="D113" s="47" t="str">
        <f>IF($H$1="Cijfer",IF(OutputOsiris!A113&lt;&gt;"9999999",OutputOsiris!A113,""),"")</f>
        <v/>
      </c>
      <c r="E113" s="76" t="str">
        <f t="shared" si="67"/>
        <v/>
      </c>
      <c r="F113" s="143" t="str">
        <f t="shared" si="68"/>
        <v/>
      </c>
      <c r="G113" s="47" t="str">
        <f>IF(ISBLANK(OutputOsiris!B113),"",OutputOsiris!B113)</f>
        <v/>
      </c>
      <c r="H113" s="47">
        <f>IF(AND($AG$7&gt;0,OutputOsiris!$A113&lt;&gt;"9999999"),VLOOKUP(OutputOsiris!A113,$AD$9:$AG$1008,4,FALSE),"")</f>
        <v>0</v>
      </c>
      <c r="I113" s="47">
        <f t="shared" si="69"/>
        <v>0</v>
      </c>
      <c r="J113" s="47">
        <f>IF(AND($AL$7&gt;0,OutputOsiris!$A113&lt;&gt;"9999999"),VLOOKUP(OutputOsiris!A113,$AI$9:$AL$1008,4,FALSE),"")</f>
        <v>0</v>
      </c>
      <c r="K113" s="47">
        <f t="shared" si="70"/>
        <v>0</v>
      </c>
      <c r="L113" s="47" t="str">
        <f>IF(AND($AQ$7&gt;0,OutputOsiris!$A113&lt;&gt;"9999999"),VLOOKUP(OutputOsiris!A113,$AN$9:$AQ$1008,4,FALSE),"")</f>
        <v/>
      </c>
      <c r="M113" s="47" t="str">
        <f t="shared" si="71"/>
        <v/>
      </c>
      <c r="N113" s="47" t="str">
        <f>IF(AND($AV$7&gt;0,OutputOsiris!$A113&lt;&gt;"9999999"),VLOOKUP(OutputOsiris!A113,$AS$9:$AV$1008,4,FALSE),"")</f>
        <v/>
      </c>
      <c r="O113" s="47" t="str">
        <f t="shared" si="72"/>
        <v/>
      </c>
      <c r="P113" s="47" t="str">
        <f>IF(AND($BA$7&gt;0,OutputOsiris!$A113&lt;&gt;"9999999"),VLOOKUP(OutputOsiris!A113,$AX$9:$BA$1008,4,FALSE),"")</f>
        <v/>
      </c>
      <c r="Q113" s="47" t="str">
        <f t="shared" si="73"/>
        <v/>
      </c>
      <c r="R113" s="47" t="str">
        <f>IF(AND($BF$7&gt;0,OutputOsiris!$A113&lt;&gt;"9999999"),VLOOKUP(OutputOsiris!A113,$BC$9:$BF$1008,4,FALSE),"")</f>
        <v/>
      </c>
      <c r="S113" s="47" t="str">
        <f t="shared" si="74"/>
        <v/>
      </c>
      <c r="T113" s="47" t="str">
        <f>IF(AND($BK$7&gt;0,OutputOsiris!$A113&lt;&gt;"9999999"),VLOOKUP(OutputOsiris!A113,$BH$9:$BK$1008,4,FALSE),"")</f>
        <v/>
      </c>
      <c r="U113" s="47" t="str">
        <f t="shared" si="75"/>
        <v/>
      </c>
      <c r="V113" s="47" t="str">
        <f>IF(AND($BP$7&gt;0,OutputOsiris!$A113&lt;&gt;"9999999"),VLOOKUP(OutputOsiris!A113,$BM$9:$BP$1008,4,FALSE),"")</f>
        <v/>
      </c>
      <c r="W113" s="47" t="str">
        <f t="shared" si="76"/>
        <v/>
      </c>
      <c r="X113" s="47" t="str">
        <f>IF(AND($BU$7&gt;0,OutputOsiris!$A113&lt;&gt;"9999999"),VLOOKUP(OutputOsiris!A113,$BR$9:$BU$1008,4,FALSE),"")</f>
        <v/>
      </c>
      <c r="Y113" s="47" t="str">
        <f t="shared" si="77"/>
        <v/>
      </c>
      <c r="Z113" s="47" t="str">
        <f>IF(AND($BZ$7&gt;0,OutputOsiris!$A113&lt;&gt;"9999999"),VLOOKUP(OutputOsiris!A113,$BW$9:$BZ$1008,4,FALSE),"")</f>
        <v/>
      </c>
      <c r="AA113" s="47" t="str">
        <f t="shared" si="78"/>
        <v/>
      </c>
      <c r="AB113" s="47">
        <f t="shared" si="79"/>
        <v>0</v>
      </c>
      <c r="AC113" s="47">
        <f t="shared" si="80"/>
        <v>0</v>
      </c>
      <c r="AD113" s="47" t="str">
        <f t="shared" si="81"/>
        <v/>
      </c>
      <c r="AE113" s="48" t="str">
        <f>IF(ISBLANK(AF113),"",VLOOKUP(AD113,OutputOsiris!$A$9:$A$1008,1,FALSE))</f>
        <v/>
      </c>
      <c r="AF113" s="111"/>
      <c r="AG113" s="78"/>
      <c r="AH113" s="148" t="str">
        <f t="shared" si="55"/>
        <v/>
      </c>
      <c r="AI113" s="47" t="str">
        <f t="shared" si="82"/>
        <v/>
      </c>
      <c r="AJ113" s="48" t="str">
        <f>IF(ISBLANK(AK113),"",VLOOKUP(AI113,OutputOsiris!$A$9:$A$1008,1,FALSE))</f>
        <v/>
      </c>
      <c r="AK113" s="112"/>
      <c r="AL113" s="78"/>
      <c r="AM113" s="148" t="str">
        <f t="shared" si="56"/>
        <v/>
      </c>
      <c r="AN113" s="47" t="str">
        <f t="shared" si="83"/>
        <v/>
      </c>
      <c r="AO113" s="48" t="str">
        <f>IF(ISBLANK(AP113),"",VLOOKUP(AN113,OutputOsiris!$A$9:$A$1008,1,FALSE))</f>
        <v/>
      </c>
      <c r="AP113" s="111"/>
      <c r="AQ113" s="78"/>
      <c r="AR113" s="148" t="str">
        <f t="shared" si="57"/>
        <v/>
      </c>
      <c r="AS113" s="47" t="str">
        <f t="shared" si="84"/>
        <v/>
      </c>
      <c r="AT113" s="48" t="str">
        <f>IF(ISBLANK(AU113),"",VLOOKUP(AS113,OutputOsiris!$A$9:$A$1008,1,FALSE))</f>
        <v/>
      </c>
      <c r="AU113" s="111"/>
      <c r="AV113" s="78"/>
      <c r="AW113" s="148" t="str">
        <f t="shared" si="58"/>
        <v/>
      </c>
      <c r="AX113" s="47" t="str">
        <f t="shared" si="85"/>
        <v/>
      </c>
      <c r="AY113" s="48" t="str">
        <f>IF(ISBLANK(AZ113),"",VLOOKUP(AX113,OutputOsiris!$A$9:$A$1008,1,FALSE))</f>
        <v/>
      </c>
      <c r="AZ113" s="111"/>
      <c r="BA113" s="78"/>
      <c r="BB113" s="148" t="str">
        <f t="shared" si="59"/>
        <v/>
      </c>
      <c r="BC113" s="47" t="str">
        <f t="shared" si="86"/>
        <v/>
      </c>
      <c r="BD113" s="48" t="str">
        <f>IF(ISBLANK(BE113),"",VLOOKUP(BC113,OutputOsiris!$A$9:$A$1008,1,FALSE))</f>
        <v/>
      </c>
      <c r="BE113" s="111"/>
      <c r="BF113" s="78"/>
      <c r="BG113" s="148" t="str">
        <f t="shared" si="60"/>
        <v/>
      </c>
      <c r="BH113" s="47" t="str">
        <f t="shared" si="87"/>
        <v/>
      </c>
      <c r="BI113" s="48" t="str">
        <f>IF(ISBLANK(BJ113),"",VLOOKUP(BH113,OutputOsiris!$A$9:$A$1008,1,FALSE))</f>
        <v/>
      </c>
      <c r="BJ113" s="111"/>
      <c r="BK113" s="78"/>
      <c r="BL113" s="148" t="str">
        <f t="shared" si="61"/>
        <v/>
      </c>
      <c r="BM113" s="47" t="str">
        <f t="shared" si="88"/>
        <v/>
      </c>
      <c r="BN113" s="48" t="str">
        <f>IF(ISBLANK(BO113),"",VLOOKUP(BM113,OutputOsiris!$A$9:$A$1008,1,FALSE))</f>
        <v/>
      </c>
      <c r="BO113" s="111"/>
      <c r="BP113" s="78"/>
      <c r="BQ113" s="148" t="str">
        <f t="shared" si="62"/>
        <v/>
      </c>
      <c r="BR113" s="47" t="str">
        <f t="shared" si="89"/>
        <v/>
      </c>
      <c r="BS113" s="48" t="str">
        <f>IF(ISBLANK(BT113),"",VLOOKUP(BR113,OutputOsiris!$A$9:$A$1008,1,FALSE))</f>
        <v/>
      </c>
      <c r="BT113" s="111"/>
      <c r="BU113" s="78"/>
      <c r="BV113" s="148" t="str">
        <f t="shared" si="63"/>
        <v/>
      </c>
      <c r="BW113" s="47" t="str">
        <f t="shared" si="90"/>
        <v/>
      </c>
      <c r="BX113" s="48" t="str">
        <f>IF(ISBLANK(BY113),"",VLOOKUP(BW113,OutputOsiris!$A$9:$A$1008,1,FALSE))</f>
        <v/>
      </c>
      <c r="BY113" s="111"/>
      <c r="BZ113" s="78"/>
      <c r="CA113" s="148" t="str">
        <f t="shared" si="64"/>
        <v/>
      </c>
    </row>
    <row r="114" spans="1:79" x14ac:dyDescent="0.2">
      <c r="A114" s="47" t="str">
        <f>IF($H$1="Score",IF(OutputOsiris!A114&lt;&gt;"9999999",OutputOsiris!A114,""),"")</f>
        <v/>
      </c>
      <c r="B114" s="76" t="str">
        <f t="shared" si="65"/>
        <v/>
      </c>
      <c r="C114" s="143" t="str">
        <f t="shared" si="66"/>
        <v/>
      </c>
      <c r="D114" s="47" t="str">
        <f>IF($H$1="Cijfer",IF(OutputOsiris!A114&lt;&gt;"9999999",OutputOsiris!A114,""),"")</f>
        <v/>
      </c>
      <c r="E114" s="76" t="str">
        <f t="shared" si="67"/>
        <v/>
      </c>
      <c r="F114" s="143" t="str">
        <f t="shared" si="68"/>
        <v/>
      </c>
      <c r="G114" s="47" t="str">
        <f>IF(ISBLANK(OutputOsiris!B114),"",OutputOsiris!B114)</f>
        <v/>
      </c>
      <c r="H114" s="47">
        <f>IF(AND($AG$7&gt;0,OutputOsiris!$A114&lt;&gt;"9999999"),VLOOKUP(OutputOsiris!A114,$AD$9:$AG$1008,4,FALSE),"")</f>
        <v>0</v>
      </c>
      <c r="I114" s="47">
        <f t="shared" si="69"/>
        <v>0</v>
      </c>
      <c r="J114" s="47">
        <f>IF(AND($AL$7&gt;0,OutputOsiris!$A114&lt;&gt;"9999999"),VLOOKUP(OutputOsiris!A114,$AI$9:$AL$1008,4,FALSE),"")</f>
        <v>0</v>
      </c>
      <c r="K114" s="47">
        <f t="shared" si="70"/>
        <v>0</v>
      </c>
      <c r="L114" s="47" t="str">
        <f>IF(AND($AQ$7&gt;0,OutputOsiris!$A114&lt;&gt;"9999999"),VLOOKUP(OutputOsiris!A114,$AN$9:$AQ$1008,4,FALSE),"")</f>
        <v/>
      </c>
      <c r="M114" s="47" t="str">
        <f t="shared" si="71"/>
        <v/>
      </c>
      <c r="N114" s="47" t="str">
        <f>IF(AND($AV$7&gt;0,OutputOsiris!$A114&lt;&gt;"9999999"),VLOOKUP(OutputOsiris!A114,$AS$9:$AV$1008,4,FALSE),"")</f>
        <v/>
      </c>
      <c r="O114" s="47" t="str">
        <f t="shared" si="72"/>
        <v/>
      </c>
      <c r="P114" s="47" t="str">
        <f>IF(AND($BA$7&gt;0,OutputOsiris!$A114&lt;&gt;"9999999"),VLOOKUP(OutputOsiris!A114,$AX$9:$BA$1008,4,FALSE),"")</f>
        <v/>
      </c>
      <c r="Q114" s="47" t="str">
        <f t="shared" si="73"/>
        <v/>
      </c>
      <c r="R114" s="47" t="str">
        <f>IF(AND($BF$7&gt;0,OutputOsiris!$A114&lt;&gt;"9999999"),VLOOKUP(OutputOsiris!A114,$BC$9:$BF$1008,4,FALSE),"")</f>
        <v/>
      </c>
      <c r="S114" s="47" t="str">
        <f t="shared" si="74"/>
        <v/>
      </c>
      <c r="T114" s="47" t="str">
        <f>IF(AND($BK$7&gt;0,OutputOsiris!$A114&lt;&gt;"9999999"),VLOOKUP(OutputOsiris!A114,$BH$9:$BK$1008,4,FALSE),"")</f>
        <v/>
      </c>
      <c r="U114" s="47" t="str">
        <f t="shared" si="75"/>
        <v/>
      </c>
      <c r="V114" s="47" t="str">
        <f>IF(AND($BP$7&gt;0,OutputOsiris!$A114&lt;&gt;"9999999"),VLOOKUP(OutputOsiris!A114,$BM$9:$BP$1008,4,FALSE),"")</f>
        <v/>
      </c>
      <c r="W114" s="47" t="str">
        <f t="shared" si="76"/>
        <v/>
      </c>
      <c r="X114" s="47" t="str">
        <f>IF(AND($BU$7&gt;0,OutputOsiris!$A114&lt;&gt;"9999999"),VLOOKUP(OutputOsiris!A114,$BR$9:$BU$1008,4,FALSE),"")</f>
        <v/>
      </c>
      <c r="Y114" s="47" t="str">
        <f t="shared" si="77"/>
        <v/>
      </c>
      <c r="Z114" s="47" t="str">
        <f>IF(AND($BZ$7&gt;0,OutputOsiris!$A114&lt;&gt;"9999999"),VLOOKUP(OutputOsiris!A114,$BW$9:$BZ$1008,4,FALSE),"")</f>
        <v/>
      </c>
      <c r="AA114" s="47" t="str">
        <f t="shared" si="78"/>
        <v/>
      </c>
      <c r="AB114" s="47">
        <f t="shared" si="79"/>
        <v>0</v>
      </c>
      <c r="AC114" s="47">
        <f t="shared" si="80"/>
        <v>0</v>
      </c>
      <c r="AD114" s="47" t="str">
        <f t="shared" si="81"/>
        <v/>
      </c>
      <c r="AE114" s="48" t="str">
        <f>IF(ISBLANK(AF114),"",VLOOKUP(AD114,OutputOsiris!$A$9:$A$1008,1,FALSE))</f>
        <v/>
      </c>
      <c r="AF114" s="111"/>
      <c r="AG114" s="78"/>
      <c r="AH114" s="148" t="str">
        <f t="shared" si="55"/>
        <v/>
      </c>
      <c r="AI114" s="47" t="str">
        <f t="shared" si="82"/>
        <v/>
      </c>
      <c r="AJ114" s="48" t="str">
        <f>IF(ISBLANK(AK114),"",VLOOKUP(AI114,OutputOsiris!$A$9:$A$1008,1,FALSE))</f>
        <v/>
      </c>
      <c r="AK114" s="112"/>
      <c r="AL114" s="78"/>
      <c r="AM114" s="148" t="str">
        <f t="shared" si="56"/>
        <v/>
      </c>
      <c r="AN114" s="47" t="str">
        <f t="shared" si="83"/>
        <v/>
      </c>
      <c r="AO114" s="48" t="str">
        <f>IF(ISBLANK(AP114),"",VLOOKUP(AN114,OutputOsiris!$A$9:$A$1008,1,FALSE))</f>
        <v/>
      </c>
      <c r="AP114" s="111"/>
      <c r="AQ114" s="78"/>
      <c r="AR114" s="148" t="str">
        <f t="shared" si="57"/>
        <v/>
      </c>
      <c r="AS114" s="47" t="str">
        <f t="shared" si="84"/>
        <v/>
      </c>
      <c r="AT114" s="48" t="str">
        <f>IF(ISBLANK(AU114),"",VLOOKUP(AS114,OutputOsiris!$A$9:$A$1008,1,FALSE))</f>
        <v/>
      </c>
      <c r="AU114" s="111"/>
      <c r="AV114" s="78"/>
      <c r="AW114" s="148" t="str">
        <f t="shared" si="58"/>
        <v/>
      </c>
      <c r="AX114" s="47" t="str">
        <f t="shared" si="85"/>
        <v/>
      </c>
      <c r="AY114" s="48" t="str">
        <f>IF(ISBLANK(AZ114),"",VLOOKUP(AX114,OutputOsiris!$A$9:$A$1008,1,FALSE))</f>
        <v/>
      </c>
      <c r="AZ114" s="111"/>
      <c r="BA114" s="78"/>
      <c r="BB114" s="148" t="str">
        <f t="shared" si="59"/>
        <v/>
      </c>
      <c r="BC114" s="47" t="str">
        <f t="shared" si="86"/>
        <v/>
      </c>
      <c r="BD114" s="48" t="str">
        <f>IF(ISBLANK(BE114),"",VLOOKUP(BC114,OutputOsiris!$A$9:$A$1008,1,FALSE))</f>
        <v/>
      </c>
      <c r="BE114" s="111"/>
      <c r="BF114" s="78"/>
      <c r="BG114" s="148" t="str">
        <f t="shared" si="60"/>
        <v/>
      </c>
      <c r="BH114" s="47" t="str">
        <f t="shared" si="87"/>
        <v/>
      </c>
      <c r="BI114" s="48" t="str">
        <f>IF(ISBLANK(BJ114),"",VLOOKUP(BH114,OutputOsiris!$A$9:$A$1008,1,FALSE))</f>
        <v/>
      </c>
      <c r="BJ114" s="111"/>
      <c r="BK114" s="78"/>
      <c r="BL114" s="148" t="str">
        <f t="shared" si="61"/>
        <v/>
      </c>
      <c r="BM114" s="47" t="str">
        <f t="shared" si="88"/>
        <v/>
      </c>
      <c r="BN114" s="48" t="str">
        <f>IF(ISBLANK(BO114),"",VLOOKUP(BM114,OutputOsiris!$A$9:$A$1008,1,FALSE))</f>
        <v/>
      </c>
      <c r="BO114" s="111"/>
      <c r="BP114" s="78"/>
      <c r="BQ114" s="148" t="str">
        <f t="shared" si="62"/>
        <v/>
      </c>
      <c r="BR114" s="47" t="str">
        <f t="shared" si="89"/>
        <v/>
      </c>
      <c r="BS114" s="48" t="str">
        <f>IF(ISBLANK(BT114),"",VLOOKUP(BR114,OutputOsiris!$A$9:$A$1008,1,FALSE))</f>
        <v/>
      </c>
      <c r="BT114" s="111"/>
      <c r="BU114" s="78"/>
      <c r="BV114" s="148" t="str">
        <f t="shared" si="63"/>
        <v/>
      </c>
      <c r="BW114" s="47" t="str">
        <f t="shared" si="90"/>
        <v/>
      </c>
      <c r="BX114" s="48" t="str">
        <f>IF(ISBLANK(BY114),"",VLOOKUP(BW114,OutputOsiris!$A$9:$A$1008,1,FALSE))</f>
        <v/>
      </c>
      <c r="BY114" s="111"/>
      <c r="BZ114" s="78"/>
      <c r="CA114" s="148" t="str">
        <f t="shared" si="64"/>
        <v/>
      </c>
    </row>
    <row r="115" spans="1:79" x14ac:dyDescent="0.2">
      <c r="A115" s="47" t="str">
        <f>IF($H$1="Score",IF(OutputOsiris!A115&lt;&gt;"9999999",OutputOsiris!A115,""),"")</f>
        <v/>
      </c>
      <c r="B115" s="76" t="str">
        <f t="shared" si="65"/>
        <v/>
      </c>
      <c r="C115" s="143" t="str">
        <f t="shared" si="66"/>
        <v/>
      </c>
      <c r="D115" s="47" t="str">
        <f>IF($H$1="Cijfer",IF(OutputOsiris!A115&lt;&gt;"9999999",OutputOsiris!A115,""),"")</f>
        <v/>
      </c>
      <c r="E115" s="76" t="str">
        <f t="shared" si="67"/>
        <v/>
      </c>
      <c r="F115" s="143" t="str">
        <f t="shared" si="68"/>
        <v/>
      </c>
      <c r="G115" s="47" t="str">
        <f>IF(ISBLANK(OutputOsiris!B115),"",OutputOsiris!B115)</f>
        <v/>
      </c>
      <c r="H115" s="47">
        <f>IF(AND($AG$7&gt;0,OutputOsiris!$A115&lt;&gt;"9999999"),VLOOKUP(OutputOsiris!A115,$AD$9:$AG$1008,4,FALSE),"")</f>
        <v>0</v>
      </c>
      <c r="I115" s="47">
        <f t="shared" si="69"/>
        <v>0</v>
      </c>
      <c r="J115" s="47">
        <f>IF(AND($AL$7&gt;0,OutputOsiris!$A115&lt;&gt;"9999999"),VLOOKUP(OutputOsiris!A115,$AI$9:$AL$1008,4,FALSE),"")</f>
        <v>0</v>
      </c>
      <c r="K115" s="47">
        <f t="shared" si="70"/>
        <v>0</v>
      </c>
      <c r="L115" s="47" t="str">
        <f>IF(AND($AQ$7&gt;0,OutputOsiris!$A115&lt;&gt;"9999999"),VLOOKUP(OutputOsiris!A115,$AN$9:$AQ$1008,4,FALSE),"")</f>
        <v/>
      </c>
      <c r="M115" s="47" t="str">
        <f t="shared" si="71"/>
        <v/>
      </c>
      <c r="N115" s="47" t="str">
        <f>IF(AND($AV$7&gt;0,OutputOsiris!$A115&lt;&gt;"9999999"),VLOOKUP(OutputOsiris!A115,$AS$9:$AV$1008,4,FALSE),"")</f>
        <v/>
      </c>
      <c r="O115" s="47" t="str">
        <f t="shared" si="72"/>
        <v/>
      </c>
      <c r="P115" s="47" t="str">
        <f>IF(AND($BA$7&gt;0,OutputOsiris!$A115&lt;&gt;"9999999"),VLOOKUP(OutputOsiris!A115,$AX$9:$BA$1008,4,FALSE),"")</f>
        <v/>
      </c>
      <c r="Q115" s="47" t="str">
        <f t="shared" si="73"/>
        <v/>
      </c>
      <c r="R115" s="47" t="str">
        <f>IF(AND($BF$7&gt;0,OutputOsiris!$A115&lt;&gt;"9999999"),VLOOKUP(OutputOsiris!A115,$BC$9:$BF$1008,4,FALSE),"")</f>
        <v/>
      </c>
      <c r="S115" s="47" t="str">
        <f t="shared" si="74"/>
        <v/>
      </c>
      <c r="T115" s="47" t="str">
        <f>IF(AND($BK$7&gt;0,OutputOsiris!$A115&lt;&gt;"9999999"),VLOOKUP(OutputOsiris!A115,$BH$9:$BK$1008,4,FALSE),"")</f>
        <v/>
      </c>
      <c r="U115" s="47" t="str">
        <f t="shared" si="75"/>
        <v/>
      </c>
      <c r="V115" s="47" t="str">
        <f>IF(AND($BP$7&gt;0,OutputOsiris!$A115&lt;&gt;"9999999"),VLOOKUP(OutputOsiris!A115,$BM$9:$BP$1008,4,FALSE),"")</f>
        <v/>
      </c>
      <c r="W115" s="47" t="str">
        <f t="shared" si="76"/>
        <v/>
      </c>
      <c r="X115" s="47" t="str">
        <f>IF(AND($BU$7&gt;0,OutputOsiris!$A115&lt;&gt;"9999999"),VLOOKUP(OutputOsiris!A115,$BR$9:$BU$1008,4,FALSE),"")</f>
        <v/>
      </c>
      <c r="Y115" s="47" t="str">
        <f t="shared" si="77"/>
        <v/>
      </c>
      <c r="Z115" s="47" t="str">
        <f>IF(AND($BZ$7&gt;0,OutputOsiris!$A115&lt;&gt;"9999999"),VLOOKUP(OutputOsiris!A115,$BW$9:$BZ$1008,4,FALSE),"")</f>
        <v/>
      </c>
      <c r="AA115" s="47" t="str">
        <f t="shared" si="78"/>
        <v/>
      </c>
      <c r="AB115" s="47">
        <f t="shared" si="79"/>
        <v>0</v>
      </c>
      <c r="AC115" s="47">
        <f t="shared" si="80"/>
        <v>0</v>
      </c>
      <c r="AD115" s="47" t="str">
        <f t="shared" si="81"/>
        <v/>
      </c>
      <c r="AE115" s="48" t="str">
        <f>IF(ISBLANK(AF115),"",VLOOKUP(AD115,OutputOsiris!$A$9:$A$1008,1,FALSE))</f>
        <v/>
      </c>
      <c r="AF115" s="111"/>
      <c r="AG115" s="78"/>
      <c r="AH115" s="148" t="str">
        <f t="shared" si="55"/>
        <v/>
      </c>
      <c r="AI115" s="47" t="str">
        <f t="shared" si="82"/>
        <v/>
      </c>
      <c r="AJ115" s="48" t="str">
        <f>IF(ISBLANK(AK115),"",VLOOKUP(AI115,OutputOsiris!$A$9:$A$1008,1,FALSE))</f>
        <v/>
      </c>
      <c r="AK115" s="112"/>
      <c r="AL115" s="78"/>
      <c r="AM115" s="148" t="str">
        <f t="shared" si="56"/>
        <v/>
      </c>
      <c r="AN115" s="47" t="str">
        <f t="shared" si="83"/>
        <v/>
      </c>
      <c r="AO115" s="48" t="str">
        <f>IF(ISBLANK(AP115),"",VLOOKUP(AN115,OutputOsiris!$A$9:$A$1008,1,FALSE))</f>
        <v/>
      </c>
      <c r="AP115" s="111"/>
      <c r="AQ115" s="78"/>
      <c r="AR115" s="148" t="str">
        <f t="shared" si="57"/>
        <v/>
      </c>
      <c r="AS115" s="47" t="str">
        <f t="shared" si="84"/>
        <v/>
      </c>
      <c r="AT115" s="48" t="str">
        <f>IF(ISBLANK(AU115),"",VLOOKUP(AS115,OutputOsiris!$A$9:$A$1008,1,FALSE))</f>
        <v/>
      </c>
      <c r="AU115" s="111"/>
      <c r="AV115" s="78"/>
      <c r="AW115" s="148" t="str">
        <f t="shared" si="58"/>
        <v/>
      </c>
      <c r="AX115" s="47" t="str">
        <f t="shared" si="85"/>
        <v/>
      </c>
      <c r="AY115" s="48" t="str">
        <f>IF(ISBLANK(AZ115),"",VLOOKUP(AX115,OutputOsiris!$A$9:$A$1008,1,FALSE))</f>
        <v/>
      </c>
      <c r="AZ115" s="111"/>
      <c r="BA115" s="78"/>
      <c r="BB115" s="148" t="str">
        <f t="shared" si="59"/>
        <v/>
      </c>
      <c r="BC115" s="47" t="str">
        <f t="shared" si="86"/>
        <v/>
      </c>
      <c r="BD115" s="48" t="str">
        <f>IF(ISBLANK(BE115),"",VLOOKUP(BC115,OutputOsiris!$A$9:$A$1008,1,FALSE))</f>
        <v/>
      </c>
      <c r="BE115" s="111"/>
      <c r="BF115" s="78"/>
      <c r="BG115" s="148" t="str">
        <f t="shared" si="60"/>
        <v/>
      </c>
      <c r="BH115" s="47" t="str">
        <f t="shared" si="87"/>
        <v/>
      </c>
      <c r="BI115" s="48" t="str">
        <f>IF(ISBLANK(BJ115),"",VLOOKUP(BH115,OutputOsiris!$A$9:$A$1008,1,FALSE))</f>
        <v/>
      </c>
      <c r="BJ115" s="111"/>
      <c r="BK115" s="78"/>
      <c r="BL115" s="148" t="str">
        <f t="shared" si="61"/>
        <v/>
      </c>
      <c r="BM115" s="47" t="str">
        <f t="shared" si="88"/>
        <v/>
      </c>
      <c r="BN115" s="48" t="str">
        <f>IF(ISBLANK(BO115),"",VLOOKUP(BM115,OutputOsiris!$A$9:$A$1008,1,FALSE))</f>
        <v/>
      </c>
      <c r="BO115" s="111"/>
      <c r="BP115" s="78"/>
      <c r="BQ115" s="148" t="str">
        <f t="shared" si="62"/>
        <v/>
      </c>
      <c r="BR115" s="47" t="str">
        <f t="shared" si="89"/>
        <v/>
      </c>
      <c r="BS115" s="48" t="str">
        <f>IF(ISBLANK(BT115),"",VLOOKUP(BR115,OutputOsiris!$A$9:$A$1008,1,FALSE))</f>
        <v/>
      </c>
      <c r="BT115" s="111"/>
      <c r="BU115" s="78"/>
      <c r="BV115" s="148" t="str">
        <f t="shared" si="63"/>
        <v/>
      </c>
      <c r="BW115" s="47" t="str">
        <f t="shared" si="90"/>
        <v/>
      </c>
      <c r="BX115" s="48" t="str">
        <f>IF(ISBLANK(BY115),"",VLOOKUP(BW115,OutputOsiris!$A$9:$A$1008,1,FALSE))</f>
        <v/>
      </c>
      <c r="BY115" s="111"/>
      <c r="BZ115" s="78"/>
      <c r="CA115" s="148" t="str">
        <f t="shared" si="64"/>
        <v/>
      </c>
    </row>
    <row r="116" spans="1:79" x14ac:dyDescent="0.2">
      <c r="A116" s="47" t="str">
        <f>IF($H$1="Score",IF(OutputOsiris!A116&lt;&gt;"9999999",OutputOsiris!A116,""),"")</f>
        <v/>
      </c>
      <c r="B116" s="76" t="str">
        <f t="shared" si="65"/>
        <v/>
      </c>
      <c r="C116" s="143" t="str">
        <f t="shared" si="66"/>
        <v/>
      </c>
      <c r="D116" s="47" t="str">
        <f>IF($H$1="Cijfer",IF(OutputOsiris!A116&lt;&gt;"9999999",OutputOsiris!A116,""),"")</f>
        <v/>
      </c>
      <c r="E116" s="76" t="str">
        <f t="shared" si="67"/>
        <v/>
      </c>
      <c r="F116" s="143" t="str">
        <f t="shared" si="68"/>
        <v/>
      </c>
      <c r="G116" s="47" t="str">
        <f>IF(ISBLANK(OutputOsiris!B116),"",OutputOsiris!B116)</f>
        <v/>
      </c>
      <c r="H116" s="47">
        <f>IF(AND($AG$7&gt;0,OutputOsiris!$A116&lt;&gt;"9999999"),VLOOKUP(OutputOsiris!A116,$AD$9:$AG$1008,4,FALSE),"")</f>
        <v>0</v>
      </c>
      <c r="I116" s="47">
        <f t="shared" si="69"/>
        <v>0</v>
      </c>
      <c r="J116" s="47">
        <f>IF(AND($AL$7&gt;0,OutputOsiris!$A116&lt;&gt;"9999999"),VLOOKUP(OutputOsiris!A116,$AI$9:$AL$1008,4,FALSE),"")</f>
        <v>0</v>
      </c>
      <c r="K116" s="47">
        <f t="shared" si="70"/>
        <v>0</v>
      </c>
      <c r="L116" s="47" t="str">
        <f>IF(AND($AQ$7&gt;0,OutputOsiris!$A116&lt;&gt;"9999999"),VLOOKUP(OutputOsiris!A116,$AN$9:$AQ$1008,4,FALSE),"")</f>
        <v/>
      </c>
      <c r="M116" s="47" t="str">
        <f t="shared" si="71"/>
        <v/>
      </c>
      <c r="N116" s="47" t="str">
        <f>IF(AND($AV$7&gt;0,OutputOsiris!$A116&lt;&gt;"9999999"),VLOOKUP(OutputOsiris!A116,$AS$9:$AV$1008,4,FALSE),"")</f>
        <v/>
      </c>
      <c r="O116" s="47" t="str">
        <f t="shared" si="72"/>
        <v/>
      </c>
      <c r="P116" s="47" t="str">
        <f>IF(AND($BA$7&gt;0,OutputOsiris!$A116&lt;&gt;"9999999"),VLOOKUP(OutputOsiris!A116,$AX$9:$BA$1008,4,FALSE),"")</f>
        <v/>
      </c>
      <c r="Q116" s="47" t="str">
        <f t="shared" si="73"/>
        <v/>
      </c>
      <c r="R116" s="47" t="str">
        <f>IF(AND($BF$7&gt;0,OutputOsiris!$A116&lt;&gt;"9999999"),VLOOKUP(OutputOsiris!A116,$BC$9:$BF$1008,4,FALSE),"")</f>
        <v/>
      </c>
      <c r="S116" s="47" t="str">
        <f t="shared" si="74"/>
        <v/>
      </c>
      <c r="T116" s="47" t="str">
        <f>IF(AND($BK$7&gt;0,OutputOsiris!$A116&lt;&gt;"9999999"),VLOOKUP(OutputOsiris!A116,$BH$9:$BK$1008,4,FALSE),"")</f>
        <v/>
      </c>
      <c r="U116" s="47" t="str">
        <f t="shared" si="75"/>
        <v/>
      </c>
      <c r="V116" s="47" t="str">
        <f>IF(AND($BP$7&gt;0,OutputOsiris!$A116&lt;&gt;"9999999"),VLOOKUP(OutputOsiris!A116,$BM$9:$BP$1008,4,FALSE),"")</f>
        <v/>
      </c>
      <c r="W116" s="47" t="str">
        <f t="shared" si="76"/>
        <v/>
      </c>
      <c r="X116" s="47" t="str">
        <f>IF(AND($BU$7&gt;0,OutputOsiris!$A116&lt;&gt;"9999999"),VLOOKUP(OutputOsiris!A116,$BR$9:$BU$1008,4,FALSE),"")</f>
        <v/>
      </c>
      <c r="Y116" s="47" t="str">
        <f t="shared" si="77"/>
        <v/>
      </c>
      <c r="Z116" s="47" t="str">
        <f>IF(AND($BZ$7&gt;0,OutputOsiris!$A116&lt;&gt;"9999999"),VLOOKUP(OutputOsiris!A116,$BW$9:$BZ$1008,4,FALSE),"")</f>
        <v/>
      </c>
      <c r="AA116" s="47" t="str">
        <f t="shared" si="78"/>
        <v/>
      </c>
      <c r="AB116" s="47">
        <f t="shared" si="79"/>
        <v>0</v>
      </c>
      <c r="AC116" s="47">
        <f t="shared" si="80"/>
        <v>0</v>
      </c>
      <c r="AD116" s="47" t="str">
        <f t="shared" si="81"/>
        <v/>
      </c>
      <c r="AE116" s="48" t="str">
        <f>IF(ISBLANK(AF116),"",VLOOKUP(AD116,OutputOsiris!$A$9:$A$1008,1,FALSE))</f>
        <v/>
      </c>
      <c r="AF116" s="111"/>
      <c r="AG116" s="78"/>
      <c r="AH116" s="148" t="str">
        <f t="shared" si="55"/>
        <v/>
      </c>
      <c r="AI116" s="47" t="str">
        <f t="shared" si="82"/>
        <v/>
      </c>
      <c r="AJ116" s="48" t="str">
        <f>IF(ISBLANK(AK116),"",VLOOKUP(AI116,OutputOsiris!$A$9:$A$1008,1,FALSE))</f>
        <v/>
      </c>
      <c r="AK116" s="112"/>
      <c r="AL116" s="78"/>
      <c r="AM116" s="148" t="str">
        <f t="shared" si="56"/>
        <v/>
      </c>
      <c r="AN116" s="47" t="str">
        <f t="shared" si="83"/>
        <v/>
      </c>
      <c r="AO116" s="48" t="str">
        <f>IF(ISBLANK(AP116),"",VLOOKUP(AN116,OutputOsiris!$A$9:$A$1008,1,FALSE))</f>
        <v/>
      </c>
      <c r="AP116" s="111"/>
      <c r="AQ116" s="78"/>
      <c r="AR116" s="148" t="str">
        <f t="shared" si="57"/>
        <v/>
      </c>
      <c r="AS116" s="47" t="str">
        <f t="shared" si="84"/>
        <v/>
      </c>
      <c r="AT116" s="48" t="str">
        <f>IF(ISBLANK(AU116),"",VLOOKUP(AS116,OutputOsiris!$A$9:$A$1008,1,FALSE))</f>
        <v/>
      </c>
      <c r="AU116" s="111"/>
      <c r="AV116" s="78"/>
      <c r="AW116" s="148" t="str">
        <f t="shared" si="58"/>
        <v/>
      </c>
      <c r="AX116" s="47" t="str">
        <f t="shared" si="85"/>
        <v/>
      </c>
      <c r="AY116" s="48" t="str">
        <f>IF(ISBLANK(AZ116),"",VLOOKUP(AX116,OutputOsiris!$A$9:$A$1008,1,FALSE))</f>
        <v/>
      </c>
      <c r="AZ116" s="111"/>
      <c r="BA116" s="78"/>
      <c r="BB116" s="148" t="str">
        <f t="shared" si="59"/>
        <v/>
      </c>
      <c r="BC116" s="47" t="str">
        <f t="shared" si="86"/>
        <v/>
      </c>
      <c r="BD116" s="48" t="str">
        <f>IF(ISBLANK(BE116),"",VLOOKUP(BC116,OutputOsiris!$A$9:$A$1008,1,FALSE))</f>
        <v/>
      </c>
      <c r="BE116" s="111"/>
      <c r="BF116" s="78"/>
      <c r="BG116" s="148" t="str">
        <f t="shared" si="60"/>
        <v/>
      </c>
      <c r="BH116" s="47" t="str">
        <f t="shared" si="87"/>
        <v/>
      </c>
      <c r="BI116" s="48" t="str">
        <f>IF(ISBLANK(BJ116),"",VLOOKUP(BH116,OutputOsiris!$A$9:$A$1008,1,FALSE))</f>
        <v/>
      </c>
      <c r="BJ116" s="111"/>
      <c r="BK116" s="78"/>
      <c r="BL116" s="148" t="str">
        <f t="shared" si="61"/>
        <v/>
      </c>
      <c r="BM116" s="47" t="str">
        <f t="shared" si="88"/>
        <v/>
      </c>
      <c r="BN116" s="48" t="str">
        <f>IF(ISBLANK(BO116),"",VLOOKUP(BM116,OutputOsiris!$A$9:$A$1008,1,FALSE))</f>
        <v/>
      </c>
      <c r="BO116" s="111"/>
      <c r="BP116" s="78"/>
      <c r="BQ116" s="148" t="str">
        <f t="shared" si="62"/>
        <v/>
      </c>
      <c r="BR116" s="47" t="str">
        <f t="shared" si="89"/>
        <v/>
      </c>
      <c r="BS116" s="48" t="str">
        <f>IF(ISBLANK(BT116),"",VLOOKUP(BR116,OutputOsiris!$A$9:$A$1008,1,FALSE))</f>
        <v/>
      </c>
      <c r="BT116" s="111"/>
      <c r="BU116" s="78"/>
      <c r="BV116" s="148" t="str">
        <f t="shared" si="63"/>
        <v/>
      </c>
      <c r="BW116" s="47" t="str">
        <f t="shared" si="90"/>
        <v/>
      </c>
      <c r="BX116" s="48" t="str">
        <f>IF(ISBLANK(BY116),"",VLOOKUP(BW116,OutputOsiris!$A$9:$A$1008,1,FALSE))</f>
        <v/>
      </c>
      <c r="BY116" s="111"/>
      <c r="BZ116" s="78"/>
      <c r="CA116" s="148" t="str">
        <f t="shared" si="64"/>
        <v/>
      </c>
    </row>
    <row r="117" spans="1:79" x14ac:dyDescent="0.2">
      <c r="A117" s="47" t="str">
        <f>IF($H$1="Score",IF(OutputOsiris!A117&lt;&gt;"9999999",OutputOsiris!A117,""),"")</f>
        <v/>
      </c>
      <c r="B117" s="76" t="str">
        <f t="shared" si="65"/>
        <v/>
      </c>
      <c r="C117" s="143" t="str">
        <f t="shared" si="66"/>
        <v/>
      </c>
      <c r="D117" s="47" t="str">
        <f>IF($H$1="Cijfer",IF(OutputOsiris!A117&lt;&gt;"9999999",OutputOsiris!A117,""),"")</f>
        <v/>
      </c>
      <c r="E117" s="76" t="str">
        <f t="shared" si="67"/>
        <v/>
      </c>
      <c r="F117" s="143" t="str">
        <f t="shared" si="68"/>
        <v/>
      </c>
      <c r="G117" s="47" t="str">
        <f>IF(ISBLANK(OutputOsiris!B117),"",OutputOsiris!B117)</f>
        <v/>
      </c>
      <c r="H117" s="47">
        <f>IF(AND($AG$7&gt;0,OutputOsiris!$A117&lt;&gt;"9999999"),VLOOKUP(OutputOsiris!A117,$AD$9:$AG$1008,4,FALSE),"")</f>
        <v>0</v>
      </c>
      <c r="I117" s="47">
        <f t="shared" si="69"/>
        <v>0</v>
      </c>
      <c r="J117" s="47">
        <f>IF(AND($AL$7&gt;0,OutputOsiris!$A117&lt;&gt;"9999999"),VLOOKUP(OutputOsiris!A117,$AI$9:$AL$1008,4,FALSE),"")</f>
        <v>0</v>
      </c>
      <c r="K117" s="47">
        <f t="shared" si="70"/>
        <v>0</v>
      </c>
      <c r="L117" s="47" t="str">
        <f>IF(AND($AQ$7&gt;0,OutputOsiris!$A117&lt;&gt;"9999999"),VLOOKUP(OutputOsiris!A117,$AN$9:$AQ$1008,4,FALSE),"")</f>
        <v/>
      </c>
      <c r="M117" s="47" t="str">
        <f t="shared" si="71"/>
        <v/>
      </c>
      <c r="N117" s="47" t="str">
        <f>IF(AND($AV$7&gt;0,OutputOsiris!$A117&lt;&gt;"9999999"),VLOOKUP(OutputOsiris!A117,$AS$9:$AV$1008,4,FALSE),"")</f>
        <v/>
      </c>
      <c r="O117" s="47" t="str">
        <f t="shared" si="72"/>
        <v/>
      </c>
      <c r="P117" s="47" t="str">
        <f>IF(AND($BA$7&gt;0,OutputOsiris!$A117&lt;&gt;"9999999"),VLOOKUP(OutputOsiris!A117,$AX$9:$BA$1008,4,FALSE),"")</f>
        <v/>
      </c>
      <c r="Q117" s="47" t="str">
        <f t="shared" si="73"/>
        <v/>
      </c>
      <c r="R117" s="47" t="str">
        <f>IF(AND($BF$7&gt;0,OutputOsiris!$A117&lt;&gt;"9999999"),VLOOKUP(OutputOsiris!A117,$BC$9:$BF$1008,4,FALSE),"")</f>
        <v/>
      </c>
      <c r="S117" s="47" t="str">
        <f t="shared" si="74"/>
        <v/>
      </c>
      <c r="T117" s="47" t="str">
        <f>IF(AND($BK$7&gt;0,OutputOsiris!$A117&lt;&gt;"9999999"),VLOOKUP(OutputOsiris!A117,$BH$9:$BK$1008,4,FALSE),"")</f>
        <v/>
      </c>
      <c r="U117" s="47" t="str">
        <f t="shared" si="75"/>
        <v/>
      </c>
      <c r="V117" s="47" t="str">
        <f>IF(AND($BP$7&gt;0,OutputOsiris!$A117&lt;&gt;"9999999"),VLOOKUP(OutputOsiris!A117,$BM$9:$BP$1008,4,FALSE),"")</f>
        <v/>
      </c>
      <c r="W117" s="47" t="str">
        <f t="shared" si="76"/>
        <v/>
      </c>
      <c r="X117" s="47" t="str">
        <f>IF(AND($BU$7&gt;0,OutputOsiris!$A117&lt;&gt;"9999999"),VLOOKUP(OutputOsiris!A117,$BR$9:$BU$1008,4,FALSE),"")</f>
        <v/>
      </c>
      <c r="Y117" s="47" t="str">
        <f t="shared" si="77"/>
        <v/>
      </c>
      <c r="Z117" s="47" t="str">
        <f>IF(AND($BZ$7&gt;0,OutputOsiris!$A117&lt;&gt;"9999999"),VLOOKUP(OutputOsiris!A117,$BW$9:$BZ$1008,4,FALSE),"")</f>
        <v/>
      </c>
      <c r="AA117" s="47" t="str">
        <f t="shared" si="78"/>
        <v/>
      </c>
      <c r="AB117" s="47">
        <f t="shared" si="79"/>
        <v>0</v>
      </c>
      <c r="AC117" s="47">
        <f t="shared" si="80"/>
        <v>0</v>
      </c>
      <c r="AD117" s="47" t="str">
        <f t="shared" si="81"/>
        <v/>
      </c>
      <c r="AE117" s="48" t="str">
        <f>IF(ISBLANK(AF117),"",VLOOKUP(AD117,OutputOsiris!$A$9:$A$1008,1,FALSE))</f>
        <v/>
      </c>
      <c r="AF117" s="111"/>
      <c r="AG117" s="78"/>
      <c r="AH117" s="148" t="str">
        <f t="shared" si="55"/>
        <v/>
      </c>
      <c r="AI117" s="47" t="str">
        <f t="shared" si="82"/>
        <v/>
      </c>
      <c r="AJ117" s="48" t="str">
        <f>IF(ISBLANK(AK117),"",VLOOKUP(AI117,OutputOsiris!$A$9:$A$1008,1,FALSE))</f>
        <v/>
      </c>
      <c r="AK117" s="112"/>
      <c r="AL117" s="78"/>
      <c r="AM117" s="148" t="str">
        <f t="shared" si="56"/>
        <v/>
      </c>
      <c r="AN117" s="47" t="str">
        <f t="shared" si="83"/>
        <v/>
      </c>
      <c r="AO117" s="48" t="str">
        <f>IF(ISBLANK(AP117),"",VLOOKUP(AN117,OutputOsiris!$A$9:$A$1008,1,FALSE))</f>
        <v/>
      </c>
      <c r="AP117" s="111"/>
      <c r="AQ117" s="78"/>
      <c r="AR117" s="148" t="str">
        <f t="shared" si="57"/>
        <v/>
      </c>
      <c r="AS117" s="47" t="str">
        <f t="shared" si="84"/>
        <v/>
      </c>
      <c r="AT117" s="48" t="str">
        <f>IF(ISBLANK(AU117),"",VLOOKUP(AS117,OutputOsiris!$A$9:$A$1008,1,FALSE))</f>
        <v/>
      </c>
      <c r="AU117" s="111"/>
      <c r="AV117" s="78"/>
      <c r="AW117" s="148" t="str">
        <f t="shared" si="58"/>
        <v/>
      </c>
      <c r="AX117" s="47" t="str">
        <f t="shared" si="85"/>
        <v/>
      </c>
      <c r="AY117" s="48" t="str">
        <f>IF(ISBLANK(AZ117),"",VLOOKUP(AX117,OutputOsiris!$A$9:$A$1008,1,FALSE))</f>
        <v/>
      </c>
      <c r="AZ117" s="111"/>
      <c r="BA117" s="78"/>
      <c r="BB117" s="148" t="str">
        <f t="shared" si="59"/>
        <v/>
      </c>
      <c r="BC117" s="47" t="str">
        <f t="shared" si="86"/>
        <v/>
      </c>
      <c r="BD117" s="48" t="str">
        <f>IF(ISBLANK(BE117),"",VLOOKUP(BC117,OutputOsiris!$A$9:$A$1008,1,FALSE))</f>
        <v/>
      </c>
      <c r="BE117" s="111"/>
      <c r="BF117" s="78"/>
      <c r="BG117" s="148" t="str">
        <f t="shared" si="60"/>
        <v/>
      </c>
      <c r="BH117" s="47" t="str">
        <f t="shared" si="87"/>
        <v/>
      </c>
      <c r="BI117" s="48" t="str">
        <f>IF(ISBLANK(BJ117),"",VLOOKUP(BH117,OutputOsiris!$A$9:$A$1008,1,FALSE))</f>
        <v/>
      </c>
      <c r="BJ117" s="111"/>
      <c r="BK117" s="78"/>
      <c r="BL117" s="148" t="str">
        <f t="shared" si="61"/>
        <v/>
      </c>
      <c r="BM117" s="47" t="str">
        <f t="shared" si="88"/>
        <v/>
      </c>
      <c r="BN117" s="48" t="str">
        <f>IF(ISBLANK(BO117),"",VLOOKUP(BM117,OutputOsiris!$A$9:$A$1008,1,FALSE))</f>
        <v/>
      </c>
      <c r="BO117" s="111"/>
      <c r="BP117" s="78"/>
      <c r="BQ117" s="148" t="str">
        <f t="shared" si="62"/>
        <v/>
      </c>
      <c r="BR117" s="47" t="str">
        <f t="shared" si="89"/>
        <v/>
      </c>
      <c r="BS117" s="48" t="str">
        <f>IF(ISBLANK(BT117),"",VLOOKUP(BR117,OutputOsiris!$A$9:$A$1008,1,FALSE))</f>
        <v/>
      </c>
      <c r="BT117" s="111"/>
      <c r="BU117" s="78"/>
      <c r="BV117" s="148" t="str">
        <f t="shared" si="63"/>
        <v/>
      </c>
      <c r="BW117" s="47" t="str">
        <f t="shared" si="90"/>
        <v/>
      </c>
      <c r="BX117" s="48" t="str">
        <f>IF(ISBLANK(BY117),"",VLOOKUP(BW117,OutputOsiris!$A$9:$A$1008,1,FALSE))</f>
        <v/>
      </c>
      <c r="BY117" s="111"/>
      <c r="BZ117" s="78"/>
      <c r="CA117" s="148" t="str">
        <f t="shared" si="64"/>
        <v/>
      </c>
    </row>
    <row r="118" spans="1:79" x14ac:dyDescent="0.2">
      <c r="A118" s="47" t="str">
        <f>IF($H$1="Score",IF(OutputOsiris!A118&lt;&gt;"9999999",OutputOsiris!A118,""),"")</f>
        <v/>
      </c>
      <c r="B118" s="76" t="str">
        <f t="shared" si="65"/>
        <v/>
      </c>
      <c r="C118" s="143" t="str">
        <f t="shared" si="66"/>
        <v/>
      </c>
      <c r="D118" s="47" t="str">
        <f>IF($H$1="Cijfer",IF(OutputOsiris!A118&lt;&gt;"9999999",OutputOsiris!A118,""),"")</f>
        <v/>
      </c>
      <c r="E118" s="76" t="str">
        <f t="shared" si="67"/>
        <v/>
      </c>
      <c r="F118" s="143" t="str">
        <f t="shared" si="68"/>
        <v/>
      </c>
      <c r="G118" s="47" t="str">
        <f>IF(ISBLANK(OutputOsiris!B118),"",OutputOsiris!B118)</f>
        <v/>
      </c>
      <c r="H118" s="47">
        <f>IF(AND($AG$7&gt;0,OutputOsiris!$A118&lt;&gt;"9999999"),VLOOKUP(OutputOsiris!A118,$AD$9:$AG$1008,4,FALSE),"")</f>
        <v>0</v>
      </c>
      <c r="I118" s="47">
        <f t="shared" si="69"/>
        <v>0</v>
      </c>
      <c r="J118" s="47">
        <f>IF(AND($AL$7&gt;0,OutputOsiris!$A118&lt;&gt;"9999999"),VLOOKUP(OutputOsiris!A118,$AI$9:$AL$1008,4,FALSE),"")</f>
        <v>0</v>
      </c>
      <c r="K118" s="47">
        <f t="shared" si="70"/>
        <v>0</v>
      </c>
      <c r="L118" s="47" t="str">
        <f>IF(AND($AQ$7&gt;0,OutputOsiris!$A118&lt;&gt;"9999999"),VLOOKUP(OutputOsiris!A118,$AN$9:$AQ$1008,4,FALSE),"")</f>
        <v/>
      </c>
      <c r="M118" s="47" t="str">
        <f t="shared" si="71"/>
        <v/>
      </c>
      <c r="N118" s="47" t="str">
        <f>IF(AND($AV$7&gt;0,OutputOsiris!$A118&lt;&gt;"9999999"),VLOOKUP(OutputOsiris!A118,$AS$9:$AV$1008,4,FALSE),"")</f>
        <v/>
      </c>
      <c r="O118" s="47" t="str">
        <f t="shared" si="72"/>
        <v/>
      </c>
      <c r="P118" s="47" t="str">
        <f>IF(AND($BA$7&gt;0,OutputOsiris!$A118&lt;&gt;"9999999"),VLOOKUP(OutputOsiris!A118,$AX$9:$BA$1008,4,FALSE),"")</f>
        <v/>
      </c>
      <c r="Q118" s="47" t="str">
        <f t="shared" si="73"/>
        <v/>
      </c>
      <c r="R118" s="47" t="str">
        <f>IF(AND($BF$7&gt;0,OutputOsiris!$A118&lt;&gt;"9999999"),VLOOKUP(OutputOsiris!A118,$BC$9:$BF$1008,4,FALSE),"")</f>
        <v/>
      </c>
      <c r="S118" s="47" t="str">
        <f t="shared" si="74"/>
        <v/>
      </c>
      <c r="T118" s="47" t="str">
        <f>IF(AND($BK$7&gt;0,OutputOsiris!$A118&lt;&gt;"9999999"),VLOOKUP(OutputOsiris!A118,$BH$9:$BK$1008,4,FALSE),"")</f>
        <v/>
      </c>
      <c r="U118" s="47" t="str">
        <f t="shared" si="75"/>
        <v/>
      </c>
      <c r="V118" s="47" t="str">
        <f>IF(AND($BP$7&gt;0,OutputOsiris!$A118&lt;&gt;"9999999"),VLOOKUP(OutputOsiris!A118,$BM$9:$BP$1008,4,FALSE),"")</f>
        <v/>
      </c>
      <c r="W118" s="47" t="str">
        <f t="shared" si="76"/>
        <v/>
      </c>
      <c r="X118" s="47" t="str">
        <f>IF(AND($BU$7&gt;0,OutputOsiris!$A118&lt;&gt;"9999999"),VLOOKUP(OutputOsiris!A118,$BR$9:$BU$1008,4,FALSE),"")</f>
        <v/>
      </c>
      <c r="Y118" s="47" t="str">
        <f t="shared" si="77"/>
        <v/>
      </c>
      <c r="Z118" s="47" t="str">
        <f>IF(AND($BZ$7&gt;0,OutputOsiris!$A118&lt;&gt;"9999999"),VLOOKUP(OutputOsiris!A118,$BW$9:$BZ$1008,4,FALSE),"")</f>
        <v/>
      </c>
      <c r="AA118" s="47" t="str">
        <f t="shared" si="78"/>
        <v/>
      </c>
      <c r="AB118" s="47">
        <f t="shared" si="79"/>
        <v>0</v>
      </c>
      <c r="AC118" s="47">
        <f t="shared" si="80"/>
        <v>0</v>
      </c>
      <c r="AD118" s="47" t="str">
        <f t="shared" si="81"/>
        <v/>
      </c>
      <c r="AE118" s="48" t="str">
        <f>IF(ISBLANK(AF118),"",VLOOKUP(AD118,OutputOsiris!$A$9:$A$1008,1,FALSE))</f>
        <v/>
      </c>
      <c r="AF118" s="111"/>
      <c r="AG118" s="78"/>
      <c r="AH118" s="148" t="str">
        <f t="shared" si="55"/>
        <v/>
      </c>
      <c r="AI118" s="47" t="str">
        <f t="shared" si="82"/>
        <v/>
      </c>
      <c r="AJ118" s="48" t="str">
        <f>IF(ISBLANK(AK118),"",VLOOKUP(AI118,OutputOsiris!$A$9:$A$1008,1,FALSE))</f>
        <v/>
      </c>
      <c r="AK118" s="112"/>
      <c r="AL118" s="78"/>
      <c r="AM118" s="148" t="str">
        <f t="shared" si="56"/>
        <v/>
      </c>
      <c r="AN118" s="47" t="str">
        <f t="shared" si="83"/>
        <v/>
      </c>
      <c r="AO118" s="48" t="str">
        <f>IF(ISBLANK(AP118),"",VLOOKUP(AN118,OutputOsiris!$A$9:$A$1008,1,FALSE))</f>
        <v/>
      </c>
      <c r="AP118" s="111"/>
      <c r="AQ118" s="78"/>
      <c r="AR118" s="148" t="str">
        <f t="shared" si="57"/>
        <v/>
      </c>
      <c r="AS118" s="47" t="str">
        <f t="shared" si="84"/>
        <v/>
      </c>
      <c r="AT118" s="48" t="str">
        <f>IF(ISBLANK(AU118),"",VLOOKUP(AS118,OutputOsiris!$A$9:$A$1008,1,FALSE))</f>
        <v/>
      </c>
      <c r="AU118" s="111"/>
      <c r="AV118" s="78"/>
      <c r="AW118" s="148" t="str">
        <f t="shared" si="58"/>
        <v/>
      </c>
      <c r="AX118" s="47" t="str">
        <f t="shared" si="85"/>
        <v/>
      </c>
      <c r="AY118" s="48" t="str">
        <f>IF(ISBLANK(AZ118),"",VLOOKUP(AX118,OutputOsiris!$A$9:$A$1008,1,FALSE))</f>
        <v/>
      </c>
      <c r="AZ118" s="111"/>
      <c r="BA118" s="78"/>
      <c r="BB118" s="148" t="str">
        <f t="shared" si="59"/>
        <v/>
      </c>
      <c r="BC118" s="47" t="str">
        <f t="shared" si="86"/>
        <v/>
      </c>
      <c r="BD118" s="48" t="str">
        <f>IF(ISBLANK(BE118),"",VLOOKUP(BC118,OutputOsiris!$A$9:$A$1008,1,FALSE))</f>
        <v/>
      </c>
      <c r="BE118" s="111"/>
      <c r="BF118" s="78"/>
      <c r="BG118" s="148" t="str">
        <f t="shared" si="60"/>
        <v/>
      </c>
      <c r="BH118" s="47" t="str">
        <f t="shared" si="87"/>
        <v/>
      </c>
      <c r="BI118" s="48" t="str">
        <f>IF(ISBLANK(BJ118),"",VLOOKUP(BH118,OutputOsiris!$A$9:$A$1008,1,FALSE))</f>
        <v/>
      </c>
      <c r="BJ118" s="111"/>
      <c r="BK118" s="78"/>
      <c r="BL118" s="148" t="str">
        <f t="shared" si="61"/>
        <v/>
      </c>
      <c r="BM118" s="47" t="str">
        <f t="shared" si="88"/>
        <v/>
      </c>
      <c r="BN118" s="48" t="str">
        <f>IF(ISBLANK(BO118),"",VLOOKUP(BM118,OutputOsiris!$A$9:$A$1008,1,FALSE))</f>
        <v/>
      </c>
      <c r="BO118" s="111"/>
      <c r="BP118" s="78"/>
      <c r="BQ118" s="148" t="str">
        <f t="shared" si="62"/>
        <v/>
      </c>
      <c r="BR118" s="47" t="str">
        <f t="shared" si="89"/>
        <v/>
      </c>
      <c r="BS118" s="48" t="str">
        <f>IF(ISBLANK(BT118),"",VLOOKUP(BR118,OutputOsiris!$A$9:$A$1008,1,FALSE))</f>
        <v/>
      </c>
      <c r="BT118" s="111"/>
      <c r="BU118" s="78"/>
      <c r="BV118" s="148" t="str">
        <f t="shared" si="63"/>
        <v/>
      </c>
      <c r="BW118" s="47" t="str">
        <f t="shared" si="90"/>
        <v/>
      </c>
      <c r="BX118" s="48" t="str">
        <f>IF(ISBLANK(BY118),"",VLOOKUP(BW118,OutputOsiris!$A$9:$A$1008,1,FALSE))</f>
        <v/>
      </c>
      <c r="BY118" s="111"/>
      <c r="BZ118" s="78"/>
      <c r="CA118" s="148" t="str">
        <f t="shared" si="64"/>
        <v/>
      </c>
    </row>
    <row r="119" spans="1:79" x14ac:dyDescent="0.2">
      <c r="A119" s="47" t="str">
        <f>IF($H$1="Score",IF(OutputOsiris!A119&lt;&gt;"9999999",OutputOsiris!A119,""),"")</f>
        <v/>
      </c>
      <c r="B119" s="76" t="str">
        <f t="shared" si="65"/>
        <v/>
      </c>
      <c r="C119" s="143" t="str">
        <f t="shared" si="66"/>
        <v/>
      </c>
      <c r="D119" s="47" t="str">
        <f>IF($H$1="Cijfer",IF(OutputOsiris!A119&lt;&gt;"9999999",OutputOsiris!A119,""),"")</f>
        <v/>
      </c>
      <c r="E119" s="76" t="str">
        <f t="shared" si="67"/>
        <v/>
      </c>
      <c r="F119" s="143" t="str">
        <f t="shared" si="68"/>
        <v/>
      </c>
      <c r="G119" s="47" t="str">
        <f>IF(ISBLANK(OutputOsiris!B119),"",OutputOsiris!B119)</f>
        <v/>
      </c>
      <c r="H119" s="47">
        <f>IF(AND($AG$7&gt;0,OutputOsiris!$A119&lt;&gt;"9999999"),VLOOKUP(OutputOsiris!A119,$AD$9:$AG$1008,4,FALSE),"")</f>
        <v>0</v>
      </c>
      <c r="I119" s="47">
        <f t="shared" si="69"/>
        <v>0</v>
      </c>
      <c r="J119" s="47">
        <f>IF(AND($AL$7&gt;0,OutputOsiris!$A119&lt;&gt;"9999999"),VLOOKUP(OutputOsiris!A119,$AI$9:$AL$1008,4,FALSE),"")</f>
        <v>0</v>
      </c>
      <c r="K119" s="47">
        <f t="shared" si="70"/>
        <v>0</v>
      </c>
      <c r="L119" s="47" t="str">
        <f>IF(AND($AQ$7&gt;0,OutputOsiris!$A119&lt;&gt;"9999999"),VLOOKUP(OutputOsiris!A119,$AN$9:$AQ$1008,4,FALSE),"")</f>
        <v/>
      </c>
      <c r="M119" s="47" t="str">
        <f t="shared" si="71"/>
        <v/>
      </c>
      <c r="N119" s="47" t="str">
        <f>IF(AND($AV$7&gt;0,OutputOsiris!$A119&lt;&gt;"9999999"),VLOOKUP(OutputOsiris!A119,$AS$9:$AV$1008,4,FALSE),"")</f>
        <v/>
      </c>
      <c r="O119" s="47" t="str">
        <f t="shared" si="72"/>
        <v/>
      </c>
      <c r="P119" s="47" t="str">
        <f>IF(AND($BA$7&gt;0,OutputOsiris!$A119&lt;&gt;"9999999"),VLOOKUP(OutputOsiris!A119,$AX$9:$BA$1008,4,FALSE),"")</f>
        <v/>
      </c>
      <c r="Q119" s="47" t="str">
        <f t="shared" si="73"/>
        <v/>
      </c>
      <c r="R119" s="47" t="str">
        <f>IF(AND($BF$7&gt;0,OutputOsiris!$A119&lt;&gt;"9999999"),VLOOKUP(OutputOsiris!A119,$BC$9:$BF$1008,4,FALSE),"")</f>
        <v/>
      </c>
      <c r="S119" s="47" t="str">
        <f t="shared" si="74"/>
        <v/>
      </c>
      <c r="T119" s="47" t="str">
        <f>IF(AND($BK$7&gt;0,OutputOsiris!$A119&lt;&gt;"9999999"),VLOOKUP(OutputOsiris!A119,$BH$9:$BK$1008,4,FALSE),"")</f>
        <v/>
      </c>
      <c r="U119" s="47" t="str">
        <f t="shared" si="75"/>
        <v/>
      </c>
      <c r="V119" s="47" t="str">
        <f>IF(AND($BP$7&gt;0,OutputOsiris!$A119&lt;&gt;"9999999"),VLOOKUP(OutputOsiris!A119,$BM$9:$BP$1008,4,FALSE),"")</f>
        <v/>
      </c>
      <c r="W119" s="47" t="str">
        <f t="shared" si="76"/>
        <v/>
      </c>
      <c r="X119" s="47" t="str">
        <f>IF(AND($BU$7&gt;0,OutputOsiris!$A119&lt;&gt;"9999999"),VLOOKUP(OutputOsiris!A119,$BR$9:$BU$1008,4,FALSE),"")</f>
        <v/>
      </c>
      <c r="Y119" s="47" t="str">
        <f t="shared" si="77"/>
        <v/>
      </c>
      <c r="Z119" s="47" t="str">
        <f>IF(AND($BZ$7&gt;0,OutputOsiris!$A119&lt;&gt;"9999999"),VLOOKUP(OutputOsiris!A119,$BW$9:$BZ$1008,4,FALSE),"")</f>
        <v/>
      </c>
      <c r="AA119" s="47" t="str">
        <f t="shared" si="78"/>
        <v/>
      </c>
      <c r="AB119" s="47">
        <f t="shared" si="79"/>
        <v>0</v>
      </c>
      <c r="AC119" s="47">
        <f t="shared" si="80"/>
        <v>0</v>
      </c>
      <c r="AD119" s="47" t="str">
        <f t="shared" si="81"/>
        <v/>
      </c>
      <c r="AE119" s="48" t="str">
        <f>IF(ISBLANK(AF119),"",VLOOKUP(AD119,OutputOsiris!$A$9:$A$1008,1,FALSE))</f>
        <v/>
      </c>
      <c r="AF119" s="111"/>
      <c r="AG119" s="78"/>
      <c r="AH119" s="148" t="str">
        <f t="shared" si="55"/>
        <v/>
      </c>
      <c r="AI119" s="47" t="str">
        <f t="shared" si="82"/>
        <v/>
      </c>
      <c r="AJ119" s="48" t="str">
        <f>IF(ISBLANK(AK119),"",VLOOKUP(AI119,OutputOsiris!$A$9:$A$1008,1,FALSE))</f>
        <v/>
      </c>
      <c r="AK119" s="112"/>
      <c r="AL119" s="78"/>
      <c r="AM119" s="148" t="str">
        <f t="shared" si="56"/>
        <v/>
      </c>
      <c r="AN119" s="47" t="str">
        <f t="shared" si="83"/>
        <v/>
      </c>
      <c r="AO119" s="48" t="str">
        <f>IF(ISBLANK(AP119),"",VLOOKUP(AN119,OutputOsiris!$A$9:$A$1008,1,FALSE))</f>
        <v/>
      </c>
      <c r="AP119" s="111"/>
      <c r="AQ119" s="78"/>
      <c r="AR119" s="148" t="str">
        <f t="shared" si="57"/>
        <v/>
      </c>
      <c r="AS119" s="47" t="str">
        <f t="shared" si="84"/>
        <v/>
      </c>
      <c r="AT119" s="48" t="str">
        <f>IF(ISBLANK(AU119),"",VLOOKUP(AS119,OutputOsiris!$A$9:$A$1008,1,FALSE))</f>
        <v/>
      </c>
      <c r="AU119" s="111"/>
      <c r="AV119" s="78"/>
      <c r="AW119" s="148" t="str">
        <f t="shared" si="58"/>
        <v/>
      </c>
      <c r="AX119" s="47" t="str">
        <f t="shared" si="85"/>
        <v/>
      </c>
      <c r="AY119" s="48" t="str">
        <f>IF(ISBLANK(AZ119),"",VLOOKUP(AX119,OutputOsiris!$A$9:$A$1008,1,FALSE))</f>
        <v/>
      </c>
      <c r="AZ119" s="111"/>
      <c r="BA119" s="78"/>
      <c r="BB119" s="148" t="str">
        <f t="shared" si="59"/>
        <v/>
      </c>
      <c r="BC119" s="47" t="str">
        <f t="shared" si="86"/>
        <v/>
      </c>
      <c r="BD119" s="48" t="str">
        <f>IF(ISBLANK(BE119),"",VLOOKUP(BC119,OutputOsiris!$A$9:$A$1008,1,FALSE))</f>
        <v/>
      </c>
      <c r="BE119" s="111"/>
      <c r="BF119" s="78"/>
      <c r="BG119" s="148" t="str">
        <f t="shared" si="60"/>
        <v/>
      </c>
      <c r="BH119" s="47" t="str">
        <f t="shared" si="87"/>
        <v/>
      </c>
      <c r="BI119" s="48" t="str">
        <f>IF(ISBLANK(BJ119),"",VLOOKUP(BH119,OutputOsiris!$A$9:$A$1008,1,FALSE))</f>
        <v/>
      </c>
      <c r="BJ119" s="111"/>
      <c r="BK119" s="78"/>
      <c r="BL119" s="148" t="str">
        <f t="shared" si="61"/>
        <v/>
      </c>
      <c r="BM119" s="47" t="str">
        <f t="shared" si="88"/>
        <v/>
      </c>
      <c r="BN119" s="48" t="str">
        <f>IF(ISBLANK(BO119),"",VLOOKUP(BM119,OutputOsiris!$A$9:$A$1008,1,FALSE))</f>
        <v/>
      </c>
      <c r="BO119" s="111"/>
      <c r="BP119" s="78"/>
      <c r="BQ119" s="148" t="str">
        <f t="shared" si="62"/>
        <v/>
      </c>
      <c r="BR119" s="47" t="str">
        <f t="shared" si="89"/>
        <v/>
      </c>
      <c r="BS119" s="48" t="str">
        <f>IF(ISBLANK(BT119),"",VLOOKUP(BR119,OutputOsiris!$A$9:$A$1008,1,FALSE))</f>
        <v/>
      </c>
      <c r="BT119" s="111"/>
      <c r="BU119" s="78"/>
      <c r="BV119" s="148" t="str">
        <f t="shared" si="63"/>
        <v/>
      </c>
      <c r="BW119" s="47" t="str">
        <f t="shared" si="90"/>
        <v/>
      </c>
      <c r="BX119" s="48" t="str">
        <f>IF(ISBLANK(BY119),"",VLOOKUP(BW119,OutputOsiris!$A$9:$A$1008,1,FALSE))</f>
        <v/>
      </c>
      <c r="BY119" s="111"/>
      <c r="BZ119" s="78"/>
      <c r="CA119" s="148" t="str">
        <f t="shared" si="64"/>
        <v/>
      </c>
    </row>
    <row r="120" spans="1:79" x14ac:dyDescent="0.2">
      <c r="A120" s="47" t="str">
        <f>IF($H$1="Score",IF(OutputOsiris!A120&lt;&gt;"9999999",OutputOsiris!A120,""),"")</f>
        <v/>
      </c>
      <c r="B120" s="76" t="str">
        <f t="shared" si="65"/>
        <v/>
      </c>
      <c r="C120" s="143" t="str">
        <f t="shared" si="66"/>
        <v/>
      </c>
      <c r="D120" s="47" t="str">
        <f>IF($H$1="Cijfer",IF(OutputOsiris!A120&lt;&gt;"9999999",OutputOsiris!A120,""),"")</f>
        <v/>
      </c>
      <c r="E120" s="76" t="str">
        <f t="shared" si="67"/>
        <v/>
      </c>
      <c r="F120" s="143" t="str">
        <f t="shared" si="68"/>
        <v/>
      </c>
      <c r="G120" s="47" t="str">
        <f>IF(ISBLANK(OutputOsiris!B120),"",OutputOsiris!B120)</f>
        <v/>
      </c>
      <c r="H120" s="47">
        <f>IF(AND($AG$7&gt;0,OutputOsiris!$A120&lt;&gt;"9999999"),VLOOKUP(OutputOsiris!A120,$AD$9:$AG$1008,4,FALSE),"")</f>
        <v>0</v>
      </c>
      <c r="I120" s="47">
        <f t="shared" si="69"/>
        <v>0</v>
      </c>
      <c r="J120" s="47">
        <f>IF(AND($AL$7&gt;0,OutputOsiris!$A120&lt;&gt;"9999999"),VLOOKUP(OutputOsiris!A120,$AI$9:$AL$1008,4,FALSE),"")</f>
        <v>0</v>
      </c>
      <c r="K120" s="47">
        <f t="shared" si="70"/>
        <v>0</v>
      </c>
      <c r="L120" s="47" t="str">
        <f>IF(AND($AQ$7&gt;0,OutputOsiris!$A120&lt;&gt;"9999999"),VLOOKUP(OutputOsiris!A120,$AN$9:$AQ$1008,4,FALSE),"")</f>
        <v/>
      </c>
      <c r="M120" s="47" t="str">
        <f t="shared" si="71"/>
        <v/>
      </c>
      <c r="N120" s="47" t="str">
        <f>IF(AND($AV$7&gt;0,OutputOsiris!$A120&lt;&gt;"9999999"),VLOOKUP(OutputOsiris!A120,$AS$9:$AV$1008,4,FALSE),"")</f>
        <v/>
      </c>
      <c r="O120" s="47" t="str">
        <f t="shared" si="72"/>
        <v/>
      </c>
      <c r="P120" s="47" t="str">
        <f>IF(AND($BA$7&gt;0,OutputOsiris!$A120&lt;&gt;"9999999"),VLOOKUP(OutputOsiris!A120,$AX$9:$BA$1008,4,FALSE),"")</f>
        <v/>
      </c>
      <c r="Q120" s="47" t="str">
        <f t="shared" si="73"/>
        <v/>
      </c>
      <c r="R120" s="47" t="str">
        <f>IF(AND($BF$7&gt;0,OutputOsiris!$A120&lt;&gt;"9999999"),VLOOKUP(OutputOsiris!A120,$BC$9:$BF$1008,4,FALSE),"")</f>
        <v/>
      </c>
      <c r="S120" s="47" t="str">
        <f t="shared" si="74"/>
        <v/>
      </c>
      <c r="T120" s="47" t="str">
        <f>IF(AND($BK$7&gt;0,OutputOsiris!$A120&lt;&gt;"9999999"),VLOOKUP(OutputOsiris!A120,$BH$9:$BK$1008,4,FALSE),"")</f>
        <v/>
      </c>
      <c r="U120" s="47" t="str">
        <f t="shared" si="75"/>
        <v/>
      </c>
      <c r="V120" s="47" t="str">
        <f>IF(AND($BP$7&gt;0,OutputOsiris!$A120&lt;&gt;"9999999"),VLOOKUP(OutputOsiris!A120,$BM$9:$BP$1008,4,FALSE),"")</f>
        <v/>
      </c>
      <c r="W120" s="47" t="str">
        <f t="shared" si="76"/>
        <v/>
      </c>
      <c r="X120" s="47" t="str">
        <f>IF(AND($BU$7&gt;0,OutputOsiris!$A120&lt;&gt;"9999999"),VLOOKUP(OutputOsiris!A120,$BR$9:$BU$1008,4,FALSE),"")</f>
        <v/>
      </c>
      <c r="Y120" s="47" t="str">
        <f t="shared" si="77"/>
        <v/>
      </c>
      <c r="Z120" s="47" t="str">
        <f>IF(AND($BZ$7&gt;0,OutputOsiris!$A120&lt;&gt;"9999999"),VLOOKUP(OutputOsiris!A120,$BW$9:$BZ$1008,4,FALSE),"")</f>
        <v/>
      </c>
      <c r="AA120" s="47" t="str">
        <f t="shared" si="78"/>
        <v/>
      </c>
      <c r="AB120" s="47">
        <f t="shared" si="79"/>
        <v>0</v>
      </c>
      <c r="AC120" s="47">
        <f t="shared" si="80"/>
        <v>0</v>
      </c>
      <c r="AD120" s="47" t="str">
        <f t="shared" si="81"/>
        <v/>
      </c>
      <c r="AE120" s="48" t="str">
        <f>IF(ISBLANK(AF120),"",VLOOKUP(AD120,OutputOsiris!$A$9:$A$1008,1,FALSE))</f>
        <v/>
      </c>
      <c r="AF120" s="111"/>
      <c r="AG120" s="78"/>
      <c r="AH120" s="148" t="str">
        <f t="shared" si="55"/>
        <v/>
      </c>
      <c r="AI120" s="47" t="str">
        <f t="shared" si="82"/>
        <v/>
      </c>
      <c r="AJ120" s="48" t="str">
        <f>IF(ISBLANK(AK120),"",VLOOKUP(AI120,OutputOsiris!$A$9:$A$1008,1,FALSE))</f>
        <v/>
      </c>
      <c r="AK120" s="112"/>
      <c r="AL120" s="78"/>
      <c r="AM120" s="148" t="str">
        <f t="shared" si="56"/>
        <v/>
      </c>
      <c r="AN120" s="47" t="str">
        <f t="shared" si="83"/>
        <v/>
      </c>
      <c r="AO120" s="48" t="str">
        <f>IF(ISBLANK(AP120),"",VLOOKUP(AN120,OutputOsiris!$A$9:$A$1008,1,FALSE))</f>
        <v/>
      </c>
      <c r="AP120" s="111"/>
      <c r="AQ120" s="78"/>
      <c r="AR120" s="148" t="str">
        <f t="shared" si="57"/>
        <v/>
      </c>
      <c r="AS120" s="47" t="str">
        <f t="shared" si="84"/>
        <v/>
      </c>
      <c r="AT120" s="48" t="str">
        <f>IF(ISBLANK(AU120),"",VLOOKUP(AS120,OutputOsiris!$A$9:$A$1008,1,FALSE))</f>
        <v/>
      </c>
      <c r="AU120" s="111"/>
      <c r="AV120" s="78"/>
      <c r="AW120" s="148" t="str">
        <f t="shared" si="58"/>
        <v/>
      </c>
      <c r="AX120" s="47" t="str">
        <f t="shared" si="85"/>
        <v/>
      </c>
      <c r="AY120" s="48" t="str">
        <f>IF(ISBLANK(AZ120),"",VLOOKUP(AX120,OutputOsiris!$A$9:$A$1008,1,FALSE))</f>
        <v/>
      </c>
      <c r="AZ120" s="111"/>
      <c r="BA120" s="78"/>
      <c r="BB120" s="148" t="str">
        <f t="shared" si="59"/>
        <v/>
      </c>
      <c r="BC120" s="47" t="str">
        <f t="shared" si="86"/>
        <v/>
      </c>
      <c r="BD120" s="48" t="str">
        <f>IF(ISBLANK(BE120),"",VLOOKUP(BC120,OutputOsiris!$A$9:$A$1008,1,FALSE))</f>
        <v/>
      </c>
      <c r="BE120" s="111"/>
      <c r="BF120" s="78"/>
      <c r="BG120" s="148" t="str">
        <f t="shared" si="60"/>
        <v/>
      </c>
      <c r="BH120" s="47" t="str">
        <f t="shared" si="87"/>
        <v/>
      </c>
      <c r="BI120" s="48" t="str">
        <f>IF(ISBLANK(BJ120),"",VLOOKUP(BH120,OutputOsiris!$A$9:$A$1008,1,FALSE))</f>
        <v/>
      </c>
      <c r="BJ120" s="111"/>
      <c r="BK120" s="78"/>
      <c r="BL120" s="148" t="str">
        <f t="shared" si="61"/>
        <v/>
      </c>
      <c r="BM120" s="47" t="str">
        <f t="shared" si="88"/>
        <v/>
      </c>
      <c r="BN120" s="48" t="str">
        <f>IF(ISBLANK(BO120),"",VLOOKUP(BM120,OutputOsiris!$A$9:$A$1008,1,FALSE))</f>
        <v/>
      </c>
      <c r="BO120" s="111"/>
      <c r="BP120" s="78"/>
      <c r="BQ120" s="148" t="str">
        <f t="shared" si="62"/>
        <v/>
      </c>
      <c r="BR120" s="47" t="str">
        <f t="shared" si="89"/>
        <v/>
      </c>
      <c r="BS120" s="48" t="str">
        <f>IF(ISBLANK(BT120),"",VLOOKUP(BR120,OutputOsiris!$A$9:$A$1008,1,FALSE))</f>
        <v/>
      </c>
      <c r="BT120" s="111"/>
      <c r="BU120" s="78"/>
      <c r="BV120" s="148" t="str">
        <f t="shared" si="63"/>
        <v/>
      </c>
      <c r="BW120" s="47" t="str">
        <f t="shared" si="90"/>
        <v/>
      </c>
      <c r="BX120" s="48" t="str">
        <f>IF(ISBLANK(BY120),"",VLOOKUP(BW120,OutputOsiris!$A$9:$A$1008,1,FALSE))</f>
        <v/>
      </c>
      <c r="BY120" s="111"/>
      <c r="BZ120" s="78"/>
      <c r="CA120" s="148" t="str">
        <f t="shared" si="64"/>
        <v/>
      </c>
    </row>
    <row r="121" spans="1:79" x14ac:dyDescent="0.2">
      <c r="A121" s="47" t="str">
        <f>IF($H$1="Score",IF(OutputOsiris!A121&lt;&gt;"9999999",OutputOsiris!A121,""),"")</f>
        <v/>
      </c>
      <c r="B121" s="76" t="str">
        <f t="shared" si="65"/>
        <v/>
      </c>
      <c r="C121" s="143" t="str">
        <f t="shared" si="66"/>
        <v/>
      </c>
      <c r="D121" s="47" t="str">
        <f>IF($H$1="Cijfer",IF(OutputOsiris!A121&lt;&gt;"9999999",OutputOsiris!A121,""),"")</f>
        <v/>
      </c>
      <c r="E121" s="76" t="str">
        <f t="shared" si="67"/>
        <v/>
      </c>
      <c r="F121" s="143" t="str">
        <f t="shared" si="68"/>
        <v/>
      </c>
      <c r="G121" s="47" t="str">
        <f>IF(ISBLANK(OutputOsiris!B121),"",OutputOsiris!B121)</f>
        <v/>
      </c>
      <c r="H121" s="47">
        <f>IF(AND($AG$7&gt;0,OutputOsiris!$A121&lt;&gt;"9999999"),VLOOKUP(OutputOsiris!A121,$AD$9:$AG$1008,4,FALSE),"")</f>
        <v>0</v>
      </c>
      <c r="I121" s="47">
        <f t="shared" si="69"/>
        <v>0</v>
      </c>
      <c r="J121" s="47">
        <f>IF(AND($AL$7&gt;0,OutputOsiris!$A121&lt;&gt;"9999999"),VLOOKUP(OutputOsiris!A121,$AI$9:$AL$1008,4,FALSE),"")</f>
        <v>0</v>
      </c>
      <c r="K121" s="47">
        <f t="shared" si="70"/>
        <v>0</v>
      </c>
      <c r="L121" s="47" t="str">
        <f>IF(AND($AQ$7&gt;0,OutputOsiris!$A121&lt;&gt;"9999999"),VLOOKUP(OutputOsiris!A121,$AN$9:$AQ$1008,4,FALSE),"")</f>
        <v/>
      </c>
      <c r="M121" s="47" t="str">
        <f t="shared" si="71"/>
        <v/>
      </c>
      <c r="N121" s="47" t="str">
        <f>IF(AND($AV$7&gt;0,OutputOsiris!$A121&lt;&gt;"9999999"),VLOOKUP(OutputOsiris!A121,$AS$9:$AV$1008,4,FALSE),"")</f>
        <v/>
      </c>
      <c r="O121" s="47" t="str">
        <f t="shared" si="72"/>
        <v/>
      </c>
      <c r="P121" s="47" t="str">
        <f>IF(AND($BA$7&gt;0,OutputOsiris!$A121&lt;&gt;"9999999"),VLOOKUP(OutputOsiris!A121,$AX$9:$BA$1008,4,FALSE),"")</f>
        <v/>
      </c>
      <c r="Q121" s="47" t="str">
        <f t="shared" si="73"/>
        <v/>
      </c>
      <c r="R121" s="47" t="str">
        <f>IF(AND($BF$7&gt;0,OutputOsiris!$A121&lt;&gt;"9999999"),VLOOKUP(OutputOsiris!A121,$BC$9:$BF$1008,4,FALSE),"")</f>
        <v/>
      </c>
      <c r="S121" s="47" t="str">
        <f t="shared" si="74"/>
        <v/>
      </c>
      <c r="T121" s="47" t="str">
        <f>IF(AND($BK$7&gt;0,OutputOsiris!$A121&lt;&gt;"9999999"),VLOOKUP(OutputOsiris!A121,$BH$9:$BK$1008,4,FALSE),"")</f>
        <v/>
      </c>
      <c r="U121" s="47" t="str">
        <f t="shared" si="75"/>
        <v/>
      </c>
      <c r="V121" s="47" t="str">
        <f>IF(AND($BP$7&gt;0,OutputOsiris!$A121&lt;&gt;"9999999"),VLOOKUP(OutputOsiris!A121,$BM$9:$BP$1008,4,FALSE),"")</f>
        <v/>
      </c>
      <c r="W121" s="47" t="str">
        <f t="shared" si="76"/>
        <v/>
      </c>
      <c r="X121" s="47" t="str">
        <f>IF(AND($BU$7&gt;0,OutputOsiris!$A121&lt;&gt;"9999999"),VLOOKUP(OutputOsiris!A121,$BR$9:$BU$1008,4,FALSE),"")</f>
        <v/>
      </c>
      <c r="Y121" s="47" t="str">
        <f t="shared" si="77"/>
        <v/>
      </c>
      <c r="Z121" s="47" t="str">
        <f>IF(AND($BZ$7&gt;0,OutputOsiris!$A121&lt;&gt;"9999999"),VLOOKUP(OutputOsiris!A121,$BW$9:$BZ$1008,4,FALSE),"")</f>
        <v/>
      </c>
      <c r="AA121" s="47" t="str">
        <f t="shared" si="78"/>
        <v/>
      </c>
      <c r="AB121" s="47">
        <f t="shared" si="79"/>
        <v>0</v>
      </c>
      <c r="AC121" s="47">
        <f t="shared" si="80"/>
        <v>0</v>
      </c>
      <c r="AD121" s="47" t="str">
        <f t="shared" si="81"/>
        <v/>
      </c>
      <c r="AE121" s="48" t="str">
        <f>IF(ISBLANK(AF121),"",VLOOKUP(AD121,OutputOsiris!$A$9:$A$1008,1,FALSE))</f>
        <v/>
      </c>
      <c r="AF121" s="111"/>
      <c r="AG121" s="78"/>
      <c r="AH121" s="148" t="str">
        <f t="shared" si="55"/>
        <v/>
      </c>
      <c r="AI121" s="47" t="str">
        <f t="shared" si="82"/>
        <v/>
      </c>
      <c r="AJ121" s="48" t="str">
        <f>IF(ISBLANK(AK121),"",VLOOKUP(AI121,OutputOsiris!$A$9:$A$1008,1,FALSE))</f>
        <v/>
      </c>
      <c r="AK121" s="112"/>
      <c r="AL121" s="78"/>
      <c r="AM121" s="148" t="str">
        <f t="shared" si="56"/>
        <v/>
      </c>
      <c r="AN121" s="47" t="str">
        <f t="shared" si="83"/>
        <v/>
      </c>
      <c r="AO121" s="48" t="str">
        <f>IF(ISBLANK(AP121),"",VLOOKUP(AN121,OutputOsiris!$A$9:$A$1008,1,FALSE))</f>
        <v/>
      </c>
      <c r="AP121" s="111"/>
      <c r="AQ121" s="78"/>
      <c r="AR121" s="148" t="str">
        <f t="shared" si="57"/>
        <v/>
      </c>
      <c r="AS121" s="47" t="str">
        <f t="shared" si="84"/>
        <v/>
      </c>
      <c r="AT121" s="48" t="str">
        <f>IF(ISBLANK(AU121),"",VLOOKUP(AS121,OutputOsiris!$A$9:$A$1008,1,FALSE))</f>
        <v/>
      </c>
      <c r="AU121" s="111"/>
      <c r="AV121" s="78"/>
      <c r="AW121" s="148" t="str">
        <f t="shared" si="58"/>
        <v/>
      </c>
      <c r="AX121" s="47" t="str">
        <f t="shared" si="85"/>
        <v/>
      </c>
      <c r="AY121" s="48" t="str">
        <f>IF(ISBLANK(AZ121),"",VLOOKUP(AX121,OutputOsiris!$A$9:$A$1008,1,FALSE))</f>
        <v/>
      </c>
      <c r="AZ121" s="111"/>
      <c r="BA121" s="78"/>
      <c r="BB121" s="148" t="str">
        <f t="shared" si="59"/>
        <v/>
      </c>
      <c r="BC121" s="47" t="str">
        <f t="shared" si="86"/>
        <v/>
      </c>
      <c r="BD121" s="48" t="str">
        <f>IF(ISBLANK(BE121),"",VLOOKUP(BC121,OutputOsiris!$A$9:$A$1008,1,FALSE))</f>
        <v/>
      </c>
      <c r="BE121" s="111"/>
      <c r="BF121" s="78"/>
      <c r="BG121" s="148" t="str">
        <f t="shared" si="60"/>
        <v/>
      </c>
      <c r="BH121" s="47" t="str">
        <f t="shared" si="87"/>
        <v/>
      </c>
      <c r="BI121" s="48" t="str">
        <f>IF(ISBLANK(BJ121),"",VLOOKUP(BH121,OutputOsiris!$A$9:$A$1008,1,FALSE))</f>
        <v/>
      </c>
      <c r="BJ121" s="111"/>
      <c r="BK121" s="78"/>
      <c r="BL121" s="148" t="str">
        <f t="shared" si="61"/>
        <v/>
      </c>
      <c r="BM121" s="47" t="str">
        <f t="shared" si="88"/>
        <v/>
      </c>
      <c r="BN121" s="48" t="str">
        <f>IF(ISBLANK(BO121),"",VLOOKUP(BM121,OutputOsiris!$A$9:$A$1008,1,FALSE))</f>
        <v/>
      </c>
      <c r="BO121" s="111"/>
      <c r="BP121" s="78"/>
      <c r="BQ121" s="148" t="str">
        <f t="shared" si="62"/>
        <v/>
      </c>
      <c r="BR121" s="47" t="str">
        <f t="shared" si="89"/>
        <v/>
      </c>
      <c r="BS121" s="48" t="str">
        <f>IF(ISBLANK(BT121),"",VLOOKUP(BR121,OutputOsiris!$A$9:$A$1008,1,FALSE))</f>
        <v/>
      </c>
      <c r="BT121" s="111"/>
      <c r="BU121" s="78"/>
      <c r="BV121" s="148" t="str">
        <f t="shared" si="63"/>
        <v/>
      </c>
      <c r="BW121" s="47" t="str">
        <f t="shared" si="90"/>
        <v/>
      </c>
      <c r="BX121" s="48" t="str">
        <f>IF(ISBLANK(BY121),"",VLOOKUP(BW121,OutputOsiris!$A$9:$A$1008,1,FALSE))</f>
        <v/>
      </c>
      <c r="BY121" s="111"/>
      <c r="BZ121" s="78"/>
      <c r="CA121" s="148" t="str">
        <f t="shared" si="64"/>
        <v/>
      </c>
    </row>
    <row r="122" spans="1:79" x14ac:dyDescent="0.2">
      <c r="A122" s="47" t="str">
        <f>IF($H$1="Score",IF(OutputOsiris!A122&lt;&gt;"9999999",OutputOsiris!A122,""),"")</f>
        <v/>
      </c>
      <c r="B122" s="76" t="str">
        <f t="shared" si="65"/>
        <v/>
      </c>
      <c r="C122" s="143" t="str">
        <f t="shared" si="66"/>
        <v/>
      </c>
      <c r="D122" s="47" t="str">
        <f>IF($H$1="Cijfer",IF(OutputOsiris!A122&lt;&gt;"9999999",OutputOsiris!A122,""),"")</f>
        <v/>
      </c>
      <c r="E122" s="76" t="str">
        <f t="shared" si="67"/>
        <v/>
      </c>
      <c r="F122" s="143" t="str">
        <f t="shared" si="68"/>
        <v/>
      </c>
      <c r="G122" s="47" t="str">
        <f>IF(ISBLANK(OutputOsiris!B122),"",OutputOsiris!B122)</f>
        <v/>
      </c>
      <c r="H122" s="47">
        <f>IF(AND($AG$7&gt;0,OutputOsiris!$A122&lt;&gt;"9999999"),VLOOKUP(OutputOsiris!A122,$AD$9:$AG$1008,4,FALSE),"")</f>
        <v>0</v>
      </c>
      <c r="I122" s="47">
        <f t="shared" si="69"/>
        <v>0</v>
      </c>
      <c r="J122" s="47">
        <f>IF(AND($AL$7&gt;0,OutputOsiris!$A122&lt;&gt;"9999999"),VLOOKUP(OutputOsiris!A122,$AI$9:$AL$1008,4,FALSE),"")</f>
        <v>0</v>
      </c>
      <c r="K122" s="47">
        <f t="shared" si="70"/>
        <v>0</v>
      </c>
      <c r="L122" s="47" t="str">
        <f>IF(AND($AQ$7&gt;0,OutputOsiris!$A122&lt;&gt;"9999999"),VLOOKUP(OutputOsiris!A122,$AN$9:$AQ$1008,4,FALSE),"")</f>
        <v/>
      </c>
      <c r="M122" s="47" t="str">
        <f t="shared" si="71"/>
        <v/>
      </c>
      <c r="N122" s="47" t="str">
        <f>IF(AND($AV$7&gt;0,OutputOsiris!$A122&lt;&gt;"9999999"),VLOOKUP(OutputOsiris!A122,$AS$9:$AV$1008,4,FALSE),"")</f>
        <v/>
      </c>
      <c r="O122" s="47" t="str">
        <f t="shared" si="72"/>
        <v/>
      </c>
      <c r="P122" s="47" t="str">
        <f>IF(AND($BA$7&gt;0,OutputOsiris!$A122&lt;&gt;"9999999"),VLOOKUP(OutputOsiris!A122,$AX$9:$BA$1008,4,FALSE),"")</f>
        <v/>
      </c>
      <c r="Q122" s="47" t="str">
        <f t="shared" si="73"/>
        <v/>
      </c>
      <c r="R122" s="47" t="str">
        <f>IF(AND($BF$7&gt;0,OutputOsiris!$A122&lt;&gt;"9999999"),VLOOKUP(OutputOsiris!A122,$BC$9:$BF$1008,4,FALSE),"")</f>
        <v/>
      </c>
      <c r="S122" s="47" t="str">
        <f t="shared" si="74"/>
        <v/>
      </c>
      <c r="T122" s="47" t="str">
        <f>IF(AND($BK$7&gt;0,OutputOsiris!$A122&lt;&gt;"9999999"),VLOOKUP(OutputOsiris!A122,$BH$9:$BK$1008,4,FALSE),"")</f>
        <v/>
      </c>
      <c r="U122" s="47" t="str">
        <f t="shared" si="75"/>
        <v/>
      </c>
      <c r="V122" s="47" t="str">
        <f>IF(AND($BP$7&gt;0,OutputOsiris!$A122&lt;&gt;"9999999"),VLOOKUP(OutputOsiris!A122,$BM$9:$BP$1008,4,FALSE),"")</f>
        <v/>
      </c>
      <c r="W122" s="47" t="str">
        <f t="shared" si="76"/>
        <v/>
      </c>
      <c r="X122" s="47" t="str">
        <f>IF(AND($BU$7&gt;0,OutputOsiris!$A122&lt;&gt;"9999999"),VLOOKUP(OutputOsiris!A122,$BR$9:$BU$1008,4,FALSE),"")</f>
        <v/>
      </c>
      <c r="Y122" s="47" t="str">
        <f t="shared" si="77"/>
        <v/>
      </c>
      <c r="Z122" s="47" t="str">
        <f>IF(AND($BZ$7&gt;0,OutputOsiris!$A122&lt;&gt;"9999999"),VLOOKUP(OutputOsiris!A122,$BW$9:$BZ$1008,4,FALSE),"")</f>
        <v/>
      </c>
      <c r="AA122" s="47" t="str">
        <f t="shared" si="78"/>
        <v/>
      </c>
      <c r="AB122" s="47">
        <f t="shared" si="79"/>
        <v>0</v>
      </c>
      <c r="AC122" s="47">
        <f t="shared" si="80"/>
        <v>0</v>
      </c>
      <c r="AD122" s="47" t="str">
        <f t="shared" si="81"/>
        <v/>
      </c>
      <c r="AE122" s="48" t="str">
        <f>IF(ISBLANK(AF122),"",VLOOKUP(AD122,OutputOsiris!$A$9:$A$1008,1,FALSE))</f>
        <v/>
      </c>
      <c r="AF122" s="111"/>
      <c r="AG122" s="78"/>
      <c r="AH122" s="148" t="str">
        <f t="shared" si="55"/>
        <v/>
      </c>
      <c r="AI122" s="47" t="str">
        <f t="shared" si="82"/>
        <v/>
      </c>
      <c r="AJ122" s="48" t="str">
        <f>IF(ISBLANK(AK122),"",VLOOKUP(AI122,OutputOsiris!$A$9:$A$1008,1,FALSE))</f>
        <v/>
      </c>
      <c r="AK122" s="112"/>
      <c r="AL122" s="78"/>
      <c r="AM122" s="148" t="str">
        <f t="shared" si="56"/>
        <v/>
      </c>
      <c r="AN122" s="47" t="str">
        <f t="shared" si="83"/>
        <v/>
      </c>
      <c r="AO122" s="48" t="str">
        <f>IF(ISBLANK(AP122),"",VLOOKUP(AN122,OutputOsiris!$A$9:$A$1008,1,FALSE))</f>
        <v/>
      </c>
      <c r="AP122" s="111"/>
      <c r="AQ122" s="78"/>
      <c r="AR122" s="148" t="str">
        <f t="shared" si="57"/>
        <v/>
      </c>
      <c r="AS122" s="47" t="str">
        <f t="shared" si="84"/>
        <v/>
      </c>
      <c r="AT122" s="48" t="str">
        <f>IF(ISBLANK(AU122),"",VLOOKUP(AS122,OutputOsiris!$A$9:$A$1008,1,FALSE))</f>
        <v/>
      </c>
      <c r="AU122" s="111"/>
      <c r="AV122" s="78"/>
      <c r="AW122" s="148" t="str">
        <f t="shared" si="58"/>
        <v/>
      </c>
      <c r="AX122" s="47" t="str">
        <f t="shared" si="85"/>
        <v/>
      </c>
      <c r="AY122" s="48" t="str">
        <f>IF(ISBLANK(AZ122),"",VLOOKUP(AX122,OutputOsiris!$A$9:$A$1008,1,FALSE))</f>
        <v/>
      </c>
      <c r="AZ122" s="111"/>
      <c r="BA122" s="78"/>
      <c r="BB122" s="148" t="str">
        <f t="shared" si="59"/>
        <v/>
      </c>
      <c r="BC122" s="47" t="str">
        <f t="shared" si="86"/>
        <v/>
      </c>
      <c r="BD122" s="48" t="str">
        <f>IF(ISBLANK(BE122),"",VLOOKUP(BC122,OutputOsiris!$A$9:$A$1008,1,FALSE))</f>
        <v/>
      </c>
      <c r="BE122" s="111"/>
      <c r="BF122" s="78"/>
      <c r="BG122" s="148" t="str">
        <f t="shared" si="60"/>
        <v/>
      </c>
      <c r="BH122" s="47" t="str">
        <f t="shared" si="87"/>
        <v/>
      </c>
      <c r="BI122" s="48" t="str">
        <f>IF(ISBLANK(BJ122),"",VLOOKUP(BH122,OutputOsiris!$A$9:$A$1008,1,FALSE))</f>
        <v/>
      </c>
      <c r="BJ122" s="111"/>
      <c r="BK122" s="78"/>
      <c r="BL122" s="148" t="str">
        <f t="shared" si="61"/>
        <v/>
      </c>
      <c r="BM122" s="47" t="str">
        <f t="shared" si="88"/>
        <v/>
      </c>
      <c r="BN122" s="48" t="str">
        <f>IF(ISBLANK(BO122),"",VLOOKUP(BM122,OutputOsiris!$A$9:$A$1008,1,FALSE))</f>
        <v/>
      </c>
      <c r="BO122" s="111"/>
      <c r="BP122" s="78"/>
      <c r="BQ122" s="148" t="str">
        <f t="shared" si="62"/>
        <v/>
      </c>
      <c r="BR122" s="47" t="str">
        <f t="shared" si="89"/>
        <v/>
      </c>
      <c r="BS122" s="48" t="str">
        <f>IF(ISBLANK(BT122),"",VLOOKUP(BR122,OutputOsiris!$A$9:$A$1008,1,FALSE))</f>
        <v/>
      </c>
      <c r="BT122" s="111"/>
      <c r="BU122" s="78"/>
      <c r="BV122" s="148" t="str">
        <f t="shared" si="63"/>
        <v/>
      </c>
      <c r="BW122" s="47" t="str">
        <f t="shared" si="90"/>
        <v/>
      </c>
      <c r="BX122" s="48" t="str">
        <f>IF(ISBLANK(BY122),"",VLOOKUP(BW122,OutputOsiris!$A$9:$A$1008,1,FALSE))</f>
        <v/>
      </c>
      <c r="BY122" s="111"/>
      <c r="BZ122" s="78"/>
      <c r="CA122" s="148" t="str">
        <f t="shared" si="64"/>
        <v/>
      </c>
    </row>
    <row r="123" spans="1:79" x14ac:dyDescent="0.2">
      <c r="A123" s="47" t="str">
        <f>IF($H$1="Score",IF(OutputOsiris!A123&lt;&gt;"9999999",OutputOsiris!A123,""),"")</f>
        <v/>
      </c>
      <c r="B123" s="76" t="str">
        <f t="shared" si="65"/>
        <v/>
      </c>
      <c r="C123" s="143" t="str">
        <f t="shared" si="66"/>
        <v/>
      </c>
      <c r="D123" s="47" t="str">
        <f>IF($H$1="Cijfer",IF(OutputOsiris!A123&lt;&gt;"9999999",OutputOsiris!A123,""),"")</f>
        <v/>
      </c>
      <c r="E123" s="76" t="str">
        <f t="shared" si="67"/>
        <v/>
      </c>
      <c r="F123" s="143" t="str">
        <f t="shared" si="68"/>
        <v/>
      </c>
      <c r="G123" s="47" t="str">
        <f>IF(ISBLANK(OutputOsiris!B123),"",OutputOsiris!B123)</f>
        <v/>
      </c>
      <c r="H123" s="47">
        <f>IF(AND($AG$7&gt;0,OutputOsiris!$A123&lt;&gt;"9999999"),VLOOKUP(OutputOsiris!A123,$AD$9:$AG$1008,4,FALSE),"")</f>
        <v>0</v>
      </c>
      <c r="I123" s="47">
        <f t="shared" si="69"/>
        <v>0</v>
      </c>
      <c r="J123" s="47">
        <f>IF(AND($AL$7&gt;0,OutputOsiris!$A123&lt;&gt;"9999999"),VLOOKUP(OutputOsiris!A123,$AI$9:$AL$1008,4,FALSE),"")</f>
        <v>0</v>
      </c>
      <c r="K123" s="47">
        <f t="shared" si="70"/>
        <v>0</v>
      </c>
      <c r="L123" s="47" t="str">
        <f>IF(AND($AQ$7&gt;0,OutputOsiris!$A123&lt;&gt;"9999999"),VLOOKUP(OutputOsiris!A123,$AN$9:$AQ$1008,4,FALSE),"")</f>
        <v/>
      </c>
      <c r="M123" s="47" t="str">
        <f t="shared" si="71"/>
        <v/>
      </c>
      <c r="N123" s="47" t="str">
        <f>IF(AND($AV$7&gt;0,OutputOsiris!$A123&lt;&gt;"9999999"),VLOOKUP(OutputOsiris!A123,$AS$9:$AV$1008,4,FALSE),"")</f>
        <v/>
      </c>
      <c r="O123" s="47" t="str">
        <f t="shared" si="72"/>
        <v/>
      </c>
      <c r="P123" s="47" t="str">
        <f>IF(AND($BA$7&gt;0,OutputOsiris!$A123&lt;&gt;"9999999"),VLOOKUP(OutputOsiris!A123,$AX$9:$BA$1008,4,FALSE),"")</f>
        <v/>
      </c>
      <c r="Q123" s="47" t="str">
        <f t="shared" si="73"/>
        <v/>
      </c>
      <c r="R123" s="47" t="str">
        <f>IF(AND($BF$7&gt;0,OutputOsiris!$A123&lt;&gt;"9999999"),VLOOKUP(OutputOsiris!A123,$BC$9:$BF$1008,4,FALSE),"")</f>
        <v/>
      </c>
      <c r="S123" s="47" t="str">
        <f t="shared" si="74"/>
        <v/>
      </c>
      <c r="T123" s="47" t="str">
        <f>IF(AND($BK$7&gt;0,OutputOsiris!$A123&lt;&gt;"9999999"),VLOOKUP(OutputOsiris!A123,$BH$9:$BK$1008,4,FALSE),"")</f>
        <v/>
      </c>
      <c r="U123" s="47" t="str">
        <f t="shared" si="75"/>
        <v/>
      </c>
      <c r="V123" s="47" t="str">
        <f>IF(AND($BP$7&gt;0,OutputOsiris!$A123&lt;&gt;"9999999"),VLOOKUP(OutputOsiris!A123,$BM$9:$BP$1008,4,FALSE),"")</f>
        <v/>
      </c>
      <c r="W123" s="47" t="str">
        <f t="shared" si="76"/>
        <v/>
      </c>
      <c r="X123" s="47" t="str">
        <f>IF(AND($BU$7&gt;0,OutputOsiris!$A123&lt;&gt;"9999999"),VLOOKUP(OutputOsiris!A123,$BR$9:$BU$1008,4,FALSE),"")</f>
        <v/>
      </c>
      <c r="Y123" s="47" t="str">
        <f t="shared" si="77"/>
        <v/>
      </c>
      <c r="Z123" s="47" t="str">
        <f>IF(AND($BZ$7&gt;0,OutputOsiris!$A123&lt;&gt;"9999999"),VLOOKUP(OutputOsiris!A123,$BW$9:$BZ$1008,4,FALSE),"")</f>
        <v/>
      </c>
      <c r="AA123" s="47" t="str">
        <f t="shared" si="78"/>
        <v/>
      </c>
      <c r="AB123" s="47">
        <f t="shared" si="79"/>
        <v>0</v>
      </c>
      <c r="AC123" s="47">
        <f t="shared" si="80"/>
        <v>0</v>
      </c>
      <c r="AD123" s="47" t="str">
        <f t="shared" si="81"/>
        <v/>
      </c>
      <c r="AE123" s="48" t="str">
        <f>IF(ISBLANK(AF123),"",VLOOKUP(AD123,OutputOsiris!$A$9:$A$1008,1,FALSE))</f>
        <v/>
      </c>
      <c r="AF123" s="111"/>
      <c r="AG123" s="78"/>
      <c r="AH123" s="148" t="str">
        <f t="shared" si="55"/>
        <v/>
      </c>
      <c r="AI123" s="47" t="str">
        <f t="shared" si="82"/>
        <v/>
      </c>
      <c r="AJ123" s="48" t="str">
        <f>IF(ISBLANK(AK123),"",VLOOKUP(AI123,OutputOsiris!$A$9:$A$1008,1,FALSE))</f>
        <v/>
      </c>
      <c r="AK123" s="112"/>
      <c r="AL123" s="78"/>
      <c r="AM123" s="148" t="str">
        <f t="shared" si="56"/>
        <v/>
      </c>
      <c r="AN123" s="47" t="str">
        <f t="shared" si="83"/>
        <v/>
      </c>
      <c r="AO123" s="48" t="str">
        <f>IF(ISBLANK(AP123),"",VLOOKUP(AN123,OutputOsiris!$A$9:$A$1008,1,FALSE))</f>
        <v/>
      </c>
      <c r="AP123" s="111"/>
      <c r="AQ123" s="78"/>
      <c r="AR123" s="148" t="str">
        <f t="shared" si="57"/>
        <v/>
      </c>
      <c r="AS123" s="47" t="str">
        <f t="shared" si="84"/>
        <v/>
      </c>
      <c r="AT123" s="48" t="str">
        <f>IF(ISBLANK(AU123),"",VLOOKUP(AS123,OutputOsiris!$A$9:$A$1008,1,FALSE))</f>
        <v/>
      </c>
      <c r="AU123" s="111"/>
      <c r="AV123" s="78"/>
      <c r="AW123" s="148" t="str">
        <f t="shared" si="58"/>
        <v/>
      </c>
      <c r="AX123" s="47" t="str">
        <f t="shared" si="85"/>
        <v/>
      </c>
      <c r="AY123" s="48" t="str">
        <f>IF(ISBLANK(AZ123),"",VLOOKUP(AX123,OutputOsiris!$A$9:$A$1008,1,FALSE))</f>
        <v/>
      </c>
      <c r="AZ123" s="111"/>
      <c r="BA123" s="78"/>
      <c r="BB123" s="148" t="str">
        <f t="shared" si="59"/>
        <v/>
      </c>
      <c r="BC123" s="47" t="str">
        <f t="shared" si="86"/>
        <v/>
      </c>
      <c r="BD123" s="48" t="str">
        <f>IF(ISBLANK(BE123),"",VLOOKUP(BC123,OutputOsiris!$A$9:$A$1008,1,FALSE))</f>
        <v/>
      </c>
      <c r="BE123" s="111"/>
      <c r="BF123" s="78"/>
      <c r="BG123" s="148" t="str">
        <f t="shared" si="60"/>
        <v/>
      </c>
      <c r="BH123" s="47" t="str">
        <f t="shared" si="87"/>
        <v/>
      </c>
      <c r="BI123" s="48" t="str">
        <f>IF(ISBLANK(BJ123),"",VLOOKUP(BH123,OutputOsiris!$A$9:$A$1008,1,FALSE))</f>
        <v/>
      </c>
      <c r="BJ123" s="111"/>
      <c r="BK123" s="78"/>
      <c r="BL123" s="148" t="str">
        <f t="shared" si="61"/>
        <v/>
      </c>
      <c r="BM123" s="47" t="str">
        <f t="shared" si="88"/>
        <v/>
      </c>
      <c r="BN123" s="48" t="str">
        <f>IF(ISBLANK(BO123),"",VLOOKUP(BM123,OutputOsiris!$A$9:$A$1008,1,FALSE))</f>
        <v/>
      </c>
      <c r="BO123" s="111"/>
      <c r="BP123" s="78"/>
      <c r="BQ123" s="148" t="str">
        <f t="shared" si="62"/>
        <v/>
      </c>
      <c r="BR123" s="47" t="str">
        <f t="shared" si="89"/>
        <v/>
      </c>
      <c r="BS123" s="48" t="str">
        <f>IF(ISBLANK(BT123),"",VLOOKUP(BR123,OutputOsiris!$A$9:$A$1008,1,FALSE))</f>
        <v/>
      </c>
      <c r="BT123" s="111"/>
      <c r="BU123" s="78"/>
      <c r="BV123" s="148" t="str">
        <f t="shared" si="63"/>
        <v/>
      </c>
      <c r="BW123" s="47" t="str">
        <f t="shared" si="90"/>
        <v/>
      </c>
      <c r="BX123" s="48" t="str">
        <f>IF(ISBLANK(BY123),"",VLOOKUP(BW123,OutputOsiris!$A$9:$A$1008,1,FALSE))</f>
        <v/>
      </c>
      <c r="BY123" s="111"/>
      <c r="BZ123" s="78"/>
      <c r="CA123" s="148" t="str">
        <f t="shared" si="64"/>
        <v/>
      </c>
    </row>
    <row r="124" spans="1:79" x14ac:dyDescent="0.2">
      <c r="A124" s="47" t="str">
        <f>IF($H$1="Score",IF(OutputOsiris!A124&lt;&gt;"9999999",OutputOsiris!A124,""),"")</f>
        <v/>
      </c>
      <c r="B124" s="76" t="str">
        <f t="shared" si="65"/>
        <v/>
      </c>
      <c r="C124" s="143" t="str">
        <f t="shared" si="66"/>
        <v/>
      </c>
      <c r="D124" s="47" t="str">
        <f>IF($H$1="Cijfer",IF(OutputOsiris!A124&lt;&gt;"9999999",OutputOsiris!A124,""),"")</f>
        <v/>
      </c>
      <c r="E124" s="76" t="str">
        <f t="shared" si="67"/>
        <v/>
      </c>
      <c r="F124" s="143" t="str">
        <f t="shared" si="68"/>
        <v/>
      </c>
      <c r="G124" s="47" t="str">
        <f>IF(ISBLANK(OutputOsiris!B124),"",OutputOsiris!B124)</f>
        <v/>
      </c>
      <c r="H124" s="47">
        <f>IF(AND($AG$7&gt;0,OutputOsiris!$A124&lt;&gt;"9999999"),VLOOKUP(OutputOsiris!A124,$AD$9:$AG$1008,4,FALSE),"")</f>
        <v>0</v>
      </c>
      <c r="I124" s="47">
        <f t="shared" si="69"/>
        <v>0</v>
      </c>
      <c r="J124" s="47">
        <f>IF(AND($AL$7&gt;0,OutputOsiris!$A124&lt;&gt;"9999999"),VLOOKUP(OutputOsiris!A124,$AI$9:$AL$1008,4,FALSE),"")</f>
        <v>0</v>
      </c>
      <c r="K124" s="47">
        <f t="shared" si="70"/>
        <v>0</v>
      </c>
      <c r="L124" s="47" t="str">
        <f>IF(AND($AQ$7&gt;0,OutputOsiris!$A124&lt;&gt;"9999999"),VLOOKUP(OutputOsiris!A124,$AN$9:$AQ$1008,4,FALSE),"")</f>
        <v/>
      </c>
      <c r="M124" s="47" t="str">
        <f t="shared" si="71"/>
        <v/>
      </c>
      <c r="N124" s="47" t="str">
        <f>IF(AND($AV$7&gt;0,OutputOsiris!$A124&lt;&gt;"9999999"),VLOOKUP(OutputOsiris!A124,$AS$9:$AV$1008,4,FALSE),"")</f>
        <v/>
      </c>
      <c r="O124" s="47" t="str">
        <f t="shared" si="72"/>
        <v/>
      </c>
      <c r="P124" s="47" t="str">
        <f>IF(AND($BA$7&gt;0,OutputOsiris!$A124&lt;&gt;"9999999"),VLOOKUP(OutputOsiris!A124,$AX$9:$BA$1008,4,FALSE),"")</f>
        <v/>
      </c>
      <c r="Q124" s="47" t="str">
        <f t="shared" si="73"/>
        <v/>
      </c>
      <c r="R124" s="47" t="str">
        <f>IF(AND($BF$7&gt;0,OutputOsiris!$A124&lt;&gt;"9999999"),VLOOKUP(OutputOsiris!A124,$BC$9:$BF$1008,4,FALSE),"")</f>
        <v/>
      </c>
      <c r="S124" s="47" t="str">
        <f t="shared" si="74"/>
        <v/>
      </c>
      <c r="T124" s="47" t="str">
        <f>IF(AND($BK$7&gt;0,OutputOsiris!$A124&lt;&gt;"9999999"),VLOOKUP(OutputOsiris!A124,$BH$9:$BK$1008,4,FALSE),"")</f>
        <v/>
      </c>
      <c r="U124" s="47" t="str">
        <f t="shared" si="75"/>
        <v/>
      </c>
      <c r="V124" s="47" t="str">
        <f>IF(AND($BP$7&gt;0,OutputOsiris!$A124&lt;&gt;"9999999"),VLOOKUP(OutputOsiris!A124,$BM$9:$BP$1008,4,FALSE),"")</f>
        <v/>
      </c>
      <c r="W124" s="47" t="str">
        <f t="shared" si="76"/>
        <v/>
      </c>
      <c r="X124" s="47" t="str">
        <f>IF(AND($BU$7&gt;0,OutputOsiris!$A124&lt;&gt;"9999999"),VLOOKUP(OutputOsiris!A124,$BR$9:$BU$1008,4,FALSE),"")</f>
        <v/>
      </c>
      <c r="Y124" s="47" t="str">
        <f t="shared" si="77"/>
        <v/>
      </c>
      <c r="Z124" s="47" t="str">
        <f>IF(AND($BZ$7&gt;0,OutputOsiris!$A124&lt;&gt;"9999999"),VLOOKUP(OutputOsiris!A124,$BW$9:$BZ$1008,4,FALSE),"")</f>
        <v/>
      </c>
      <c r="AA124" s="47" t="str">
        <f t="shared" si="78"/>
        <v/>
      </c>
      <c r="AB124" s="47">
        <f t="shared" si="79"/>
        <v>0</v>
      </c>
      <c r="AC124" s="47">
        <f t="shared" si="80"/>
        <v>0</v>
      </c>
      <c r="AD124" s="47" t="str">
        <f t="shared" si="81"/>
        <v/>
      </c>
      <c r="AE124" s="48" t="str">
        <f>IF(ISBLANK(AF124),"",VLOOKUP(AD124,OutputOsiris!$A$9:$A$1008,1,FALSE))</f>
        <v/>
      </c>
      <c r="AF124" s="111"/>
      <c r="AG124" s="78"/>
      <c r="AH124" s="148" t="str">
        <f t="shared" si="55"/>
        <v/>
      </c>
      <c r="AI124" s="47" t="str">
        <f t="shared" si="82"/>
        <v/>
      </c>
      <c r="AJ124" s="48" t="str">
        <f>IF(ISBLANK(AK124),"",VLOOKUP(AI124,OutputOsiris!$A$9:$A$1008,1,FALSE))</f>
        <v/>
      </c>
      <c r="AK124" s="112"/>
      <c r="AL124" s="78"/>
      <c r="AM124" s="148" t="str">
        <f t="shared" si="56"/>
        <v/>
      </c>
      <c r="AN124" s="47" t="str">
        <f t="shared" si="83"/>
        <v/>
      </c>
      <c r="AO124" s="48" t="str">
        <f>IF(ISBLANK(AP124),"",VLOOKUP(AN124,OutputOsiris!$A$9:$A$1008,1,FALSE))</f>
        <v/>
      </c>
      <c r="AP124" s="111"/>
      <c r="AQ124" s="78"/>
      <c r="AR124" s="148" t="str">
        <f t="shared" si="57"/>
        <v/>
      </c>
      <c r="AS124" s="47" t="str">
        <f t="shared" si="84"/>
        <v/>
      </c>
      <c r="AT124" s="48" t="str">
        <f>IF(ISBLANK(AU124),"",VLOOKUP(AS124,OutputOsiris!$A$9:$A$1008,1,FALSE))</f>
        <v/>
      </c>
      <c r="AU124" s="111"/>
      <c r="AV124" s="78"/>
      <c r="AW124" s="148" t="str">
        <f t="shared" si="58"/>
        <v/>
      </c>
      <c r="AX124" s="47" t="str">
        <f t="shared" si="85"/>
        <v/>
      </c>
      <c r="AY124" s="48" t="str">
        <f>IF(ISBLANK(AZ124),"",VLOOKUP(AX124,OutputOsiris!$A$9:$A$1008,1,FALSE))</f>
        <v/>
      </c>
      <c r="AZ124" s="111"/>
      <c r="BA124" s="78"/>
      <c r="BB124" s="148" t="str">
        <f t="shared" si="59"/>
        <v/>
      </c>
      <c r="BC124" s="47" t="str">
        <f t="shared" si="86"/>
        <v/>
      </c>
      <c r="BD124" s="48" t="str">
        <f>IF(ISBLANK(BE124),"",VLOOKUP(BC124,OutputOsiris!$A$9:$A$1008,1,FALSE))</f>
        <v/>
      </c>
      <c r="BE124" s="111"/>
      <c r="BF124" s="78"/>
      <c r="BG124" s="148" t="str">
        <f t="shared" si="60"/>
        <v/>
      </c>
      <c r="BH124" s="47" t="str">
        <f t="shared" si="87"/>
        <v/>
      </c>
      <c r="BI124" s="48" t="str">
        <f>IF(ISBLANK(BJ124),"",VLOOKUP(BH124,OutputOsiris!$A$9:$A$1008,1,FALSE))</f>
        <v/>
      </c>
      <c r="BJ124" s="111"/>
      <c r="BK124" s="78"/>
      <c r="BL124" s="148" t="str">
        <f t="shared" si="61"/>
        <v/>
      </c>
      <c r="BM124" s="47" t="str">
        <f t="shared" si="88"/>
        <v/>
      </c>
      <c r="BN124" s="48" t="str">
        <f>IF(ISBLANK(BO124),"",VLOOKUP(BM124,OutputOsiris!$A$9:$A$1008,1,FALSE))</f>
        <v/>
      </c>
      <c r="BO124" s="111"/>
      <c r="BP124" s="78"/>
      <c r="BQ124" s="148" t="str">
        <f t="shared" si="62"/>
        <v/>
      </c>
      <c r="BR124" s="47" t="str">
        <f t="shared" si="89"/>
        <v/>
      </c>
      <c r="BS124" s="48" t="str">
        <f>IF(ISBLANK(BT124),"",VLOOKUP(BR124,OutputOsiris!$A$9:$A$1008,1,FALSE))</f>
        <v/>
      </c>
      <c r="BT124" s="111"/>
      <c r="BU124" s="78"/>
      <c r="BV124" s="148" t="str">
        <f t="shared" si="63"/>
        <v/>
      </c>
      <c r="BW124" s="47" t="str">
        <f t="shared" si="90"/>
        <v/>
      </c>
      <c r="BX124" s="48" t="str">
        <f>IF(ISBLANK(BY124),"",VLOOKUP(BW124,OutputOsiris!$A$9:$A$1008,1,FALSE))</f>
        <v/>
      </c>
      <c r="BY124" s="111"/>
      <c r="BZ124" s="78"/>
      <c r="CA124" s="148" t="str">
        <f t="shared" si="64"/>
        <v/>
      </c>
    </row>
    <row r="125" spans="1:79" x14ac:dyDescent="0.2">
      <c r="A125" s="47" t="str">
        <f>IF($H$1="Score",IF(OutputOsiris!A125&lt;&gt;"9999999",OutputOsiris!A125,""),"")</f>
        <v/>
      </c>
      <c r="B125" s="76" t="str">
        <f t="shared" si="65"/>
        <v/>
      </c>
      <c r="C125" s="143" t="str">
        <f t="shared" si="66"/>
        <v/>
      </c>
      <c r="D125" s="47" t="str">
        <f>IF($H$1="Cijfer",IF(OutputOsiris!A125&lt;&gt;"9999999",OutputOsiris!A125,""),"")</f>
        <v/>
      </c>
      <c r="E125" s="76" t="str">
        <f t="shared" si="67"/>
        <v/>
      </c>
      <c r="F125" s="143" t="str">
        <f t="shared" si="68"/>
        <v/>
      </c>
      <c r="G125" s="47" t="str">
        <f>IF(ISBLANK(OutputOsiris!B125),"",OutputOsiris!B125)</f>
        <v/>
      </c>
      <c r="H125" s="47">
        <f>IF(AND($AG$7&gt;0,OutputOsiris!$A125&lt;&gt;"9999999"),VLOOKUP(OutputOsiris!A125,$AD$9:$AG$1008,4,FALSE),"")</f>
        <v>0</v>
      </c>
      <c r="I125" s="47">
        <f t="shared" si="69"/>
        <v>0</v>
      </c>
      <c r="J125" s="47">
        <f>IF(AND($AL$7&gt;0,OutputOsiris!$A125&lt;&gt;"9999999"),VLOOKUP(OutputOsiris!A125,$AI$9:$AL$1008,4,FALSE),"")</f>
        <v>0</v>
      </c>
      <c r="K125" s="47">
        <f t="shared" si="70"/>
        <v>0</v>
      </c>
      <c r="L125" s="47" t="str">
        <f>IF(AND($AQ$7&gt;0,OutputOsiris!$A125&lt;&gt;"9999999"),VLOOKUP(OutputOsiris!A125,$AN$9:$AQ$1008,4,FALSE),"")</f>
        <v/>
      </c>
      <c r="M125" s="47" t="str">
        <f t="shared" si="71"/>
        <v/>
      </c>
      <c r="N125" s="47" t="str">
        <f>IF(AND($AV$7&gt;0,OutputOsiris!$A125&lt;&gt;"9999999"),VLOOKUP(OutputOsiris!A125,$AS$9:$AV$1008,4,FALSE),"")</f>
        <v/>
      </c>
      <c r="O125" s="47" t="str">
        <f t="shared" si="72"/>
        <v/>
      </c>
      <c r="P125" s="47" t="str">
        <f>IF(AND($BA$7&gt;0,OutputOsiris!$A125&lt;&gt;"9999999"),VLOOKUP(OutputOsiris!A125,$AX$9:$BA$1008,4,FALSE),"")</f>
        <v/>
      </c>
      <c r="Q125" s="47" t="str">
        <f t="shared" si="73"/>
        <v/>
      </c>
      <c r="R125" s="47" t="str">
        <f>IF(AND($BF$7&gt;0,OutputOsiris!$A125&lt;&gt;"9999999"),VLOOKUP(OutputOsiris!A125,$BC$9:$BF$1008,4,FALSE),"")</f>
        <v/>
      </c>
      <c r="S125" s="47" t="str">
        <f t="shared" si="74"/>
        <v/>
      </c>
      <c r="T125" s="47" t="str">
        <f>IF(AND($BK$7&gt;0,OutputOsiris!$A125&lt;&gt;"9999999"),VLOOKUP(OutputOsiris!A125,$BH$9:$BK$1008,4,FALSE),"")</f>
        <v/>
      </c>
      <c r="U125" s="47" t="str">
        <f t="shared" si="75"/>
        <v/>
      </c>
      <c r="V125" s="47" t="str">
        <f>IF(AND($BP$7&gt;0,OutputOsiris!$A125&lt;&gt;"9999999"),VLOOKUP(OutputOsiris!A125,$BM$9:$BP$1008,4,FALSE),"")</f>
        <v/>
      </c>
      <c r="W125" s="47" t="str">
        <f t="shared" si="76"/>
        <v/>
      </c>
      <c r="X125" s="47" t="str">
        <f>IF(AND($BU$7&gt;0,OutputOsiris!$A125&lt;&gt;"9999999"),VLOOKUP(OutputOsiris!A125,$BR$9:$BU$1008,4,FALSE),"")</f>
        <v/>
      </c>
      <c r="Y125" s="47" t="str">
        <f t="shared" si="77"/>
        <v/>
      </c>
      <c r="Z125" s="47" t="str">
        <f>IF(AND($BZ$7&gt;0,OutputOsiris!$A125&lt;&gt;"9999999"),VLOOKUP(OutputOsiris!A125,$BW$9:$BZ$1008,4,FALSE),"")</f>
        <v/>
      </c>
      <c r="AA125" s="47" t="str">
        <f t="shared" si="78"/>
        <v/>
      </c>
      <c r="AB125" s="47">
        <f t="shared" si="79"/>
        <v>0</v>
      </c>
      <c r="AC125" s="47">
        <f t="shared" si="80"/>
        <v>0</v>
      </c>
      <c r="AD125" s="47" t="str">
        <f t="shared" si="81"/>
        <v/>
      </c>
      <c r="AE125" s="48" t="str">
        <f>IF(ISBLANK(AF125),"",VLOOKUP(AD125,OutputOsiris!$A$9:$A$1008,1,FALSE))</f>
        <v/>
      </c>
      <c r="AF125" s="111"/>
      <c r="AG125" s="78"/>
      <c r="AH125" s="148" t="str">
        <f t="shared" si="55"/>
        <v/>
      </c>
      <c r="AI125" s="47" t="str">
        <f t="shared" si="82"/>
        <v/>
      </c>
      <c r="AJ125" s="48" t="str">
        <f>IF(ISBLANK(AK125),"",VLOOKUP(AI125,OutputOsiris!$A$9:$A$1008,1,FALSE))</f>
        <v/>
      </c>
      <c r="AK125" s="112"/>
      <c r="AL125" s="78"/>
      <c r="AM125" s="148" t="str">
        <f t="shared" si="56"/>
        <v/>
      </c>
      <c r="AN125" s="47" t="str">
        <f t="shared" si="83"/>
        <v/>
      </c>
      <c r="AO125" s="48" t="str">
        <f>IF(ISBLANK(AP125),"",VLOOKUP(AN125,OutputOsiris!$A$9:$A$1008,1,FALSE))</f>
        <v/>
      </c>
      <c r="AP125" s="111"/>
      <c r="AQ125" s="78"/>
      <c r="AR125" s="148" t="str">
        <f t="shared" si="57"/>
        <v/>
      </c>
      <c r="AS125" s="47" t="str">
        <f t="shared" si="84"/>
        <v/>
      </c>
      <c r="AT125" s="48" t="str">
        <f>IF(ISBLANK(AU125),"",VLOOKUP(AS125,OutputOsiris!$A$9:$A$1008,1,FALSE))</f>
        <v/>
      </c>
      <c r="AU125" s="111"/>
      <c r="AV125" s="78"/>
      <c r="AW125" s="148" t="str">
        <f t="shared" si="58"/>
        <v/>
      </c>
      <c r="AX125" s="47" t="str">
        <f t="shared" si="85"/>
        <v/>
      </c>
      <c r="AY125" s="48" t="str">
        <f>IF(ISBLANK(AZ125),"",VLOOKUP(AX125,OutputOsiris!$A$9:$A$1008,1,FALSE))</f>
        <v/>
      </c>
      <c r="AZ125" s="111"/>
      <c r="BA125" s="78"/>
      <c r="BB125" s="148" t="str">
        <f t="shared" si="59"/>
        <v/>
      </c>
      <c r="BC125" s="47" t="str">
        <f t="shared" si="86"/>
        <v/>
      </c>
      <c r="BD125" s="48" t="str">
        <f>IF(ISBLANK(BE125),"",VLOOKUP(BC125,OutputOsiris!$A$9:$A$1008,1,FALSE))</f>
        <v/>
      </c>
      <c r="BE125" s="111"/>
      <c r="BF125" s="78"/>
      <c r="BG125" s="148" t="str">
        <f t="shared" si="60"/>
        <v/>
      </c>
      <c r="BH125" s="47" t="str">
        <f t="shared" si="87"/>
        <v/>
      </c>
      <c r="BI125" s="48" t="str">
        <f>IF(ISBLANK(BJ125),"",VLOOKUP(BH125,OutputOsiris!$A$9:$A$1008,1,FALSE))</f>
        <v/>
      </c>
      <c r="BJ125" s="111"/>
      <c r="BK125" s="78"/>
      <c r="BL125" s="148" t="str">
        <f t="shared" si="61"/>
        <v/>
      </c>
      <c r="BM125" s="47" t="str">
        <f t="shared" si="88"/>
        <v/>
      </c>
      <c r="BN125" s="48" t="str">
        <f>IF(ISBLANK(BO125),"",VLOOKUP(BM125,OutputOsiris!$A$9:$A$1008,1,FALSE))</f>
        <v/>
      </c>
      <c r="BO125" s="111"/>
      <c r="BP125" s="78"/>
      <c r="BQ125" s="148" t="str">
        <f t="shared" si="62"/>
        <v/>
      </c>
      <c r="BR125" s="47" t="str">
        <f t="shared" si="89"/>
        <v/>
      </c>
      <c r="BS125" s="48" t="str">
        <f>IF(ISBLANK(BT125),"",VLOOKUP(BR125,OutputOsiris!$A$9:$A$1008,1,FALSE))</f>
        <v/>
      </c>
      <c r="BT125" s="111"/>
      <c r="BU125" s="78"/>
      <c r="BV125" s="148" t="str">
        <f t="shared" si="63"/>
        <v/>
      </c>
      <c r="BW125" s="47" t="str">
        <f t="shared" si="90"/>
        <v/>
      </c>
      <c r="BX125" s="48" t="str">
        <f>IF(ISBLANK(BY125),"",VLOOKUP(BW125,OutputOsiris!$A$9:$A$1008,1,FALSE))</f>
        <v/>
      </c>
      <c r="BY125" s="111"/>
      <c r="BZ125" s="78"/>
      <c r="CA125" s="148" t="str">
        <f t="shared" si="64"/>
        <v/>
      </c>
    </row>
    <row r="126" spans="1:79" x14ac:dyDescent="0.2">
      <c r="A126" s="47" t="str">
        <f>IF($H$1="Score",IF(OutputOsiris!A126&lt;&gt;"9999999",OutputOsiris!A126,""),"")</f>
        <v/>
      </c>
      <c r="B126" s="76" t="str">
        <f t="shared" si="65"/>
        <v/>
      </c>
      <c r="C126" s="143" t="str">
        <f t="shared" si="66"/>
        <v/>
      </c>
      <c r="D126" s="47" t="str">
        <f>IF($H$1="Cijfer",IF(OutputOsiris!A126&lt;&gt;"9999999",OutputOsiris!A126,""),"")</f>
        <v/>
      </c>
      <c r="E126" s="76" t="str">
        <f t="shared" si="67"/>
        <v/>
      </c>
      <c r="F126" s="143" t="str">
        <f t="shared" si="68"/>
        <v/>
      </c>
      <c r="G126" s="47" t="str">
        <f>IF(ISBLANK(OutputOsiris!B126),"",OutputOsiris!B126)</f>
        <v/>
      </c>
      <c r="H126" s="47">
        <f>IF(AND($AG$7&gt;0,OutputOsiris!$A126&lt;&gt;"9999999"),VLOOKUP(OutputOsiris!A126,$AD$9:$AG$1008,4,FALSE),"")</f>
        <v>0</v>
      </c>
      <c r="I126" s="47">
        <f t="shared" si="69"/>
        <v>0</v>
      </c>
      <c r="J126" s="47">
        <f>IF(AND($AL$7&gt;0,OutputOsiris!$A126&lt;&gt;"9999999"),VLOOKUP(OutputOsiris!A126,$AI$9:$AL$1008,4,FALSE),"")</f>
        <v>0</v>
      </c>
      <c r="K126" s="47">
        <f t="shared" si="70"/>
        <v>0</v>
      </c>
      <c r="L126" s="47" t="str">
        <f>IF(AND($AQ$7&gt;0,OutputOsiris!$A126&lt;&gt;"9999999"),VLOOKUP(OutputOsiris!A126,$AN$9:$AQ$1008,4,FALSE),"")</f>
        <v/>
      </c>
      <c r="M126" s="47" t="str">
        <f t="shared" si="71"/>
        <v/>
      </c>
      <c r="N126" s="47" t="str">
        <f>IF(AND($AV$7&gt;0,OutputOsiris!$A126&lt;&gt;"9999999"),VLOOKUP(OutputOsiris!A126,$AS$9:$AV$1008,4,FALSE),"")</f>
        <v/>
      </c>
      <c r="O126" s="47" t="str">
        <f t="shared" si="72"/>
        <v/>
      </c>
      <c r="P126" s="47" t="str">
        <f>IF(AND($BA$7&gt;0,OutputOsiris!$A126&lt;&gt;"9999999"),VLOOKUP(OutputOsiris!A126,$AX$9:$BA$1008,4,FALSE),"")</f>
        <v/>
      </c>
      <c r="Q126" s="47" t="str">
        <f t="shared" si="73"/>
        <v/>
      </c>
      <c r="R126" s="47" t="str">
        <f>IF(AND($BF$7&gt;0,OutputOsiris!$A126&lt;&gt;"9999999"),VLOOKUP(OutputOsiris!A126,$BC$9:$BF$1008,4,FALSE),"")</f>
        <v/>
      </c>
      <c r="S126" s="47" t="str">
        <f t="shared" si="74"/>
        <v/>
      </c>
      <c r="T126" s="47" t="str">
        <f>IF(AND($BK$7&gt;0,OutputOsiris!$A126&lt;&gt;"9999999"),VLOOKUP(OutputOsiris!A126,$BH$9:$BK$1008,4,FALSE),"")</f>
        <v/>
      </c>
      <c r="U126" s="47" t="str">
        <f t="shared" si="75"/>
        <v/>
      </c>
      <c r="V126" s="47" t="str">
        <f>IF(AND($BP$7&gt;0,OutputOsiris!$A126&lt;&gt;"9999999"),VLOOKUP(OutputOsiris!A126,$BM$9:$BP$1008,4,FALSE),"")</f>
        <v/>
      </c>
      <c r="W126" s="47" t="str">
        <f t="shared" si="76"/>
        <v/>
      </c>
      <c r="X126" s="47" t="str">
        <f>IF(AND($BU$7&gt;0,OutputOsiris!$A126&lt;&gt;"9999999"),VLOOKUP(OutputOsiris!A126,$BR$9:$BU$1008,4,FALSE),"")</f>
        <v/>
      </c>
      <c r="Y126" s="47" t="str">
        <f t="shared" si="77"/>
        <v/>
      </c>
      <c r="Z126" s="47" t="str">
        <f>IF(AND($BZ$7&gt;0,OutputOsiris!$A126&lt;&gt;"9999999"),VLOOKUP(OutputOsiris!A126,$BW$9:$BZ$1008,4,FALSE),"")</f>
        <v/>
      </c>
      <c r="AA126" s="47" t="str">
        <f t="shared" si="78"/>
        <v/>
      </c>
      <c r="AB126" s="47">
        <f t="shared" si="79"/>
        <v>0</v>
      </c>
      <c r="AC126" s="47">
        <f t="shared" si="80"/>
        <v>0</v>
      </c>
      <c r="AD126" s="47" t="str">
        <f t="shared" si="81"/>
        <v/>
      </c>
      <c r="AE126" s="48" t="str">
        <f>IF(ISBLANK(AF126),"",VLOOKUP(AD126,OutputOsiris!$A$9:$A$1008,1,FALSE))</f>
        <v/>
      </c>
      <c r="AF126" s="111"/>
      <c r="AG126" s="78"/>
      <c r="AH126" s="148" t="str">
        <f t="shared" si="55"/>
        <v/>
      </c>
      <c r="AI126" s="47" t="str">
        <f t="shared" si="82"/>
        <v/>
      </c>
      <c r="AJ126" s="48" t="str">
        <f>IF(ISBLANK(AK126),"",VLOOKUP(AI126,OutputOsiris!$A$9:$A$1008,1,FALSE))</f>
        <v/>
      </c>
      <c r="AK126" s="112"/>
      <c r="AL126" s="78"/>
      <c r="AM126" s="148" t="str">
        <f t="shared" si="56"/>
        <v/>
      </c>
      <c r="AN126" s="47" t="str">
        <f t="shared" si="83"/>
        <v/>
      </c>
      <c r="AO126" s="48" t="str">
        <f>IF(ISBLANK(AP126),"",VLOOKUP(AN126,OutputOsiris!$A$9:$A$1008,1,FALSE))</f>
        <v/>
      </c>
      <c r="AP126" s="111"/>
      <c r="AQ126" s="78"/>
      <c r="AR126" s="148" t="str">
        <f t="shared" si="57"/>
        <v/>
      </c>
      <c r="AS126" s="47" t="str">
        <f t="shared" si="84"/>
        <v/>
      </c>
      <c r="AT126" s="48" t="str">
        <f>IF(ISBLANK(AU126),"",VLOOKUP(AS126,OutputOsiris!$A$9:$A$1008,1,FALSE))</f>
        <v/>
      </c>
      <c r="AU126" s="111"/>
      <c r="AV126" s="78"/>
      <c r="AW126" s="148" t="str">
        <f t="shared" si="58"/>
        <v/>
      </c>
      <c r="AX126" s="47" t="str">
        <f t="shared" si="85"/>
        <v/>
      </c>
      <c r="AY126" s="48" t="str">
        <f>IF(ISBLANK(AZ126),"",VLOOKUP(AX126,OutputOsiris!$A$9:$A$1008,1,FALSE))</f>
        <v/>
      </c>
      <c r="AZ126" s="111"/>
      <c r="BA126" s="78"/>
      <c r="BB126" s="148" t="str">
        <f t="shared" si="59"/>
        <v/>
      </c>
      <c r="BC126" s="47" t="str">
        <f t="shared" si="86"/>
        <v/>
      </c>
      <c r="BD126" s="48" t="str">
        <f>IF(ISBLANK(BE126),"",VLOOKUP(BC126,OutputOsiris!$A$9:$A$1008,1,FALSE))</f>
        <v/>
      </c>
      <c r="BE126" s="111"/>
      <c r="BF126" s="78"/>
      <c r="BG126" s="148" t="str">
        <f t="shared" si="60"/>
        <v/>
      </c>
      <c r="BH126" s="47" t="str">
        <f t="shared" si="87"/>
        <v/>
      </c>
      <c r="BI126" s="48" t="str">
        <f>IF(ISBLANK(BJ126),"",VLOOKUP(BH126,OutputOsiris!$A$9:$A$1008,1,FALSE))</f>
        <v/>
      </c>
      <c r="BJ126" s="111"/>
      <c r="BK126" s="78"/>
      <c r="BL126" s="148" t="str">
        <f t="shared" si="61"/>
        <v/>
      </c>
      <c r="BM126" s="47" t="str">
        <f t="shared" si="88"/>
        <v/>
      </c>
      <c r="BN126" s="48" t="str">
        <f>IF(ISBLANK(BO126),"",VLOOKUP(BM126,OutputOsiris!$A$9:$A$1008,1,FALSE))</f>
        <v/>
      </c>
      <c r="BO126" s="111"/>
      <c r="BP126" s="78"/>
      <c r="BQ126" s="148" t="str">
        <f t="shared" si="62"/>
        <v/>
      </c>
      <c r="BR126" s="47" t="str">
        <f t="shared" si="89"/>
        <v/>
      </c>
      <c r="BS126" s="48" t="str">
        <f>IF(ISBLANK(BT126),"",VLOOKUP(BR126,OutputOsiris!$A$9:$A$1008,1,FALSE))</f>
        <v/>
      </c>
      <c r="BT126" s="111"/>
      <c r="BU126" s="78"/>
      <c r="BV126" s="148" t="str">
        <f t="shared" si="63"/>
        <v/>
      </c>
      <c r="BW126" s="47" t="str">
        <f t="shared" si="90"/>
        <v/>
      </c>
      <c r="BX126" s="48" t="str">
        <f>IF(ISBLANK(BY126),"",VLOOKUP(BW126,OutputOsiris!$A$9:$A$1008,1,FALSE))</f>
        <v/>
      </c>
      <c r="BY126" s="111"/>
      <c r="BZ126" s="78"/>
      <c r="CA126" s="148" t="str">
        <f t="shared" si="64"/>
        <v/>
      </c>
    </row>
    <row r="127" spans="1:79" x14ac:dyDescent="0.2">
      <c r="A127" s="47" t="str">
        <f>IF($H$1="Score",IF(OutputOsiris!A127&lt;&gt;"9999999",OutputOsiris!A127,""),"")</f>
        <v/>
      </c>
      <c r="B127" s="76" t="str">
        <f t="shared" si="65"/>
        <v/>
      </c>
      <c r="C127" s="143" t="str">
        <f t="shared" si="66"/>
        <v/>
      </c>
      <c r="D127" s="47" t="str">
        <f>IF($H$1="Cijfer",IF(OutputOsiris!A127&lt;&gt;"9999999",OutputOsiris!A127,""),"")</f>
        <v/>
      </c>
      <c r="E127" s="76" t="str">
        <f t="shared" si="67"/>
        <v/>
      </c>
      <c r="F127" s="143" t="str">
        <f t="shared" si="68"/>
        <v/>
      </c>
      <c r="G127" s="47" t="str">
        <f>IF(ISBLANK(OutputOsiris!B127),"",OutputOsiris!B127)</f>
        <v/>
      </c>
      <c r="H127" s="47">
        <f>IF(AND($AG$7&gt;0,OutputOsiris!$A127&lt;&gt;"9999999"),VLOOKUP(OutputOsiris!A127,$AD$9:$AG$1008,4,FALSE),"")</f>
        <v>0</v>
      </c>
      <c r="I127" s="47">
        <f t="shared" si="69"/>
        <v>0</v>
      </c>
      <c r="J127" s="47">
        <f>IF(AND($AL$7&gt;0,OutputOsiris!$A127&lt;&gt;"9999999"),VLOOKUP(OutputOsiris!A127,$AI$9:$AL$1008,4,FALSE),"")</f>
        <v>0</v>
      </c>
      <c r="K127" s="47">
        <f t="shared" si="70"/>
        <v>0</v>
      </c>
      <c r="L127" s="47" t="str">
        <f>IF(AND($AQ$7&gt;0,OutputOsiris!$A127&lt;&gt;"9999999"),VLOOKUP(OutputOsiris!A127,$AN$9:$AQ$1008,4,FALSE),"")</f>
        <v/>
      </c>
      <c r="M127" s="47" t="str">
        <f t="shared" si="71"/>
        <v/>
      </c>
      <c r="N127" s="47" t="str">
        <f>IF(AND($AV$7&gt;0,OutputOsiris!$A127&lt;&gt;"9999999"),VLOOKUP(OutputOsiris!A127,$AS$9:$AV$1008,4,FALSE),"")</f>
        <v/>
      </c>
      <c r="O127" s="47" t="str">
        <f t="shared" si="72"/>
        <v/>
      </c>
      <c r="P127" s="47" t="str">
        <f>IF(AND($BA$7&gt;0,OutputOsiris!$A127&lt;&gt;"9999999"),VLOOKUP(OutputOsiris!A127,$AX$9:$BA$1008,4,FALSE),"")</f>
        <v/>
      </c>
      <c r="Q127" s="47" t="str">
        <f t="shared" si="73"/>
        <v/>
      </c>
      <c r="R127" s="47" t="str">
        <f>IF(AND($BF$7&gt;0,OutputOsiris!$A127&lt;&gt;"9999999"),VLOOKUP(OutputOsiris!A127,$BC$9:$BF$1008,4,FALSE),"")</f>
        <v/>
      </c>
      <c r="S127" s="47" t="str">
        <f t="shared" si="74"/>
        <v/>
      </c>
      <c r="T127" s="47" t="str">
        <f>IF(AND($BK$7&gt;0,OutputOsiris!$A127&lt;&gt;"9999999"),VLOOKUP(OutputOsiris!A127,$BH$9:$BK$1008,4,FALSE),"")</f>
        <v/>
      </c>
      <c r="U127" s="47" t="str">
        <f t="shared" si="75"/>
        <v/>
      </c>
      <c r="V127" s="47" t="str">
        <f>IF(AND($BP$7&gt;0,OutputOsiris!$A127&lt;&gt;"9999999"),VLOOKUP(OutputOsiris!A127,$BM$9:$BP$1008,4,FALSE),"")</f>
        <v/>
      </c>
      <c r="W127" s="47" t="str">
        <f t="shared" si="76"/>
        <v/>
      </c>
      <c r="X127" s="47" t="str">
        <f>IF(AND($BU$7&gt;0,OutputOsiris!$A127&lt;&gt;"9999999"),VLOOKUP(OutputOsiris!A127,$BR$9:$BU$1008,4,FALSE),"")</f>
        <v/>
      </c>
      <c r="Y127" s="47" t="str">
        <f t="shared" si="77"/>
        <v/>
      </c>
      <c r="Z127" s="47" t="str">
        <f>IF(AND($BZ$7&gt;0,OutputOsiris!$A127&lt;&gt;"9999999"),VLOOKUP(OutputOsiris!A127,$BW$9:$BZ$1008,4,FALSE),"")</f>
        <v/>
      </c>
      <c r="AA127" s="47" t="str">
        <f t="shared" si="78"/>
        <v/>
      </c>
      <c r="AB127" s="47">
        <f t="shared" si="79"/>
        <v>0</v>
      </c>
      <c r="AC127" s="47">
        <f t="shared" si="80"/>
        <v>0</v>
      </c>
      <c r="AD127" s="47" t="str">
        <f t="shared" si="81"/>
        <v/>
      </c>
      <c r="AE127" s="48" t="str">
        <f>IF(ISBLANK(AF127),"",VLOOKUP(AD127,OutputOsiris!$A$9:$A$1008,1,FALSE))</f>
        <v/>
      </c>
      <c r="AF127" s="111"/>
      <c r="AG127" s="78"/>
      <c r="AH127" s="148" t="str">
        <f t="shared" si="55"/>
        <v/>
      </c>
      <c r="AI127" s="47" t="str">
        <f t="shared" si="82"/>
        <v/>
      </c>
      <c r="AJ127" s="48" t="str">
        <f>IF(ISBLANK(AK127),"",VLOOKUP(AI127,OutputOsiris!$A$9:$A$1008,1,FALSE))</f>
        <v/>
      </c>
      <c r="AK127" s="112"/>
      <c r="AL127" s="78"/>
      <c r="AM127" s="148" t="str">
        <f t="shared" si="56"/>
        <v/>
      </c>
      <c r="AN127" s="47" t="str">
        <f t="shared" si="83"/>
        <v/>
      </c>
      <c r="AO127" s="48" t="str">
        <f>IF(ISBLANK(AP127),"",VLOOKUP(AN127,OutputOsiris!$A$9:$A$1008,1,FALSE))</f>
        <v/>
      </c>
      <c r="AP127" s="111"/>
      <c r="AQ127" s="78"/>
      <c r="AR127" s="148" t="str">
        <f t="shared" si="57"/>
        <v/>
      </c>
      <c r="AS127" s="47" t="str">
        <f t="shared" si="84"/>
        <v/>
      </c>
      <c r="AT127" s="48" t="str">
        <f>IF(ISBLANK(AU127),"",VLOOKUP(AS127,OutputOsiris!$A$9:$A$1008,1,FALSE))</f>
        <v/>
      </c>
      <c r="AU127" s="111"/>
      <c r="AV127" s="78"/>
      <c r="AW127" s="148" t="str">
        <f t="shared" si="58"/>
        <v/>
      </c>
      <c r="AX127" s="47" t="str">
        <f t="shared" si="85"/>
        <v/>
      </c>
      <c r="AY127" s="48" t="str">
        <f>IF(ISBLANK(AZ127),"",VLOOKUP(AX127,OutputOsiris!$A$9:$A$1008,1,FALSE))</f>
        <v/>
      </c>
      <c r="AZ127" s="111"/>
      <c r="BA127" s="78"/>
      <c r="BB127" s="148" t="str">
        <f t="shared" si="59"/>
        <v/>
      </c>
      <c r="BC127" s="47" t="str">
        <f t="shared" si="86"/>
        <v/>
      </c>
      <c r="BD127" s="48" t="str">
        <f>IF(ISBLANK(BE127),"",VLOOKUP(BC127,OutputOsiris!$A$9:$A$1008,1,FALSE))</f>
        <v/>
      </c>
      <c r="BE127" s="111"/>
      <c r="BF127" s="78"/>
      <c r="BG127" s="148" t="str">
        <f t="shared" si="60"/>
        <v/>
      </c>
      <c r="BH127" s="47" t="str">
        <f t="shared" si="87"/>
        <v/>
      </c>
      <c r="BI127" s="48" t="str">
        <f>IF(ISBLANK(BJ127),"",VLOOKUP(BH127,OutputOsiris!$A$9:$A$1008,1,FALSE))</f>
        <v/>
      </c>
      <c r="BJ127" s="111"/>
      <c r="BK127" s="78"/>
      <c r="BL127" s="148" t="str">
        <f t="shared" si="61"/>
        <v/>
      </c>
      <c r="BM127" s="47" t="str">
        <f t="shared" si="88"/>
        <v/>
      </c>
      <c r="BN127" s="48" t="str">
        <f>IF(ISBLANK(BO127),"",VLOOKUP(BM127,OutputOsiris!$A$9:$A$1008,1,FALSE))</f>
        <v/>
      </c>
      <c r="BO127" s="111"/>
      <c r="BP127" s="78"/>
      <c r="BQ127" s="148" t="str">
        <f t="shared" si="62"/>
        <v/>
      </c>
      <c r="BR127" s="47" t="str">
        <f t="shared" si="89"/>
        <v/>
      </c>
      <c r="BS127" s="48" t="str">
        <f>IF(ISBLANK(BT127),"",VLOOKUP(BR127,OutputOsiris!$A$9:$A$1008,1,FALSE))</f>
        <v/>
      </c>
      <c r="BT127" s="111"/>
      <c r="BU127" s="78"/>
      <c r="BV127" s="148" t="str">
        <f t="shared" si="63"/>
        <v/>
      </c>
      <c r="BW127" s="47" t="str">
        <f t="shared" si="90"/>
        <v/>
      </c>
      <c r="BX127" s="48" t="str">
        <f>IF(ISBLANK(BY127),"",VLOOKUP(BW127,OutputOsiris!$A$9:$A$1008,1,FALSE))</f>
        <v/>
      </c>
      <c r="BY127" s="111"/>
      <c r="BZ127" s="78"/>
      <c r="CA127" s="148" t="str">
        <f t="shared" si="64"/>
        <v/>
      </c>
    </row>
    <row r="128" spans="1:79" x14ac:dyDescent="0.2">
      <c r="A128" s="47" t="str">
        <f>IF($H$1="Score",IF(OutputOsiris!A128&lt;&gt;"9999999",OutputOsiris!A128,""),"")</f>
        <v/>
      </c>
      <c r="B128" s="76" t="str">
        <f t="shared" si="65"/>
        <v/>
      </c>
      <c r="C128" s="143" t="str">
        <f t="shared" si="66"/>
        <v/>
      </c>
      <c r="D128" s="47" t="str">
        <f>IF($H$1="Cijfer",IF(OutputOsiris!A128&lt;&gt;"9999999",OutputOsiris!A128,""),"")</f>
        <v/>
      </c>
      <c r="E128" s="76" t="str">
        <f t="shared" si="67"/>
        <v/>
      </c>
      <c r="F128" s="143" t="str">
        <f t="shared" si="68"/>
        <v/>
      </c>
      <c r="G128" s="47" t="str">
        <f>IF(ISBLANK(OutputOsiris!B128),"",OutputOsiris!B128)</f>
        <v/>
      </c>
      <c r="H128" s="47">
        <f>IF(AND($AG$7&gt;0,OutputOsiris!$A128&lt;&gt;"9999999"),VLOOKUP(OutputOsiris!A128,$AD$9:$AG$1008,4,FALSE),"")</f>
        <v>0</v>
      </c>
      <c r="I128" s="47">
        <f t="shared" si="69"/>
        <v>0</v>
      </c>
      <c r="J128" s="47">
        <f>IF(AND($AL$7&gt;0,OutputOsiris!$A128&lt;&gt;"9999999"),VLOOKUP(OutputOsiris!A128,$AI$9:$AL$1008,4,FALSE),"")</f>
        <v>0</v>
      </c>
      <c r="K128" s="47">
        <f t="shared" si="70"/>
        <v>0</v>
      </c>
      <c r="L128" s="47" t="str">
        <f>IF(AND($AQ$7&gt;0,OutputOsiris!$A128&lt;&gt;"9999999"),VLOOKUP(OutputOsiris!A128,$AN$9:$AQ$1008,4,FALSE),"")</f>
        <v/>
      </c>
      <c r="M128" s="47" t="str">
        <f t="shared" si="71"/>
        <v/>
      </c>
      <c r="N128" s="47" t="str">
        <f>IF(AND($AV$7&gt;0,OutputOsiris!$A128&lt;&gt;"9999999"),VLOOKUP(OutputOsiris!A128,$AS$9:$AV$1008,4,FALSE),"")</f>
        <v/>
      </c>
      <c r="O128" s="47" t="str">
        <f t="shared" si="72"/>
        <v/>
      </c>
      <c r="P128" s="47" t="str">
        <f>IF(AND($BA$7&gt;0,OutputOsiris!$A128&lt;&gt;"9999999"),VLOOKUP(OutputOsiris!A128,$AX$9:$BA$1008,4,FALSE),"")</f>
        <v/>
      </c>
      <c r="Q128" s="47" t="str">
        <f t="shared" si="73"/>
        <v/>
      </c>
      <c r="R128" s="47" t="str">
        <f>IF(AND($BF$7&gt;0,OutputOsiris!$A128&lt;&gt;"9999999"),VLOOKUP(OutputOsiris!A128,$BC$9:$BF$1008,4,FALSE),"")</f>
        <v/>
      </c>
      <c r="S128" s="47" t="str">
        <f t="shared" si="74"/>
        <v/>
      </c>
      <c r="T128" s="47" t="str">
        <f>IF(AND($BK$7&gt;0,OutputOsiris!$A128&lt;&gt;"9999999"),VLOOKUP(OutputOsiris!A128,$BH$9:$BK$1008,4,FALSE),"")</f>
        <v/>
      </c>
      <c r="U128" s="47" t="str">
        <f t="shared" si="75"/>
        <v/>
      </c>
      <c r="V128" s="47" t="str">
        <f>IF(AND($BP$7&gt;0,OutputOsiris!$A128&lt;&gt;"9999999"),VLOOKUP(OutputOsiris!A128,$BM$9:$BP$1008,4,FALSE),"")</f>
        <v/>
      </c>
      <c r="W128" s="47" t="str">
        <f t="shared" si="76"/>
        <v/>
      </c>
      <c r="X128" s="47" t="str">
        <f>IF(AND($BU$7&gt;0,OutputOsiris!$A128&lt;&gt;"9999999"),VLOOKUP(OutputOsiris!A128,$BR$9:$BU$1008,4,FALSE),"")</f>
        <v/>
      </c>
      <c r="Y128" s="47" t="str">
        <f t="shared" si="77"/>
        <v/>
      </c>
      <c r="Z128" s="47" t="str">
        <f>IF(AND($BZ$7&gt;0,OutputOsiris!$A128&lt;&gt;"9999999"),VLOOKUP(OutputOsiris!A128,$BW$9:$BZ$1008,4,FALSE),"")</f>
        <v/>
      </c>
      <c r="AA128" s="47" t="str">
        <f t="shared" si="78"/>
        <v/>
      </c>
      <c r="AB128" s="47">
        <f t="shared" si="79"/>
        <v>0</v>
      </c>
      <c r="AC128" s="47">
        <f t="shared" si="80"/>
        <v>0</v>
      </c>
      <c r="AD128" s="47" t="str">
        <f t="shared" si="81"/>
        <v/>
      </c>
      <c r="AE128" s="48" t="str">
        <f>IF(ISBLANK(AF128),"",VLOOKUP(AD128,OutputOsiris!$A$9:$A$1008,1,FALSE))</f>
        <v/>
      </c>
      <c r="AF128" s="111"/>
      <c r="AG128" s="78"/>
      <c r="AH128" s="148" t="str">
        <f t="shared" si="55"/>
        <v/>
      </c>
      <c r="AI128" s="47" t="str">
        <f t="shared" si="82"/>
        <v/>
      </c>
      <c r="AJ128" s="48" t="str">
        <f>IF(ISBLANK(AK128),"",VLOOKUP(AI128,OutputOsiris!$A$9:$A$1008,1,FALSE))</f>
        <v/>
      </c>
      <c r="AK128" s="112"/>
      <c r="AL128" s="78"/>
      <c r="AM128" s="148" t="str">
        <f t="shared" si="56"/>
        <v/>
      </c>
      <c r="AN128" s="47" t="str">
        <f t="shared" si="83"/>
        <v/>
      </c>
      <c r="AO128" s="48" t="str">
        <f>IF(ISBLANK(AP128),"",VLOOKUP(AN128,OutputOsiris!$A$9:$A$1008,1,FALSE))</f>
        <v/>
      </c>
      <c r="AP128" s="111"/>
      <c r="AQ128" s="78"/>
      <c r="AR128" s="148" t="str">
        <f t="shared" si="57"/>
        <v/>
      </c>
      <c r="AS128" s="47" t="str">
        <f t="shared" si="84"/>
        <v/>
      </c>
      <c r="AT128" s="48" t="str">
        <f>IF(ISBLANK(AU128),"",VLOOKUP(AS128,OutputOsiris!$A$9:$A$1008,1,FALSE))</f>
        <v/>
      </c>
      <c r="AU128" s="111"/>
      <c r="AV128" s="78"/>
      <c r="AW128" s="148" t="str">
        <f t="shared" si="58"/>
        <v/>
      </c>
      <c r="AX128" s="47" t="str">
        <f t="shared" si="85"/>
        <v/>
      </c>
      <c r="AY128" s="48" t="str">
        <f>IF(ISBLANK(AZ128),"",VLOOKUP(AX128,OutputOsiris!$A$9:$A$1008,1,FALSE))</f>
        <v/>
      </c>
      <c r="AZ128" s="111"/>
      <c r="BA128" s="78"/>
      <c r="BB128" s="148" t="str">
        <f t="shared" si="59"/>
        <v/>
      </c>
      <c r="BC128" s="47" t="str">
        <f t="shared" si="86"/>
        <v/>
      </c>
      <c r="BD128" s="48" t="str">
        <f>IF(ISBLANK(BE128),"",VLOOKUP(BC128,OutputOsiris!$A$9:$A$1008,1,FALSE))</f>
        <v/>
      </c>
      <c r="BE128" s="111"/>
      <c r="BF128" s="78"/>
      <c r="BG128" s="148" t="str">
        <f t="shared" si="60"/>
        <v/>
      </c>
      <c r="BH128" s="47" t="str">
        <f t="shared" si="87"/>
        <v/>
      </c>
      <c r="BI128" s="48" t="str">
        <f>IF(ISBLANK(BJ128),"",VLOOKUP(BH128,OutputOsiris!$A$9:$A$1008,1,FALSE))</f>
        <v/>
      </c>
      <c r="BJ128" s="111"/>
      <c r="BK128" s="78"/>
      <c r="BL128" s="148" t="str">
        <f t="shared" si="61"/>
        <v/>
      </c>
      <c r="BM128" s="47" t="str">
        <f t="shared" si="88"/>
        <v/>
      </c>
      <c r="BN128" s="48" t="str">
        <f>IF(ISBLANK(BO128),"",VLOOKUP(BM128,OutputOsiris!$A$9:$A$1008,1,FALSE))</f>
        <v/>
      </c>
      <c r="BO128" s="111"/>
      <c r="BP128" s="78"/>
      <c r="BQ128" s="148" t="str">
        <f t="shared" si="62"/>
        <v/>
      </c>
      <c r="BR128" s="47" t="str">
        <f t="shared" si="89"/>
        <v/>
      </c>
      <c r="BS128" s="48" t="str">
        <f>IF(ISBLANK(BT128),"",VLOOKUP(BR128,OutputOsiris!$A$9:$A$1008,1,FALSE))</f>
        <v/>
      </c>
      <c r="BT128" s="111"/>
      <c r="BU128" s="78"/>
      <c r="BV128" s="148" t="str">
        <f t="shared" si="63"/>
        <v/>
      </c>
      <c r="BW128" s="47" t="str">
        <f t="shared" si="90"/>
        <v/>
      </c>
      <c r="BX128" s="48" t="str">
        <f>IF(ISBLANK(BY128),"",VLOOKUP(BW128,OutputOsiris!$A$9:$A$1008,1,FALSE))</f>
        <v/>
      </c>
      <c r="BY128" s="111"/>
      <c r="BZ128" s="78"/>
      <c r="CA128" s="148" t="str">
        <f t="shared" si="64"/>
        <v/>
      </c>
    </row>
    <row r="129" spans="1:79" x14ac:dyDescent="0.2">
      <c r="A129" s="47" t="str">
        <f>IF($H$1="Score",IF(OutputOsiris!A129&lt;&gt;"9999999",OutputOsiris!A129,""),"")</f>
        <v/>
      </c>
      <c r="B129" s="76" t="str">
        <f t="shared" si="65"/>
        <v/>
      </c>
      <c r="C129" s="143" t="str">
        <f t="shared" si="66"/>
        <v/>
      </c>
      <c r="D129" s="47" t="str">
        <f>IF($H$1="Cijfer",IF(OutputOsiris!A129&lt;&gt;"9999999",OutputOsiris!A129,""),"")</f>
        <v/>
      </c>
      <c r="E129" s="76" t="str">
        <f t="shared" si="67"/>
        <v/>
      </c>
      <c r="F129" s="143" t="str">
        <f t="shared" si="68"/>
        <v/>
      </c>
      <c r="G129" s="47" t="str">
        <f>IF(ISBLANK(OutputOsiris!B129),"",OutputOsiris!B129)</f>
        <v/>
      </c>
      <c r="H129" s="47">
        <f>IF(AND($AG$7&gt;0,OutputOsiris!$A129&lt;&gt;"9999999"),VLOOKUP(OutputOsiris!A129,$AD$9:$AG$1008,4,FALSE),"")</f>
        <v>0</v>
      </c>
      <c r="I129" s="47">
        <f t="shared" si="69"/>
        <v>0</v>
      </c>
      <c r="J129" s="47">
        <f>IF(AND($AL$7&gt;0,OutputOsiris!$A129&lt;&gt;"9999999"),VLOOKUP(OutputOsiris!A129,$AI$9:$AL$1008,4,FALSE),"")</f>
        <v>0</v>
      </c>
      <c r="K129" s="47">
        <f t="shared" si="70"/>
        <v>0</v>
      </c>
      <c r="L129" s="47" t="str">
        <f>IF(AND($AQ$7&gt;0,OutputOsiris!$A129&lt;&gt;"9999999"),VLOOKUP(OutputOsiris!A129,$AN$9:$AQ$1008,4,FALSE),"")</f>
        <v/>
      </c>
      <c r="M129" s="47" t="str">
        <f t="shared" si="71"/>
        <v/>
      </c>
      <c r="N129" s="47" t="str">
        <f>IF(AND($AV$7&gt;0,OutputOsiris!$A129&lt;&gt;"9999999"),VLOOKUP(OutputOsiris!A129,$AS$9:$AV$1008,4,FALSE),"")</f>
        <v/>
      </c>
      <c r="O129" s="47" t="str">
        <f t="shared" si="72"/>
        <v/>
      </c>
      <c r="P129" s="47" t="str">
        <f>IF(AND($BA$7&gt;0,OutputOsiris!$A129&lt;&gt;"9999999"),VLOOKUP(OutputOsiris!A129,$AX$9:$BA$1008,4,FALSE),"")</f>
        <v/>
      </c>
      <c r="Q129" s="47" t="str">
        <f t="shared" si="73"/>
        <v/>
      </c>
      <c r="R129" s="47" t="str">
        <f>IF(AND($BF$7&gt;0,OutputOsiris!$A129&lt;&gt;"9999999"),VLOOKUP(OutputOsiris!A129,$BC$9:$BF$1008,4,FALSE),"")</f>
        <v/>
      </c>
      <c r="S129" s="47" t="str">
        <f t="shared" si="74"/>
        <v/>
      </c>
      <c r="T129" s="47" t="str">
        <f>IF(AND($BK$7&gt;0,OutputOsiris!$A129&lt;&gt;"9999999"),VLOOKUP(OutputOsiris!A129,$BH$9:$BK$1008,4,FALSE),"")</f>
        <v/>
      </c>
      <c r="U129" s="47" t="str">
        <f t="shared" si="75"/>
        <v/>
      </c>
      <c r="V129" s="47" t="str">
        <f>IF(AND($BP$7&gt;0,OutputOsiris!$A129&lt;&gt;"9999999"),VLOOKUP(OutputOsiris!A129,$BM$9:$BP$1008,4,FALSE),"")</f>
        <v/>
      </c>
      <c r="W129" s="47" t="str">
        <f t="shared" si="76"/>
        <v/>
      </c>
      <c r="X129" s="47" t="str">
        <f>IF(AND($BU$7&gt;0,OutputOsiris!$A129&lt;&gt;"9999999"),VLOOKUP(OutputOsiris!A129,$BR$9:$BU$1008,4,FALSE),"")</f>
        <v/>
      </c>
      <c r="Y129" s="47" t="str">
        <f t="shared" si="77"/>
        <v/>
      </c>
      <c r="Z129" s="47" t="str">
        <f>IF(AND($BZ$7&gt;0,OutputOsiris!$A129&lt;&gt;"9999999"),VLOOKUP(OutputOsiris!A129,$BW$9:$BZ$1008,4,FALSE),"")</f>
        <v/>
      </c>
      <c r="AA129" s="47" t="str">
        <f t="shared" si="78"/>
        <v/>
      </c>
      <c r="AB129" s="47">
        <f t="shared" si="79"/>
        <v>0</v>
      </c>
      <c r="AC129" s="47">
        <f t="shared" si="80"/>
        <v>0</v>
      </c>
      <c r="AD129" s="47" t="str">
        <f t="shared" si="81"/>
        <v/>
      </c>
      <c r="AE129" s="48" t="str">
        <f>IF(ISBLANK(AF129),"",VLOOKUP(AD129,OutputOsiris!$A$9:$A$1008,1,FALSE))</f>
        <v/>
      </c>
      <c r="AF129" s="111"/>
      <c r="AG129" s="78"/>
      <c r="AH129" s="148" t="str">
        <f t="shared" si="55"/>
        <v/>
      </c>
      <c r="AI129" s="47" t="str">
        <f t="shared" si="82"/>
        <v/>
      </c>
      <c r="AJ129" s="48" t="str">
        <f>IF(ISBLANK(AK129),"",VLOOKUP(AI129,OutputOsiris!$A$9:$A$1008,1,FALSE))</f>
        <v/>
      </c>
      <c r="AK129" s="112"/>
      <c r="AL129" s="78"/>
      <c r="AM129" s="148" t="str">
        <f t="shared" si="56"/>
        <v/>
      </c>
      <c r="AN129" s="47" t="str">
        <f t="shared" si="83"/>
        <v/>
      </c>
      <c r="AO129" s="48" t="str">
        <f>IF(ISBLANK(AP129),"",VLOOKUP(AN129,OutputOsiris!$A$9:$A$1008,1,FALSE))</f>
        <v/>
      </c>
      <c r="AP129" s="111"/>
      <c r="AQ129" s="78"/>
      <c r="AR129" s="148" t="str">
        <f t="shared" si="57"/>
        <v/>
      </c>
      <c r="AS129" s="47" t="str">
        <f t="shared" si="84"/>
        <v/>
      </c>
      <c r="AT129" s="48" t="str">
        <f>IF(ISBLANK(AU129),"",VLOOKUP(AS129,OutputOsiris!$A$9:$A$1008,1,FALSE))</f>
        <v/>
      </c>
      <c r="AU129" s="111"/>
      <c r="AV129" s="78"/>
      <c r="AW129" s="148" t="str">
        <f t="shared" si="58"/>
        <v/>
      </c>
      <c r="AX129" s="47" t="str">
        <f t="shared" si="85"/>
        <v/>
      </c>
      <c r="AY129" s="48" t="str">
        <f>IF(ISBLANK(AZ129),"",VLOOKUP(AX129,OutputOsiris!$A$9:$A$1008,1,FALSE))</f>
        <v/>
      </c>
      <c r="AZ129" s="111"/>
      <c r="BA129" s="78"/>
      <c r="BB129" s="148" t="str">
        <f t="shared" si="59"/>
        <v/>
      </c>
      <c r="BC129" s="47" t="str">
        <f t="shared" si="86"/>
        <v/>
      </c>
      <c r="BD129" s="48" t="str">
        <f>IF(ISBLANK(BE129),"",VLOOKUP(BC129,OutputOsiris!$A$9:$A$1008,1,FALSE))</f>
        <v/>
      </c>
      <c r="BE129" s="111"/>
      <c r="BF129" s="78"/>
      <c r="BG129" s="148" t="str">
        <f t="shared" si="60"/>
        <v/>
      </c>
      <c r="BH129" s="47" t="str">
        <f t="shared" si="87"/>
        <v/>
      </c>
      <c r="BI129" s="48" t="str">
        <f>IF(ISBLANK(BJ129),"",VLOOKUP(BH129,OutputOsiris!$A$9:$A$1008,1,FALSE))</f>
        <v/>
      </c>
      <c r="BJ129" s="111"/>
      <c r="BK129" s="78"/>
      <c r="BL129" s="148" t="str">
        <f t="shared" si="61"/>
        <v/>
      </c>
      <c r="BM129" s="47" t="str">
        <f t="shared" si="88"/>
        <v/>
      </c>
      <c r="BN129" s="48" t="str">
        <f>IF(ISBLANK(BO129),"",VLOOKUP(BM129,OutputOsiris!$A$9:$A$1008,1,FALSE))</f>
        <v/>
      </c>
      <c r="BO129" s="111"/>
      <c r="BP129" s="78"/>
      <c r="BQ129" s="148" t="str">
        <f t="shared" si="62"/>
        <v/>
      </c>
      <c r="BR129" s="47" t="str">
        <f t="shared" si="89"/>
        <v/>
      </c>
      <c r="BS129" s="48" t="str">
        <f>IF(ISBLANK(BT129),"",VLOOKUP(BR129,OutputOsiris!$A$9:$A$1008,1,FALSE))</f>
        <v/>
      </c>
      <c r="BT129" s="111"/>
      <c r="BU129" s="78"/>
      <c r="BV129" s="148" t="str">
        <f t="shared" si="63"/>
        <v/>
      </c>
      <c r="BW129" s="47" t="str">
        <f t="shared" si="90"/>
        <v/>
      </c>
      <c r="BX129" s="48" t="str">
        <f>IF(ISBLANK(BY129),"",VLOOKUP(BW129,OutputOsiris!$A$9:$A$1008,1,FALSE))</f>
        <v/>
      </c>
      <c r="BY129" s="111"/>
      <c r="BZ129" s="78"/>
      <c r="CA129" s="148" t="str">
        <f t="shared" si="64"/>
        <v/>
      </c>
    </row>
    <row r="130" spans="1:79" x14ac:dyDescent="0.2">
      <c r="A130" s="47" t="str">
        <f>IF($H$1="Score",IF(OutputOsiris!A130&lt;&gt;"9999999",OutputOsiris!A130,""),"")</f>
        <v/>
      </c>
      <c r="B130" s="76" t="str">
        <f t="shared" si="65"/>
        <v/>
      </c>
      <c r="C130" s="143" t="str">
        <f t="shared" si="66"/>
        <v/>
      </c>
      <c r="D130" s="47" t="str">
        <f>IF($H$1="Cijfer",IF(OutputOsiris!A130&lt;&gt;"9999999",OutputOsiris!A130,""),"")</f>
        <v/>
      </c>
      <c r="E130" s="76" t="str">
        <f t="shared" si="67"/>
        <v/>
      </c>
      <c r="F130" s="143" t="str">
        <f t="shared" si="68"/>
        <v/>
      </c>
      <c r="G130" s="47" t="str">
        <f>IF(ISBLANK(OutputOsiris!B130),"",OutputOsiris!B130)</f>
        <v/>
      </c>
      <c r="H130" s="47">
        <f>IF(AND($AG$7&gt;0,OutputOsiris!$A130&lt;&gt;"9999999"),VLOOKUP(OutputOsiris!A130,$AD$9:$AG$1008,4,FALSE),"")</f>
        <v>0</v>
      </c>
      <c r="I130" s="47">
        <f t="shared" si="69"/>
        <v>0</v>
      </c>
      <c r="J130" s="47">
        <f>IF(AND($AL$7&gt;0,OutputOsiris!$A130&lt;&gt;"9999999"),VLOOKUP(OutputOsiris!A130,$AI$9:$AL$1008,4,FALSE),"")</f>
        <v>0</v>
      </c>
      <c r="K130" s="47">
        <f t="shared" si="70"/>
        <v>0</v>
      </c>
      <c r="L130" s="47" t="str">
        <f>IF(AND($AQ$7&gt;0,OutputOsiris!$A130&lt;&gt;"9999999"),VLOOKUP(OutputOsiris!A130,$AN$9:$AQ$1008,4,FALSE),"")</f>
        <v/>
      </c>
      <c r="M130" s="47" t="str">
        <f t="shared" si="71"/>
        <v/>
      </c>
      <c r="N130" s="47" t="str">
        <f>IF(AND($AV$7&gt;0,OutputOsiris!$A130&lt;&gt;"9999999"),VLOOKUP(OutputOsiris!A130,$AS$9:$AV$1008,4,FALSE),"")</f>
        <v/>
      </c>
      <c r="O130" s="47" t="str">
        <f t="shared" si="72"/>
        <v/>
      </c>
      <c r="P130" s="47" t="str">
        <f>IF(AND($BA$7&gt;0,OutputOsiris!$A130&lt;&gt;"9999999"),VLOOKUP(OutputOsiris!A130,$AX$9:$BA$1008,4,FALSE),"")</f>
        <v/>
      </c>
      <c r="Q130" s="47" t="str">
        <f t="shared" si="73"/>
        <v/>
      </c>
      <c r="R130" s="47" t="str">
        <f>IF(AND($BF$7&gt;0,OutputOsiris!$A130&lt;&gt;"9999999"),VLOOKUP(OutputOsiris!A130,$BC$9:$BF$1008,4,FALSE),"")</f>
        <v/>
      </c>
      <c r="S130" s="47" t="str">
        <f t="shared" si="74"/>
        <v/>
      </c>
      <c r="T130" s="47" t="str">
        <f>IF(AND($BK$7&gt;0,OutputOsiris!$A130&lt;&gt;"9999999"),VLOOKUP(OutputOsiris!A130,$BH$9:$BK$1008,4,FALSE),"")</f>
        <v/>
      </c>
      <c r="U130" s="47" t="str">
        <f t="shared" si="75"/>
        <v/>
      </c>
      <c r="V130" s="47" t="str">
        <f>IF(AND($BP$7&gt;0,OutputOsiris!$A130&lt;&gt;"9999999"),VLOOKUP(OutputOsiris!A130,$BM$9:$BP$1008,4,FALSE),"")</f>
        <v/>
      </c>
      <c r="W130" s="47" t="str">
        <f t="shared" si="76"/>
        <v/>
      </c>
      <c r="X130" s="47" t="str">
        <f>IF(AND($BU$7&gt;0,OutputOsiris!$A130&lt;&gt;"9999999"),VLOOKUP(OutputOsiris!A130,$BR$9:$BU$1008,4,FALSE),"")</f>
        <v/>
      </c>
      <c r="Y130" s="47" t="str">
        <f t="shared" si="77"/>
        <v/>
      </c>
      <c r="Z130" s="47" t="str">
        <f>IF(AND($BZ$7&gt;0,OutputOsiris!$A130&lt;&gt;"9999999"),VLOOKUP(OutputOsiris!A130,$BW$9:$BZ$1008,4,FALSE),"")</f>
        <v/>
      </c>
      <c r="AA130" s="47" t="str">
        <f t="shared" si="78"/>
        <v/>
      </c>
      <c r="AB130" s="47">
        <f t="shared" si="79"/>
        <v>0</v>
      </c>
      <c r="AC130" s="47">
        <f t="shared" si="80"/>
        <v>0</v>
      </c>
      <c r="AD130" s="47" t="str">
        <f t="shared" si="81"/>
        <v/>
      </c>
      <c r="AE130" s="48" t="str">
        <f>IF(ISBLANK(AF130),"",VLOOKUP(AD130,OutputOsiris!$A$9:$A$1008,1,FALSE))</f>
        <v/>
      </c>
      <c r="AF130" s="111"/>
      <c r="AG130" s="78"/>
      <c r="AH130" s="148" t="str">
        <f t="shared" si="55"/>
        <v/>
      </c>
      <c r="AI130" s="47" t="str">
        <f t="shared" si="82"/>
        <v/>
      </c>
      <c r="AJ130" s="48" t="str">
        <f>IF(ISBLANK(AK130),"",VLOOKUP(AI130,OutputOsiris!$A$9:$A$1008,1,FALSE))</f>
        <v/>
      </c>
      <c r="AK130" s="112"/>
      <c r="AL130" s="78"/>
      <c r="AM130" s="148" t="str">
        <f t="shared" si="56"/>
        <v/>
      </c>
      <c r="AN130" s="47" t="str">
        <f t="shared" si="83"/>
        <v/>
      </c>
      <c r="AO130" s="48" t="str">
        <f>IF(ISBLANK(AP130),"",VLOOKUP(AN130,OutputOsiris!$A$9:$A$1008,1,FALSE))</f>
        <v/>
      </c>
      <c r="AP130" s="111"/>
      <c r="AQ130" s="78"/>
      <c r="AR130" s="148" t="str">
        <f t="shared" si="57"/>
        <v/>
      </c>
      <c r="AS130" s="47" t="str">
        <f t="shared" si="84"/>
        <v/>
      </c>
      <c r="AT130" s="48" t="str">
        <f>IF(ISBLANK(AU130),"",VLOOKUP(AS130,OutputOsiris!$A$9:$A$1008,1,FALSE))</f>
        <v/>
      </c>
      <c r="AU130" s="111"/>
      <c r="AV130" s="78"/>
      <c r="AW130" s="148" t="str">
        <f t="shared" si="58"/>
        <v/>
      </c>
      <c r="AX130" s="47" t="str">
        <f t="shared" si="85"/>
        <v/>
      </c>
      <c r="AY130" s="48" t="str">
        <f>IF(ISBLANK(AZ130),"",VLOOKUP(AX130,OutputOsiris!$A$9:$A$1008,1,FALSE))</f>
        <v/>
      </c>
      <c r="AZ130" s="111"/>
      <c r="BA130" s="78"/>
      <c r="BB130" s="148" t="str">
        <f t="shared" si="59"/>
        <v/>
      </c>
      <c r="BC130" s="47" t="str">
        <f t="shared" si="86"/>
        <v/>
      </c>
      <c r="BD130" s="48" t="str">
        <f>IF(ISBLANK(BE130),"",VLOOKUP(BC130,OutputOsiris!$A$9:$A$1008,1,FALSE))</f>
        <v/>
      </c>
      <c r="BE130" s="111"/>
      <c r="BF130" s="78"/>
      <c r="BG130" s="148" t="str">
        <f t="shared" si="60"/>
        <v/>
      </c>
      <c r="BH130" s="47" t="str">
        <f t="shared" si="87"/>
        <v/>
      </c>
      <c r="BI130" s="48" t="str">
        <f>IF(ISBLANK(BJ130),"",VLOOKUP(BH130,OutputOsiris!$A$9:$A$1008,1,FALSE))</f>
        <v/>
      </c>
      <c r="BJ130" s="111"/>
      <c r="BK130" s="78"/>
      <c r="BL130" s="148" t="str">
        <f t="shared" si="61"/>
        <v/>
      </c>
      <c r="BM130" s="47" t="str">
        <f t="shared" si="88"/>
        <v/>
      </c>
      <c r="BN130" s="48" t="str">
        <f>IF(ISBLANK(BO130),"",VLOOKUP(BM130,OutputOsiris!$A$9:$A$1008,1,FALSE))</f>
        <v/>
      </c>
      <c r="BO130" s="111"/>
      <c r="BP130" s="78"/>
      <c r="BQ130" s="148" t="str">
        <f t="shared" si="62"/>
        <v/>
      </c>
      <c r="BR130" s="47" t="str">
        <f t="shared" si="89"/>
        <v/>
      </c>
      <c r="BS130" s="48" t="str">
        <f>IF(ISBLANK(BT130),"",VLOOKUP(BR130,OutputOsiris!$A$9:$A$1008,1,FALSE))</f>
        <v/>
      </c>
      <c r="BT130" s="111"/>
      <c r="BU130" s="78"/>
      <c r="BV130" s="148" t="str">
        <f t="shared" si="63"/>
        <v/>
      </c>
      <c r="BW130" s="47" t="str">
        <f t="shared" si="90"/>
        <v/>
      </c>
      <c r="BX130" s="48" t="str">
        <f>IF(ISBLANK(BY130),"",VLOOKUP(BW130,OutputOsiris!$A$9:$A$1008,1,FALSE))</f>
        <v/>
      </c>
      <c r="BY130" s="111"/>
      <c r="BZ130" s="78"/>
      <c r="CA130" s="148" t="str">
        <f t="shared" si="64"/>
        <v/>
      </c>
    </row>
    <row r="131" spans="1:79" x14ac:dyDescent="0.2">
      <c r="A131" s="47" t="str">
        <f>IF($H$1="Score",IF(OutputOsiris!A131&lt;&gt;"9999999",OutputOsiris!A131,""),"")</f>
        <v/>
      </c>
      <c r="B131" s="76" t="str">
        <f t="shared" si="65"/>
        <v/>
      </c>
      <c r="C131" s="143" t="str">
        <f t="shared" si="66"/>
        <v/>
      </c>
      <c r="D131" s="47" t="str">
        <f>IF($H$1="Cijfer",IF(OutputOsiris!A131&lt;&gt;"9999999",OutputOsiris!A131,""),"")</f>
        <v/>
      </c>
      <c r="E131" s="76" t="str">
        <f t="shared" si="67"/>
        <v/>
      </c>
      <c r="F131" s="143" t="str">
        <f t="shared" si="68"/>
        <v/>
      </c>
      <c r="G131" s="47" t="str">
        <f>IF(ISBLANK(OutputOsiris!B131),"",OutputOsiris!B131)</f>
        <v/>
      </c>
      <c r="H131" s="47">
        <f>IF(AND($AG$7&gt;0,OutputOsiris!$A131&lt;&gt;"9999999"),VLOOKUP(OutputOsiris!A131,$AD$9:$AG$1008,4,FALSE),"")</f>
        <v>0</v>
      </c>
      <c r="I131" s="47">
        <f t="shared" si="69"/>
        <v>0</v>
      </c>
      <c r="J131" s="47">
        <f>IF(AND($AL$7&gt;0,OutputOsiris!$A131&lt;&gt;"9999999"),VLOOKUP(OutputOsiris!A131,$AI$9:$AL$1008,4,FALSE),"")</f>
        <v>0</v>
      </c>
      <c r="K131" s="47">
        <f t="shared" si="70"/>
        <v>0</v>
      </c>
      <c r="L131" s="47" t="str">
        <f>IF(AND($AQ$7&gt;0,OutputOsiris!$A131&lt;&gt;"9999999"),VLOOKUP(OutputOsiris!A131,$AN$9:$AQ$1008,4,FALSE),"")</f>
        <v/>
      </c>
      <c r="M131" s="47" t="str">
        <f t="shared" si="71"/>
        <v/>
      </c>
      <c r="N131" s="47" t="str">
        <f>IF(AND($AV$7&gt;0,OutputOsiris!$A131&lt;&gt;"9999999"),VLOOKUP(OutputOsiris!A131,$AS$9:$AV$1008,4,FALSE),"")</f>
        <v/>
      </c>
      <c r="O131" s="47" t="str">
        <f t="shared" si="72"/>
        <v/>
      </c>
      <c r="P131" s="47" t="str">
        <f>IF(AND($BA$7&gt;0,OutputOsiris!$A131&lt;&gt;"9999999"),VLOOKUP(OutputOsiris!A131,$AX$9:$BA$1008,4,FALSE),"")</f>
        <v/>
      </c>
      <c r="Q131" s="47" t="str">
        <f t="shared" si="73"/>
        <v/>
      </c>
      <c r="R131" s="47" t="str">
        <f>IF(AND($BF$7&gt;0,OutputOsiris!$A131&lt;&gt;"9999999"),VLOOKUP(OutputOsiris!A131,$BC$9:$BF$1008,4,FALSE),"")</f>
        <v/>
      </c>
      <c r="S131" s="47" t="str">
        <f t="shared" si="74"/>
        <v/>
      </c>
      <c r="T131" s="47" t="str">
        <f>IF(AND($BK$7&gt;0,OutputOsiris!$A131&lt;&gt;"9999999"),VLOOKUP(OutputOsiris!A131,$BH$9:$BK$1008,4,FALSE),"")</f>
        <v/>
      </c>
      <c r="U131" s="47" t="str">
        <f t="shared" si="75"/>
        <v/>
      </c>
      <c r="V131" s="47" t="str">
        <f>IF(AND($BP$7&gt;0,OutputOsiris!$A131&lt;&gt;"9999999"),VLOOKUP(OutputOsiris!A131,$BM$9:$BP$1008,4,FALSE),"")</f>
        <v/>
      </c>
      <c r="W131" s="47" t="str">
        <f t="shared" si="76"/>
        <v/>
      </c>
      <c r="X131" s="47" t="str">
        <f>IF(AND($BU$7&gt;0,OutputOsiris!$A131&lt;&gt;"9999999"),VLOOKUP(OutputOsiris!A131,$BR$9:$BU$1008,4,FALSE),"")</f>
        <v/>
      </c>
      <c r="Y131" s="47" t="str">
        <f t="shared" si="77"/>
        <v/>
      </c>
      <c r="Z131" s="47" t="str">
        <f>IF(AND($BZ$7&gt;0,OutputOsiris!$A131&lt;&gt;"9999999"),VLOOKUP(OutputOsiris!A131,$BW$9:$BZ$1008,4,FALSE),"")</f>
        <v/>
      </c>
      <c r="AA131" s="47" t="str">
        <f t="shared" si="78"/>
        <v/>
      </c>
      <c r="AB131" s="47">
        <f t="shared" si="79"/>
        <v>0</v>
      </c>
      <c r="AC131" s="47">
        <f t="shared" si="80"/>
        <v>0</v>
      </c>
      <c r="AD131" s="47" t="str">
        <f t="shared" si="81"/>
        <v/>
      </c>
      <c r="AE131" s="48" t="str">
        <f>IF(ISBLANK(AF131),"",VLOOKUP(AD131,OutputOsiris!$A$9:$A$1008,1,FALSE))</f>
        <v/>
      </c>
      <c r="AF131" s="111"/>
      <c r="AG131" s="78"/>
      <c r="AH131" s="148" t="str">
        <f t="shared" si="55"/>
        <v/>
      </c>
      <c r="AI131" s="47" t="str">
        <f t="shared" si="82"/>
        <v/>
      </c>
      <c r="AJ131" s="48" t="str">
        <f>IF(ISBLANK(AK131),"",VLOOKUP(AI131,OutputOsiris!$A$9:$A$1008,1,FALSE))</f>
        <v/>
      </c>
      <c r="AK131" s="112"/>
      <c r="AL131" s="78"/>
      <c r="AM131" s="148" t="str">
        <f t="shared" si="56"/>
        <v/>
      </c>
      <c r="AN131" s="47" t="str">
        <f t="shared" si="83"/>
        <v/>
      </c>
      <c r="AO131" s="48" t="str">
        <f>IF(ISBLANK(AP131),"",VLOOKUP(AN131,OutputOsiris!$A$9:$A$1008,1,FALSE))</f>
        <v/>
      </c>
      <c r="AP131" s="111"/>
      <c r="AQ131" s="78"/>
      <c r="AR131" s="148" t="str">
        <f t="shared" si="57"/>
        <v/>
      </c>
      <c r="AS131" s="47" t="str">
        <f t="shared" si="84"/>
        <v/>
      </c>
      <c r="AT131" s="48" t="str">
        <f>IF(ISBLANK(AU131),"",VLOOKUP(AS131,OutputOsiris!$A$9:$A$1008,1,FALSE))</f>
        <v/>
      </c>
      <c r="AU131" s="111"/>
      <c r="AV131" s="78"/>
      <c r="AW131" s="148" t="str">
        <f t="shared" si="58"/>
        <v/>
      </c>
      <c r="AX131" s="47" t="str">
        <f t="shared" si="85"/>
        <v/>
      </c>
      <c r="AY131" s="48" t="str">
        <f>IF(ISBLANK(AZ131),"",VLOOKUP(AX131,OutputOsiris!$A$9:$A$1008,1,FALSE))</f>
        <v/>
      </c>
      <c r="AZ131" s="111"/>
      <c r="BA131" s="78"/>
      <c r="BB131" s="148" t="str">
        <f t="shared" si="59"/>
        <v/>
      </c>
      <c r="BC131" s="47" t="str">
        <f t="shared" si="86"/>
        <v/>
      </c>
      <c r="BD131" s="48" t="str">
        <f>IF(ISBLANK(BE131),"",VLOOKUP(BC131,OutputOsiris!$A$9:$A$1008,1,FALSE))</f>
        <v/>
      </c>
      <c r="BE131" s="111"/>
      <c r="BF131" s="78"/>
      <c r="BG131" s="148" t="str">
        <f t="shared" si="60"/>
        <v/>
      </c>
      <c r="BH131" s="47" t="str">
        <f t="shared" si="87"/>
        <v/>
      </c>
      <c r="BI131" s="48" t="str">
        <f>IF(ISBLANK(BJ131),"",VLOOKUP(BH131,OutputOsiris!$A$9:$A$1008,1,FALSE))</f>
        <v/>
      </c>
      <c r="BJ131" s="111"/>
      <c r="BK131" s="78"/>
      <c r="BL131" s="148" t="str">
        <f t="shared" si="61"/>
        <v/>
      </c>
      <c r="BM131" s="47" t="str">
        <f t="shared" si="88"/>
        <v/>
      </c>
      <c r="BN131" s="48" t="str">
        <f>IF(ISBLANK(BO131),"",VLOOKUP(BM131,OutputOsiris!$A$9:$A$1008,1,FALSE))</f>
        <v/>
      </c>
      <c r="BO131" s="111"/>
      <c r="BP131" s="78"/>
      <c r="BQ131" s="148" t="str">
        <f t="shared" si="62"/>
        <v/>
      </c>
      <c r="BR131" s="47" t="str">
        <f t="shared" si="89"/>
        <v/>
      </c>
      <c r="BS131" s="48" t="str">
        <f>IF(ISBLANK(BT131),"",VLOOKUP(BR131,OutputOsiris!$A$9:$A$1008,1,FALSE))</f>
        <v/>
      </c>
      <c r="BT131" s="111"/>
      <c r="BU131" s="78"/>
      <c r="BV131" s="148" t="str">
        <f t="shared" si="63"/>
        <v/>
      </c>
      <c r="BW131" s="47" t="str">
        <f t="shared" si="90"/>
        <v/>
      </c>
      <c r="BX131" s="48" t="str">
        <f>IF(ISBLANK(BY131),"",VLOOKUP(BW131,OutputOsiris!$A$9:$A$1008,1,FALSE))</f>
        <v/>
      </c>
      <c r="BY131" s="111"/>
      <c r="BZ131" s="78"/>
      <c r="CA131" s="148" t="str">
        <f t="shared" si="64"/>
        <v/>
      </c>
    </row>
    <row r="132" spans="1:79" x14ac:dyDescent="0.2">
      <c r="A132" s="47" t="str">
        <f>IF($H$1="Score",IF(OutputOsiris!A132&lt;&gt;"9999999",OutputOsiris!A132,""),"")</f>
        <v/>
      </c>
      <c r="B132" s="76" t="str">
        <f t="shared" si="65"/>
        <v/>
      </c>
      <c r="C132" s="143" t="str">
        <f t="shared" si="66"/>
        <v/>
      </c>
      <c r="D132" s="47" t="str">
        <f>IF($H$1="Cijfer",IF(OutputOsiris!A132&lt;&gt;"9999999",OutputOsiris!A132,""),"")</f>
        <v/>
      </c>
      <c r="E132" s="76" t="str">
        <f t="shared" si="67"/>
        <v/>
      </c>
      <c r="F132" s="143" t="str">
        <f t="shared" si="68"/>
        <v/>
      </c>
      <c r="G132" s="47" t="str">
        <f>IF(ISBLANK(OutputOsiris!B132),"",OutputOsiris!B132)</f>
        <v/>
      </c>
      <c r="H132" s="47">
        <f>IF(AND($AG$7&gt;0,OutputOsiris!$A132&lt;&gt;"9999999"),VLOOKUP(OutputOsiris!A132,$AD$9:$AG$1008,4,FALSE),"")</f>
        <v>0</v>
      </c>
      <c r="I132" s="47">
        <f t="shared" si="69"/>
        <v>0</v>
      </c>
      <c r="J132" s="47">
        <f>IF(AND($AL$7&gt;0,OutputOsiris!$A132&lt;&gt;"9999999"),VLOOKUP(OutputOsiris!A132,$AI$9:$AL$1008,4,FALSE),"")</f>
        <v>0</v>
      </c>
      <c r="K132" s="47">
        <f t="shared" si="70"/>
        <v>0</v>
      </c>
      <c r="L132" s="47" t="str">
        <f>IF(AND($AQ$7&gt;0,OutputOsiris!$A132&lt;&gt;"9999999"),VLOOKUP(OutputOsiris!A132,$AN$9:$AQ$1008,4,FALSE),"")</f>
        <v/>
      </c>
      <c r="M132" s="47" t="str">
        <f t="shared" si="71"/>
        <v/>
      </c>
      <c r="N132" s="47" t="str">
        <f>IF(AND($AV$7&gt;0,OutputOsiris!$A132&lt;&gt;"9999999"),VLOOKUP(OutputOsiris!A132,$AS$9:$AV$1008,4,FALSE),"")</f>
        <v/>
      </c>
      <c r="O132" s="47" t="str">
        <f t="shared" si="72"/>
        <v/>
      </c>
      <c r="P132" s="47" t="str">
        <f>IF(AND($BA$7&gt;0,OutputOsiris!$A132&lt;&gt;"9999999"),VLOOKUP(OutputOsiris!A132,$AX$9:$BA$1008,4,FALSE),"")</f>
        <v/>
      </c>
      <c r="Q132" s="47" t="str">
        <f t="shared" si="73"/>
        <v/>
      </c>
      <c r="R132" s="47" t="str">
        <f>IF(AND($BF$7&gt;0,OutputOsiris!$A132&lt;&gt;"9999999"),VLOOKUP(OutputOsiris!A132,$BC$9:$BF$1008,4,FALSE),"")</f>
        <v/>
      </c>
      <c r="S132" s="47" t="str">
        <f t="shared" si="74"/>
        <v/>
      </c>
      <c r="T132" s="47" t="str">
        <f>IF(AND($BK$7&gt;0,OutputOsiris!$A132&lt;&gt;"9999999"),VLOOKUP(OutputOsiris!A132,$BH$9:$BK$1008,4,FALSE),"")</f>
        <v/>
      </c>
      <c r="U132" s="47" t="str">
        <f t="shared" si="75"/>
        <v/>
      </c>
      <c r="V132" s="47" t="str">
        <f>IF(AND($BP$7&gt;0,OutputOsiris!$A132&lt;&gt;"9999999"),VLOOKUP(OutputOsiris!A132,$BM$9:$BP$1008,4,FALSE),"")</f>
        <v/>
      </c>
      <c r="W132" s="47" t="str">
        <f t="shared" si="76"/>
        <v/>
      </c>
      <c r="X132" s="47" t="str">
        <f>IF(AND($BU$7&gt;0,OutputOsiris!$A132&lt;&gt;"9999999"),VLOOKUP(OutputOsiris!A132,$BR$9:$BU$1008,4,FALSE),"")</f>
        <v/>
      </c>
      <c r="Y132" s="47" t="str">
        <f t="shared" si="77"/>
        <v/>
      </c>
      <c r="Z132" s="47" t="str">
        <f>IF(AND($BZ$7&gt;0,OutputOsiris!$A132&lt;&gt;"9999999"),VLOOKUP(OutputOsiris!A132,$BW$9:$BZ$1008,4,FALSE),"")</f>
        <v/>
      </c>
      <c r="AA132" s="47" t="str">
        <f t="shared" si="78"/>
        <v/>
      </c>
      <c r="AB132" s="47">
        <f t="shared" si="79"/>
        <v>0</v>
      </c>
      <c r="AC132" s="47">
        <f t="shared" si="80"/>
        <v>0</v>
      </c>
      <c r="AD132" s="47" t="str">
        <f t="shared" si="81"/>
        <v/>
      </c>
      <c r="AE132" s="48" t="str">
        <f>IF(ISBLANK(AF132),"",VLOOKUP(AD132,OutputOsiris!$A$9:$A$1008,1,FALSE))</f>
        <v/>
      </c>
      <c r="AF132" s="111"/>
      <c r="AG132" s="78"/>
      <c r="AH132" s="148" t="str">
        <f t="shared" si="55"/>
        <v/>
      </c>
      <c r="AI132" s="47" t="str">
        <f t="shared" si="82"/>
        <v/>
      </c>
      <c r="AJ132" s="48" t="str">
        <f>IF(ISBLANK(AK132),"",VLOOKUP(AI132,OutputOsiris!$A$9:$A$1008,1,FALSE))</f>
        <v/>
      </c>
      <c r="AK132" s="112"/>
      <c r="AL132" s="78"/>
      <c r="AM132" s="148" t="str">
        <f t="shared" si="56"/>
        <v/>
      </c>
      <c r="AN132" s="47" t="str">
        <f t="shared" si="83"/>
        <v/>
      </c>
      <c r="AO132" s="48" t="str">
        <f>IF(ISBLANK(AP132),"",VLOOKUP(AN132,OutputOsiris!$A$9:$A$1008,1,FALSE))</f>
        <v/>
      </c>
      <c r="AP132" s="111"/>
      <c r="AQ132" s="78"/>
      <c r="AR132" s="148" t="str">
        <f t="shared" si="57"/>
        <v/>
      </c>
      <c r="AS132" s="47" t="str">
        <f t="shared" si="84"/>
        <v/>
      </c>
      <c r="AT132" s="48" t="str">
        <f>IF(ISBLANK(AU132),"",VLOOKUP(AS132,OutputOsiris!$A$9:$A$1008,1,FALSE))</f>
        <v/>
      </c>
      <c r="AU132" s="111"/>
      <c r="AV132" s="78"/>
      <c r="AW132" s="148" t="str">
        <f t="shared" si="58"/>
        <v/>
      </c>
      <c r="AX132" s="47" t="str">
        <f t="shared" si="85"/>
        <v/>
      </c>
      <c r="AY132" s="48" t="str">
        <f>IF(ISBLANK(AZ132),"",VLOOKUP(AX132,OutputOsiris!$A$9:$A$1008,1,FALSE))</f>
        <v/>
      </c>
      <c r="AZ132" s="111"/>
      <c r="BA132" s="78"/>
      <c r="BB132" s="148" t="str">
        <f t="shared" si="59"/>
        <v/>
      </c>
      <c r="BC132" s="47" t="str">
        <f t="shared" si="86"/>
        <v/>
      </c>
      <c r="BD132" s="48" t="str">
        <f>IF(ISBLANK(BE132),"",VLOOKUP(BC132,OutputOsiris!$A$9:$A$1008,1,FALSE))</f>
        <v/>
      </c>
      <c r="BE132" s="111"/>
      <c r="BF132" s="78"/>
      <c r="BG132" s="148" t="str">
        <f t="shared" si="60"/>
        <v/>
      </c>
      <c r="BH132" s="47" t="str">
        <f t="shared" si="87"/>
        <v/>
      </c>
      <c r="BI132" s="48" t="str">
        <f>IF(ISBLANK(BJ132),"",VLOOKUP(BH132,OutputOsiris!$A$9:$A$1008,1,FALSE))</f>
        <v/>
      </c>
      <c r="BJ132" s="111"/>
      <c r="BK132" s="78"/>
      <c r="BL132" s="148" t="str">
        <f t="shared" si="61"/>
        <v/>
      </c>
      <c r="BM132" s="47" t="str">
        <f t="shared" si="88"/>
        <v/>
      </c>
      <c r="BN132" s="48" t="str">
        <f>IF(ISBLANK(BO132),"",VLOOKUP(BM132,OutputOsiris!$A$9:$A$1008,1,FALSE))</f>
        <v/>
      </c>
      <c r="BO132" s="111"/>
      <c r="BP132" s="78"/>
      <c r="BQ132" s="148" t="str">
        <f t="shared" si="62"/>
        <v/>
      </c>
      <c r="BR132" s="47" t="str">
        <f t="shared" si="89"/>
        <v/>
      </c>
      <c r="BS132" s="48" t="str">
        <f>IF(ISBLANK(BT132),"",VLOOKUP(BR132,OutputOsiris!$A$9:$A$1008,1,FALSE))</f>
        <v/>
      </c>
      <c r="BT132" s="111"/>
      <c r="BU132" s="78"/>
      <c r="BV132" s="148" t="str">
        <f t="shared" si="63"/>
        <v/>
      </c>
      <c r="BW132" s="47" t="str">
        <f t="shared" si="90"/>
        <v/>
      </c>
      <c r="BX132" s="48" t="str">
        <f>IF(ISBLANK(BY132),"",VLOOKUP(BW132,OutputOsiris!$A$9:$A$1008,1,FALSE))</f>
        <v/>
      </c>
      <c r="BY132" s="111"/>
      <c r="BZ132" s="78"/>
      <c r="CA132" s="148" t="str">
        <f t="shared" si="64"/>
        <v/>
      </c>
    </row>
    <row r="133" spans="1:79" x14ac:dyDescent="0.2">
      <c r="A133" s="47" t="str">
        <f>IF($H$1="Score",IF(OutputOsiris!A133&lt;&gt;"9999999",OutputOsiris!A133,""),"")</f>
        <v/>
      </c>
      <c r="B133" s="76" t="str">
        <f t="shared" si="65"/>
        <v/>
      </c>
      <c r="C133" s="143" t="str">
        <f t="shared" si="66"/>
        <v/>
      </c>
      <c r="D133" s="47" t="str">
        <f>IF($H$1="Cijfer",IF(OutputOsiris!A133&lt;&gt;"9999999",OutputOsiris!A133,""),"")</f>
        <v/>
      </c>
      <c r="E133" s="76" t="str">
        <f t="shared" si="67"/>
        <v/>
      </c>
      <c r="F133" s="143" t="str">
        <f t="shared" si="68"/>
        <v/>
      </c>
      <c r="G133" s="47" t="str">
        <f>IF(ISBLANK(OutputOsiris!B133),"",OutputOsiris!B133)</f>
        <v/>
      </c>
      <c r="H133" s="47">
        <f>IF(AND($AG$7&gt;0,OutputOsiris!$A133&lt;&gt;"9999999"),VLOOKUP(OutputOsiris!A133,$AD$9:$AG$1008,4,FALSE),"")</f>
        <v>0</v>
      </c>
      <c r="I133" s="47">
        <f t="shared" si="69"/>
        <v>0</v>
      </c>
      <c r="J133" s="47">
        <f>IF(AND($AL$7&gt;0,OutputOsiris!$A133&lt;&gt;"9999999"),VLOOKUP(OutputOsiris!A133,$AI$9:$AL$1008,4,FALSE),"")</f>
        <v>0</v>
      </c>
      <c r="K133" s="47">
        <f t="shared" si="70"/>
        <v>0</v>
      </c>
      <c r="L133" s="47" t="str">
        <f>IF(AND($AQ$7&gt;0,OutputOsiris!$A133&lt;&gt;"9999999"),VLOOKUP(OutputOsiris!A133,$AN$9:$AQ$1008,4,FALSE),"")</f>
        <v/>
      </c>
      <c r="M133" s="47" t="str">
        <f t="shared" si="71"/>
        <v/>
      </c>
      <c r="N133" s="47" t="str">
        <f>IF(AND($AV$7&gt;0,OutputOsiris!$A133&lt;&gt;"9999999"),VLOOKUP(OutputOsiris!A133,$AS$9:$AV$1008,4,FALSE),"")</f>
        <v/>
      </c>
      <c r="O133" s="47" t="str">
        <f t="shared" si="72"/>
        <v/>
      </c>
      <c r="P133" s="47" t="str">
        <f>IF(AND($BA$7&gt;0,OutputOsiris!$A133&lt;&gt;"9999999"),VLOOKUP(OutputOsiris!A133,$AX$9:$BA$1008,4,FALSE),"")</f>
        <v/>
      </c>
      <c r="Q133" s="47" t="str">
        <f t="shared" si="73"/>
        <v/>
      </c>
      <c r="R133" s="47" t="str">
        <f>IF(AND($BF$7&gt;0,OutputOsiris!$A133&lt;&gt;"9999999"),VLOOKUP(OutputOsiris!A133,$BC$9:$BF$1008,4,FALSE),"")</f>
        <v/>
      </c>
      <c r="S133" s="47" t="str">
        <f t="shared" si="74"/>
        <v/>
      </c>
      <c r="T133" s="47" t="str">
        <f>IF(AND($BK$7&gt;0,OutputOsiris!$A133&lt;&gt;"9999999"),VLOOKUP(OutputOsiris!A133,$BH$9:$BK$1008,4,FALSE),"")</f>
        <v/>
      </c>
      <c r="U133" s="47" t="str">
        <f t="shared" si="75"/>
        <v/>
      </c>
      <c r="V133" s="47" t="str">
        <f>IF(AND($BP$7&gt;0,OutputOsiris!$A133&lt;&gt;"9999999"),VLOOKUP(OutputOsiris!A133,$BM$9:$BP$1008,4,FALSE),"")</f>
        <v/>
      </c>
      <c r="W133" s="47" t="str">
        <f t="shared" si="76"/>
        <v/>
      </c>
      <c r="X133" s="47" t="str">
        <f>IF(AND($BU$7&gt;0,OutputOsiris!$A133&lt;&gt;"9999999"),VLOOKUP(OutputOsiris!A133,$BR$9:$BU$1008,4,FALSE),"")</f>
        <v/>
      </c>
      <c r="Y133" s="47" t="str">
        <f t="shared" si="77"/>
        <v/>
      </c>
      <c r="Z133" s="47" t="str">
        <f>IF(AND($BZ$7&gt;0,OutputOsiris!$A133&lt;&gt;"9999999"),VLOOKUP(OutputOsiris!A133,$BW$9:$BZ$1008,4,FALSE),"")</f>
        <v/>
      </c>
      <c r="AA133" s="47" t="str">
        <f t="shared" si="78"/>
        <v/>
      </c>
      <c r="AB133" s="47">
        <f t="shared" si="79"/>
        <v>0</v>
      </c>
      <c r="AC133" s="47">
        <f t="shared" si="80"/>
        <v>0</v>
      </c>
      <c r="AD133" s="47" t="str">
        <f t="shared" si="81"/>
        <v/>
      </c>
      <c r="AE133" s="48" t="str">
        <f>IF(ISBLANK(AF133),"",VLOOKUP(AD133,OutputOsiris!$A$9:$A$1008,1,FALSE))</f>
        <v/>
      </c>
      <c r="AF133" s="111"/>
      <c r="AG133" s="78"/>
      <c r="AH133" s="148" t="str">
        <f t="shared" si="55"/>
        <v/>
      </c>
      <c r="AI133" s="47" t="str">
        <f t="shared" si="82"/>
        <v/>
      </c>
      <c r="AJ133" s="48" t="str">
        <f>IF(ISBLANK(AK133),"",VLOOKUP(AI133,OutputOsiris!$A$9:$A$1008,1,FALSE))</f>
        <v/>
      </c>
      <c r="AK133" s="112"/>
      <c r="AL133" s="78"/>
      <c r="AM133" s="148" t="str">
        <f t="shared" si="56"/>
        <v/>
      </c>
      <c r="AN133" s="47" t="str">
        <f t="shared" si="83"/>
        <v/>
      </c>
      <c r="AO133" s="48" t="str">
        <f>IF(ISBLANK(AP133),"",VLOOKUP(AN133,OutputOsiris!$A$9:$A$1008,1,FALSE))</f>
        <v/>
      </c>
      <c r="AP133" s="111"/>
      <c r="AQ133" s="78"/>
      <c r="AR133" s="148" t="str">
        <f t="shared" si="57"/>
        <v/>
      </c>
      <c r="AS133" s="47" t="str">
        <f t="shared" si="84"/>
        <v/>
      </c>
      <c r="AT133" s="48" t="str">
        <f>IF(ISBLANK(AU133),"",VLOOKUP(AS133,OutputOsiris!$A$9:$A$1008,1,FALSE))</f>
        <v/>
      </c>
      <c r="AU133" s="111"/>
      <c r="AV133" s="78"/>
      <c r="AW133" s="148" t="str">
        <f t="shared" si="58"/>
        <v/>
      </c>
      <c r="AX133" s="47" t="str">
        <f t="shared" si="85"/>
        <v/>
      </c>
      <c r="AY133" s="48" t="str">
        <f>IF(ISBLANK(AZ133),"",VLOOKUP(AX133,OutputOsiris!$A$9:$A$1008,1,FALSE))</f>
        <v/>
      </c>
      <c r="AZ133" s="111"/>
      <c r="BA133" s="78"/>
      <c r="BB133" s="148" t="str">
        <f t="shared" si="59"/>
        <v/>
      </c>
      <c r="BC133" s="47" t="str">
        <f t="shared" si="86"/>
        <v/>
      </c>
      <c r="BD133" s="48" t="str">
        <f>IF(ISBLANK(BE133),"",VLOOKUP(BC133,OutputOsiris!$A$9:$A$1008,1,FALSE))</f>
        <v/>
      </c>
      <c r="BE133" s="111"/>
      <c r="BF133" s="78"/>
      <c r="BG133" s="148" t="str">
        <f t="shared" si="60"/>
        <v/>
      </c>
      <c r="BH133" s="47" t="str">
        <f t="shared" si="87"/>
        <v/>
      </c>
      <c r="BI133" s="48" t="str">
        <f>IF(ISBLANK(BJ133),"",VLOOKUP(BH133,OutputOsiris!$A$9:$A$1008,1,FALSE))</f>
        <v/>
      </c>
      <c r="BJ133" s="111"/>
      <c r="BK133" s="78"/>
      <c r="BL133" s="148" t="str">
        <f t="shared" si="61"/>
        <v/>
      </c>
      <c r="BM133" s="47" t="str">
        <f t="shared" si="88"/>
        <v/>
      </c>
      <c r="BN133" s="48" t="str">
        <f>IF(ISBLANK(BO133),"",VLOOKUP(BM133,OutputOsiris!$A$9:$A$1008,1,FALSE))</f>
        <v/>
      </c>
      <c r="BO133" s="111"/>
      <c r="BP133" s="78"/>
      <c r="BQ133" s="148" t="str">
        <f t="shared" si="62"/>
        <v/>
      </c>
      <c r="BR133" s="47" t="str">
        <f t="shared" si="89"/>
        <v/>
      </c>
      <c r="BS133" s="48" t="str">
        <f>IF(ISBLANK(BT133),"",VLOOKUP(BR133,OutputOsiris!$A$9:$A$1008,1,FALSE))</f>
        <v/>
      </c>
      <c r="BT133" s="111"/>
      <c r="BU133" s="78"/>
      <c r="BV133" s="148" t="str">
        <f t="shared" si="63"/>
        <v/>
      </c>
      <c r="BW133" s="47" t="str">
        <f t="shared" si="90"/>
        <v/>
      </c>
      <c r="BX133" s="48" t="str">
        <f>IF(ISBLANK(BY133),"",VLOOKUP(BW133,OutputOsiris!$A$9:$A$1008,1,FALSE))</f>
        <v/>
      </c>
      <c r="BY133" s="111"/>
      <c r="BZ133" s="78"/>
      <c r="CA133" s="148" t="str">
        <f t="shared" si="64"/>
        <v/>
      </c>
    </row>
    <row r="134" spans="1:79" x14ac:dyDescent="0.2">
      <c r="A134" s="47" t="str">
        <f>IF($H$1="Score",IF(OutputOsiris!A134&lt;&gt;"9999999",OutputOsiris!A134,""),"")</f>
        <v/>
      </c>
      <c r="B134" s="76" t="str">
        <f t="shared" si="65"/>
        <v/>
      </c>
      <c r="C134" s="143" t="str">
        <f t="shared" si="66"/>
        <v/>
      </c>
      <c r="D134" s="47" t="str">
        <f>IF($H$1="Cijfer",IF(OutputOsiris!A134&lt;&gt;"9999999",OutputOsiris!A134,""),"")</f>
        <v/>
      </c>
      <c r="E134" s="76" t="str">
        <f t="shared" si="67"/>
        <v/>
      </c>
      <c r="F134" s="143" t="str">
        <f t="shared" si="68"/>
        <v/>
      </c>
      <c r="G134" s="47" t="str">
        <f>IF(ISBLANK(OutputOsiris!B134),"",OutputOsiris!B134)</f>
        <v/>
      </c>
      <c r="H134" s="47">
        <f>IF(AND($AG$7&gt;0,OutputOsiris!$A134&lt;&gt;"9999999"),VLOOKUP(OutputOsiris!A134,$AD$9:$AG$1008,4,FALSE),"")</f>
        <v>0</v>
      </c>
      <c r="I134" s="47">
        <f t="shared" si="69"/>
        <v>0</v>
      </c>
      <c r="J134" s="47">
        <f>IF(AND($AL$7&gt;0,OutputOsiris!$A134&lt;&gt;"9999999"),VLOOKUP(OutputOsiris!A134,$AI$9:$AL$1008,4,FALSE),"")</f>
        <v>0</v>
      </c>
      <c r="K134" s="47">
        <f t="shared" si="70"/>
        <v>0</v>
      </c>
      <c r="L134" s="47" t="str">
        <f>IF(AND($AQ$7&gt;0,OutputOsiris!$A134&lt;&gt;"9999999"),VLOOKUP(OutputOsiris!A134,$AN$9:$AQ$1008,4,FALSE),"")</f>
        <v/>
      </c>
      <c r="M134" s="47" t="str">
        <f t="shared" si="71"/>
        <v/>
      </c>
      <c r="N134" s="47" t="str">
        <f>IF(AND($AV$7&gt;0,OutputOsiris!$A134&lt;&gt;"9999999"),VLOOKUP(OutputOsiris!A134,$AS$9:$AV$1008,4,FALSE),"")</f>
        <v/>
      </c>
      <c r="O134" s="47" t="str">
        <f t="shared" si="72"/>
        <v/>
      </c>
      <c r="P134" s="47" t="str">
        <f>IF(AND($BA$7&gt;0,OutputOsiris!$A134&lt;&gt;"9999999"),VLOOKUP(OutputOsiris!A134,$AX$9:$BA$1008,4,FALSE),"")</f>
        <v/>
      </c>
      <c r="Q134" s="47" t="str">
        <f t="shared" si="73"/>
        <v/>
      </c>
      <c r="R134" s="47" t="str">
        <f>IF(AND($BF$7&gt;0,OutputOsiris!$A134&lt;&gt;"9999999"),VLOOKUP(OutputOsiris!A134,$BC$9:$BF$1008,4,FALSE),"")</f>
        <v/>
      </c>
      <c r="S134" s="47" t="str">
        <f t="shared" si="74"/>
        <v/>
      </c>
      <c r="T134" s="47" t="str">
        <f>IF(AND($BK$7&gt;0,OutputOsiris!$A134&lt;&gt;"9999999"),VLOOKUP(OutputOsiris!A134,$BH$9:$BK$1008,4,FALSE),"")</f>
        <v/>
      </c>
      <c r="U134" s="47" t="str">
        <f t="shared" si="75"/>
        <v/>
      </c>
      <c r="V134" s="47" t="str">
        <f>IF(AND($BP$7&gt;0,OutputOsiris!$A134&lt;&gt;"9999999"),VLOOKUP(OutputOsiris!A134,$BM$9:$BP$1008,4,FALSE),"")</f>
        <v/>
      </c>
      <c r="W134" s="47" t="str">
        <f t="shared" si="76"/>
        <v/>
      </c>
      <c r="X134" s="47" t="str">
        <f>IF(AND($BU$7&gt;0,OutputOsiris!$A134&lt;&gt;"9999999"),VLOOKUP(OutputOsiris!A134,$BR$9:$BU$1008,4,FALSE),"")</f>
        <v/>
      </c>
      <c r="Y134" s="47" t="str">
        <f t="shared" si="77"/>
        <v/>
      </c>
      <c r="Z134" s="47" t="str">
        <f>IF(AND($BZ$7&gt;0,OutputOsiris!$A134&lt;&gt;"9999999"),VLOOKUP(OutputOsiris!A134,$BW$9:$BZ$1008,4,FALSE),"")</f>
        <v/>
      </c>
      <c r="AA134" s="47" t="str">
        <f t="shared" si="78"/>
        <v/>
      </c>
      <c r="AB134" s="47">
        <f t="shared" si="79"/>
        <v>0</v>
      </c>
      <c r="AC134" s="47">
        <f t="shared" si="80"/>
        <v>0</v>
      </c>
      <c r="AD134" s="47" t="str">
        <f t="shared" si="81"/>
        <v/>
      </c>
      <c r="AE134" s="48" t="str">
        <f>IF(ISBLANK(AF134),"",VLOOKUP(AD134,OutputOsiris!$A$9:$A$1008,1,FALSE))</f>
        <v/>
      </c>
      <c r="AF134" s="111"/>
      <c r="AG134" s="78"/>
      <c r="AH134" s="148" t="str">
        <f t="shared" si="55"/>
        <v/>
      </c>
      <c r="AI134" s="47" t="str">
        <f t="shared" si="82"/>
        <v/>
      </c>
      <c r="AJ134" s="48" t="str">
        <f>IF(ISBLANK(AK134),"",VLOOKUP(AI134,OutputOsiris!$A$9:$A$1008,1,FALSE))</f>
        <v/>
      </c>
      <c r="AK134" s="112"/>
      <c r="AL134" s="78"/>
      <c r="AM134" s="148" t="str">
        <f t="shared" si="56"/>
        <v/>
      </c>
      <c r="AN134" s="47" t="str">
        <f t="shared" si="83"/>
        <v/>
      </c>
      <c r="AO134" s="48" t="str">
        <f>IF(ISBLANK(AP134),"",VLOOKUP(AN134,OutputOsiris!$A$9:$A$1008,1,FALSE))</f>
        <v/>
      </c>
      <c r="AP134" s="111"/>
      <c r="AQ134" s="78"/>
      <c r="AR134" s="148" t="str">
        <f t="shared" si="57"/>
        <v/>
      </c>
      <c r="AS134" s="47" t="str">
        <f t="shared" si="84"/>
        <v/>
      </c>
      <c r="AT134" s="48" t="str">
        <f>IF(ISBLANK(AU134),"",VLOOKUP(AS134,OutputOsiris!$A$9:$A$1008,1,FALSE))</f>
        <v/>
      </c>
      <c r="AU134" s="111"/>
      <c r="AV134" s="78"/>
      <c r="AW134" s="148" t="str">
        <f t="shared" si="58"/>
        <v/>
      </c>
      <c r="AX134" s="47" t="str">
        <f t="shared" si="85"/>
        <v/>
      </c>
      <c r="AY134" s="48" t="str">
        <f>IF(ISBLANK(AZ134),"",VLOOKUP(AX134,OutputOsiris!$A$9:$A$1008,1,FALSE))</f>
        <v/>
      </c>
      <c r="AZ134" s="111"/>
      <c r="BA134" s="78"/>
      <c r="BB134" s="148" t="str">
        <f t="shared" si="59"/>
        <v/>
      </c>
      <c r="BC134" s="47" t="str">
        <f t="shared" si="86"/>
        <v/>
      </c>
      <c r="BD134" s="48" t="str">
        <f>IF(ISBLANK(BE134),"",VLOOKUP(BC134,OutputOsiris!$A$9:$A$1008,1,FALSE))</f>
        <v/>
      </c>
      <c r="BE134" s="111"/>
      <c r="BF134" s="78"/>
      <c r="BG134" s="148" t="str">
        <f t="shared" si="60"/>
        <v/>
      </c>
      <c r="BH134" s="47" t="str">
        <f t="shared" si="87"/>
        <v/>
      </c>
      <c r="BI134" s="48" t="str">
        <f>IF(ISBLANK(BJ134),"",VLOOKUP(BH134,OutputOsiris!$A$9:$A$1008,1,FALSE))</f>
        <v/>
      </c>
      <c r="BJ134" s="111"/>
      <c r="BK134" s="78"/>
      <c r="BL134" s="148" t="str">
        <f t="shared" si="61"/>
        <v/>
      </c>
      <c r="BM134" s="47" t="str">
        <f t="shared" si="88"/>
        <v/>
      </c>
      <c r="BN134" s="48" t="str">
        <f>IF(ISBLANK(BO134),"",VLOOKUP(BM134,OutputOsiris!$A$9:$A$1008,1,FALSE))</f>
        <v/>
      </c>
      <c r="BO134" s="111"/>
      <c r="BP134" s="78"/>
      <c r="BQ134" s="148" t="str">
        <f t="shared" si="62"/>
        <v/>
      </c>
      <c r="BR134" s="47" t="str">
        <f t="shared" si="89"/>
        <v/>
      </c>
      <c r="BS134" s="48" t="str">
        <f>IF(ISBLANK(BT134),"",VLOOKUP(BR134,OutputOsiris!$A$9:$A$1008,1,FALSE))</f>
        <v/>
      </c>
      <c r="BT134" s="111"/>
      <c r="BU134" s="78"/>
      <c r="BV134" s="148" t="str">
        <f t="shared" si="63"/>
        <v/>
      </c>
      <c r="BW134" s="47" t="str">
        <f t="shared" si="90"/>
        <v/>
      </c>
      <c r="BX134" s="48" t="str">
        <f>IF(ISBLANK(BY134),"",VLOOKUP(BW134,OutputOsiris!$A$9:$A$1008,1,FALSE))</f>
        <v/>
      </c>
      <c r="BY134" s="111"/>
      <c r="BZ134" s="78"/>
      <c r="CA134" s="148" t="str">
        <f t="shared" si="64"/>
        <v/>
      </c>
    </row>
    <row r="135" spans="1:79" x14ac:dyDescent="0.2">
      <c r="A135" s="47" t="str">
        <f>IF($H$1="Score",IF(OutputOsiris!A135&lt;&gt;"9999999",OutputOsiris!A135,""),"")</f>
        <v/>
      </c>
      <c r="B135" s="76" t="str">
        <f t="shared" si="65"/>
        <v/>
      </c>
      <c r="C135" s="143" t="str">
        <f t="shared" si="66"/>
        <v/>
      </c>
      <c r="D135" s="47" t="str">
        <f>IF($H$1="Cijfer",IF(OutputOsiris!A135&lt;&gt;"9999999",OutputOsiris!A135,""),"")</f>
        <v/>
      </c>
      <c r="E135" s="76" t="str">
        <f t="shared" si="67"/>
        <v/>
      </c>
      <c r="F135" s="143" t="str">
        <f t="shared" si="68"/>
        <v/>
      </c>
      <c r="G135" s="47" t="str">
        <f>IF(ISBLANK(OutputOsiris!B135),"",OutputOsiris!B135)</f>
        <v/>
      </c>
      <c r="H135" s="47">
        <f>IF(AND($AG$7&gt;0,OutputOsiris!$A135&lt;&gt;"9999999"),VLOOKUP(OutputOsiris!A135,$AD$9:$AG$1008,4,FALSE),"")</f>
        <v>0</v>
      </c>
      <c r="I135" s="47">
        <f t="shared" si="69"/>
        <v>0</v>
      </c>
      <c r="J135" s="47">
        <f>IF(AND($AL$7&gt;0,OutputOsiris!$A135&lt;&gt;"9999999"),VLOOKUP(OutputOsiris!A135,$AI$9:$AL$1008,4,FALSE),"")</f>
        <v>0</v>
      </c>
      <c r="K135" s="47">
        <f t="shared" si="70"/>
        <v>0</v>
      </c>
      <c r="L135" s="47" t="str">
        <f>IF(AND($AQ$7&gt;0,OutputOsiris!$A135&lt;&gt;"9999999"),VLOOKUP(OutputOsiris!A135,$AN$9:$AQ$1008,4,FALSE),"")</f>
        <v/>
      </c>
      <c r="M135" s="47" t="str">
        <f t="shared" si="71"/>
        <v/>
      </c>
      <c r="N135" s="47" t="str">
        <f>IF(AND($AV$7&gt;0,OutputOsiris!$A135&lt;&gt;"9999999"),VLOOKUP(OutputOsiris!A135,$AS$9:$AV$1008,4,FALSE),"")</f>
        <v/>
      </c>
      <c r="O135" s="47" t="str">
        <f t="shared" si="72"/>
        <v/>
      </c>
      <c r="P135" s="47" t="str">
        <f>IF(AND($BA$7&gt;0,OutputOsiris!$A135&lt;&gt;"9999999"),VLOOKUP(OutputOsiris!A135,$AX$9:$BA$1008,4,FALSE),"")</f>
        <v/>
      </c>
      <c r="Q135" s="47" t="str">
        <f t="shared" si="73"/>
        <v/>
      </c>
      <c r="R135" s="47" t="str">
        <f>IF(AND($BF$7&gt;0,OutputOsiris!$A135&lt;&gt;"9999999"),VLOOKUP(OutputOsiris!A135,$BC$9:$BF$1008,4,FALSE),"")</f>
        <v/>
      </c>
      <c r="S135" s="47" t="str">
        <f t="shared" si="74"/>
        <v/>
      </c>
      <c r="T135" s="47" t="str">
        <f>IF(AND($BK$7&gt;0,OutputOsiris!$A135&lt;&gt;"9999999"),VLOOKUP(OutputOsiris!A135,$BH$9:$BK$1008,4,FALSE),"")</f>
        <v/>
      </c>
      <c r="U135" s="47" t="str">
        <f t="shared" si="75"/>
        <v/>
      </c>
      <c r="V135" s="47" t="str">
        <f>IF(AND($BP$7&gt;0,OutputOsiris!$A135&lt;&gt;"9999999"),VLOOKUP(OutputOsiris!A135,$BM$9:$BP$1008,4,FALSE),"")</f>
        <v/>
      </c>
      <c r="W135" s="47" t="str">
        <f t="shared" si="76"/>
        <v/>
      </c>
      <c r="X135" s="47" t="str">
        <f>IF(AND($BU$7&gt;0,OutputOsiris!$A135&lt;&gt;"9999999"),VLOOKUP(OutputOsiris!A135,$BR$9:$BU$1008,4,FALSE),"")</f>
        <v/>
      </c>
      <c r="Y135" s="47" t="str">
        <f t="shared" si="77"/>
        <v/>
      </c>
      <c r="Z135" s="47" t="str">
        <f>IF(AND($BZ$7&gt;0,OutputOsiris!$A135&lt;&gt;"9999999"),VLOOKUP(OutputOsiris!A135,$BW$9:$BZ$1008,4,FALSE),"")</f>
        <v/>
      </c>
      <c r="AA135" s="47" t="str">
        <f t="shared" si="78"/>
        <v/>
      </c>
      <c r="AB135" s="47">
        <f t="shared" si="79"/>
        <v>0</v>
      </c>
      <c r="AC135" s="47">
        <f t="shared" si="80"/>
        <v>0</v>
      </c>
      <c r="AD135" s="47" t="str">
        <f t="shared" si="81"/>
        <v/>
      </c>
      <c r="AE135" s="48" t="str">
        <f>IF(ISBLANK(AF135),"",VLOOKUP(AD135,OutputOsiris!$A$9:$A$1008,1,FALSE))</f>
        <v/>
      </c>
      <c r="AF135" s="111"/>
      <c r="AG135" s="78"/>
      <c r="AH135" s="148" t="str">
        <f t="shared" si="55"/>
        <v/>
      </c>
      <c r="AI135" s="47" t="str">
        <f t="shared" si="82"/>
        <v/>
      </c>
      <c r="AJ135" s="48" t="str">
        <f>IF(ISBLANK(AK135),"",VLOOKUP(AI135,OutputOsiris!$A$9:$A$1008,1,FALSE))</f>
        <v/>
      </c>
      <c r="AK135" s="112"/>
      <c r="AL135" s="78"/>
      <c r="AM135" s="148" t="str">
        <f t="shared" si="56"/>
        <v/>
      </c>
      <c r="AN135" s="47" t="str">
        <f t="shared" si="83"/>
        <v/>
      </c>
      <c r="AO135" s="48" t="str">
        <f>IF(ISBLANK(AP135),"",VLOOKUP(AN135,OutputOsiris!$A$9:$A$1008,1,FALSE))</f>
        <v/>
      </c>
      <c r="AP135" s="111"/>
      <c r="AQ135" s="78"/>
      <c r="AR135" s="148" t="str">
        <f t="shared" si="57"/>
        <v/>
      </c>
      <c r="AS135" s="47" t="str">
        <f t="shared" si="84"/>
        <v/>
      </c>
      <c r="AT135" s="48" t="str">
        <f>IF(ISBLANK(AU135),"",VLOOKUP(AS135,OutputOsiris!$A$9:$A$1008,1,FALSE))</f>
        <v/>
      </c>
      <c r="AU135" s="111"/>
      <c r="AV135" s="78"/>
      <c r="AW135" s="148" t="str">
        <f t="shared" si="58"/>
        <v/>
      </c>
      <c r="AX135" s="47" t="str">
        <f t="shared" si="85"/>
        <v/>
      </c>
      <c r="AY135" s="48" t="str">
        <f>IF(ISBLANK(AZ135),"",VLOOKUP(AX135,OutputOsiris!$A$9:$A$1008,1,FALSE))</f>
        <v/>
      </c>
      <c r="AZ135" s="111"/>
      <c r="BA135" s="78"/>
      <c r="BB135" s="148" t="str">
        <f t="shared" si="59"/>
        <v/>
      </c>
      <c r="BC135" s="47" t="str">
        <f t="shared" si="86"/>
        <v/>
      </c>
      <c r="BD135" s="48" t="str">
        <f>IF(ISBLANK(BE135),"",VLOOKUP(BC135,OutputOsiris!$A$9:$A$1008,1,FALSE))</f>
        <v/>
      </c>
      <c r="BE135" s="111"/>
      <c r="BF135" s="78"/>
      <c r="BG135" s="148" t="str">
        <f t="shared" si="60"/>
        <v/>
      </c>
      <c r="BH135" s="47" t="str">
        <f t="shared" si="87"/>
        <v/>
      </c>
      <c r="BI135" s="48" t="str">
        <f>IF(ISBLANK(BJ135),"",VLOOKUP(BH135,OutputOsiris!$A$9:$A$1008,1,FALSE))</f>
        <v/>
      </c>
      <c r="BJ135" s="111"/>
      <c r="BK135" s="78"/>
      <c r="BL135" s="148" t="str">
        <f t="shared" si="61"/>
        <v/>
      </c>
      <c r="BM135" s="47" t="str">
        <f t="shared" si="88"/>
        <v/>
      </c>
      <c r="BN135" s="48" t="str">
        <f>IF(ISBLANK(BO135),"",VLOOKUP(BM135,OutputOsiris!$A$9:$A$1008,1,FALSE))</f>
        <v/>
      </c>
      <c r="BO135" s="111"/>
      <c r="BP135" s="78"/>
      <c r="BQ135" s="148" t="str">
        <f t="shared" si="62"/>
        <v/>
      </c>
      <c r="BR135" s="47" t="str">
        <f t="shared" si="89"/>
        <v/>
      </c>
      <c r="BS135" s="48" t="str">
        <f>IF(ISBLANK(BT135),"",VLOOKUP(BR135,OutputOsiris!$A$9:$A$1008,1,FALSE))</f>
        <v/>
      </c>
      <c r="BT135" s="111"/>
      <c r="BU135" s="78"/>
      <c r="BV135" s="148" t="str">
        <f t="shared" si="63"/>
        <v/>
      </c>
      <c r="BW135" s="47" t="str">
        <f t="shared" si="90"/>
        <v/>
      </c>
      <c r="BX135" s="48" t="str">
        <f>IF(ISBLANK(BY135),"",VLOOKUP(BW135,OutputOsiris!$A$9:$A$1008,1,FALSE))</f>
        <v/>
      </c>
      <c r="BY135" s="111"/>
      <c r="BZ135" s="78"/>
      <c r="CA135" s="148" t="str">
        <f t="shared" si="64"/>
        <v/>
      </c>
    </row>
    <row r="136" spans="1:79" x14ac:dyDescent="0.2">
      <c r="A136" s="47" t="str">
        <f>IF($H$1="Score",IF(OutputOsiris!A136&lt;&gt;"9999999",OutputOsiris!A136,""),"")</f>
        <v/>
      </c>
      <c r="B136" s="76" t="str">
        <f t="shared" si="65"/>
        <v/>
      </c>
      <c r="C136" s="143" t="str">
        <f t="shared" si="66"/>
        <v/>
      </c>
      <c r="D136" s="47" t="str">
        <f>IF($H$1="Cijfer",IF(OutputOsiris!A136&lt;&gt;"9999999",OutputOsiris!A136,""),"")</f>
        <v/>
      </c>
      <c r="E136" s="76" t="str">
        <f t="shared" si="67"/>
        <v/>
      </c>
      <c r="F136" s="143" t="str">
        <f t="shared" si="68"/>
        <v/>
      </c>
      <c r="G136" s="47" t="str">
        <f>IF(ISBLANK(OutputOsiris!B136),"",OutputOsiris!B136)</f>
        <v/>
      </c>
      <c r="H136" s="47">
        <f>IF(AND($AG$7&gt;0,OutputOsiris!$A136&lt;&gt;"9999999"),VLOOKUP(OutputOsiris!A136,$AD$9:$AG$1008,4,FALSE),"")</f>
        <v>0</v>
      </c>
      <c r="I136" s="47">
        <f t="shared" si="69"/>
        <v>0</v>
      </c>
      <c r="J136" s="47">
        <f>IF(AND($AL$7&gt;0,OutputOsiris!$A136&lt;&gt;"9999999"),VLOOKUP(OutputOsiris!A136,$AI$9:$AL$1008,4,FALSE),"")</f>
        <v>0</v>
      </c>
      <c r="K136" s="47">
        <f t="shared" si="70"/>
        <v>0</v>
      </c>
      <c r="L136" s="47" t="str">
        <f>IF(AND($AQ$7&gt;0,OutputOsiris!$A136&lt;&gt;"9999999"),VLOOKUP(OutputOsiris!A136,$AN$9:$AQ$1008,4,FALSE),"")</f>
        <v/>
      </c>
      <c r="M136" s="47" t="str">
        <f t="shared" si="71"/>
        <v/>
      </c>
      <c r="N136" s="47" t="str">
        <f>IF(AND($AV$7&gt;0,OutputOsiris!$A136&lt;&gt;"9999999"),VLOOKUP(OutputOsiris!A136,$AS$9:$AV$1008,4,FALSE),"")</f>
        <v/>
      </c>
      <c r="O136" s="47" t="str">
        <f t="shared" si="72"/>
        <v/>
      </c>
      <c r="P136" s="47" t="str">
        <f>IF(AND($BA$7&gt;0,OutputOsiris!$A136&lt;&gt;"9999999"),VLOOKUP(OutputOsiris!A136,$AX$9:$BA$1008,4,FALSE),"")</f>
        <v/>
      </c>
      <c r="Q136" s="47" t="str">
        <f t="shared" si="73"/>
        <v/>
      </c>
      <c r="R136" s="47" t="str">
        <f>IF(AND($BF$7&gt;0,OutputOsiris!$A136&lt;&gt;"9999999"),VLOOKUP(OutputOsiris!A136,$BC$9:$BF$1008,4,FALSE),"")</f>
        <v/>
      </c>
      <c r="S136" s="47" t="str">
        <f t="shared" si="74"/>
        <v/>
      </c>
      <c r="T136" s="47" t="str">
        <f>IF(AND($BK$7&gt;0,OutputOsiris!$A136&lt;&gt;"9999999"),VLOOKUP(OutputOsiris!A136,$BH$9:$BK$1008,4,FALSE),"")</f>
        <v/>
      </c>
      <c r="U136" s="47" t="str">
        <f t="shared" si="75"/>
        <v/>
      </c>
      <c r="V136" s="47" t="str">
        <f>IF(AND($BP$7&gt;0,OutputOsiris!$A136&lt;&gt;"9999999"),VLOOKUP(OutputOsiris!A136,$BM$9:$BP$1008,4,FALSE),"")</f>
        <v/>
      </c>
      <c r="W136" s="47" t="str">
        <f t="shared" si="76"/>
        <v/>
      </c>
      <c r="X136" s="47" t="str">
        <f>IF(AND($BU$7&gt;0,OutputOsiris!$A136&lt;&gt;"9999999"),VLOOKUP(OutputOsiris!A136,$BR$9:$BU$1008,4,FALSE),"")</f>
        <v/>
      </c>
      <c r="Y136" s="47" t="str">
        <f t="shared" si="77"/>
        <v/>
      </c>
      <c r="Z136" s="47" t="str">
        <f>IF(AND($BZ$7&gt;0,OutputOsiris!$A136&lt;&gt;"9999999"),VLOOKUP(OutputOsiris!A136,$BW$9:$BZ$1008,4,FALSE),"")</f>
        <v/>
      </c>
      <c r="AA136" s="47" t="str">
        <f t="shared" si="78"/>
        <v/>
      </c>
      <c r="AB136" s="47">
        <f t="shared" si="79"/>
        <v>0</v>
      </c>
      <c r="AC136" s="47">
        <f t="shared" si="80"/>
        <v>0</v>
      </c>
      <c r="AD136" s="47" t="str">
        <f t="shared" si="81"/>
        <v/>
      </c>
      <c r="AE136" s="48" t="str">
        <f>IF(ISBLANK(AF136),"",VLOOKUP(AD136,OutputOsiris!$A$9:$A$1008,1,FALSE))</f>
        <v/>
      </c>
      <c r="AF136" s="111"/>
      <c r="AG136" s="78"/>
      <c r="AH136" s="148" t="str">
        <f t="shared" si="55"/>
        <v/>
      </c>
      <c r="AI136" s="47" t="str">
        <f t="shared" si="82"/>
        <v/>
      </c>
      <c r="AJ136" s="48" t="str">
        <f>IF(ISBLANK(AK136),"",VLOOKUP(AI136,OutputOsiris!$A$9:$A$1008,1,FALSE))</f>
        <v/>
      </c>
      <c r="AK136" s="112"/>
      <c r="AL136" s="78"/>
      <c r="AM136" s="148" t="str">
        <f t="shared" si="56"/>
        <v/>
      </c>
      <c r="AN136" s="47" t="str">
        <f t="shared" si="83"/>
        <v/>
      </c>
      <c r="AO136" s="48" t="str">
        <f>IF(ISBLANK(AP136),"",VLOOKUP(AN136,OutputOsiris!$A$9:$A$1008,1,FALSE))</f>
        <v/>
      </c>
      <c r="AP136" s="111"/>
      <c r="AQ136" s="78"/>
      <c r="AR136" s="148" t="str">
        <f t="shared" si="57"/>
        <v/>
      </c>
      <c r="AS136" s="47" t="str">
        <f t="shared" si="84"/>
        <v/>
      </c>
      <c r="AT136" s="48" t="str">
        <f>IF(ISBLANK(AU136),"",VLOOKUP(AS136,OutputOsiris!$A$9:$A$1008,1,FALSE))</f>
        <v/>
      </c>
      <c r="AU136" s="111"/>
      <c r="AV136" s="78"/>
      <c r="AW136" s="148" t="str">
        <f t="shared" si="58"/>
        <v/>
      </c>
      <c r="AX136" s="47" t="str">
        <f t="shared" si="85"/>
        <v/>
      </c>
      <c r="AY136" s="48" t="str">
        <f>IF(ISBLANK(AZ136),"",VLOOKUP(AX136,OutputOsiris!$A$9:$A$1008,1,FALSE))</f>
        <v/>
      </c>
      <c r="AZ136" s="111"/>
      <c r="BA136" s="78"/>
      <c r="BB136" s="148" t="str">
        <f t="shared" si="59"/>
        <v/>
      </c>
      <c r="BC136" s="47" t="str">
        <f t="shared" si="86"/>
        <v/>
      </c>
      <c r="BD136" s="48" t="str">
        <f>IF(ISBLANK(BE136),"",VLOOKUP(BC136,OutputOsiris!$A$9:$A$1008,1,FALSE))</f>
        <v/>
      </c>
      <c r="BE136" s="111"/>
      <c r="BF136" s="78"/>
      <c r="BG136" s="148" t="str">
        <f t="shared" si="60"/>
        <v/>
      </c>
      <c r="BH136" s="47" t="str">
        <f t="shared" si="87"/>
        <v/>
      </c>
      <c r="BI136" s="48" t="str">
        <f>IF(ISBLANK(BJ136),"",VLOOKUP(BH136,OutputOsiris!$A$9:$A$1008,1,FALSE))</f>
        <v/>
      </c>
      <c r="BJ136" s="111"/>
      <c r="BK136" s="78"/>
      <c r="BL136" s="148" t="str">
        <f t="shared" si="61"/>
        <v/>
      </c>
      <c r="BM136" s="47" t="str">
        <f t="shared" si="88"/>
        <v/>
      </c>
      <c r="BN136" s="48" t="str">
        <f>IF(ISBLANK(BO136),"",VLOOKUP(BM136,OutputOsiris!$A$9:$A$1008,1,FALSE))</f>
        <v/>
      </c>
      <c r="BO136" s="111"/>
      <c r="BP136" s="78"/>
      <c r="BQ136" s="148" t="str">
        <f t="shared" si="62"/>
        <v/>
      </c>
      <c r="BR136" s="47" t="str">
        <f t="shared" si="89"/>
        <v/>
      </c>
      <c r="BS136" s="48" t="str">
        <f>IF(ISBLANK(BT136),"",VLOOKUP(BR136,OutputOsiris!$A$9:$A$1008,1,FALSE))</f>
        <v/>
      </c>
      <c r="BT136" s="111"/>
      <c r="BU136" s="78"/>
      <c r="BV136" s="148" t="str">
        <f t="shared" si="63"/>
        <v/>
      </c>
      <c r="BW136" s="47" t="str">
        <f t="shared" si="90"/>
        <v/>
      </c>
      <c r="BX136" s="48" t="str">
        <f>IF(ISBLANK(BY136),"",VLOOKUP(BW136,OutputOsiris!$A$9:$A$1008,1,FALSE))</f>
        <v/>
      </c>
      <c r="BY136" s="111"/>
      <c r="BZ136" s="78"/>
      <c r="CA136" s="148" t="str">
        <f t="shared" si="64"/>
        <v/>
      </c>
    </row>
    <row r="137" spans="1:79" x14ac:dyDescent="0.2">
      <c r="A137" s="47" t="str">
        <f>IF($H$1="Score",IF(OutputOsiris!A137&lt;&gt;"9999999",OutputOsiris!A137,""),"")</f>
        <v/>
      </c>
      <c r="B137" s="76" t="str">
        <f t="shared" si="65"/>
        <v/>
      </c>
      <c r="C137" s="143" t="str">
        <f t="shared" si="66"/>
        <v/>
      </c>
      <c r="D137" s="47" t="str">
        <f>IF($H$1="Cijfer",IF(OutputOsiris!A137&lt;&gt;"9999999",OutputOsiris!A137,""),"")</f>
        <v/>
      </c>
      <c r="E137" s="76" t="str">
        <f t="shared" si="67"/>
        <v/>
      </c>
      <c r="F137" s="143" t="str">
        <f t="shared" si="68"/>
        <v/>
      </c>
      <c r="G137" s="47" t="str">
        <f>IF(ISBLANK(OutputOsiris!B137),"",OutputOsiris!B137)</f>
        <v/>
      </c>
      <c r="H137" s="47">
        <f>IF(AND($AG$7&gt;0,OutputOsiris!$A137&lt;&gt;"9999999"),VLOOKUP(OutputOsiris!A137,$AD$9:$AG$1008,4,FALSE),"")</f>
        <v>0</v>
      </c>
      <c r="I137" s="47">
        <f t="shared" si="69"/>
        <v>0</v>
      </c>
      <c r="J137" s="47">
        <f>IF(AND($AL$7&gt;0,OutputOsiris!$A137&lt;&gt;"9999999"),VLOOKUP(OutputOsiris!A137,$AI$9:$AL$1008,4,FALSE),"")</f>
        <v>0</v>
      </c>
      <c r="K137" s="47">
        <f t="shared" si="70"/>
        <v>0</v>
      </c>
      <c r="L137" s="47" t="str">
        <f>IF(AND($AQ$7&gt;0,OutputOsiris!$A137&lt;&gt;"9999999"),VLOOKUP(OutputOsiris!A137,$AN$9:$AQ$1008,4,FALSE),"")</f>
        <v/>
      </c>
      <c r="M137" s="47" t="str">
        <f t="shared" si="71"/>
        <v/>
      </c>
      <c r="N137" s="47" t="str">
        <f>IF(AND($AV$7&gt;0,OutputOsiris!$A137&lt;&gt;"9999999"),VLOOKUP(OutputOsiris!A137,$AS$9:$AV$1008,4,FALSE),"")</f>
        <v/>
      </c>
      <c r="O137" s="47" t="str">
        <f t="shared" si="72"/>
        <v/>
      </c>
      <c r="P137" s="47" t="str">
        <f>IF(AND($BA$7&gt;0,OutputOsiris!$A137&lt;&gt;"9999999"),VLOOKUP(OutputOsiris!A137,$AX$9:$BA$1008,4,FALSE),"")</f>
        <v/>
      </c>
      <c r="Q137" s="47" t="str">
        <f t="shared" si="73"/>
        <v/>
      </c>
      <c r="R137" s="47" t="str">
        <f>IF(AND($BF$7&gt;0,OutputOsiris!$A137&lt;&gt;"9999999"),VLOOKUP(OutputOsiris!A137,$BC$9:$BF$1008,4,FALSE),"")</f>
        <v/>
      </c>
      <c r="S137" s="47" t="str">
        <f t="shared" si="74"/>
        <v/>
      </c>
      <c r="T137" s="47" t="str">
        <f>IF(AND($BK$7&gt;0,OutputOsiris!$A137&lt;&gt;"9999999"),VLOOKUP(OutputOsiris!A137,$BH$9:$BK$1008,4,FALSE),"")</f>
        <v/>
      </c>
      <c r="U137" s="47" t="str">
        <f t="shared" si="75"/>
        <v/>
      </c>
      <c r="V137" s="47" t="str">
        <f>IF(AND($BP$7&gt;0,OutputOsiris!$A137&lt;&gt;"9999999"),VLOOKUP(OutputOsiris!A137,$BM$9:$BP$1008,4,FALSE),"")</f>
        <v/>
      </c>
      <c r="W137" s="47" t="str">
        <f t="shared" si="76"/>
        <v/>
      </c>
      <c r="X137" s="47" t="str">
        <f>IF(AND($BU$7&gt;0,OutputOsiris!$A137&lt;&gt;"9999999"),VLOOKUP(OutputOsiris!A137,$BR$9:$BU$1008,4,FALSE),"")</f>
        <v/>
      </c>
      <c r="Y137" s="47" t="str">
        <f t="shared" si="77"/>
        <v/>
      </c>
      <c r="Z137" s="47" t="str">
        <f>IF(AND($BZ$7&gt;0,OutputOsiris!$A137&lt;&gt;"9999999"),VLOOKUP(OutputOsiris!A137,$BW$9:$BZ$1008,4,FALSE),"")</f>
        <v/>
      </c>
      <c r="AA137" s="47" t="str">
        <f t="shared" si="78"/>
        <v/>
      </c>
      <c r="AB137" s="47">
        <f t="shared" si="79"/>
        <v>0</v>
      </c>
      <c r="AC137" s="47">
        <f t="shared" si="80"/>
        <v>0</v>
      </c>
      <c r="AD137" s="47" t="str">
        <f t="shared" si="81"/>
        <v/>
      </c>
      <c r="AE137" s="48" t="str">
        <f>IF(ISBLANK(AF137),"",VLOOKUP(AD137,OutputOsiris!$A$9:$A$1008,1,FALSE))</f>
        <v/>
      </c>
      <c r="AF137" s="111"/>
      <c r="AG137" s="78"/>
      <c r="AH137" s="148" t="str">
        <f t="shared" ref="AH137:AH200" si="91">IF(ISBLANK(AF137),"",IF(ISERROR(AE137),"M",""))</f>
        <v/>
      </c>
      <c r="AI137" s="47" t="str">
        <f t="shared" si="82"/>
        <v/>
      </c>
      <c r="AJ137" s="48" t="str">
        <f>IF(ISBLANK(AK137),"",VLOOKUP(AI137,OutputOsiris!$A$9:$A$1008,1,FALSE))</f>
        <v/>
      </c>
      <c r="AK137" s="112"/>
      <c r="AL137" s="78"/>
      <c r="AM137" s="148" t="str">
        <f t="shared" ref="AM137:AM200" si="92">IF(ISBLANK(AK137),"",IF(ISERROR(AJ137),"M",""))</f>
        <v/>
      </c>
      <c r="AN137" s="47" t="str">
        <f t="shared" si="83"/>
        <v/>
      </c>
      <c r="AO137" s="48" t="str">
        <f>IF(ISBLANK(AP137),"",VLOOKUP(AN137,OutputOsiris!$A$9:$A$1008,1,FALSE))</f>
        <v/>
      </c>
      <c r="AP137" s="111"/>
      <c r="AQ137" s="78"/>
      <c r="AR137" s="148" t="str">
        <f t="shared" ref="AR137:AR200" si="93">IF(ISBLANK(AP137),"",IF(ISERROR(AO137),"M",""))</f>
        <v/>
      </c>
      <c r="AS137" s="47" t="str">
        <f t="shared" si="84"/>
        <v/>
      </c>
      <c r="AT137" s="48" t="str">
        <f>IF(ISBLANK(AU137),"",VLOOKUP(AS137,OutputOsiris!$A$9:$A$1008,1,FALSE))</f>
        <v/>
      </c>
      <c r="AU137" s="111"/>
      <c r="AV137" s="78"/>
      <c r="AW137" s="148" t="str">
        <f t="shared" ref="AW137:AW200" si="94">IF(ISBLANK(AU137),"",IF(ISERROR(AT137),"M",""))</f>
        <v/>
      </c>
      <c r="AX137" s="47" t="str">
        <f t="shared" si="85"/>
        <v/>
      </c>
      <c r="AY137" s="48" t="str">
        <f>IF(ISBLANK(AZ137),"",VLOOKUP(AX137,OutputOsiris!$A$9:$A$1008,1,FALSE))</f>
        <v/>
      </c>
      <c r="AZ137" s="111"/>
      <c r="BA137" s="78"/>
      <c r="BB137" s="148" t="str">
        <f t="shared" ref="BB137:BB200" si="95">IF(ISBLANK(AZ137),"",IF(ISERROR(AY137),"M",""))</f>
        <v/>
      </c>
      <c r="BC137" s="47" t="str">
        <f t="shared" si="86"/>
        <v/>
      </c>
      <c r="BD137" s="48" t="str">
        <f>IF(ISBLANK(BE137),"",VLOOKUP(BC137,OutputOsiris!$A$9:$A$1008,1,FALSE))</f>
        <v/>
      </c>
      <c r="BE137" s="111"/>
      <c r="BF137" s="78"/>
      <c r="BG137" s="148" t="str">
        <f t="shared" ref="BG137:BG200" si="96">IF(ISBLANK(BE137),"",IF(ISERROR(BD137),"M",""))</f>
        <v/>
      </c>
      <c r="BH137" s="47" t="str">
        <f t="shared" si="87"/>
        <v/>
      </c>
      <c r="BI137" s="48" t="str">
        <f>IF(ISBLANK(BJ137),"",VLOOKUP(BH137,OutputOsiris!$A$9:$A$1008,1,FALSE))</f>
        <v/>
      </c>
      <c r="BJ137" s="111"/>
      <c r="BK137" s="78"/>
      <c r="BL137" s="148" t="str">
        <f t="shared" ref="BL137:BL200" si="97">IF(ISBLANK(BJ137),"",IF(ISERROR(BI137),"M",""))</f>
        <v/>
      </c>
      <c r="BM137" s="47" t="str">
        <f t="shared" si="88"/>
        <v/>
      </c>
      <c r="BN137" s="48" t="str">
        <f>IF(ISBLANK(BO137),"",VLOOKUP(BM137,OutputOsiris!$A$9:$A$1008,1,FALSE))</f>
        <v/>
      </c>
      <c r="BO137" s="111"/>
      <c r="BP137" s="78"/>
      <c r="BQ137" s="148" t="str">
        <f t="shared" ref="BQ137:BQ200" si="98">IF(ISBLANK(BO137),"",IF(ISERROR(BN137),"M",""))</f>
        <v/>
      </c>
      <c r="BR137" s="47" t="str">
        <f t="shared" si="89"/>
        <v/>
      </c>
      <c r="BS137" s="48" t="str">
        <f>IF(ISBLANK(BT137),"",VLOOKUP(BR137,OutputOsiris!$A$9:$A$1008,1,FALSE))</f>
        <v/>
      </c>
      <c r="BT137" s="111"/>
      <c r="BU137" s="78"/>
      <c r="BV137" s="148" t="str">
        <f t="shared" ref="BV137:BV200" si="99">IF(ISBLANK(BT137),"",IF(ISERROR(BS137),"M",""))</f>
        <v/>
      </c>
      <c r="BW137" s="47" t="str">
        <f t="shared" si="90"/>
        <v/>
      </c>
      <c r="BX137" s="48" t="str">
        <f>IF(ISBLANK(BY137),"",VLOOKUP(BW137,OutputOsiris!$A$9:$A$1008,1,FALSE))</f>
        <v/>
      </c>
      <c r="BY137" s="111"/>
      <c r="BZ137" s="78"/>
      <c r="CA137" s="148" t="str">
        <f t="shared" ref="CA137:CA200" si="100">IF(ISBLANK(BY137),"",IF(ISERROR(BX137),"M",""))</f>
        <v/>
      </c>
    </row>
    <row r="138" spans="1:79" x14ac:dyDescent="0.2">
      <c r="A138" s="47" t="str">
        <f>IF($H$1="Score",IF(OutputOsiris!A138&lt;&gt;"9999999",OutputOsiris!A138,""),"")</f>
        <v/>
      </c>
      <c r="B138" s="76" t="str">
        <f t="shared" ref="B138:B201" si="101">IF($H$1="Score",IF(A138="","",IF(ISERROR(AB138),"MISSING",AB138)),"")</f>
        <v/>
      </c>
      <c r="C138" s="143" t="str">
        <f t="shared" ref="C138:C201" si="102">IF(ISNUMBER(B138),IF(OR(ISERROR(H138),ISERROR(J138),ISERROR(L138),ISERROR(N138),ISERROR(P138),ISERROR(R138),ISERROR(T138),ISERROR(V138),ISERROR(X138),ISERROR(Z138)),"M",""),"")</f>
        <v/>
      </c>
      <c r="D138" s="47" t="str">
        <f>IF($H$1="Cijfer",IF(OutputOsiris!A138&lt;&gt;"9999999",OutputOsiris!A138,""),"")</f>
        <v/>
      </c>
      <c r="E138" s="76" t="str">
        <f t="shared" ref="E138:E201" si="103">IF($H$1="Cijfer",IF(D138="","",IF(ISERROR(AC138),"MISSING",IF(OR(AND(I138&gt;0,I138&lt;$E$6),AND(K138&gt;0,K138&lt;$E$6),AND(M138&gt;0,M138&lt;$E$6),AND(O138&gt;0,O138&lt;$E$6),AND(Q138&gt;0,Q138&lt;$E$6),AND(S138&gt;0,S138&lt;$E$6),AND(U138&gt;0,U138&lt;$E$6),AND(W138&gt;0,W138&lt;$E$6),AND(Y138&gt;0,Y138&lt;$E$6),AND(AA138&gt;0,AA138&lt;$E$6),AND(O138&gt;0,O138&lt;$E$6)),"!",AC138))),"")</f>
        <v/>
      </c>
      <c r="F138" s="143" t="str">
        <f t="shared" ref="F138:F201" si="104">IF(ISNUMBER(E138),IF(OR(ISERROR(H138),ISERROR(J138),ISERROR(L138),ISERROR(N138),ISERROR(P138),ISERROR(R138),ISERROR(T138),ISERROR(V138),ISERROR(X138),ISERROR(Z138)),"M",""),"")</f>
        <v/>
      </c>
      <c r="G138" s="47" t="str">
        <f>IF(ISBLANK(OutputOsiris!B138),"",OutputOsiris!B138)</f>
        <v/>
      </c>
      <c r="H138" s="47">
        <f>IF(AND($AG$7&gt;0,OutputOsiris!$A138&lt;&gt;"9999999"),VLOOKUP(OutputOsiris!A138,$AD$9:$AG$1008,4,FALSE),"")</f>
        <v>0</v>
      </c>
      <c r="I138" s="47">
        <f t="shared" ref="I138:I201" si="105">IF(AND(ISERROR(H138),H$7="N"),0,H138)</f>
        <v>0</v>
      </c>
      <c r="J138" s="47">
        <f>IF(AND($AL$7&gt;0,OutputOsiris!$A138&lt;&gt;"9999999"),VLOOKUP(OutputOsiris!A138,$AI$9:$AL$1008,4,FALSE),"")</f>
        <v>0</v>
      </c>
      <c r="K138" s="47">
        <f t="shared" ref="K138:K201" si="106">IF(AND(ISERROR(J138),J$7="N"),0,J138)</f>
        <v>0</v>
      </c>
      <c r="L138" s="47" t="str">
        <f>IF(AND($AQ$7&gt;0,OutputOsiris!$A138&lt;&gt;"9999999"),VLOOKUP(OutputOsiris!A138,$AN$9:$AQ$1008,4,FALSE),"")</f>
        <v/>
      </c>
      <c r="M138" s="47" t="str">
        <f t="shared" ref="M138:M201" si="107">IF(AND(ISERROR(L138),L$7="N"),0,L138)</f>
        <v/>
      </c>
      <c r="N138" s="47" t="str">
        <f>IF(AND($AV$7&gt;0,OutputOsiris!$A138&lt;&gt;"9999999"),VLOOKUP(OutputOsiris!A138,$AS$9:$AV$1008,4,FALSE),"")</f>
        <v/>
      </c>
      <c r="O138" s="47" t="str">
        <f t="shared" ref="O138:O201" si="108">IF(AND(ISERROR(N138),N$7="N"),0,N138)</f>
        <v/>
      </c>
      <c r="P138" s="47" t="str">
        <f>IF(AND($BA$7&gt;0,OutputOsiris!$A138&lt;&gt;"9999999"),VLOOKUP(OutputOsiris!A138,$AX$9:$BA$1008,4,FALSE),"")</f>
        <v/>
      </c>
      <c r="Q138" s="47" t="str">
        <f t="shared" ref="Q138:Q201" si="109">IF(AND(ISERROR(P138),P$7="N"),0,P138)</f>
        <v/>
      </c>
      <c r="R138" s="47" t="str">
        <f>IF(AND($BF$7&gt;0,OutputOsiris!$A138&lt;&gt;"9999999"),VLOOKUP(OutputOsiris!A138,$BC$9:$BF$1008,4,FALSE),"")</f>
        <v/>
      </c>
      <c r="S138" s="47" t="str">
        <f t="shared" ref="S138:S201" si="110">IF(AND(ISERROR(R138),R$7="N"),0,R138)</f>
        <v/>
      </c>
      <c r="T138" s="47" t="str">
        <f>IF(AND($BK$7&gt;0,OutputOsiris!$A138&lt;&gt;"9999999"),VLOOKUP(OutputOsiris!A138,$BH$9:$BK$1008,4,FALSE),"")</f>
        <v/>
      </c>
      <c r="U138" s="47" t="str">
        <f t="shared" ref="U138:U201" si="111">IF(AND(ISERROR(T138),T$7="N"),0,T138)</f>
        <v/>
      </c>
      <c r="V138" s="47" t="str">
        <f>IF(AND($BP$7&gt;0,OutputOsiris!$A138&lt;&gt;"9999999"),VLOOKUP(OutputOsiris!A138,$BM$9:$BP$1008,4,FALSE),"")</f>
        <v/>
      </c>
      <c r="W138" s="47" t="str">
        <f t="shared" ref="W138:W201" si="112">IF(AND(ISERROR(V138),V$7="N"),0,V138)</f>
        <v/>
      </c>
      <c r="X138" s="47" t="str">
        <f>IF(AND($BU$7&gt;0,OutputOsiris!$A138&lt;&gt;"9999999"),VLOOKUP(OutputOsiris!A138,$BR$9:$BU$1008,4,FALSE),"")</f>
        <v/>
      </c>
      <c r="Y138" s="47" t="str">
        <f t="shared" ref="Y138:Y201" si="113">IF(AND(ISERROR(X138),X$7="N"),0,X138)</f>
        <v/>
      </c>
      <c r="Z138" s="47" t="str">
        <f>IF(AND($BZ$7&gt;0,OutputOsiris!$A138&lt;&gt;"9999999"),VLOOKUP(OutputOsiris!A138,$BW$9:$BZ$1008,4,FALSE),"")</f>
        <v/>
      </c>
      <c r="AA138" s="47" t="str">
        <f t="shared" ref="AA138:AA201" si="114">IF(AND(ISERROR(Z138),Z$7="N"),0,Z138)</f>
        <v/>
      </c>
      <c r="AB138" s="47">
        <f t="shared" ref="AB138:AB201" si="115">IF(I138="",0,I138*$AG$7)+IF(K138="",0,K138*$AL$7)+IF(M138="",0,M138*$AQ$7)+IF(O138="",0,O138*$AV$7)+IF(Q138="",0,Q138*$BA$7)+IF(S138="",0,S138*$BF$7)+IF(U138="",0,U138*$BK$7)+IF(W138="",0,W138*$BP$7)+IF(Y138="",0,Y138*$BU$7)+IF(AA138="",0,AA138*$BZ$7)</f>
        <v>0</v>
      </c>
      <c r="AC138" s="47">
        <f t="shared" ref="AC138:AC201" si="116">AB138/SUM($AG$7,$AL$7,$AQ$7,$AV$7,$BA$7,$BF$7,$BK$7,$BP$7,$BU$7,$BZ$7)</f>
        <v>0</v>
      </c>
      <c r="AD138" s="47" t="str">
        <f t="shared" ref="AD138:AD201" si="117">TEXT(RIGHT(TRIM(AF138),7),"0000000")</f>
        <v/>
      </c>
      <c r="AE138" s="48" t="str">
        <f>IF(ISBLANK(AF138),"",VLOOKUP(AD138,OutputOsiris!$A$9:$A$1008,1,FALSE))</f>
        <v/>
      </c>
      <c r="AF138" s="111"/>
      <c r="AG138" s="78"/>
      <c r="AH138" s="148" t="str">
        <f t="shared" si="91"/>
        <v/>
      </c>
      <c r="AI138" s="47" t="str">
        <f t="shared" ref="AI138:AI201" si="118">TEXT(RIGHT(TRIM(AK138),7),"0000000")</f>
        <v/>
      </c>
      <c r="AJ138" s="48" t="str">
        <f>IF(ISBLANK(AK138),"",VLOOKUP(AI138,OutputOsiris!$A$9:$A$1008,1,FALSE))</f>
        <v/>
      </c>
      <c r="AK138" s="112"/>
      <c r="AL138" s="78"/>
      <c r="AM138" s="148" t="str">
        <f t="shared" si="92"/>
        <v/>
      </c>
      <c r="AN138" s="47" t="str">
        <f t="shared" ref="AN138:AN201" si="119">TEXT(RIGHT(TRIM(AP138),7),"0000000")</f>
        <v/>
      </c>
      <c r="AO138" s="48" t="str">
        <f>IF(ISBLANK(AP138),"",VLOOKUP(AN138,OutputOsiris!$A$9:$A$1008,1,FALSE))</f>
        <v/>
      </c>
      <c r="AP138" s="111"/>
      <c r="AQ138" s="78"/>
      <c r="AR138" s="148" t="str">
        <f t="shared" si="93"/>
        <v/>
      </c>
      <c r="AS138" s="47" t="str">
        <f t="shared" ref="AS138:AS201" si="120">TEXT(RIGHT(TRIM(AU138),7),"0000000")</f>
        <v/>
      </c>
      <c r="AT138" s="48" t="str">
        <f>IF(ISBLANK(AU138),"",VLOOKUP(AS138,OutputOsiris!$A$9:$A$1008,1,FALSE))</f>
        <v/>
      </c>
      <c r="AU138" s="111"/>
      <c r="AV138" s="78"/>
      <c r="AW138" s="148" t="str">
        <f t="shared" si="94"/>
        <v/>
      </c>
      <c r="AX138" s="47" t="str">
        <f t="shared" ref="AX138:AX201" si="121">TEXT(RIGHT(TRIM(AZ138),7),"0000000")</f>
        <v/>
      </c>
      <c r="AY138" s="48" t="str">
        <f>IF(ISBLANK(AZ138),"",VLOOKUP(AX138,OutputOsiris!$A$9:$A$1008,1,FALSE))</f>
        <v/>
      </c>
      <c r="AZ138" s="111"/>
      <c r="BA138" s="78"/>
      <c r="BB138" s="148" t="str">
        <f t="shared" si="95"/>
        <v/>
      </c>
      <c r="BC138" s="47" t="str">
        <f t="shared" ref="BC138:BC201" si="122">TEXT(RIGHT(TRIM(BE138),7),"0000000")</f>
        <v/>
      </c>
      <c r="BD138" s="48" t="str">
        <f>IF(ISBLANK(BE138),"",VLOOKUP(BC138,OutputOsiris!$A$9:$A$1008,1,FALSE))</f>
        <v/>
      </c>
      <c r="BE138" s="111"/>
      <c r="BF138" s="78"/>
      <c r="BG138" s="148" t="str">
        <f t="shared" si="96"/>
        <v/>
      </c>
      <c r="BH138" s="47" t="str">
        <f t="shared" ref="BH138:BH201" si="123">TEXT(RIGHT(TRIM(BJ138),7),"0000000")</f>
        <v/>
      </c>
      <c r="BI138" s="48" t="str">
        <f>IF(ISBLANK(BJ138),"",VLOOKUP(BH138,OutputOsiris!$A$9:$A$1008,1,FALSE))</f>
        <v/>
      </c>
      <c r="BJ138" s="111"/>
      <c r="BK138" s="78"/>
      <c r="BL138" s="148" t="str">
        <f t="shared" si="97"/>
        <v/>
      </c>
      <c r="BM138" s="47" t="str">
        <f t="shared" ref="BM138:BM201" si="124">TEXT(RIGHT(TRIM(BO138),7),"0000000")</f>
        <v/>
      </c>
      <c r="BN138" s="48" t="str">
        <f>IF(ISBLANK(BO138),"",VLOOKUP(BM138,OutputOsiris!$A$9:$A$1008,1,FALSE))</f>
        <v/>
      </c>
      <c r="BO138" s="111"/>
      <c r="BP138" s="78"/>
      <c r="BQ138" s="148" t="str">
        <f t="shared" si="98"/>
        <v/>
      </c>
      <c r="BR138" s="47" t="str">
        <f t="shared" ref="BR138:BR201" si="125">TEXT(RIGHT(TRIM(BT138),7),"0000000")</f>
        <v/>
      </c>
      <c r="BS138" s="48" t="str">
        <f>IF(ISBLANK(BT138),"",VLOOKUP(BR138,OutputOsiris!$A$9:$A$1008,1,FALSE))</f>
        <v/>
      </c>
      <c r="BT138" s="111"/>
      <c r="BU138" s="78"/>
      <c r="BV138" s="148" t="str">
        <f t="shared" si="99"/>
        <v/>
      </c>
      <c r="BW138" s="47" t="str">
        <f t="shared" ref="BW138:BW201" si="126">TEXT(RIGHT(TRIM(BY138),7),"0000000")</f>
        <v/>
      </c>
      <c r="BX138" s="48" t="str">
        <f>IF(ISBLANK(BY138),"",VLOOKUP(BW138,OutputOsiris!$A$9:$A$1008,1,FALSE))</f>
        <v/>
      </c>
      <c r="BY138" s="111"/>
      <c r="BZ138" s="78"/>
      <c r="CA138" s="148" t="str">
        <f t="shared" si="100"/>
        <v/>
      </c>
    </row>
    <row r="139" spans="1:79" x14ac:dyDescent="0.2">
      <c r="A139" s="47" t="str">
        <f>IF($H$1="Score",IF(OutputOsiris!A139&lt;&gt;"9999999",OutputOsiris!A139,""),"")</f>
        <v/>
      </c>
      <c r="B139" s="76" t="str">
        <f t="shared" si="101"/>
        <v/>
      </c>
      <c r="C139" s="143" t="str">
        <f t="shared" si="102"/>
        <v/>
      </c>
      <c r="D139" s="47" t="str">
        <f>IF($H$1="Cijfer",IF(OutputOsiris!A139&lt;&gt;"9999999",OutputOsiris!A139,""),"")</f>
        <v/>
      </c>
      <c r="E139" s="76" t="str">
        <f t="shared" si="103"/>
        <v/>
      </c>
      <c r="F139" s="143" t="str">
        <f t="shared" si="104"/>
        <v/>
      </c>
      <c r="G139" s="47" t="str">
        <f>IF(ISBLANK(OutputOsiris!B139),"",OutputOsiris!B139)</f>
        <v/>
      </c>
      <c r="H139" s="47">
        <f>IF(AND($AG$7&gt;0,OutputOsiris!$A139&lt;&gt;"9999999"),VLOOKUP(OutputOsiris!A139,$AD$9:$AG$1008,4,FALSE),"")</f>
        <v>0</v>
      </c>
      <c r="I139" s="47">
        <f t="shared" si="105"/>
        <v>0</v>
      </c>
      <c r="J139" s="47">
        <f>IF(AND($AL$7&gt;0,OutputOsiris!$A139&lt;&gt;"9999999"),VLOOKUP(OutputOsiris!A139,$AI$9:$AL$1008,4,FALSE),"")</f>
        <v>0</v>
      </c>
      <c r="K139" s="47">
        <f t="shared" si="106"/>
        <v>0</v>
      </c>
      <c r="L139" s="47" t="str">
        <f>IF(AND($AQ$7&gt;0,OutputOsiris!$A139&lt;&gt;"9999999"),VLOOKUP(OutputOsiris!A139,$AN$9:$AQ$1008,4,FALSE),"")</f>
        <v/>
      </c>
      <c r="M139" s="47" t="str">
        <f t="shared" si="107"/>
        <v/>
      </c>
      <c r="N139" s="47" t="str">
        <f>IF(AND($AV$7&gt;0,OutputOsiris!$A139&lt;&gt;"9999999"),VLOOKUP(OutputOsiris!A139,$AS$9:$AV$1008,4,FALSE),"")</f>
        <v/>
      </c>
      <c r="O139" s="47" t="str">
        <f t="shared" si="108"/>
        <v/>
      </c>
      <c r="P139" s="47" t="str">
        <f>IF(AND($BA$7&gt;0,OutputOsiris!$A139&lt;&gt;"9999999"),VLOOKUP(OutputOsiris!A139,$AX$9:$BA$1008,4,FALSE),"")</f>
        <v/>
      </c>
      <c r="Q139" s="47" t="str">
        <f t="shared" si="109"/>
        <v/>
      </c>
      <c r="R139" s="47" t="str">
        <f>IF(AND($BF$7&gt;0,OutputOsiris!$A139&lt;&gt;"9999999"),VLOOKUP(OutputOsiris!A139,$BC$9:$BF$1008,4,FALSE),"")</f>
        <v/>
      </c>
      <c r="S139" s="47" t="str">
        <f t="shared" si="110"/>
        <v/>
      </c>
      <c r="T139" s="47" t="str">
        <f>IF(AND($BK$7&gt;0,OutputOsiris!$A139&lt;&gt;"9999999"),VLOOKUP(OutputOsiris!A139,$BH$9:$BK$1008,4,FALSE),"")</f>
        <v/>
      </c>
      <c r="U139" s="47" t="str">
        <f t="shared" si="111"/>
        <v/>
      </c>
      <c r="V139" s="47" t="str">
        <f>IF(AND($BP$7&gt;0,OutputOsiris!$A139&lt;&gt;"9999999"),VLOOKUP(OutputOsiris!A139,$BM$9:$BP$1008,4,FALSE),"")</f>
        <v/>
      </c>
      <c r="W139" s="47" t="str">
        <f t="shared" si="112"/>
        <v/>
      </c>
      <c r="X139" s="47" t="str">
        <f>IF(AND($BU$7&gt;0,OutputOsiris!$A139&lt;&gt;"9999999"),VLOOKUP(OutputOsiris!A139,$BR$9:$BU$1008,4,FALSE),"")</f>
        <v/>
      </c>
      <c r="Y139" s="47" t="str">
        <f t="shared" si="113"/>
        <v/>
      </c>
      <c r="Z139" s="47" t="str">
        <f>IF(AND($BZ$7&gt;0,OutputOsiris!$A139&lt;&gt;"9999999"),VLOOKUP(OutputOsiris!A139,$BW$9:$BZ$1008,4,FALSE),"")</f>
        <v/>
      </c>
      <c r="AA139" s="47" t="str">
        <f t="shared" si="114"/>
        <v/>
      </c>
      <c r="AB139" s="47">
        <f t="shared" si="115"/>
        <v>0</v>
      </c>
      <c r="AC139" s="47">
        <f t="shared" si="116"/>
        <v>0</v>
      </c>
      <c r="AD139" s="47" t="str">
        <f t="shared" si="117"/>
        <v/>
      </c>
      <c r="AE139" s="48" t="str">
        <f>IF(ISBLANK(AF139),"",VLOOKUP(AD139,OutputOsiris!$A$9:$A$1008,1,FALSE))</f>
        <v/>
      </c>
      <c r="AF139" s="111"/>
      <c r="AG139" s="78"/>
      <c r="AH139" s="148" t="str">
        <f t="shared" si="91"/>
        <v/>
      </c>
      <c r="AI139" s="47" t="str">
        <f t="shared" si="118"/>
        <v/>
      </c>
      <c r="AJ139" s="48" t="str">
        <f>IF(ISBLANK(AK139),"",VLOOKUP(AI139,OutputOsiris!$A$9:$A$1008,1,FALSE))</f>
        <v/>
      </c>
      <c r="AK139" s="112"/>
      <c r="AL139" s="78"/>
      <c r="AM139" s="148" t="str">
        <f t="shared" si="92"/>
        <v/>
      </c>
      <c r="AN139" s="47" t="str">
        <f t="shared" si="119"/>
        <v/>
      </c>
      <c r="AO139" s="48" t="str">
        <f>IF(ISBLANK(AP139),"",VLOOKUP(AN139,OutputOsiris!$A$9:$A$1008,1,FALSE))</f>
        <v/>
      </c>
      <c r="AP139" s="111"/>
      <c r="AQ139" s="78"/>
      <c r="AR139" s="148" t="str">
        <f t="shared" si="93"/>
        <v/>
      </c>
      <c r="AS139" s="47" t="str">
        <f t="shared" si="120"/>
        <v/>
      </c>
      <c r="AT139" s="48" t="str">
        <f>IF(ISBLANK(AU139),"",VLOOKUP(AS139,OutputOsiris!$A$9:$A$1008,1,FALSE))</f>
        <v/>
      </c>
      <c r="AU139" s="111"/>
      <c r="AV139" s="78"/>
      <c r="AW139" s="148" t="str">
        <f t="shared" si="94"/>
        <v/>
      </c>
      <c r="AX139" s="47" t="str">
        <f t="shared" si="121"/>
        <v/>
      </c>
      <c r="AY139" s="48" t="str">
        <f>IF(ISBLANK(AZ139),"",VLOOKUP(AX139,OutputOsiris!$A$9:$A$1008,1,FALSE))</f>
        <v/>
      </c>
      <c r="AZ139" s="111"/>
      <c r="BA139" s="78"/>
      <c r="BB139" s="148" t="str">
        <f t="shared" si="95"/>
        <v/>
      </c>
      <c r="BC139" s="47" t="str">
        <f t="shared" si="122"/>
        <v/>
      </c>
      <c r="BD139" s="48" t="str">
        <f>IF(ISBLANK(BE139),"",VLOOKUP(BC139,OutputOsiris!$A$9:$A$1008,1,FALSE))</f>
        <v/>
      </c>
      <c r="BE139" s="111"/>
      <c r="BF139" s="78"/>
      <c r="BG139" s="148" t="str">
        <f t="shared" si="96"/>
        <v/>
      </c>
      <c r="BH139" s="47" t="str">
        <f t="shared" si="123"/>
        <v/>
      </c>
      <c r="BI139" s="48" t="str">
        <f>IF(ISBLANK(BJ139),"",VLOOKUP(BH139,OutputOsiris!$A$9:$A$1008,1,FALSE))</f>
        <v/>
      </c>
      <c r="BJ139" s="111"/>
      <c r="BK139" s="78"/>
      <c r="BL139" s="148" t="str">
        <f t="shared" si="97"/>
        <v/>
      </c>
      <c r="BM139" s="47" t="str">
        <f t="shared" si="124"/>
        <v/>
      </c>
      <c r="BN139" s="48" t="str">
        <f>IF(ISBLANK(BO139),"",VLOOKUP(BM139,OutputOsiris!$A$9:$A$1008,1,FALSE))</f>
        <v/>
      </c>
      <c r="BO139" s="111"/>
      <c r="BP139" s="78"/>
      <c r="BQ139" s="148" t="str">
        <f t="shared" si="98"/>
        <v/>
      </c>
      <c r="BR139" s="47" t="str">
        <f t="shared" si="125"/>
        <v/>
      </c>
      <c r="BS139" s="48" t="str">
        <f>IF(ISBLANK(BT139),"",VLOOKUP(BR139,OutputOsiris!$A$9:$A$1008,1,FALSE))</f>
        <v/>
      </c>
      <c r="BT139" s="111"/>
      <c r="BU139" s="78"/>
      <c r="BV139" s="148" t="str">
        <f t="shared" si="99"/>
        <v/>
      </c>
      <c r="BW139" s="47" t="str">
        <f t="shared" si="126"/>
        <v/>
      </c>
      <c r="BX139" s="48" t="str">
        <f>IF(ISBLANK(BY139),"",VLOOKUP(BW139,OutputOsiris!$A$9:$A$1008,1,FALSE))</f>
        <v/>
      </c>
      <c r="BY139" s="111"/>
      <c r="BZ139" s="78"/>
      <c r="CA139" s="148" t="str">
        <f t="shared" si="100"/>
        <v/>
      </c>
    </row>
    <row r="140" spans="1:79" x14ac:dyDescent="0.2">
      <c r="A140" s="47" t="str">
        <f>IF($H$1="Score",IF(OutputOsiris!A140&lt;&gt;"9999999",OutputOsiris!A140,""),"")</f>
        <v/>
      </c>
      <c r="B140" s="76" t="str">
        <f t="shared" si="101"/>
        <v/>
      </c>
      <c r="C140" s="143" t="str">
        <f t="shared" si="102"/>
        <v/>
      </c>
      <c r="D140" s="47" t="str">
        <f>IF($H$1="Cijfer",IF(OutputOsiris!A140&lt;&gt;"9999999",OutputOsiris!A140,""),"")</f>
        <v/>
      </c>
      <c r="E140" s="76" t="str">
        <f t="shared" si="103"/>
        <v/>
      </c>
      <c r="F140" s="143" t="str">
        <f t="shared" si="104"/>
        <v/>
      </c>
      <c r="G140" s="47" t="str">
        <f>IF(ISBLANK(OutputOsiris!B140),"",OutputOsiris!B140)</f>
        <v/>
      </c>
      <c r="H140" s="47">
        <f>IF(AND($AG$7&gt;0,OutputOsiris!$A140&lt;&gt;"9999999"),VLOOKUP(OutputOsiris!A140,$AD$9:$AG$1008,4,FALSE),"")</f>
        <v>0</v>
      </c>
      <c r="I140" s="47">
        <f t="shared" si="105"/>
        <v>0</v>
      </c>
      <c r="J140" s="47">
        <f>IF(AND($AL$7&gt;0,OutputOsiris!$A140&lt;&gt;"9999999"),VLOOKUP(OutputOsiris!A140,$AI$9:$AL$1008,4,FALSE),"")</f>
        <v>0</v>
      </c>
      <c r="K140" s="47">
        <f t="shared" si="106"/>
        <v>0</v>
      </c>
      <c r="L140" s="47" t="str">
        <f>IF(AND($AQ$7&gt;0,OutputOsiris!$A140&lt;&gt;"9999999"),VLOOKUP(OutputOsiris!A140,$AN$9:$AQ$1008,4,FALSE),"")</f>
        <v/>
      </c>
      <c r="M140" s="47" t="str">
        <f t="shared" si="107"/>
        <v/>
      </c>
      <c r="N140" s="47" t="str">
        <f>IF(AND($AV$7&gt;0,OutputOsiris!$A140&lt;&gt;"9999999"),VLOOKUP(OutputOsiris!A140,$AS$9:$AV$1008,4,FALSE),"")</f>
        <v/>
      </c>
      <c r="O140" s="47" t="str">
        <f t="shared" si="108"/>
        <v/>
      </c>
      <c r="P140" s="47" t="str">
        <f>IF(AND($BA$7&gt;0,OutputOsiris!$A140&lt;&gt;"9999999"),VLOOKUP(OutputOsiris!A140,$AX$9:$BA$1008,4,FALSE),"")</f>
        <v/>
      </c>
      <c r="Q140" s="47" t="str">
        <f t="shared" si="109"/>
        <v/>
      </c>
      <c r="R140" s="47" t="str">
        <f>IF(AND($BF$7&gt;0,OutputOsiris!$A140&lt;&gt;"9999999"),VLOOKUP(OutputOsiris!A140,$BC$9:$BF$1008,4,FALSE),"")</f>
        <v/>
      </c>
      <c r="S140" s="47" t="str">
        <f t="shared" si="110"/>
        <v/>
      </c>
      <c r="T140" s="47" t="str">
        <f>IF(AND($BK$7&gt;0,OutputOsiris!$A140&lt;&gt;"9999999"),VLOOKUP(OutputOsiris!A140,$BH$9:$BK$1008,4,FALSE),"")</f>
        <v/>
      </c>
      <c r="U140" s="47" t="str">
        <f t="shared" si="111"/>
        <v/>
      </c>
      <c r="V140" s="47" t="str">
        <f>IF(AND($BP$7&gt;0,OutputOsiris!$A140&lt;&gt;"9999999"),VLOOKUP(OutputOsiris!A140,$BM$9:$BP$1008,4,FALSE),"")</f>
        <v/>
      </c>
      <c r="W140" s="47" t="str">
        <f t="shared" si="112"/>
        <v/>
      </c>
      <c r="X140" s="47" t="str">
        <f>IF(AND($BU$7&gt;0,OutputOsiris!$A140&lt;&gt;"9999999"),VLOOKUP(OutputOsiris!A140,$BR$9:$BU$1008,4,FALSE),"")</f>
        <v/>
      </c>
      <c r="Y140" s="47" t="str">
        <f t="shared" si="113"/>
        <v/>
      </c>
      <c r="Z140" s="47" t="str">
        <f>IF(AND($BZ$7&gt;0,OutputOsiris!$A140&lt;&gt;"9999999"),VLOOKUP(OutputOsiris!A140,$BW$9:$BZ$1008,4,FALSE),"")</f>
        <v/>
      </c>
      <c r="AA140" s="47" t="str">
        <f t="shared" si="114"/>
        <v/>
      </c>
      <c r="AB140" s="47">
        <f t="shared" si="115"/>
        <v>0</v>
      </c>
      <c r="AC140" s="47">
        <f t="shared" si="116"/>
        <v>0</v>
      </c>
      <c r="AD140" s="47" t="str">
        <f t="shared" si="117"/>
        <v/>
      </c>
      <c r="AE140" s="48" t="str">
        <f>IF(ISBLANK(AF140),"",VLOOKUP(AD140,OutputOsiris!$A$9:$A$1008,1,FALSE))</f>
        <v/>
      </c>
      <c r="AF140" s="111"/>
      <c r="AG140" s="78"/>
      <c r="AH140" s="148" t="str">
        <f t="shared" si="91"/>
        <v/>
      </c>
      <c r="AI140" s="47" t="str">
        <f t="shared" si="118"/>
        <v/>
      </c>
      <c r="AJ140" s="48" t="str">
        <f>IF(ISBLANK(AK140),"",VLOOKUP(AI140,OutputOsiris!$A$9:$A$1008,1,FALSE))</f>
        <v/>
      </c>
      <c r="AK140" s="112"/>
      <c r="AL140" s="78"/>
      <c r="AM140" s="148" t="str">
        <f t="shared" si="92"/>
        <v/>
      </c>
      <c r="AN140" s="47" t="str">
        <f t="shared" si="119"/>
        <v/>
      </c>
      <c r="AO140" s="48" t="str">
        <f>IF(ISBLANK(AP140),"",VLOOKUP(AN140,OutputOsiris!$A$9:$A$1008,1,FALSE))</f>
        <v/>
      </c>
      <c r="AP140" s="111"/>
      <c r="AQ140" s="78"/>
      <c r="AR140" s="148" t="str">
        <f t="shared" si="93"/>
        <v/>
      </c>
      <c r="AS140" s="47" t="str">
        <f t="shared" si="120"/>
        <v/>
      </c>
      <c r="AT140" s="48" t="str">
        <f>IF(ISBLANK(AU140),"",VLOOKUP(AS140,OutputOsiris!$A$9:$A$1008,1,FALSE))</f>
        <v/>
      </c>
      <c r="AU140" s="111"/>
      <c r="AV140" s="78"/>
      <c r="AW140" s="148" t="str">
        <f t="shared" si="94"/>
        <v/>
      </c>
      <c r="AX140" s="47" t="str">
        <f t="shared" si="121"/>
        <v/>
      </c>
      <c r="AY140" s="48" t="str">
        <f>IF(ISBLANK(AZ140),"",VLOOKUP(AX140,OutputOsiris!$A$9:$A$1008,1,FALSE))</f>
        <v/>
      </c>
      <c r="AZ140" s="111"/>
      <c r="BA140" s="78"/>
      <c r="BB140" s="148" t="str">
        <f t="shared" si="95"/>
        <v/>
      </c>
      <c r="BC140" s="47" t="str">
        <f t="shared" si="122"/>
        <v/>
      </c>
      <c r="BD140" s="48" t="str">
        <f>IF(ISBLANK(BE140),"",VLOOKUP(BC140,OutputOsiris!$A$9:$A$1008,1,FALSE))</f>
        <v/>
      </c>
      <c r="BE140" s="111"/>
      <c r="BF140" s="78"/>
      <c r="BG140" s="148" t="str">
        <f t="shared" si="96"/>
        <v/>
      </c>
      <c r="BH140" s="47" t="str">
        <f t="shared" si="123"/>
        <v/>
      </c>
      <c r="BI140" s="48" t="str">
        <f>IF(ISBLANK(BJ140),"",VLOOKUP(BH140,OutputOsiris!$A$9:$A$1008,1,FALSE))</f>
        <v/>
      </c>
      <c r="BJ140" s="111"/>
      <c r="BK140" s="78"/>
      <c r="BL140" s="148" t="str">
        <f t="shared" si="97"/>
        <v/>
      </c>
      <c r="BM140" s="47" t="str">
        <f t="shared" si="124"/>
        <v/>
      </c>
      <c r="BN140" s="48" t="str">
        <f>IF(ISBLANK(BO140),"",VLOOKUP(BM140,OutputOsiris!$A$9:$A$1008,1,FALSE))</f>
        <v/>
      </c>
      <c r="BO140" s="111"/>
      <c r="BP140" s="78"/>
      <c r="BQ140" s="148" t="str">
        <f t="shared" si="98"/>
        <v/>
      </c>
      <c r="BR140" s="47" t="str">
        <f t="shared" si="125"/>
        <v/>
      </c>
      <c r="BS140" s="48" t="str">
        <f>IF(ISBLANK(BT140),"",VLOOKUP(BR140,OutputOsiris!$A$9:$A$1008,1,FALSE))</f>
        <v/>
      </c>
      <c r="BT140" s="111"/>
      <c r="BU140" s="78"/>
      <c r="BV140" s="148" t="str">
        <f t="shared" si="99"/>
        <v/>
      </c>
      <c r="BW140" s="47" t="str">
        <f t="shared" si="126"/>
        <v/>
      </c>
      <c r="BX140" s="48" t="str">
        <f>IF(ISBLANK(BY140),"",VLOOKUP(BW140,OutputOsiris!$A$9:$A$1008,1,FALSE))</f>
        <v/>
      </c>
      <c r="BY140" s="111"/>
      <c r="BZ140" s="78"/>
      <c r="CA140" s="148" t="str">
        <f t="shared" si="100"/>
        <v/>
      </c>
    </row>
    <row r="141" spans="1:79" x14ac:dyDescent="0.2">
      <c r="A141" s="47" t="str">
        <f>IF($H$1="Score",IF(OutputOsiris!A141&lt;&gt;"9999999",OutputOsiris!A141,""),"")</f>
        <v/>
      </c>
      <c r="B141" s="76" t="str">
        <f t="shared" si="101"/>
        <v/>
      </c>
      <c r="C141" s="143" t="str">
        <f t="shared" si="102"/>
        <v/>
      </c>
      <c r="D141" s="47" t="str">
        <f>IF($H$1="Cijfer",IF(OutputOsiris!A141&lt;&gt;"9999999",OutputOsiris!A141,""),"")</f>
        <v/>
      </c>
      <c r="E141" s="76" t="str">
        <f t="shared" si="103"/>
        <v/>
      </c>
      <c r="F141" s="143" t="str">
        <f t="shared" si="104"/>
        <v/>
      </c>
      <c r="G141" s="47" t="str">
        <f>IF(ISBLANK(OutputOsiris!B141),"",OutputOsiris!B141)</f>
        <v/>
      </c>
      <c r="H141" s="47">
        <f>IF(AND($AG$7&gt;0,OutputOsiris!$A141&lt;&gt;"9999999"),VLOOKUP(OutputOsiris!A141,$AD$9:$AG$1008,4,FALSE),"")</f>
        <v>0</v>
      </c>
      <c r="I141" s="47">
        <f t="shared" si="105"/>
        <v>0</v>
      </c>
      <c r="J141" s="47">
        <f>IF(AND($AL$7&gt;0,OutputOsiris!$A141&lt;&gt;"9999999"),VLOOKUP(OutputOsiris!A141,$AI$9:$AL$1008,4,FALSE),"")</f>
        <v>0</v>
      </c>
      <c r="K141" s="47">
        <f t="shared" si="106"/>
        <v>0</v>
      </c>
      <c r="L141" s="47" t="str">
        <f>IF(AND($AQ$7&gt;0,OutputOsiris!$A141&lt;&gt;"9999999"),VLOOKUP(OutputOsiris!A141,$AN$9:$AQ$1008,4,FALSE),"")</f>
        <v/>
      </c>
      <c r="M141" s="47" t="str">
        <f t="shared" si="107"/>
        <v/>
      </c>
      <c r="N141" s="47" t="str">
        <f>IF(AND($AV$7&gt;0,OutputOsiris!$A141&lt;&gt;"9999999"),VLOOKUP(OutputOsiris!A141,$AS$9:$AV$1008,4,FALSE),"")</f>
        <v/>
      </c>
      <c r="O141" s="47" t="str">
        <f t="shared" si="108"/>
        <v/>
      </c>
      <c r="P141" s="47" t="str">
        <f>IF(AND($BA$7&gt;0,OutputOsiris!$A141&lt;&gt;"9999999"),VLOOKUP(OutputOsiris!A141,$AX$9:$BA$1008,4,FALSE),"")</f>
        <v/>
      </c>
      <c r="Q141" s="47" t="str">
        <f t="shared" si="109"/>
        <v/>
      </c>
      <c r="R141" s="47" t="str">
        <f>IF(AND($BF$7&gt;0,OutputOsiris!$A141&lt;&gt;"9999999"),VLOOKUP(OutputOsiris!A141,$BC$9:$BF$1008,4,FALSE),"")</f>
        <v/>
      </c>
      <c r="S141" s="47" t="str">
        <f t="shared" si="110"/>
        <v/>
      </c>
      <c r="T141" s="47" t="str">
        <f>IF(AND($BK$7&gt;0,OutputOsiris!$A141&lt;&gt;"9999999"),VLOOKUP(OutputOsiris!A141,$BH$9:$BK$1008,4,FALSE),"")</f>
        <v/>
      </c>
      <c r="U141" s="47" t="str">
        <f t="shared" si="111"/>
        <v/>
      </c>
      <c r="V141" s="47" t="str">
        <f>IF(AND($BP$7&gt;0,OutputOsiris!$A141&lt;&gt;"9999999"),VLOOKUP(OutputOsiris!A141,$BM$9:$BP$1008,4,FALSE),"")</f>
        <v/>
      </c>
      <c r="W141" s="47" t="str">
        <f t="shared" si="112"/>
        <v/>
      </c>
      <c r="X141" s="47" t="str">
        <f>IF(AND($BU$7&gt;0,OutputOsiris!$A141&lt;&gt;"9999999"),VLOOKUP(OutputOsiris!A141,$BR$9:$BU$1008,4,FALSE),"")</f>
        <v/>
      </c>
      <c r="Y141" s="47" t="str">
        <f t="shared" si="113"/>
        <v/>
      </c>
      <c r="Z141" s="47" t="str">
        <f>IF(AND($BZ$7&gt;0,OutputOsiris!$A141&lt;&gt;"9999999"),VLOOKUP(OutputOsiris!A141,$BW$9:$BZ$1008,4,FALSE),"")</f>
        <v/>
      </c>
      <c r="AA141" s="47" t="str">
        <f t="shared" si="114"/>
        <v/>
      </c>
      <c r="AB141" s="47">
        <f t="shared" si="115"/>
        <v>0</v>
      </c>
      <c r="AC141" s="47">
        <f t="shared" si="116"/>
        <v>0</v>
      </c>
      <c r="AD141" s="47" t="str">
        <f t="shared" si="117"/>
        <v/>
      </c>
      <c r="AE141" s="48" t="str">
        <f>IF(ISBLANK(AF141),"",VLOOKUP(AD141,OutputOsiris!$A$9:$A$1008,1,FALSE))</f>
        <v/>
      </c>
      <c r="AF141" s="111"/>
      <c r="AG141" s="78"/>
      <c r="AH141" s="148" t="str">
        <f t="shared" si="91"/>
        <v/>
      </c>
      <c r="AI141" s="47" t="str">
        <f t="shared" si="118"/>
        <v/>
      </c>
      <c r="AJ141" s="48" t="str">
        <f>IF(ISBLANK(AK141),"",VLOOKUP(AI141,OutputOsiris!$A$9:$A$1008,1,FALSE))</f>
        <v/>
      </c>
      <c r="AK141" s="112"/>
      <c r="AL141" s="78"/>
      <c r="AM141" s="148" t="str">
        <f t="shared" si="92"/>
        <v/>
      </c>
      <c r="AN141" s="47" t="str">
        <f t="shared" si="119"/>
        <v/>
      </c>
      <c r="AO141" s="48" t="str">
        <f>IF(ISBLANK(AP141),"",VLOOKUP(AN141,OutputOsiris!$A$9:$A$1008,1,FALSE))</f>
        <v/>
      </c>
      <c r="AP141" s="111"/>
      <c r="AQ141" s="78"/>
      <c r="AR141" s="148" t="str">
        <f t="shared" si="93"/>
        <v/>
      </c>
      <c r="AS141" s="47" t="str">
        <f t="shared" si="120"/>
        <v/>
      </c>
      <c r="AT141" s="48" t="str">
        <f>IF(ISBLANK(AU141),"",VLOOKUP(AS141,OutputOsiris!$A$9:$A$1008,1,FALSE))</f>
        <v/>
      </c>
      <c r="AU141" s="111"/>
      <c r="AV141" s="78"/>
      <c r="AW141" s="148" t="str">
        <f t="shared" si="94"/>
        <v/>
      </c>
      <c r="AX141" s="47" t="str">
        <f t="shared" si="121"/>
        <v/>
      </c>
      <c r="AY141" s="48" t="str">
        <f>IF(ISBLANK(AZ141),"",VLOOKUP(AX141,OutputOsiris!$A$9:$A$1008,1,FALSE))</f>
        <v/>
      </c>
      <c r="AZ141" s="111"/>
      <c r="BA141" s="78"/>
      <c r="BB141" s="148" t="str">
        <f t="shared" si="95"/>
        <v/>
      </c>
      <c r="BC141" s="47" t="str">
        <f t="shared" si="122"/>
        <v/>
      </c>
      <c r="BD141" s="48" t="str">
        <f>IF(ISBLANK(BE141),"",VLOOKUP(BC141,OutputOsiris!$A$9:$A$1008,1,FALSE))</f>
        <v/>
      </c>
      <c r="BE141" s="111"/>
      <c r="BF141" s="78"/>
      <c r="BG141" s="148" t="str">
        <f t="shared" si="96"/>
        <v/>
      </c>
      <c r="BH141" s="47" t="str">
        <f t="shared" si="123"/>
        <v/>
      </c>
      <c r="BI141" s="48" t="str">
        <f>IF(ISBLANK(BJ141),"",VLOOKUP(BH141,OutputOsiris!$A$9:$A$1008,1,FALSE))</f>
        <v/>
      </c>
      <c r="BJ141" s="111"/>
      <c r="BK141" s="78"/>
      <c r="BL141" s="148" t="str">
        <f t="shared" si="97"/>
        <v/>
      </c>
      <c r="BM141" s="47" t="str">
        <f t="shared" si="124"/>
        <v/>
      </c>
      <c r="BN141" s="48" t="str">
        <f>IF(ISBLANK(BO141),"",VLOOKUP(BM141,OutputOsiris!$A$9:$A$1008,1,FALSE))</f>
        <v/>
      </c>
      <c r="BO141" s="111"/>
      <c r="BP141" s="78"/>
      <c r="BQ141" s="148" t="str">
        <f t="shared" si="98"/>
        <v/>
      </c>
      <c r="BR141" s="47" t="str">
        <f t="shared" si="125"/>
        <v/>
      </c>
      <c r="BS141" s="48" t="str">
        <f>IF(ISBLANK(BT141),"",VLOOKUP(BR141,OutputOsiris!$A$9:$A$1008,1,FALSE))</f>
        <v/>
      </c>
      <c r="BT141" s="111"/>
      <c r="BU141" s="78"/>
      <c r="BV141" s="148" t="str">
        <f t="shared" si="99"/>
        <v/>
      </c>
      <c r="BW141" s="47" t="str">
        <f t="shared" si="126"/>
        <v/>
      </c>
      <c r="BX141" s="48" t="str">
        <f>IF(ISBLANK(BY141),"",VLOOKUP(BW141,OutputOsiris!$A$9:$A$1008,1,FALSE))</f>
        <v/>
      </c>
      <c r="BY141" s="111"/>
      <c r="BZ141" s="78"/>
      <c r="CA141" s="148" t="str">
        <f t="shared" si="100"/>
        <v/>
      </c>
    </row>
    <row r="142" spans="1:79" x14ac:dyDescent="0.2">
      <c r="A142" s="47" t="str">
        <f>IF($H$1="Score",IF(OutputOsiris!A142&lt;&gt;"9999999",OutputOsiris!A142,""),"")</f>
        <v/>
      </c>
      <c r="B142" s="76" t="str">
        <f t="shared" si="101"/>
        <v/>
      </c>
      <c r="C142" s="143" t="str">
        <f t="shared" si="102"/>
        <v/>
      </c>
      <c r="D142" s="47" t="str">
        <f>IF($H$1="Cijfer",IF(OutputOsiris!A142&lt;&gt;"9999999",OutputOsiris!A142,""),"")</f>
        <v/>
      </c>
      <c r="E142" s="76" t="str">
        <f t="shared" si="103"/>
        <v/>
      </c>
      <c r="F142" s="143" t="str">
        <f t="shared" si="104"/>
        <v/>
      </c>
      <c r="G142" s="47" t="str">
        <f>IF(ISBLANK(OutputOsiris!B142),"",OutputOsiris!B142)</f>
        <v/>
      </c>
      <c r="H142" s="47">
        <f>IF(AND($AG$7&gt;0,OutputOsiris!$A142&lt;&gt;"9999999"),VLOOKUP(OutputOsiris!A142,$AD$9:$AG$1008,4,FALSE),"")</f>
        <v>0</v>
      </c>
      <c r="I142" s="47">
        <f t="shared" si="105"/>
        <v>0</v>
      </c>
      <c r="J142" s="47">
        <f>IF(AND($AL$7&gt;0,OutputOsiris!$A142&lt;&gt;"9999999"),VLOOKUP(OutputOsiris!A142,$AI$9:$AL$1008,4,FALSE),"")</f>
        <v>0</v>
      </c>
      <c r="K142" s="47">
        <f t="shared" si="106"/>
        <v>0</v>
      </c>
      <c r="L142" s="47" t="str">
        <f>IF(AND($AQ$7&gt;0,OutputOsiris!$A142&lt;&gt;"9999999"),VLOOKUP(OutputOsiris!A142,$AN$9:$AQ$1008,4,FALSE),"")</f>
        <v/>
      </c>
      <c r="M142" s="47" t="str">
        <f t="shared" si="107"/>
        <v/>
      </c>
      <c r="N142" s="47" t="str">
        <f>IF(AND($AV$7&gt;0,OutputOsiris!$A142&lt;&gt;"9999999"),VLOOKUP(OutputOsiris!A142,$AS$9:$AV$1008,4,FALSE),"")</f>
        <v/>
      </c>
      <c r="O142" s="47" t="str">
        <f t="shared" si="108"/>
        <v/>
      </c>
      <c r="P142" s="47" t="str">
        <f>IF(AND($BA$7&gt;0,OutputOsiris!$A142&lt;&gt;"9999999"),VLOOKUP(OutputOsiris!A142,$AX$9:$BA$1008,4,FALSE),"")</f>
        <v/>
      </c>
      <c r="Q142" s="47" t="str">
        <f t="shared" si="109"/>
        <v/>
      </c>
      <c r="R142" s="47" t="str">
        <f>IF(AND($BF$7&gt;0,OutputOsiris!$A142&lt;&gt;"9999999"),VLOOKUP(OutputOsiris!A142,$BC$9:$BF$1008,4,FALSE),"")</f>
        <v/>
      </c>
      <c r="S142" s="47" t="str">
        <f t="shared" si="110"/>
        <v/>
      </c>
      <c r="T142" s="47" t="str">
        <f>IF(AND($BK$7&gt;0,OutputOsiris!$A142&lt;&gt;"9999999"),VLOOKUP(OutputOsiris!A142,$BH$9:$BK$1008,4,FALSE),"")</f>
        <v/>
      </c>
      <c r="U142" s="47" t="str">
        <f t="shared" si="111"/>
        <v/>
      </c>
      <c r="V142" s="47" t="str">
        <f>IF(AND($BP$7&gt;0,OutputOsiris!$A142&lt;&gt;"9999999"),VLOOKUP(OutputOsiris!A142,$BM$9:$BP$1008,4,FALSE),"")</f>
        <v/>
      </c>
      <c r="W142" s="47" t="str">
        <f t="shared" si="112"/>
        <v/>
      </c>
      <c r="X142" s="47" t="str">
        <f>IF(AND($BU$7&gt;0,OutputOsiris!$A142&lt;&gt;"9999999"),VLOOKUP(OutputOsiris!A142,$BR$9:$BU$1008,4,FALSE),"")</f>
        <v/>
      </c>
      <c r="Y142" s="47" t="str">
        <f t="shared" si="113"/>
        <v/>
      </c>
      <c r="Z142" s="47" t="str">
        <f>IF(AND($BZ$7&gt;0,OutputOsiris!$A142&lt;&gt;"9999999"),VLOOKUP(OutputOsiris!A142,$BW$9:$BZ$1008,4,FALSE),"")</f>
        <v/>
      </c>
      <c r="AA142" s="47" t="str">
        <f t="shared" si="114"/>
        <v/>
      </c>
      <c r="AB142" s="47">
        <f t="shared" si="115"/>
        <v>0</v>
      </c>
      <c r="AC142" s="47">
        <f t="shared" si="116"/>
        <v>0</v>
      </c>
      <c r="AD142" s="47" t="str">
        <f t="shared" si="117"/>
        <v/>
      </c>
      <c r="AE142" s="48" t="str">
        <f>IF(ISBLANK(AF142),"",VLOOKUP(AD142,OutputOsiris!$A$9:$A$1008,1,FALSE))</f>
        <v/>
      </c>
      <c r="AF142" s="111"/>
      <c r="AG142" s="78"/>
      <c r="AH142" s="148" t="str">
        <f t="shared" si="91"/>
        <v/>
      </c>
      <c r="AI142" s="47" t="str">
        <f t="shared" si="118"/>
        <v/>
      </c>
      <c r="AJ142" s="48" t="str">
        <f>IF(ISBLANK(AK142),"",VLOOKUP(AI142,OutputOsiris!$A$9:$A$1008,1,FALSE))</f>
        <v/>
      </c>
      <c r="AK142" s="112"/>
      <c r="AL142" s="78"/>
      <c r="AM142" s="148" t="str">
        <f t="shared" si="92"/>
        <v/>
      </c>
      <c r="AN142" s="47" t="str">
        <f t="shared" si="119"/>
        <v/>
      </c>
      <c r="AO142" s="48" t="str">
        <f>IF(ISBLANK(AP142),"",VLOOKUP(AN142,OutputOsiris!$A$9:$A$1008,1,FALSE))</f>
        <v/>
      </c>
      <c r="AP142" s="111"/>
      <c r="AQ142" s="78"/>
      <c r="AR142" s="148" t="str">
        <f t="shared" si="93"/>
        <v/>
      </c>
      <c r="AS142" s="47" t="str">
        <f t="shared" si="120"/>
        <v/>
      </c>
      <c r="AT142" s="48" t="str">
        <f>IF(ISBLANK(AU142),"",VLOOKUP(AS142,OutputOsiris!$A$9:$A$1008,1,FALSE))</f>
        <v/>
      </c>
      <c r="AU142" s="111"/>
      <c r="AV142" s="78"/>
      <c r="AW142" s="148" t="str">
        <f t="shared" si="94"/>
        <v/>
      </c>
      <c r="AX142" s="47" t="str">
        <f t="shared" si="121"/>
        <v/>
      </c>
      <c r="AY142" s="48" t="str">
        <f>IF(ISBLANK(AZ142),"",VLOOKUP(AX142,OutputOsiris!$A$9:$A$1008,1,FALSE))</f>
        <v/>
      </c>
      <c r="AZ142" s="111"/>
      <c r="BA142" s="78"/>
      <c r="BB142" s="148" t="str">
        <f t="shared" si="95"/>
        <v/>
      </c>
      <c r="BC142" s="47" t="str">
        <f t="shared" si="122"/>
        <v/>
      </c>
      <c r="BD142" s="48" t="str">
        <f>IF(ISBLANK(BE142),"",VLOOKUP(BC142,OutputOsiris!$A$9:$A$1008,1,FALSE))</f>
        <v/>
      </c>
      <c r="BE142" s="111"/>
      <c r="BF142" s="78"/>
      <c r="BG142" s="148" t="str">
        <f t="shared" si="96"/>
        <v/>
      </c>
      <c r="BH142" s="47" t="str">
        <f t="shared" si="123"/>
        <v/>
      </c>
      <c r="BI142" s="48" t="str">
        <f>IF(ISBLANK(BJ142),"",VLOOKUP(BH142,OutputOsiris!$A$9:$A$1008,1,FALSE))</f>
        <v/>
      </c>
      <c r="BJ142" s="111"/>
      <c r="BK142" s="78"/>
      <c r="BL142" s="148" t="str">
        <f t="shared" si="97"/>
        <v/>
      </c>
      <c r="BM142" s="47" t="str">
        <f t="shared" si="124"/>
        <v/>
      </c>
      <c r="BN142" s="48" t="str">
        <f>IF(ISBLANK(BO142),"",VLOOKUP(BM142,OutputOsiris!$A$9:$A$1008,1,FALSE))</f>
        <v/>
      </c>
      <c r="BO142" s="111"/>
      <c r="BP142" s="78"/>
      <c r="BQ142" s="148" t="str">
        <f t="shared" si="98"/>
        <v/>
      </c>
      <c r="BR142" s="47" t="str">
        <f t="shared" si="125"/>
        <v/>
      </c>
      <c r="BS142" s="48" t="str">
        <f>IF(ISBLANK(BT142),"",VLOOKUP(BR142,OutputOsiris!$A$9:$A$1008,1,FALSE))</f>
        <v/>
      </c>
      <c r="BT142" s="111"/>
      <c r="BU142" s="78"/>
      <c r="BV142" s="148" t="str">
        <f t="shared" si="99"/>
        <v/>
      </c>
      <c r="BW142" s="47" t="str">
        <f t="shared" si="126"/>
        <v/>
      </c>
      <c r="BX142" s="48" t="str">
        <f>IF(ISBLANK(BY142),"",VLOOKUP(BW142,OutputOsiris!$A$9:$A$1008,1,FALSE))</f>
        <v/>
      </c>
      <c r="BY142" s="111"/>
      <c r="BZ142" s="78"/>
      <c r="CA142" s="148" t="str">
        <f t="shared" si="100"/>
        <v/>
      </c>
    </row>
    <row r="143" spans="1:79" x14ac:dyDescent="0.2">
      <c r="A143" s="47" t="str">
        <f>IF($H$1="Score",IF(OutputOsiris!A143&lt;&gt;"9999999",OutputOsiris!A143,""),"")</f>
        <v/>
      </c>
      <c r="B143" s="76" t="str">
        <f t="shared" si="101"/>
        <v/>
      </c>
      <c r="C143" s="143" t="str">
        <f t="shared" si="102"/>
        <v/>
      </c>
      <c r="D143" s="47" t="str">
        <f>IF($H$1="Cijfer",IF(OutputOsiris!A143&lt;&gt;"9999999",OutputOsiris!A143,""),"")</f>
        <v/>
      </c>
      <c r="E143" s="76" t="str">
        <f t="shared" si="103"/>
        <v/>
      </c>
      <c r="F143" s="143" t="str">
        <f t="shared" si="104"/>
        <v/>
      </c>
      <c r="G143" s="47" t="str">
        <f>IF(ISBLANK(OutputOsiris!B143),"",OutputOsiris!B143)</f>
        <v/>
      </c>
      <c r="H143" s="47">
        <f>IF(AND($AG$7&gt;0,OutputOsiris!$A143&lt;&gt;"9999999"),VLOOKUP(OutputOsiris!A143,$AD$9:$AG$1008,4,FALSE),"")</f>
        <v>0</v>
      </c>
      <c r="I143" s="47">
        <f t="shared" si="105"/>
        <v>0</v>
      </c>
      <c r="J143" s="47">
        <f>IF(AND($AL$7&gt;0,OutputOsiris!$A143&lt;&gt;"9999999"),VLOOKUP(OutputOsiris!A143,$AI$9:$AL$1008,4,FALSE),"")</f>
        <v>0</v>
      </c>
      <c r="K143" s="47">
        <f t="shared" si="106"/>
        <v>0</v>
      </c>
      <c r="L143" s="47" t="str">
        <f>IF(AND($AQ$7&gt;0,OutputOsiris!$A143&lt;&gt;"9999999"),VLOOKUP(OutputOsiris!A143,$AN$9:$AQ$1008,4,FALSE),"")</f>
        <v/>
      </c>
      <c r="M143" s="47" t="str">
        <f t="shared" si="107"/>
        <v/>
      </c>
      <c r="N143" s="47" t="str">
        <f>IF(AND($AV$7&gt;0,OutputOsiris!$A143&lt;&gt;"9999999"),VLOOKUP(OutputOsiris!A143,$AS$9:$AV$1008,4,FALSE),"")</f>
        <v/>
      </c>
      <c r="O143" s="47" t="str">
        <f t="shared" si="108"/>
        <v/>
      </c>
      <c r="P143" s="47" t="str">
        <f>IF(AND($BA$7&gt;0,OutputOsiris!$A143&lt;&gt;"9999999"),VLOOKUP(OutputOsiris!A143,$AX$9:$BA$1008,4,FALSE),"")</f>
        <v/>
      </c>
      <c r="Q143" s="47" t="str">
        <f t="shared" si="109"/>
        <v/>
      </c>
      <c r="R143" s="47" t="str">
        <f>IF(AND($BF$7&gt;0,OutputOsiris!$A143&lt;&gt;"9999999"),VLOOKUP(OutputOsiris!A143,$BC$9:$BF$1008,4,FALSE),"")</f>
        <v/>
      </c>
      <c r="S143" s="47" t="str">
        <f t="shared" si="110"/>
        <v/>
      </c>
      <c r="T143" s="47" t="str">
        <f>IF(AND($BK$7&gt;0,OutputOsiris!$A143&lt;&gt;"9999999"),VLOOKUP(OutputOsiris!A143,$BH$9:$BK$1008,4,FALSE),"")</f>
        <v/>
      </c>
      <c r="U143" s="47" t="str">
        <f t="shared" si="111"/>
        <v/>
      </c>
      <c r="V143" s="47" t="str">
        <f>IF(AND($BP$7&gt;0,OutputOsiris!$A143&lt;&gt;"9999999"),VLOOKUP(OutputOsiris!A143,$BM$9:$BP$1008,4,FALSE),"")</f>
        <v/>
      </c>
      <c r="W143" s="47" t="str">
        <f t="shared" si="112"/>
        <v/>
      </c>
      <c r="X143" s="47" t="str">
        <f>IF(AND($BU$7&gt;0,OutputOsiris!$A143&lt;&gt;"9999999"),VLOOKUP(OutputOsiris!A143,$BR$9:$BU$1008,4,FALSE),"")</f>
        <v/>
      </c>
      <c r="Y143" s="47" t="str">
        <f t="shared" si="113"/>
        <v/>
      </c>
      <c r="Z143" s="47" t="str">
        <f>IF(AND($BZ$7&gt;0,OutputOsiris!$A143&lt;&gt;"9999999"),VLOOKUP(OutputOsiris!A143,$BW$9:$BZ$1008,4,FALSE),"")</f>
        <v/>
      </c>
      <c r="AA143" s="47" t="str">
        <f t="shared" si="114"/>
        <v/>
      </c>
      <c r="AB143" s="47">
        <f t="shared" si="115"/>
        <v>0</v>
      </c>
      <c r="AC143" s="47">
        <f t="shared" si="116"/>
        <v>0</v>
      </c>
      <c r="AD143" s="47" t="str">
        <f t="shared" si="117"/>
        <v/>
      </c>
      <c r="AE143" s="48" t="str">
        <f>IF(ISBLANK(AF143),"",VLOOKUP(AD143,OutputOsiris!$A$9:$A$1008,1,FALSE))</f>
        <v/>
      </c>
      <c r="AF143" s="111"/>
      <c r="AG143" s="78"/>
      <c r="AH143" s="148" t="str">
        <f t="shared" si="91"/>
        <v/>
      </c>
      <c r="AI143" s="47" t="str">
        <f t="shared" si="118"/>
        <v/>
      </c>
      <c r="AJ143" s="48" t="str">
        <f>IF(ISBLANK(AK143),"",VLOOKUP(AI143,OutputOsiris!$A$9:$A$1008,1,FALSE))</f>
        <v/>
      </c>
      <c r="AK143" s="112"/>
      <c r="AL143" s="78"/>
      <c r="AM143" s="148" t="str">
        <f t="shared" si="92"/>
        <v/>
      </c>
      <c r="AN143" s="47" t="str">
        <f t="shared" si="119"/>
        <v/>
      </c>
      <c r="AO143" s="48" t="str">
        <f>IF(ISBLANK(AP143),"",VLOOKUP(AN143,OutputOsiris!$A$9:$A$1008,1,FALSE))</f>
        <v/>
      </c>
      <c r="AP143" s="111"/>
      <c r="AQ143" s="78"/>
      <c r="AR143" s="148" t="str">
        <f t="shared" si="93"/>
        <v/>
      </c>
      <c r="AS143" s="47" t="str">
        <f t="shared" si="120"/>
        <v/>
      </c>
      <c r="AT143" s="48" t="str">
        <f>IF(ISBLANK(AU143),"",VLOOKUP(AS143,OutputOsiris!$A$9:$A$1008,1,FALSE))</f>
        <v/>
      </c>
      <c r="AU143" s="111"/>
      <c r="AV143" s="78"/>
      <c r="AW143" s="148" t="str">
        <f t="shared" si="94"/>
        <v/>
      </c>
      <c r="AX143" s="47" t="str">
        <f t="shared" si="121"/>
        <v/>
      </c>
      <c r="AY143" s="48" t="str">
        <f>IF(ISBLANK(AZ143),"",VLOOKUP(AX143,OutputOsiris!$A$9:$A$1008,1,FALSE))</f>
        <v/>
      </c>
      <c r="AZ143" s="111"/>
      <c r="BA143" s="78"/>
      <c r="BB143" s="148" t="str">
        <f t="shared" si="95"/>
        <v/>
      </c>
      <c r="BC143" s="47" t="str">
        <f t="shared" si="122"/>
        <v/>
      </c>
      <c r="BD143" s="48" t="str">
        <f>IF(ISBLANK(BE143),"",VLOOKUP(BC143,OutputOsiris!$A$9:$A$1008,1,FALSE))</f>
        <v/>
      </c>
      <c r="BE143" s="111"/>
      <c r="BF143" s="78"/>
      <c r="BG143" s="148" t="str">
        <f t="shared" si="96"/>
        <v/>
      </c>
      <c r="BH143" s="47" t="str">
        <f t="shared" si="123"/>
        <v/>
      </c>
      <c r="BI143" s="48" t="str">
        <f>IF(ISBLANK(BJ143),"",VLOOKUP(BH143,OutputOsiris!$A$9:$A$1008,1,FALSE))</f>
        <v/>
      </c>
      <c r="BJ143" s="111"/>
      <c r="BK143" s="78"/>
      <c r="BL143" s="148" t="str">
        <f t="shared" si="97"/>
        <v/>
      </c>
      <c r="BM143" s="47" t="str">
        <f t="shared" si="124"/>
        <v/>
      </c>
      <c r="BN143" s="48" t="str">
        <f>IF(ISBLANK(BO143),"",VLOOKUP(BM143,OutputOsiris!$A$9:$A$1008,1,FALSE))</f>
        <v/>
      </c>
      <c r="BO143" s="111"/>
      <c r="BP143" s="78"/>
      <c r="BQ143" s="148" t="str">
        <f t="shared" si="98"/>
        <v/>
      </c>
      <c r="BR143" s="47" t="str">
        <f t="shared" si="125"/>
        <v/>
      </c>
      <c r="BS143" s="48" t="str">
        <f>IF(ISBLANK(BT143),"",VLOOKUP(BR143,OutputOsiris!$A$9:$A$1008,1,FALSE))</f>
        <v/>
      </c>
      <c r="BT143" s="111"/>
      <c r="BU143" s="78"/>
      <c r="BV143" s="148" t="str">
        <f t="shared" si="99"/>
        <v/>
      </c>
      <c r="BW143" s="47" t="str">
        <f t="shared" si="126"/>
        <v/>
      </c>
      <c r="BX143" s="48" t="str">
        <f>IF(ISBLANK(BY143),"",VLOOKUP(BW143,OutputOsiris!$A$9:$A$1008,1,FALSE))</f>
        <v/>
      </c>
      <c r="BY143" s="111"/>
      <c r="BZ143" s="78"/>
      <c r="CA143" s="148" t="str">
        <f t="shared" si="100"/>
        <v/>
      </c>
    </row>
    <row r="144" spans="1:79" x14ac:dyDescent="0.2">
      <c r="A144" s="47" t="str">
        <f>IF($H$1="Score",IF(OutputOsiris!A144&lt;&gt;"9999999",OutputOsiris!A144,""),"")</f>
        <v/>
      </c>
      <c r="B144" s="76" t="str">
        <f t="shared" si="101"/>
        <v/>
      </c>
      <c r="C144" s="143" t="str">
        <f t="shared" si="102"/>
        <v/>
      </c>
      <c r="D144" s="47" t="str">
        <f>IF($H$1="Cijfer",IF(OutputOsiris!A144&lt;&gt;"9999999",OutputOsiris!A144,""),"")</f>
        <v/>
      </c>
      <c r="E144" s="76" t="str">
        <f t="shared" si="103"/>
        <v/>
      </c>
      <c r="F144" s="143" t="str">
        <f t="shared" si="104"/>
        <v/>
      </c>
      <c r="G144" s="47" t="str">
        <f>IF(ISBLANK(OutputOsiris!B144),"",OutputOsiris!B144)</f>
        <v/>
      </c>
      <c r="H144" s="47">
        <f>IF(AND($AG$7&gt;0,OutputOsiris!$A144&lt;&gt;"9999999"),VLOOKUP(OutputOsiris!A144,$AD$9:$AG$1008,4,FALSE),"")</f>
        <v>0</v>
      </c>
      <c r="I144" s="47">
        <f t="shared" si="105"/>
        <v>0</v>
      </c>
      <c r="J144" s="47">
        <f>IF(AND($AL$7&gt;0,OutputOsiris!$A144&lt;&gt;"9999999"),VLOOKUP(OutputOsiris!A144,$AI$9:$AL$1008,4,FALSE),"")</f>
        <v>0</v>
      </c>
      <c r="K144" s="47">
        <f t="shared" si="106"/>
        <v>0</v>
      </c>
      <c r="L144" s="47" t="str">
        <f>IF(AND($AQ$7&gt;0,OutputOsiris!$A144&lt;&gt;"9999999"),VLOOKUP(OutputOsiris!A144,$AN$9:$AQ$1008,4,FALSE),"")</f>
        <v/>
      </c>
      <c r="M144" s="47" t="str">
        <f t="shared" si="107"/>
        <v/>
      </c>
      <c r="N144" s="47" t="str">
        <f>IF(AND($AV$7&gt;0,OutputOsiris!$A144&lt;&gt;"9999999"),VLOOKUP(OutputOsiris!A144,$AS$9:$AV$1008,4,FALSE),"")</f>
        <v/>
      </c>
      <c r="O144" s="47" t="str">
        <f t="shared" si="108"/>
        <v/>
      </c>
      <c r="P144" s="47" t="str">
        <f>IF(AND($BA$7&gt;0,OutputOsiris!$A144&lt;&gt;"9999999"),VLOOKUP(OutputOsiris!A144,$AX$9:$BA$1008,4,FALSE),"")</f>
        <v/>
      </c>
      <c r="Q144" s="47" t="str">
        <f t="shared" si="109"/>
        <v/>
      </c>
      <c r="R144" s="47" t="str">
        <f>IF(AND($BF$7&gt;0,OutputOsiris!$A144&lt;&gt;"9999999"),VLOOKUP(OutputOsiris!A144,$BC$9:$BF$1008,4,FALSE),"")</f>
        <v/>
      </c>
      <c r="S144" s="47" t="str">
        <f t="shared" si="110"/>
        <v/>
      </c>
      <c r="T144" s="47" t="str">
        <f>IF(AND($BK$7&gt;0,OutputOsiris!$A144&lt;&gt;"9999999"),VLOOKUP(OutputOsiris!A144,$BH$9:$BK$1008,4,FALSE),"")</f>
        <v/>
      </c>
      <c r="U144" s="47" t="str">
        <f t="shared" si="111"/>
        <v/>
      </c>
      <c r="V144" s="47" t="str">
        <f>IF(AND($BP$7&gt;0,OutputOsiris!$A144&lt;&gt;"9999999"),VLOOKUP(OutputOsiris!A144,$BM$9:$BP$1008,4,FALSE),"")</f>
        <v/>
      </c>
      <c r="W144" s="47" t="str">
        <f t="shared" si="112"/>
        <v/>
      </c>
      <c r="X144" s="47" t="str">
        <f>IF(AND($BU$7&gt;0,OutputOsiris!$A144&lt;&gt;"9999999"),VLOOKUP(OutputOsiris!A144,$BR$9:$BU$1008,4,FALSE),"")</f>
        <v/>
      </c>
      <c r="Y144" s="47" t="str">
        <f t="shared" si="113"/>
        <v/>
      </c>
      <c r="Z144" s="47" t="str">
        <f>IF(AND($BZ$7&gt;0,OutputOsiris!$A144&lt;&gt;"9999999"),VLOOKUP(OutputOsiris!A144,$BW$9:$BZ$1008,4,FALSE),"")</f>
        <v/>
      </c>
      <c r="AA144" s="47" t="str">
        <f t="shared" si="114"/>
        <v/>
      </c>
      <c r="AB144" s="47">
        <f t="shared" si="115"/>
        <v>0</v>
      </c>
      <c r="AC144" s="47">
        <f t="shared" si="116"/>
        <v>0</v>
      </c>
      <c r="AD144" s="47" t="str">
        <f t="shared" si="117"/>
        <v/>
      </c>
      <c r="AE144" s="48" t="str">
        <f>IF(ISBLANK(AF144),"",VLOOKUP(AD144,OutputOsiris!$A$9:$A$1008,1,FALSE))</f>
        <v/>
      </c>
      <c r="AF144" s="111"/>
      <c r="AG144" s="78"/>
      <c r="AH144" s="148" t="str">
        <f t="shared" si="91"/>
        <v/>
      </c>
      <c r="AI144" s="47" t="str">
        <f t="shared" si="118"/>
        <v/>
      </c>
      <c r="AJ144" s="48" t="str">
        <f>IF(ISBLANK(AK144),"",VLOOKUP(AI144,OutputOsiris!$A$9:$A$1008,1,FALSE))</f>
        <v/>
      </c>
      <c r="AK144" s="112"/>
      <c r="AL144" s="78"/>
      <c r="AM144" s="148" t="str">
        <f t="shared" si="92"/>
        <v/>
      </c>
      <c r="AN144" s="47" t="str">
        <f t="shared" si="119"/>
        <v/>
      </c>
      <c r="AO144" s="48" t="str">
        <f>IF(ISBLANK(AP144),"",VLOOKUP(AN144,OutputOsiris!$A$9:$A$1008,1,FALSE))</f>
        <v/>
      </c>
      <c r="AP144" s="111"/>
      <c r="AQ144" s="78"/>
      <c r="AR144" s="148" t="str">
        <f t="shared" si="93"/>
        <v/>
      </c>
      <c r="AS144" s="47" t="str">
        <f t="shared" si="120"/>
        <v/>
      </c>
      <c r="AT144" s="48" t="str">
        <f>IF(ISBLANK(AU144),"",VLOOKUP(AS144,OutputOsiris!$A$9:$A$1008,1,FALSE))</f>
        <v/>
      </c>
      <c r="AU144" s="111"/>
      <c r="AV144" s="78"/>
      <c r="AW144" s="148" t="str">
        <f t="shared" si="94"/>
        <v/>
      </c>
      <c r="AX144" s="47" t="str">
        <f t="shared" si="121"/>
        <v/>
      </c>
      <c r="AY144" s="48" t="str">
        <f>IF(ISBLANK(AZ144),"",VLOOKUP(AX144,OutputOsiris!$A$9:$A$1008,1,FALSE))</f>
        <v/>
      </c>
      <c r="AZ144" s="111"/>
      <c r="BA144" s="78"/>
      <c r="BB144" s="148" t="str">
        <f t="shared" si="95"/>
        <v/>
      </c>
      <c r="BC144" s="47" t="str">
        <f t="shared" si="122"/>
        <v/>
      </c>
      <c r="BD144" s="48" t="str">
        <f>IF(ISBLANK(BE144),"",VLOOKUP(BC144,OutputOsiris!$A$9:$A$1008,1,FALSE))</f>
        <v/>
      </c>
      <c r="BE144" s="111"/>
      <c r="BF144" s="78"/>
      <c r="BG144" s="148" t="str">
        <f t="shared" si="96"/>
        <v/>
      </c>
      <c r="BH144" s="47" t="str">
        <f t="shared" si="123"/>
        <v/>
      </c>
      <c r="BI144" s="48" t="str">
        <f>IF(ISBLANK(BJ144),"",VLOOKUP(BH144,OutputOsiris!$A$9:$A$1008,1,FALSE))</f>
        <v/>
      </c>
      <c r="BJ144" s="111"/>
      <c r="BK144" s="78"/>
      <c r="BL144" s="148" t="str">
        <f t="shared" si="97"/>
        <v/>
      </c>
      <c r="BM144" s="47" t="str">
        <f t="shared" si="124"/>
        <v/>
      </c>
      <c r="BN144" s="48" t="str">
        <f>IF(ISBLANK(BO144),"",VLOOKUP(BM144,OutputOsiris!$A$9:$A$1008,1,FALSE))</f>
        <v/>
      </c>
      <c r="BO144" s="111"/>
      <c r="BP144" s="78"/>
      <c r="BQ144" s="148" t="str">
        <f t="shared" si="98"/>
        <v/>
      </c>
      <c r="BR144" s="47" t="str">
        <f t="shared" si="125"/>
        <v/>
      </c>
      <c r="BS144" s="48" t="str">
        <f>IF(ISBLANK(BT144),"",VLOOKUP(BR144,OutputOsiris!$A$9:$A$1008,1,FALSE))</f>
        <v/>
      </c>
      <c r="BT144" s="111"/>
      <c r="BU144" s="78"/>
      <c r="BV144" s="148" t="str">
        <f t="shared" si="99"/>
        <v/>
      </c>
      <c r="BW144" s="47" t="str">
        <f t="shared" si="126"/>
        <v/>
      </c>
      <c r="BX144" s="48" t="str">
        <f>IF(ISBLANK(BY144),"",VLOOKUP(BW144,OutputOsiris!$A$9:$A$1008,1,FALSE))</f>
        <v/>
      </c>
      <c r="BY144" s="111"/>
      <c r="BZ144" s="78"/>
      <c r="CA144" s="148" t="str">
        <f t="shared" si="100"/>
        <v/>
      </c>
    </row>
    <row r="145" spans="1:79" x14ac:dyDescent="0.2">
      <c r="A145" s="47" t="str">
        <f>IF($H$1="Score",IF(OutputOsiris!A145&lt;&gt;"9999999",OutputOsiris!A145,""),"")</f>
        <v/>
      </c>
      <c r="B145" s="76" t="str">
        <f t="shared" si="101"/>
        <v/>
      </c>
      <c r="C145" s="143" t="str">
        <f t="shared" si="102"/>
        <v/>
      </c>
      <c r="D145" s="47" t="str">
        <f>IF($H$1="Cijfer",IF(OutputOsiris!A145&lt;&gt;"9999999",OutputOsiris!A145,""),"")</f>
        <v/>
      </c>
      <c r="E145" s="76" t="str">
        <f t="shared" si="103"/>
        <v/>
      </c>
      <c r="F145" s="143" t="str">
        <f t="shared" si="104"/>
        <v/>
      </c>
      <c r="G145" s="47" t="str">
        <f>IF(ISBLANK(OutputOsiris!B145),"",OutputOsiris!B145)</f>
        <v/>
      </c>
      <c r="H145" s="47">
        <f>IF(AND($AG$7&gt;0,OutputOsiris!$A145&lt;&gt;"9999999"),VLOOKUP(OutputOsiris!A145,$AD$9:$AG$1008,4,FALSE),"")</f>
        <v>0</v>
      </c>
      <c r="I145" s="47">
        <f t="shared" si="105"/>
        <v>0</v>
      </c>
      <c r="J145" s="47">
        <f>IF(AND($AL$7&gt;0,OutputOsiris!$A145&lt;&gt;"9999999"),VLOOKUP(OutputOsiris!A145,$AI$9:$AL$1008,4,FALSE),"")</f>
        <v>0</v>
      </c>
      <c r="K145" s="47">
        <f t="shared" si="106"/>
        <v>0</v>
      </c>
      <c r="L145" s="47" t="str">
        <f>IF(AND($AQ$7&gt;0,OutputOsiris!$A145&lt;&gt;"9999999"),VLOOKUP(OutputOsiris!A145,$AN$9:$AQ$1008,4,FALSE),"")</f>
        <v/>
      </c>
      <c r="M145" s="47" t="str">
        <f t="shared" si="107"/>
        <v/>
      </c>
      <c r="N145" s="47" t="str">
        <f>IF(AND($AV$7&gt;0,OutputOsiris!$A145&lt;&gt;"9999999"),VLOOKUP(OutputOsiris!A145,$AS$9:$AV$1008,4,FALSE),"")</f>
        <v/>
      </c>
      <c r="O145" s="47" t="str">
        <f t="shared" si="108"/>
        <v/>
      </c>
      <c r="P145" s="47" t="str">
        <f>IF(AND($BA$7&gt;0,OutputOsiris!$A145&lt;&gt;"9999999"),VLOOKUP(OutputOsiris!A145,$AX$9:$BA$1008,4,FALSE),"")</f>
        <v/>
      </c>
      <c r="Q145" s="47" t="str">
        <f t="shared" si="109"/>
        <v/>
      </c>
      <c r="R145" s="47" t="str">
        <f>IF(AND($BF$7&gt;0,OutputOsiris!$A145&lt;&gt;"9999999"),VLOOKUP(OutputOsiris!A145,$BC$9:$BF$1008,4,FALSE),"")</f>
        <v/>
      </c>
      <c r="S145" s="47" t="str">
        <f t="shared" si="110"/>
        <v/>
      </c>
      <c r="T145" s="47" t="str">
        <f>IF(AND($BK$7&gt;0,OutputOsiris!$A145&lt;&gt;"9999999"),VLOOKUP(OutputOsiris!A145,$BH$9:$BK$1008,4,FALSE),"")</f>
        <v/>
      </c>
      <c r="U145" s="47" t="str">
        <f t="shared" si="111"/>
        <v/>
      </c>
      <c r="V145" s="47" t="str">
        <f>IF(AND($BP$7&gt;0,OutputOsiris!$A145&lt;&gt;"9999999"),VLOOKUP(OutputOsiris!A145,$BM$9:$BP$1008,4,FALSE),"")</f>
        <v/>
      </c>
      <c r="W145" s="47" t="str">
        <f t="shared" si="112"/>
        <v/>
      </c>
      <c r="X145" s="47" t="str">
        <f>IF(AND($BU$7&gt;0,OutputOsiris!$A145&lt;&gt;"9999999"),VLOOKUP(OutputOsiris!A145,$BR$9:$BU$1008,4,FALSE),"")</f>
        <v/>
      </c>
      <c r="Y145" s="47" t="str">
        <f t="shared" si="113"/>
        <v/>
      </c>
      <c r="Z145" s="47" t="str">
        <f>IF(AND($BZ$7&gt;0,OutputOsiris!$A145&lt;&gt;"9999999"),VLOOKUP(OutputOsiris!A145,$BW$9:$BZ$1008,4,FALSE),"")</f>
        <v/>
      </c>
      <c r="AA145" s="47" t="str">
        <f t="shared" si="114"/>
        <v/>
      </c>
      <c r="AB145" s="47">
        <f t="shared" si="115"/>
        <v>0</v>
      </c>
      <c r="AC145" s="47">
        <f t="shared" si="116"/>
        <v>0</v>
      </c>
      <c r="AD145" s="47" t="str">
        <f t="shared" si="117"/>
        <v/>
      </c>
      <c r="AE145" s="48" t="str">
        <f>IF(ISBLANK(AF145),"",VLOOKUP(AD145,OutputOsiris!$A$9:$A$1008,1,FALSE))</f>
        <v/>
      </c>
      <c r="AF145" s="111"/>
      <c r="AG145" s="78"/>
      <c r="AH145" s="148" t="str">
        <f t="shared" si="91"/>
        <v/>
      </c>
      <c r="AI145" s="47" t="str">
        <f t="shared" si="118"/>
        <v/>
      </c>
      <c r="AJ145" s="48" t="str">
        <f>IF(ISBLANK(AK145),"",VLOOKUP(AI145,OutputOsiris!$A$9:$A$1008,1,FALSE))</f>
        <v/>
      </c>
      <c r="AK145" s="112"/>
      <c r="AL145" s="78"/>
      <c r="AM145" s="148" t="str">
        <f t="shared" si="92"/>
        <v/>
      </c>
      <c r="AN145" s="47" t="str">
        <f t="shared" si="119"/>
        <v/>
      </c>
      <c r="AO145" s="48" t="str">
        <f>IF(ISBLANK(AP145),"",VLOOKUP(AN145,OutputOsiris!$A$9:$A$1008,1,FALSE))</f>
        <v/>
      </c>
      <c r="AP145" s="111"/>
      <c r="AQ145" s="78"/>
      <c r="AR145" s="148" t="str">
        <f t="shared" si="93"/>
        <v/>
      </c>
      <c r="AS145" s="47" t="str">
        <f t="shared" si="120"/>
        <v/>
      </c>
      <c r="AT145" s="48" t="str">
        <f>IF(ISBLANK(AU145),"",VLOOKUP(AS145,OutputOsiris!$A$9:$A$1008,1,FALSE))</f>
        <v/>
      </c>
      <c r="AU145" s="111"/>
      <c r="AV145" s="78"/>
      <c r="AW145" s="148" t="str">
        <f t="shared" si="94"/>
        <v/>
      </c>
      <c r="AX145" s="47" t="str">
        <f t="shared" si="121"/>
        <v/>
      </c>
      <c r="AY145" s="48" t="str">
        <f>IF(ISBLANK(AZ145),"",VLOOKUP(AX145,OutputOsiris!$A$9:$A$1008,1,FALSE))</f>
        <v/>
      </c>
      <c r="AZ145" s="111"/>
      <c r="BA145" s="78"/>
      <c r="BB145" s="148" t="str">
        <f t="shared" si="95"/>
        <v/>
      </c>
      <c r="BC145" s="47" t="str">
        <f t="shared" si="122"/>
        <v/>
      </c>
      <c r="BD145" s="48" t="str">
        <f>IF(ISBLANK(BE145),"",VLOOKUP(BC145,OutputOsiris!$A$9:$A$1008,1,FALSE))</f>
        <v/>
      </c>
      <c r="BE145" s="111"/>
      <c r="BF145" s="78"/>
      <c r="BG145" s="148" t="str">
        <f t="shared" si="96"/>
        <v/>
      </c>
      <c r="BH145" s="47" t="str">
        <f t="shared" si="123"/>
        <v/>
      </c>
      <c r="BI145" s="48" t="str">
        <f>IF(ISBLANK(BJ145),"",VLOOKUP(BH145,OutputOsiris!$A$9:$A$1008,1,FALSE))</f>
        <v/>
      </c>
      <c r="BJ145" s="111"/>
      <c r="BK145" s="78"/>
      <c r="BL145" s="148" t="str">
        <f t="shared" si="97"/>
        <v/>
      </c>
      <c r="BM145" s="47" t="str">
        <f t="shared" si="124"/>
        <v/>
      </c>
      <c r="BN145" s="48" t="str">
        <f>IF(ISBLANK(BO145),"",VLOOKUP(BM145,OutputOsiris!$A$9:$A$1008,1,FALSE))</f>
        <v/>
      </c>
      <c r="BO145" s="111"/>
      <c r="BP145" s="78"/>
      <c r="BQ145" s="148" t="str">
        <f t="shared" si="98"/>
        <v/>
      </c>
      <c r="BR145" s="47" t="str">
        <f t="shared" si="125"/>
        <v/>
      </c>
      <c r="BS145" s="48" t="str">
        <f>IF(ISBLANK(BT145),"",VLOOKUP(BR145,OutputOsiris!$A$9:$A$1008,1,FALSE))</f>
        <v/>
      </c>
      <c r="BT145" s="111"/>
      <c r="BU145" s="78"/>
      <c r="BV145" s="148" t="str">
        <f t="shared" si="99"/>
        <v/>
      </c>
      <c r="BW145" s="47" t="str">
        <f t="shared" si="126"/>
        <v/>
      </c>
      <c r="BX145" s="48" t="str">
        <f>IF(ISBLANK(BY145),"",VLOOKUP(BW145,OutputOsiris!$A$9:$A$1008,1,FALSE))</f>
        <v/>
      </c>
      <c r="BY145" s="111"/>
      <c r="BZ145" s="78"/>
      <c r="CA145" s="148" t="str">
        <f t="shared" si="100"/>
        <v/>
      </c>
    </row>
    <row r="146" spans="1:79" x14ac:dyDescent="0.2">
      <c r="A146" s="47" t="str">
        <f>IF($H$1="Score",IF(OutputOsiris!A146&lt;&gt;"9999999",OutputOsiris!A146,""),"")</f>
        <v/>
      </c>
      <c r="B146" s="76" t="str">
        <f t="shared" si="101"/>
        <v/>
      </c>
      <c r="C146" s="143" t="str">
        <f t="shared" si="102"/>
        <v/>
      </c>
      <c r="D146" s="47" t="str">
        <f>IF($H$1="Cijfer",IF(OutputOsiris!A146&lt;&gt;"9999999",OutputOsiris!A146,""),"")</f>
        <v/>
      </c>
      <c r="E146" s="76" t="str">
        <f t="shared" si="103"/>
        <v/>
      </c>
      <c r="F146" s="143" t="str">
        <f t="shared" si="104"/>
        <v/>
      </c>
      <c r="G146" s="47" t="str">
        <f>IF(ISBLANK(OutputOsiris!B146),"",OutputOsiris!B146)</f>
        <v/>
      </c>
      <c r="H146" s="47">
        <f>IF(AND($AG$7&gt;0,OutputOsiris!$A146&lt;&gt;"9999999"),VLOOKUP(OutputOsiris!A146,$AD$9:$AG$1008,4,FALSE),"")</f>
        <v>0</v>
      </c>
      <c r="I146" s="47">
        <f t="shared" si="105"/>
        <v>0</v>
      </c>
      <c r="J146" s="47">
        <f>IF(AND($AL$7&gt;0,OutputOsiris!$A146&lt;&gt;"9999999"),VLOOKUP(OutputOsiris!A146,$AI$9:$AL$1008,4,FALSE),"")</f>
        <v>0</v>
      </c>
      <c r="K146" s="47">
        <f t="shared" si="106"/>
        <v>0</v>
      </c>
      <c r="L146" s="47" t="str">
        <f>IF(AND($AQ$7&gt;0,OutputOsiris!$A146&lt;&gt;"9999999"),VLOOKUP(OutputOsiris!A146,$AN$9:$AQ$1008,4,FALSE),"")</f>
        <v/>
      </c>
      <c r="M146" s="47" t="str">
        <f t="shared" si="107"/>
        <v/>
      </c>
      <c r="N146" s="47" t="str">
        <f>IF(AND($AV$7&gt;0,OutputOsiris!$A146&lt;&gt;"9999999"),VLOOKUP(OutputOsiris!A146,$AS$9:$AV$1008,4,FALSE),"")</f>
        <v/>
      </c>
      <c r="O146" s="47" t="str">
        <f t="shared" si="108"/>
        <v/>
      </c>
      <c r="P146" s="47" t="str">
        <f>IF(AND($BA$7&gt;0,OutputOsiris!$A146&lt;&gt;"9999999"),VLOOKUP(OutputOsiris!A146,$AX$9:$BA$1008,4,FALSE),"")</f>
        <v/>
      </c>
      <c r="Q146" s="47" t="str">
        <f t="shared" si="109"/>
        <v/>
      </c>
      <c r="R146" s="47" t="str">
        <f>IF(AND($BF$7&gt;0,OutputOsiris!$A146&lt;&gt;"9999999"),VLOOKUP(OutputOsiris!A146,$BC$9:$BF$1008,4,FALSE),"")</f>
        <v/>
      </c>
      <c r="S146" s="47" t="str">
        <f t="shared" si="110"/>
        <v/>
      </c>
      <c r="T146" s="47" t="str">
        <f>IF(AND($BK$7&gt;0,OutputOsiris!$A146&lt;&gt;"9999999"),VLOOKUP(OutputOsiris!A146,$BH$9:$BK$1008,4,FALSE),"")</f>
        <v/>
      </c>
      <c r="U146" s="47" t="str">
        <f t="shared" si="111"/>
        <v/>
      </c>
      <c r="V146" s="47" t="str">
        <f>IF(AND($BP$7&gt;0,OutputOsiris!$A146&lt;&gt;"9999999"),VLOOKUP(OutputOsiris!A146,$BM$9:$BP$1008,4,FALSE),"")</f>
        <v/>
      </c>
      <c r="W146" s="47" t="str">
        <f t="shared" si="112"/>
        <v/>
      </c>
      <c r="X146" s="47" t="str">
        <f>IF(AND($BU$7&gt;0,OutputOsiris!$A146&lt;&gt;"9999999"),VLOOKUP(OutputOsiris!A146,$BR$9:$BU$1008,4,FALSE),"")</f>
        <v/>
      </c>
      <c r="Y146" s="47" t="str">
        <f t="shared" si="113"/>
        <v/>
      </c>
      <c r="Z146" s="47" t="str">
        <f>IF(AND($BZ$7&gt;0,OutputOsiris!$A146&lt;&gt;"9999999"),VLOOKUP(OutputOsiris!A146,$BW$9:$BZ$1008,4,FALSE),"")</f>
        <v/>
      </c>
      <c r="AA146" s="47" t="str">
        <f t="shared" si="114"/>
        <v/>
      </c>
      <c r="AB146" s="47">
        <f t="shared" si="115"/>
        <v>0</v>
      </c>
      <c r="AC146" s="47">
        <f t="shared" si="116"/>
        <v>0</v>
      </c>
      <c r="AD146" s="47" t="str">
        <f t="shared" si="117"/>
        <v/>
      </c>
      <c r="AE146" s="48" t="str">
        <f>IF(ISBLANK(AF146),"",VLOOKUP(AD146,OutputOsiris!$A$9:$A$1008,1,FALSE))</f>
        <v/>
      </c>
      <c r="AF146" s="111"/>
      <c r="AG146" s="78"/>
      <c r="AH146" s="148" t="str">
        <f t="shared" si="91"/>
        <v/>
      </c>
      <c r="AI146" s="47" t="str">
        <f t="shared" si="118"/>
        <v/>
      </c>
      <c r="AJ146" s="48" t="str">
        <f>IF(ISBLANK(AK146),"",VLOOKUP(AI146,OutputOsiris!$A$9:$A$1008,1,FALSE))</f>
        <v/>
      </c>
      <c r="AK146" s="112"/>
      <c r="AL146" s="78"/>
      <c r="AM146" s="148" t="str">
        <f t="shared" si="92"/>
        <v/>
      </c>
      <c r="AN146" s="47" t="str">
        <f t="shared" si="119"/>
        <v/>
      </c>
      <c r="AO146" s="48" t="str">
        <f>IF(ISBLANK(AP146),"",VLOOKUP(AN146,OutputOsiris!$A$9:$A$1008,1,FALSE))</f>
        <v/>
      </c>
      <c r="AP146" s="111"/>
      <c r="AQ146" s="78"/>
      <c r="AR146" s="148" t="str">
        <f t="shared" si="93"/>
        <v/>
      </c>
      <c r="AS146" s="47" t="str">
        <f t="shared" si="120"/>
        <v/>
      </c>
      <c r="AT146" s="48" t="str">
        <f>IF(ISBLANK(AU146),"",VLOOKUP(AS146,OutputOsiris!$A$9:$A$1008,1,FALSE))</f>
        <v/>
      </c>
      <c r="AU146" s="111"/>
      <c r="AV146" s="78"/>
      <c r="AW146" s="148" t="str">
        <f t="shared" si="94"/>
        <v/>
      </c>
      <c r="AX146" s="47" t="str">
        <f t="shared" si="121"/>
        <v/>
      </c>
      <c r="AY146" s="48" t="str">
        <f>IF(ISBLANK(AZ146),"",VLOOKUP(AX146,OutputOsiris!$A$9:$A$1008,1,FALSE))</f>
        <v/>
      </c>
      <c r="AZ146" s="111"/>
      <c r="BA146" s="78"/>
      <c r="BB146" s="148" t="str">
        <f t="shared" si="95"/>
        <v/>
      </c>
      <c r="BC146" s="47" t="str">
        <f t="shared" si="122"/>
        <v/>
      </c>
      <c r="BD146" s="48" t="str">
        <f>IF(ISBLANK(BE146),"",VLOOKUP(BC146,OutputOsiris!$A$9:$A$1008,1,FALSE))</f>
        <v/>
      </c>
      <c r="BE146" s="111"/>
      <c r="BF146" s="78"/>
      <c r="BG146" s="148" t="str">
        <f t="shared" si="96"/>
        <v/>
      </c>
      <c r="BH146" s="47" t="str">
        <f t="shared" si="123"/>
        <v/>
      </c>
      <c r="BI146" s="48" t="str">
        <f>IF(ISBLANK(BJ146),"",VLOOKUP(BH146,OutputOsiris!$A$9:$A$1008,1,FALSE))</f>
        <v/>
      </c>
      <c r="BJ146" s="111"/>
      <c r="BK146" s="78"/>
      <c r="BL146" s="148" t="str">
        <f t="shared" si="97"/>
        <v/>
      </c>
      <c r="BM146" s="47" t="str">
        <f t="shared" si="124"/>
        <v/>
      </c>
      <c r="BN146" s="48" t="str">
        <f>IF(ISBLANK(BO146),"",VLOOKUP(BM146,OutputOsiris!$A$9:$A$1008,1,FALSE))</f>
        <v/>
      </c>
      <c r="BO146" s="111"/>
      <c r="BP146" s="78"/>
      <c r="BQ146" s="148" t="str">
        <f t="shared" si="98"/>
        <v/>
      </c>
      <c r="BR146" s="47" t="str">
        <f t="shared" si="125"/>
        <v/>
      </c>
      <c r="BS146" s="48" t="str">
        <f>IF(ISBLANK(BT146),"",VLOOKUP(BR146,OutputOsiris!$A$9:$A$1008,1,FALSE))</f>
        <v/>
      </c>
      <c r="BT146" s="111"/>
      <c r="BU146" s="78"/>
      <c r="BV146" s="148" t="str">
        <f t="shared" si="99"/>
        <v/>
      </c>
      <c r="BW146" s="47" t="str">
        <f t="shared" si="126"/>
        <v/>
      </c>
      <c r="BX146" s="48" t="str">
        <f>IF(ISBLANK(BY146),"",VLOOKUP(BW146,OutputOsiris!$A$9:$A$1008,1,FALSE))</f>
        <v/>
      </c>
      <c r="BY146" s="111"/>
      <c r="BZ146" s="78"/>
      <c r="CA146" s="148" t="str">
        <f t="shared" si="100"/>
        <v/>
      </c>
    </row>
    <row r="147" spans="1:79" x14ac:dyDescent="0.2">
      <c r="A147" s="47" t="str">
        <f>IF($H$1="Score",IF(OutputOsiris!A147&lt;&gt;"9999999",OutputOsiris!A147,""),"")</f>
        <v/>
      </c>
      <c r="B147" s="76" t="str">
        <f t="shared" si="101"/>
        <v/>
      </c>
      <c r="C147" s="143" t="str">
        <f t="shared" si="102"/>
        <v/>
      </c>
      <c r="D147" s="47" t="str">
        <f>IF($H$1="Cijfer",IF(OutputOsiris!A147&lt;&gt;"9999999",OutputOsiris!A147,""),"")</f>
        <v/>
      </c>
      <c r="E147" s="76" t="str">
        <f t="shared" si="103"/>
        <v/>
      </c>
      <c r="F147" s="143" t="str">
        <f t="shared" si="104"/>
        <v/>
      </c>
      <c r="G147" s="47" t="str">
        <f>IF(ISBLANK(OutputOsiris!B147),"",OutputOsiris!B147)</f>
        <v/>
      </c>
      <c r="H147" s="47">
        <f>IF(AND($AG$7&gt;0,OutputOsiris!$A147&lt;&gt;"9999999"),VLOOKUP(OutputOsiris!A147,$AD$9:$AG$1008,4,FALSE),"")</f>
        <v>0</v>
      </c>
      <c r="I147" s="47">
        <f t="shared" si="105"/>
        <v>0</v>
      </c>
      <c r="J147" s="47">
        <f>IF(AND($AL$7&gt;0,OutputOsiris!$A147&lt;&gt;"9999999"),VLOOKUP(OutputOsiris!A147,$AI$9:$AL$1008,4,FALSE),"")</f>
        <v>0</v>
      </c>
      <c r="K147" s="47">
        <f t="shared" si="106"/>
        <v>0</v>
      </c>
      <c r="L147" s="47" t="str">
        <f>IF(AND($AQ$7&gt;0,OutputOsiris!$A147&lt;&gt;"9999999"),VLOOKUP(OutputOsiris!A147,$AN$9:$AQ$1008,4,FALSE),"")</f>
        <v/>
      </c>
      <c r="M147" s="47" t="str">
        <f t="shared" si="107"/>
        <v/>
      </c>
      <c r="N147" s="47" t="str">
        <f>IF(AND($AV$7&gt;0,OutputOsiris!$A147&lt;&gt;"9999999"),VLOOKUP(OutputOsiris!A147,$AS$9:$AV$1008,4,FALSE),"")</f>
        <v/>
      </c>
      <c r="O147" s="47" t="str">
        <f t="shared" si="108"/>
        <v/>
      </c>
      <c r="P147" s="47" t="str">
        <f>IF(AND($BA$7&gt;0,OutputOsiris!$A147&lt;&gt;"9999999"),VLOOKUP(OutputOsiris!A147,$AX$9:$BA$1008,4,FALSE),"")</f>
        <v/>
      </c>
      <c r="Q147" s="47" t="str">
        <f t="shared" si="109"/>
        <v/>
      </c>
      <c r="R147" s="47" t="str">
        <f>IF(AND($BF$7&gt;0,OutputOsiris!$A147&lt;&gt;"9999999"),VLOOKUP(OutputOsiris!A147,$BC$9:$BF$1008,4,FALSE),"")</f>
        <v/>
      </c>
      <c r="S147" s="47" t="str">
        <f t="shared" si="110"/>
        <v/>
      </c>
      <c r="T147" s="47" t="str">
        <f>IF(AND($BK$7&gt;0,OutputOsiris!$A147&lt;&gt;"9999999"),VLOOKUP(OutputOsiris!A147,$BH$9:$BK$1008,4,FALSE),"")</f>
        <v/>
      </c>
      <c r="U147" s="47" t="str">
        <f t="shared" si="111"/>
        <v/>
      </c>
      <c r="V147" s="47" t="str">
        <f>IF(AND($BP$7&gt;0,OutputOsiris!$A147&lt;&gt;"9999999"),VLOOKUP(OutputOsiris!A147,$BM$9:$BP$1008,4,FALSE),"")</f>
        <v/>
      </c>
      <c r="W147" s="47" t="str">
        <f t="shared" si="112"/>
        <v/>
      </c>
      <c r="X147" s="47" t="str">
        <f>IF(AND($BU$7&gt;0,OutputOsiris!$A147&lt;&gt;"9999999"),VLOOKUP(OutputOsiris!A147,$BR$9:$BU$1008,4,FALSE),"")</f>
        <v/>
      </c>
      <c r="Y147" s="47" t="str">
        <f t="shared" si="113"/>
        <v/>
      </c>
      <c r="Z147" s="47" t="str">
        <f>IF(AND($BZ$7&gt;0,OutputOsiris!$A147&lt;&gt;"9999999"),VLOOKUP(OutputOsiris!A147,$BW$9:$BZ$1008,4,FALSE),"")</f>
        <v/>
      </c>
      <c r="AA147" s="47" t="str">
        <f t="shared" si="114"/>
        <v/>
      </c>
      <c r="AB147" s="47">
        <f t="shared" si="115"/>
        <v>0</v>
      </c>
      <c r="AC147" s="47">
        <f t="shared" si="116"/>
        <v>0</v>
      </c>
      <c r="AD147" s="47" t="str">
        <f t="shared" si="117"/>
        <v/>
      </c>
      <c r="AE147" s="48" t="str">
        <f>IF(ISBLANK(AF147),"",VLOOKUP(AD147,OutputOsiris!$A$9:$A$1008,1,FALSE))</f>
        <v/>
      </c>
      <c r="AF147" s="111"/>
      <c r="AG147" s="78"/>
      <c r="AH147" s="148" t="str">
        <f t="shared" si="91"/>
        <v/>
      </c>
      <c r="AI147" s="47" t="str">
        <f t="shared" si="118"/>
        <v/>
      </c>
      <c r="AJ147" s="48" t="str">
        <f>IF(ISBLANK(AK147),"",VLOOKUP(AI147,OutputOsiris!$A$9:$A$1008,1,FALSE))</f>
        <v/>
      </c>
      <c r="AK147" s="112"/>
      <c r="AL147" s="78"/>
      <c r="AM147" s="148" t="str">
        <f t="shared" si="92"/>
        <v/>
      </c>
      <c r="AN147" s="47" t="str">
        <f t="shared" si="119"/>
        <v/>
      </c>
      <c r="AO147" s="48" t="str">
        <f>IF(ISBLANK(AP147),"",VLOOKUP(AN147,OutputOsiris!$A$9:$A$1008,1,FALSE))</f>
        <v/>
      </c>
      <c r="AP147" s="111"/>
      <c r="AQ147" s="78"/>
      <c r="AR147" s="148" t="str">
        <f t="shared" si="93"/>
        <v/>
      </c>
      <c r="AS147" s="47" t="str">
        <f t="shared" si="120"/>
        <v/>
      </c>
      <c r="AT147" s="48" t="str">
        <f>IF(ISBLANK(AU147),"",VLOOKUP(AS147,OutputOsiris!$A$9:$A$1008,1,FALSE))</f>
        <v/>
      </c>
      <c r="AU147" s="111"/>
      <c r="AV147" s="78"/>
      <c r="AW147" s="148" t="str">
        <f t="shared" si="94"/>
        <v/>
      </c>
      <c r="AX147" s="47" t="str">
        <f t="shared" si="121"/>
        <v/>
      </c>
      <c r="AY147" s="48" t="str">
        <f>IF(ISBLANK(AZ147),"",VLOOKUP(AX147,OutputOsiris!$A$9:$A$1008,1,FALSE))</f>
        <v/>
      </c>
      <c r="AZ147" s="111"/>
      <c r="BA147" s="78"/>
      <c r="BB147" s="148" t="str">
        <f t="shared" si="95"/>
        <v/>
      </c>
      <c r="BC147" s="47" t="str">
        <f t="shared" si="122"/>
        <v/>
      </c>
      <c r="BD147" s="48" t="str">
        <f>IF(ISBLANK(BE147),"",VLOOKUP(BC147,OutputOsiris!$A$9:$A$1008,1,FALSE))</f>
        <v/>
      </c>
      <c r="BE147" s="111"/>
      <c r="BF147" s="78"/>
      <c r="BG147" s="148" t="str">
        <f t="shared" si="96"/>
        <v/>
      </c>
      <c r="BH147" s="47" t="str">
        <f t="shared" si="123"/>
        <v/>
      </c>
      <c r="BI147" s="48" t="str">
        <f>IF(ISBLANK(BJ147),"",VLOOKUP(BH147,OutputOsiris!$A$9:$A$1008,1,FALSE))</f>
        <v/>
      </c>
      <c r="BJ147" s="111"/>
      <c r="BK147" s="78"/>
      <c r="BL147" s="148" t="str">
        <f t="shared" si="97"/>
        <v/>
      </c>
      <c r="BM147" s="47" t="str">
        <f t="shared" si="124"/>
        <v/>
      </c>
      <c r="BN147" s="48" t="str">
        <f>IF(ISBLANK(BO147),"",VLOOKUP(BM147,OutputOsiris!$A$9:$A$1008,1,FALSE))</f>
        <v/>
      </c>
      <c r="BO147" s="111"/>
      <c r="BP147" s="78"/>
      <c r="BQ147" s="148" t="str">
        <f t="shared" si="98"/>
        <v/>
      </c>
      <c r="BR147" s="47" t="str">
        <f t="shared" si="125"/>
        <v/>
      </c>
      <c r="BS147" s="48" t="str">
        <f>IF(ISBLANK(BT147),"",VLOOKUP(BR147,OutputOsiris!$A$9:$A$1008,1,FALSE))</f>
        <v/>
      </c>
      <c r="BT147" s="111"/>
      <c r="BU147" s="78"/>
      <c r="BV147" s="148" t="str">
        <f t="shared" si="99"/>
        <v/>
      </c>
      <c r="BW147" s="47" t="str">
        <f t="shared" si="126"/>
        <v/>
      </c>
      <c r="BX147" s="48" t="str">
        <f>IF(ISBLANK(BY147),"",VLOOKUP(BW147,OutputOsiris!$A$9:$A$1008,1,FALSE))</f>
        <v/>
      </c>
      <c r="BY147" s="111"/>
      <c r="BZ147" s="78"/>
      <c r="CA147" s="148" t="str">
        <f t="shared" si="100"/>
        <v/>
      </c>
    </row>
    <row r="148" spans="1:79" x14ac:dyDescent="0.2">
      <c r="A148" s="47" t="str">
        <f>IF($H$1="Score",IF(OutputOsiris!A148&lt;&gt;"9999999",OutputOsiris!A148,""),"")</f>
        <v/>
      </c>
      <c r="B148" s="76" t="str">
        <f t="shared" si="101"/>
        <v/>
      </c>
      <c r="C148" s="143" t="str">
        <f t="shared" si="102"/>
        <v/>
      </c>
      <c r="D148" s="47" t="str">
        <f>IF($H$1="Cijfer",IF(OutputOsiris!A148&lt;&gt;"9999999",OutputOsiris!A148,""),"")</f>
        <v/>
      </c>
      <c r="E148" s="76" t="str">
        <f t="shared" si="103"/>
        <v/>
      </c>
      <c r="F148" s="143" t="str">
        <f t="shared" si="104"/>
        <v/>
      </c>
      <c r="G148" s="47" t="str">
        <f>IF(ISBLANK(OutputOsiris!B148),"",OutputOsiris!B148)</f>
        <v/>
      </c>
      <c r="H148" s="47">
        <f>IF(AND($AG$7&gt;0,OutputOsiris!$A148&lt;&gt;"9999999"),VLOOKUP(OutputOsiris!A148,$AD$9:$AG$1008,4,FALSE),"")</f>
        <v>0</v>
      </c>
      <c r="I148" s="47">
        <f t="shared" si="105"/>
        <v>0</v>
      </c>
      <c r="J148" s="47">
        <f>IF(AND($AL$7&gt;0,OutputOsiris!$A148&lt;&gt;"9999999"),VLOOKUP(OutputOsiris!A148,$AI$9:$AL$1008,4,FALSE),"")</f>
        <v>0</v>
      </c>
      <c r="K148" s="47">
        <f t="shared" si="106"/>
        <v>0</v>
      </c>
      <c r="L148" s="47" t="str">
        <f>IF(AND($AQ$7&gt;0,OutputOsiris!$A148&lt;&gt;"9999999"),VLOOKUP(OutputOsiris!A148,$AN$9:$AQ$1008,4,FALSE),"")</f>
        <v/>
      </c>
      <c r="M148" s="47" t="str">
        <f t="shared" si="107"/>
        <v/>
      </c>
      <c r="N148" s="47" t="str">
        <f>IF(AND($AV$7&gt;0,OutputOsiris!$A148&lt;&gt;"9999999"),VLOOKUP(OutputOsiris!A148,$AS$9:$AV$1008,4,FALSE),"")</f>
        <v/>
      </c>
      <c r="O148" s="47" t="str">
        <f t="shared" si="108"/>
        <v/>
      </c>
      <c r="P148" s="47" t="str">
        <f>IF(AND($BA$7&gt;0,OutputOsiris!$A148&lt;&gt;"9999999"),VLOOKUP(OutputOsiris!A148,$AX$9:$BA$1008,4,FALSE),"")</f>
        <v/>
      </c>
      <c r="Q148" s="47" t="str">
        <f t="shared" si="109"/>
        <v/>
      </c>
      <c r="R148" s="47" t="str">
        <f>IF(AND($BF$7&gt;0,OutputOsiris!$A148&lt;&gt;"9999999"),VLOOKUP(OutputOsiris!A148,$BC$9:$BF$1008,4,FALSE),"")</f>
        <v/>
      </c>
      <c r="S148" s="47" t="str">
        <f t="shared" si="110"/>
        <v/>
      </c>
      <c r="T148" s="47" t="str">
        <f>IF(AND($BK$7&gt;0,OutputOsiris!$A148&lt;&gt;"9999999"),VLOOKUP(OutputOsiris!A148,$BH$9:$BK$1008,4,FALSE),"")</f>
        <v/>
      </c>
      <c r="U148" s="47" t="str">
        <f t="shared" si="111"/>
        <v/>
      </c>
      <c r="V148" s="47" t="str">
        <f>IF(AND($BP$7&gt;0,OutputOsiris!$A148&lt;&gt;"9999999"),VLOOKUP(OutputOsiris!A148,$BM$9:$BP$1008,4,FALSE),"")</f>
        <v/>
      </c>
      <c r="W148" s="47" t="str">
        <f t="shared" si="112"/>
        <v/>
      </c>
      <c r="X148" s="47" t="str">
        <f>IF(AND($BU$7&gt;0,OutputOsiris!$A148&lt;&gt;"9999999"),VLOOKUP(OutputOsiris!A148,$BR$9:$BU$1008,4,FALSE),"")</f>
        <v/>
      </c>
      <c r="Y148" s="47" t="str">
        <f t="shared" si="113"/>
        <v/>
      </c>
      <c r="Z148" s="47" t="str">
        <f>IF(AND($BZ$7&gt;0,OutputOsiris!$A148&lt;&gt;"9999999"),VLOOKUP(OutputOsiris!A148,$BW$9:$BZ$1008,4,FALSE),"")</f>
        <v/>
      </c>
      <c r="AA148" s="47" t="str">
        <f t="shared" si="114"/>
        <v/>
      </c>
      <c r="AB148" s="47">
        <f t="shared" si="115"/>
        <v>0</v>
      </c>
      <c r="AC148" s="47">
        <f t="shared" si="116"/>
        <v>0</v>
      </c>
      <c r="AD148" s="47" t="str">
        <f t="shared" si="117"/>
        <v/>
      </c>
      <c r="AE148" s="48" t="str">
        <f>IF(ISBLANK(AF148),"",VLOOKUP(AD148,OutputOsiris!$A$9:$A$1008,1,FALSE))</f>
        <v/>
      </c>
      <c r="AF148" s="111"/>
      <c r="AG148" s="78"/>
      <c r="AH148" s="148" t="str">
        <f t="shared" si="91"/>
        <v/>
      </c>
      <c r="AI148" s="47" t="str">
        <f t="shared" si="118"/>
        <v/>
      </c>
      <c r="AJ148" s="48" t="str">
        <f>IF(ISBLANK(AK148),"",VLOOKUP(AI148,OutputOsiris!$A$9:$A$1008,1,FALSE))</f>
        <v/>
      </c>
      <c r="AK148" s="112"/>
      <c r="AL148" s="78"/>
      <c r="AM148" s="148" t="str">
        <f t="shared" si="92"/>
        <v/>
      </c>
      <c r="AN148" s="47" t="str">
        <f t="shared" si="119"/>
        <v/>
      </c>
      <c r="AO148" s="48" t="str">
        <f>IF(ISBLANK(AP148),"",VLOOKUP(AN148,OutputOsiris!$A$9:$A$1008,1,FALSE))</f>
        <v/>
      </c>
      <c r="AP148" s="111"/>
      <c r="AQ148" s="78"/>
      <c r="AR148" s="148" t="str">
        <f t="shared" si="93"/>
        <v/>
      </c>
      <c r="AS148" s="47" t="str">
        <f t="shared" si="120"/>
        <v/>
      </c>
      <c r="AT148" s="48" t="str">
        <f>IF(ISBLANK(AU148),"",VLOOKUP(AS148,OutputOsiris!$A$9:$A$1008,1,FALSE))</f>
        <v/>
      </c>
      <c r="AU148" s="111"/>
      <c r="AV148" s="78"/>
      <c r="AW148" s="148" t="str">
        <f t="shared" si="94"/>
        <v/>
      </c>
      <c r="AX148" s="47" t="str">
        <f t="shared" si="121"/>
        <v/>
      </c>
      <c r="AY148" s="48" t="str">
        <f>IF(ISBLANK(AZ148),"",VLOOKUP(AX148,OutputOsiris!$A$9:$A$1008,1,FALSE))</f>
        <v/>
      </c>
      <c r="AZ148" s="111"/>
      <c r="BA148" s="78"/>
      <c r="BB148" s="148" t="str">
        <f t="shared" si="95"/>
        <v/>
      </c>
      <c r="BC148" s="47" t="str">
        <f t="shared" si="122"/>
        <v/>
      </c>
      <c r="BD148" s="48" t="str">
        <f>IF(ISBLANK(BE148),"",VLOOKUP(BC148,OutputOsiris!$A$9:$A$1008,1,FALSE))</f>
        <v/>
      </c>
      <c r="BE148" s="111"/>
      <c r="BF148" s="78"/>
      <c r="BG148" s="148" t="str">
        <f t="shared" si="96"/>
        <v/>
      </c>
      <c r="BH148" s="47" t="str">
        <f t="shared" si="123"/>
        <v/>
      </c>
      <c r="BI148" s="48" t="str">
        <f>IF(ISBLANK(BJ148),"",VLOOKUP(BH148,OutputOsiris!$A$9:$A$1008,1,FALSE))</f>
        <v/>
      </c>
      <c r="BJ148" s="111"/>
      <c r="BK148" s="78"/>
      <c r="BL148" s="148" t="str">
        <f t="shared" si="97"/>
        <v/>
      </c>
      <c r="BM148" s="47" t="str">
        <f t="shared" si="124"/>
        <v/>
      </c>
      <c r="BN148" s="48" t="str">
        <f>IF(ISBLANK(BO148),"",VLOOKUP(BM148,OutputOsiris!$A$9:$A$1008,1,FALSE))</f>
        <v/>
      </c>
      <c r="BO148" s="111"/>
      <c r="BP148" s="78"/>
      <c r="BQ148" s="148" t="str">
        <f t="shared" si="98"/>
        <v/>
      </c>
      <c r="BR148" s="47" t="str">
        <f t="shared" si="125"/>
        <v/>
      </c>
      <c r="BS148" s="48" t="str">
        <f>IF(ISBLANK(BT148),"",VLOOKUP(BR148,OutputOsiris!$A$9:$A$1008,1,FALSE))</f>
        <v/>
      </c>
      <c r="BT148" s="111"/>
      <c r="BU148" s="78"/>
      <c r="BV148" s="148" t="str">
        <f t="shared" si="99"/>
        <v/>
      </c>
      <c r="BW148" s="47" t="str">
        <f t="shared" si="126"/>
        <v/>
      </c>
      <c r="BX148" s="48" t="str">
        <f>IF(ISBLANK(BY148),"",VLOOKUP(BW148,OutputOsiris!$A$9:$A$1008,1,FALSE))</f>
        <v/>
      </c>
      <c r="BY148" s="111"/>
      <c r="BZ148" s="78"/>
      <c r="CA148" s="148" t="str">
        <f t="shared" si="100"/>
        <v/>
      </c>
    </row>
    <row r="149" spans="1:79" x14ac:dyDescent="0.2">
      <c r="A149" s="47" t="str">
        <f>IF($H$1="Score",IF(OutputOsiris!A149&lt;&gt;"9999999",OutputOsiris!A149,""),"")</f>
        <v/>
      </c>
      <c r="B149" s="76" t="str">
        <f t="shared" si="101"/>
        <v/>
      </c>
      <c r="C149" s="143" t="str">
        <f t="shared" si="102"/>
        <v/>
      </c>
      <c r="D149" s="47" t="str">
        <f>IF($H$1="Cijfer",IF(OutputOsiris!A149&lt;&gt;"9999999",OutputOsiris!A149,""),"")</f>
        <v/>
      </c>
      <c r="E149" s="76" t="str">
        <f t="shared" si="103"/>
        <v/>
      </c>
      <c r="F149" s="143" t="str">
        <f t="shared" si="104"/>
        <v/>
      </c>
      <c r="G149" s="47" t="str">
        <f>IF(ISBLANK(OutputOsiris!B149),"",OutputOsiris!B149)</f>
        <v/>
      </c>
      <c r="H149" s="47">
        <f>IF(AND($AG$7&gt;0,OutputOsiris!$A149&lt;&gt;"9999999"),VLOOKUP(OutputOsiris!A149,$AD$9:$AG$1008,4,FALSE),"")</f>
        <v>0</v>
      </c>
      <c r="I149" s="47">
        <f t="shared" si="105"/>
        <v>0</v>
      </c>
      <c r="J149" s="47">
        <f>IF(AND($AL$7&gt;0,OutputOsiris!$A149&lt;&gt;"9999999"),VLOOKUP(OutputOsiris!A149,$AI$9:$AL$1008,4,FALSE),"")</f>
        <v>0</v>
      </c>
      <c r="K149" s="47">
        <f t="shared" si="106"/>
        <v>0</v>
      </c>
      <c r="L149" s="47" t="str">
        <f>IF(AND($AQ$7&gt;0,OutputOsiris!$A149&lt;&gt;"9999999"),VLOOKUP(OutputOsiris!A149,$AN$9:$AQ$1008,4,FALSE),"")</f>
        <v/>
      </c>
      <c r="M149" s="47" t="str">
        <f t="shared" si="107"/>
        <v/>
      </c>
      <c r="N149" s="47" t="str">
        <f>IF(AND($AV$7&gt;0,OutputOsiris!$A149&lt;&gt;"9999999"),VLOOKUP(OutputOsiris!A149,$AS$9:$AV$1008,4,FALSE),"")</f>
        <v/>
      </c>
      <c r="O149" s="47" t="str">
        <f t="shared" si="108"/>
        <v/>
      </c>
      <c r="P149" s="47" t="str">
        <f>IF(AND($BA$7&gt;0,OutputOsiris!$A149&lt;&gt;"9999999"),VLOOKUP(OutputOsiris!A149,$AX$9:$BA$1008,4,FALSE),"")</f>
        <v/>
      </c>
      <c r="Q149" s="47" t="str">
        <f t="shared" si="109"/>
        <v/>
      </c>
      <c r="R149" s="47" t="str">
        <f>IF(AND($BF$7&gt;0,OutputOsiris!$A149&lt;&gt;"9999999"),VLOOKUP(OutputOsiris!A149,$BC$9:$BF$1008,4,FALSE),"")</f>
        <v/>
      </c>
      <c r="S149" s="47" t="str">
        <f t="shared" si="110"/>
        <v/>
      </c>
      <c r="T149" s="47" t="str">
        <f>IF(AND($BK$7&gt;0,OutputOsiris!$A149&lt;&gt;"9999999"),VLOOKUP(OutputOsiris!A149,$BH$9:$BK$1008,4,FALSE),"")</f>
        <v/>
      </c>
      <c r="U149" s="47" t="str">
        <f t="shared" si="111"/>
        <v/>
      </c>
      <c r="V149" s="47" t="str">
        <f>IF(AND($BP$7&gt;0,OutputOsiris!$A149&lt;&gt;"9999999"),VLOOKUP(OutputOsiris!A149,$BM$9:$BP$1008,4,FALSE),"")</f>
        <v/>
      </c>
      <c r="W149" s="47" t="str">
        <f t="shared" si="112"/>
        <v/>
      </c>
      <c r="X149" s="47" t="str">
        <f>IF(AND($BU$7&gt;0,OutputOsiris!$A149&lt;&gt;"9999999"),VLOOKUP(OutputOsiris!A149,$BR$9:$BU$1008,4,FALSE),"")</f>
        <v/>
      </c>
      <c r="Y149" s="47" t="str">
        <f t="shared" si="113"/>
        <v/>
      </c>
      <c r="Z149" s="47" t="str">
        <f>IF(AND($BZ$7&gt;0,OutputOsiris!$A149&lt;&gt;"9999999"),VLOOKUP(OutputOsiris!A149,$BW$9:$BZ$1008,4,FALSE),"")</f>
        <v/>
      </c>
      <c r="AA149" s="47" t="str">
        <f t="shared" si="114"/>
        <v/>
      </c>
      <c r="AB149" s="47">
        <f t="shared" si="115"/>
        <v>0</v>
      </c>
      <c r="AC149" s="47">
        <f t="shared" si="116"/>
        <v>0</v>
      </c>
      <c r="AD149" s="47" t="str">
        <f t="shared" si="117"/>
        <v/>
      </c>
      <c r="AE149" s="48" t="str">
        <f>IF(ISBLANK(AF149),"",VLOOKUP(AD149,OutputOsiris!$A$9:$A$1008,1,FALSE))</f>
        <v/>
      </c>
      <c r="AF149" s="111"/>
      <c r="AG149" s="78"/>
      <c r="AH149" s="148" t="str">
        <f t="shared" si="91"/>
        <v/>
      </c>
      <c r="AI149" s="47" t="str">
        <f t="shared" si="118"/>
        <v/>
      </c>
      <c r="AJ149" s="48" t="str">
        <f>IF(ISBLANK(AK149),"",VLOOKUP(AI149,OutputOsiris!$A$9:$A$1008,1,FALSE))</f>
        <v/>
      </c>
      <c r="AK149" s="112"/>
      <c r="AL149" s="78"/>
      <c r="AM149" s="148" t="str">
        <f t="shared" si="92"/>
        <v/>
      </c>
      <c r="AN149" s="47" t="str">
        <f t="shared" si="119"/>
        <v/>
      </c>
      <c r="AO149" s="48" t="str">
        <f>IF(ISBLANK(AP149),"",VLOOKUP(AN149,OutputOsiris!$A$9:$A$1008,1,FALSE))</f>
        <v/>
      </c>
      <c r="AP149" s="111"/>
      <c r="AQ149" s="78"/>
      <c r="AR149" s="148" t="str">
        <f t="shared" si="93"/>
        <v/>
      </c>
      <c r="AS149" s="47" t="str">
        <f t="shared" si="120"/>
        <v/>
      </c>
      <c r="AT149" s="48" t="str">
        <f>IF(ISBLANK(AU149),"",VLOOKUP(AS149,OutputOsiris!$A$9:$A$1008,1,FALSE))</f>
        <v/>
      </c>
      <c r="AU149" s="111"/>
      <c r="AV149" s="78"/>
      <c r="AW149" s="148" t="str">
        <f t="shared" si="94"/>
        <v/>
      </c>
      <c r="AX149" s="47" t="str">
        <f t="shared" si="121"/>
        <v/>
      </c>
      <c r="AY149" s="48" t="str">
        <f>IF(ISBLANK(AZ149),"",VLOOKUP(AX149,OutputOsiris!$A$9:$A$1008,1,FALSE))</f>
        <v/>
      </c>
      <c r="AZ149" s="111"/>
      <c r="BA149" s="78"/>
      <c r="BB149" s="148" t="str">
        <f t="shared" si="95"/>
        <v/>
      </c>
      <c r="BC149" s="47" t="str">
        <f t="shared" si="122"/>
        <v/>
      </c>
      <c r="BD149" s="48" t="str">
        <f>IF(ISBLANK(BE149),"",VLOOKUP(BC149,OutputOsiris!$A$9:$A$1008,1,FALSE))</f>
        <v/>
      </c>
      <c r="BE149" s="111"/>
      <c r="BF149" s="78"/>
      <c r="BG149" s="148" t="str">
        <f t="shared" si="96"/>
        <v/>
      </c>
      <c r="BH149" s="47" t="str">
        <f t="shared" si="123"/>
        <v/>
      </c>
      <c r="BI149" s="48" t="str">
        <f>IF(ISBLANK(BJ149),"",VLOOKUP(BH149,OutputOsiris!$A$9:$A$1008,1,FALSE))</f>
        <v/>
      </c>
      <c r="BJ149" s="111"/>
      <c r="BK149" s="78"/>
      <c r="BL149" s="148" t="str">
        <f t="shared" si="97"/>
        <v/>
      </c>
      <c r="BM149" s="47" t="str">
        <f t="shared" si="124"/>
        <v/>
      </c>
      <c r="BN149" s="48" t="str">
        <f>IF(ISBLANK(BO149),"",VLOOKUP(BM149,OutputOsiris!$A$9:$A$1008,1,FALSE))</f>
        <v/>
      </c>
      <c r="BO149" s="111"/>
      <c r="BP149" s="78"/>
      <c r="BQ149" s="148" t="str">
        <f t="shared" si="98"/>
        <v/>
      </c>
      <c r="BR149" s="47" t="str">
        <f t="shared" si="125"/>
        <v/>
      </c>
      <c r="BS149" s="48" t="str">
        <f>IF(ISBLANK(BT149),"",VLOOKUP(BR149,OutputOsiris!$A$9:$A$1008,1,FALSE))</f>
        <v/>
      </c>
      <c r="BT149" s="111"/>
      <c r="BU149" s="78"/>
      <c r="BV149" s="148" t="str">
        <f t="shared" si="99"/>
        <v/>
      </c>
      <c r="BW149" s="47" t="str">
        <f t="shared" si="126"/>
        <v/>
      </c>
      <c r="BX149" s="48" t="str">
        <f>IF(ISBLANK(BY149),"",VLOOKUP(BW149,OutputOsiris!$A$9:$A$1008,1,FALSE))</f>
        <v/>
      </c>
      <c r="BY149" s="111"/>
      <c r="BZ149" s="78"/>
      <c r="CA149" s="148" t="str">
        <f t="shared" si="100"/>
        <v/>
      </c>
    </row>
    <row r="150" spans="1:79" x14ac:dyDescent="0.2">
      <c r="A150" s="47" t="str">
        <f>IF($H$1="Score",IF(OutputOsiris!A150&lt;&gt;"9999999",OutputOsiris!A150,""),"")</f>
        <v/>
      </c>
      <c r="B150" s="76" t="str">
        <f t="shared" si="101"/>
        <v/>
      </c>
      <c r="C150" s="143" t="str">
        <f t="shared" si="102"/>
        <v/>
      </c>
      <c r="D150" s="47" t="str">
        <f>IF($H$1="Cijfer",IF(OutputOsiris!A150&lt;&gt;"9999999",OutputOsiris!A150,""),"")</f>
        <v/>
      </c>
      <c r="E150" s="76" t="str">
        <f t="shared" si="103"/>
        <v/>
      </c>
      <c r="F150" s="143" t="str">
        <f t="shared" si="104"/>
        <v/>
      </c>
      <c r="G150" s="47" t="str">
        <f>IF(ISBLANK(OutputOsiris!B150),"",OutputOsiris!B150)</f>
        <v/>
      </c>
      <c r="H150" s="47">
        <f>IF(AND($AG$7&gt;0,OutputOsiris!$A150&lt;&gt;"9999999"),VLOOKUP(OutputOsiris!A150,$AD$9:$AG$1008,4,FALSE),"")</f>
        <v>0</v>
      </c>
      <c r="I150" s="47">
        <f t="shared" si="105"/>
        <v>0</v>
      </c>
      <c r="J150" s="47">
        <f>IF(AND($AL$7&gt;0,OutputOsiris!$A150&lt;&gt;"9999999"),VLOOKUP(OutputOsiris!A150,$AI$9:$AL$1008,4,FALSE),"")</f>
        <v>0</v>
      </c>
      <c r="K150" s="47">
        <f t="shared" si="106"/>
        <v>0</v>
      </c>
      <c r="L150" s="47" t="str">
        <f>IF(AND($AQ$7&gt;0,OutputOsiris!$A150&lt;&gt;"9999999"),VLOOKUP(OutputOsiris!A150,$AN$9:$AQ$1008,4,FALSE),"")</f>
        <v/>
      </c>
      <c r="M150" s="47" t="str">
        <f t="shared" si="107"/>
        <v/>
      </c>
      <c r="N150" s="47" t="str">
        <f>IF(AND($AV$7&gt;0,OutputOsiris!$A150&lt;&gt;"9999999"),VLOOKUP(OutputOsiris!A150,$AS$9:$AV$1008,4,FALSE),"")</f>
        <v/>
      </c>
      <c r="O150" s="47" t="str">
        <f t="shared" si="108"/>
        <v/>
      </c>
      <c r="P150" s="47" t="str">
        <f>IF(AND($BA$7&gt;0,OutputOsiris!$A150&lt;&gt;"9999999"),VLOOKUP(OutputOsiris!A150,$AX$9:$BA$1008,4,FALSE),"")</f>
        <v/>
      </c>
      <c r="Q150" s="47" t="str">
        <f t="shared" si="109"/>
        <v/>
      </c>
      <c r="R150" s="47" t="str">
        <f>IF(AND($BF$7&gt;0,OutputOsiris!$A150&lt;&gt;"9999999"),VLOOKUP(OutputOsiris!A150,$BC$9:$BF$1008,4,FALSE),"")</f>
        <v/>
      </c>
      <c r="S150" s="47" t="str">
        <f t="shared" si="110"/>
        <v/>
      </c>
      <c r="T150" s="47" t="str">
        <f>IF(AND($BK$7&gt;0,OutputOsiris!$A150&lt;&gt;"9999999"),VLOOKUP(OutputOsiris!A150,$BH$9:$BK$1008,4,FALSE),"")</f>
        <v/>
      </c>
      <c r="U150" s="47" t="str">
        <f t="shared" si="111"/>
        <v/>
      </c>
      <c r="V150" s="47" t="str">
        <f>IF(AND($BP$7&gt;0,OutputOsiris!$A150&lt;&gt;"9999999"),VLOOKUP(OutputOsiris!A150,$BM$9:$BP$1008,4,FALSE),"")</f>
        <v/>
      </c>
      <c r="W150" s="47" t="str">
        <f t="shared" si="112"/>
        <v/>
      </c>
      <c r="X150" s="47" t="str">
        <f>IF(AND($BU$7&gt;0,OutputOsiris!$A150&lt;&gt;"9999999"),VLOOKUP(OutputOsiris!A150,$BR$9:$BU$1008,4,FALSE),"")</f>
        <v/>
      </c>
      <c r="Y150" s="47" t="str">
        <f t="shared" si="113"/>
        <v/>
      </c>
      <c r="Z150" s="47" t="str">
        <f>IF(AND($BZ$7&gt;0,OutputOsiris!$A150&lt;&gt;"9999999"),VLOOKUP(OutputOsiris!A150,$BW$9:$BZ$1008,4,FALSE),"")</f>
        <v/>
      </c>
      <c r="AA150" s="47" t="str">
        <f t="shared" si="114"/>
        <v/>
      </c>
      <c r="AB150" s="47">
        <f t="shared" si="115"/>
        <v>0</v>
      </c>
      <c r="AC150" s="47">
        <f t="shared" si="116"/>
        <v>0</v>
      </c>
      <c r="AD150" s="47" t="str">
        <f t="shared" si="117"/>
        <v/>
      </c>
      <c r="AE150" s="48" t="str">
        <f>IF(ISBLANK(AF150),"",VLOOKUP(AD150,OutputOsiris!$A$9:$A$1008,1,FALSE))</f>
        <v/>
      </c>
      <c r="AF150" s="111"/>
      <c r="AG150" s="78"/>
      <c r="AH150" s="148" t="str">
        <f t="shared" si="91"/>
        <v/>
      </c>
      <c r="AI150" s="47" t="str">
        <f t="shared" si="118"/>
        <v/>
      </c>
      <c r="AJ150" s="48" t="str">
        <f>IF(ISBLANK(AK150),"",VLOOKUP(AI150,OutputOsiris!$A$9:$A$1008,1,FALSE))</f>
        <v/>
      </c>
      <c r="AK150" s="112"/>
      <c r="AL150" s="78"/>
      <c r="AM150" s="148" t="str">
        <f t="shared" si="92"/>
        <v/>
      </c>
      <c r="AN150" s="47" t="str">
        <f t="shared" si="119"/>
        <v/>
      </c>
      <c r="AO150" s="48" t="str">
        <f>IF(ISBLANK(AP150),"",VLOOKUP(AN150,OutputOsiris!$A$9:$A$1008,1,FALSE))</f>
        <v/>
      </c>
      <c r="AP150" s="111"/>
      <c r="AQ150" s="78"/>
      <c r="AR150" s="148" t="str">
        <f t="shared" si="93"/>
        <v/>
      </c>
      <c r="AS150" s="47" t="str">
        <f t="shared" si="120"/>
        <v/>
      </c>
      <c r="AT150" s="48" t="str">
        <f>IF(ISBLANK(AU150),"",VLOOKUP(AS150,OutputOsiris!$A$9:$A$1008,1,FALSE))</f>
        <v/>
      </c>
      <c r="AU150" s="111"/>
      <c r="AV150" s="78"/>
      <c r="AW150" s="148" t="str">
        <f t="shared" si="94"/>
        <v/>
      </c>
      <c r="AX150" s="47" t="str">
        <f t="shared" si="121"/>
        <v/>
      </c>
      <c r="AY150" s="48" t="str">
        <f>IF(ISBLANK(AZ150),"",VLOOKUP(AX150,OutputOsiris!$A$9:$A$1008,1,FALSE))</f>
        <v/>
      </c>
      <c r="AZ150" s="111"/>
      <c r="BA150" s="78"/>
      <c r="BB150" s="148" t="str">
        <f t="shared" si="95"/>
        <v/>
      </c>
      <c r="BC150" s="47" t="str">
        <f t="shared" si="122"/>
        <v/>
      </c>
      <c r="BD150" s="48" t="str">
        <f>IF(ISBLANK(BE150),"",VLOOKUP(BC150,OutputOsiris!$A$9:$A$1008,1,FALSE))</f>
        <v/>
      </c>
      <c r="BE150" s="111"/>
      <c r="BF150" s="78"/>
      <c r="BG150" s="148" t="str">
        <f t="shared" si="96"/>
        <v/>
      </c>
      <c r="BH150" s="47" t="str">
        <f t="shared" si="123"/>
        <v/>
      </c>
      <c r="BI150" s="48" t="str">
        <f>IF(ISBLANK(BJ150),"",VLOOKUP(BH150,OutputOsiris!$A$9:$A$1008,1,FALSE))</f>
        <v/>
      </c>
      <c r="BJ150" s="111"/>
      <c r="BK150" s="78"/>
      <c r="BL150" s="148" t="str">
        <f t="shared" si="97"/>
        <v/>
      </c>
      <c r="BM150" s="47" t="str">
        <f t="shared" si="124"/>
        <v/>
      </c>
      <c r="BN150" s="48" t="str">
        <f>IF(ISBLANK(BO150),"",VLOOKUP(BM150,OutputOsiris!$A$9:$A$1008,1,FALSE))</f>
        <v/>
      </c>
      <c r="BO150" s="111"/>
      <c r="BP150" s="78"/>
      <c r="BQ150" s="148" t="str">
        <f t="shared" si="98"/>
        <v/>
      </c>
      <c r="BR150" s="47" t="str">
        <f t="shared" si="125"/>
        <v/>
      </c>
      <c r="BS150" s="48" t="str">
        <f>IF(ISBLANK(BT150),"",VLOOKUP(BR150,OutputOsiris!$A$9:$A$1008,1,FALSE))</f>
        <v/>
      </c>
      <c r="BT150" s="111"/>
      <c r="BU150" s="78"/>
      <c r="BV150" s="148" t="str">
        <f t="shared" si="99"/>
        <v/>
      </c>
      <c r="BW150" s="47" t="str">
        <f t="shared" si="126"/>
        <v/>
      </c>
      <c r="BX150" s="48" t="str">
        <f>IF(ISBLANK(BY150),"",VLOOKUP(BW150,OutputOsiris!$A$9:$A$1008,1,FALSE))</f>
        <v/>
      </c>
      <c r="BY150" s="111"/>
      <c r="BZ150" s="78"/>
      <c r="CA150" s="148" t="str">
        <f t="shared" si="100"/>
        <v/>
      </c>
    </row>
    <row r="151" spans="1:79" x14ac:dyDescent="0.2">
      <c r="A151" s="47" t="str">
        <f>IF($H$1="Score",IF(OutputOsiris!A151&lt;&gt;"9999999",OutputOsiris!A151,""),"")</f>
        <v/>
      </c>
      <c r="B151" s="76" t="str">
        <f t="shared" si="101"/>
        <v/>
      </c>
      <c r="C151" s="143" t="str">
        <f t="shared" si="102"/>
        <v/>
      </c>
      <c r="D151" s="47" t="str">
        <f>IF($H$1="Cijfer",IF(OutputOsiris!A151&lt;&gt;"9999999",OutputOsiris!A151,""),"")</f>
        <v/>
      </c>
      <c r="E151" s="76" t="str">
        <f t="shared" si="103"/>
        <v/>
      </c>
      <c r="F151" s="143" t="str">
        <f t="shared" si="104"/>
        <v/>
      </c>
      <c r="G151" s="47" t="str">
        <f>IF(ISBLANK(OutputOsiris!B151),"",OutputOsiris!B151)</f>
        <v/>
      </c>
      <c r="H151" s="47">
        <f>IF(AND($AG$7&gt;0,OutputOsiris!$A151&lt;&gt;"9999999"),VLOOKUP(OutputOsiris!A151,$AD$9:$AG$1008,4,FALSE),"")</f>
        <v>0</v>
      </c>
      <c r="I151" s="47">
        <f t="shared" si="105"/>
        <v>0</v>
      </c>
      <c r="J151" s="47">
        <f>IF(AND($AL$7&gt;0,OutputOsiris!$A151&lt;&gt;"9999999"),VLOOKUP(OutputOsiris!A151,$AI$9:$AL$1008,4,FALSE),"")</f>
        <v>0</v>
      </c>
      <c r="K151" s="47">
        <f t="shared" si="106"/>
        <v>0</v>
      </c>
      <c r="L151" s="47" t="str">
        <f>IF(AND($AQ$7&gt;0,OutputOsiris!$A151&lt;&gt;"9999999"),VLOOKUP(OutputOsiris!A151,$AN$9:$AQ$1008,4,FALSE),"")</f>
        <v/>
      </c>
      <c r="M151" s="47" t="str">
        <f t="shared" si="107"/>
        <v/>
      </c>
      <c r="N151" s="47" t="str">
        <f>IF(AND($AV$7&gt;0,OutputOsiris!$A151&lt;&gt;"9999999"),VLOOKUP(OutputOsiris!A151,$AS$9:$AV$1008,4,FALSE),"")</f>
        <v/>
      </c>
      <c r="O151" s="47" t="str">
        <f t="shared" si="108"/>
        <v/>
      </c>
      <c r="P151" s="47" t="str">
        <f>IF(AND($BA$7&gt;0,OutputOsiris!$A151&lt;&gt;"9999999"),VLOOKUP(OutputOsiris!A151,$AX$9:$BA$1008,4,FALSE),"")</f>
        <v/>
      </c>
      <c r="Q151" s="47" t="str">
        <f t="shared" si="109"/>
        <v/>
      </c>
      <c r="R151" s="47" t="str">
        <f>IF(AND($BF$7&gt;0,OutputOsiris!$A151&lt;&gt;"9999999"),VLOOKUP(OutputOsiris!A151,$BC$9:$BF$1008,4,FALSE),"")</f>
        <v/>
      </c>
      <c r="S151" s="47" t="str">
        <f t="shared" si="110"/>
        <v/>
      </c>
      <c r="T151" s="47" t="str">
        <f>IF(AND($BK$7&gt;0,OutputOsiris!$A151&lt;&gt;"9999999"),VLOOKUP(OutputOsiris!A151,$BH$9:$BK$1008,4,FALSE),"")</f>
        <v/>
      </c>
      <c r="U151" s="47" t="str">
        <f t="shared" si="111"/>
        <v/>
      </c>
      <c r="V151" s="47" t="str">
        <f>IF(AND($BP$7&gt;0,OutputOsiris!$A151&lt;&gt;"9999999"),VLOOKUP(OutputOsiris!A151,$BM$9:$BP$1008,4,FALSE),"")</f>
        <v/>
      </c>
      <c r="W151" s="47" t="str">
        <f t="shared" si="112"/>
        <v/>
      </c>
      <c r="X151" s="47" t="str">
        <f>IF(AND($BU$7&gt;0,OutputOsiris!$A151&lt;&gt;"9999999"),VLOOKUP(OutputOsiris!A151,$BR$9:$BU$1008,4,FALSE),"")</f>
        <v/>
      </c>
      <c r="Y151" s="47" t="str">
        <f t="shared" si="113"/>
        <v/>
      </c>
      <c r="Z151" s="47" t="str">
        <f>IF(AND($BZ$7&gt;0,OutputOsiris!$A151&lt;&gt;"9999999"),VLOOKUP(OutputOsiris!A151,$BW$9:$BZ$1008,4,FALSE),"")</f>
        <v/>
      </c>
      <c r="AA151" s="47" t="str">
        <f t="shared" si="114"/>
        <v/>
      </c>
      <c r="AB151" s="47">
        <f t="shared" si="115"/>
        <v>0</v>
      </c>
      <c r="AC151" s="47">
        <f t="shared" si="116"/>
        <v>0</v>
      </c>
      <c r="AD151" s="47" t="str">
        <f t="shared" si="117"/>
        <v/>
      </c>
      <c r="AE151" s="48" t="str">
        <f>IF(ISBLANK(AF151),"",VLOOKUP(AD151,OutputOsiris!$A$9:$A$1008,1,FALSE))</f>
        <v/>
      </c>
      <c r="AF151" s="111"/>
      <c r="AG151" s="78"/>
      <c r="AH151" s="148" t="str">
        <f t="shared" si="91"/>
        <v/>
      </c>
      <c r="AI151" s="47" t="str">
        <f t="shared" si="118"/>
        <v/>
      </c>
      <c r="AJ151" s="48" t="str">
        <f>IF(ISBLANK(AK151),"",VLOOKUP(AI151,OutputOsiris!$A$9:$A$1008,1,FALSE))</f>
        <v/>
      </c>
      <c r="AK151" s="112"/>
      <c r="AL151" s="78"/>
      <c r="AM151" s="148" t="str">
        <f t="shared" si="92"/>
        <v/>
      </c>
      <c r="AN151" s="47" t="str">
        <f t="shared" si="119"/>
        <v/>
      </c>
      <c r="AO151" s="48" t="str">
        <f>IF(ISBLANK(AP151),"",VLOOKUP(AN151,OutputOsiris!$A$9:$A$1008,1,FALSE))</f>
        <v/>
      </c>
      <c r="AP151" s="111"/>
      <c r="AQ151" s="78"/>
      <c r="AR151" s="148" t="str">
        <f t="shared" si="93"/>
        <v/>
      </c>
      <c r="AS151" s="47" t="str">
        <f t="shared" si="120"/>
        <v/>
      </c>
      <c r="AT151" s="48" t="str">
        <f>IF(ISBLANK(AU151),"",VLOOKUP(AS151,OutputOsiris!$A$9:$A$1008,1,FALSE))</f>
        <v/>
      </c>
      <c r="AU151" s="111"/>
      <c r="AV151" s="78"/>
      <c r="AW151" s="148" t="str">
        <f t="shared" si="94"/>
        <v/>
      </c>
      <c r="AX151" s="47" t="str">
        <f t="shared" si="121"/>
        <v/>
      </c>
      <c r="AY151" s="48" t="str">
        <f>IF(ISBLANK(AZ151),"",VLOOKUP(AX151,OutputOsiris!$A$9:$A$1008,1,FALSE))</f>
        <v/>
      </c>
      <c r="AZ151" s="111"/>
      <c r="BA151" s="78"/>
      <c r="BB151" s="148" t="str">
        <f t="shared" si="95"/>
        <v/>
      </c>
      <c r="BC151" s="47" t="str">
        <f t="shared" si="122"/>
        <v/>
      </c>
      <c r="BD151" s="48" t="str">
        <f>IF(ISBLANK(BE151),"",VLOOKUP(BC151,OutputOsiris!$A$9:$A$1008,1,FALSE))</f>
        <v/>
      </c>
      <c r="BE151" s="111"/>
      <c r="BF151" s="78"/>
      <c r="BG151" s="148" t="str">
        <f t="shared" si="96"/>
        <v/>
      </c>
      <c r="BH151" s="47" t="str">
        <f t="shared" si="123"/>
        <v/>
      </c>
      <c r="BI151" s="48" t="str">
        <f>IF(ISBLANK(BJ151),"",VLOOKUP(BH151,OutputOsiris!$A$9:$A$1008,1,FALSE))</f>
        <v/>
      </c>
      <c r="BJ151" s="111"/>
      <c r="BK151" s="78"/>
      <c r="BL151" s="148" t="str">
        <f t="shared" si="97"/>
        <v/>
      </c>
      <c r="BM151" s="47" t="str">
        <f t="shared" si="124"/>
        <v/>
      </c>
      <c r="BN151" s="48" t="str">
        <f>IF(ISBLANK(BO151),"",VLOOKUP(BM151,OutputOsiris!$A$9:$A$1008,1,FALSE))</f>
        <v/>
      </c>
      <c r="BO151" s="111"/>
      <c r="BP151" s="78"/>
      <c r="BQ151" s="148" t="str">
        <f t="shared" si="98"/>
        <v/>
      </c>
      <c r="BR151" s="47" t="str">
        <f t="shared" si="125"/>
        <v/>
      </c>
      <c r="BS151" s="48" t="str">
        <f>IF(ISBLANK(BT151),"",VLOOKUP(BR151,OutputOsiris!$A$9:$A$1008,1,FALSE))</f>
        <v/>
      </c>
      <c r="BT151" s="111"/>
      <c r="BU151" s="78"/>
      <c r="BV151" s="148" t="str">
        <f t="shared" si="99"/>
        <v/>
      </c>
      <c r="BW151" s="47" t="str">
        <f t="shared" si="126"/>
        <v/>
      </c>
      <c r="BX151" s="48" t="str">
        <f>IF(ISBLANK(BY151),"",VLOOKUP(BW151,OutputOsiris!$A$9:$A$1008,1,FALSE))</f>
        <v/>
      </c>
      <c r="BY151" s="111"/>
      <c r="BZ151" s="78"/>
      <c r="CA151" s="148" t="str">
        <f t="shared" si="100"/>
        <v/>
      </c>
    </row>
    <row r="152" spans="1:79" x14ac:dyDescent="0.2">
      <c r="A152" s="47" t="str">
        <f>IF($H$1="Score",IF(OutputOsiris!A152&lt;&gt;"9999999",OutputOsiris!A152,""),"")</f>
        <v/>
      </c>
      <c r="B152" s="76" t="str">
        <f t="shared" si="101"/>
        <v/>
      </c>
      <c r="C152" s="143" t="str">
        <f t="shared" si="102"/>
        <v/>
      </c>
      <c r="D152" s="47" t="str">
        <f>IF($H$1="Cijfer",IF(OutputOsiris!A152&lt;&gt;"9999999",OutputOsiris!A152,""),"")</f>
        <v/>
      </c>
      <c r="E152" s="76" t="str">
        <f t="shared" si="103"/>
        <v/>
      </c>
      <c r="F152" s="143" t="str">
        <f t="shared" si="104"/>
        <v/>
      </c>
      <c r="G152" s="47" t="str">
        <f>IF(ISBLANK(OutputOsiris!B152),"",OutputOsiris!B152)</f>
        <v/>
      </c>
      <c r="H152" s="47">
        <f>IF(AND($AG$7&gt;0,OutputOsiris!$A152&lt;&gt;"9999999"),VLOOKUP(OutputOsiris!A152,$AD$9:$AG$1008,4,FALSE),"")</f>
        <v>0</v>
      </c>
      <c r="I152" s="47">
        <f t="shared" si="105"/>
        <v>0</v>
      </c>
      <c r="J152" s="47">
        <f>IF(AND($AL$7&gt;0,OutputOsiris!$A152&lt;&gt;"9999999"),VLOOKUP(OutputOsiris!A152,$AI$9:$AL$1008,4,FALSE),"")</f>
        <v>0</v>
      </c>
      <c r="K152" s="47">
        <f t="shared" si="106"/>
        <v>0</v>
      </c>
      <c r="L152" s="47" t="str">
        <f>IF(AND($AQ$7&gt;0,OutputOsiris!$A152&lt;&gt;"9999999"),VLOOKUP(OutputOsiris!A152,$AN$9:$AQ$1008,4,FALSE),"")</f>
        <v/>
      </c>
      <c r="M152" s="47" t="str">
        <f t="shared" si="107"/>
        <v/>
      </c>
      <c r="N152" s="47" t="str">
        <f>IF(AND($AV$7&gt;0,OutputOsiris!$A152&lt;&gt;"9999999"),VLOOKUP(OutputOsiris!A152,$AS$9:$AV$1008,4,FALSE),"")</f>
        <v/>
      </c>
      <c r="O152" s="47" t="str">
        <f t="shared" si="108"/>
        <v/>
      </c>
      <c r="P152" s="47" t="str">
        <f>IF(AND($BA$7&gt;0,OutputOsiris!$A152&lt;&gt;"9999999"),VLOOKUP(OutputOsiris!A152,$AX$9:$BA$1008,4,FALSE),"")</f>
        <v/>
      </c>
      <c r="Q152" s="47" t="str">
        <f t="shared" si="109"/>
        <v/>
      </c>
      <c r="R152" s="47" t="str">
        <f>IF(AND($BF$7&gt;0,OutputOsiris!$A152&lt;&gt;"9999999"),VLOOKUP(OutputOsiris!A152,$BC$9:$BF$1008,4,FALSE),"")</f>
        <v/>
      </c>
      <c r="S152" s="47" t="str">
        <f t="shared" si="110"/>
        <v/>
      </c>
      <c r="T152" s="47" t="str">
        <f>IF(AND($BK$7&gt;0,OutputOsiris!$A152&lt;&gt;"9999999"),VLOOKUP(OutputOsiris!A152,$BH$9:$BK$1008,4,FALSE),"")</f>
        <v/>
      </c>
      <c r="U152" s="47" t="str">
        <f t="shared" si="111"/>
        <v/>
      </c>
      <c r="V152" s="47" t="str">
        <f>IF(AND($BP$7&gt;0,OutputOsiris!$A152&lt;&gt;"9999999"),VLOOKUP(OutputOsiris!A152,$BM$9:$BP$1008,4,FALSE),"")</f>
        <v/>
      </c>
      <c r="W152" s="47" t="str">
        <f t="shared" si="112"/>
        <v/>
      </c>
      <c r="X152" s="47" t="str">
        <f>IF(AND($BU$7&gt;0,OutputOsiris!$A152&lt;&gt;"9999999"),VLOOKUP(OutputOsiris!A152,$BR$9:$BU$1008,4,FALSE),"")</f>
        <v/>
      </c>
      <c r="Y152" s="47" t="str">
        <f t="shared" si="113"/>
        <v/>
      </c>
      <c r="Z152" s="47" t="str">
        <f>IF(AND($BZ$7&gt;0,OutputOsiris!$A152&lt;&gt;"9999999"),VLOOKUP(OutputOsiris!A152,$BW$9:$BZ$1008,4,FALSE),"")</f>
        <v/>
      </c>
      <c r="AA152" s="47" t="str">
        <f t="shared" si="114"/>
        <v/>
      </c>
      <c r="AB152" s="47">
        <f t="shared" si="115"/>
        <v>0</v>
      </c>
      <c r="AC152" s="47">
        <f t="shared" si="116"/>
        <v>0</v>
      </c>
      <c r="AD152" s="47" t="str">
        <f t="shared" si="117"/>
        <v/>
      </c>
      <c r="AE152" s="48" t="str">
        <f>IF(ISBLANK(AF152),"",VLOOKUP(AD152,OutputOsiris!$A$9:$A$1008,1,FALSE))</f>
        <v/>
      </c>
      <c r="AF152" s="111"/>
      <c r="AG152" s="78"/>
      <c r="AH152" s="148" t="str">
        <f t="shared" si="91"/>
        <v/>
      </c>
      <c r="AI152" s="47" t="str">
        <f t="shared" si="118"/>
        <v/>
      </c>
      <c r="AJ152" s="48" t="str">
        <f>IF(ISBLANK(AK152),"",VLOOKUP(AI152,OutputOsiris!$A$9:$A$1008,1,FALSE))</f>
        <v/>
      </c>
      <c r="AK152" s="112"/>
      <c r="AL152" s="78"/>
      <c r="AM152" s="148" t="str">
        <f t="shared" si="92"/>
        <v/>
      </c>
      <c r="AN152" s="47" t="str">
        <f t="shared" si="119"/>
        <v/>
      </c>
      <c r="AO152" s="48" t="str">
        <f>IF(ISBLANK(AP152),"",VLOOKUP(AN152,OutputOsiris!$A$9:$A$1008,1,FALSE))</f>
        <v/>
      </c>
      <c r="AP152" s="111"/>
      <c r="AQ152" s="78"/>
      <c r="AR152" s="148" t="str">
        <f t="shared" si="93"/>
        <v/>
      </c>
      <c r="AS152" s="47" t="str">
        <f t="shared" si="120"/>
        <v/>
      </c>
      <c r="AT152" s="48" t="str">
        <f>IF(ISBLANK(AU152),"",VLOOKUP(AS152,OutputOsiris!$A$9:$A$1008,1,FALSE))</f>
        <v/>
      </c>
      <c r="AU152" s="111"/>
      <c r="AV152" s="78"/>
      <c r="AW152" s="148" t="str">
        <f t="shared" si="94"/>
        <v/>
      </c>
      <c r="AX152" s="47" t="str">
        <f t="shared" si="121"/>
        <v/>
      </c>
      <c r="AY152" s="48" t="str">
        <f>IF(ISBLANK(AZ152),"",VLOOKUP(AX152,OutputOsiris!$A$9:$A$1008,1,FALSE))</f>
        <v/>
      </c>
      <c r="AZ152" s="111"/>
      <c r="BA152" s="78"/>
      <c r="BB152" s="148" t="str">
        <f t="shared" si="95"/>
        <v/>
      </c>
      <c r="BC152" s="47" t="str">
        <f t="shared" si="122"/>
        <v/>
      </c>
      <c r="BD152" s="48" t="str">
        <f>IF(ISBLANK(BE152),"",VLOOKUP(BC152,OutputOsiris!$A$9:$A$1008,1,FALSE))</f>
        <v/>
      </c>
      <c r="BE152" s="111"/>
      <c r="BF152" s="78"/>
      <c r="BG152" s="148" t="str">
        <f t="shared" si="96"/>
        <v/>
      </c>
      <c r="BH152" s="47" t="str">
        <f t="shared" si="123"/>
        <v/>
      </c>
      <c r="BI152" s="48" t="str">
        <f>IF(ISBLANK(BJ152),"",VLOOKUP(BH152,OutputOsiris!$A$9:$A$1008,1,FALSE))</f>
        <v/>
      </c>
      <c r="BJ152" s="111"/>
      <c r="BK152" s="78"/>
      <c r="BL152" s="148" t="str">
        <f t="shared" si="97"/>
        <v/>
      </c>
      <c r="BM152" s="47" t="str">
        <f t="shared" si="124"/>
        <v/>
      </c>
      <c r="BN152" s="48" t="str">
        <f>IF(ISBLANK(BO152),"",VLOOKUP(BM152,OutputOsiris!$A$9:$A$1008,1,FALSE))</f>
        <v/>
      </c>
      <c r="BO152" s="111"/>
      <c r="BP152" s="78"/>
      <c r="BQ152" s="148" t="str">
        <f t="shared" si="98"/>
        <v/>
      </c>
      <c r="BR152" s="47" t="str">
        <f t="shared" si="125"/>
        <v/>
      </c>
      <c r="BS152" s="48" t="str">
        <f>IF(ISBLANK(BT152),"",VLOOKUP(BR152,OutputOsiris!$A$9:$A$1008,1,FALSE))</f>
        <v/>
      </c>
      <c r="BT152" s="111"/>
      <c r="BU152" s="78"/>
      <c r="BV152" s="148" t="str">
        <f t="shared" si="99"/>
        <v/>
      </c>
      <c r="BW152" s="47" t="str">
        <f t="shared" si="126"/>
        <v/>
      </c>
      <c r="BX152" s="48" t="str">
        <f>IF(ISBLANK(BY152),"",VLOOKUP(BW152,OutputOsiris!$A$9:$A$1008,1,FALSE))</f>
        <v/>
      </c>
      <c r="BY152" s="111"/>
      <c r="BZ152" s="78"/>
      <c r="CA152" s="148" t="str">
        <f t="shared" si="100"/>
        <v/>
      </c>
    </row>
    <row r="153" spans="1:79" x14ac:dyDescent="0.2">
      <c r="A153" s="47" t="str">
        <f>IF($H$1="Score",IF(OutputOsiris!A153&lt;&gt;"9999999",OutputOsiris!A153,""),"")</f>
        <v/>
      </c>
      <c r="B153" s="76" t="str">
        <f t="shared" si="101"/>
        <v/>
      </c>
      <c r="C153" s="143" t="str">
        <f t="shared" si="102"/>
        <v/>
      </c>
      <c r="D153" s="47" t="str">
        <f>IF($H$1="Cijfer",IF(OutputOsiris!A153&lt;&gt;"9999999",OutputOsiris!A153,""),"")</f>
        <v/>
      </c>
      <c r="E153" s="76" t="str">
        <f t="shared" si="103"/>
        <v/>
      </c>
      <c r="F153" s="143" t="str">
        <f t="shared" si="104"/>
        <v/>
      </c>
      <c r="G153" s="47" t="str">
        <f>IF(ISBLANK(OutputOsiris!B153),"",OutputOsiris!B153)</f>
        <v/>
      </c>
      <c r="H153" s="47">
        <f>IF(AND($AG$7&gt;0,OutputOsiris!$A153&lt;&gt;"9999999"),VLOOKUP(OutputOsiris!A153,$AD$9:$AG$1008,4,FALSE),"")</f>
        <v>0</v>
      </c>
      <c r="I153" s="47">
        <f t="shared" si="105"/>
        <v>0</v>
      </c>
      <c r="J153" s="47">
        <f>IF(AND($AL$7&gt;0,OutputOsiris!$A153&lt;&gt;"9999999"),VLOOKUP(OutputOsiris!A153,$AI$9:$AL$1008,4,FALSE),"")</f>
        <v>0</v>
      </c>
      <c r="K153" s="47">
        <f t="shared" si="106"/>
        <v>0</v>
      </c>
      <c r="L153" s="47" t="str">
        <f>IF(AND($AQ$7&gt;0,OutputOsiris!$A153&lt;&gt;"9999999"),VLOOKUP(OutputOsiris!A153,$AN$9:$AQ$1008,4,FALSE),"")</f>
        <v/>
      </c>
      <c r="M153" s="47" t="str">
        <f t="shared" si="107"/>
        <v/>
      </c>
      <c r="N153" s="47" t="str">
        <f>IF(AND($AV$7&gt;0,OutputOsiris!$A153&lt;&gt;"9999999"),VLOOKUP(OutputOsiris!A153,$AS$9:$AV$1008,4,FALSE),"")</f>
        <v/>
      </c>
      <c r="O153" s="47" t="str">
        <f t="shared" si="108"/>
        <v/>
      </c>
      <c r="P153" s="47" t="str">
        <f>IF(AND($BA$7&gt;0,OutputOsiris!$A153&lt;&gt;"9999999"),VLOOKUP(OutputOsiris!A153,$AX$9:$BA$1008,4,FALSE),"")</f>
        <v/>
      </c>
      <c r="Q153" s="47" t="str">
        <f t="shared" si="109"/>
        <v/>
      </c>
      <c r="R153" s="47" t="str">
        <f>IF(AND($BF$7&gt;0,OutputOsiris!$A153&lt;&gt;"9999999"),VLOOKUP(OutputOsiris!A153,$BC$9:$BF$1008,4,FALSE),"")</f>
        <v/>
      </c>
      <c r="S153" s="47" t="str">
        <f t="shared" si="110"/>
        <v/>
      </c>
      <c r="T153" s="47" t="str">
        <f>IF(AND($BK$7&gt;0,OutputOsiris!$A153&lt;&gt;"9999999"),VLOOKUP(OutputOsiris!A153,$BH$9:$BK$1008,4,FALSE),"")</f>
        <v/>
      </c>
      <c r="U153" s="47" t="str">
        <f t="shared" si="111"/>
        <v/>
      </c>
      <c r="V153" s="47" t="str">
        <f>IF(AND($BP$7&gt;0,OutputOsiris!$A153&lt;&gt;"9999999"),VLOOKUP(OutputOsiris!A153,$BM$9:$BP$1008,4,FALSE),"")</f>
        <v/>
      </c>
      <c r="W153" s="47" t="str">
        <f t="shared" si="112"/>
        <v/>
      </c>
      <c r="X153" s="47" t="str">
        <f>IF(AND($BU$7&gt;0,OutputOsiris!$A153&lt;&gt;"9999999"),VLOOKUP(OutputOsiris!A153,$BR$9:$BU$1008,4,FALSE),"")</f>
        <v/>
      </c>
      <c r="Y153" s="47" t="str">
        <f t="shared" si="113"/>
        <v/>
      </c>
      <c r="Z153" s="47" t="str">
        <f>IF(AND($BZ$7&gt;0,OutputOsiris!$A153&lt;&gt;"9999999"),VLOOKUP(OutputOsiris!A153,$BW$9:$BZ$1008,4,FALSE),"")</f>
        <v/>
      </c>
      <c r="AA153" s="47" t="str">
        <f t="shared" si="114"/>
        <v/>
      </c>
      <c r="AB153" s="47">
        <f t="shared" si="115"/>
        <v>0</v>
      </c>
      <c r="AC153" s="47">
        <f t="shared" si="116"/>
        <v>0</v>
      </c>
      <c r="AD153" s="47" t="str">
        <f t="shared" si="117"/>
        <v/>
      </c>
      <c r="AE153" s="48" t="str">
        <f>IF(ISBLANK(AF153),"",VLOOKUP(AD153,OutputOsiris!$A$9:$A$1008,1,FALSE))</f>
        <v/>
      </c>
      <c r="AF153" s="111"/>
      <c r="AG153" s="78"/>
      <c r="AH153" s="148" t="str">
        <f t="shared" si="91"/>
        <v/>
      </c>
      <c r="AI153" s="47" t="str">
        <f t="shared" si="118"/>
        <v/>
      </c>
      <c r="AJ153" s="48" t="str">
        <f>IF(ISBLANK(AK153),"",VLOOKUP(AI153,OutputOsiris!$A$9:$A$1008,1,FALSE))</f>
        <v/>
      </c>
      <c r="AK153" s="112"/>
      <c r="AL153" s="78"/>
      <c r="AM153" s="148" t="str">
        <f t="shared" si="92"/>
        <v/>
      </c>
      <c r="AN153" s="47" t="str">
        <f t="shared" si="119"/>
        <v/>
      </c>
      <c r="AO153" s="48" t="str">
        <f>IF(ISBLANK(AP153),"",VLOOKUP(AN153,OutputOsiris!$A$9:$A$1008,1,FALSE))</f>
        <v/>
      </c>
      <c r="AP153" s="111"/>
      <c r="AQ153" s="78"/>
      <c r="AR153" s="148" t="str">
        <f t="shared" si="93"/>
        <v/>
      </c>
      <c r="AS153" s="47" t="str">
        <f t="shared" si="120"/>
        <v/>
      </c>
      <c r="AT153" s="48" t="str">
        <f>IF(ISBLANK(AU153),"",VLOOKUP(AS153,OutputOsiris!$A$9:$A$1008,1,FALSE))</f>
        <v/>
      </c>
      <c r="AU153" s="111"/>
      <c r="AV153" s="78"/>
      <c r="AW153" s="148" t="str">
        <f t="shared" si="94"/>
        <v/>
      </c>
      <c r="AX153" s="47" t="str">
        <f t="shared" si="121"/>
        <v/>
      </c>
      <c r="AY153" s="48" t="str">
        <f>IF(ISBLANK(AZ153),"",VLOOKUP(AX153,OutputOsiris!$A$9:$A$1008,1,FALSE))</f>
        <v/>
      </c>
      <c r="AZ153" s="111"/>
      <c r="BA153" s="78"/>
      <c r="BB153" s="148" t="str">
        <f t="shared" si="95"/>
        <v/>
      </c>
      <c r="BC153" s="47" t="str">
        <f t="shared" si="122"/>
        <v/>
      </c>
      <c r="BD153" s="48" t="str">
        <f>IF(ISBLANK(BE153),"",VLOOKUP(BC153,OutputOsiris!$A$9:$A$1008,1,FALSE))</f>
        <v/>
      </c>
      <c r="BE153" s="111"/>
      <c r="BF153" s="78"/>
      <c r="BG153" s="148" t="str">
        <f t="shared" si="96"/>
        <v/>
      </c>
      <c r="BH153" s="47" t="str">
        <f t="shared" si="123"/>
        <v/>
      </c>
      <c r="BI153" s="48" t="str">
        <f>IF(ISBLANK(BJ153),"",VLOOKUP(BH153,OutputOsiris!$A$9:$A$1008,1,FALSE))</f>
        <v/>
      </c>
      <c r="BJ153" s="111"/>
      <c r="BK153" s="78"/>
      <c r="BL153" s="148" t="str">
        <f t="shared" si="97"/>
        <v/>
      </c>
      <c r="BM153" s="47" t="str">
        <f t="shared" si="124"/>
        <v/>
      </c>
      <c r="BN153" s="48" t="str">
        <f>IF(ISBLANK(BO153),"",VLOOKUP(BM153,OutputOsiris!$A$9:$A$1008,1,FALSE))</f>
        <v/>
      </c>
      <c r="BO153" s="111"/>
      <c r="BP153" s="78"/>
      <c r="BQ153" s="148" t="str">
        <f t="shared" si="98"/>
        <v/>
      </c>
      <c r="BR153" s="47" t="str">
        <f t="shared" si="125"/>
        <v/>
      </c>
      <c r="BS153" s="48" t="str">
        <f>IF(ISBLANK(BT153),"",VLOOKUP(BR153,OutputOsiris!$A$9:$A$1008,1,FALSE))</f>
        <v/>
      </c>
      <c r="BT153" s="111"/>
      <c r="BU153" s="78"/>
      <c r="BV153" s="148" t="str">
        <f t="shared" si="99"/>
        <v/>
      </c>
      <c r="BW153" s="47" t="str">
        <f t="shared" si="126"/>
        <v/>
      </c>
      <c r="BX153" s="48" t="str">
        <f>IF(ISBLANK(BY153),"",VLOOKUP(BW153,OutputOsiris!$A$9:$A$1008,1,FALSE))</f>
        <v/>
      </c>
      <c r="BY153" s="111"/>
      <c r="BZ153" s="78"/>
      <c r="CA153" s="148" t="str">
        <f t="shared" si="100"/>
        <v/>
      </c>
    </row>
    <row r="154" spans="1:79" x14ac:dyDescent="0.2">
      <c r="A154" s="47" t="str">
        <f>IF($H$1="Score",IF(OutputOsiris!A154&lt;&gt;"9999999",OutputOsiris!A154,""),"")</f>
        <v/>
      </c>
      <c r="B154" s="76" t="str">
        <f t="shared" si="101"/>
        <v/>
      </c>
      <c r="C154" s="143" t="str">
        <f t="shared" si="102"/>
        <v/>
      </c>
      <c r="D154" s="47" t="str">
        <f>IF($H$1="Cijfer",IF(OutputOsiris!A154&lt;&gt;"9999999",OutputOsiris!A154,""),"")</f>
        <v/>
      </c>
      <c r="E154" s="76" t="str">
        <f t="shared" si="103"/>
        <v/>
      </c>
      <c r="F154" s="143" t="str">
        <f t="shared" si="104"/>
        <v/>
      </c>
      <c r="G154" s="47" t="str">
        <f>IF(ISBLANK(OutputOsiris!B154),"",OutputOsiris!B154)</f>
        <v/>
      </c>
      <c r="H154" s="47">
        <f>IF(AND($AG$7&gt;0,OutputOsiris!$A154&lt;&gt;"9999999"),VLOOKUP(OutputOsiris!A154,$AD$9:$AG$1008,4,FALSE),"")</f>
        <v>0</v>
      </c>
      <c r="I154" s="47">
        <f t="shared" si="105"/>
        <v>0</v>
      </c>
      <c r="J154" s="47">
        <f>IF(AND($AL$7&gt;0,OutputOsiris!$A154&lt;&gt;"9999999"),VLOOKUP(OutputOsiris!A154,$AI$9:$AL$1008,4,FALSE),"")</f>
        <v>0</v>
      </c>
      <c r="K154" s="47">
        <f t="shared" si="106"/>
        <v>0</v>
      </c>
      <c r="L154" s="47" t="str">
        <f>IF(AND($AQ$7&gt;0,OutputOsiris!$A154&lt;&gt;"9999999"),VLOOKUP(OutputOsiris!A154,$AN$9:$AQ$1008,4,FALSE),"")</f>
        <v/>
      </c>
      <c r="M154" s="47" t="str">
        <f t="shared" si="107"/>
        <v/>
      </c>
      <c r="N154" s="47" t="str">
        <f>IF(AND($AV$7&gt;0,OutputOsiris!$A154&lt;&gt;"9999999"),VLOOKUP(OutputOsiris!A154,$AS$9:$AV$1008,4,FALSE),"")</f>
        <v/>
      </c>
      <c r="O154" s="47" t="str">
        <f t="shared" si="108"/>
        <v/>
      </c>
      <c r="P154" s="47" t="str">
        <f>IF(AND($BA$7&gt;0,OutputOsiris!$A154&lt;&gt;"9999999"),VLOOKUP(OutputOsiris!A154,$AX$9:$BA$1008,4,FALSE),"")</f>
        <v/>
      </c>
      <c r="Q154" s="47" t="str">
        <f t="shared" si="109"/>
        <v/>
      </c>
      <c r="R154" s="47" t="str">
        <f>IF(AND($BF$7&gt;0,OutputOsiris!$A154&lt;&gt;"9999999"),VLOOKUP(OutputOsiris!A154,$BC$9:$BF$1008,4,FALSE),"")</f>
        <v/>
      </c>
      <c r="S154" s="47" t="str">
        <f t="shared" si="110"/>
        <v/>
      </c>
      <c r="T154" s="47" t="str">
        <f>IF(AND($BK$7&gt;0,OutputOsiris!$A154&lt;&gt;"9999999"),VLOOKUP(OutputOsiris!A154,$BH$9:$BK$1008,4,FALSE),"")</f>
        <v/>
      </c>
      <c r="U154" s="47" t="str">
        <f t="shared" si="111"/>
        <v/>
      </c>
      <c r="V154" s="47" t="str">
        <f>IF(AND($BP$7&gt;0,OutputOsiris!$A154&lt;&gt;"9999999"),VLOOKUP(OutputOsiris!A154,$BM$9:$BP$1008,4,FALSE),"")</f>
        <v/>
      </c>
      <c r="W154" s="47" t="str">
        <f t="shared" si="112"/>
        <v/>
      </c>
      <c r="X154" s="47" t="str">
        <f>IF(AND($BU$7&gt;0,OutputOsiris!$A154&lt;&gt;"9999999"),VLOOKUP(OutputOsiris!A154,$BR$9:$BU$1008,4,FALSE),"")</f>
        <v/>
      </c>
      <c r="Y154" s="47" t="str">
        <f t="shared" si="113"/>
        <v/>
      </c>
      <c r="Z154" s="47" t="str">
        <f>IF(AND($BZ$7&gt;0,OutputOsiris!$A154&lt;&gt;"9999999"),VLOOKUP(OutputOsiris!A154,$BW$9:$BZ$1008,4,FALSE),"")</f>
        <v/>
      </c>
      <c r="AA154" s="47" t="str">
        <f t="shared" si="114"/>
        <v/>
      </c>
      <c r="AB154" s="47">
        <f t="shared" si="115"/>
        <v>0</v>
      </c>
      <c r="AC154" s="47">
        <f t="shared" si="116"/>
        <v>0</v>
      </c>
      <c r="AD154" s="47" t="str">
        <f t="shared" si="117"/>
        <v/>
      </c>
      <c r="AE154" s="48" t="str">
        <f>IF(ISBLANK(AF154),"",VLOOKUP(AD154,OutputOsiris!$A$9:$A$1008,1,FALSE))</f>
        <v/>
      </c>
      <c r="AF154" s="111"/>
      <c r="AG154" s="78"/>
      <c r="AH154" s="148" t="str">
        <f t="shared" si="91"/>
        <v/>
      </c>
      <c r="AI154" s="47" t="str">
        <f t="shared" si="118"/>
        <v/>
      </c>
      <c r="AJ154" s="48" t="str">
        <f>IF(ISBLANK(AK154),"",VLOOKUP(AI154,OutputOsiris!$A$9:$A$1008,1,FALSE))</f>
        <v/>
      </c>
      <c r="AK154" s="112"/>
      <c r="AL154" s="78"/>
      <c r="AM154" s="148" t="str">
        <f t="shared" si="92"/>
        <v/>
      </c>
      <c r="AN154" s="47" t="str">
        <f t="shared" si="119"/>
        <v/>
      </c>
      <c r="AO154" s="48" t="str">
        <f>IF(ISBLANK(AP154),"",VLOOKUP(AN154,OutputOsiris!$A$9:$A$1008,1,FALSE))</f>
        <v/>
      </c>
      <c r="AP154" s="111"/>
      <c r="AQ154" s="78"/>
      <c r="AR154" s="148" t="str">
        <f t="shared" si="93"/>
        <v/>
      </c>
      <c r="AS154" s="47" t="str">
        <f t="shared" si="120"/>
        <v/>
      </c>
      <c r="AT154" s="48" t="str">
        <f>IF(ISBLANK(AU154),"",VLOOKUP(AS154,OutputOsiris!$A$9:$A$1008,1,FALSE))</f>
        <v/>
      </c>
      <c r="AU154" s="111"/>
      <c r="AV154" s="78"/>
      <c r="AW154" s="148" t="str">
        <f t="shared" si="94"/>
        <v/>
      </c>
      <c r="AX154" s="47" t="str">
        <f t="shared" si="121"/>
        <v/>
      </c>
      <c r="AY154" s="48" t="str">
        <f>IF(ISBLANK(AZ154),"",VLOOKUP(AX154,OutputOsiris!$A$9:$A$1008,1,FALSE))</f>
        <v/>
      </c>
      <c r="AZ154" s="111"/>
      <c r="BA154" s="78"/>
      <c r="BB154" s="148" t="str">
        <f t="shared" si="95"/>
        <v/>
      </c>
      <c r="BC154" s="47" t="str">
        <f t="shared" si="122"/>
        <v/>
      </c>
      <c r="BD154" s="48" t="str">
        <f>IF(ISBLANK(BE154),"",VLOOKUP(BC154,OutputOsiris!$A$9:$A$1008,1,FALSE))</f>
        <v/>
      </c>
      <c r="BE154" s="111"/>
      <c r="BF154" s="78"/>
      <c r="BG154" s="148" t="str">
        <f t="shared" si="96"/>
        <v/>
      </c>
      <c r="BH154" s="47" t="str">
        <f t="shared" si="123"/>
        <v/>
      </c>
      <c r="BI154" s="48" t="str">
        <f>IF(ISBLANK(BJ154),"",VLOOKUP(BH154,OutputOsiris!$A$9:$A$1008,1,FALSE))</f>
        <v/>
      </c>
      <c r="BJ154" s="111"/>
      <c r="BK154" s="78"/>
      <c r="BL154" s="148" t="str">
        <f t="shared" si="97"/>
        <v/>
      </c>
      <c r="BM154" s="47" t="str">
        <f t="shared" si="124"/>
        <v/>
      </c>
      <c r="BN154" s="48" t="str">
        <f>IF(ISBLANK(BO154),"",VLOOKUP(BM154,OutputOsiris!$A$9:$A$1008,1,FALSE))</f>
        <v/>
      </c>
      <c r="BO154" s="111"/>
      <c r="BP154" s="78"/>
      <c r="BQ154" s="148" t="str">
        <f t="shared" si="98"/>
        <v/>
      </c>
      <c r="BR154" s="47" t="str">
        <f t="shared" si="125"/>
        <v/>
      </c>
      <c r="BS154" s="48" t="str">
        <f>IF(ISBLANK(BT154),"",VLOOKUP(BR154,OutputOsiris!$A$9:$A$1008,1,FALSE))</f>
        <v/>
      </c>
      <c r="BT154" s="111"/>
      <c r="BU154" s="78"/>
      <c r="BV154" s="148" t="str">
        <f t="shared" si="99"/>
        <v/>
      </c>
      <c r="BW154" s="47" t="str">
        <f t="shared" si="126"/>
        <v/>
      </c>
      <c r="BX154" s="48" t="str">
        <f>IF(ISBLANK(BY154),"",VLOOKUP(BW154,OutputOsiris!$A$9:$A$1008,1,FALSE))</f>
        <v/>
      </c>
      <c r="BY154" s="111"/>
      <c r="BZ154" s="78"/>
      <c r="CA154" s="148" t="str">
        <f t="shared" si="100"/>
        <v/>
      </c>
    </row>
    <row r="155" spans="1:79" x14ac:dyDescent="0.2">
      <c r="A155" s="47" t="str">
        <f>IF($H$1="Score",IF(OutputOsiris!A155&lt;&gt;"9999999",OutputOsiris!A155,""),"")</f>
        <v/>
      </c>
      <c r="B155" s="76" t="str">
        <f t="shared" si="101"/>
        <v/>
      </c>
      <c r="C155" s="143" t="str">
        <f t="shared" si="102"/>
        <v/>
      </c>
      <c r="D155" s="47" t="str">
        <f>IF($H$1="Cijfer",IF(OutputOsiris!A155&lt;&gt;"9999999",OutputOsiris!A155,""),"")</f>
        <v/>
      </c>
      <c r="E155" s="76" t="str">
        <f t="shared" si="103"/>
        <v/>
      </c>
      <c r="F155" s="143" t="str">
        <f t="shared" si="104"/>
        <v/>
      </c>
      <c r="G155" s="47" t="str">
        <f>IF(ISBLANK(OutputOsiris!B155),"",OutputOsiris!B155)</f>
        <v/>
      </c>
      <c r="H155" s="47">
        <f>IF(AND($AG$7&gt;0,OutputOsiris!$A155&lt;&gt;"9999999"),VLOOKUP(OutputOsiris!A155,$AD$9:$AG$1008,4,FALSE),"")</f>
        <v>0</v>
      </c>
      <c r="I155" s="47">
        <f t="shared" si="105"/>
        <v>0</v>
      </c>
      <c r="J155" s="47">
        <f>IF(AND($AL$7&gt;0,OutputOsiris!$A155&lt;&gt;"9999999"),VLOOKUP(OutputOsiris!A155,$AI$9:$AL$1008,4,FALSE),"")</f>
        <v>0</v>
      </c>
      <c r="K155" s="47">
        <f t="shared" si="106"/>
        <v>0</v>
      </c>
      <c r="L155" s="47" t="str">
        <f>IF(AND($AQ$7&gt;0,OutputOsiris!$A155&lt;&gt;"9999999"),VLOOKUP(OutputOsiris!A155,$AN$9:$AQ$1008,4,FALSE),"")</f>
        <v/>
      </c>
      <c r="M155" s="47" t="str">
        <f t="shared" si="107"/>
        <v/>
      </c>
      <c r="N155" s="47" t="str">
        <f>IF(AND($AV$7&gt;0,OutputOsiris!$A155&lt;&gt;"9999999"),VLOOKUP(OutputOsiris!A155,$AS$9:$AV$1008,4,FALSE),"")</f>
        <v/>
      </c>
      <c r="O155" s="47" t="str">
        <f t="shared" si="108"/>
        <v/>
      </c>
      <c r="P155" s="47" t="str">
        <f>IF(AND($BA$7&gt;0,OutputOsiris!$A155&lt;&gt;"9999999"),VLOOKUP(OutputOsiris!A155,$AX$9:$BA$1008,4,FALSE),"")</f>
        <v/>
      </c>
      <c r="Q155" s="47" t="str">
        <f t="shared" si="109"/>
        <v/>
      </c>
      <c r="R155" s="47" t="str">
        <f>IF(AND($BF$7&gt;0,OutputOsiris!$A155&lt;&gt;"9999999"),VLOOKUP(OutputOsiris!A155,$BC$9:$BF$1008,4,FALSE),"")</f>
        <v/>
      </c>
      <c r="S155" s="47" t="str">
        <f t="shared" si="110"/>
        <v/>
      </c>
      <c r="T155" s="47" t="str">
        <f>IF(AND($BK$7&gt;0,OutputOsiris!$A155&lt;&gt;"9999999"),VLOOKUP(OutputOsiris!A155,$BH$9:$BK$1008,4,FALSE),"")</f>
        <v/>
      </c>
      <c r="U155" s="47" t="str">
        <f t="shared" si="111"/>
        <v/>
      </c>
      <c r="V155" s="47" t="str">
        <f>IF(AND($BP$7&gt;0,OutputOsiris!$A155&lt;&gt;"9999999"),VLOOKUP(OutputOsiris!A155,$BM$9:$BP$1008,4,FALSE),"")</f>
        <v/>
      </c>
      <c r="W155" s="47" t="str">
        <f t="shared" si="112"/>
        <v/>
      </c>
      <c r="X155" s="47" t="str">
        <f>IF(AND($BU$7&gt;0,OutputOsiris!$A155&lt;&gt;"9999999"),VLOOKUP(OutputOsiris!A155,$BR$9:$BU$1008,4,FALSE),"")</f>
        <v/>
      </c>
      <c r="Y155" s="47" t="str">
        <f t="shared" si="113"/>
        <v/>
      </c>
      <c r="Z155" s="47" t="str">
        <f>IF(AND($BZ$7&gt;0,OutputOsiris!$A155&lt;&gt;"9999999"),VLOOKUP(OutputOsiris!A155,$BW$9:$BZ$1008,4,FALSE),"")</f>
        <v/>
      </c>
      <c r="AA155" s="47" t="str">
        <f t="shared" si="114"/>
        <v/>
      </c>
      <c r="AB155" s="47">
        <f t="shared" si="115"/>
        <v>0</v>
      </c>
      <c r="AC155" s="47">
        <f t="shared" si="116"/>
        <v>0</v>
      </c>
      <c r="AD155" s="47" t="str">
        <f t="shared" si="117"/>
        <v/>
      </c>
      <c r="AE155" s="48" t="str">
        <f>IF(ISBLANK(AF155),"",VLOOKUP(AD155,OutputOsiris!$A$9:$A$1008,1,FALSE))</f>
        <v/>
      </c>
      <c r="AF155" s="111"/>
      <c r="AG155" s="78"/>
      <c r="AH155" s="148" t="str">
        <f t="shared" si="91"/>
        <v/>
      </c>
      <c r="AI155" s="47" t="str">
        <f t="shared" si="118"/>
        <v/>
      </c>
      <c r="AJ155" s="48" t="str">
        <f>IF(ISBLANK(AK155),"",VLOOKUP(AI155,OutputOsiris!$A$9:$A$1008,1,FALSE))</f>
        <v/>
      </c>
      <c r="AK155" s="112"/>
      <c r="AL155" s="78"/>
      <c r="AM155" s="148" t="str">
        <f t="shared" si="92"/>
        <v/>
      </c>
      <c r="AN155" s="47" t="str">
        <f t="shared" si="119"/>
        <v/>
      </c>
      <c r="AO155" s="48" t="str">
        <f>IF(ISBLANK(AP155),"",VLOOKUP(AN155,OutputOsiris!$A$9:$A$1008,1,FALSE))</f>
        <v/>
      </c>
      <c r="AP155" s="111"/>
      <c r="AQ155" s="78"/>
      <c r="AR155" s="148" t="str">
        <f t="shared" si="93"/>
        <v/>
      </c>
      <c r="AS155" s="47" t="str">
        <f t="shared" si="120"/>
        <v/>
      </c>
      <c r="AT155" s="48" t="str">
        <f>IF(ISBLANK(AU155),"",VLOOKUP(AS155,OutputOsiris!$A$9:$A$1008,1,FALSE))</f>
        <v/>
      </c>
      <c r="AU155" s="111"/>
      <c r="AV155" s="78"/>
      <c r="AW155" s="148" t="str">
        <f t="shared" si="94"/>
        <v/>
      </c>
      <c r="AX155" s="47" t="str">
        <f t="shared" si="121"/>
        <v/>
      </c>
      <c r="AY155" s="48" t="str">
        <f>IF(ISBLANK(AZ155),"",VLOOKUP(AX155,OutputOsiris!$A$9:$A$1008,1,FALSE))</f>
        <v/>
      </c>
      <c r="AZ155" s="111"/>
      <c r="BA155" s="78"/>
      <c r="BB155" s="148" t="str">
        <f t="shared" si="95"/>
        <v/>
      </c>
      <c r="BC155" s="47" t="str">
        <f t="shared" si="122"/>
        <v/>
      </c>
      <c r="BD155" s="48" t="str">
        <f>IF(ISBLANK(BE155),"",VLOOKUP(BC155,OutputOsiris!$A$9:$A$1008,1,FALSE))</f>
        <v/>
      </c>
      <c r="BE155" s="111"/>
      <c r="BF155" s="78"/>
      <c r="BG155" s="148" t="str">
        <f t="shared" si="96"/>
        <v/>
      </c>
      <c r="BH155" s="47" t="str">
        <f t="shared" si="123"/>
        <v/>
      </c>
      <c r="BI155" s="48" t="str">
        <f>IF(ISBLANK(BJ155),"",VLOOKUP(BH155,OutputOsiris!$A$9:$A$1008,1,FALSE))</f>
        <v/>
      </c>
      <c r="BJ155" s="111"/>
      <c r="BK155" s="78"/>
      <c r="BL155" s="148" t="str">
        <f t="shared" si="97"/>
        <v/>
      </c>
      <c r="BM155" s="47" t="str">
        <f t="shared" si="124"/>
        <v/>
      </c>
      <c r="BN155" s="48" t="str">
        <f>IF(ISBLANK(BO155),"",VLOOKUP(BM155,OutputOsiris!$A$9:$A$1008,1,FALSE))</f>
        <v/>
      </c>
      <c r="BO155" s="111"/>
      <c r="BP155" s="78"/>
      <c r="BQ155" s="148" t="str">
        <f t="shared" si="98"/>
        <v/>
      </c>
      <c r="BR155" s="47" t="str">
        <f t="shared" si="125"/>
        <v/>
      </c>
      <c r="BS155" s="48" t="str">
        <f>IF(ISBLANK(BT155),"",VLOOKUP(BR155,OutputOsiris!$A$9:$A$1008,1,FALSE))</f>
        <v/>
      </c>
      <c r="BT155" s="111"/>
      <c r="BU155" s="78"/>
      <c r="BV155" s="148" t="str">
        <f t="shared" si="99"/>
        <v/>
      </c>
      <c r="BW155" s="47" t="str">
        <f t="shared" si="126"/>
        <v/>
      </c>
      <c r="BX155" s="48" t="str">
        <f>IF(ISBLANK(BY155),"",VLOOKUP(BW155,OutputOsiris!$A$9:$A$1008,1,FALSE))</f>
        <v/>
      </c>
      <c r="BY155" s="111"/>
      <c r="BZ155" s="78"/>
      <c r="CA155" s="148" t="str">
        <f t="shared" si="100"/>
        <v/>
      </c>
    </row>
    <row r="156" spans="1:79" x14ac:dyDescent="0.2">
      <c r="A156" s="47" t="str">
        <f>IF($H$1="Score",IF(OutputOsiris!A156&lt;&gt;"9999999",OutputOsiris!A156,""),"")</f>
        <v/>
      </c>
      <c r="B156" s="76" t="str">
        <f t="shared" si="101"/>
        <v/>
      </c>
      <c r="C156" s="143" t="str">
        <f t="shared" si="102"/>
        <v/>
      </c>
      <c r="D156" s="47" t="str">
        <f>IF($H$1="Cijfer",IF(OutputOsiris!A156&lt;&gt;"9999999",OutputOsiris!A156,""),"")</f>
        <v/>
      </c>
      <c r="E156" s="76" t="str">
        <f t="shared" si="103"/>
        <v/>
      </c>
      <c r="F156" s="143" t="str">
        <f t="shared" si="104"/>
        <v/>
      </c>
      <c r="G156" s="47" t="str">
        <f>IF(ISBLANK(OutputOsiris!B156),"",OutputOsiris!B156)</f>
        <v/>
      </c>
      <c r="H156" s="47">
        <f>IF(AND($AG$7&gt;0,OutputOsiris!$A156&lt;&gt;"9999999"),VLOOKUP(OutputOsiris!A156,$AD$9:$AG$1008,4,FALSE),"")</f>
        <v>0</v>
      </c>
      <c r="I156" s="47">
        <f t="shared" si="105"/>
        <v>0</v>
      </c>
      <c r="J156" s="47">
        <f>IF(AND($AL$7&gt;0,OutputOsiris!$A156&lt;&gt;"9999999"),VLOOKUP(OutputOsiris!A156,$AI$9:$AL$1008,4,FALSE),"")</f>
        <v>0</v>
      </c>
      <c r="K156" s="47">
        <f t="shared" si="106"/>
        <v>0</v>
      </c>
      <c r="L156" s="47" t="str">
        <f>IF(AND($AQ$7&gt;0,OutputOsiris!$A156&lt;&gt;"9999999"),VLOOKUP(OutputOsiris!A156,$AN$9:$AQ$1008,4,FALSE),"")</f>
        <v/>
      </c>
      <c r="M156" s="47" t="str">
        <f t="shared" si="107"/>
        <v/>
      </c>
      <c r="N156" s="47" t="str">
        <f>IF(AND($AV$7&gt;0,OutputOsiris!$A156&lt;&gt;"9999999"),VLOOKUP(OutputOsiris!A156,$AS$9:$AV$1008,4,FALSE),"")</f>
        <v/>
      </c>
      <c r="O156" s="47" t="str">
        <f t="shared" si="108"/>
        <v/>
      </c>
      <c r="P156" s="47" t="str">
        <f>IF(AND($BA$7&gt;0,OutputOsiris!$A156&lt;&gt;"9999999"),VLOOKUP(OutputOsiris!A156,$AX$9:$BA$1008,4,FALSE),"")</f>
        <v/>
      </c>
      <c r="Q156" s="47" t="str">
        <f t="shared" si="109"/>
        <v/>
      </c>
      <c r="R156" s="47" t="str">
        <f>IF(AND($BF$7&gt;0,OutputOsiris!$A156&lt;&gt;"9999999"),VLOOKUP(OutputOsiris!A156,$BC$9:$BF$1008,4,FALSE),"")</f>
        <v/>
      </c>
      <c r="S156" s="47" t="str">
        <f t="shared" si="110"/>
        <v/>
      </c>
      <c r="T156" s="47" t="str">
        <f>IF(AND($BK$7&gt;0,OutputOsiris!$A156&lt;&gt;"9999999"),VLOOKUP(OutputOsiris!A156,$BH$9:$BK$1008,4,FALSE),"")</f>
        <v/>
      </c>
      <c r="U156" s="47" t="str">
        <f t="shared" si="111"/>
        <v/>
      </c>
      <c r="V156" s="47" t="str">
        <f>IF(AND($BP$7&gt;0,OutputOsiris!$A156&lt;&gt;"9999999"),VLOOKUP(OutputOsiris!A156,$BM$9:$BP$1008,4,FALSE),"")</f>
        <v/>
      </c>
      <c r="W156" s="47" t="str">
        <f t="shared" si="112"/>
        <v/>
      </c>
      <c r="X156" s="47" t="str">
        <f>IF(AND($BU$7&gt;0,OutputOsiris!$A156&lt;&gt;"9999999"),VLOOKUP(OutputOsiris!A156,$BR$9:$BU$1008,4,FALSE),"")</f>
        <v/>
      </c>
      <c r="Y156" s="47" t="str">
        <f t="shared" si="113"/>
        <v/>
      </c>
      <c r="Z156" s="47" t="str">
        <f>IF(AND($BZ$7&gt;0,OutputOsiris!$A156&lt;&gt;"9999999"),VLOOKUP(OutputOsiris!A156,$BW$9:$BZ$1008,4,FALSE),"")</f>
        <v/>
      </c>
      <c r="AA156" s="47" t="str">
        <f t="shared" si="114"/>
        <v/>
      </c>
      <c r="AB156" s="47">
        <f t="shared" si="115"/>
        <v>0</v>
      </c>
      <c r="AC156" s="47">
        <f t="shared" si="116"/>
        <v>0</v>
      </c>
      <c r="AD156" s="47" t="str">
        <f t="shared" si="117"/>
        <v/>
      </c>
      <c r="AE156" s="48" t="str">
        <f>IF(ISBLANK(AF156),"",VLOOKUP(AD156,OutputOsiris!$A$9:$A$1008,1,FALSE))</f>
        <v/>
      </c>
      <c r="AF156" s="111"/>
      <c r="AG156" s="78"/>
      <c r="AH156" s="148" t="str">
        <f t="shared" si="91"/>
        <v/>
      </c>
      <c r="AI156" s="47" t="str">
        <f t="shared" si="118"/>
        <v/>
      </c>
      <c r="AJ156" s="48" t="str">
        <f>IF(ISBLANK(AK156),"",VLOOKUP(AI156,OutputOsiris!$A$9:$A$1008,1,FALSE))</f>
        <v/>
      </c>
      <c r="AK156" s="112"/>
      <c r="AL156" s="78"/>
      <c r="AM156" s="148" t="str">
        <f t="shared" si="92"/>
        <v/>
      </c>
      <c r="AN156" s="47" t="str">
        <f t="shared" si="119"/>
        <v/>
      </c>
      <c r="AO156" s="48" t="str">
        <f>IF(ISBLANK(AP156),"",VLOOKUP(AN156,OutputOsiris!$A$9:$A$1008,1,FALSE))</f>
        <v/>
      </c>
      <c r="AP156" s="111"/>
      <c r="AQ156" s="78"/>
      <c r="AR156" s="148" t="str">
        <f t="shared" si="93"/>
        <v/>
      </c>
      <c r="AS156" s="47" t="str">
        <f t="shared" si="120"/>
        <v/>
      </c>
      <c r="AT156" s="48" t="str">
        <f>IF(ISBLANK(AU156),"",VLOOKUP(AS156,OutputOsiris!$A$9:$A$1008,1,FALSE))</f>
        <v/>
      </c>
      <c r="AU156" s="111"/>
      <c r="AV156" s="78"/>
      <c r="AW156" s="148" t="str">
        <f t="shared" si="94"/>
        <v/>
      </c>
      <c r="AX156" s="47" t="str">
        <f t="shared" si="121"/>
        <v/>
      </c>
      <c r="AY156" s="48" t="str">
        <f>IF(ISBLANK(AZ156),"",VLOOKUP(AX156,OutputOsiris!$A$9:$A$1008,1,FALSE))</f>
        <v/>
      </c>
      <c r="AZ156" s="111"/>
      <c r="BA156" s="78"/>
      <c r="BB156" s="148" t="str">
        <f t="shared" si="95"/>
        <v/>
      </c>
      <c r="BC156" s="47" t="str">
        <f t="shared" si="122"/>
        <v/>
      </c>
      <c r="BD156" s="48" t="str">
        <f>IF(ISBLANK(BE156),"",VLOOKUP(BC156,OutputOsiris!$A$9:$A$1008,1,FALSE))</f>
        <v/>
      </c>
      <c r="BE156" s="111"/>
      <c r="BF156" s="78"/>
      <c r="BG156" s="148" t="str">
        <f t="shared" si="96"/>
        <v/>
      </c>
      <c r="BH156" s="47" t="str">
        <f t="shared" si="123"/>
        <v/>
      </c>
      <c r="BI156" s="48" t="str">
        <f>IF(ISBLANK(BJ156),"",VLOOKUP(BH156,OutputOsiris!$A$9:$A$1008,1,FALSE))</f>
        <v/>
      </c>
      <c r="BJ156" s="111"/>
      <c r="BK156" s="78"/>
      <c r="BL156" s="148" t="str">
        <f t="shared" si="97"/>
        <v/>
      </c>
      <c r="BM156" s="47" t="str">
        <f t="shared" si="124"/>
        <v/>
      </c>
      <c r="BN156" s="48" t="str">
        <f>IF(ISBLANK(BO156),"",VLOOKUP(BM156,OutputOsiris!$A$9:$A$1008,1,FALSE))</f>
        <v/>
      </c>
      <c r="BO156" s="111"/>
      <c r="BP156" s="78"/>
      <c r="BQ156" s="148" t="str">
        <f t="shared" si="98"/>
        <v/>
      </c>
      <c r="BR156" s="47" t="str">
        <f t="shared" si="125"/>
        <v/>
      </c>
      <c r="BS156" s="48" t="str">
        <f>IF(ISBLANK(BT156),"",VLOOKUP(BR156,OutputOsiris!$A$9:$A$1008,1,FALSE))</f>
        <v/>
      </c>
      <c r="BT156" s="111"/>
      <c r="BU156" s="78"/>
      <c r="BV156" s="148" t="str">
        <f t="shared" si="99"/>
        <v/>
      </c>
      <c r="BW156" s="47" t="str">
        <f t="shared" si="126"/>
        <v/>
      </c>
      <c r="BX156" s="48" t="str">
        <f>IF(ISBLANK(BY156),"",VLOOKUP(BW156,OutputOsiris!$A$9:$A$1008,1,FALSE))</f>
        <v/>
      </c>
      <c r="BY156" s="111"/>
      <c r="BZ156" s="78"/>
      <c r="CA156" s="148" t="str">
        <f t="shared" si="100"/>
        <v/>
      </c>
    </row>
    <row r="157" spans="1:79" x14ac:dyDescent="0.2">
      <c r="A157" s="47" t="str">
        <f>IF($H$1="Score",IF(OutputOsiris!A157&lt;&gt;"9999999",OutputOsiris!A157,""),"")</f>
        <v/>
      </c>
      <c r="B157" s="76" t="str">
        <f t="shared" si="101"/>
        <v/>
      </c>
      <c r="C157" s="143" t="str">
        <f t="shared" si="102"/>
        <v/>
      </c>
      <c r="D157" s="47" t="str">
        <f>IF($H$1="Cijfer",IF(OutputOsiris!A157&lt;&gt;"9999999",OutputOsiris!A157,""),"")</f>
        <v/>
      </c>
      <c r="E157" s="76" t="str">
        <f t="shared" si="103"/>
        <v/>
      </c>
      <c r="F157" s="143" t="str">
        <f t="shared" si="104"/>
        <v/>
      </c>
      <c r="G157" s="47" t="str">
        <f>IF(ISBLANK(OutputOsiris!B157),"",OutputOsiris!B157)</f>
        <v/>
      </c>
      <c r="H157" s="47">
        <f>IF(AND($AG$7&gt;0,OutputOsiris!$A157&lt;&gt;"9999999"),VLOOKUP(OutputOsiris!A157,$AD$9:$AG$1008,4,FALSE),"")</f>
        <v>0</v>
      </c>
      <c r="I157" s="47">
        <f t="shared" si="105"/>
        <v>0</v>
      </c>
      <c r="J157" s="47">
        <f>IF(AND($AL$7&gt;0,OutputOsiris!$A157&lt;&gt;"9999999"),VLOOKUP(OutputOsiris!A157,$AI$9:$AL$1008,4,FALSE),"")</f>
        <v>0</v>
      </c>
      <c r="K157" s="47">
        <f t="shared" si="106"/>
        <v>0</v>
      </c>
      <c r="L157" s="47" t="str">
        <f>IF(AND($AQ$7&gt;0,OutputOsiris!$A157&lt;&gt;"9999999"),VLOOKUP(OutputOsiris!A157,$AN$9:$AQ$1008,4,FALSE),"")</f>
        <v/>
      </c>
      <c r="M157" s="47" t="str">
        <f t="shared" si="107"/>
        <v/>
      </c>
      <c r="N157" s="47" t="str">
        <f>IF(AND($AV$7&gt;0,OutputOsiris!$A157&lt;&gt;"9999999"),VLOOKUP(OutputOsiris!A157,$AS$9:$AV$1008,4,FALSE),"")</f>
        <v/>
      </c>
      <c r="O157" s="47" t="str">
        <f t="shared" si="108"/>
        <v/>
      </c>
      <c r="P157" s="47" t="str">
        <f>IF(AND($BA$7&gt;0,OutputOsiris!$A157&lt;&gt;"9999999"),VLOOKUP(OutputOsiris!A157,$AX$9:$BA$1008,4,FALSE),"")</f>
        <v/>
      </c>
      <c r="Q157" s="47" t="str">
        <f t="shared" si="109"/>
        <v/>
      </c>
      <c r="R157" s="47" t="str">
        <f>IF(AND($BF$7&gt;0,OutputOsiris!$A157&lt;&gt;"9999999"),VLOOKUP(OutputOsiris!A157,$BC$9:$BF$1008,4,FALSE),"")</f>
        <v/>
      </c>
      <c r="S157" s="47" t="str">
        <f t="shared" si="110"/>
        <v/>
      </c>
      <c r="T157" s="47" t="str">
        <f>IF(AND($BK$7&gt;0,OutputOsiris!$A157&lt;&gt;"9999999"),VLOOKUP(OutputOsiris!A157,$BH$9:$BK$1008,4,FALSE),"")</f>
        <v/>
      </c>
      <c r="U157" s="47" t="str">
        <f t="shared" si="111"/>
        <v/>
      </c>
      <c r="V157" s="47" t="str">
        <f>IF(AND($BP$7&gt;0,OutputOsiris!$A157&lt;&gt;"9999999"),VLOOKUP(OutputOsiris!A157,$BM$9:$BP$1008,4,FALSE),"")</f>
        <v/>
      </c>
      <c r="W157" s="47" t="str">
        <f t="shared" si="112"/>
        <v/>
      </c>
      <c r="X157" s="47" t="str">
        <f>IF(AND($BU$7&gt;0,OutputOsiris!$A157&lt;&gt;"9999999"),VLOOKUP(OutputOsiris!A157,$BR$9:$BU$1008,4,FALSE),"")</f>
        <v/>
      </c>
      <c r="Y157" s="47" t="str">
        <f t="shared" si="113"/>
        <v/>
      </c>
      <c r="Z157" s="47" t="str">
        <f>IF(AND($BZ$7&gt;0,OutputOsiris!$A157&lt;&gt;"9999999"),VLOOKUP(OutputOsiris!A157,$BW$9:$BZ$1008,4,FALSE),"")</f>
        <v/>
      </c>
      <c r="AA157" s="47" t="str">
        <f t="shared" si="114"/>
        <v/>
      </c>
      <c r="AB157" s="47">
        <f t="shared" si="115"/>
        <v>0</v>
      </c>
      <c r="AC157" s="47">
        <f t="shared" si="116"/>
        <v>0</v>
      </c>
      <c r="AD157" s="47" t="str">
        <f t="shared" si="117"/>
        <v/>
      </c>
      <c r="AE157" s="48" t="str">
        <f>IF(ISBLANK(AF157),"",VLOOKUP(AD157,OutputOsiris!$A$9:$A$1008,1,FALSE))</f>
        <v/>
      </c>
      <c r="AF157" s="111"/>
      <c r="AG157" s="78"/>
      <c r="AH157" s="148" t="str">
        <f t="shared" si="91"/>
        <v/>
      </c>
      <c r="AI157" s="47" t="str">
        <f t="shared" si="118"/>
        <v/>
      </c>
      <c r="AJ157" s="48" t="str">
        <f>IF(ISBLANK(AK157),"",VLOOKUP(AI157,OutputOsiris!$A$9:$A$1008,1,FALSE))</f>
        <v/>
      </c>
      <c r="AK157" s="112"/>
      <c r="AL157" s="78"/>
      <c r="AM157" s="148" t="str">
        <f t="shared" si="92"/>
        <v/>
      </c>
      <c r="AN157" s="47" t="str">
        <f t="shared" si="119"/>
        <v/>
      </c>
      <c r="AO157" s="48" t="str">
        <f>IF(ISBLANK(AP157),"",VLOOKUP(AN157,OutputOsiris!$A$9:$A$1008,1,FALSE))</f>
        <v/>
      </c>
      <c r="AP157" s="111"/>
      <c r="AQ157" s="78"/>
      <c r="AR157" s="148" t="str">
        <f t="shared" si="93"/>
        <v/>
      </c>
      <c r="AS157" s="47" t="str">
        <f t="shared" si="120"/>
        <v/>
      </c>
      <c r="AT157" s="48" t="str">
        <f>IF(ISBLANK(AU157),"",VLOOKUP(AS157,OutputOsiris!$A$9:$A$1008,1,FALSE))</f>
        <v/>
      </c>
      <c r="AU157" s="111"/>
      <c r="AV157" s="78"/>
      <c r="AW157" s="148" t="str">
        <f t="shared" si="94"/>
        <v/>
      </c>
      <c r="AX157" s="47" t="str">
        <f t="shared" si="121"/>
        <v/>
      </c>
      <c r="AY157" s="48" t="str">
        <f>IF(ISBLANK(AZ157),"",VLOOKUP(AX157,OutputOsiris!$A$9:$A$1008,1,FALSE))</f>
        <v/>
      </c>
      <c r="AZ157" s="111"/>
      <c r="BA157" s="78"/>
      <c r="BB157" s="148" t="str">
        <f t="shared" si="95"/>
        <v/>
      </c>
      <c r="BC157" s="47" t="str">
        <f t="shared" si="122"/>
        <v/>
      </c>
      <c r="BD157" s="48" t="str">
        <f>IF(ISBLANK(BE157),"",VLOOKUP(BC157,OutputOsiris!$A$9:$A$1008,1,FALSE))</f>
        <v/>
      </c>
      <c r="BE157" s="111"/>
      <c r="BF157" s="78"/>
      <c r="BG157" s="148" t="str">
        <f t="shared" si="96"/>
        <v/>
      </c>
      <c r="BH157" s="47" t="str">
        <f t="shared" si="123"/>
        <v/>
      </c>
      <c r="BI157" s="48" t="str">
        <f>IF(ISBLANK(BJ157),"",VLOOKUP(BH157,OutputOsiris!$A$9:$A$1008,1,FALSE))</f>
        <v/>
      </c>
      <c r="BJ157" s="111"/>
      <c r="BK157" s="78"/>
      <c r="BL157" s="148" t="str">
        <f t="shared" si="97"/>
        <v/>
      </c>
      <c r="BM157" s="47" t="str">
        <f t="shared" si="124"/>
        <v/>
      </c>
      <c r="BN157" s="48" t="str">
        <f>IF(ISBLANK(BO157),"",VLOOKUP(BM157,OutputOsiris!$A$9:$A$1008,1,FALSE))</f>
        <v/>
      </c>
      <c r="BO157" s="111"/>
      <c r="BP157" s="78"/>
      <c r="BQ157" s="148" t="str">
        <f t="shared" si="98"/>
        <v/>
      </c>
      <c r="BR157" s="47" t="str">
        <f t="shared" si="125"/>
        <v/>
      </c>
      <c r="BS157" s="48" t="str">
        <f>IF(ISBLANK(BT157),"",VLOOKUP(BR157,OutputOsiris!$A$9:$A$1008,1,FALSE))</f>
        <v/>
      </c>
      <c r="BT157" s="111"/>
      <c r="BU157" s="78"/>
      <c r="BV157" s="148" t="str">
        <f t="shared" si="99"/>
        <v/>
      </c>
      <c r="BW157" s="47" t="str">
        <f t="shared" si="126"/>
        <v/>
      </c>
      <c r="BX157" s="48" t="str">
        <f>IF(ISBLANK(BY157),"",VLOOKUP(BW157,OutputOsiris!$A$9:$A$1008,1,FALSE))</f>
        <v/>
      </c>
      <c r="BY157" s="111"/>
      <c r="BZ157" s="78"/>
      <c r="CA157" s="148" t="str">
        <f t="shared" si="100"/>
        <v/>
      </c>
    </row>
    <row r="158" spans="1:79" x14ac:dyDescent="0.2">
      <c r="A158" s="47" t="str">
        <f>IF($H$1="Score",IF(OutputOsiris!A158&lt;&gt;"9999999",OutputOsiris!A158,""),"")</f>
        <v/>
      </c>
      <c r="B158" s="76" t="str">
        <f t="shared" si="101"/>
        <v/>
      </c>
      <c r="C158" s="143" t="str">
        <f t="shared" si="102"/>
        <v/>
      </c>
      <c r="D158" s="47" t="str">
        <f>IF($H$1="Cijfer",IF(OutputOsiris!A158&lt;&gt;"9999999",OutputOsiris!A158,""),"")</f>
        <v/>
      </c>
      <c r="E158" s="76" t="str">
        <f t="shared" si="103"/>
        <v/>
      </c>
      <c r="F158" s="143" t="str">
        <f t="shared" si="104"/>
        <v/>
      </c>
      <c r="G158" s="47" t="str">
        <f>IF(ISBLANK(OutputOsiris!B158),"",OutputOsiris!B158)</f>
        <v/>
      </c>
      <c r="H158" s="47">
        <f>IF(AND($AG$7&gt;0,OutputOsiris!$A158&lt;&gt;"9999999"),VLOOKUP(OutputOsiris!A158,$AD$9:$AG$1008,4,FALSE),"")</f>
        <v>0</v>
      </c>
      <c r="I158" s="47">
        <f t="shared" si="105"/>
        <v>0</v>
      </c>
      <c r="J158" s="47">
        <f>IF(AND($AL$7&gt;0,OutputOsiris!$A158&lt;&gt;"9999999"),VLOOKUP(OutputOsiris!A158,$AI$9:$AL$1008,4,FALSE),"")</f>
        <v>0</v>
      </c>
      <c r="K158" s="47">
        <f t="shared" si="106"/>
        <v>0</v>
      </c>
      <c r="L158" s="47" t="str">
        <f>IF(AND($AQ$7&gt;0,OutputOsiris!$A158&lt;&gt;"9999999"),VLOOKUP(OutputOsiris!A158,$AN$9:$AQ$1008,4,FALSE),"")</f>
        <v/>
      </c>
      <c r="M158" s="47" t="str">
        <f t="shared" si="107"/>
        <v/>
      </c>
      <c r="N158" s="47" t="str">
        <f>IF(AND($AV$7&gt;0,OutputOsiris!$A158&lt;&gt;"9999999"),VLOOKUP(OutputOsiris!A158,$AS$9:$AV$1008,4,FALSE),"")</f>
        <v/>
      </c>
      <c r="O158" s="47" t="str">
        <f t="shared" si="108"/>
        <v/>
      </c>
      <c r="P158" s="47" t="str">
        <f>IF(AND($BA$7&gt;0,OutputOsiris!$A158&lt;&gt;"9999999"),VLOOKUP(OutputOsiris!A158,$AX$9:$BA$1008,4,FALSE),"")</f>
        <v/>
      </c>
      <c r="Q158" s="47" t="str">
        <f t="shared" si="109"/>
        <v/>
      </c>
      <c r="R158" s="47" t="str">
        <f>IF(AND($BF$7&gt;0,OutputOsiris!$A158&lt;&gt;"9999999"),VLOOKUP(OutputOsiris!A158,$BC$9:$BF$1008,4,FALSE),"")</f>
        <v/>
      </c>
      <c r="S158" s="47" t="str">
        <f t="shared" si="110"/>
        <v/>
      </c>
      <c r="T158" s="47" t="str">
        <f>IF(AND($BK$7&gt;0,OutputOsiris!$A158&lt;&gt;"9999999"),VLOOKUP(OutputOsiris!A158,$BH$9:$BK$1008,4,FALSE),"")</f>
        <v/>
      </c>
      <c r="U158" s="47" t="str">
        <f t="shared" si="111"/>
        <v/>
      </c>
      <c r="V158" s="47" t="str">
        <f>IF(AND($BP$7&gt;0,OutputOsiris!$A158&lt;&gt;"9999999"),VLOOKUP(OutputOsiris!A158,$BM$9:$BP$1008,4,FALSE),"")</f>
        <v/>
      </c>
      <c r="W158" s="47" t="str">
        <f t="shared" si="112"/>
        <v/>
      </c>
      <c r="X158" s="47" t="str">
        <f>IF(AND($BU$7&gt;0,OutputOsiris!$A158&lt;&gt;"9999999"),VLOOKUP(OutputOsiris!A158,$BR$9:$BU$1008,4,FALSE),"")</f>
        <v/>
      </c>
      <c r="Y158" s="47" t="str">
        <f t="shared" si="113"/>
        <v/>
      </c>
      <c r="Z158" s="47" t="str">
        <f>IF(AND($BZ$7&gt;0,OutputOsiris!$A158&lt;&gt;"9999999"),VLOOKUP(OutputOsiris!A158,$BW$9:$BZ$1008,4,FALSE),"")</f>
        <v/>
      </c>
      <c r="AA158" s="47" t="str">
        <f t="shared" si="114"/>
        <v/>
      </c>
      <c r="AB158" s="47">
        <f t="shared" si="115"/>
        <v>0</v>
      </c>
      <c r="AC158" s="47">
        <f t="shared" si="116"/>
        <v>0</v>
      </c>
      <c r="AD158" s="47" t="str">
        <f t="shared" si="117"/>
        <v/>
      </c>
      <c r="AE158" s="48" t="str">
        <f>IF(ISBLANK(AF158),"",VLOOKUP(AD158,OutputOsiris!$A$9:$A$1008,1,FALSE))</f>
        <v/>
      </c>
      <c r="AF158" s="111"/>
      <c r="AG158" s="78"/>
      <c r="AH158" s="148" t="str">
        <f t="shared" si="91"/>
        <v/>
      </c>
      <c r="AI158" s="47" t="str">
        <f t="shared" si="118"/>
        <v/>
      </c>
      <c r="AJ158" s="48" t="str">
        <f>IF(ISBLANK(AK158),"",VLOOKUP(AI158,OutputOsiris!$A$9:$A$1008,1,FALSE))</f>
        <v/>
      </c>
      <c r="AK158" s="112"/>
      <c r="AL158" s="78"/>
      <c r="AM158" s="148" t="str">
        <f t="shared" si="92"/>
        <v/>
      </c>
      <c r="AN158" s="47" t="str">
        <f t="shared" si="119"/>
        <v/>
      </c>
      <c r="AO158" s="48" t="str">
        <f>IF(ISBLANK(AP158),"",VLOOKUP(AN158,OutputOsiris!$A$9:$A$1008,1,FALSE))</f>
        <v/>
      </c>
      <c r="AP158" s="111"/>
      <c r="AQ158" s="78"/>
      <c r="AR158" s="148" t="str">
        <f t="shared" si="93"/>
        <v/>
      </c>
      <c r="AS158" s="47" t="str">
        <f t="shared" si="120"/>
        <v/>
      </c>
      <c r="AT158" s="48" t="str">
        <f>IF(ISBLANK(AU158),"",VLOOKUP(AS158,OutputOsiris!$A$9:$A$1008,1,FALSE))</f>
        <v/>
      </c>
      <c r="AU158" s="111"/>
      <c r="AV158" s="78"/>
      <c r="AW158" s="148" t="str">
        <f t="shared" si="94"/>
        <v/>
      </c>
      <c r="AX158" s="47" t="str">
        <f t="shared" si="121"/>
        <v/>
      </c>
      <c r="AY158" s="48" t="str">
        <f>IF(ISBLANK(AZ158),"",VLOOKUP(AX158,OutputOsiris!$A$9:$A$1008,1,FALSE))</f>
        <v/>
      </c>
      <c r="AZ158" s="111"/>
      <c r="BA158" s="78"/>
      <c r="BB158" s="148" t="str">
        <f t="shared" si="95"/>
        <v/>
      </c>
      <c r="BC158" s="47" t="str">
        <f t="shared" si="122"/>
        <v/>
      </c>
      <c r="BD158" s="48" t="str">
        <f>IF(ISBLANK(BE158),"",VLOOKUP(BC158,OutputOsiris!$A$9:$A$1008,1,FALSE))</f>
        <v/>
      </c>
      <c r="BE158" s="111"/>
      <c r="BF158" s="78"/>
      <c r="BG158" s="148" t="str">
        <f t="shared" si="96"/>
        <v/>
      </c>
      <c r="BH158" s="47" t="str">
        <f t="shared" si="123"/>
        <v/>
      </c>
      <c r="BI158" s="48" t="str">
        <f>IF(ISBLANK(BJ158),"",VLOOKUP(BH158,OutputOsiris!$A$9:$A$1008,1,FALSE))</f>
        <v/>
      </c>
      <c r="BJ158" s="111"/>
      <c r="BK158" s="78"/>
      <c r="BL158" s="148" t="str">
        <f t="shared" si="97"/>
        <v/>
      </c>
      <c r="BM158" s="47" t="str">
        <f t="shared" si="124"/>
        <v/>
      </c>
      <c r="BN158" s="48" t="str">
        <f>IF(ISBLANK(BO158),"",VLOOKUP(BM158,OutputOsiris!$A$9:$A$1008,1,FALSE))</f>
        <v/>
      </c>
      <c r="BO158" s="111"/>
      <c r="BP158" s="78"/>
      <c r="BQ158" s="148" t="str">
        <f t="shared" si="98"/>
        <v/>
      </c>
      <c r="BR158" s="47" t="str">
        <f t="shared" si="125"/>
        <v/>
      </c>
      <c r="BS158" s="48" t="str">
        <f>IF(ISBLANK(BT158),"",VLOOKUP(BR158,OutputOsiris!$A$9:$A$1008,1,FALSE))</f>
        <v/>
      </c>
      <c r="BT158" s="111"/>
      <c r="BU158" s="78"/>
      <c r="BV158" s="148" t="str">
        <f t="shared" si="99"/>
        <v/>
      </c>
      <c r="BW158" s="47" t="str">
        <f t="shared" si="126"/>
        <v/>
      </c>
      <c r="BX158" s="48" t="str">
        <f>IF(ISBLANK(BY158),"",VLOOKUP(BW158,OutputOsiris!$A$9:$A$1008,1,FALSE))</f>
        <v/>
      </c>
      <c r="BY158" s="111"/>
      <c r="BZ158" s="78"/>
      <c r="CA158" s="148" t="str">
        <f t="shared" si="100"/>
        <v/>
      </c>
    </row>
    <row r="159" spans="1:79" x14ac:dyDescent="0.2">
      <c r="A159" s="47" t="str">
        <f>IF($H$1="Score",IF(OutputOsiris!A159&lt;&gt;"9999999",OutputOsiris!A159,""),"")</f>
        <v/>
      </c>
      <c r="B159" s="76" t="str">
        <f t="shared" si="101"/>
        <v/>
      </c>
      <c r="C159" s="143" t="str">
        <f t="shared" si="102"/>
        <v/>
      </c>
      <c r="D159" s="47" t="str">
        <f>IF($H$1="Cijfer",IF(OutputOsiris!A159&lt;&gt;"9999999",OutputOsiris!A159,""),"")</f>
        <v/>
      </c>
      <c r="E159" s="76" t="str">
        <f t="shared" si="103"/>
        <v/>
      </c>
      <c r="F159" s="143" t="str">
        <f t="shared" si="104"/>
        <v/>
      </c>
      <c r="G159" s="47" t="str">
        <f>IF(ISBLANK(OutputOsiris!B159),"",OutputOsiris!B159)</f>
        <v/>
      </c>
      <c r="H159" s="47">
        <f>IF(AND($AG$7&gt;0,OutputOsiris!$A159&lt;&gt;"9999999"),VLOOKUP(OutputOsiris!A159,$AD$9:$AG$1008,4,FALSE),"")</f>
        <v>0</v>
      </c>
      <c r="I159" s="47">
        <f t="shared" si="105"/>
        <v>0</v>
      </c>
      <c r="J159" s="47">
        <f>IF(AND($AL$7&gt;0,OutputOsiris!$A159&lt;&gt;"9999999"),VLOOKUP(OutputOsiris!A159,$AI$9:$AL$1008,4,FALSE),"")</f>
        <v>0</v>
      </c>
      <c r="K159" s="47">
        <f t="shared" si="106"/>
        <v>0</v>
      </c>
      <c r="L159" s="47" t="str">
        <f>IF(AND($AQ$7&gt;0,OutputOsiris!$A159&lt;&gt;"9999999"),VLOOKUP(OutputOsiris!A159,$AN$9:$AQ$1008,4,FALSE),"")</f>
        <v/>
      </c>
      <c r="M159" s="47" t="str">
        <f t="shared" si="107"/>
        <v/>
      </c>
      <c r="N159" s="47" t="str">
        <f>IF(AND($AV$7&gt;0,OutputOsiris!$A159&lt;&gt;"9999999"),VLOOKUP(OutputOsiris!A159,$AS$9:$AV$1008,4,FALSE),"")</f>
        <v/>
      </c>
      <c r="O159" s="47" t="str">
        <f t="shared" si="108"/>
        <v/>
      </c>
      <c r="P159" s="47" t="str">
        <f>IF(AND($BA$7&gt;0,OutputOsiris!$A159&lt;&gt;"9999999"),VLOOKUP(OutputOsiris!A159,$AX$9:$BA$1008,4,FALSE),"")</f>
        <v/>
      </c>
      <c r="Q159" s="47" t="str">
        <f t="shared" si="109"/>
        <v/>
      </c>
      <c r="R159" s="47" t="str">
        <f>IF(AND($BF$7&gt;0,OutputOsiris!$A159&lt;&gt;"9999999"),VLOOKUP(OutputOsiris!A159,$BC$9:$BF$1008,4,FALSE),"")</f>
        <v/>
      </c>
      <c r="S159" s="47" t="str">
        <f t="shared" si="110"/>
        <v/>
      </c>
      <c r="T159" s="47" t="str">
        <f>IF(AND($BK$7&gt;0,OutputOsiris!$A159&lt;&gt;"9999999"),VLOOKUP(OutputOsiris!A159,$BH$9:$BK$1008,4,FALSE),"")</f>
        <v/>
      </c>
      <c r="U159" s="47" t="str">
        <f t="shared" si="111"/>
        <v/>
      </c>
      <c r="V159" s="47" t="str">
        <f>IF(AND($BP$7&gt;0,OutputOsiris!$A159&lt;&gt;"9999999"),VLOOKUP(OutputOsiris!A159,$BM$9:$BP$1008,4,FALSE),"")</f>
        <v/>
      </c>
      <c r="W159" s="47" t="str">
        <f t="shared" si="112"/>
        <v/>
      </c>
      <c r="X159" s="47" t="str">
        <f>IF(AND($BU$7&gt;0,OutputOsiris!$A159&lt;&gt;"9999999"),VLOOKUP(OutputOsiris!A159,$BR$9:$BU$1008,4,FALSE),"")</f>
        <v/>
      </c>
      <c r="Y159" s="47" t="str">
        <f t="shared" si="113"/>
        <v/>
      </c>
      <c r="Z159" s="47" t="str">
        <f>IF(AND($BZ$7&gt;0,OutputOsiris!$A159&lt;&gt;"9999999"),VLOOKUP(OutputOsiris!A159,$BW$9:$BZ$1008,4,FALSE),"")</f>
        <v/>
      </c>
      <c r="AA159" s="47" t="str">
        <f t="shared" si="114"/>
        <v/>
      </c>
      <c r="AB159" s="47">
        <f t="shared" si="115"/>
        <v>0</v>
      </c>
      <c r="AC159" s="47">
        <f t="shared" si="116"/>
        <v>0</v>
      </c>
      <c r="AD159" s="47" t="str">
        <f t="shared" si="117"/>
        <v/>
      </c>
      <c r="AE159" s="48" t="str">
        <f>IF(ISBLANK(AF159),"",VLOOKUP(AD159,OutputOsiris!$A$9:$A$1008,1,FALSE))</f>
        <v/>
      </c>
      <c r="AF159" s="111"/>
      <c r="AG159" s="78"/>
      <c r="AH159" s="148" t="str">
        <f t="shared" si="91"/>
        <v/>
      </c>
      <c r="AI159" s="47" t="str">
        <f t="shared" si="118"/>
        <v/>
      </c>
      <c r="AJ159" s="48" t="str">
        <f>IF(ISBLANK(AK159),"",VLOOKUP(AI159,OutputOsiris!$A$9:$A$1008,1,FALSE))</f>
        <v/>
      </c>
      <c r="AK159" s="112"/>
      <c r="AL159" s="78"/>
      <c r="AM159" s="148" t="str">
        <f t="shared" si="92"/>
        <v/>
      </c>
      <c r="AN159" s="47" t="str">
        <f t="shared" si="119"/>
        <v/>
      </c>
      <c r="AO159" s="48" t="str">
        <f>IF(ISBLANK(AP159),"",VLOOKUP(AN159,OutputOsiris!$A$9:$A$1008,1,FALSE))</f>
        <v/>
      </c>
      <c r="AP159" s="111"/>
      <c r="AQ159" s="78"/>
      <c r="AR159" s="148" t="str">
        <f t="shared" si="93"/>
        <v/>
      </c>
      <c r="AS159" s="47" t="str">
        <f t="shared" si="120"/>
        <v/>
      </c>
      <c r="AT159" s="48" t="str">
        <f>IF(ISBLANK(AU159),"",VLOOKUP(AS159,OutputOsiris!$A$9:$A$1008,1,FALSE))</f>
        <v/>
      </c>
      <c r="AU159" s="111"/>
      <c r="AV159" s="78"/>
      <c r="AW159" s="148" t="str">
        <f t="shared" si="94"/>
        <v/>
      </c>
      <c r="AX159" s="47" t="str">
        <f t="shared" si="121"/>
        <v/>
      </c>
      <c r="AY159" s="48" t="str">
        <f>IF(ISBLANK(AZ159),"",VLOOKUP(AX159,OutputOsiris!$A$9:$A$1008,1,FALSE))</f>
        <v/>
      </c>
      <c r="AZ159" s="111"/>
      <c r="BA159" s="78"/>
      <c r="BB159" s="148" t="str">
        <f t="shared" si="95"/>
        <v/>
      </c>
      <c r="BC159" s="47" t="str">
        <f t="shared" si="122"/>
        <v/>
      </c>
      <c r="BD159" s="48" t="str">
        <f>IF(ISBLANK(BE159),"",VLOOKUP(BC159,OutputOsiris!$A$9:$A$1008,1,FALSE))</f>
        <v/>
      </c>
      <c r="BE159" s="111"/>
      <c r="BF159" s="78"/>
      <c r="BG159" s="148" t="str">
        <f t="shared" si="96"/>
        <v/>
      </c>
      <c r="BH159" s="47" t="str">
        <f t="shared" si="123"/>
        <v/>
      </c>
      <c r="BI159" s="48" t="str">
        <f>IF(ISBLANK(BJ159),"",VLOOKUP(BH159,OutputOsiris!$A$9:$A$1008,1,FALSE))</f>
        <v/>
      </c>
      <c r="BJ159" s="111"/>
      <c r="BK159" s="78"/>
      <c r="BL159" s="148" t="str">
        <f t="shared" si="97"/>
        <v/>
      </c>
      <c r="BM159" s="47" t="str">
        <f t="shared" si="124"/>
        <v/>
      </c>
      <c r="BN159" s="48" t="str">
        <f>IF(ISBLANK(BO159),"",VLOOKUP(BM159,OutputOsiris!$A$9:$A$1008,1,FALSE))</f>
        <v/>
      </c>
      <c r="BO159" s="111"/>
      <c r="BP159" s="78"/>
      <c r="BQ159" s="148" t="str">
        <f t="shared" si="98"/>
        <v/>
      </c>
      <c r="BR159" s="47" t="str">
        <f t="shared" si="125"/>
        <v/>
      </c>
      <c r="BS159" s="48" t="str">
        <f>IF(ISBLANK(BT159),"",VLOOKUP(BR159,OutputOsiris!$A$9:$A$1008,1,FALSE))</f>
        <v/>
      </c>
      <c r="BT159" s="111"/>
      <c r="BU159" s="78"/>
      <c r="BV159" s="148" t="str">
        <f t="shared" si="99"/>
        <v/>
      </c>
      <c r="BW159" s="47" t="str">
        <f t="shared" si="126"/>
        <v/>
      </c>
      <c r="BX159" s="48" t="str">
        <f>IF(ISBLANK(BY159),"",VLOOKUP(BW159,OutputOsiris!$A$9:$A$1008,1,FALSE))</f>
        <v/>
      </c>
      <c r="BY159" s="111"/>
      <c r="BZ159" s="78"/>
      <c r="CA159" s="148" t="str">
        <f t="shared" si="100"/>
        <v/>
      </c>
    </row>
    <row r="160" spans="1:79" x14ac:dyDescent="0.2">
      <c r="A160" s="47" t="str">
        <f>IF($H$1="Score",IF(OutputOsiris!A160&lt;&gt;"9999999",OutputOsiris!A160,""),"")</f>
        <v/>
      </c>
      <c r="B160" s="76" t="str">
        <f t="shared" si="101"/>
        <v/>
      </c>
      <c r="C160" s="143" t="str">
        <f t="shared" si="102"/>
        <v/>
      </c>
      <c r="D160" s="47" t="str">
        <f>IF($H$1="Cijfer",IF(OutputOsiris!A160&lt;&gt;"9999999",OutputOsiris!A160,""),"")</f>
        <v/>
      </c>
      <c r="E160" s="76" t="str">
        <f t="shared" si="103"/>
        <v/>
      </c>
      <c r="F160" s="143" t="str">
        <f t="shared" si="104"/>
        <v/>
      </c>
      <c r="G160" s="47" t="str">
        <f>IF(ISBLANK(OutputOsiris!B160),"",OutputOsiris!B160)</f>
        <v/>
      </c>
      <c r="H160" s="47">
        <f>IF(AND($AG$7&gt;0,OutputOsiris!$A160&lt;&gt;"9999999"),VLOOKUP(OutputOsiris!A160,$AD$9:$AG$1008,4,FALSE),"")</f>
        <v>0</v>
      </c>
      <c r="I160" s="47">
        <f t="shared" si="105"/>
        <v>0</v>
      </c>
      <c r="J160" s="47">
        <f>IF(AND($AL$7&gt;0,OutputOsiris!$A160&lt;&gt;"9999999"),VLOOKUP(OutputOsiris!A160,$AI$9:$AL$1008,4,FALSE),"")</f>
        <v>0</v>
      </c>
      <c r="K160" s="47">
        <f t="shared" si="106"/>
        <v>0</v>
      </c>
      <c r="L160" s="47" t="str">
        <f>IF(AND($AQ$7&gt;0,OutputOsiris!$A160&lt;&gt;"9999999"),VLOOKUP(OutputOsiris!A160,$AN$9:$AQ$1008,4,FALSE),"")</f>
        <v/>
      </c>
      <c r="M160" s="47" t="str">
        <f t="shared" si="107"/>
        <v/>
      </c>
      <c r="N160" s="47" t="str">
        <f>IF(AND($AV$7&gt;0,OutputOsiris!$A160&lt;&gt;"9999999"),VLOOKUP(OutputOsiris!A160,$AS$9:$AV$1008,4,FALSE),"")</f>
        <v/>
      </c>
      <c r="O160" s="47" t="str">
        <f t="shared" si="108"/>
        <v/>
      </c>
      <c r="P160" s="47" t="str">
        <f>IF(AND($BA$7&gt;0,OutputOsiris!$A160&lt;&gt;"9999999"),VLOOKUP(OutputOsiris!A160,$AX$9:$BA$1008,4,FALSE),"")</f>
        <v/>
      </c>
      <c r="Q160" s="47" t="str">
        <f t="shared" si="109"/>
        <v/>
      </c>
      <c r="R160" s="47" t="str">
        <f>IF(AND($BF$7&gt;0,OutputOsiris!$A160&lt;&gt;"9999999"),VLOOKUP(OutputOsiris!A160,$BC$9:$BF$1008,4,FALSE),"")</f>
        <v/>
      </c>
      <c r="S160" s="47" t="str">
        <f t="shared" si="110"/>
        <v/>
      </c>
      <c r="T160" s="47" t="str">
        <f>IF(AND($BK$7&gt;0,OutputOsiris!$A160&lt;&gt;"9999999"),VLOOKUP(OutputOsiris!A160,$BH$9:$BK$1008,4,FALSE),"")</f>
        <v/>
      </c>
      <c r="U160" s="47" t="str">
        <f t="shared" si="111"/>
        <v/>
      </c>
      <c r="V160" s="47" t="str">
        <f>IF(AND($BP$7&gt;0,OutputOsiris!$A160&lt;&gt;"9999999"),VLOOKUP(OutputOsiris!A160,$BM$9:$BP$1008,4,FALSE),"")</f>
        <v/>
      </c>
      <c r="W160" s="47" t="str">
        <f t="shared" si="112"/>
        <v/>
      </c>
      <c r="X160" s="47" t="str">
        <f>IF(AND($BU$7&gt;0,OutputOsiris!$A160&lt;&gt;"9999999"),VLOOKUP(OutputOsiris!A160,$BR$9:$BU$1008,4,FALSE),"")</f>
        <v/>
      </c>
      <c r="Y160" s="47" t="str">
        <f t="shared" si="113"/>
        <v/>
      </c>
      <c r="Z160" s="47" t="str">
        <f>IF(AND($BZ$7&gt;0,OutputOsiris!$A160&lt;&gt;"9999999"),VLOOKUP(OutputOsiris!A160,$BW$9:$BZ$1008,4,FALSE),"")</f>
        <v/>
      </c>
      <c r="AA160" s="47" t="str">
        <f t="shared" si="114"/>
        <v/>
      </c>
      <c r="AB160" s="47">
        <f t="shared" si="115"/>
        <v>0</v>
      </c>
      <c r="AC160" s="47">
        <f t="shared" si="116"/>
        <v>0</v>
      </c>
      <c r="AD160" s="47" t="str">
        <f t="shared" si="117"/>
        <v/>
      </c>
      <c r="AE160" s="48" t="str">
        <f>IF(ISBLANK(AF160),"",VLOOKUP(AD160,OutputOsiris!$A$9:$A$1008,1,FALSE))</f>
        <v/>
      </c>
      <c r="AF160" s="111"/>
      <c r="AG160" s="78"/>
      <c r="AH160" s="148" t="str">
        <f t="shared" si="91"/>
        <v/>
      </c>
      <c r="AI160" s="47" t="str">
        <f t="shared" si="118"/>
        <v/>
      </c>
      <c r="AJ160" s="48" t="str">
        <f>IF(ISBLANK(AK160),"",VLOOKUP(AI160,OutputOsiris!$A$9:$A$1008,1,FALSE))</f>
        <v/>
      </c>
      <c r="AK160" s="112"/>
      <c r="AL160" s="78"/>
      <c r="AM160" s="148" t="str">
        <f t="shared" si="92"/>
        <v/>
      </c>
      <c r="AN160" s="47" t="str">
        <f t="shared" si="119"/>
        <v/>
      </c>
      <c r="AO160" s="48" t="str">
        <f>IF(ISBLANK(AP160),"",VLOOKUP(AN160,OutputOsiris!$A$9:$A$1008,1,FALSE))</f>
        <v/>
      </c>
      <c r="AP160" s="111"/>
      <c r="AQ160" s="78"/>
      <c r="AR160" s="148" t="str">
        <f t="shared" si="93"/>
        <v/>
      </c>
      <c r="AS160" s="47" t="str">
        <f t="shared" si="120"/>
        <v/>
      </c>
      <c r="AT160" s="48" t="str">
        <f>IF(ISBLANK(AU160),"",VLOOKUP(AS160,OutputOsiris!$A$9:$A$1008,1,FALSE))</f>
        <v/>
      </c>
      <c r="AU160" s="111"/>
      <c r="AV160" s="78"/>
      <c r="AW160" s="148" t="str">
        <f t="shared" si="94"/>
        <v/>
      </c>
      <c r="AX160" s="47" t="str">
        <f t="shared" si="121"/>
        <v/>
      </c>
      <c r="AY160" s="48" t="str">
        <f>IF(ISBLANK(AZ160),"",VLOOKUP(AX160,OutputOsiris!$A$9:$A$1008,1,FALSE))</f>
        <v/>
      </c>
      <c r="AZ160" s="111"/>
      <c r="BA160" s="78"/>
      <c r="BB160" s="148" t="str">
        <f t="shared" si="95"/>
        <v/>
      </c>
      <c r="BC160" s="47" t="str">
        <f t="shared" si="122"/>
        <v/>
      </c>
      <c r="BD160" s="48" t="str">
        <f>IF(ISBLANK(BE160),"",VLOOKUP(BC160,OutputOsiris!$A$9:$A$1008,1,FALSE))</f>
        <v/>
      </c>
      <c r="BE160" s="111"/>
      <c r="BF160" s="78"/>
      <c r="BG160" s="148" t="str">
        <f t="shared" si="96"/>
        <v/>
      </c>
      <c r="BH160" s="47" t="str">
        <f t="shared" si="123"/>
        <v/>
      </c>
      <c r="BI160" s="48" t="str">
        <f>IF(ISBLANK(BJ160),"",VLOOKUP(BH160,OutputOsiris!$A$9:$A$1008,1,FALSE))</f>
        <v/>
      </c>
      <c r="BJ160" s="111"/>
      <c r="BK160" s="78"/>
      <c r="BL160" s="148" t="str">
        <f t="shared" si="97"/>
        <v/>
      </c>
      <c r="BM160" s="47" t="str">
        <f t="shared" si="124"/>
        <v/>
      </c>
      <c r="BN160" s="48" t="str">
        <f>IF(ISBLANK(BO160),"",VLOOKUP(BM160,OutputOsiris!$A$9:$A$1008,1,FALSE))</f>
        <v/>
      </c>
      <c r="BO160" s="111"/>
      <c r="BP160" s="78"/>
      <c r="BQ160" s="148" t="str">
        <f t="shared" si="98"/>
        <v/>
      </c>
      <c r="BR160" s="47" t="str">
        <f t="shared" si="125"/>
        <v/>
      </c>
      <c r="BS160" s="48" t="str">
        <f>IF(ISBLANK(BT160),"",VLOOKUP(BR160,OutputOsiris!$A$9:$A$1008,1,FALSE))</f>
        <v/>
      </c>
      <c r="BT160" s="111"/>
      <c r="BU160" s="78"/>
      <c r="BV160" s="148" t="str">
        <f t="shared" si="99"/>
        <v/>
      </c>
      <c r="BW160" s="47" t="str">
        <f t="shared" si="126"/>
        <v/>
      </c>
      <c r="BX160" s="48" t="str">
        <f>IF(ISBLANK(BY160),"",VLOOKUP(BW160,OutputOsiris!$A$9:$A$1008,1,FALSE))</f>
        <v/>
      </c>
      <c r="BY160" s="111"/>
      <c r="BZ160" s="78"/>
      <c r="CA160" s="148" t="str">
        <f t="shared" si="100"/>
        <v/>
      </c>
    </row>
    <row r="161" spans="1:79" x14ac:dyDescent="0.2">
      <c r="A161" s="47" t="str">
        <f>IF($H$1="Score",IF(OutputOsiris!A161&lt;&gt;"9999999",OutputOsiris!A161,""),"")</f>
        <v/>
      </c>
      <c r="B161" s="76" t="str">
        <f t="shared" si="101"/>
        <v/>
      </c>
      <c r="C161" s="143" t="str">
        <f t="shared" si="102"/>
        <v/>
      </c>
      <c r="D161" s="47" t="str">
        <f>IF($H$1="Cijfer",IF(OutputOsiris!A161&lt;&gt;"9999999",OutputOsiris!A161,""),"")</f>
        <v/>
      </c>
      <c r="E161" s="76" t="str">
        <f t="shared" si="103"/>
        <v/>
      </c>
      <c r="F161" s="143" t="str">
        <f t="shared" si="104"/>
        <v/>
      </c>
      <c r="G161" s="47" t="str">
        <f>IF(ISBLANK(OutputOsiris!B161),"",OutputOsiris!B161)</f>
        <v/>
      </c>
      <c r="H161" s="47">
        <f>IF(AND($AG$7&gt;0,OutputOsiris!$A161&lt;&gt;"9999999"),VLOOKUP(OutputOsiris!A161,$AD$9:$AG$1008,4,FALSE),"")</f>
        <v>0</v>
      </c>
      <c r="I161" s="47">
        <f t="shared" si="105"/>
        <v>0</v>
      </c>
      <c r="J161" s="47">
        <f>IF(AND($AL$7&gt;0,OutputOsiris!$A161&lt;&gt;"9999999"),VLOOKUP(OutputOsiris!A161,$AI$9:$AL$1008,4,FALSE),"")</f>
        <v>0</v>
      </c>
      <c r="K161" s="47">
        <f t="shared" si="106"/>
        <v>0</v>
      </c>
      <c r="L161" s="47" t="str">
        <f>IF(AND($AQ$7&gt;0,OutputOsiris!$A161&lt;&gt;"9999999"),VLOOKUP(OutputOsiris!A161,$AN$9:$AQ$1008,4,FALSE),"")</f>
        <v/>
      </c>
      <c r="M161" s="47" t="str">
        <f t="shared" si="107"/>
        <v/>
      </c>
      <c r="N161" s="47" t="str">
        <f>IF(AND($AV$7&gt;0,OutputOsiris!$A161&lt;&gt;"9999999"),VLOOKUP(OutputOsiris!A161,$AS$9:$AV$1008,4,FALSE),"")</f>
        <v/>
      </c>
      <c r="O161" s="47" t="str">
        <f t="shared" si="108"/>
        <v/>
      </c>
      <c r="P161" s="47" t="str">
        <f>IF(AND($BA$7&gt;0,OutputOsiris!$A161&lt;&gt;"9999999"),VLOOKUP(OutputOsiris!A161,$AX$9:$BA$1008,4,FALSE),"")</f>
        <v/>
      </c>
      <c r="Q161" s="47" t="str">
        <f t="shared" si="109"/>
        <v/>
      </c>
      <c r="R161" s="47" t="str">
        <f>IF(AND($BF$7&gt;0,OutputOsiris!$A161&lt;&gt;"9999999"),VLOOKUP(OutputOsiris!A161,$BC$9:$BF$1008,4,FALSE),"")</f>
        <v/>
      </c>
      <c r="S161" s="47" t="str">
        <f t="shared" si="110"/>
        <v/>
      </c>
      <c r="T161" s="47" t="str">
        <f>IF(AND($BK$7&gt;0,OutputOsiris!$A161&lt;&gt;"9999999"),VLOOKUP(OutputOsiris!A161,$BH$9:$BK$1008,4,FALSE),"")</f>
        <v/>
      </c>
      <c r="U161" s="47" t="str">
        <f t="shared" si="111"/>
        <v/>
      </c>
      <c r="V161" s="47" t="str">
        <f>IF(AND($BP$7&gt;0,OutputOsiris!$A161&lt;&gt;"9999999"),VLOOKUP(OutputOsiris!A161,$BM$9:$BP$1008,4,FALSE),"")</f>
        <v/>
      </c>
      <c r="W161" s="47" t="str">
        <f t="shared" si="112"/>
        <v/>
      </c>
      <c r="X161" s="47" t="str">
        <f>IF(AND($BU$7&gt;0,OutputOsiris!$A161&lt;&gt;"9999999"),VLOOKUP(OutputOsiris!A161,$BR$9:$BU$1008,4,FALSE),"")</f>
        <v/>
      </c>
      <c r="Y161" s="47" t="str">
        <f t="shared" si="113"/>
        <v/>
      </c>
      <c r="Z161" s="47" t="str">
        <f>IF(AND($BZ$7&gt;0,OutputOsiris!$A161&lt;&gt;"9999999"),VLOOKUP(OutputOsiris!A161,$BW$9:$BZ$1008,4,FALSE),"")</f>
        <v/>
      </c>
      <c r="AA161" s="47" t="str">
        <f t="shared" si="114"/>
        <v/>
      </c>
      <c r="AB161" s="47">
        <f t="shared" si="115"/>
        <v>0</v>
      </c>
      <c r="AC161" s="47">
        <f t="shared" si="116"/>
        <v>0</v>
      </c>
      <c r="AD161" s="47" t="str">
        <f t="shared" si="117"/>
        <v/>
      </c>
      <c r="AE161" s="48" t="str">
        <f>IF(ISBLANK(AF161),"",VLOOKUP(AD161,OutputOsiris!$A$9:$A$1008,1,FALSE))</f>
        <v/>
      </c>
      <c r="AF161" s="111"/>
      <c r="AG161" s="78"/>
      <c r="AH161" s="148" t="str">
        <f t="shared" si="91"/>
        <v/>
      </c>
      <c r="AI161" s="47" t="str">
        <f t="shared" si="118"/>
        <v/>
      </c>
      <c r="AJ161" s="48" t="str">
        <f>IF(ISBLANK(AK161),"",VLOOKUP(AI161,OutputOsiris!$A$9:$A$1008,1,FALSE))</f>
        <v/>
      </c>
      <c r="AK161" s="112"/>
      <c r="AL161" s="78"/>
      <c r="AM161" s="148" t="str">
        <f t="shared" si="92"/>
        <v/>
      </c>
      <c r="AN161" s="47" t="str">
        <f t="shared" si="119"/>
        <v/>
      </c>
      <c r="AO161" s="48" t="str">
        <f>IF(ISBLANK(AP161),"",VLOOKUP(AN161,OutputOsiris!$A$9:$A$1008,1,FALSE))</f>
        <v/>
      </c>
      <c r="AP161" s="111"/>
      <c r="AQ161" s="78"/>
      <c r="AR161" s="148" t="str">
        <f t="shared" si="93"/>
        <v/>
      </c>
      <c r="AS161" s="47" t="str">
        <f t="shared" si="120"/>
        <v/>
      </c>
      <c r="AT161" s="48" t="str">
        <f>IF(ISBLANK(AU161),"",VLOOKUP(AS161,OutputOsiris!$A$9:$A$1008,1,FALSE))</f>
        <v/>
      </c>
      <c r="AU161" s="111"/>
      <c r="AV161" s="78"/>
      <c r="AW161" s="148" t="str">
        <f t="shared" si="94"/>
        <v/>
      </c>
      <c r="AX161" s="47" t="str">
        <f t="shared" si="121"/>
        <v/>
      </c>
      <c r="AY161" s="48" t="str">
        <f>IF(ISBLANK(AZ161),"",VLOOKUP(AX161,OutputOsiris!$A$9:$A$1008,1,FALSE))</f>
        <v/>
      </c>
      <c r="AZ161" s="111"/>
      <c r="BA161" s="78"/>
      <c r="BB161" s="148" t="str">
        <f t="shared" si="95"/>
        <v/>
      </c>
      <c r="BC161" s="47" t="str">
        <f t="shared" si="122"/>
        <v/>
      </c>
      <c r="BD161" s="48" t="str">
        <f>IF(ISBLANK(BE161),"",VLOOKUP(BC161,OutputOsiris!$A$9:$A$1008,1,FALSE))</f>
        <v/>
      </c>
      <c r="BE161" s="111"/>
      <c r="BF161" s="78"/>
      <c r="BG161" s="148" t="str">
        <f t="shared" si="96"/>
        <v/>
      </c>
      <c r="BH161" s="47" t="str">
        <f t="shared" si="123"/>
        <v/>
      </c>
      <c r="BI161" s="48" t="str">
        <f>IF(ISBLANK(BJ161),"",VLOOKUP(BH161,OutputOsiris!$A$9:$A$1008,1,FALSE))</f>
        <v/>
      </c>
      <c r="BJ161" s="111"/>
      <c r="BK161" s="78"/>
      <c r="BL161" s="148" t="str">
        <f t="shared" si="97"/>
        <v/>
      </c>
      <c r="BM161" s="47" t="str">
        <f t="shared" si="124"/>
        <v/>
      </c>
      <c r="BN161" s="48" t="str">
        <f>IF(ISBLANK(BO161),"",VLOOKUP(BM161,OutputOsiris!$A$9:$A$1008,1,FALSE))</f>
        <v/>
      </c>
      <c r="BO161" s="111"/>
      <c r="BP161" s="78"/>
      <c r="BQ161" s="148" t="str">
        <f t="shared" si="98"/>
        <v/>
      </c>
      <c r="BR161" s="47" t="str">
        <f t="shared" si="125"/>
        <v/>
      </c>
      <c r="BS161" s="48" t="str">
        <f>IF(ISBLANK(BT161),"",VLOOKUP(BR161,OutputOsiris!$A$9:$A$1008,1,FALSE))</f>
        <v/>
      </c>
      <c r="BT161" s="111"/>
      <c r="BU161" s="78"/>
      <c r="BV161" s="148" t="str">
        <f t="shared" si="99"/>
        <v/>
      </c>
      <c r="BW161" s="47" t="str">
        <f t="shared" si="126"/>
        <v/>
      </c>
      <c r="BX161" s="48" t="str">
        <f>IF(ISBLANK(BY161),"",VLOOKUP(BW161,OutputOsiris!$A$9:$A$1008,1,FALSE))</f>
        <v/>
      </c>
      <c r="BY161" s="111"/>
      <c r="BZ161" s="78"/>
      <c r="CA161" s="148" t="str">
        <f t="shared" si="100"/>
        <v/>
      </c>
    </row>
    <row r="162" spans="1:79" x14ac:dyDescent="0.2">
      <c r="A162" s="47" t="str">
        <f>IF($H$1="Score",IF(OutputOsiris!A162&lt;&gt;"9999999",OutputOsiris!A162,""),"")</f>
        <v/>
      </c>
      <c r="B162" s="76" t="str">
        <f t="shared" si="101"/>
        <v/>
      </c>
      <c r="C162" s="143" t="str">
        <f t="shared" si="102"/>
        <v/>
      </c>
      <c r="D162" s="47" t="str">
        <f>IF($H$1="Cijfer",IF(OutputOsiris!A162&lt;&gt;"9999999",OutputOsiris!A162,""),"")</f>
        <v/>
      </c>
      <c r="E162" s="76" t="str">
        <f t="shared" si="103"/>
        <v/>
      </c>
      <c r="F162" s="143" t="str">
        <f t="shared" si="104"/>
        <v/>
      </c>
      <c r="G162" s="47" t="str">
        <f>IF(ISBLANK(OutputOsiris!B162),"",OutputOsiris!B162)</f>
        <v/>
      </c>
      <c r="H162" s="47">
        <f>IF(AND($AG$7&gt;0,OutputOsiris!$A162&lt;&gt;"9999999"),VLOOKUP(OutputOsiris!A162,$AD$9:$AG$1008,4,FALSE),"")</f>
        <v>0</v>
      </c>
      <c r="I162" s="47">
        <f t="shared" si="105"/>
        <v>0</v>
      </c>
      <c r="J162" s="47">
        <f>IF(AND($AL$7&gt;0,OutputOsiris!$A162&lt;&gt;"9999999"),VLOOKUP(OutputOsiris!A162,$AI$9:$AL$1008,4,FALSE),"")</f>
        <v>0</v>
      </c>
      <c r="K162" s="47">
        <f t="shared" si="106"/>
        <v>0</v>
      </c>
      <c r="L162" s="47" t="str">
        <f>IF(AND($AQ$7&gt;0,OutputOsiris!$A162&lt;&gt;"9999999"),VLOOKUP(OutputOsiris!A162,$AN$9:$AQ$1008,4,FALSE),"")</f>
        <v/>
      </c>
      <c r="M162" s="47" t="str">
        <f t="shared" si="107"/>
        <v/>
      </c>
      <c r="N162" s="47" t="str">
        <f>IF(AND($AV$7&gt;0,OutputOsiris!$A162&lt;&gt;"9999999"),VLOOKUP(OutputOsiris!A162,$AS$9:$AV$1008,4,FALSE),"")</f>
        <v/>
      </c>
      <c r="O162" s="47" t="str">
        <f t="shared" si="108"/>
        <v/>
      </c>
      <c r="P162" s="47" t="str">
        <f>IF(AND($BA$7&gt;0,OutputOsiris!$A162&lt;&gt;"9999999"),VLOOKUP(OutputOsiris!A162,$AX$9:$BA$1008,4,FALSE),"")</f>
        <v/>
      </c>
      <c r="Q162" s="47" t="str">
        <f t="shared" si="109"/>
        <v/>
      </c>
      <c r="R162" s="47" t="str">
        <f>IF(AND($BF$7&gt;0,OutputOsiris!$A162&lt;&gt;"9999999"),VLOOKUP(OutputOsiris!A162,$BC$9:$BF$1008,4,FALSE),"")</f>
        <v/>
      </c>
      <c r="S162" s="47" t="str">
        <f t="shared" si="110"/>
        <v/>
      </c>
      <c r="T162" s="47" t="str">
        <f>IF(AND($BK$7&gt;0,OutputOsiris!$A162&lt;&gt;"9999999"),VLOOKUP(OutputOsiris!A162,$BH$9:$BK$1008,4,FALSE),"")</f>
        <v/>
      </c>
      <c r="U162" s="47" t="str">
        <f t="shared" si="111"/>
        <v/>
      </c>
      <c r="V162" s="47" t="str">
        <f>IF(AND($BP$7&gt;0,OutputOsiris!$A162&lt;&gt;"9999999"),VLOOKUP(OutputOsiris!A162,$BM$9:$BP$1008,4,FALSE),"")</f>
        <v/>
      </c>
      <c r="W162" s="47" t="str">
        <f t="shared" si="112"/>
        <v/>
      </c>
      <c r="X162" s="47" t="str">
        <f>IF(AND($BU$7&gt;0,OutputOsiris!$A162&lt;&gt;"9999999"),VLOOKUP(OutputOsiris!A162,$BR$9:$BU$1008,4,FALSE),"")</f>
        <v/>
      </c>
      <c r="Y162" s="47" t="str">
        <f t="shared" si="113"/>
        <v/>
      </c>
      <c r="Z162" s="47" t="str">
        <f>IF(AND($BZ$7&gt;0,OutputOsiris!$A162&lt;&gt;"9999999"),VLOOKUP(OutputOsiris!A162,$BW$9:$BZ$1008,4,FALSE),"")</f>
        <v/>
      </c>
      <c r="AA162" s="47" t="str">
        <f t="shared" si="114"/>
        <v/>
      </c>
      <c r="AB162" s="47">
        <f t="shared" si="115"/>
        <v>0</v>
      </c>
      <c r="AC162" s="47">
        <f t="shared" si="116"/>
        <v>0</v>
      </c>
      <c r="AD162" s="47" t="str">
        <f t="shared" si="117"/>
        <v/>
      </c>
      <c r="AE162" s="48" t="str">
        <f>IF(ISBLANK(AF162),"",VLOOKUP(AD162,OutputOsiris!$A$9:$A$1008,1,FALSE))</f>
        <v/>
      </c>
      <c r="AF162" s="111"/>
      <c r="AG162" s="78"/>
      <c r="AH162" s="148" t="str">
        <f t="shared" si="91"/>
        <v/>
      </c>
      <c r="AI162" s="47" t="str">
        <f t="shared" si="118"/>
        <v/>
      </c>
      <c r="AJ162" s="48" t="str">
        <f>IF(ISBLANK(AK162),"",VLOOKUP(AI162,OutputOsiris!$A$9:$A$1008,1,FALSE))</f>
        <v/>
      </c>
      <c r="AK162" s="112"/>
      <c r="AL162" s="78"/>
      <c r="AM162" s="148" t="str">
        <f t="shared" si="92"/>
        <v/>
      </c>
      <c r="AN162" s="47" t="str">
        <f t="shared" si="119"/>
        <v/>
      </c>
      <c r="AO162" s="48" t="str">
        <f>IF(ISBLANK(AP162),"",VLOOKUP(AN162,OutputOsiris!$A$9:$A$1008,1,FALSE))</f>
        <v/>
      </c>
      <c r="AP162" s="111"/>
      <c r="AQ162" s="78"/>
      <c r="AR162" s="148" t="str">
        <f t="shared" si="93"/>
        <v/>
      </c>
      <c r="AS162" s="47" t="str">
        <f t="shared" si="120"/>
        <v/>
      </c>
      <c r="AT162" s="48" t="str">
        <f>IF(ISBLANK(AU162),"",VLOOKUP(AS162,OutputOsiris!$A$9:$A$1008,1,FALSE))</f>
        <v/>
      </c>
      <c r="AU162" s="111"/>
      <c r="AV162" s="78"/>
      <c r="AW162" s="148" t="str">
        <f t="shared" si="94"/>
        <v/>
      </c>
      <c r="AX162" s="47" t="str">
        <f t="shared" si="121"/>
        <v/>
      </c>
      <c r="AY162" s="48" t="str">
        <f>IF(ISBLANK(AZ162),"",VLOOKUP(AX162,OutputOsiris!$A$9:$A$1008,1,FALSE))</f>
        <v/>
      </c>
      <c r="AZ162" s="111"/>
      <c r="BA162" s="78"/>
      <c r="BB162" s="148" t="str">
        <f t="shared" si="95"/>
        <v/>
      </c>
      <c r="BC162" s="47" t="str">
        <f t="shared" si="122"/>
        <v/>
      </c>
      <c r="BD162" s="48" t="str">
        <f>IF(ISBLANK(BE162),"",VLOOKUP(BC162,OutputOsiris!$A$9:$A$1008,1,FALSE))</f>
        <v/>
      </c>
      <c r="BE162" s="111"/>
      <c r="BF162" s="78"/>
      <c r="BG162" s="148" t="str">
        <f t="shared" si="96"/>
        <v/>
      </c>
      <c r="BH162" s="47" t="str">
        <f t="shared" si="123"/>
        <v/>
      </c>
      <c r="BI162" s="48" t="str">
        <f>IF(ISBLANK(BJ162),"",VLOOKUP(BH162,OutputOsiris!$A$9:$A$1008,1,FALSE))</f>
        <v/>
      </c>
      <c r="BJ162" s="111"/>
      <c r="BK162" s="78"/>
      <c r="BL162" s="148" t="str">
        <f t="shared" si="97"/>
        <v/>
      </c>
      <c r="BM162" s="47" t="str">
        <f t="shared" si="124"/>
        <v/>
      </c>
      <c r="BN162" s="48" t="str">
        <f>IF(ISBLANK(BO162),"",VLOOKUP(BM162,OutputOsiris!$A$9:$A$1008,1,FALSE))</f>
        <v/>
      </c>
      <c r="BO162" s="111"/>
      <c r="BP162" s="78"/>
      <c r="BQ162" s="148" t="str">
        <f t="shared" si="98"/>
        <v/>
      </c>
      <c r="BR162" s="47" t="str">
        <f t="shared" si="125"/>
        <v/>
      </c>
      <c r="BS162" s="48" t="str">
        <f>IF(ISBLANK(BT162),"",VLOOKUP(BR162,OutputOsiris!$A$9:$A$1008,1,FALSE))</f>
        <v/>
      </c>
      <c r="BT162" s="111"/>
      <c r="BU162" s="78"/>
      <c r="BV162" s="148" t="str">
        <f t="shared" si="99"/>
        <v/>
      </c>
      <c r="BW162" s="47" t="str">
        <f t="shared" si="126"/>
        <v/>
      </c>
      <c r="BX162" s="48" t="str">
        <f>IF(ISBLANK(BY162),"",VLOOKUP(BW162,OutputOsiris!$A$9:$A$1008,1,FALSE))</f>
        <v/>
      </c>
      <c r="BY162" s="111"/>
      <c r="BZ162" s="78"/>
      <c r="CA162" s="148" t="str">
        <f t="shared" si="100"/>
        <v/>
      </c>
    </row>
    <row r="163" spans="1:79" x14ac:dyDescent="0.2">
      <c r="A163" s="47" t="str">
        <f>IF($H$1="Score",IF(OutputOsiris!A163&lt;&gt;"9999999",OutputOsiris!A163,""),"")</f>
        <v/>
      </c>
      <c r="B163" s="76" t="str">
        <f t="shared" si="101"/>
        <v/>
      </c>
      <c r="C163" s="143" t="str">
        <f t="shared" si="102"/>
        <v/>
      </c>
      <c r="D163" s="47" t="str">
        <f>IF($H$1="Cijfer",IF(OutputOsiris!A163&lt;&gt;"9999999",OutputOsiris!A163,""),"")</f>
        <v/>
      </c>
      <c r="E163" s="76" t="str">
        <f t="shared" si="103"/>
        <v/>
      </c>
      <c r="F163" s="143" t="str">
        <f t="shared" si="104"/>
        <v/>
      </c>
      <c r="G163" s="47" t="str">
        <f>IF(ISBLANK(OutputOsiris!B163),"",OutputOsiris!B163)</f>
        <v/>
      </c>
      <c r="H163" s="47">
        <f>IF(AND($AG$7&gt;0,OutputOsiris!$A163&lt;&gt;"9999999"),VLOOKUP(OutputOsiris!A163,$AD$9:$AG$1008,4,FALSE),"")</f>
        <v>0</v>
      </c>
      <c r="I163" s="47">
        <f t="shared" si="105"/>
        <v>0</v>
      </c>
      <c r="J163" s="47">
        <f>IF(AND($AL$7&gt;0,OutputOsiris!$A163&lt;&gt;"9999999"),VLOOKUP(OutputOsiris!A163,$AI$9:$AL$1008,4,FALSE),"")</f>
        <v>0</v>
      </c>
      <c r="K163" s="47">
        <f t="shared" si="106"/>
        <v>0</v>
      </c>
      <c r="L163" s="47" t="str">
        <f>IF(AND($AQ$7&gt;0,OutputOsiris!$A163&lt;&gt;"9999999"),VLOOKUP(OutputOsiris!A163,$AN$9:$AQ$1008,4,FALSE),"")</f>
        <v/>
      </c>
      <c r="M163" s="47" t="str">
        <f t="shared" si="107"/>
        <v/>
      </c>
      <c r="N163" s="47" t="str">
        <f>IF(AND($AV$7&gt;0,OutputOsiris!$A163&lt;&gt;"9999999"),VLOOKUP(OutputOsiris!A163,$AS$9:$AV$1008,4,FALSE),"")</f>
        <v/>
      </c>
      <c r="O163" s="47" t="str">
        <f t="shared" si="108"/>
        <v/>
      </c>
      <c r="P163" s="47" t="str">
        <f>IF(AND($BA$7&gt;0,OutputOsiris!$A163&lt;&gt;"9999999"),VLOOKUP(OutputOsiris!A163,$AX$9:$BA$1008,4,FALSE),"")</f>
        <v/>
      </c>
      <c r="Q163" s="47" t="str">
        <f t="shared" si="109"/>
        <v/>
      </c>
      <c r="R163" s="47" t="str">
        <f>IF(AND($BF$7&gt;0,OutputOsiris!$A163&lt;&gt;"9999999"),VLOOKUP(OutputOsiris!A163,$BC$9:$BF$1008,4,FALSE),"")</f>
        <v/>
      </c>
      <c r="S163" s="47" t="str">
        <f t="shared" si="110"/>
        <v/>
      </c>
      <c r="T163" s="47" t="str">
        <f>IF(AND($BK$7&gt;0,OutputOsiris!$A163&lt;&gt;"9999999"),VLOOKUP(OutputOsiris!A163,$BH$9:$BK$1008,4,FALSE),"")</f>
        <v/>
      </c>
      <c r="U163" s="47" t="str">
        <f t="shared" si="111"/>
        <v/>
      </c>
      <c r="V163" s="47" t="str">
        <f>IF(AND($BP$7&gt;0,OutputOsiris!$A163&lt;&gt;"9999999"),VLOOKUP(OutputOsiris!A163,$BM$9:$BP$1008,4,FALSE),"")</f>
        <v/>
      </c>
      <c r="W163" s="47" t="str">
        <f t="shared" si="112"/>
        <v/>
      </c>
      <c r="X163" s="47" t="str">
        <f>IF(AND($BU$7&gt;0,OutputOsiris!$A163&lt;&gt;"9999999"),VLOOKUP(OutputOsiris!A163,$BR$9:$BU$1008,4,FALSE),"")</f>
        <v/>
      </c>
      <c r="Y163" s="47" t="str">
        <f t="shared" si="113"/>
        <v/>
      </c>
      <c r="Z163" s="47" t="str">
        <f>IF(AND($BZ$7&gt;0,OutputOsiris!$A163&lt;&gt;"9999999"),VLOOKUP(OutputOsiris!A163,$BW$9:$BZ$1008,4,FALSE),"")</f>
        <v/>
      </c>
      <c r="AA163" s="47" t="str">
        <f t="shared" si="114"/>
        <v/>
      </c>
      <c r="AB163" s="47">
        <f t="shared" si="115"/>
        <v>0</v>
      </c>
      <c r="AC163" s="47">
        <f t="shared" si="116"/>
        <v>0</v>
      </c>
      <c r="AD163" s="47" t="str">
        <f t="shared" si="117"/>
        <v/>
      </c>
      <c r="AE163" s="48" t="str">
        <f>IF(ISBLANK(AF163),"",VLOOKUP(AD163,OutputOsiris!$A$9:$A$1008,1,FALSE))</f>
        <v/>
      </c>
      <c r="AF163" s="111"/>
      <c r="AG163" s="78"/>
      <c r="AH163" s="148" t="str">
        <f t="shared" si="91"/>
        <v/>
      </c>
      <c r="AI163" s="47" t="str">
        <f t="shared" si="118"/>
        <v/>
      </c>
      <c r="AJ163" s="48" t="str">
        <f>IF(ISBLANK(AK163),"",VLOOKUP(AI163,OutputOsiris!$A$9:$A$1008,1,FALSE))</f>
        <v/>
      </c>
      <c r="AK163" s="112"/>
      <c r="AL163" s="78"/>
      <c r="AM163" s="148" t="str">
        <f t="shared" si="92"/>
        <v/>
      </c>
      <c r="AN163" s="47" t="str">
        <f t="shared" si="119"/>
        <v/>
      </c>
      <c r="AO163" s="48" t="str">
        <f>IF(ISBLANK(AP163),"",VLOOKUP(AN163,OutputOsiris!$A$9:$A$1008,1,FALSE))</f>
        <v/>
      </c>
      <c r="AP163" s="111"/>
      <c r="AQ163" s="78"/>
      <c r="AR163" s="148" t="str">
        <f t="shared" si="93"/>
        <v/>
      </c>
      <c r="AS163" s="47" t="str">
        <f t="shared" si="120"/>
        <v/>
      </c>
      <c r="AT163" s="48" t="str">
        <f>IF(ISBLANK(AU163),"",VLOOKUP(AS163,OutputOsiris!$A$9:$A$1008,1,FALSE))</f>
        <v/>
      </c>
      <c r="AU163" s="111"/>
      <c r="AV163" s="78"/>
      <c r="AW163" s="148" t="str">
        <f t="shared" si="94"/>
        <v/>
      </c>
      <c r="AX163" s="47" t="str">
        <f t="shared" si="121"/>
        <v/>
      </c>
      <c r="AY163" s="48" t="str">
        <f>IF(ISBLANK(AZ163),"",VLOOKUP(AX163,OutputOsiris!$A$9:$A$1008,1,FALSE))</f>
        <v/>
      </c>
      <c r="AZ163" s="111"/>
      <c r="BA163" s="78"/>
      <c r="BB163" s="148" t="str">
        <f t="shared" si="95"/>
        <v/>
      </c>
      <c r="BC163" s="47" t="str">
        <f t="shared" si="122"/>
        <v/>
      </c>
      <c r="BD163" s="48" t="str">
        <f>IF(ISBLANK(BE163),"",VLOOKUP(BC163,OutputOsiris!$A$9:$A$1008,1,FALSE))</f>
        <v/>
      </c>
      <c r="BE163" s="111"/>
      <c r="BF163" s="78"/>
      <c r="BG163" s="148" t="str">
        <f t="shared" si="96"/>
        <v/>
      </c>
      <c r="BH163" s="47" t="str">
        <f t="shared" si="123"/>
        <v/>
      </c>
      <c r="BI163" s="48" t="str">
        <f>IF(ISBLANK(BJ163),"",VLOOKUP(BH163,OutputOsiris!$A$9:$A$1008,1,FALSE))</f>
        <v/>
      </c>
      <c r="BJ163" s="111"/>
      <c r="BK163" s="78"/>
      <c r="BL163" s="148" t="str">
        <f t="shared" si="97"/>
        <v/>
      </c>
      <c r="BM163" s="47" t="str">
        <f t="shared" si="124"/>
        <v/>
      </c>
      <c r="BN163" s="48" t="str">
        <f>IF(ISBLANK(BO163),"",VLOOKUP(BM163,OutputOsiris!$A$9:$A$1008,1,FALSE))</f>
        <v/>
      </c>
      <c r="BO163" s="111"/>
      <c r="BP163" s="78"/>
      <c r="BQ163" s="148" t="str">
        <f t="shared" si="98"/>
        <v/>
      </c>
      <c r="BR163" s="47" t="str">
        <f t="shared" si="125"/>
        <v/>
      </c>
      <c r="BS163" s="48" t="str">
        <f>IF(ISBLANK(BT163),"",VLOOKUP(BR163,OutputOsiris!$A$9:$A$1008,1,FALSE))</f>
        <v/>
      </c>
      <c r="BT163" s="111"/>
      <c r="BU163" s="78"/>
      <c r="BV163" s="148" t="str">
        <f t="shared" si="99"/>
        <v/>
      </c>
      <c r="BW163" s="47" t="str">
        <f t="shared" si="126"/>
        <v/>
      </c>
      <c r="BX163" s="48" t="str">
        <f>IF(ISBLANK(BY163),"",VLOOKUP(BW163,OutputOsiris!$A$9:$A$1008,1,FALSE))</f>
        <v/>
      </c>
      <c r="BY163" s="111"/>
      <c r="BZ163" s="78"/>
      <c r="CA163" s="148" t="str">
        <f t="shared" si="100"/>
        <v/>
      </c>
    </row>
    <row r="164" spans="1:79" x14ac:dyDescent="0.2">
      <c r="A164" s="47" t="str">
        <f>IF($H$1="Score",IF(OutputOsiris!A164&lt;&gt;"9999999",OutputOsiris!A164,""),"")</f>
        <v/>
      </c>
      <c r="B164" s="76" t="str">
        <f t="shared" si="101"/>
        <v/>
      </c>
      <c r="C164" s="143" t="str">
        <f t="shared" si="102"/>
        <v/>
      </c>
      <c r="D164" s="47" t="str">
        <f>IF($H$1="Cijfer",IF(OutputOsiris!A164&lt;&gt;"9999999",OutputOsiris!A164,""),"")</f>
        <v/>
      </c>
      <c r="E164" s="76" t="str">
        <f t="shared" si="103"/>
        <v/>
      </c>
      <c r="F164" s="143" t="str">
        <f t="shared" si="104"/>
        <v/>
      </c>
      <c r="G164" s="47" t="str">
        <f>IF(ISBLANK(OutputOsiris!B164),"",OutputOsiris!B164)</f>
        <v/>
      </c>
      <c r="H164" s="47">
        <f>IF(AND($AG$7&gt;0,OutputOsiris!$A164&lt;&gt;"9999999"),VLOOKUP(OutputOsiris!A164,$AD$9:$AG$1008,4,FALSE),"")</f>
        <v>0</v>
      </c>
      <c r="I164" s="47">
        <f t="shared" si="105"/>
        <v>0</v>
      </c>
      <c r="J164" s="47">
        <f>IF(AND($AL$7&gt;0,OutputOsiris!$A164&lt;&gt;"9999999"),VLOOKUP(OutputOsiris!A164,$AI$9:$AL$1008,4,FALSE),"")</f>
        <v>0</v>
      </c>
      <c r="K164" s="47">
        <f t="shared" si="106"/>
        <v>0</v>
      </c>
      <c r="L164" s="47" t="str">
        <f>IF(AND($AQ$7&gt;0,OutputOsiris!$A164&lt;&gt;"9999999"),VLOOKUP(OutputOsiris!A164,$AN$9:$AQ$1008,4,FALSE),"")</f>
        <v/>
      </c>
      <c r="M164" s="47" t="str">
        <f t="shared" si="107"/>
        <v/>
      </c>
      <c r="N164" s="47" t="str">
        <f>IF(AND($AV$7&gt;0,OutputOsiris!$A164&lt;&gt;"9999999"),VLOOKUP(OutputOsiris!A164,$AS$9:$AV$1008,4,FALSE),"")</f>
        <v/>
      </c>
      <c r="O164" s="47" t="str">
        <f t="shared" si="108"/>
        <v/>
      </c>
      <c r="P164" s="47" t="str">
        <f>IF(AND($BA$7&gt;0,OutputOsiris!$A164&lt;&gt;"9999999"),VLOOKUP(OutputOsiris!A164,$AX$9:$BA$1008,4,FALSE),"")</f>
        <v/>
      </c>
      <c r="Q164" s="47" t="str">
        <f t="shared" si="109"/>
        <v/>
      </c>
      <c r="R164" s="47" t="str">
        <f>IF(AND($BF$7&gt;0,OutputOsiris!$A164&lt;&gt;"9999999"),VLOOKUP(OutputOsiris!A164,$BC$9:$BF$1008,4,FALSE),"")</f>
        <v/>
      </c>
      <c r="S164" s="47" t="str">
        <f t="shared" si="110"/>
        <v/>
      </c>
      <c r="T164" s="47" t="str">
        <f>IF(AND($BK$7&gt;0,OutputOsiris!$A164&lt;&gt;"9999999"),VLOOKUP(OutputOsiris!A164,$BH$9:$BK$1008,4,FALSE),"")</f>
        <v/>
      </c>
      <c r="U164" s="47" t="str">
        <f t="shared" si="111"/>
        <v/>
      </c>
      <c r="V164" s="47" t="str">
        <f>IF(AND($BP$7&gt;0,OutputOsiris!$A164&lt;&gt;"9999999"),VLOOKUP(OutputOsiris!A164,$BM$9:$BP$1008,4,FALSE),"")</f>
        <v/>
      </c>
      <c r="W164" s="47" t="str">
        <f t="shared" si="112"/>
        <v/>
      </c>
      <c r="X164" s="47" t="str">
        <f>IF(AND($BU$7&gt;0,OutputOsiris!$A164&lt;&gt;"9999999"),VLOOKUP(OutputOsiris!A164,$BR$9:$BU$1008,4,FALSE),"")</f>
        <v/>
      </c>
      <c r="Y164" s="47" t="str">
        <f t="shared" si="113"/>
        <v/>
      </c>
      <c r="Z164" s="47" t="str">
        <f>IF(AND($BZ$7&gt;0,OutputOsiris!$A164&lt;&gt;"9999999"),VLOOKUP(OutputOsiris!A164,$BW$9:$BZ$1008,4,FALSE),"")</f>
        <v/>
      </c>
      <c r="AA164" s="47" t="str">
        <f t="shared" si="114"/>
        <v/>
      </c>
      <c r="AB164" s="47">
        <f t="shared" si="115"/>
        <v>0</v>
      </c>
      <c r="AC164" s="47">
        <f t="shared" si="116"/>
        <v>0</v>
      </c>
      <c r="AD164" s="47" t="str">
        <f t="shared" si="117"/>
        <v/>
      </c>
      <c r="AE164" s="48" t="str">
        <f>IF(ISBLANK(AF164),"",VLOOKUP(AD164,OutputOsiris!$A$9:$A$1008,1,FALSE))</f>
        <v/>
      </c>
      <c r="AF164" s="111"/>
      <c r="AG164" s="78"/>
      <c r="AH164" s="148" t="str">
        <f t="shared" si="91"/>
        <v/>
      </c>
      <c r="AI164" s="47" t="str">
        <f t="shared" si="118"/>
        <v/>
      </c>
      <c r="AJ164" s="48" t="str">
        <f>IF(ISBLANK(AK164),"",VLOOKUP(AI164,OutputOsiris!$A$9:$A$1008,1,FALSE))</f>
        <v/>
      </c>
      <c r="AK164" s="112"/>
      <c r="AL164" s="78"/>
      <c r="AM164" s="148" t="str">
        <f t="shared" si="92"/>
        <v/>
      </c>
      <c r="AN164" s="47" t="str">
        <f t="shared" si="119"/>
        <v/>
      </c>
      <c r="AO164" s="48" t="str">
        <f>IF(ISBLANK(AP164),"",VLOOKUP(AN164,OutputOsiris!$A$9:$A$1008,1,FALSE))</f>
        <v/>
      </c>
      <c r="AP164" s="111"/>
      <c r="AQ164" s="78"/>
      <c r="AR164" s="148" t="str">
        <f t="shared" si="93"/>
        <v/>
      </c>
      <c r="AS164" s="47" t="str">
        <f t="shared" si="120"/>
        <v/>
      </c>
      <c r="AT164" s="48" t="str">
        <f>IF(ISBLANK(AU164),"",VLOOKUP(AS164,OutputOsiris!$A$9:$A$1008,1,FALSE))</f>
        <v/>
      </c>
      <c r="AU164" s="111"/>
      <c r="AV164" s="78"/>
      <c r="AW164" s="148" t="str">
        <f t="shared" si="94"/>
        <v/>
      </c>
      <c r="AX164" s="47" t="str">
        <f t="shared" si="121"/>
        <v/>
      </c>
      <c r="AY164" s="48" t="str">
        <f>IF(ISBLANK(AZ164),"",VLOOKUP(AX164,OutputOsiris!$A$9:$A$1008,1,FALSE))</f>
        <v/>
      </c>
      <c r="AZ164" s="111"/>
      <c r="BA164" s="78"/>
      <c r="BB164" s="148" t="str">
        <f t="shared" si="95"/>
        <v/>
      </c>
      <c r="BC164" s="47" t="str">
        <f t="shared" si="122"/>
        <v/>
      </c>
      <c r="BD164" s="48" t="str">
        <f>IF(ISBLANK(BE164),"",VLOOKUP(BC164,OutputOsiris!$A$9:$A$1008,1,FALSE))</f>
        <v/>
      </c>
      <c r="BE164" s="111"/>
      <c r="BF164" s="78"/>
      <c r="BG164" s="148" t="str">
        <f t="shared" si="96"/>
        <v/>
      </c>
      <c r="BH164" s="47" t="str">
        <f t="shared" si="123"/>
        <v/>
      </c>
      <c r="BI164" s="48" t="str">
        <f>IF(ISBLANK(BJ164),"",VLOOKUP(BH164,OutputOsiris!$A$9:$A$1008,1,FALSE))</f>
        <v/>
      </c>
      <c r="BJ164" s="111"/>
      <c r="BK164" s="78"/>
      <c r="BL164" s="148" t="str">
        <f t="shared" si="97"/>
        <v/>
      </c>
      <c r="BM164" s="47" t="str">
        <f t="shared" si="124"/>
        <v/>
      </c>
      <c r="BN164" s="48" t="str">
        <f>IF(ISBLANK(BO164),"",VLOOKUP(BM164,OutputOsiris!$A$9:$A$1008,1,FALSE))</f>
        <v/>
      </c>
      <c r="BO164" s="111"/>
      <c r="BP164" s="78"/>
      <c r="BQ164" s="148" t="str">
        <f t="shared" si="98"/>
        <v/>
      </c>
      <c r="BR164" s="47" t="str">
        <f t="shared" si="125"/>
        <v/>
      </c>
      <c r="BS164" s="48" t="str">
        <f>IF(ISBLANK(BT164),"",VLOOKUP(BR164,OutputOsiris!$A$9:$A$1008,1,FALSE))</f>
        <v/>
      </c>
      <c r="BT164" s="111"/>
      <c r="BU164" s="78"/>
      <c r="BV164" s="148" t="str">
        <f t="shared" si="99"/>
        <v/>
      </c>
      <c r="BW164" s="47" t="str">
        <f t="shared" si="126"/>
        <v/>
      </c>
      <c r="BX164" s="48" t="str">
        <f>IF(ISBLANK(BY164),"",VLOOKUP(BW164,OutputOsiris!$A$9:$A$1008,1,FALSE))</f>
        <v/>
      </c>
      <c r="BY164" s="111"/>
      <c r="BZ164" s="78"/>
      <c r="CA164" s="148" t="str">
        <f t="shared" si="100"/>
        <v/>
      </c>
    </row>
    <row r="165" spans="1:79" x14ac:dyDescent="0.2">
      <c r="A165" s="47" t="str">
        <f>IF($H$1="Score",IF(OutputOsiris!A165&lt;&gt;"9999999",OutputOsiris!A165,""),"")</f>
        <v/>
      </c>
      <c r="B165" s="76" t="str">
        <f t="shared" si="101"/>
        <v/>
      </c>
      <c r="C165" s="143" t="str">
        <f t="shared" si="102"/>
        <v/>
      </c>
      <c r="D165" s="47" t="str">
        <f>IF($H$1="Cijfer",IF(OutputOsiris!A165&lt;&gt;"9999999",OutputOsiris!A165,""),"")</f>
        <v/>
      </c>
      <c r="E165" s="76" t="str">
        <f t="shared" si="103"/>
        <v/>
      </c>
      <c r="F165" s="143" t="str">
        <f t="shared" si="104"/>
        <v/>
      </c>
      <c r="G165" s="47" t="str">
        <f>IF(ISBLANK(OutputOsiris!B165),"",OutputOsiris!B165)</f>
        <v/>
      </c>
      <c r="H165" s="47">
        <f>IF(AND($AG$7&gt;0,OutputOsiris!$A165&lt;&gt;"9999999"),VLOOKUP(OutputOsiris!A165,$AD$9:$AG$1008,4,FALSE),"")</f>
        <v>0</v>
      </c>
      <c r="I165" s="47">
        <f t="shared" si="105"/>
        <v>0</v>
      </c>
      <c r="J165" s="47">
        <f>IF(AND($AL$7&gt;0,OutputOsiris!$A165&lt;&gt;"9999999"),VLOOKUP(OutputOsiris!A165,$AI$9:$AL$1008,4,FALSE),"")</f>
        <v>0</v>
      </c>
      <c r="K165" s="47">
        <f t="shared" si="106"/>
        <v>0</v>
      </c>
      <c r="L165" s="47" t="str">
        <f>IF(AND($AQ$7&gt;0,OutputOsiris!$A165&lt;&gt;"9999999"),VLOOKUP(OutputOsiris!A165,$AN$9:$AQ$1008,4,FALSE),"")</f>
        <v/>
      </c>
      <c r="M165" s="47" t="str">
        <f t="shared" si="107"/>
        <v/>
      </c>
      <c r="N165" s="47" t="str">
        <f>IF(AND($AV$7&gt;0,OutputOsiris!$A165&lt;&gt;"9999999"),VLOOKUP(OutputOsiris!A165,$AS$9:$AV$1008,4,FALSE),"")</f>
        <v/>
      </c>
      <c r="O165" s="47" t="str">
        <f t="shared" si="108"/>
        <v/>
      </c>
      <c r="P165" s="47" t="str">
        <f>IF(AND($BA$7&gt;0,OutputOsiris!$A165&lt;&gt;"9999999"),VLOOKUP(OutputOsiris!A165,$AX$9:$BA$1008,4,FALSE),"")</f>
        <v/>
      </c>
      <c r="Q165" s="47" t="str">
        <f t="shared" si="109"/>
        <v/>
      </c>
      <c r="R165" s="47" t="str">
        <f>IF(AND($BF$7&gt;0,OutputOsiris!$A165&lt;&gt;"9999999"),VLOOKUP(OutputOsiris!A165,$BC$9:$BF$1008,4,FALSE),"")</f>
        <v/>
      </c>
      <c r="S165" s="47" t="str">
        <f t="shared" si="110"/>
        <v/>
      </c>
      <c r="T165" s="47" t="str">
        <f>IF(AND($BK$7&gt;0,OutputOsiris!$A165&lt;&gt;"9999999"),VLOOKUP(OutputOsiris!A165,$BH$9:$BK$1008,4,FALSE),"")</f>
        <v/>
      </c>
      <c r="U165" s="47" t="str">
        <f t="shared" si="111"/>
        <v/>
      </c>
      <c r="V165" s="47" t="str">
        <f>IF(AND($BP$7&gt;0,OutputOsiris!$A165&lt;&gt;"9999999"),VLOOKUP(OutputOsiris!A165,$BM$9:$BP$1008,4,FALSE),"")</f>
        <v/>
      </c>
      <c r="W165" s="47" t="str">
        <f t="shared" si="112"/>
        <v/>
      </c>
      <c r="X165" s="47" t="str">
        <f>IF(AND($BU$7&gt;0,OutputOsiris!$A165&lt;&gt;"9999999"),VLOOKUP(OutputOsiris!A165,$BR$9:$BU$1008,4,FALSE),"")</f>
        <v/>
      </c>
      <c r="Y165" s="47" t="str">
        <f t="shared" si="113"/>
        <v/>
      </c>
      <c r="Z165" s="47" t="str">
        <f>IF(AND($BZ$7&gt;0,OutputOsiris!$A165&lt;&gt;"9999999"),VLOOKUP(OutputOsiris!A165,$BW$9:$BZ$1008,4,FALSE),"")</f>
        <v/>
      </c>
      <c r="AA165" s="47" t="str">
        <f t="shared" si="114"/>
        <v/>
      </c>
      <c r="AB165" s="47">
        <f t="shared" si="115"/>
        <v>0</v>
      </c>
      <c r="AC165" s="47">
        <f t="shared" si="116"/>
        <v>0</v>
      </c>
      <c r="AD165" s="47" t="str">
        <f t="shared" si="117"/>
        <v/>
      </c>
      <c r="AE165" s="48" t="str">
        <f>IF(ISBLANK(AF165),"",VLOOKUP(AD165,OutputOsiris!$A$9:$A$1008,1,FALSE))</f>
        <v/>
      </c>
      <c r="AF165" s="111"/>
      <c r="AG165" s="78"/>
      <c r="AH165" s="148" t="str">
        <f t="shared" si="91"/>
        <v/>
      </c>
      <c r="AI165" s="47" t="str">
        <f t="shared" si="118"/>
        <v/>
      </c>
      <c r="AJ165" s="48" t="str">
        <f>IF(ISBLANK(AK165),"",VLOOKUP(AI165,OutputOsiris!$A$9:$A$1008,1,FALSE))</f>
        <v/>
      </c>
      <c r="AK165" s="112"/>
      <c r="AL165" s="78"/>
      <c r="AM165" s="148" t="str">
        <f t="shared" si="92"/>
        <v/>
      </c>
      <c r="AN165" s="47" t="str">
        <f t="shared" si="119"/>
        <v/>
      </c>
      <c r="AO165" s="48" t="str">
        <f>IF(ISBLANK(AP165),"",VLOOKUP(AN165,OutputOsiris!$A$9:$A$1008,1,FALSE))</f>
        <v/>
      </c>
      <c r="AP165" s="111"/>
      <c r="AQ165" s="78"/>
      <c r="AR165" s="148" t="str">
        <f t="shared" si="93"/>
        <v/>
      </c>
      <c r="AS165" s="47" t="str">
        <f t="shared" si="120"/>
        <v/>
      </c>
      <c r="AT165" s="48" t="str">
        <f>IF(ISBLANK(AU165),"",VLOOKUP(AS165,OutputOsiris!$A$9:$A$1008,1,FALSE))</f>
        <v/>
      </c>
      <c r="AU165" s="111"/>
      <c r="AV165" s="78"/>
      <c r="AW165" s="148" t="str">
        <f t="shared" si="94"/>
        <v/>
      </c>
      <c r="AX165" s="47" t="str">
        <f t="shared" si="121"/>
        <v/>
      </c>
      <c r="AY165" s="48" t="str">
        <f>IF(ISBLANK(AZ165),"",VLOOKUP(AX165,OutputOsiris!$A$9:$A$1008,1,FALSE))</f>
        <v/>
      </c>
      <c r="AZ165" s="111"/>
      <c r="BA165" s="78"/>
      <c r="BB165" s="148" t="str">
        <f t="shared" si="95"/>
        <v/>
      </c>
      <c r="BC165" s="47" t="str">
        <f t="shared" si="122"/>
        <v/>
      </c>
      <c r="BD165" s="48" t="str">
        <f>IF(ISBLANK(BE165),"",VLOOKUP(BC165,OutputOsiris!$A$9:$A$1008,1,FALSE))</f>
        <v/>
      </c>
      <c r="BE165" s="111"/>
      <c r="BF165" s="78"/>
      <c r="BG165" s="148" t="str">
        <f t="shared" si="96"/>
        <v/>
      </c>
      <c r="BH165" s="47" t="str">
        <f t="shared" si="123"/>
        <v/>
      </c>
      <c r="BI165" s="48" t="str">
        <f>IF(ISBLANK(BJ165),"",VLOOKUP(BH165,OutputOsiris!$A$9:$A$1008,1,FALSE))</f>
        <v/>
      </c>
      <c r="BJ165" s="111"/>
      <c r="BK165" s="78"/>
      <c r="BL165" s="148" t="str">
        <f t="shared" si="97"/>
        <v/>
      </c>
      <c r="BM165" s="47" t="str">
        <f t="shared" si="124"/>
        <v/>
      </c>
      <c r="BN165" s="48" t="str">
        <f>IF(ISBLANK(BO165),"",VLOOKUP(BM165,OutputOsiris!$A$9:$A$1008,1,FALSE))</f>
        <v/>
      </c>
      <c r="BO165" s="111"/>
      <c r="BP165" s="78"/>
      <c r="BQ165" s="148" t="str">
        <f t="shared" si="98"/>
        <v/>
      </c>
      <c r="BR165" s="47" t="str">
        <f t="shared" si="125"/>
        <v/>
      </c>
      <c r="BS165" s="48" t="str">
        <f>IF(ISBLANK(BT165),"",VLOOKUP(BR165,OutputOsiris!$A$9:$A$1008,1,FALSE))</f>
        <v/>
      </c>
      <c r="BT165" s="111"/>
      <c r="BU165" s="78"/>
      <c r="BV165" s="148" t="str">
        <f t="shared" si="99"/>
        <v/>
      </c>
      <c r="BW165" s="47" t="str">
        <f t="shared" si="126"/>
        <v/>
      </c>
      <c r="BX165" s="48" t="str">
        <f>IF(ISBLANK(BY165),"",VLOOKUP(BW165,OutputOsiris!$A$9:$A$1008,1,FALSE))</f>
        <v/>
      </c>
      <c r="BY165" s="111"/>
      <c r="BZ165" s="78"/>
      <c r="CA165" s="148" t="str">
        <f t="shared" si="100"/>
        <v/>
      </c>
    </row>
    <row r="166" spans="1:79" x14ac:dyDescent="0.2">
      <c r="A166" s="47" t="str">
        <f>IF($H$1="Score",IF(OutputOsiris!A166&lt;&gt;"9999999",OutputOsiris!A166,""),"")</f>
        <v/>
      </c>
      <c r="B166" s="76" t="str">
        <f t="shared" si="101"/>
        <v/>
      </c>
      <c r="C166" s="143" t="str">
        <f t="shared" si="102"/>
        <v/>
      </c>
      <c r="D166" s="47" t="str">
        <f>IF($H$1="Cijfer",IF(OutputOsiris!A166&lt;&gt;"9999999",OutputOsiris!A166,""),"")</f>
        <v/>
      </c>
      <c r="E166" s="76" t="str">
        <f t="shared" si="103"/>
        <v/>
      </c>
      <c r="F166" s="143" t="str">
        <f t="shared" si="104"/>
        <v/>
      </c>
      <c r="G166" s="47" t="str">
        <f>IF(ISBLANK(OutputOsiris!B166),"",OutputOsiris!B166)</f>
        <v/>
      </c>
      <c r="H166" s="47">
        <f>IF(AND($AG$7&gt;0,OutputOsiris!$A166&lt;&gt;"9999999"),VLOOKUP(OutputOsiris!A166,$AD$9:$AG$1008,4,FALSE),"")</f>
        <v>0</v>
      </c>
      <c r="I166" s="47">
        <f t="shared" si="105"/>
        <v>0</v>
      </c>
      <c r="J166" s="47">
        <f>IF(AND($AL$7&gt;0,OutputOsiris!$A166&lt;&gt;"9999999"),VLOOKUP(OutputOsiris!A166,$AI$9:$AL$1008,4,FALSE),"")</f>
        <v>0</v>
      </c>
      <c r="K166" s="47">
        <f t="shared" si="106"/>
        <v>0</v>
      </c>
      <c r="L166" s="47" t="str">
        <f>IF(AND($AQ$7&gt;0,OutputOsiris!$A166&lt;&gt;"9999999"),VLOOKUP(OutputOsiris!A166,$AN$9:$AQ$1008,4,FALSE),"")</f>
        <v/>
      </c>
      <c r="M166" s="47" t="str">
        <f t="shared" si="107"/>
        <v/>
      </c>
      <c r="N166" s="47" t="str">
        <f>IF(AND($AV$7&gt;0,OutputOsiris!$A166&lt;&gt;"9999999"),VLOOKUP(OutputOsiris!A166,$AS$9:$AV$1008,4,FALSE),"")</f>
        <v/>
      </c>
      <c r="O166" s="47" t="str">
        <f t="shared" si="108"/>
        <v/>
      </c>
      <c r="P166" s="47" t="str">
        <f>IF(AND($BA$7&gt;0,OutputOsiris!$A166&lt;&gt;"9999999"),VLOOKUP(OutputOsiris!A166,$AX$9:$BA$1008,4,FALSE),"")</f>
        <v/>
      </c>
      <c r="Q166" s="47" t="str">
        <f t="shared" si="109"/>
        <v/>
      </c>
      <c r="R166" s="47" t="str">
        <f>IF(AND($BF$7&gt;0,OutputOsiris!$A166&lt;&gt;"9999999"),VLOOKUP(OutputOsiris!A166,$BC$9:$BF$1008,4,FALSE),"")</f>
        <v/>
      </c>
      <c r="S166" s="47" t="str">
        <f t="shared" si="110"/>
        <v/>
      </c>
      <c r="T166" s="47" t="str">
        <f>IF(AND($BK$7&gt;0,OutputOsiris!$A166&lt;&gt;"9999999"),VLOOKUP(OutputOsiris!A166,$BH$9:$BK$1008,4,FALSE),"")</f>
        <v/>
      </c>
      <c r="U166" s="47" t="str">
        <f t="shared" si="111"/>
        <v/>
      </c>
      <c r="V166" s="47" t="str">
        <f>IF(AND($BP$7&gt;0,OutputOsiris!$A166&lt;&gt;"9999999"),VLOOKUP(OutputOsiris!A166,$BM$9:$BP$1008,4,FALSE),"")</f>
        <v/>
      </c>
      <c r="W166" s="47" t="str">
        <f t="shared" si="112"/>
        <v/>
      </c>
      <c r="X166" s="47" t="str">
        <f>IF(AND($BU$7&gt;0,OutputOsiris!$A166&lt;&gt;"9999999"),VLOOKUP(OutputOsiris!A166,$BR$9:$BU$1008,4,FALSE),"")</f>
        <v/>
      </c>
      <c r="Y166" s="47" t="str">
        <f t="shared" si="113"/>
        <v/>
      </c>
      <c r="Z166" s="47" t="str">
        <f>IF(AND($BZ$7&gt;0,OutputOsiris!$A166&lt;&gt;"9999999"),VLOOKUP(OutputOsiris!A166,$BW$9:$BZ$1008,4,FALSE),"")</f>
        <v/>
      </c>
      <c r="AA166" s="47" t="str">
        <f t="shared" si="114"/>
        <v/>
      </c>
      <c r="AB166" s="47">
        <f t="shared" si="115"/>
        <v>0</v>
      </c>
      <c r="AC166" s="47">
        <f t="shared" si="116"/>
        <v>0</v>
      </c>
      <c r="AD166" s="47" t="str">
        <f t="shared" si="117"/>
        <v/>
      </c>
      <c r="AE166" s="48" t="str">
        <f>IF(ISBLANK(AF166),"",VLOOKUP(AD166,OutputOsiris!$A$9:$A$1008,1,FALSE))</f>
        <v/>
      </c>
      <c r="AF166" s="111"/>
      <c r="AG166" s="78"/>
      <c r="AH166" s="148" t="str">
        <f t="shared" si="91"/>
        <v/>
      </c>
      <c r="AI166" s="47" t="str">
        <f t="shared" si="118"/>
        <v/>
      </c>
      <c r="AJ166" s="48" t="str">
        <f>IF(ISBLANK(AK166),"",VLOOKUP(AI166,OutputOsiris!$A$9:$A$1008,1,FALSE))</f>
        <v/>
      </c>
      <c r="AK166" s="112"/>
      <c r="AL166" s="78"/>
      <c r="AM166" s="148" t="str">
        <f t="shared" si="92"/>
        <v/>
      </c>
      <c r="AN166" s="47" t="str">
        <f t="shared" si="119"/>
        <v/>
      </c>
      <c r="AO166" s="48" t="str">
        <f>IF(ISBLANK(AP166),"",VLOOKUP(AN166,OutputOsiris!$A$9:$A$1008,1,FALSE))</f>
        <v/>
      </c>
      <c r="AP166" s="111"/>
      <c r="AQ166" s="78"/>
      <c r="AR166" s="148" t="str">
        <f t="shared" si="93"/>
        <v/>
      </c>
      <c r="AS166" s="47" t="str">
        <f t="shared" si="120"/>
        <v/>
      </c>
      <c r="AT166" s="48" t="str">
        <f>IF(ISBLANK(AU166),"",VLOOKUP(AS166,OutputOsiris!$A$9:$A$1008,1,FALSE))</f>
        <v/>
      </c>
      <c r="AU166" s="111"/>
      <c r="AV166" s="78"/>
      <c r="AW166" s="148" t="str">
        <f t="shared" si="94"/>
        <v/>
      </c>
      <c r="AX166" s="47" t="str">
        <f t="shared" si="121"/>
        <v/>
      </c>
      <c r="AY166" s="48" t="str">
        <f>IF(ISBLANK(AZ166),"",VLOOKUP(AX166,OutputOsiris!$A$9:$A$1008,1,FALSE))</f>
        <v/>
      </c>
      <c r="AZ166" s="111"/>
      <c r="BA166" s="78"/>
      <c r="BB166" s="148" t="str">
        <f t="shared" si="95"/>
        <v/>
      </c>
      <c r="BC166" s="47" t="str">
        <f t="shared" si="122"/>
        <v/>
      </c>
      <c r="BD166" s="48" t="str">
        <f>IF(ISBLANK(BE166),"",VLOOKUP(BC166,OutputOsiris!$A$9:$A$1008,1,FALSE))</f>
        <v/>
      </c>
      <c r="BE166" s="111"/>
      <c r="BF166" s="78"/>
      <c r="BG166" s="148" t="str">
        <f t="shared" si="96"/>
        <v/>
      </c>
      <c r="BH166" s="47" t="str">
        <f t="shared" si="123"/>
        <v/>
      </c>
      <c r="BI166" s="48" t="str">
        <f>IF(ISBLANK(BJ166),"",VLOOKUP(BH166,OutputOsiris!$A$9:$A$1008,1,FALSE))</f>
        <v/>
      </c>
      <c r="BJ166" s="111"/>
      <c r="BK166" s="78"/>
      <c r="BL166" s="148" t="str">
        <f t="shared" si="97"/>
        <v/>
      </c>
      <c r="BM166" s="47" t="str">
        <f t="shared" si="124"/>
        <v/>
      </c>
      <c r="BN166" s="48" t="str">
        <f>IF(ISBLANK(BO166),"",VLOOKUP(BM166,OutputOsiris!$A$9:$A$1008,1,FALSE))</f>
        <v/>
      </c>
      <c r="BO166" s="111"/>
      <c r="BP166" s="78"/>
      <c r="BQ166" s="148" t="str">
        <f t="shared" si="98"/>
        <v/>
      </c>
      <c r="BR166" s="47" t="str">
        <f t="shared" si="125"/>
        <v/>
      </c>
      <c r="BS166" s="48" t="str">
        <f>IF(ISBLANK(BT166),"",VLOOKUP(BR166,OutputOsiris!$A$9:$A$1008,1,FALSE))</f>
        <v/>
      </c>
      <c r="BT166" s="111"/>
      <c r="BU166" s="78"/>
      <c r="BV166" s="148" t="str">
        <f t="shared" si="99"/>
        <v/>
      </c>
      <c r="BW166" s="47" t="str">
        <f t="shared" si="126"/>
        <v/>
      </c>
      <c r="BX166" s="48" t="str">
        <f>IF(ISBLANK(BY166),"",VLOOKUP(BW166,OutputOsiris!$A$9:$A$1008,1,FALSE))</f>
        <v/>
      </c>
      <c r="BY166" s="111"/>
      <c r="BZ166" s="78"/>
      <c r="CA166" s="148" t="str">
        <f t="shared" si="100"/>
        <v/>
      </c>
    </row>
    <row r="167" spans="1:79" x14ac:dyDescent="0.2">
      <c r="A167" s="47" t="str">
        <f>IF($H$1="Score",IF(OutputOsiris!A167&lt;&gt;"9999999",OutputOsiris!A167,""),"")</f>
        <v/>
      </c>
      <c r="B167" s="76" t="str">
        <f t="shared" si="101"/>
        <v/>
      </c>
      <c r="C167" s="143" t="str">
        <f t="shared" si="102"/>
        <v/>
      </c>
      <c r="D167" s="47" t="str">
        <f>IF($H$1="Cijfer",IF(OutputOsiris!A167&lt;&gt;"9999999",OutputOsiris!A167,""),"")</f>
        <v/>
      </c>
      <c r="E167" s="76" t="str">
        <f t="shared" si="103"/>
        <v/>
      </c>
      <c r="F167" s="143" t="str">
        <f t="shared" si="104"/>
        <v/>
      </c>
      <c r="G167" s="47" t="str">
        <f>IF(ISBLANK(OutputOsiris!B167),"",OutputOsiris!B167)</f>
        <v/>
      </c>
      <c r="H167" s="47">
        <f>IF(AND($AG$7&gt;0,OutputOsiris!$A167&lt;&gt;"9999999"),VLOOKUP(OutputOsiris!A167,$AD$9:$AG$1008,4,FALSE),"")</f>
        <v>0</v>
      </c>
      <c r="I167" s="47">
        <f t="shared" si="105"/>
        <v>0</v>
      </c>
      <c r="J167" s="47">
        <f>IF(AND($AL$7&gt;0,OutputOsiris!$A167&lt;&gt;"9999999"),VLOOKUP(OutputOsiris!A167,$AI$9:$AL$1008,4,FALSE),"")</f>
        <v>0</v>
      </c>
      <c r="K167" s="47">
        <f t="shared" si="106"/>
        <v>0</v>
      </c>
      <c r="L167" s="47" t="str">
        <f>IF(AND($AQ$7&gt;0,OutputOsiris!$A167&lt;&gt;"9999999"),VLOOKUP(OutputOsiris!A167,$AN$9:$AQ$1008,4,FALSE),"")</f>
        <v/>
      </c>
      <c r="M167" s="47" t="str">
        <f t="shared" si="107"/>
        <v/>
      </c>
      <c r="N167" s="47" t="str">
        <f>IF(AND($AV$7&gt;0,OutputOsiris!$A167&lt;&gt;"9999999"),VLOOKUP(OutputOsiris!A167,$AS$9:$AV$1008,4,FALSE),"")</f>
        <v/>
      </c>
      <c r="O167" s="47" t="str">
        <f t="shared" si="108"/>
        <v/>
      </c>
      <c r="P167" s="47" t="str">
        <f>IF(AND($BA$7&gt;0,OutputOsiris!$A167&lt;&gt;"9999999"),VLOOKUP(OutputOsiris!A167,$AX$9:$BA$1008,4,FALSE),"")</f>
        <v/>
      </c>
      <c r="Q167" s="47" t="str">
        <f t="shared" si="109"/>
        <v/>
      </c>
      <c r="R167" s="47" t="str">
        <f>IF(AND($BF$7&gt;0,OutputOsiris!$A167&lt;&gt;"9999999"),VLOOKUP(OutputOsiris!A167,$BC$9:$BF$1008,4,FALSE),"")</f>
        <v/>
      </c>
      <c r="S167" s="47" t="str">
        <f t="shared" si="110"/>
        <v/>
      </c>
      <c r="T167" s="47" t="str">
        <f>IF(AND($BK$7&gt;0,OutputOsiris!$A167&lt;&gt;"9999999"),VLOOKUP(OutputOsiris!A167,$BH$9:$BK$1008,4,FALSE),"")</f>
        <v/>
      </c>
      <c r="U167" s="47" t="str">
        <f t="shared" si="111"/>
        <v/>
      </c>
      <c r="V167" s="47" t="str">
        <f>IF(AND($BP$7&gt;0,OutputOsiris!$A167&lt;&gt;"9999999"),VLOOKUP(OutputOsiris!A167,$BM$9:$BP$1008,4,FALSE),"")</f>
        <v/>
      </c>
      <c r="W167" s="47" t="str">
        <f t="shared" si="112"/>
        <v/>
      </c>
      <c r="X167" s="47" t="str">
        <f>IF(AND($BU$7&gt;0,OutputOsiris!$A167&lt;&gt;"9999999"),VLOOKUP(OutputOsiris!A167,$BR$9:$BU$1008,4,FALSE),"")</f>
        <v/>
      </c>
      <c r="Y167" s="47" t="str">
        <f t="shared" si="113"/>
        <v/>
      </c>
      <c r="Z167" s="47" t="str">
        <f>IF(AND($BZ$7&gt;0,OutputOsiris!$A167&lt;&gt;"9999999"),VLOOKUP(OutputOsiris!A167,$BW$9:$BZ$1008,4,FALSE),"")</f>
        <v/>
      </c>
      <c r="AA167" s="47" t="str">
        <f t="shared" si="114"/>
        <v/>
      </c>
      <c r="AB167" s="47">
        <f t="shared" si="115"/>
        <v>0</v>
      </c>
      <c r="AC167" s="47">
        <f t="shared" si="116"/>
        <v>0</v>
      </c>
      <c r="AD167" s="47" t="str">
        <f t="shared" si="117"/>
        <v/>
      </c>
      <c r="AE167" s="48" t="str">
        <f>IF(ISBLANK(AF167),"",VLOOKUP(AD167,OutputOsiris!$A$9:$A$1008,1,FALSE))</f>
        <v/>
      </c>
      <c r="AF167" s="111"/>
      <c r="AG167" s="78"/>
      <c r="AH167" s="148" t="str">
        <f t="shared" si="91"/>
        <v/>
      </c>
      <c r="AI167" s="47" t="str">
        <f t="shared" si="118"/>
        <v/>
      </c>
      <c r="AJ167" s="48" t="str">
        <f>IF(ISBLANK(AK167),"",VLOOKUP(AI167,OutputOsiris!$A$9:$A$1008,1,FALSE))</f>
        <v/>
      </c>
      <c r="AK167" s="112"/>
      <c r="AL167" s="78"/>
      <c r="AM167" s="148" t="str">
        <f t="shared" si="92"/>
        <v/>
      </c>
      <c r="AN167" s="47" t="str">
        <f t="shared" si="119"/>
        <v/>
      </c>
      <c r="AO167" s="48" t="str">
        <f>IF(ISBLANK(AP167),"",VLOOKUP(AN167,OutputOsiris!$A$9:$A$1008,1,FALSE))</f>
        <v/>
      </c>
      <c r="AP167" s="111"/>
      <c r="AQ167" s="78"/>
      <c r="AR167" s="148" t="str">
        <f t="shared" si="93"/>
        <v/>
      </c>
      <c r="AS167" s="47" t="str">
        <f t="shared" si="120"/>
        <v/>
      </c>
      <c r="AT167" s="48" t="str">
        <f>IF(ISBLANK(AU167),"",VLOOKUP(AS167,OutputOsiris!$A$9:$A$1008,1,FALSE))</f>
        <v/>
      </c>
      <c r="AU167" s="111"/>
      <c r="AV167" s="78"/>
      <c r="AW167" s="148" t="str">
        <f t="shared" si="94"/>
        <v/>
      </c>
      <c r="AX167" s="47" t="str">
        <f t="shared" si="121"/>
        <v/>
      </c>
      <c r="AY167" s="48" t="str">
        <f>IF(ISBLANK(AZ167),"",VLOOKUP(AX167,OutputOsiris!$A$9:$A$1008,1,FALSE))</f>
        <v/>
      </c>
      <c r="AZ167" s="111"/>
      <c r="BA167" s="78"/>
      <c r="BB167" s="148" t="str">
        <f t="shared" si="95"/>
        <v/>
      </c>
      <c r="BC167" s="47" t="str">
        <f t="shared" si="122"/>
        <v/>
      </c>
      <c r="BD167" s="48" t="str">
        <f>IF(ISBLANK(BE167),"",VLOOKUP(BC167,OutputOsiris!$A$9:$A$1008,1,FALSE))</f>
        <v/>
      </c>
      <c r="BE167" s="111"/>
      <c r="BF167" s="78"/>
      <c r="BG167" s="148" t="str">
        <f t="shared" si="96"/>
        <v/>
      </c>
      <c r="BH167" s="47" t="str">
        <f t="shared" si="123"/>
        <v/>
      </c>
      <c r="BI167" s="48" t="str">
        <f>IF(ISBLANK(BJ167),"",VLOOKUP(BH167,OutputOsiris!$A$9:$A$1008,1,FALSE))</f>
        <v/>
      </c>
      <c r="BJ167" s="111"/>
      <c r="BK167" s="78"/>
      <c r="BL167" s="148" t="str">
        <f t="shared" si="97"/>
        <v/>
      </c>
      <c r="BM167" s="47" t="str">
        <f t="shared" si="124"/>
        <v/>
      </c>
      <c r="BN167" s="48" t="str">
        <f>IF(ISBLANK(BO167),"",VLOOKUP(BM167,OutputOsiris!$A$9:$A$1008,1,FALSE))</f>
        <v/>
      </c>
      <c r="BO167" s="111"/>
      <c r="BP167" s="78"/>
      <c r="BQ167" s="148" t="str">
        <f t="shared" si="98"/>
        <v/>
      </c>
      <c r="BR167" s="47" t="str">
        <f t="shared" si="125"/>
        <v/>
      </c>
      <c r="BS167" s="48" t="str">
        <f>IF(ISBLANK(BT167),"",VLOOKUP(BR167,OutputOsiris!$A$9:$A$1008,1,FALSE))</f>
        <v/>
      </c>
      <c r="BT167" s="111"/>
      <c r="BU167" s="78"/>
      <c r="BV167" s="148" t="str">
        <f t="shared" si="99"/>
        <v/>
      </c>
      <c r="BW167" s="47" t="str">
        <f t="shared" si="126"/>
        <v/>
      </c>
      <c r="BX167" s="48" t="str">
        <f>IF(ISBLANK(BY167),"",VLOOKUP(BW167,OutputOsiris!$A$9:$A$1008,1,FALSE))</f>
        <v/>
      </c>
      <c r="BY167" s="111"/>
      <c r="BZ167" s="78"/>
      <c r="CA167" s="148" t="str">
        <f t="shared" si="100"/>
        <v/>
      </c>
    </row>
    <row r="168" spans="1:79" x14ac:dyDescent="0.2">
      <c r="A168" s="47" t="str">
        <f>IF($H$1="Score",IF(OutputOsiris!A168&lt;&gt;"9999999",OutputOsiris!A168,""),"")</f>
        <v/>
      </c>
      <c r="B168" s="76" t="str">
        <f t="shared" si="101"/>
        <v/>
      </c>
      <c r="C168" s="143" t="str">
        <f t="shared" si="102"/>
        <v/>
      </c>
      <c r="D168" s="47" t="str">
        <f>IF($H$1="Cijfer",IF(OutputOsiris!A168&lt;&gt;"9999999",OutputOsiris!A168,""),"")</f>
        <v/>
      </c>
      <c r="E168" s="76" t="str">
        <f t="shared" si="103"/>
        <v/>
      </c>
      <c r="F168" s="143" t="str">
        <f t="shared" si="104"/>
        <v/>
      </c>
      <c r="G168" s="47" t="str">
        <f>IF(ISBLANK(OutputOsiris!B168),"",OutputOsiris!B168)</f>
        <v/>
      </c>
      <c r="H168" s="47">
        <f>IF(AND($AG$7&gt;0,OutputOsiris!$A168&lt;&gt;"9999999"),VLOOKUP(OutputOsiris!A168,$AD$9:$AG$1008,4,FALSE),"")</f>
        <v>0</v>
      </c>
      <c r="I168" s="47">
        <f t="shared" si="105"/>
        <v>0</v>
      </c>
      <c r="J168" s="47">
        <f>IF(AND($AL$7&gt;0,OutputOsiris!$A168&lt;&gt;"9999999"),VLOOKUP(OutputOsiris!A168,$AI$9:$AL$1008,4,FALSE),"")</f>
        <v>0</v>
      </c>
      <c r="K168" s="47">
        <f t="shared" si="106"/>
        <v>0</v>
      </c>
      <c r="L168" s="47" t="str">
        <f>IF(AND($AQ$7&gt;0,OutputOsiris!$A168&lt;&gt;"9999999"),VLOOKUP(OutputOsiris!A168,$AN$9:$AQ$1008,4,FALSE),"")</f>
        <v/>
      </c>
      <c r="M168" s="47" t="str">
        <f t="shared" si="107"/>
        <v/>
      </c>
      <c r="N168" s="47" t="str">
        <f>IF(AND($AV$7&gt;0,OutputOsiris!$A168&lt;&gt;"9999999"),VLOOKUP(OutputOsiris!A168,$AS$9:$AV$1008,4,FALSE),"")</f>
        <v/>
      </c>
      <c r="O168" s="47" t="str">
        <f t="shared" si="108"/>
        <v/>
      </c>
      <c r="P168" s="47" t="str">
        <f>IF(AND($BA$7&gt;0,OutputOsiris!$A168&lt;&gt;"9999999"),VLOOKUP(OutputOsiris!A168,$AX$9:$BA$1008,4,FALSE),"")</f>
        <v/>
      </c>
      <c r="Q168" s="47" t="str">
        <f t="shared" si="109"/>
        <v/>
      </c>
      <c r="R168" s="47" t="str">
        <f>IF(AND($BF$7&gt;0,OutputOsiris!$A168&lt;&gt;"9999999"),VLOOKUP(OutputOsiris!A168,$BC$9:$BF$1008,4,FALSE),"")</f>
        <v/>
      </c>
      <c r="S168" s="47" t="str">
        <f t="shared" si="110"/>
        <v/>
      </c>
      <c r="T168" s="47" t="str">
        <f>IF(AND($BK$7&gt;0,OutputOsiris!$A168&lt;&gt;"9999999"),VLOOKUP(OutputOsiris!A168,$BH$9:$BK$1008,4,FALSE),"")</f>
        <v/>
      </c>
      <c r="U168" s="47" t="str">
        <f t="shared" si="111"/>
        <v/>
      </c>
      <c r="V168" s="47" t="str">
        <f>IF(AND($BP$7&gt;0,OutputOsiris!$A168&lt;&gt;"9999999"),VLOOKUP(OutputOsiris!A168,$BM$9:$BP$1008,4,FALSE),"")</f>
        <v/>
      </c>
      <c r="W168" s="47" t="str">
        <f t="shared" si="112"/>
        <v/>
      </c>
      <c r="X168" s="47" t="str">
        <f>IF(AND($BU$7&gt;0,OutputOsiris!$A168&lt;&gt;"9999999"),VLOOKUP(OutputOsiris!A168,$BR$9:$BU$1008,4,FALSE),"")</f>
        <v/>
      </c>
      <c r="Y168" s="47" t="str">
        <f t="shared" si="113"/>
        <v/>
      </c>
      <c r="Z168" s="47" t="str">
        <f>IF(AND($BZ$7&gt;0,OutputOsiris!$A168&lt;&gt;"9999999"),VLOOKUP(OutputOsiris!A168,$BW$9:$BZ$1008,4,FALSE),"")</f>
        <v/>
      </c>
      <c r="AA168" s="47" t="str">
        <f t="shared" si="114"/>
        <v/>
      </c>
      <c r="AB168" s="47">
        <f t="shared" si="115"/>
        <v>0</v>
      </c>
      <c r="AC168" s="47">
        <f t="shared" si="116"/>
        <v>0</v>
      </c>
      <c r="AD168" s="47" t="str">
        <f t="shared" si="117"/>
        <v/>
      </c>
      <c r="AE168" s="48" t="str">
        <f>IF(ISBLANK(AF168),"",VLOOKUP(AD168,OutputOsiris!$A$9:$A$1008,1,FALSE))</f>
        <v/>
      </c>
      <c r="AF168" s="111"/>
      <c r="AG168" s="78"/>
      <c r="AH168" s="148" t="str">
        <f t="shared" si="91"/>
        <v/>
      </c>
      <c r="AI168" s="47" t="str">
        <f t="shared" si="118"/>
        <v/>
      </c>
      <c r="AJ168" s="48" t="str">
        <f>IF(ISBLANK(AK168),"",VLOOKUP(AI168,OutputOsiris!$A$9:$A$1008,1,FALSE))</f>
        <v/>
      </c>
      <c r="AK168" s="112"/>
      <c r="AL168" s="78"/>
      <c r="AM168" s="148" t="str">
        <f t="shared" si="92"/>
        <v/>
      </c>
      <c r="AN168" s="47" t="str">
        <f t="shared" si="119"/>
        <v/>
      </c>
      <c r="AO168" s="48" t="str">
        <f>IF(ISBLANK(AP168),"",VLOOKUP(AN168,OutputOsiris!$A$9:$A$1008,1,FALSE))</f>
        <v/>
      </c>
      <c r="AP168" s="111"/>
      <c r="AQ168" s="78"/>
      <c r="AR168" s="148" t="str">
        <f t="shared" si="93"/>
        <v/>
      </c>
      <c r="AS168" s="47" t="str">
        <f t="shared" si="120"/>
        <v/>
      </c>
      <c r="AT168" s="48" t="str">
        <f>IF(ISBLANK(AU168),"",VLOOKUP(AS168,OutputOsiris!$A$9:$A$1008,1,FALSE))</f>
        <v/>
      </c>
      <c r="AU168" s="111"/>
      <c r="AV168" s="78"/>
      <c r="AW168" s="148" t="str">
        <f t="shared" si="94"/>
        <v/>
      </c>
      <c r="AX168" s="47" t="str">
        <f t="shared" si="121"/>
        <v/>
      </c>
      <c r="AY168" s="48" t="str">
        <f>IF(ISBLANK(AZ168),"",VLOOKUP(AX168,OutputOsiris!$A$9:$A$1008,1,FALSE))</f>
        <v/>
      </c>
      <c r="AZ168" s="111"/>
      <c r="BA168" s="78"/>
      <c r="BB168" s="148" t="str">
        <f t="shared" si="95"/>
        <v/>
      </c>
      <c r="BC168" s="47" t="str">
        <f t="shared" si="122"/>
        <v/>
      </c>
      <c r="BD168" s="48" t="str">
        <f>IF(ISBLANK(BE168),"",VLOOKUP(BC168,OutputOsiris!$A$9:$A$1008,1,FALSE))</f>
        <v/>
      </c>
      <c r="BE168" s="111"/>
      <c r="BF168" s="78"/>
      <c r="BG168" s="148" t="str">
        <f t="shared" si="96"/>
        <v/>
      </c>
      <c r="BH168" s="47" t="str">
        <f t="shared" si="123"/>
        <v/>
      </c>
      <c r="BI168" s="48" t="str">
        <f>IF(ISBLANK(BJ168),"",VLOOKUP(BH168,OutputOsiris!$A$9:$A$1008,1,FALSE))</f>
        <v/>
      </c>
      <c r="BJ168" s="111"/>
      <c r="BK168" s="78"/>
      <c r="BL168" s="148" t="str">
        <f t="shared" si="97"/>
        <v/>
      </c>
      <c r="BM168" s="47" t="str">
        <f t="shared" si="124"/>
        <v/>
      </c>
      <c r="BN168" s="48" t="str">
        <f>IF(ISBLANK(BO168),"",VLOOKUP(BM168,OutputOsiris!$A$9:$A$1008,1,FALSE))</f>
        <v/>
      </c>
      <c r="BO168" s="111"/>
      <c r="BP168" s="78"/>
      <c r="BQ168" s="148" t="str">
        <f t="shared" si="98"/>
        <v/>
      </c>
      <c r="BR168" s="47" t="str">
        <f t="shared" si="125"/>
        <v/>
      </c>
      <c r="BS168" s="48" t="str">
        <f>IF(ISBLANK(BT168),"",VLOOKUP(BR168,OutputOsiris!$A$9:$A$1008,1,FALSE))</f>
        <v/>
      </c>
      <c r="BT168" s="111"/>
      <c r="BU168" s="78"/>
      <c r="BV168" s="148" t="str">
        <f t="shared" si="99"/>
        <v/>
      </c>
      <c r="BW168" s="47" t="str">
        <f t="shared" si="126"/>
        <v/>
      </c>
      <c r="BX168" s="48" t="str">
        <f>IF(ISBLANK(BY168),"",VLOOKUP(BW168,OutputOsiris!$A$9:$A$1008,1,FALSE))</f>
        <v/>
      </c>
      <c r="BY168" s="111"/>
      <c r="BZ168" s="78"/>
      <c r="CA168" s="148" t="str">
        <f t="shared" si="100"/>
        <v/>
      </c>
    </row>
    <row r="169" spans="1:79" x14ac:dyDescent="0.2">
      <c r="A169" s="47" t="str">
        <f>IF($H$1="Score",IF(OutputOsiris!A169&lt;&gt;"9999999",OutputOsiris!A169,""),"")</f>
        <v/>
      </c>
      <c r="B169" s="76" t="str">
        <f t="shared" si="101"/>
        <v/>
      </c>
      <c r="C169" s="143" t="str">
        <f t="shared" si="102"/>
        <v/>
      </c>
      <c r="D169" s="47" t="str">
        <f>IF($H$1="Cijfer",IF(OutputOsiris!A169&lt;&gt;"9999999",OutputOsiris!A169,""),"")</f>
        <v/>
      </c>
      <c r="E169" s="76" t="str">
        <f t="shared" si="103"/>
        <v/>
      </c>
      <c r="F169" s="143" t="str">
        <f t="shared" si="104"/>
        <v/>
      </c>
      <c r="G169" s="47" t="str">
        <f>IF(ISBLANK(OutputOsiris!B169),"",OutputOsiris!B169)</f>
        <v/>
      </c>
      <c r="H169" s="47">
        <f>IF(AND($AG$7&gt;0,OutputOsiris!$A169&lt;&gt;"9999999"),VLOOKUP(OutputOsiris!A169,$AD$9:$AG$1008,4,FALSE),"")</f>
        <v>0</v>
      </c>
      <c r="I169" s="47">
        <f t="shared" si="105"/>
        <v>0</v>
      </c>
      <c r="J169" s="47">
        <f>IF(AND($AL$7&gt;0,OutputOsiris!$A169&lt;&gt;"9999999"),VLOOKUP(OutputOsiris!A169,$AI$9:$AL$1008,4,FALSE),"")</f>
        <v>0</v>
      </c>
      <c r="K169" s="47">
        <f t="shared" si="106"/>
        <v>0</v>
      </c>
      <c r="L169" s="47" t="str">
        <f>IF(AND($AQ$7&gt;0,OutputOsiris!$A169&lt;&gt;"9999999"),VLOOKUP(OutputOsiris!A169,$AN$9:$AQ$1008,4,FALSE),"")</f>
        <v/>
      </c>
      <c r="M169" s="47" t="str">
        <f t="shared" si="107"/>
        <v/>
      </c>
      <c r="N169" s="47" t="str">
        <f>IF(AND($AV$7&gt;0,OutputOsiris!$A169&lt;&gt;"9999999"),VLOOKUP(OutputOsiris!A169,$AS$9:$AV$1008,4,FALSE),"")</f>
        <v/>
      </c>
      <c r="O169" s="47" t="str">
        <f t="shared" si="108"/>
        <v/>
      </c>
      <c r="P169" s="47" t="str">
        <f>IF(AND($BA$7&gt;0,OutputOsiris!$A169&lt;&gt;"9999999"),VLOOKUP(OutputOsiris!A169,$AX$9:$BA$1008,4,FALSE),"")</f>
        <v/>
      </c>
      <c r="Q169" s="47" t="str">
        <f t="shared" si="109"/>
        <v/>
      </c>
      <c r="R169" s="47" t="str">
        <f>IF(AND($BF$7&gt;0,OutputOsiris!$A169&lt;&gt;"9999999"),VLOOKUP(OutputOsiris!A169,$BC$9:$BF$1008,4,FALSE),"")</f>
        <v/>
      </c>
      <c r="S169" s="47" t="str">
        <f t="shared" si="110"/>
        <v/>
      </c>
      <c r="T169" s="47" t="str">
        <f>IF(AND($BK$7&gt;0,OutputOsiris!$A169&lt;&gt;"9999999"),VLOOKUP(OutputOsiris!A169,$BH$9:$BK$1008,4,FALSE),"")</f>
        <v/>
      </c>
      <c r="U169" s="47" t="str">
        <f t="shared" si="111"/>
        <v/>
      </c>
      <c r="V169" s="47" t="str">
        <f>IF(AND($BP$7&gt;0,OutputOsiris!$A169&lt;&gt;"9999999"),VLOOKUP(OutputOsiris!A169,$BM$9:$BP$1008,4,FALSE),"")</f>
        <v/>
      </c>
      <c r="W169" s="47" t="str">
        <f t="shared" si="112"/>
        <v/>
      </c>
      <c r="X169" s="47" t="str">
        <f>IF(AND($BU$7&gt;0,OutputOsiris!$A169&lt;&gt;"9999999"),VLOOKUP(OutputOsiris!A169,$BR$9:$BU$1008,4,FALSE),"")</f>
        <v/>
      </c>
      <c r="Y169" s="47" t="str">
        <f t="shared" si="113"/>
        <v/>
      </c>
      <c r="Z169" s="47" t="str">
        <f>IF(AND($BZ$7&gt;0,OutputOsiris!$A169&lt;&gt;"9999999"),VLOOKUP(OutputOsiris!A169,$BW$9:$BZ$1008,4,FALSE),"")</f>
        <v/>
      </c>
      <c r="AA169" s="47" t="str">
        <f t="shared" si="114"/>
        <v/>
      </c>
      <c r="AB169" s="47">
        <f t="shared" si="115"/>
        <v>0</v>
      </c>
      <c r="AC169" s="47">
        <f t="shared" si="116"/>
        <v>0</v>
      </c>
      <c r="AD169" s="47" t="str">
        <f t="shared" si="117"/>
        <v/>
      </c>
      <c r="AE169" s="48" t="str">
        <f>IF(ISBLANK(AF169),"",VLOOKUP(AD169,OutputOsiris!$A$9:$A$1008,1,FALSE))</f>
        <v/>
      </c>
      <c r="AF169" s="111"/>
      <c r="AG169" s="78"/>
      <c r="AH169" s="148" t="str">
        <f t="shared" si="91"/>
        <v/>
      </c>
      <c r="AI169" s="47" t="str">
        <f t="shared" si="118"/>
        <v/>
      </c>
      <c r="AJ169" s="48" t="str">
        <f>IF(ISBLANK(AK169),"",VLOOKUP(AI169,OutputOsiris!$A$9:$A$1008,1,FALSE))</f>
        <v/>
      </c>
      <c r="AK169" s="112"/>
      <c r="AL169" s="78"/>
      <c r="AM169" s="148" t="str">
        <f t="shared" si="92"/>
        <v/>
      </c>
      <c r="AN169" s="47" t="str">
        <f t="shared" si="119"/>
        <v/>
      </c>
      <c r="AO169" s="48" t="str">
        <f>IF(ISBLANK(AP169),"",VLOOKUP(AN169,OutputOsiris!$A$9:$A$1008,1,FALSE))</f>
        <v/>
      </c>
      <c r="AP169" s="111"/>
      <c r="AQ169" s="78"/>
      <c r="AR169" s="148" t="str">
        <f t="shared" si="93"/>
        <v/>
      </c>
      <c r="AS169" s="47" t="str">
        <f t="shared" si="120"/>
        <v/>
      </c>
      <c r="AT169" s="48" t="str">
        <f>IF(ISBLANK(AU169),"",VLOOKUP(AS169,OutputOsiris!$A$9:$A$1008,1,FALSE))</f>
        <v/>
      </c>
      <c r="AU169" s="111"/>
      <c r="AV169" s="78"/>
      <c r="AW169" s="148" t="str">
        <f t="shared" si="94"/>
        <v/>
      </c>
      <c r="AX169" s="47" t="str">
        <f t="shared" si="121"/>
        <v/>
      </c>
      <c r="AY169" s="48" t="str">
        <f>IF(ISBLANK(AZ169),"",VLOOKUP(AX169,OutputOsiris!$A$9:$A$1008,1,FALSE))</f>
        <v/>
      </c>
      <c r="AZ169" s="111"/>
      <c r="BA169" s="78"/>
      <c r="BB169" s="148" t="str">
        <f t="shared" si="95"/>
        <v/>
      </c>
      <c r="BC169" s="47" t="str">
        <f t="shared" si="122"/>
        <v/>
      </c>
      <c r="BD169" s="48" t="str">
        <f>IF(ISBLANK(BE169),"",VLOOKUP(BC169,OutputOsiris!$A$9:$A$1008,1,FALSE))</f>
        <v/>
      </c>
      <c r="BE169" s="111"/>
      <c r="BF169" s="78"/>
      <c r="BG169" s="148" t="str">
        <f t="shared" si="96"/>
        <v/>
      </c>
      <c r="BH169" s="47" t="str">
        <f t="shared" si="123"/>
        <v/>
      </c>
      <c r="BI169" s="48" t="str">
        <f>IF(ISBLANK(BJ169),"",VLOOKUP(BH169,OutputOsiris!$A$9:$A$1008,1,FALSE))</f>
        <v/>
      </c>
      <c r="BJ169" s="111"/>
      <c r="BK169" s="78"/>
      <c r="BL169" s="148" t="str">
        <f t="shared" si="97"/>
        <v/>
      </c>
      <c r="BM169" s="47" t="str">
        <f t="shared" si="124"/>
        <v/>
      </c>
      <c r="BN169" s="48" t="str">
        <f>IF(ISBLANK(BO169),"",VLOOKUP(BM169,OutputOsiris!$A$9:$A$1008,1,FALSE))</f>
        <v/>
      </c>
      <c r="BO169" s="111"/>
      <c r="BP169" s="78"/>
      <c r="BQ169" s="148" t="str">
        <f t="shared" si="98"/>
        <v/>
      </c>
      <c r="BR169" s="47" t="str">
        <f t="shared" si="125"/>
        <v/>
      </c>
      <c r="BS169" s="48" t="str">
        <f>IF(ISBLANK(BT169),"",VLOOKUP(BR169,OutputOsiris!$A$9:$A$1008,1,FALSE))</f>
        <v/>
      </c>
      <c r="BT169" s="111"/>
      <c r="BU169" s="78"/>
      <c r="BV169" s="148" t="str">
        <f t="shared" si="99"/>
        <v/>
      </c>
      <c r="BW169" s="47" t="str">
        <f t="shared" si="126"/>
        <v/>
      </c>
      <c r="BX169" s="48" t="str">
        <f>IF(ISBLANK(BY169),"",VLOOKUP(BW169,OutputOsiris!$A$9:$A$1008,1,FALSE))</f>
        <v/>
      </c>
      <c r="BY169" s="111"/>
      <c r="BZ169" s="78"/>
      <c r="CA169" s="148" t="str">
        <f t="shared" si="100"/>
        <v/>
      </c>
    </row>
    <row r="170" spans="1:79" x14ac:dyDescent="0.2">
      <c r="A170" s="47" t="str">
        <f>IF($H$1="Score",IF(OutputOsiris!A170&lt;&gt;"9999999",OutputOsiris!A170,""),"")</f>
        <v/>
      </c>
      <c r="B170" s="76" t="str">
        <f t="shared" si="101"/>
        <v/>
      </c>
      <c r="C170" s="143" t="str">
        <f t="shared" si="102"/>
        <v/>
      </c>
      <c r="D170" s="47" t="str">
        <f>IF($H$1="Cijfer",IF(OutputOsiris!A170&lt;&gt;"9999999",OutputOsiris!A170,""),"")</f>
        <v/>
      </c>
      <c r="E170" s="76" t="str">
        <f t="shared" si="103"/>
        <v/>
      </c>
      <c r="F170" s="143" t="str">
        <f t="shared" si="104"/>
        <v/>
      </c>
      <c r="G170" s="47" t="str">
        <f>IF(ISBLANK(OutputOsiris!B170),"",OutputOsiris!B170)</f>
        <v/>
      </c>
      <c r="H170" s="47">
        <f>IF(AND($AG$7&gt;0,OutputOsiris!$A170&lt;&gt;"9999999"),VLOOKUP(OutputOsiris!A170,$AD$9:$AG$1008,4,FALSE),"")</f>
        <v>0</v>
      </c>
      <c r="I170" s="47">
        <f t="shared" si="105"/>
        <v>0</v>
      </c>
      <c r="J170" s="47">
        <f>IF(AND($AL$7&gt;0,OutputOsiris!$A170&lt;&gt;"9999999"),VLOOKUP(OutputOsiris!A170,$AI$9:$AL$1008,4,FALSE),"")</f>
        <v>0</v>
      </c>
      <c r="K170" s="47">
        <f t="shared" si="106"/>
        <v>0</v>
      </c>
      <c r="L170" s="47" t="str">
        <f>IF(AND($AQ$7&gt;0,OutputOsiris!$A170&lt;&gt;"9999999"),VLOOKUP(OutputOsiris!A170,$AN$9:$AQ$1008,4,FALSE),"")</f>
        <v/>
      </c>
      <c r="M170" s="47" t="str">
        <f t="shared" si="107"/>
        <v/>
      </c>
      <c r="N170" s="47" t="str">
        <f>IF(AND($AV$7&gt;0,OutputOsiris!$A170&lt;&gt;"9999999"),VLOOKUP(OutputOsiris!A170,$AS$9:$AV$1008,4,FALSE),"")</f>
        <v/>
      </c>
      <c r="O170" s="47" t="str">
        <f t="shared" si="108"/>
        <v/>
      </c>
      <c r="P170" s="47" t="str">
        <f>IF(AND($BA$7&gt;0,OutputOsiris!$A170&lt;&gt;"9999999"),VLOOKUP(OutputOsiris!A170,$AX$9:$BA$1008,4,FALSE),"")</f>
        <v/>
      </c>
      <c r="Q170" s="47" t="str">
        <f t="shared" si="109"/>
        <v/>
      </c>
      <c r="R170" s="47" t="str">
        <f>IF(AND($BF$7&gt;0,OutputOsiris!$A170&lt;&gt;"9999999"),VLOOKUP(OutputOsiris!A170,$BC$9:$BF$1008,4,FALSE),"")</f>
        <v/>
      </c>
      <c r="S170" s="47" t="str">
        <f t="shared" si="110"/>
        <v/>
      </c>
      <c r="T170" s="47" t="str">
        <f>IF(AND($BK$7&gt;0,OutputOsiris!$A170&lt;&gt;"9999999"),VLOOKUP(OutputOsiris!A170,$BH$9:$BK$1008,4,FALSE),"")</f>
        <v/>
      </c>
      <c r="U170" s="47" t="str">
        <f t="shared" si="111"/>
        <v/>
      </c>
      <c r="V170" s="47" t="str">
        <f>IF(AND($BP$7&gt;0,OutputOsiris!$A170&lt;&gt;"9999999"),VLOOKUP(OutputOsiris!A170,$BM$9:$BP$1008,4,FALSE),"")</f>
        <v/>
      </c>
      <c r="W170" s="47" t="str">
        <f t="shared" si="112"/>
        <v/>
      </c>
      <c r="X170" s="47" t="str">
        <f>IF(AND($BU$7&gt;0,OutputOsiris!$A170&lt;&gt;"9999999"),VLOOKUP(OutputOsiris!A170,$BR$9:$BU$1008,4,FALSE),"")</f>
        <v/>
      </c>
      <c r="Y170" s="47" t="str">
        <f t="shared" si="113"/>
        <v/>
      </c>
      <c r="Z170" s="47" t="str">
        <f>IF(AND($BZ$7&gt;0,OutputOsiris!$A170&lt;&gt;"9999999"),VLOOKUP(OutputOsiris!A170,$BW$9:$BZ$1008,4,FALSE),"")</f>
        <v/>
      </c>
      <c r="AA170" s="47" t="str">
        <f t="shared" si="114"/>
        <v/>
      </c>
      <c r="AB170" s="47">
        <f t="shared" si="115"/>
        <v>0</v>
      </c>
      <c r="AC170" s="47">
        <f t="shared" si="116"/>
        <v>0</v>
      </c>
      <c r="AD170" s="47" t="str">
        <f t="shared" si="117"/>
        <v/>
      </c>
      <c r="AE170" s="48" t="str">
        <f>IF(ISBLANK(AF170),"",VLOOKUP(AD170,OutputOsiris!$A$9:$A$1008,1,FALSE))</f>
        <v/>
      </c>
      <c r="AF170" s="111"/>
      <c r="AG170" s="78"/>
      <c r="AH170" s="148" t="str">
        <f t="shared" si="91"/>
        <v/>
      </c>
      <c r="AI170" s="47" t="str">
        <f t="shared" si="118"/>
        <v/>
      </c>
      <c r="AJ170" s="48" t="str">
        <f>IF(ISBLANK(AK170),"",VLOOKUP(AI170,OutputOsiris!$A$9:$A$1008,1,FALSE))</f>
        <v/>
      </c>
      <c r="AK170" s="112"/>
      <c r="AL170" s="78"/>
      <c r="AM170" s="148" t="str">
        <f t="shared" si="92"/>
        <v/>
      </c>
      <c r="AN170" s="47" t="str">
        <f t="shared" si="119"/>
        <v/>
      </c>
      <c r="AO170" s="48" t="str">
        <f>IF(ISBLANK(AP170),"",VLOOKUP(AN170,OutputOsiris!$A$9:$A$1008,1,FALSE))</f>
        <v/>
      </c>
      <c r="AP170" s="111"/>
      <c r="AQ170" s="78"/>
      <c r="AR170" s="148" t="str">
        <f t="shared" si="93"/>
        <v/>
      </c>
      <c r="AS170" s="47" t="str">
        <f t="shared" si="120"/>
        <v/>
      </c>
      <c r="AT170" s="48" t="str">
        <f>IF(ISBLANK(AU170),"",VLOOKUP(AS170,OutputOsiris!$A$9:$A$1008,1,FALSE))</f>
        <v/>
      </c>
      <c r="AU170" s="111"/>
      <c r="AV170" s="78"/>
      <c r="AW170" s="148" t="str">
        <f t="shared" si="94"/>
        <v/>
      </c>
      <c r="AX170" s="47" t="str">
        <f t="shared" si="121"/>
        <v/>
      </c>
      <c r="AY170" s="48" t="str">
        <f>IF(ISBLANK(AZ170),"",VLOOKUP(AX170,OutputOsiris!$A$9:$A$1008,1,FALSE))</f>
        <v/>
      </c>
      <c r="AZ170" s="111"/>
      <c r="BA170" s="78"/>
      <c r="BB170" s="148" t="str">
        <f t="shared" si="95"/>
        <v/>
      </c>
      <c r="BC170" s="47" t="str">
        <f t="shared" si="122"/>
        <v/>
      </c>
      <c r="BD170" s="48" t="str">
        <f>IF(ISBLANK(BE170),"",VLOOKUP(BC170,OutputOsiris!$A$9:$A$1008,1,FALSE))</f>
        <v/>
      </c>
      <c r="BE170" s="111"/>
      <c r="BF170" s="78"/>
      <c r="BG170" s="148" t="str">
        <f t="shared" si="96"/>
        <v/>
      </c>
      <c r="BH170" s="47" t="str">
        <f t="shared" si="123"/>
        <v/>
      </c>
      <c r="BI170" s="48" t="str">
        <f>IF(ISBLANK(BJ170),"",VLOOKUP(BH170,OutputOsiris!$A$9:$A$1008,1,FALSE))</f>
        <v/>
      </c>
      <c r="BJ170" s="111"/>
      <c r="BK170" s="78"/>
      <c r="BL170" s="148" t="str">
        <f t="shared" si="97"/>
        <v/>
      </c>
      <c r="BM170" s="47" t="str">
        <f t="shared" si="124"/>
        <v/>
      </c>
      <c r="BN170" s="48" t="str">
        <f>IF(ISBLANK(BO170),"",VLOOKUP(BM170,OutputOsiris!$A$9:$A$1008,1,FALSE))</f>
        <v/>
      </c>
      <c r="BO170" s="111"/>
      <c r="BP170" s="78"/>
      <c r="BQ170" s="148" t="str">
        <f t="shared" si="98"/>
        <v/>
      </c>
      <c r="BR170" s="47" t="str">
        <f t="shared" si="125"/>
        <v/>
      </c>
      <c r="BS170" s="48" t="str">
        <f>IF(ISBLANK(BT170),"",VLOOKUP(BR170,OutputOsiris!$A$9:$A$1008,1,FALSE))</f>
        <v/>
      </c>
      <c r="BT170" s="111"/>
      <c r="BU170" s="78"/>
      <c r="BV170" s="148" t="str">
        <f t="shared" si="99"/>
        <v/>
      </c>
      <c r="BW170" s="47" t="str">
        <f t="shared" si="126"/>
        <v/>
      </c>
      <c r="BX170" s="48" t="str">
        <f>IF(ISBLANK(BY170),"",VLOOKUP(BW170,OutputOsiris!$A$9:$A$1008,1,FALSE))</f>
        <v/>
      </c>
      <c r="BY170" s="111"/>
      <c r="BZ170" s="78"/>
      <c r="CA170" s="148" t="str">
        <f t="shared" si="100"/>
        <v/>
      </c>
    </row>
    <row r="171" spans="1:79" x14ac:dyDescent="0.2">
      <c r="A171" s="47" t="str">
        <f>IF($H$1="Score",IF(OutputOsiris!A171&lt;&gt;"9999999",OutputOsiris!A171,""),"")</f>
        <v/>
      </c>
      <c r="B171" s="76" t="str">
        <f t="shared" si="101"/>
        <v/>
      </c>
      <c r="C171" s="143" t="str">
        <f t="shared" si="102"/>
        <v/>
      </c>
      <c r="D171" s="47" t="str">
        <f>IF($H$1="Cijfer",IF(OutputOsiris!A171&lt;&gt;"9999999",OutputOsiris!A171,""),"")</f>
        <v/>
      </c>
      <c r="E171" s="76" t="str">
        <f t="shared" si="103"/>
        <v/>
      </c>
      <c r="F171" s="143" t="str">
        <f t="shared" si="104"/>
        <v/>
      </c>
      <c r="G171" s="47" t="str">
        <f>IF(ISBLANK(OutputOsiris!B171),"",OutputOsiris!B171)</f>
        <v/>
      </c>
      <c r="H171" s="47">
        <f>IF(AND($AG$7&gt;0,OutputOsiris!$A171&lt;&gt;"9999999"),VLOOKUP(OutputOsiris!A171,$AD$9:$AG$1008,4,FALSE),"")</f>
        <v>0</v>
      </c>
      <c r="I171" s="47">
        <f t="shared" si="105"/>
        <v>0</v>
      </c>
      <c r="J171" s="47">
        <f>IF(AND($AL$7&gt;0,OutputOsiris!$A171&lt;&gt;"9999999"),VLOOKUP(OutputOsiris!A171,$AI$9:$AL$1008,4,FALSE),"")</f>
        <v>0</v>
      </c>
      <c r="K171" s="47">
        <f t="shared" si="106"/>
        <v>0</v>
      </c>
      <c r="L171" s="47" t="str">
        <f>IF(AND($AQ$7&gt;0,OutputOsiris!$A171&lt;&gt;"9999999"),VLOOKUP(OutputOsiris!A171,$AN$9:$AQ$1008,4,FALSE),"")</f>
        <v/>
      </c>
      <c r="M171" s="47" t="str">
        <f t="shared" si="107"/>
        <v/>
      </c>
      <c r="N171" s="47" t="str">
        <f>IF(AND($AV$7&gt;0,OutputOsiris!$A171&lt;&gt;"9999999"),VLOOKUP(OutputOsiris!A171,$AS$9:$AV$1008,4,FALSE),"")</f>
        <v/>
      </c>
      <c r="O171" s="47" t="str">
        <f t="shared" si="108"/>
        <v/>
      </c>
      <c r="P171" s="47" t="str">
        <f>IF(AND($BA$7&gt;0,OutputOsiris!$A171&lt;&gt;"9999999"),VLOOKUP(OutputOsiris!A171,$AX$9:$BA$1008,4,FALSE),"")</f>
        <v/>
      </c>
      <c r="Q171" s="47" t="str">
        <f t="shared" si="109"/>
        <v/>
      </c>
      <c r="R171" s="47" t="str">
        <f>IF(AND($BF$7&gt;0,OutputOsiris!$A171&lt;&gt;"9999999"),VLOOKUP(OutputOsiris!A171,$BC$9:$BF$1008,4,FALSE),"")</f>
        <v/>
      </c>
      <c r="S171" s="47" t="str">
        <f t="shared" si="110"/>
        <v/>
      </c>
      <c r="T171" s="47" t="str">
        <f>IF(AND($BK$7&gt;0,OutputOsiris!$A171&lt;&gt;"9999999"),VLOOKUP(OutputOsiris!A171,$BH$9:$BK$1008,4,FALSE),"")</f>
        <v/>
      </c>
      <c r="U171" s="47" t="str">
        <f t="shared" si="111"/>
        <v/>
      </c>
      <c r="V171" s="47" t="str">
        <f>IF(AND($BP$7&gt;0,OutputOsiris!$A171&lt;&gt;"9999999"),VLOOKUP(OutputOsiris!A171,$BM$9:$BP$1008,4,FALSE),"")</f>
        <v/>
      </c>
      <c r="W171" s="47" t="str">
        <f t="shared" si="112"/>
        <v/>
      </c>
      <c r="X171" s="47" t="str">
        <f>IF(AND($BU$7&gt;0,OutputOsiris!$A171&lt;&gt;"9999999"),VLOOKUP(OutputOsiris!A171,$BR$9:$BU$1008,4,FALSE),"")</f>
        <v/>
      </c>
      <c r="Y171" s="47" t="str">
        <f t="shared" si="113"/>
        <v/>
      </c>
      <c r="Z171" s="47" t="str">
        <f>IF(AND($BZ$7&gt;0,OutputOsiris!$A171&lt;&gt;"9999999"),VLOOKUP(OutputOsiris!A171,$BW$9:$BZ$1008,4,FALSE),"")</f>
        <v/>
      </c>
      <c r="AA171" s="47" t="str">
        <f t="shared" si="114"/>
        <v/>
      </c>
      <c r="AB171" s="47">
        <f t="shared" si="115"/>
        <v>0</v>
      </c>
      <c r="AC171" s="47">
        <f t="shared" si="116"/>
        <v>0</v>
      </c>
      <c r="AD171" s="47" t="str">
        <f t="shared" si="117"/>
        <v/>
      </c>
      <c r="AE171" s="48" t="str">
        <f>IF(ISBLANK(AF171),"",VLOOKUP(AD171,OutputOsiris!$A$9:$A$1008,1,FALSE))</f>
        <v/>
      </c>
      <c r="AF171" s="111"/>
      <c r="AG171" s="78"/>
      <c r="AH171" s="148" t="str">
        <f t="shared" si="91"/>
        <v/>
      </c>
      <c r="AI171" s="47" t="str">
        <f t="shared" si="118"/>
        <v/>
      </c>
      <c r="AJ171" s="48" t="str">
        <f>IF(ISBLANK(AK171),"",VLOOKUP(AI171,OutputOsiris!$A$9:$A$1008,1,FALSE))</f>
        <v/>
      </c>
      <c r="AK171" s="112"/>
      <c r="AL171" s="78"/>
      <c r="AM171" s="148" t="str">
        <f t="shared" si="92"/>
        <v/>
      </c>
      <c r="AN171" s="47" t="str">
        <f t="shared" si="119"/>
        <v/>
      </c>
      <c r="AO171" s="48" t="str">
        <f>IF(ISBLANK(AP171),"",VLOOKUP(AN171,OutputOsiris!$A$9:$A$1008,1,FALSE))</f>
        <v/>
      </c>
      <c r="AP171" s="111"/>
      <c r="AQ171" s="78"/>
      <c r="AR171" s="148" t="str">
        <f t="shared" si="93"/>
        <v/>
      </c>
      <c r="AS171" s="47" t="str">
        <f t="shared" si="120"/>
        <v/>
      </c>
      <c r="AT171" s="48" t="str">
        <f>IF(ISBLANK(AU171),"",VLOOKUP(AS171,OutputOsiris!$A$9:$A$1008,1,FALSE))</f>
        <v/>
      </c>
      <c r="AU171" s="111"/>
      <c r="AV171" s="78"/>
      <c r="AW171" s="148" t="str">
        <f t="shared" si="94"/>
        <v/>
      </c>
      <c r="AX171" s="47" t="str">
        <f t="shared" si="121"/>
        <v/>
      </c>
      <c r="AY171" s="48" t="str">
        <f>IF(ISBLANK(AZ171),"",VLOOKUP(AX171,OutputOsiris!$A$9:$A$1008,1,FALSE))</f>
        <v/>
      </c>
      <c r="AZ171" s="111"/>
      <c r="BA171" s="78"/>
      <c r="BB171" s="148" t="str">
        <f t="shared" si="95"/>
        <v/>
      </c>
      <c r="BC171" s="47" t="str">
        <f t="shared" si="122"/>
        <v/>
      </c>
      <c r="BD171" s="48" t="str">
        <f>IF(ISBLANK(BE171),"",VLOOKUP(BC171,OutputOsiris!$A$9:$A$1008,1,FALSE))</f>
        <v/>
      </c>
      <c r="BE171" s="111"/>
      <c r="BF171" s="78"/>
      <c r="BG171" s="148" t="str">
        <f t="shared" si="96"/>
        <v/>
      </c>
      <c r="BH171" s="47" t="str">
        <f t="shared" si="123"/>
        <v/>
      </c>
      <c r="BI171" s="48" t="str">
        <f>IF(ISBLANK(BJ171),"",VLOOKUP(BH171,OutputOsiris!$A$9:$A$1008,1,FALSE))</f>
        <v/>
      </c>
      <c r="BJ171" s="111"/>
      <c r="BK171" s="78"/>
      <c r="BL171" s="148" t="str">
        <f t="shared" si="97"/>
        <v/>
      </c>
      <c r="BM171" s="47" t="str">
        <f t="shared" si="124"/>
        <v/>
      </c>
      <c r="BN171" s="48" t="str">
        <f>IF(ISBLANK(BO171),"",VLOOKUP(BM171,OutputOsiris!$A$9:$A$1008,1,FALSE))</f>
        <v/>
      </c>
      <c r="BO171" s="111"/>
      <c r="BP171" s="78"/>
      <c r="BQ171" s="148" t="str">
        <f t="shared" si="98"/>
        <v/>
      </c>
      <c r="BR171" s="47" t="str">
        <f t="shared" si="125"/>
        <v/>
      </c>
      <c r="BS171" s="48" t="str">
        <f>IF(ISBLANK(BT171),"",VLOOKUP(BR171,OutputOsiris!$A$9:$A$1008,1,FALSE))</f>
        <v/>
      </c>
      <c r="BT171" s="111"/>
      <c r="BU171" s="78"/>
      <c r="BV171" s="148" t="str">
        <f t="shared" si="99"/>
        <v/>
      </c>
      <c r="BW171" s="47" t="str">
        <f t="shared" si="126"/>
        <v/>
      </c>
      <c r="BX171" s="48" t="str">
        <f>IF(ISBLANK(BY171),"",VLOOKUP(BW171,OutputOsiris!$A$9:$A$1008,1,FALSE))</f>
        <v/>
      </c>
      <c r="BY171" s="111"/>
      <c r="BZ171" s="78"/>
      <c r="CA171" s="148" t="str">
        <f t="shared" si="100"/>
        <v/>
      </c>
    </row>
    <row r="172" spans="1:79" x14ac:dyDescent="0.2">
      <c r="A172" s="47" t="str">
        <f>IF($H$1="Score",IF(OutputOsiris!A172&lt;&gt;"9999999",OutputOsiris!A172,""),"")</f>
        <v/>
      </c>
      <c r="B172" s="76" t="str">
        <f t="shared" si="101"/>
        <v/>
      </c>
      <c r="C172" s="143" t="str">
        <f t="shared" si="102"/>
        <v/>
      </c>
      <c r="D172" s="47" t="str">
        <f>IF($H$1="Cijfer",IF(OutputOsiris!A172&lt;&gt;"9999999",OutputOsiris!A172,""),"")</f>
        <v/>
      </c>
      <c r="E172" s="76" t="str">
        <f t="shared" si="103"/>
        <v/>
      </c>
      <c r="F172" s="143" t="str">
        <f t="shared" si="104"/>
        <v/>
      </c>
      <c r="G172" s="47" t="str">
        <f>IF(ISBLANK(OutputOsiris!B172),"",OutputOsiris!B172)</f>
        <v/>
      </c>
      <c r="H172" s="47">
        <f>IF(AND($AG$7&gt;0,OutputOsiris!$A172&lt;&gt;"9999999"),VLOOKUP(OutputOsiris!A172,$AD$9:$AG$1008,4,FALSE),"")</f>
        <v>0</v>
      </c>
      <c r="I172" s="47">
        <f t="shared" si="105"/>
        <v>0</v>
      </c>
      <c r="J172" s="47">
        <f>IF(AND($AL$7&gt;0,OutputOsiris!$A172&lt;&gt;"9999999"),VLOOKUP(OutputOsiris!A172,$AI$9:$AL$1008,4,FALSE),"")</f>
        <v>0</v>
      </c>
      <c r="K172" s="47">
        <f t="shared" si="106"/>
        <v>0</v>
      </c>
      <c r="L172" s="47" t="str">
        <f>IF(AND($AQ$7&gt;0,OutputOsiris!$A172&lt;&gt;"9999999"),VLOOKUP(OutputOsiris!A172,$AN$9:$AQ$1008,4,FALSE),"")</f>
        <v/>
      </c>
      <c r="M172" s="47" t="str">
        <f t="shared" si="107"/>
        <v/>
      </c>
      <c r="N172" s="47" t="str">
        <f>IF(AND($AV$7&gt;0,OutputOsiris!$A172&lt;&gt;"9999999"),VLOOKUP(OutputOsiris!A172,$AS$9:$AV$1008,4,FALSE),"")</f>
        <v/>
      </c>
      <c r="O172" s="47" t="str">
        <f t="shared" si="108"/>
        <v/>
      </c>
      <c r="P172" s="47" t="str">
        <f>IF(AND($BA$7&gt;0,OutputOsiris!$A172&lt;&gt;"9999999"),VLOOKUP(OutputOsiris!A172,$AX$9:$BA$1008,4,FALSE),"")</f>
        <v/>
      </c>
      <c r="Q172" s="47" t="str">
        <f t="shared" si="109"/>
        <v/>
      </c>
      <c r="R172" s="47" t="str">
        <f>IF(AND($BF$7&gt;0,OutputOsiris!$A172&lt;&gt;"9999999"),VLOOKUP(OutputOsiris!A172,$BC$9:$BF$1008,4,FALSE),"")</f>
        <v/>
      </c>
      <c r="S172" s="47" t="str">
        <f t="shared" si="110"/>
        <v/>
      </c>
      <c r="T172" s="47" t="str">
        <f>IF(AND($BK$7&gt;0,OutputOsiris!$A172&lt;&gt;"9999999"),VLOOKUP(OutputOsiris!A172,$BH$9:$BK$1008,4,FALSE),"")</f>
        <v/>
      </c>
      <c r="U172" s="47" t="str">
        <f t="shared" si="111"/>
        <v/>
      </c>
      <c r="V172" s="47" t="str">
        <f>IF(AND($BP$7&gt;0,OutputOsiris!$A172&lt;&gt;"9999999"),VLOOKUP(OutputOsiris!A172,$BM$9:$BP$1008,4,FALSE),"")</f>
        <v/>
      </c>
      <c r="W172" s="47" t="str">
        <f t="shared" si="112"/>
        <v/>
      </c>
      <c r="X172" s="47" t="str">
        <f>IF(AND($BU$7&gt;0,OutputOsiris!$A172&lt;&gt;"9999999"),VLOOKUP(OutputOsiris!A172,$BR$9:$BU$1008,4,FALSE),"")</f>
        <v/>
      </c>
      <c r="Y172" s="47" t="str">
        <f t="shared" si="113"/>
        <v/>
      </c>
      <c r="Z172" s="47" t="str">
        <f>IF(AND($BZ$7&gt;0,OutputOsiris!$A172&lt;&gt;"9999999"),VLOOKUP(OutputOsiris!A172,$BW$9:$BZ$1008,4,FALSE),"")</f>
        <v/>
      </c>
      <c r="AA172" s="47" t="str">
        <f t="shared" si="114"/>
        <v/>
      </c>
      <c r="AB172" s="47">
        <f t="shared" si="115"/>
        <v>0</v>
      </c>
      <c r="AC172" s="47">
        <f t="shared" si="116"/>
        <v>0</v>
      </c>
      <c r="AD172" s="47" t="str">
        <f t="shared" si="117"/>
        <v/>
      </c>
      <c r="AE172" s="48" t="str">
        <f>IF(ISBLANK(AF172),"",VLOOKUP(AD172,OutputOsiris!$A$9:$A$1008,1,FALSE))</f>
        <v/>
      </c>
      <c r="AF172" s="111"/>
      <c r="AG172" s="78"/>
      <c r="AH172" s="148" t="str">
        <f t="shared" si="91"/>
        <v/>
      </c>
      <c r="AI172" s="47" t="str">
        <f t="shared" si="118"/>
        <v/>
      </c>
      <c r="AJ172" s="48" t="str">
        <f>IF(ISBLANK(AK172),"",VLOOKUP(AI172,OutputOsiris!$A$9:$A$1008,1,FALSE))</f>
        <v/>
      </c>
      <c r="AK172" s="112"/>
      <c r="AL172" s="78"/>
      <c r="AM172" s="148" t="str">
        <f t="shared" si="92"/>
        <v/>
      </c>
      <c r="AN172" s="47" t="str">
        <f t="shared" si="119"/>
        <v/>
      </c>
      <c r="AO172" s="48" t="str">
        <f>IF(ISBLANK(AP172),"",VLOOKUP(AN172,OutputOsiris!$A$9:$A$1008,1,FALSE))</f>
        <v/>
      </c>
      <c r="AP172" s="111"/>
      <c r="AQ172" s="78"/>
      <c r="AR172" s="148" t="str">
        <f t="shared" si="93"/>
        <v/>
      </c>
      <c r="AS172" s="47" t="str">
        <f t="shared" si="120"/>
        <v/>
      </c>
      <c r="AT172" s="48" t="str">
        <f>IF(ISBLANK(AU172),"",VLOOKUP(AS172,OutputOsiris!$A$9:$A$1008,1,FALSE))</f>
        <v/>
      </c>
      <c r="AU172" s="111"/>
      <c r="AV172" s="78"/>
      <c r="AW172" s="148" t="str">
        <f t="shared" si="94"/>
        <v/>
      </c>
      <c r="AX172" s="47" t="str">
        <f t="shared" si="121"/>
        <v/>
      </c>
      <c r="AY172" s="48" t="str">
        <f>IF(ISBLANK(AZ172),"",VLOOKUP(AX172,OutputOsiris!$A$9:$A$1008,1,FALSE))</f>
        <v/>
      </c>
      <c r="AZ172" s="111"/>
      <c r="BA172" s="78"/>
      <c r="BB172" s="148" t="str">
        <f t="shared" si="95"/>
        <v/>
      </c>
      <c r="BC172" s="47" t="str">
        <f t="shared" si="122"/>
        <v/>
      </c>
      <c r="BD172" s="48" t="str">
        <f>IF(ISBLANK(BE172),"",VLOOKUP(BC172,OutputOsiris!$A$9:$A$1008,1,FALSE))</f>
        <v/>
      </c>
      <c r="BE172" s="111"/>
      <c r="BF172" s="78"/>
      <c r="BG172" s="148" t="str">
        <f t="shared" si="96"/>
        <v/>
      </c>
      <c r="BH172" s="47" t="str">
        <f t="shared" si="123"/>
        <v/>
      </c>
      <c r="BI172" s="48" t="str">
        <f>IF(ISBLANK(BJ172),"",VLOOKUP(BH172,OutputOsiris!$A$9:$A$1008,1,FALSE))</f>
        <v/>
      </c>
      <c r="BJ172" s="111"/>
      <c r="BK172" s="78"/>
      <c r="BL172" s="148" t="str">
        <f t="shared" si="97"/>
        <v/>
      </c>
      <c r="BM172" s="47" t="str">
        <f t="shared" si="124"/>
        <v/>
      </c>
      <c r="BN172" s="48" t="str">
        <f>IF(ISBLANK(BO172),"",VLOOKUP(BM172,OutputOsiris!$A$9:$A$1008,1,FALSE))</f>
        <v/>
      </c>
      <c r="BO172" s="111"/>
      <c r="BP172" s="78"/>
      <c r="BQ172" s="148" t="str">
        <f t="shared" si="98"/>
        <v/>
      </c>
      <c r="BR172" s="47" t="str">
        <f t="shared" si="125"/>
        <v/>
      </c>
      <c r="BS172" s="48" t="str">
        <f>IF(ISBLANK(BT172),"",VLOOKUP(BR172,OutputOsiris!$A$9:$A$1008,1,FALSE))</f>
        <v/>
      </c>
      <c r="BT172" s="111"/>
      <c r="BU172" s="78"/>
      <c r="BV172" s="148" t="str">
        <f t="shared" si="99"/>
        <v/>
      </c>
      <c r="BW172" s="47" t="str">
        <f t="shared" si="126"/>
        <v/>
      </c>
      <c r="BX172" s="48" t="str">
        <f>IF(ISBLANK(BY172),"",VLOOKUP(BW172,OutputOsiris!$A$9:$A$1008,1,FALSE))</f>
        <v/>
      </c>
      <c r="BY172" s="111"/>
      <c r="BZ172" s="78"/>
      <c r="CA172" s="148" t="str">
        <f t="shared" si="100"/>
        <v/>
      </c>
    </row>
    <row r="173" spans="1:79" x14ac:dyDescent="0.2">
      <c r="A173" s="47" t="str">
        <f>IF($H$1="Score",IF(OutputOsiris!A173&lt;&gt;"9999999",OutputOsiris!A173,""),"")</f>
        <v/>
      </c>
      <c r="B173" s="76" t="str">
        <f t="shared" si="101"/>
        <v/>
      </c>
      <c r="C173" s="143" t="str">
        <f t="shared" si="102"/>
        <v/>
      </c>
      <c r="D173" s="47" t="str">
        <f>IF($H$1="Cijfer",IF(OutputOsiris!A173&lt;&gt;"9999999",OutputOsiris!A173,""),"")</f>
        <v/>
      </c>
      <c r="E173" s="76" t="str">
        <f t="shared" si="103"/>
        <v/>
      </c>
      <c r="F173" s="143" t="str">
        <f t="shared" si="104"/>
        <v/>
      </c>
      <c r="G173" s="47" t="str">
        <f>IF(ISBLANK(OutputOsiris!B173),"",OutputOsiris!B173)</f>
        <v/>
      </c>
      <c r="H173" s="47">
        <f>IF(AND($AG$7&gt;0,OutputOsiris!$A173&lt;&gt;"9999999"),VLOOKUP(OutputOsiris!A173,$AD$9:$AG$1008,4,FALSE),"")</f>
        <v>0</v>
      </c>
      <c r="I173" s="47">
        <f t="shared" si="105"/>
        <v>0</v>
      </c>
      <c r="J173" s="47">
        <f>IF(AND($AL$7&gt;0,OutputOsiris!$A173&lt;&gt;"9999999"),VLOOKUP(OutputOsiris!A173,$AI$9:$AL$1008,4,FALSE),"")</f>
        <v>0</v>
      </c>
      <c r="K173" s="47">
        <f t="shared" si="106"/>
        <v>0</v>
      </c>
      <c r="L173" s="47" t="str">
        <f>IF(AND($AQ$7&gt;0,OutputOsiris!$A173&lt;&gt;"9999999"),VLOOKUP(OutputOsiris!A173,$AN$9:$AQ$1008,4,FALSE),"")</f>
        <v/>
      </c>
      <c r="M173" s="47" t="str">
        <f t="shared" si="107"/>
        <v/>
      </c>
      <c r="N173" s="47" t="str">
        <f>IF(AND($AV$7&gt;0,OutputOsiris!$A173&lt;&gt;"9999999"),VLOOKUP(OutputOsiris!A173,$AS$9:$AV$1008,4,FALSE),"")</f>
        <v/>
      </c>
      <c r="O173" s="47" t="str">
        <f t="shared" si="108"/>
        <v/>
      </c>
      <c r="P173" s="47" t="str">
        <f>IF(AND($BA$7&gt;0,OutputOsiris!$A173&lt;&gt;"9999999"),VLOOKUP(OutputOsiris!A173,$AX$9:$BA$1008,4,FALSE),"")</f>
        <v/>
      </c>
      <c r="Q173" s="47" t="str">
        <f t="shared" si="109"/>
        <v/>
      </c>
      <c r="R173" s="47" t="str">
        <f>IF(AND($BF$7&gt;0,OutputOsiris!$A173&lt;&gt;"9999999"),VLOOKUP(OutputOsiris!A173,$BC$9:$BF$1008,4,FALSE),"")</f>
        <v/>
      </c>
      <c r="S173" s="47" t="str">
        <f t="shared" si="110"/>
        <v/>
      </c>
      <c r="T173" s="47" t="str">
        <f>IF(AND($BK$7&gt;0,OutputOsiris!$A173&lt;&gt;"9999999"),VLOOKUP(OutputOsiris!A173,$BH$9:$BK$1008,4,FALSE),"")</f>
        <v/>
      </c>
      <c r="U173" s="47" t="str">
        <f t="shared" si="111"/>
        <v/>
      </c>
      <c r="V173" s="47" t="str">
        <f>IF(AND($BP$7&gt;0,OutputOsiris!$A173&lt;&gt;"9999999"),VLOOKUP(OutputOsiris!A173,$BM$9:$BP$1008,4,FALSE),"")</f>
        <v/>
      </c>
      <c r="W173" s="47" t="str">
        <f t="shared" si="112"/>
        <v/>
      </c>
      <c r="X173" s="47" t="str">
        <f>IF(AND($BU$7&gt;0,OutputOsiris!$A173&lt;&gt;"9999999"),VLOOKUP(OutputOsiris!A173,$BR$9:$BU$1008,4,FALSE),"")</f>
        <v/>
      </c>
      <c r="Y173" s="47" t="str">
        <f t="shared" si="113"/>
        <v/>
      </c>
      <c r="Z173" s="47" t="str">
        <f>IF(AND($BZ$7&gt;0,OutputOsiris!$A173&lt;&gt;"9999999"),VLOOKUP(OutputOsiris!A173,$BW$9:$BZ$1008,4,FALSE),"")</f>
        <v/>
      </c>
      <c r="AA173" s="47" t="str">
        <f t="shared" si="114"/>
        <v/>
      </c>
      <c r="AB173" s="47">
        <f t="shared" si="115"/>
        <v>0</v>
      </c>
      <c r="AC173" s="47">
        <f t="shared" si="116"/>
        <v>0</v>
      </c>
      <c r="AD173" s="47" t="str">
        <f t="shared" si="117"/>
        <v/>
      </c>
      <c r="AE173" s="48" t="str">
        <f>IF(ISBLANK(AF173),"",VLOOKUP(AD173,OutputOsiris!$A$9:$A$1008,1,FALSE))</f>
        <v/>
      </c>
      <c r="AF173" s="111"/>
      <c r="AG173" s="78"/>
      <c r="AH173" s="148" t="str">
        <f t="shared" si="91"/>
        <v/>
      </c>
      <c r="AI173" s="47" t="str">
        <f t="shared" si="118"/>
        <v/>
      </c>
      <c r="AJ173" s="48" t="str">
        <f>IF(ISBLANK(AK173),"",VLOOKUP(AI173,OutputOsiris!$A$9:$A$1008,1,FALSE))</f>
        <v/>
      </c>
      <c r="AK173" s="112"/>
      <c r="AL173" s="78"/>
      <c r="AM173" s="148" t="str">
        <f t="shared" si="92"/>
        <v/>
      </c>
      <c r="AN173" s="47" t="str">
        <f t="shared" si="119"/>
        <v/>
      </c>
      <c r="AO173" s="48" t="str">
        <f>IF(ISBLANK(AP173),"",VLOOKUP(AN173,OutputOsiris!$A$9:$A$1008,1,FALSE))</f>
        <v/>
      </c>
      <c r="AP173" s="111"/>
      <c r="AQ173" s="78"/>
      <c r="AR173" s="148" t="str">
        <f t="shared" si="93"/>
        <v/>
      </c>
      <c r="AS173" s="47" t="str">
        <f t="shared" si="120"/>
        <v/>
      </c>
      <c r="AT173" s="48" t="str">
        <f>IF(ISBLANK(AU173),"",VLOOKUP(AS173,OutputOsiris!$A$9:$A$1008,1,FALSE))</f>
        <v/>
      </c>
      <c r="AU173" s="111"/>
      <c r="AV173" s="78"/>
      <c r="AW173" s="148" t="str">
        <f t="shared" si="94"/>
        <v/>
      </c>
      <c r="AX173" s="47" t="str">
        <f t="shared" si="121"/>
        <v/>
      </c>
      <c r="AY173" s="48" t="str">
        <f>IF(ISBLANK(AZ173),"",VLOOKUP(AX173,OutputOsiris!$A$9:$A$1008,1,FALSE))</f>
        <v/>
      </c>
      <c r="AZ173" s="111"/>
      <c r="BA173" s="78"/>
      <c r="BB173" s="148" t="str">
        <f t="shared" si="95"/>
        <v/>
      </c>
      <c r="BC173" s="47" t="str">
        <f t="shared" si="122"/>
        <v/>
      </c>
      <c r="BD173" s="48" t="str">
        <f>IF(ISBLANK(BE173),"",VLOOKUP(BC173,OutputOsiris!$A$9:$A$1008,1,FALSE))</f>
        <v/>
      </c>
      <c r="BE173" s="111"/>
      <c r="BF173" s="78"/>
      <c r="BG173" s="148" t="str">
        <f t="shared" si="96"/>
        <v/>
      </c>
      <c r="BH173" s="47" t="str">
        <f t="shared" si="123"/>
        <v/>
      </c>
      <c r="BI173" s="48" t="str">
        <f>IF(ISBLANK(BJ173),"",VLOOKUP(BH173,OutputOsiris!$A$9:$A$1008,1,FALSE))</f>
        <v/>
      </c>
      <c r="BJ173" s="111"/>
      <c r="BK173" s="78"/>
      <c r="BL173" s="148" t="str">
        <f t="shared" si="97"/>
        <v/>
      </c>
      <c r="BM173" s="47" t="str">
        <f t="shared" si="124"/>
        <v/>
      </c>
      <c r="BN173" s="48" t="str">
        <f>IF(ISBLANK(BO173),"",VLOOKUP(BM173,OutputOsiris!$A$9:$A$1008,1,FALSE))</f>
        <v/>
      </c>
      <c r="BO173" s="111"/>
      <c r="BP173" s="78"/>
      <c r="BQ173" s="148" t="str">
        <f t="shared" si="98"/>
        <v/>
      </c>
      <c r="BR173" s="47" t="str">
        <f t="shared" si="125"/>
        <v/>
      </c>
      <c r="BS173" s="48" t="str">
        <f>IF(ISBLANK(BT173),"",VLOOKUP(BR173,OutputOsiris!$A$9:$A$1008,1,FALSE))</f>
        <v/>
      </c>
      <c r="BT173" s="111"/>
      <c r="BU173" s="78"/>
      <c r="BV173" s="148" t="str">
        <f t="shared" si="99"/>
        <v/>
      </c>
      <c r="BW173" s="47" t="str">
        <f t="shared" si="126"/>
        <v/>
      </c>
      <c r="BX173" s="48" t="str">
        <f>IF(ISBLANK(BY173),"",VLOOKUP(BW173,OutputOsiris!$A$9:$A$1008,1,FALSE))</f>
        <v/>
      </c>
      <c r="BY173" s="111"/>
      <c r="BZ173" s="78"/>
      <c r="CA173" s="148" t="str">
        <f t="shared" si="100"/>
        <v/>
      </c>
    </row>
    <row r="174" spans="1:79" x14ac:dyDescent="0.2">
      <c r="A174" s="47" t="str">
        <f>IF($H$1="Score",IF(OutputOsiris!A174&lt;&gt;"9999999",OutputOsiris!A174,""),"")</f>
        <v/>
      </c>
      <c r="B174" s="76" t="str">
        <f t="shared" si="101"/>
        <v/>
      </c>
      <c r="C174" s="143" t="str">
        <f t="shared" si="102"/>
        <v/>
      </c>
      <c r="D174" s="47" t="str">
        <f>IF($H$1="Cijfer",IF(OutputOsiris!A174&lt;&gt;"9999999",OutputOsiris!A174,""),"")</f>
        <v/>
      </c>
      <c r="E174" s="76" t="str">
        <f t="shared" si="103"/>
        <v/>
      </c>
      <c r="F174" s="143" t="str">
        <f t="shared" si="104"/>
        <v/>
      </c>
      <c r="G174" s="47" t="str">
        <f>IF(ISBLANK(OutputOsiris!B174),"",OutputOsiris!B174)</f>
        <v/>
      </c>
      <c r="H174" s="47">
        <f>IF(AND($AG$7&gt;0,OutputOsiris!$A174&lt;&gt;"9999999"),VLOOKUP(OutputOsiris!A174,$AD$9:$AG$1008,4,FALSE),"")</f>
        <v>0</v>
      </c>
      <c r="I174" s="47">
        <f t="shared" si="105"/>
        <v>0</v>
      </c>
      <c r="J174" s="47">
        <f>IF(AND($AL$7&gt;0,OutputOsiris!$A174&lt;&gt;"9999999"),VLOOKUP(OutputOsiris!A174,$AI$9:$AL$1008,4,FALSE),"")</f>
        <v>0</v>
      </c>
      <c r="K174" s="47">
        <f t="shared" si="106"/>
        <v>0</v>
      </c>
      <c r="L174" s="47" t="str">
        <f>IF(AND($AQ$7&gt;0,OutputOsiris!$A174&lt;&gt;"9999999"),VLOOKUP(OutputOsiris!A174,$AN$9:$AQ$1008,4,FALSE),"")</f>
        <v/>
      </c>
      <c r="M174" s="47" t="str">
        <f t="shared" si="107"/>
        <v/>
      </c>
      <c r="N174" s="47" t="str">
        <f>IF(AND($AV$7&gt;0,OutputOsiris!$A174&lt;&gt;"9999999"),VLOOKUP(OutputOsiris!A174,$AS$9:$AV$1008,4,FALSE),"")</f>
        <v/>
      </c>
      <c r="O174" s="47" t="str">
        <f t="shared" si="108"/>
        <v/>
      </c>
      <c r="P174" s="47" t="str">
        <f>IF(AND($BA$7&gt;0,OutputOsiris!$A174&lt;&gt;"9999999"),VLOOKUP(OutputOsiris!A174,$AX$9:$BA$1008,4,FALSE),"")</f>
        <v/>
      </c>
      <c r="Q174" s="47" t="str">
        <f t="shared" si="109"/>
        <v/>
      </c>
      <c r="R174" s="47" t="str">
        <f>IF(AND($BF$7&gt;0,OutputOsiris!$A174&lt;&gt;"9999999"),VLOOKUP(OutputOsiris!A174,$BC$9:$BF$1008,4,FALSE),"")</f>
        <v/>
      </c>
      <c r="S174" s="47" t="str">
        <f t="shared" si="110"/>
        <v/>
      </c>
      <c r="T174" s="47" t="str">
        <f>IF(AND($BK$7&gt;0,OutputOsiris!$A174&lt;&gt;"9999999"),VLOOKUP(OutputOsiris!A174,$BH$9:$BK$1008,4,FALSE),"")</f>
        <v/>
      </c>
      <c r="U174" s="47" t="str">
        <f t="shared" si="111"/>
        <v/>
      </c>
      <c r="V174" s="47" t="str">
        <f>IF(AND($BP$7&gt;0,OutputOsiris!$A174&lt;&gt;"9999999"),VLOOKUP(OutputOsiris!A174,$BM$9:$BP$1008,4,FALSE),"")</f>
        <v/>
      </c>
      <c r="W174" s="47" t="str">
        <f t="shared" si="112"/>
        <v/>
      </c>
      <c r="X174" s="47" t="str">
        <f>IF(AND($BU$7&gt;0,OutputOsiris!$A174&lt;&gt;"9999999"),VLOOKUP(OutputOsiris!A174,$BR$9:$BU$1008,4,FALSE),"")</f>
        <v/>
      </c>
      <c r="Y174" s="47" t="str">
        <f t="shared" si="113"/>
        <v/>
      </c>
      <c r="Z174" s="47" t="str">
        <f>IF(AND($BZ$7&gt;0,OutputOsiris!$A174&lt;&gt;"9999999"),VLOOKUP(OutputOsiris!A174,$BW$9:$BZ$1008,4,FALSE),"")</f>
        <v/>
      </c>
      <c r="AA174" s="47" t="str">
        <f t="shared" si="114"/>
        <v/>
      </c>
      <c r="AB174" s="47">
        <f t="shared" si="115"/>
        <v>0</v>
      </c>
      <c r="AC174" s="47">
        <f t="shared" si="116"/>
        <v>0</v>
      </c>
      <c r="AD174" s="47" t="str">
        <f t="shared" si="117"/>
        <v/>
      </c>
      <c r="AE174" s="48" t="str">
        <f>IF(ISBLANK(AF174),"",VLOOKUP(AD174,OutputOsiris!$A$9:$A$1008,1,FALSE))</f>
        <v/>
      </c>
      <c r="AF174" s="111"/>
      <c r="AG174" s="78"/>
      <c r="AH174" s="148" t="str">
        <f t="shared" si="91"/>
        <v/>
      </c>
      <c r="AI174" s="47" t="str">
        <f t="shared" si="118"/>
        <v/>
      </c>
      <c r="AJ174" s="48" t="str">
        <f>IF(ISBLANK(AK174),"",VLOOKUP(AI174,OutputOsiris!$A$9:$A$1008,1,FALSE))</f>
        <v/>
      </c>
      <c r="AK174" s="112"/>
      <c r="AL174" s="78"/>
      <c r="AM174" s="148" t="str">
        <f t="shared" si="92"/>
        <v/>
      </c>
      <c r="AN174" s="47" t="str">
        <f t="shared" si="119"/>
        <v/>
      </c>
      <c r="AO174" s="48" t="str">
        <f>IF(ISBLANK(AP174),"",VLOOKUP(AN174,OutputOsiris!$A$9:$A$1008,1,FALSE))</f>
        <v/>
      </c>
      <c r="AP174" s="111"/>
      <c r="AQ174" s="78"/>
      <c r="AR174" s="148" t="str">
        <f t="shared" si="93"/>
        <v/>
      </c>
      <c r="AS174" s="47" t="str">
        <f t="shared" si="120"/>
        <v/>
      </c>
      <c r="AT174" s="48" t="str">
        <f>IF(ISBLANK(AU174),"",VLOOKUP(AS174,OutputOsiris!$A$9:$A$1008,1,FALSE))</f>
        <v/>
      </c>
      <c r="AU174" s="111"/>
      <c r="AV174" s="78"/>
      <c r="AW174" s="148" t="str">
        <f t="shared" si="94"/>
        <v/>
      </c>
      <c r="AX174" s="47" t="str">
        <f t="shared" si="121"/>
        <v/>
      </c>
      <c r="AY174" s="48" t="str">
        <f>IF(ISBLANK(AZ174),"",VLOOKUP(AX174,OutputOsiris!$A$9:$A$1008,1,FALSE))</f>
        <v/>
      </c>
      <c r="AZ174" s="111"/>
      <c r="BA174" s="78"/>
      <c r="BB174" s="148" t="str">
        <f t="shared" si="95"/>
        <v/>
      </c>
      <c r="BC174" s="47" t="str">
        <f t="shared" si="122"/>
        <v/>
      </c>
      <c r="BD174" s="48" t="str">
        <f>IF(ISBLANK(BE174),"",VLOOKUP(BC174,OutputOsiris!$A$9:$A$1008,1,FALSE))</f>
        <v/>
      </c>
      <c r="BE174" s="111"/>
      <c r="BF174" s="78"/>
      <c r="BG174" s="148" t="str">
        <f t="shared" si="96"/>
        <v/>
      </c>
      <c r="BH174" s="47" t="str">
        <f t="shared" si="123"/>
        <v/>
      </c>
      <c r="BI174" s="48" t="str">
        <f>IF(ISBLANK(BJ174),"",VLOOKUP(BH174,OutputOsiris!$A$9:$A$1008,1,FALSE))</f>
        <v/>
      </c>
      <c r="BJ174" s="111"/>
      <c r="BK174" s="78"/>
      <c r="BL174" s="148" t="str">
        <f t="shared" si="97"/>
        <v/>
      </c>
      <c r="BM174" s="47" t="str">
        <f t="shared" si="124"/>
        <v/>
      </c>
      <c r="BN174" s="48" t="str">
        <f>IF(ISBLANK(BO174),"",VLOOKUP(BM174,OutputOsiris!$A$9:$A$1008,1,FALSE))</f>
        <v/>
      </c>
      <c r="BO174" s="111"/>
      <c r="BP174" s="78"/>
      <c r="BQ174" s="148" t="str">
        <f t="shared" si="98"/>
        <v/>
      </c>
      <c r="BR174" s="47" t="str">
        <f t="shared" si="125"/>
        <v/>
      </c>
      <c r="BS174" s="48" t="str">
        <f>IF(ISBLANK(BT174),"",VLOOKUP(BR174,OutputOsiris!$A$9:$A$1008,1,FALSE))</f>
        <v/>
      </c>
      <c r="BT174" s="111"/>
      <c r="BU174" s="78"/>
      <c r="BV174" s="148" t="str">
        <f t="shared" si="99"/>
        <v/>
      </c>
      <c r="BW174" s="47" t="str">
        <f t="shared" si="126"/>
        <v/>
      </c>
      <c r="BX174" s="48" t="str">
        <f>IF(ISBLANK(BY174),"",VLOOKUP(BW174,OutputOsiris!$A$9:$A$1008,1,FALSE))</f>
        <v/>
      </c>
      <c r="BY174" s="111"/>
      <c r="BZ174" s="78"/>
      <c r="CA174" s="148" t="str">
        <f t="shared" si="100"/>
        <v/>
      </c>
    </row>
    <row r="175" spans="1:79" x14ac:dyDescent="0.2">
      <c r="A175" s="47" t="str">
        <f>IF($H$1="Score",IF(OutputOsiris!A175&lt;&gt;"9999999",OutputOsiris!A175,""),"")</f>
        <v/>
      </c>
      <c r="B175" s="76" t="str">
        <f t="shared" si="101"/>
        <v/>
      </c>
      <c r="C175" s="143" t="str">
        <f t="shared" si="102"/>
        <v/>
      </c>
      <c r="D175" s="47" t="str">
        <f>IF($H$1="Cijfer",IF(OutputOsiris!A175&lt;&gt;"9999999",OutputOsiris!A175,""),"")</f>
        <v/>
      </c>
      <c r="E175" s="76" t="str">
        <f t="shared" si="103"/>
        <v/>
      </c>
      <c r="F175" s="143" t="str">
        <f t="shared" si="104"/>
        <v/>
      </c>
      <c r="G175" s="47" t="str">
        <f>IF(ISBLANK(OutputOsiris!B175),"",OutputOsiris!B175)</f>
        <v/>
      </c>
      <c r="H175" s="47">
        <f>IF(AND($AG$7&gt;0,OutputOsiris!$A175&lt;&gt;"9999999"),VLOOKUP(OutputOsiris!A175,$AD$9:$AG$1008,4,FALSE),"")</f>
        <v>0</v>
      </c>
      <c r="I175" s="47">
        <f t="shared" si="105"/>
        <v>0</v>
      </c>
      <c r="J175" s="47">
        <f>IF(AND($AL$7&gt;0,OutputOsiris!$A175&lt;&gt;"9999999"),VLOOKUP(OutputOsiris!A175,$AI$9:$AL$1008,4,FALSE),"")</f>
        <v>0</v>
      </c>
      <c r="K175" s="47">
        <f t="shared" si="106"/>
        <v>0</v>
      </c>
      <c r="L175" s="47" t="str">
        <f>IF(AND($AQ$7&gt;0,OutputOsiris!$A175&lt;&gt;"9999999"),VLOOKUP(OutputOsiris!A175,$AN$9:$AQ$1008,4,FALSE),"")</f>
        <v/>
      </c>
      <c r="M175" s="47" t="str">
        <f t="shared" si="107"/>
        <v/>
      </c>
      <c r="N175" s="47" t="str">
        <f>IF(AND($AV$7&gt;0,OutputOsiris!$A175&lt;&gt;"9999999"),VLOOKUP(OutputOsiris!A175,$AS$9:$AV$1008,4,FALSE),"")</f>
        <v/>
      </c>
      <c r="O175" s="47" t="str">
        <f t="shared" si="108"/>
        <v/>
      </c>
      <c r="P175" s="47" t="str">
        <f>IF(AND($BA$7&gt;0,OutputOsiris!$A175&lt;&gt;"9999999"),VLOOKUP(OutputOsiris!A175,$AX$9:$BA$1008,4,FALSE),"")</f>
        <v/>
      </c>
      <c r="Q175" s="47" t="str">
        <f t="shared" si="109"/>
        <v/>
      </c>
      <c r="R175" s="47" t="str">
        <f>IF(AND($BF$7&gt;0,OutputOsiris!$A175&lt;&gt;"9999999"),VLOOKUP(OutputOsiris!A175,$BC$9:$BF$1008,4,FALSE),"")</f>
        <v/>
      </c>
      <c r="S175" s="47" t="str">
        <f t="shared" si="110"/>
        <v/>
      </c>
      <c r="T175" s="47" t="str">
        <f>IF(AND($BK$7&gt;0,OutputOsiris!$A175&lt;&gt;"9999999"),VLOOKUP(OutputOsiris!A175,$BH$9:$BK$1008,4,FALSE),"")</f>
        <v/>
      </c>
      <c r="U175" s="47" t="str">
        <f t="shared" si="111"/>
        <v/>
      </c>
      <c r="V175" s="47" t="str">
        <f>IF(AND($BP$7&gt;0,OutputOsiris!$A175&lt;&gt;"9999999"),VLOOKUP(OutputOsiris!A175,$BM$9:$BP$1008,4,FALSE),"")</f>
        <v/>
      </c>
      <c r="W175" s="47" t="str">
        <f t="shared" si="112"/>
        <v/>
      </c>
      <c r="X175" s="47" t="str">
        <f>IF(AND($BU$7&gt;0,OutputOsiris!$A175&lt;&gt;"9999999"),VLOOKUP(OutputOsiris!A175,$BR$9:$BU$1008,4,FALSE),"")</f>
        <v/>
      </c>
      <c r="Y175" s="47" t="str">
        <f t="shared" si="113"/>
        <v/>
      </c>
      <c r="Z175" s="47" t="str">
        <f>IF(AND($BZ$7&gt;0,OutputOsiris!$A175&lt;&gt;"9999999"),VLOOKUP(OutputOsiris!A175,$BW$9:$BZ$1008,4,FALSE),"")</f>
        <v/>
      </c>
      <c r="AA175" s="47" t="str">
        <f t="shared" si="114"/>
        <v/>
      </c>
      <c r="AB175" s="47">
        <f t="shared" si="115"/>
        <v>0</v>
      </c>
      <c r="AC175" s="47">
        <f t="shared" si="116"/>
        <v>0</v>
      </c>
      <c r="AD175" s="47" t="str">
        <f t="shared" si="117"/>
        <v/>
      </c>
      <c r="AE175" s="48" t="str">
        <f>IF(ISBLANK(AF175),"",VLOOKUP(AD175,OutputOsiris!$A$9:$A$1008,1,FALSE))</f>
        <v/>
      </c>
      <c r="AF175" s="111"/>
      <c r="AG175" s="78"/>
      <c r="AH175" s="148" t="str">
        <f t="shared" si="91"/>
        <v/>
      </c>
      <c r="AI175" s="47" t="str">
        <f t="shared" si="118"/>
        <v/>
      </c>
      <c r="AJ175" s="48" t="str">
        <f>IF(ISBLANK(AK175),"",VLOOKUP(AI175,OutputOsiris!$A$9:$A$1008,1,FALSE))</f>
        <v/>
      </c>
      <c r="AK175" s="112"/>
      <c r="AL175" s="78"/>
      <c r="AM175" s="148" t="str">
        <f t="shared" si="92"/>
        <v/>
      </c>
      <c r="AN175" s="47" t="str">
        <f t="shared" si="119"/>
        <v/>
      </c>
      <c r="AO175" s="48" t="str">
        <f>IF(ISBLANK(AP175),"",VLOOKUP(AN175,OutputOsiris!$A$9:$A$1008,1,FALSE))</f>
        <v/>
      </c>
      <c r="AP175" s="111"/>
      <c r="AQ175" s="78"/>
      <c r="AR175" s="148" t="str">
        <f t="shared" si="93"/>
        <v/>
      </c>
      <c r="AS175" s="47" t="str">
        <f t="shared" si="120"/>
        <v/>
      </c>
      <c r="AT175" s="48" t="str">
        <f>IF(ISBLANK(AU175),"",VLOOKUP(AS175,OutputOsiris!$A$9:$A$1008,1,FALSE))</f>
        <v/>
      </c>
      <c r="AU175" s="111"/>
      <c r="AV175" s="78"/>
      <c r="AW175" s="148" t="str">
        <f t="shared" si="94"/>
        <v/>
      </c>
      <c r="AX175" s="47" t="str">
        <f t="shared" si="121"/>
        <v/>
      </c>
      <c r="AY175" s="48" t="str">
        <f>IF(ISBLANK(AZ175),"",VLOOKUP(AX175,OutputOsiris!$A$9:$A$1008,1,FALSE))</f>
        <v/>
      </c>
      <c r="AZ175" s="111"/>
      <c r="BA175" s="78"/>
      <c r="BB175" s="148" t="str">
        <f t="shared" si="95"/>
        <v/>
      </c>
      <c r="BC175" s="47" t="str">
        <f t="shared" si="122"/>
        <v/>
      </c>
      <c r="BD175" s="48" t="str">
        <f>IF(ISBLANK(BE175),"",VLOOKUP(BC175,OutputOsiris!$A$9:$A$1008,1,FALSE))</f>
        <v/>
      </c>
      <c r="BE175" s="111"/>
      <c r="BF175" s="78"/>
      <c r="BG175" s="148" t="str">
        <f t="shared" si="96"/>
        <v/>
      </c>
      <c r="BH175" s="47" t="str">
        <f t="shared" si="123"/>
        <v/>
      </c>
      <c r="BI175" s="48" t="str">
        <f>IF(ISBLANK(BJ175),"",VLOOKUP(BH175,OutputOsiris!$A$9:$A$1008,1,FALSE))</f>
        <v/>
      </c>
      <c r="BJ175" s="111"/>
      <c r="BK175" s="78"/>
      <c r="BL175" s="148" t="str">
        <f t="shared" si="97"/>
        <v/>
      </c>
      <c r="BM175" s="47" t="str">
        <f t="shared" si="124"/>
        <v/>
      </c>
      <c r="BN175" s="48" t="str">
        <f>IF(ISBLANK(BO175),"",VLOOKUP(BM175,OutputOsiris!$A$9:$A$1008,1,FALSE))</f>
        <v/>
      </c>
      <c r="BO175" s="111"/>
      <c r="BP175" s="78"/>
      <c r="BQ175" s="148" t="str">
        <f t="shared" si="98"/>
        <v/>
      </c>
      <c r="BR175" s="47" t="str">
        <f t="shared" si="125"/>
        <v/>
      </c>
      <c r="BS175" s="48" t="str">
        <f>IF(ISBLANK(BT175),"",VLOOKUP(BR175,OutputOsiris!$A$9:$A$1008,1,FALSE))</f>
        <v/>
      </c>
      <c r="BT175" s="111"/>
      <c r="BU175" s="78"/>
      <c r="BV175" s="148" t="str">
        <f t="shared" si="99"/>
        <v/>
      </c>
      <c r="BW175" s="47" t="str">
        <f t="shared" si="126"/>
        <v/>
      </c>
      <c r="BX175" s="48" t="str">
        <f>IF(ISBLANK(BY175),"",VLOOKUP(BW175,OutputOsiris!$A$9:$A$1008,1,FALSE))</f>
        <v/>
      </c>
      <c r="BY175" s="111"/>
      <c r="BZ175" s="78"/>
      <c r="CA175" s="148" t="str">
        <f t="shared" si="100"/>
        <v/>
      </c>
    </row>
    <row r="176" spans="1:79" x14ac:dyDescent="0.2">
      <c r="A176" s="47" t="str">
        <f>IF($H$1="Score",IF(OutputOsiris!A176&lt;&gt;"9999999",OutputOsiris!A176,""),"")</f>
        <v/>
      </c>
      <c r="B176" s="76" t="str">
        <f t="shared" si="101"/>
        <v/>
      </c>
      <c r="C176" s="143" t="str">
        <f t="shared" si="102"/>
        <v/>
      </c>
      <c r="D176" s="47" t="str">
        <f>IF($H$1="Cijfer",IF(OutputOsiris!A176&lt;&gt;"9999999",OutputOsiris!A176,""),"")</f>
        <v/>
      </c>
      <c r="E176" s="76" t="str">
        <f t="shared" si="103"/>
        <v/>
      </c>
      <c r="F176" s="143" t="str">
        <f t="shared" si="104"/>
        <v/>
      </c>
      <c r="G176" s="47" t="str">
        <f>IF(ISBLANK(OutputOsiris!B176),"",OutputOsiris!B176)</f>
        <v/>
      </c>
      <c r="H176" s="47">
        <f>IF(AND($AG$7&gt;0,OutputOsiris!$A176&lt;&gt;"9999999"),VLOOKUP(OutputOsiris!A176,$AD$9:$AG$1008,4,FALSE),"")</f>
        <v>0</v>
      </c>
      <c r="I176" s="47">
        <f t="shared" si="105"/>
        <v>0</v>
      </c>
      <c r="J176" s="47">
        <f>IF(AND($AL$7&gt;0,OutputOsiris!$A176&lt;&gt;"9999999"),VLOOKUP(OutputOsiris!A176,$AI$9:$AL$1008,4,FALSE),"")</f>
        <v>0</v>
      </c>
      <c r="K176" s="47">
        <f t="shared" si="106"/>
        <v>0</v>
      </c>
      <c r="L176" s="47" t="str">
        <f>IF(AND($AQ$7&gt;0,OutputOsiris!$A176&lt;&gt;"9999999"),VLOOKUP(OutputOsiris!A176,$AN$9:$AQ$1008,4,FALSE),"")</f>
        <v/>
      </c>
      <c r="M176" s="47" t="str">
        <f t="shared" si="107"/>
        <v/>
      </c>
      <c r="N176" s="47" t="str">
        <f>IF(AND($AV$7&gt;0,OutputOsiris!$A176&lt;&gt;"9999999"),VLOOKUP(OutputOsiris!A176,$AS$9:$AV$1008,4,FALSE),"")</f>
        <v/>
      </c>
      <c r="O176" s="47" t="str">
        <f t="shared" si="108"/>
        <v/>
      </c>
      <c r="P176" s="47" t="str">
        <f>IF(AND($BA$7&gt;0,OutputOsiris!$A176&lt;&gt;"9999999"),VLOOKUP(OutputOsiris!A176,$AX$9:$BA$1008,4,FALSE),"")</f>
        <v/>
      </c>
      <c r="Q176" s="47" t="str">
        <f t="shared" si="109"/>
        <v/>
      </c>
      <c r="R176" s="47" t="str">
        <f>IF(AND($BF$7&gt;0,OutputOsiris!$A176&lt;&gt;"9999999"),VLOOKUP(OutputOsiris!A176,$BC$9:$BF$1008,4,FALSE),"")</f>
        <v/>
      </c>
      <c r="S176" s="47" t="str">
        <f t="shared" si="110"/>
        <v/>
      </c>
      <c r="T176" s="47" t="str">
        <f>IF(AND($BK$7&gt;0,OutputOsiris!$A176&lt;&gt;"9999999"),VLOOKUP(OutputOsiris!A176,$BH$9:$BK$1008,4,FALSE),"")</f>
        <v/>
      </c>
      <c r="U176" s="47" t="str">
        <f t="shared" si="111"/>
        <v/>
      </c>
      <c r="V176" s="47" t="str">
        <f>IF(AND($BP$7&gt;0,OutputOsiris!$A176&lt;&gt;"9999999"),VLOOKUP(OutputOsiris!A176,$BM$9:$BP$1008,4,FALSE),"")</f>
        <v/>
      </c>
      <c r="W176" s="47" t="str">
        <f t="shared" si="112"/>
        <v/>
      </c>
      <c r="X176" s="47" t="str">
        <f>IF(AND($BU$7&gt;0,OutputOsiris!$A176&lt;&gt;"9999999"),VLOOKUP(OutputOsiris!A176,$BR$9:$BU$1008,4,FALSE),"")</f>
        <v/>
      </c>
      <c r="Y176" s="47" t="str">
        <f t="shared" si="113"/>
        <v/>
      </c>
      <c r="Z176" s="47" t="str">
        <f>IF(AND($BZ$7&gt;0,OutputOsiris!$A176&lt;&gt;"9999999"),VLOOKUP(OutputOsiris!A176,$BW$9:$BZ$1008,4,FALSE),"")</f>
        <v/>
      </c>
      <c r="AA176" s="47" t="str">
        <f t="shared" si="114"/>
        <v/>
      </c>
      <c r="AB176" s="47">
        <f t="shared" si="115"/>
        <v>0</v>
      </c>
      <c r="AC176" s="47">
        <f t="shared" si="116"/>
        <v>0</v>
      </c>
      <c r="AD176" s="47" t="str">
        <f t="shared" si="117"/>
        <v/>
      </c>
      <c r="AE176" s="48" t="str">
        <f>IF(ISBLANK(AF176),"",VLOOKUP(AD176,OutputOsiris!$A$9:$A$1008,1,FALSE))</f>
        <v/>
      </c>
      <c r="AF176" s="111"/>
      <c r="AG176" s="78"/>
      <c r="AH176" s="148" t="str">
        <f t="shared" si="91"/>
        <v/>
      </c>
      <c r="AI176" s="47" t="str">
        <f t="shared" si="118"/>
        <v/>
      </c>
      <c r="AJ176" s="48" t="str">
        <f>IF(ISBLANK(AK176),"",VLOOKUP(AI176,OutputOsiris!$A$9:$A$1008,1,FALSE))</f>
        <v/>
      </c>
      <c r="AK176" s="112"/>
      <c r="AL176" s="78"/>
      <c r="AM176" s="148" t="str">
        <f t="shared" si="92"/>
        <v/>
      </c>
      <c r="AN176" s="47" t="str">
        <f t="shared" si="119"/>
        <v/>
      </c>
      <c r="AO176" s="48" t="str">
        <f>IF(ISBLANK(AP176),"",VLOOKUP(AN176,OutputOsiris!$A$9:$A$1008,1,FALSE))</f>
        <v/>
      </c>
      <c r="AP176" s="111"/>
      <c r="AQ176" s="78"/>
      <c r="AR176" s="148" t="str">
        <f t="shared" si="93"/>
        <v/>
      </c>
      <c r="AS176" s="47" t="str">
        <f t="shared" si="120"/>
        <v/>
      </c>
      <c r="AT176" s="48" t="str">
        <f>IF(ISBLANK(AU176),"",VLOOKUP(AS176,OutputOsiris!$A$9:$A$1008,1,FALSE))</f>
        <v/>
      </c>
      <c r="AU176" s="111"/>
      <c r="AV176" s="78"/>
      <c r="AW176" s="148" t="str">
        <f t="shared" si="94"/>
        <v/>
      </c>
      <c r="AX176" s="47" t="str">
        <f t="shared" si="121"/>
        <v/>
      </c>
      <c r="AY176" s="48" t="str">
        <f>IF(ISBLANK(AZ176),"",VLOOKUP(AX176,OutputOsiris!$A$9:$A$1008,1,FALSE))</f>
        <v/>
      </c>
      <c r="AZ176" s="111"/>
      <c r="BA176" s="78"/>
      <c r="BB176" s="148" t="str">
        <f t="shared" si="95"/>
        <v/>
      </c>
      <c r="BC176" s="47" t="str">
        <f t="shared" si="122"/>
        <v/>
      </c>
      <c r="BD176" s="48" t="str">
        <f>IF(ISBLANK(BE176),"",VLOOKUP(BC176,OutputOsiris!$A$9:$A$1008,1,FALSE))</f>
        <v/>
      </c>
      <c r="BE176" s="111"/>
      <c r="BF176" s="78"/>
      <c r="BG176" s="148" t="str">
        <f t="shared" si="96"/>
        <v/>
      </c>
      <c r="BH176" s="47" t="str">
        <f t="shared" si="123"/>
        <v/>
      </c>
      <c r="BI176" s="48" t="str">
        <f>IF(ISBLANK(BJ176),"",VLOOKUP(BH176,OutputOsiris!$A$9:$A$1008,1,FALSE))</f>
        <v/>
      </c>
      <c r="BJ176" s="111"/>
      <c r="BK176" s="78"/>
      <c r="BL176" s="148" t="str">
        <f t="shared" si="97"/>
        <v/>
      </c>
      <c r="BM176" s="47" t="str">
        <f t="shared" si="124"/>
        <v/>
      </c>
      <c r="BN176" s="48" t="str">
        <f>IF(ISBLANK(BO176),"",VLOOKUP(BM176,OutputOsiris!$A$9:$A$1008,1,FALSE))</f>
        <v/>
      </c>
      <c r="BO176" s="111"/>
      <c r="BP176" s="78"/>
      <c r="BQ176" s="148" t="str">
        <f t="shared" si="98"/>
        <v/>
      </c>
      <c r="BR176" s="47" t="str">
        <f t="shared" si="125"/>
        <v/>
      </c>
      <c r="BS176" s="48" t="str">
        <f>IF(ISBLANK(BT176),"",VLOOKUP(BR176,OutputOsiris!$A$9:$A$1008,1,FALSE))</f>
        <v/>
      </c>
      <c r="BT176" s="111"/>
      <c r="BU176" s="78"/>
      <c r="BV176" s="148" t="str">
        <f t="shared" si="99"/>
        <v/>
      </c>
      <c r="BW176" s="47" t="str">
        <f t="shared" si="126"/>
        <v/>
      </c>
      <c r="BX176" s="48" t="str">
        <f>IF(ISBLANK(BY176),"",VLOOKUP(BW176,OutputOsiris!$A$9:$A$1008,1,FALSE))</f>
        <v/>
      </c>
      <c r="BY176" s="111"/>
      <c r="BZ176" s="78"/>
      <c r="CA176" s="148" t="str">
        <f t="shared" si="100"/>
        <v/>
      </c>
    </row>
    <row r="177" spans="1:79" x14ac:dyDescent="0.2">
      <c r="A177" s="47" t="str">
        <f>IF($H$1="Score",IF(OutputOsiris!A177&lt;&gt;"9999999",OutputOsiris!A177,""),"")</f>
        <v/>
      </c>
      <c r="B177" s="76" t="str">
        <f t="shared" si="101"/>
        <v/>
      </c>
      <c r="C177" s="143" t="str">
        <f t="shared" si="102"/>
        <v/>
      </c>
      <c r="D177" s="47" t="str">
        <f>IF($H$1="Cijfer",IF(OutputOsiris!A177&lt;&gt;"9999999",OutputOsiris!A177,""),"")</f>
        <v/>
      </c>
      <c r="E177" s="76" t="str">
        <f t="shared" si="103"/>
        <v/>
      </c>
      <c r="F177" s="143" t="str">
        <f t="shared" si="104"/>
        <v/>
      </c>
      <c r="G177" s="47" t="str">
        <f>IF(ISBLANK(OutputOsiris!B177),"",OutputOsiris!B177)</f>
        <v/>
      </c>
      <c r="H177" s="47">
        <f>IF(AND($AG$7&gt;0,OutputOsiris!$A177&lt;&gt;"9999999"),VLOOKUP(OutputOsiris!A177,$AD$9:$AG$1008,4,FALSE),"")</f>
        <v>0</v>
      </c>
      <c r="I177" s="47">
        <f t="shared" si="105"/>
        <v>0</v>
      </c>
      <c r="J177" s="47">
        <f>IF(AND($AL$7&gt;0,OutputOsiris!$A177&lt;&gt;"9999999"),VLOOKUP(OutputOsiris!A177,$AI$9:$AL$1008,4,FALSE),"")</f>
        <v>0</v>
      </c>
      <c r="K177" s="47">
        <f t="shared" si="106"/>
        <v>0</v>
      </c>
      <c r="L177" s="47" t="str">
        <f>IF(AND($AQ$7&gt;0,OutputOsiris!$A177&lt;&gt;"9999999"),VLOOKUP(OutputOsiris!A177,$AN$9:$AQ$1008,4,FALSE),"")</f>
        <v/>
      </c>
      <c r="M177" s="47" t="str">
        <f t="shared" si="107"/>
        <v/>
      </c>
      <c r="N177" s="47" t="str">
        <f>IF(AND($AV$7&gt;0,OutputOsiris!$A177&lt;&gt;"9999999"),VLOOKUP(OutputOsiris!A177,$AS$9:$AV$1008,4,FALSE),"")</f>
        <v/>
      </c>
      <c r="O177" s="47" t="str">
        <f t="shared" si="108"/>
        <v/>
      </c>
      <c r="P177" s="47" t="str">
        <f>IF(AND($BA$7&gt;0,OutputOsiris!$A177&lt;&gt;"9999999"),VLOOKUP(OutputOsiris!A177,$AX$9:$BA$1008,4,FALSE),"")</f>
        <v/>
      </c>
      <c r="Q177" s="47" t="str">
        <f t="shared" si="109"/>
        <v/>
      </c>
      <c r="R177" s="47" t="str">
        <f>IF(AND($BF$7&gt;0,OutputOsiris!$A177&lt;&gt;"9999999"),VLOOKUP(OutputOsiris!A177,$BC$9:$BF$1008,4,FALSE),"")</f>
        <v/>
      </c>
      <c r="S177" s="47" t="str">
        <f t="shared" si="110"/>
        <v/>
      </c>
      <c r="T177" s="47" t="str">
        <f>IF(AND($BK$7&gt;0,OutputOsiris!$A177&lt;&gt;"9999999"),VLOOKUP(OutputOsiris!A177,$BH$9:$BK$1008,4,FALSE),"")</f>
        <v/>
      </c>
      <c r="U177" s="47" t="str">
        <f t="shared" si="111"/>
        <v/>
      </c>
      <c r="V177" s="47" t="str">
        <f>IF(AND($BP$7&gt;0,OutputOsiris!$A177&lt;&gt;"9999999"),VLOOKUP(OutputOsiris!A177,$BM$9:$BP$1008,4,FALSE),"")</f>
        <v/>
      </c>
      <c r="W177" s="47" t="str">
        <f t="shared" si="112"/>
        <v/>
      </c>
      <c r="X177" s="47" t="str">
        <f>IF(AND($BU$7&gt;0,OutputOsiris!$A177&lt;&gt;"9999999"),VLOOKUP(OutputOsiris!A177,$BR$9:$BU$1008,4,FALSE),"")</f>
        <v/>
      </c>
      <c r="Y177" s="47" t="str">
        <f t="shared" si="113"/>
        <v/>
      </c>
      <c r="Z177" s="47" t="str">
        <f>IF(AND($BZ$7&gt;0,OutputOsiris!$A177&lt;&gt;"9999999"),VLOOKUP(OutputOsiris!A177,$BW$9:$BZ$1008,4,FALSE),"")</f>
        <v/>
      </c>
      <c r="AA177" s="47" t="str">
        <f t="shared" si="114"/>
        <v/>
      </c>
      <c r="AB177" s="47">
        <f t="shared" si="115"/>
        <v>0</v>
      </c>
      <c r="AC177" s="47">
        <f t="shared" si="116"/>
        <v>0</v>
      </c>
      <c r="AD177" s="47" t="str">
        <f t="shared" si="117"/>
        <v/>
      </c>
      <c r="AE177" s="48" t="str">
        <f>IF(ISBLANK(AF177),"",VLOOKUP(AD177,OutputOsiris!$A$9:$A$1008,1,FALSE))</f>
        <v/>
      </c>
      <c r="AF177" s="111"/>
      <c r="AG177" s="78"/>
      <c r="AH177" s="148" t="str">
        <f t="shared" si="91"/>
        <v/>
      </c>
      <c r="AI177" s="47" t="str">
        <f t="shared" si="118"/>
        <v/>
      </c>
      <c r="AJ177" s="48" t="str">
        <f>IF(ISBLANK(AK177),"",VLOOKUP(AI177,OutputOsiris!$A$9:$A$1008,1,FALSE))</f>
        <v/>
      </c>
      <c r="AK177" s="112"/>
      <c r="AL177" s="78"/>
      <c r="AM177" s="148" t="str">
        <f t="shared" si="92"/>
        <v/>
      </c>
      <c r="AN177" s="47" t="str">
        <f t="shared" si="119"/>
        <v/>
      </c>
      <c r="AO177" s="48" t="str">
        <f>IF(ISBLANK(AP177),"",VLOOKUP(AN177,OutputOsiris!$A$9:$A$1008,1,FALSE))</f>
        <v/>
      </c>
      <c r="AP177" s="111"/>
      <c r="AQ177" s="78"/>
      <c r="AR177" s="148" t="str">
        <f t="shared" si="93"/>
        <v/>
      </c>
      <c r="AS177" s="47" t="str">
        <f t="shared" si="120"/>
        <v/>
      </c>
      <c r="AT177" s="48" t="str">
        <f>IF(ISBLANK(AU177),"",VLOOKUP(AS177,OutputOsiris!$A$9:$A$1008,1,FALSE))</f>
        <v/>
      </c>
      <c r="AU177" s="111"/>
      <c r="AV177" s="78"/>
      <c r="AW177" s="148" t="str">
        <f t="shared" si="94"/>
        <v/>
      </c>
      <c r="AX177" s="47" t="str">
        <f t="shared" si="121"/>
        <v/>
      </c>
      <c r="AY177" s="48" t="str">
        <f>IF(ISBLANK(AZ177),"",VLOOKUP(AX177,OutputOsiris!$A$9:$A$1008,1,FALSE))</f>
        <v/>
      </c>
      <c r="AZ177" s="111"/>
      <c r="BA177" s="78"/>
      <c r="BB177" s="148" t="str">
        <f t="shared" si="95"/>
        <v/>
      </c>
      <c r="BC177" s="47" t="str">
        <f t="shared" si="122"/>
        <v/>
      </c>
      <c r="BD177" s="48" t="str">
        <f>IF(ISBLANK(BE177),"",VLOOKUP(BC177,OutputOsiris!$A$9:$A$1008,1,FALSE))</f>
        <v/>
      </c>
      <c r="BE177" s="111"/>
      <c r="BF177" s="78"/>
      <c r="BG177" s="148" t="str">
        <f t="shared" si="96"/>
        <v/>
      </c>
      <c r="BH177" s="47" t="str">
        <f t="shared" si="123"/>
        <v/>
      </c>
      <c r="BI177" s="48" t="str">
        <f>IF(ISBLANK(BJ177),"",VLOOKUP(BH177,OutputOsiris!$A$9:$A$1008,1,FALSE))</f>
        <v/>
      </c>
      <c r="BJ177" s="111"/>
      <c r="BK177" s="78"/>
      <c r="BL177" s="148" t="str">
        <f t="shared" si="97"/>
        <v/>
      </c>
      <c r="BM177" s="47" t="str">
        <f t="shared" si="124"/>
        <v/>
      </c>
      <c r="BN177" s="48" t="str">
        <f>IF(ISBLANK(BO177),"",VLOOKUP(BM177,OutputOsiris!$A$9:$A$1008,1,FALSE))</f>
        <v/>
      </c>
      <c r="BO177" s="111"/>
      <c r="BP177" s="78"/>
      <c r="BQ177" s="148" t="str">
        <f t="shared" si="98"/>
        <v/>
      </c>
      <c r="BR177" s="47" t="str">
        <f t="shared" si="125"/>
        <v/>
      </c>
      <c r="BS177" s="48" t="str">
        <f>IF(ISBLANK(BT177),"",VLOOKUP(BR177,OutputOsiris!$A$9:$A$1008,1,FALSE))</f>
        <v/>
      </c>
      <c r="BT177" s="111"/>
      <c r="BU177" s="78"/>
      <c r="BV177" s="148" t="str">
        <f t="shared" si="99"/>
        <v/>
      </c>
      <c r="BW177" s="47" t="str">
        <f t="shared" si="126"/>
        <v/>
      </c>
      <c r="BX177" s="48" t="str">
        <f>IF(ISBLANK(BY177),"",VLOOKUP(BW177,OutputOsiris!$A$9:$A$1008,1,FALSE))</f>
        <v/>
      </c>
      <c r="BY177" s="111"/>
      <c r="BZ177" s="78"/>
      <c r="CA177" s="148" t="str">
        <f t="shared" si="100"/>
        <v/>
      </c>
    </row>
    <row r="178" spans="1:79" x14ac:dyDescent="0.2">
      <c r="A178" s="47" t="str">
        <f>IF($H$1="Score",IF(OutputOsiris!A178&lt;&gt;"9999999",OutputOsiris!A178,""),"")</f>
        <v/>
      </c>
      <c r="B178" s="76" t="str">
        <f t="shared" si="101"/>
        <v/>
      </c>
      <c r="C178" s="143" t="str">
        <f t="shared" si="102"/>
        <v/>
      </c>
      <c r="D178" s="47" t="str">
        <f>IF($H$1="Cijfer",IF(OutputOsiris!A178&lt;&gt;"9999999",OutputOsiris!A178,""),"")</f>
        <v/>
      </c>
      <c r="E178" s="76" t="str">
        <f t="shared" si="103"/>
        <v/>
      </c>
      <c r="F178" s="143" t="str">
        <f t="shared" si="104"/>
        <v/>
      </c>
      <c r="G178" s="47" t="str">
        <f>IF(ISBLANK(OutputOsiris!B178),"",OutputOsiris!B178)</f>
        <v/>
      </c>
      <c r="H178" s="47">
        <f>IF(AND($AG$7&gt;0,OutputOsiris!$A178&lt;&gt;"9999999"),VLOOKUP(OutputOsiris!A178,$AD$9:$AG$1008,4,FALSE),"")</f>
        <v>0</v>
      </c>
      <c r="I178" s="47">
        <f t="shared" si="105"/>
        <v>0</v>
      </c>
      <c r="J178" s="47">
        <f>IF(AND($AL$7&gt;0,OutputOsiris!$A178&lt;&gt;"9999999"),VLOOKUP(OutputOsiris!A178,$AI$9:$AL$1008,4,FALSE),"")</f>
        <v>0</v>
      </c>
      <c r="K178" s="47">
        <f t="shared" si="106"/>
        <v>0</v>
      </c>
      <c r="L178" s="47" t="str">
        <f>IF(AND($AQ$7&gt;0,OutputOsiris!$A178&lt;&gt;"9999999"),VLOOKUP(OutputOsiris!A178,$AN$9:$AQ$1008,4,FALSE),"")</f>
        <v/>
      </c>
      <c r="M178" s="47" t="str">
        <f t="shared" si="107"/>
        <v/>
      </c>
      <c r="N178" s="47" t="str">
        <f>IF(AND($AV$7&gt;0,OutputOsiris!$A178&lt;&gt;"9999999"),VLOOKUP(OutputOsiris!A178,$AS$9:$AV$1008,4,FALSE),"")</f>
        <v/>
      </c>
      <c r="O178" s="47" t="str">
        <f t="shared" si="108"/>
        <v/>
      </c>
      <c r="P178" s="47" t="str">
        <f>IF(AND($BA$7&gt;0,OutputOsiris!$A178&lt;&gt;"9999999"),VLOOKUP(OutputOsiris!A178,$AX$9:$BA$1008,4,FALSE),"")</f>
        <v/>
      </c>
      <c r="Q178" s="47" t="str">
        <f t="shared" si="109"/>
        <v/>
      </c>
      <c r="R178" s="47" t="str">
        <f>IF(AND($BF$7&gt;0,OutputOsiris!$A178&lt;&gt;"9999999"),VLOOKUP(OutputOsiris!A178,$BC$9:$BF$1008,4,FALSE),"")</f>
        <v/>
      </c>
      <c r="S178" s="47" t="str">
        <f t="shared" si="110"/>
        <v/>
      </c>
      <c r="T178" s="47" t="str">
        <f>IF(AND($BK$7&gt;0,OutputOsiris!$A178&lt;&gt;"9999999"),VLOOKUP(OutputOsiris!A178,$BH$9:$BK$1008,4,FALSE),"")</f>
        <v/>
      </c>
      <c r="U178" s="47" t="str">
        <f t="shared" si="111"/>
        <v/>
      </c>
      <c r="V178" s="47" t="str">
        <f>IF(AND($BP$7&gt;0,OutputOsiris!$A178&lt;&gt;"9999999"),VLOOKUP(OutputOsiris!A178,$BM$9:$BP$1008,4,FALSE),"")</f>
        <v/>
      </c>
      <c r="W178" s="47" t="str">
        <f t="shared" si="112"/>
        <v/>
      </c>
      <c r="X178" s="47" t="str">
        <f>IF(AND($BU$7&gt;0,OutputOsiris!$A178&lt;&gt;"9999999"),VLOOKUP(OutputOsiris!A178,$BR$9:$BU$1008,4,FALSE),"")</f>
        <v/>
      </c>
      <c r="Y178" s="47" t="str">
        <f t="shared" si="113"/>
        <v/>
      </c>
      <c r="Z178" s="47" t="str">
        <f>IF(AND($BZ$7&gt;0,OutputOsiris!$A178&lt;&gt;"9999999"),VLOOKUP(OutputOsiris!A178,$BW$9:$BZ$1008,4,FALSE),"")</f>
        <v/>
      </c>
      <c r="AA178" s="47" t="str">
        <f t="shared" si="114"/>
        <v/>
      </c>
      <c r="AB178" s="47">
        <f t="shared" si="115"/>
        <v>0</v>
      </c>
      <c r="AC178" s="47">
        <f t="shared" si="116"/>
        <v>0</v>
      </c>
      <c r="AD178" s="47" t="str">
        <f t="shared" si="117"/>
        <v/>
      </c>
      <c r="AE178" s="48" t="str">
        <f>IF(ISBLANK(AF178),"",VLOOKUP(AD178,OutputOsiris!$A$9:$A$1008,1,FALSE))</f>
        <v/>
      </c>
      <c r="AF178" s="111"/>
      <c r="AG178" s="78"/>
      <c r="AH178" s="148" t="str">
        <f t="shared" si="91"/>
        <v/>
      </c>
      <c r="AI178" s="47" t="str">
        <f t="shared" si="118"/>
        <v/>
      </c>
      <c r="AJ178" s="48" t="str">
        <f>IF(ISBLANK(AK178),"",VLOOKUP(AI178,OutputOsiris!$A$9:$A$1008,1,FALSE))</f>
        <v/>
      </c>
      <c r="AK178" s="112"/>
      <c r="AL178" s="78"/>
      <c r="AM178" s="148" t="str">
        <f t="shared" si="92"/>
        <v/>
      </c>
      <c r="AN178" s="47" t="str">
        <f t="shared" si="119"/>
        <v/>
      </c>
      <c r="AO178" s="48" t="str">
        <f>IF(ISBLANK(AP178),"",VLOOKUP(AN178,OutputOsiris!$A$9:$A$1008,1,FALSE))</f>
        <v/>
      </c>
      <c r="AP178" s="111"/>
      <c r="AQ178" s="78"/>
      <c r="AR178" s="148" t="str">
        <f t="shared" si="93"/>
        <v/>
      </c>
      <c r="AS178" s="47" t="str">
        <f t="shared" si="120"/>
        <v/>
      </c>
      <c r="AT178" s="48" t="str">
        <f>IF(ISBLANK(AU178),"",VLOOKUP(AS178,OutputOsiris!$A$9:$A$1008,1,FALSE))</f>
        <v/>
      </c>
      <c r="AU178" s="111"/>
      <c r="AV178" s="78"/>
      <c r="AW178" s="148" t="str">
        <f t="shared" si="94"/>
        <v/>
      </c>
      <c r="AX178" s="47" t="str">
        <f t="shared" si="121"/>
        <v/>
      </c>
      <c r="AY178" s="48" t="str">
        <f>IF(ISBLANK(AZ178),"",VLOOKUP(AX178,OutputOsiris!$A$9:$A$1008,1,FALSE))</f>
        <v/>
      </c>
      <c r="AZ178" s="111"/>
      <c r="BA178" s="78"/>
      <c r="BB178" s="148" t="str">
        <f t="shared" si="95"/>
        <v/>
      </c>
      <c r="BC178" s="47" t="str">
        <f t="shared" si="122"/>
        <v/>
      </c>
      <c r="BD178" s="48" t="str">
        <f>IF(ISBLANK(BE178),"",VLOOKUP(BC178,OutputOsiris!$A$9:$A$1008,1,FALSE))</f>
        <v/>
      </c>
      <c r="BE178" s="111"/>
      <c r="BF178" s="78"/>
      <c r="BG178" s="148" t="str">
        <f t="shared" si="96"/>
        <v/>
      </c>
      <c r="BH178" s="47" t="str">
        <f t="shared" si="123"/>
        <v/>
      </c>
      <c r="BI178" s="48" t="str">
        <f>IF(ISBLANK(BJ178),"",VLOOKUP(BH178,OutputOsiris!$A$9:$A$1008,1,FALSE))</f>
        <v/>
      </c>
      <c r="BJ178" s="111"/>
      <c r="BK178" s="78"/>
      <c r="BL178" s="148" t="str">
        <f t="shared" si="97"/>
        <v/>
      </c>
      <c r="BM178" s="47" t="str">
        <f t="shared" si="124"/>
        <v/>
      </c>
      <c r="BN178" s="48" t="str">
        <f>IF(ISBLANK(BO178),"",VLOOKUP(BM178,OutputOsiris!$A$9:$A$1008,1,FALSE))</f>
        <v/>
      </c>
      <c r="BO178" s="111"/>
      <c r="BP178" s="78"/>
      <c r="BQ178" s="148" t="str">
        <f t="shared" si="98"/>
        <v/>
      </c>
      <c r="BR178" s="47" t="str">
        <f t="shared" si="125"/>
        <v/>
      </c>
      <c r="BS178" s="48" t="str">
        <f>IF(ISBLANK(BT178),"",VLOOKUP(BR178,OutputOsiris!$A$9:$A$1008,1,FALSE))</f>
        <v/>
      </c>
      <c r="BT178" s="111"/>
      <c r="BU178" s="78"/>
      <c r="BV178" s="148" t="str">
        <f t="shared" si="99"/>
        <v/>
      </c>
      <c r="BW178" s="47" t="str">
        <f t="shared" si="126"/>
        <v/>
      </c>
      <c r="BX178" s="48" t="str">
        <f>IF(ISBLANK(BY178),"",VLOOKUP(BW178,OutputOsiris!$A$9:$A$1008,1,FALSE))</f>
        <v/>
      </c>
      <c r="BY178" s="111"/>
      <c r="BZ178" s="78"/>
      <c r="CA178" s="148" t="str">
        <f t="shared" si="100"/>
        <v/>
      </c>
    </row>
    <row r="179" spans="1:79" x14ac:dyDescent="0.2">
      <c r="A179" s="47" t="str">
        <f>IF($H$1="Score",IF(OutputOsiris!A179&lt;&gt;"9999999",OutputOsiris!A179,""),"")</f>
        <v/>
      </c>
      <c r="B179" s="76" t="str">
        <f t="shared" si="101"/>
        <v/>
      </c>
      <c r="C179" s="143" t="str">
        <f t="shared" si="102"/>
        <v/>
      </c>
      <c r="D179" s="47" t="str">
        <f>IF($H$1="Cijfer",IF(OutputOsiris!A179&lt;&gt;"9999999",OutputOsiris!A179,""),"")</f>
        <v/>
      </c>
      <c r="E179" s="76" t="str">
        <f t="shared" si="103"/>
        <v/>
      </c>
      <c r="F179" s="143" t="str">
        <f t="shared" si="104"/>
        <v/>
      </c>
      <c r="G179" s="47" t="str">
        <f>IF(ISBLANK(OutputOsiris!B179),"",OutputOsiris!B179)</f>
        <v/>
      </c>
      <c r="H179" s="47">
        <f>IF(AND($AG$7&gt;0,OutputOsiris!$A179&lt;&gt;"9999999"),VLOOKUP(OutputOsiris!A179,$AD$9:$AG$1008,4,FALSE),"")</f>
        <v>0</v>
      </c>
      <c r="I179" s="47">
        <f t="shared" si="105"/>
        <v>0</v>
      </c>
      <c r="J179" s="47">
        <f>IF(AND($AL$7&gt;0,OutputOsiris!$A179&lt;&gt;"9999999"),VLOOKUP(OutputOsiris!A179,$AI$9:$AL$1008,4,FALSE),"")</f>
        <v>0</v>
      </c>
      <c r="K179" s="47">
        <f t="shared" si="106"/>
        <v>0</v>
      </c>
      <c r="L179" s="47" t="str">
        <f>IF(AND($AQ$7&gt;0,OutputOsiris!$A179&lt;&gt;"9999999"),VLOOKUP(OutputOsiris!A179,$AN$9:$AQ$1008,4,FALSE),"")</f>
        <v/>
      </c>
      <c r="M179" s="47" t="str">
        <f t="shared" si="107"/>
        <v/>
      </c>
      <c r="N179" s="47" t="str">
        <f>IF(AND($AV$7&gt;0,OutputOsiris!$A179&lt;&gt;"9999999"),VLOOKUP(OutputOsiris!A179,$AS$9:$AV$1008,4,FALSE),"")</f>
        <v/>
      </c>
      <c r="O179" s="47" t="str">
        <f t="shared" si="108"/>
        <v/>
      </c>
      <c r="P179" s="47" t="str">
        <f>IF(AND($BA$7&gt;0,OutputOsiris!$A179&lt;&gt;"9999999"),VLOOKUP(OutputOsiris!A179,$AX$9:$BA$1008,4,FALSE),"")</f>
        <v/>
      </c>
      <c r="Q179" s="47" t="str">
        <f t="shared" si="109"/>
        <v/>
      </c>
      <c r="R179" s="47" t="str">
        <f>IF(AND($BF$7&gt;0,OutputOsiris!$A179&lt;&gt;"9999999"),VLOOKUP(OutputOsiris!A179,$BC$9:$BF$1008,4,FALSE),"")</f>
        <v/>
      </c>
      <c r="S179" s="47" t="str">
        <f t="shared" si="110"/>
        <v/>
      </c>
      <c r="T179" s="47" t="str">
        <f>IF(AND($BK$7&gt;0,OutputOsiris!$A179&lt;&gt;"9999999"),VLOOKUP(OutputOsiris!A179,$BH$9:$BK$1008,4,FALSE),"")</f>
        <v/>
      </c>
      <c r="U179" s="47" t="str">
        <f t="shared" si="111"/>
        <v/>
      </c>
      <c r="V179" s="47" t="str">
        <f>IF(AND($BP$7&gt;0,OutputOsiris!$A179&lt;&gt;"9999999"),VLOOKUP(OutputOsiris!A179,$BM$9:$BP$1008,4,FALSE),"")</f>
        <v/>
      </c>
      <c r="W179" s="47" t="str">
        <f t="shared" si="112"/>
        <v/>
      </c>
      <c r="X179" s="47" t="str">
        <f>IF(AND($BU$7&gt;0,OutputOsiris!$A179&lt;&gt;"9999999"),VLOOKUP(OutputOsiris!A179,$BR$9:$BU$1008,4,FALSE),"")</f>
        <v/>
      </c>
      <c r="Y179" s="47" t="str">
        <f t="shared" si="113"/>
        <v/>
      </c>
      <c r="Z179" s="47" t="str">
        <f>IF(AND($BZ$7&gt;0,OutputOsiris!$A179&lt;&gt;"9999999"),VLOOKUP(OutputOsiris!A179,$BW$9:$BZ$1008,4,FALSE),"")</f>
        <v/>
      </c>
      <c r="AA179" s="47" t="str">
        <f t="shared" si="114"/>
        <v/>
      </c>
      <c r="AB179" s="47">
        <f t="shared" si="115"/>
        <v>0</v>
      </c>
      <c r="AC179" s="47">
        <f t="shared" si="116"/>
        <v>0</v>
      </c>
      <c r="AD179" s="47" t="str">
        <f t="shared" si="117"/>
        <v/>
      </c>
      <c r="AE179" s="48" t="str">
        <f>IF(ISBLANK(AF179),"",VLOOKUP(AD179,OutputOsiris!$A$9:$A$1008,1,FALSE))</f>
        <v/>
      </c>
      <c r="AF179" s="111"/>
      <c r="AG179" s="78"/>
      <c r="AH179" s="148" t="str">
        <f t="shared" si="91"/>
        <v/>
      </c>
      <c r="AI179" s="47" t="str">
        <f t="shared" si="118"/>
        <v/>
      </c>
      <c r="AJ179" s="48" t="str">
        <f>IF(ISBLANK(AK179),"",VLOOKUP(AI179,OutputOsiris!$A$9:$A$1008,1,FALSE))</f>
        <v/>
      </c>
      <c r="AK179" s="112"/>
      <c r="AL179" s="78"/>
      <c r="AM179" s="148" t="str">
        <f t="shared" si="92"/>
        <v/>
      </c>
      <c r="AN179" s="47" t="str">
        <f t="shared" si="119"/>
        <v/>
      </c>
      <c r="AO179" s="48" t="str">
        <f>IF(ISBLANK(AP179),"",VLOOKUP(AN179,OutputOsiris!$A$9:$A$1008,1,FALSE))</f>
        <v/>
      </c>
      <c r="AP179" s="111"/>
      <c r="AQ179" s="78"/>
      <c r="AR179" s="148" t="str">
        <f t="shared" si="93"/>
        <v/>
      </c>
      <c r="AS179" s="47" t="str">
        <f t="shared" si="120"/>
        <v/>
      </c>
      <c r="AT179" s="48" t="str">
        <f>IF(ISBLANK(AU179),"",VLOOKUP(AS179,OutputOsiris!$A$9:$A$1008,1,FALSE))</f>
        <v/>
      </c>
      <c r="AU179" s="111"/>
      <c r="AV179" s="78"/>
      <c r="AW179" s="148" t="str">
        <f t="shared" si="94"/>
        <v/>
      </c>
      <c r="AX179" s="47" t="str">
        <f t="shared" si="121"/>
        <v/>
      </c>
      <c r="AY179" s="48" t="str">
        <f>IF(ISBLANK(AZ179),"",VLOOKUP(AX179,OutputOsiris!$A$9:$A$1008,1,FALSE))</f>
        <v/>
      </c>
      <c r="AZ179" s="111"/>
      <c r="BA179" s="78"/>
      <c r="BB179" s="148" t="str">
        <f t="shared" si="95"/>
        <v/>
      </c>
      <c r="BC179" s="47" t="str">
        <f t="shared" si="122"/>
        <v/>
      </c>
      <c r="BD179" s="48" t="str">
        <f>IF(ISBLANK(BE179),"",VLOOKUP(BC179,OutputOsiris!$A$9:$A$1008,1,FALSE))</f>
        <v/>
      </c>
      <c r="BE179" s="111"/>
      <c r="BF179" s="78"/>
      <c r="BG179" s="148" t="str">
        <f t="shared" si="96"/>
        <v/>
      </c>
      <c r="BH179" s="47" t="str">
        <f t="shared" si="123"/>
        <v/>
      </c>
      <c r="BI179" s="48" t="str">
        <f>IF(ISBLANK(BJ179),"",VLOOKUP(BH179,OutputOsiris!$A$9:$A$1008,1,FALSE))</f>
        <v/>
      </c>
      <c r="BJ179" s="111"/>
      <c r="BK179" s="78"/>
      <c r="BL179" s="148" t="str">
        <f t="shared" si="97"/>
        <v/>
      </c>
      <c r="BM179" s="47" t="str">
        <f t="shared" si="124"/>
        <v/>
      </c>
      <c r="BN179" s="48" t="str">
        <f>IF(ISBLANK(BO179),"",VLOOKUP(BM179,OutputOsiris!$A$9:$A$1008,1,FALSE))</f>
        <v/>
      </c>
      <c r="BO179" s="111"/>
      <c r="BP179" s="78"/>
      <c r="BQ179" s="148" t="str">
        <f t="shared" si="98"/>
        <v/>
      </c>
      <c r="BR179" s="47" t="str">
        <f t="shared" si="125"/>
        <v/>
      </c>
      <c r="BS179" s="48" t="str">
        <f>IF(ISBLANK(BT179),"",VLOOKUP(BR179,OutputOsiris!$A$9:$A$1008,1,FALSE))</f>
        <v/>
      </c>
      <c r="BT179" s="111"/>
      <c r="BU179" s="78"/>
      <c r="BV179" s="148" t="str">
        <f t="shared" si="99"/>
        <v/>
      </c>
      <c r="BW179" s="47" t="str">
        <f t="shared" si="126"/>
        <v/>
      </c>
      <c r="BX179" s="48" t="str">
        <f>IF(ISBLANK(BY179),"",VLOOKUP(BW179,OutputOsiris!$A$9:$A$1008,1,FALSE))</f>
        <v/>
      </c>
      <c r="BY179" s="111"/>
      <c r="BZ179" s="78"/>
      <c r="CA179" s="148" t="str">
        <f t="shared" si="100"/>
        <v/>
      </c>
    </row>
    <row r="180" spans="1:79" x14ac:dyDescent="0.2">
      <c r="A180" s="47" t="str">
        <f>IF($H$1="Score",IF(OutputOsiris!A180&lt;&gt;"9999999",OutputOsiris!A180,""),"")</f>
        <v/>
      </c>
      <c r="B180" s="76" t="str">
        <f t="shared" si="101"/>
        <v/>
      </c>
      <c r="C180" s="143" t="str">
        <f t="shared" si="102"/>
        <v/>
      </c>
      <c r="D180" s="47" t="str">
        <f>IF($H$1="Cijfer",IF(OutputOsiris!A180&lt;&gt;"9999999",OutputOsiris!A180,""),"")</f>
        <v/>
      </c>
      <c r="E180" s="76" t="str">
        <f t="shared" si="103"/>
        <v/>
      </c>
      <c r="F180" s="143" t="str">
        <f t="shared" si="104"/>
        <v/>
      </c>
      <c r="G180" s="47" t="str">
        <f>IF(ISBLANK(OutputOsiris!B180),"",OutputOsiris!B180)</f>
        <v/>
      </c>
      <c r="H180" s="47">
        <f>IF(AND($AG$7&gt;0,OutputOsiris!$A180&lt;&gt;"9999999"),VLOOKUP(OutputOsiris!A180,$AD$9:$AG$1008,4,FALSE),"")</f>
        <v>0</v>
      </c>
      <c r="I180" s="47">
        <f t="shared" si="105"/>
        <v>0</v>
      </c>
      <c r="J180" s="47">
        <f>IF(AND($AL$7&gt;0,OutputOsiris!$A180&lt;&gt;"9999999"),VLOOKUP(OutputOsiris!A180,$AI$9:$AL$1008,4,FALSE),"")</f>
        <v>0</v>
      </c>
      <c r="K180" s="47">
        <f t="shared" si="106"/>
        <v>0</v>
      </c>
      <c r="L180" s="47" t="str">
        <f>IF(AND($AQ$7&gt;0,OutputOsiris!$A180&lt;&gt;"9999999"),VLOOKUP(OutputOsiris!A180,$AN$9:$AQ$1008,4,FALSE),"")</f>
        <v/>
      </c>
      <c r="M180" s="47" t="str">
        <f t="shared" si="107"/>
        <v/>
      </c>
      <c r="N180" s="47" t="str">
        <f>IF(AND($AV$7&gt;0,OutputOsiris!$A180&lt;&gt;"9999999"),VLOOKUP(OutputOsiris!A180,$AS$9:$AV$1008,4,FALSE),"")</f>
        <v/>
      </c>
      <c r="O180" s="47" t="str">
        <f t="shared" si="108"/>
        <v/>
      </c>
      <c r="P180" s="47" t="str">
        <f>IF(AND($BA$7&gt;0,OutputOsiris!$A180&lt;&gt;"9999999"),VLOOKUP(OutputOsiris!A180,$AX$9:$BA$1008,4,FALSE),"")</f>
        <v/>
      </c>
      <c r="Q180" s="47" t="str">
        <f t="shared" si="109"/>
        <v/>
      </c>
      <c r="R180" s="47" t="str">
        <f>IF(AND($BF$7&gt;0,OutputOsiris!$A180&lt;&gt;"9999999"),VLOOKUP(OutputOsiris!A180,$BC$9:$BF$1008,4,FALSE),"")</f>
        <v/>
      </c>
      <c r="S180" s="47" t="str">
        <f t="shared" si="110"/>
        <v/>
      </c>
      <c r="T180" s="47" t="str">
        <f>IF(AND($BK$7&gt;0,OutputOsiris!$A180&lt;&gt;"9999999"),VLOOKUP(OutputOsiris!A180,$BH$9:$BK$1008,4,FALSE),"")</f>
        <v/>
      </c>
      <c r="U180" s="47" t="str">
        <f t="shared" si="111"/>
        <v/>
      </c>
      <c r="V180" s="47" t="str">
        <f>IF(AND($BP$7&gt;0,OutputOsiris!$A180&lt;&gt;"9999999"),VLOOKUP(OutputOsiris!A180,$BM$9:$BP$1008,4,FALSE),"")</f>
        <v/>
      </c>
      <c r="W180" s="47" t="str">
        <f t="shared" si="112"/>
        <v/>
      </c>
      <c r="X180" s="47" t="str">
        <f>IF(AND($BU$7&gt;0,OutputOsiris!$A180&lt;&gt;"9999999"),VLOOKUP(OutputOsiris!A180,$BR$9:$BU$1008,4,FALSE),"")</f>
        <v/>
      </c>
      <c r="Y180" s="47" t="str">
        <f t="shared" si="113"/>
        <v/>
      </c>
      <c r="Z180" s="47" t="str">
        <f>IF(AND($BZ$7&gt;0,OutputOsiris!$A180&lt;&gt;"9999999"),VLOOKUP(OutputOsiris!A180,$BW$9:$BZ$1008,4,FALSE),"")</f>
        <v/>
      </c>
      <c r="AA180" s="47" t="str">
        <f t="shared" si="114"/>
        <v/>
      </c>
      <c r="AB180" s="47">
        <f t="shared" si="115"/>
        <v>0</v>
      </c>
      <c r="AC180" s="47">
        <f t="shared" si="116"/>
        <v>0</v>
      </c>
      <c r="AD180" s="47" t="str">
        <f t="shared" si="117"/>
        <v/>
      </c>
      <c r="AE180" s="48" t="str">
        <f>IF(ISBLANK(AF180),"",VLOOKUP(AD180,OutputOsiris!$A$9:$A$1008,1,FALSE))</f>
        <v/>
      </c>
      <c r="AF180" s="111"/>
      <c r="AG180" s="78"/>
      <c r="AH180" s="148" t="str">
        <f t="shared" si="91"/>
        <v/>
      </c>
      <c r="AI180" s="47" t="str">
        <f t="shared" si="118"/>
        <v/>
      </c>
      <c r="AJ180" s="48" t="str">
        <f>IF(ISBLANK(AK180),"",VLOOKUP(AI180,OutputOsiris!$A$9:$A$1008,1,FALSE))</f>
        <v/>
      </c>
      <c r="AK180" s="112"/>
      <c r="AL180" s="78"/>
      <c r="AM180" s="148" t="str">
        <f t="shared" si="92"/>
        <v/>
      </c>
      <c r="AN180" s="47" t="str">
        <f t="shared" si="119"/>
        <v/>
      </c>
      <c r="AO180" s="48" t="str">
        <f>IF(ISBLANK(AP180),"",VLOOKUP(AN180,OutputOsiris!$A$9:$A$1008,1,FALSE))</f>
        <v/>
      </c>
      <c r="AP180" s="111"/>
      <c r="AQ180" s="78"/>
      <c r="AR180" s="148" t="str">
        <f t="shared" si="93"/>
        <v/>
      </c>
      <c r="AS180" s="47" t="str">
        <f t="shared" si="120"/>
        <v/>
      </c>
      <c r="AT180" s="48" t="str">
        <f>IF(ISBLANK(AU180),"",VLOOKUP(AS180,OutputOsiris!$A$9:$A$1008,1,FALSE))</f>
        <v/>
      </c>
      <c r="AU180" s="111"/>
      <c r="AV180" s="78"/>
      <c r="AW180" s="148" t="str">
        <f t="shared" si="94"/>
        <v/>
      </c>
      <c r="AX180" s="47" t="str">
        <f t="shared" si="121"/>
        <v/>
      </c>
      <c r="AY180" s="48" t="str">
        <f>IF(ISBLANK(AZ180),"",VLOOKUP(AX180,OutputOsiris!$A$9:$A$1008,1,FALSE))</f>
        <v/>
      </c>
      <c r="AZ180" s="111"/>
      <c r="BA180" s="78"/>
      <c r="BB180" s="148" t="str">
        <f t="shared" si="95"/>
        <v/>
      </c>
      <c r="BC180" s="47" t="str">
        <f t="shared" si="122"/>
        <v/>
      </c>
      <c r="BD180" s="48" t="str">
        <f>IF(ISBLANK(BE180),"",VLOOKUP(BC180,OutputOsiris!$A$9:$A$1008,1,FALSE))</f>
        <v/>
      </c>
      <c r="BE180" s="111"/>
      <c r="BF180" s="78"/>
      <c r="BG180" s="148" t="str">
        <f t="shared" si="96"/>
        <v/>
      </c>
      <c r="BH180" s="47" t="str">
        <f t="shared" si="123"/>
        <v/>
      </c>
      <c r="BI180" s="48" t="str">
        <f>IF(ISBLANK(BJ180),"",VLOOKUP(BH180,OutputOsiris!$A$9:$A$1008,1,FALSE))</f>
        <v/>
      </c>
      <c r="BJ180" s="111"/>
      <c r="BK180" s="78"/>
      <c r="BL180" s="148" t="str">
        <f t="shared" si="97"/>
        <v/>
      </c>
      <c r="BM180" s="47" t="str">
        <f t="shared" si="124"/>
        <v/>
      </c>
      <c r="BN180" s="48" t="str">
        <f>IF(ISBLANK(BO180),"",VLOOKUP(BM180,OutputOsiris!$A$9:$A$1008,1,FALSE))</f>
        <v/>
      </c>
      <c r="BO180" s="111"/>
      <c r="BP180" s="78"/>
      <c r="BQ180" s="148" t="str">
        <f t="shared" si="98"/>
        <v/>
      </c>
      <c r="BR180" s="47" t="str">
        <f t="shared" si="125"/>
        <v/>
      </c>
      <c r="BS180" s="48" t="str">
        <f>IF(ISBLANK(BT180),"",VLOOKUP(BR180,OutputOsiris!$A$9:$A$1008,1,FALSE))</f>
        <v/>
      </c>
      <c r="BT180" s="111"/>
      <c r="BU180" s="78"/>
      <c r="BV180" s="148" t="str">
        <f t="shared" si="99"/>
        <v/>
      </c>
      <c r="BW180" s="47" t="str">
        <f t="shared" si="126"/>
        <v/>
      </c>
      <c r="BX180" s="48" t="str">
        <f>IF(ISBLANK(BY180),"",VLOOKUP(BW180,OutputOsiris!$A$9:$A$1008,1,FALSE))</f>
        <v/>
      </c>
      <c r="BY180" s="111"/>
      <c r="BZ180" s="78"/>
      <c r="CA180" s="148" t="str">
        <f t="shared" si="100"/>
        <v/>
      </c>
    </row>
    <row r="181" spans="1:79" x14ac:dyDescent="0.2">
      <c r="A181" s="47" t="str">
        <f>IF($H$1="Score",IF(OutputOsiris!A181&lt;&gt;"9999999",OutputOsiris!A181,""),"")</f>
        <v/>
      </c>
      <c r="B181" s="76" t="str">
        <f t="shared" si="101"/>
        <v/>
      </c>
      <c r="C181" s="143" t="str">
        <f t="shared" si="102"/>
        <v/>
      </c>
      <c r="D181" s="47" t="str">
        <f>IF($H$1="Cijfer",IF(OutputOsiris!A181&lt;&gt;"9999999",OutputOsiris!A181,""),"")</f>
        <v/>
      </c>
      <c r="E181" s="76" t="str">
        <f t="shared" si="103"/>
        <v/>
      </c>
      <c r="F181" s="143" t="str">
        <f t="shared" si="104"/>
        <v/>
      </c>
      <c r="G181" s="47" t="str">
        <f>IF(ISBLANK(OutputOsiris!B181),"",OutputOsiris!B181)</f>
        <v/>
      </c>
      <c r="H181" s="47">
        <f>IF(AND($AG$7&gt;0,OutputOsiris!$A181&lt;&gt;"9999999"),VLOOKUP(OutputOsiris!A181,$AD$9:$AG$1008,4,FALSE),"")</f>
        <v>0</v>
      </c>
      <c r="I181" s="47">
        <f t="shared" si="105"/>
        <v>0</v>
      </c>
      <c r="J181" s="47">
        <f>IF(AND($AL$7&gt;0,OutputOsiris!$A181&lt;&gt;"9999999"),VLOOKUP(OutputOsiris!A181,$AI$9:$AL$1008,4,FALSE),"")</f>
        <v>0</v>
      </c>
      <c r="K181" s="47">
        <f t="shared" si="106"/>
        <v>0</v>
      </c>
      <c r="L181" s="47" t="str">
        <f>IF(AND($AQ$7&gt;0,OutputOsiris!$A181&lt;&gt;"9999999"),VLOOKUP(OutputOsiris!A181,$AN$9:$AQ$1008,4,FALSE),"")</f>
        <v/>
      </c>
      <c r="M181" s="47" t="str">
        <f t="shared" si="107"/>
        <v/>
      </c>
      <c r="N181" s="47" t="str">
        <f>IF(AND($AV$7&gt;0,OutputOsiris!$A181&lt;&gt;"9999999"),VLOOKUP(OutputOsiris!A181,$AS$9:$AV$1008,4,FALSE),"")</f>
        <v/>
      </c>
      <c r="O181" s="47" t="str">
        <f t="shared" si="108"/>
        <v/>
      </c>
      <c r="P181" s="47" t="str">
        <f>IF(AND($BA$7&gt;0,OutputOsiris!$A181&lt;&gt;"9999999"),VLOOKUP(OutputOsiris!A181,$AX$9:$BA$1008,4,FALSE),"")</f>
        <v/>
      </c>
      <c r="Q181" s="47" t="str">
        <f t="shared" si="109"/>
        <v/>
      </c>
      <c r="R181" s="47" t="str">
        <f>IF(AND($BF$7&gt;0,OutputOsiris!$A181&lt;&gt;"9999999"),VLOOKUP(OutputOsiris!A181,$BC$9:$BF$1008,4,FALSE),"")</f>
        <v/>
      </c>
      <c r="S181" s="47" t="str">
        <f t="shared" si="110"/>
        <v/>
      </c>
      <c r="T181" s="47" t="str">
        <f>IF(AND($BK$7&gt;0,OutputOsiris!$A181&lt;&gt;"9999999"),VLOOKUP(OutputOsiris!A181,$BH$9:$BK$1008,4,FALSE),"")</f>
        <v/>
      </c>
      <c r="U181" s="47" t="str">
        <f t="shared" si="111"/>
        <v/>
      </c>
      <c r="V181" s="47" t="str">
        <f>IF(AND($BP$7&gt;0,OutputOsiris!$A181&lt;&gt;"9999999"),VLOOKUP(OutputOsiris!A181,$BM$9:$BP$1008,4,FALSE),"")</f>
        <v/>
      </c>
      <c r="W181" s="47" t="str">
        <f t="shared" si="112"/>
        <v/>
      </c>
      <c r="X181" s="47" t="str">
        <f>IF(AND($BU$7&gt;0,OutputOsiris!$A181&lt;&gt;"9999999"),VLOOKUP(OutputOsiris!A181,$BR$9:$BU$1008,4,FALSE),"")</f>
        <v/>
      </c>
      <c r="Y181" s="47" t="str">
        <f t="shared" si="113"/>
        <v/>
      </c>
      <c r="Z181" s="47" t="str">
        <f>IF(AND($BZ$7&gt;0,OutputOsiris!$A181&lt;&gt;"9999999"),VLOOKUP(OutputOsiris!A181,$BW$9:$BZ$1008,4,FALSE),"")</f>
        <v/>
      </c>
      <c r="AA181" s="47" t="str">
        <f t="shared" si="114"/>
        <v/>
      </c>
      <c r="AB181" s="47">
        <f t="shared" si="115"/>
        <v>0</v>
      </c>
      <c r="AC181" s="47">
        <f t="shared" si="116"/>
        <v>0</v>
      </c>
      <c r="AD181" s="47" t="str">
        <f t="shared" si="117"/>
        <v/>
      </c>
      <c r="AE181" s="48" t="str">
        <f>IF(ISBLANK(AF181),"",VLOOKUP(AD181,OutputOsiris!$A$9:$A$1008,1,FALSE))</f>
        <v/>
      </c>
      <c r="AF181" s="111"/>
      <c r="AG181" s="78"/>
      <c r="AH181" s="148" t="str">
        <f t="shared" si="91"/>
        <v/>
      </c>
      <c r="AI181" s="47" t="str">
        <f t="shared" si="118"/>
        <v/>
      </c>
      <c r="AJ181" s="48" t="str">
        <f>IF(ISBLANK(AK181),"",VLOOKUP(AI181,OutputOsiris!$A$9:$A$1008,1,FALSE))</f>
        <v/>
      </c>
      <c r="AK181" s="112"/>
      <c r="AL181" s="78"/>
      <c r="AM181" s="148" t="str">
        <f t="shared" si="92"/>
        <v/>
      </c>
      <c r="AN181" s="47" t="str">
        <f t="shared" si="119"/>
        <v/>
      </c>
      <c r="AO181" s="48" t="str">
        <f>IF(ISBLANK(AP181),"",VLOOKUP(AN181,OutputOsiris!$A$9:$A$1008,1,FALSE))</f>
        <v/>
      </c>
      <c r="AP181" s="111"/>
      <c r="AQ181" s="78"/>
      <c r="AR181" s="148" t="str">
        <f t="shared" si="93"/>
        <v/>
      </c>
      <c r="AS181" s="47" t="str">
        <f t="shared" si="120"/>
        <v/>
      </c>
      <c r="AT181" s="48" t="str">
        <f>IF(ISBLANK(AU181),"",VLOOKUP(AS181,OutputOsiris!$A$9:$A$1008,1,FALSE))</f>
        <v/>
      </c>
      <c r="AU181" s="111"/>
      <c r="AV181" s="78"/>
      <c r="AW181" s="148" t="str">
        <f t="shared" si="94"/>
        <v/>
      </c>
      <c r="AX181" s="47" t="str">
        <f t="shared" si="121"/>
        <v/>
      </c>
      <c r="AY181" s="48" t="str">
        <f>IF(ISBLANK(AZ181),"",VLOOKUP(AX181,OutputOsiris!$A$9:$A$1008,1,FALSE))</f>
        <v/>
      </c>
      <c r="AZ181" s="111"/>
      <c r="BA181" s="78"/>
      <c r="BB181" s="148" t="str">
        <f t="shared" si="95"/>
        <v/>
      </c>
      <c r="BC181" s="47" t="str">
        <f t="shared" si="122"/>
        <v/>
      </c>
      <c r="BD181" s="48" t="str">
        <f>IF(ISBLANK(BE181),"",VLOOKUP(BC181,OutputOsiris!$A$9:$A$1008,1,FALSE))</f>
        <v/>
      </c>
      <c r="BE181" s="111"/>
      <c r="BF181" s="78"/>
      <c r="BG181" s="148" t="str">
        <f t="shared" si="96"/>
        <v/>
      </c>
      <c r="BH181" s="47" t="str">
        <f t="shared" si="123"/>
        <v/>
      </c>
      <c r="BI181" s="48" t="str">
        <f>IF(ISBLANK(BJ181),"",VLOOKUP(BH181,OutputOsiris!$A$9:$A$1008,1,FALSE))</f>
        <v/>
      </c>
      <c r="BJ181" s="111"/>
      <c r="BK181" s="78"/>
      <c r="BL181" s="148" t="str">
        <f t="shared" si="97"/>
        <v/>
      </c>
      <c r="BM181" s="47" t="str">
        <f t="shared" si="124"/>
        <v/>
      </c>
      <c r="BN181" s="48" t="str">
        <f>IF(ISBLANK(BO181),"",VLOOKUP(BM181,OutputOsiris!$A$9:$A$1008,1,FALSE))</f>
        <v/>
      </c>
      <c r="BO181" s="111"/>
      <c r="BP181" s="78"/>
      <c r="BQ181" s="148" t="str">
        <f t="shared" si="98"/>
        <v/>
      </c>
      <c r="BR181" s="47" t="str">
        <f t="shared" si="125"/>
        <v/>
      </c>
      <c r="BS181" s="48" t="str">
        <f>IF(ISBLANK(BT181),"",VLOOKUP(BR181,OutputOsiris!$A$9:$A$1008,1,FALSE))</f>
        <v/>
      </c>
      <c r="BT181" s="111"/>
      <c r="BU181" s="78"/>
      <c r="BV181" s="148" t="str">
        <f t="shared" si="99"/>
        <v/>
      </c>
      <c r="BW181" s="47" t="str">
        <f t="shared" si="126"/>
        <v/>
      </c>
      <c r="BX181" s="48" t="str">
        <f>IF(ISBLANK(BY181),"",VLOOKUP(BW181,OutputOsiris!$A$9:$A$1008,1,FALSE))</f>
        <v/>
      </c>
      <c r="BY181" s="111"/>
      <c r="BZ181" s="78"/>
      <c r="CA181" s="148" t="str">
        <f t="shared" si="100"/>
        <v/>
      </c>
    </row>
    <row r="182" spans="1:79" x14ac:dyDescent="0.2">
      <c r="A182" s="47" t="str">
        <f>IF($H$1="Score",IF(OutputOsiris!A182&lt;&gt;"9999999",OutputOsiris!A182,""),"")</f>
        <v/>
      </c>
      <c r="B182" s="76" t="str">
        <f t="shared" si="101"/>
        <v/>
      </c>
      <c r="C182" s="143" t="str">
        <f t="shared" si="102"/>
        <v/>
      </c>
      <c r="D182" s="47" t="str">
        <f>IF($H$1="Cijfer",IF(OutputOsiris!A182&lt;&gt;"9999999",OutputOsiris!A182,""),"")</f>
        <v/>
      </c>
      <c r="E182" s="76" t="str">
        <f t="shared" si="103"/>
        <v/>
      </c>
      <c r="F182" s="143" t="str">
        <f t="shared" si="104"/>
        <v/>
      </c>
      <c r="G182" s="47" t="str">
        <f>IF(ISBLANK(OutputOsiris!B182),"",OutputOsiris!B182)</f>
        <v/>
      </c>
      <c r="H182" s="47">
        <f>IF(AND($AG$7&gt;0,OutputOsiris!$A182&lt;&gt;"9999999"),VLOOKUP(OutputOsiris!A182,$AD$9:$AG$1008,4,FALSE),"")</f>
        <v>0</v>
      </c>
      <c r="I182" s="47">
        <f t="shared" si="105"/>
        <v>0</v>
      </c>
      <c r="J182" s="47">
        <f>IF(AND($AL$7&gt;0,OutputOsiris!$A182&lt;&gt;"9999999"),VLOOKUP(OutputOsiris!A182,$AI$9:$AL$1008,4,FALSE),"")</f>
        <v>0</v>
      </c>
      <c r="K182" s="47">
        <f t="shared" si="106"/>
        <v>0</v>
      </c>
      <c r="L182" s="47" t="str">
        <f>IF(AND($AQ$7&gt;0,OutputOsiris!$A182&lt;&gt;"9999999"),VLOOKUP(OutputOsiris!A182,$AN$9:$AQ$1008,4,FALSE),"")</f>
        <v/>
      </c>
      <c r="M182" s="47" t="str">
        <f t="shared" si="107"/>
        <v/>
      </c>
      <c r="N182" s="47" t="str">
        <f>IF(AND($AV$7&gt;0,OutputOsiris!$A182&lt;&gt;"9999999"),VLOOKUP(OutputOsiris!A182,$AS$9:$AV$1008,4,FALSE),"")</f>
        <v/>
      </c>
      <c r="O182" s="47" t="str">
        <f t="shared" si="108"/>
        <v/>
      </c>
      <c r="P182" s="47" t="str">
        <f>IF(AND($BA$7&gt;0,OutputOsiris!$A182&lt;&gt;"9999999"),VLOOKUP(OutputOsiris!A182,$AX$9:$BA$1008,4,FALSE),"")</f>
        <v/>
      </c>
      <c r="Q182" s="47" t="str">
        <f t="shared" si="109"/>
        <v/>
      </c>
      <c r="R182" s="47" t="str">
        <f>IF(AND($BF$7&gt;0,OutputOsiris!$A182&lt;&gt;"9999999"),VLOOKUP(OutputOsiris!A182,$BC$9:$BF$1008,4,FALSE),"")</f>
        <v/>
      </c>
      <c r="S182" s="47" t="str">
        <f t="shared" si="110"/>
        <v/>
      </c>
      <c r="T182" s="47" t="str">
        <f>IF(AND($BK$7&gt;0,OutputOsiris!$A182&lt;&gt;"9999999"),VLOOKUP(OutputOsiris!A182,$BH$9:$BK$1008,4,FALSE),"")</f>
        <v/>
      </c>
      <c r="U182" s="47" t="str">
        <f t="shared" si="111"/>
        <v/>
      </c>
      <c r="V182" s="47" t="str">
        <f>IF(AND($BP$7&gt;0,OutputOsiris!$A182&lt;&gt;"9999999"),VLOOKUP(OutputOsiris!A182,$BM$9:$BP$1008,4,FALSE),"")</f>
        <v/>
      </c>
      <c r="W182" s="47" t="str">
        <f t="shared" si="112"/>
        <v/>
      </c>
      <c r="X182" s="47" t="str">
        <f>IF(AND($BU$7&gt;0,OutputOsiris!$A182&lt;&gt;"9999999"),VLOOKUP(OutputOsiris!A182,$BR$9:$BU$1008,4,FALSE),"")</f>
        <v/>
      </c>
      <c r="Y182" s="47" t="str">
        <f t="shared" si="113"/>
        <v/>
      </c>
      <c r="Z182" s="47" t="str">
        <f>IF(AND($BZ$7&gt;0,OutputOsiris!$A182&lt;&gt;"9999999"),VLOOKUP(OutputOsiris!A182,$BW$9:$BZ$1008,4,FALSE),"")</f>
        <v/>
      </c>
      <c r="AA182" s="47" t="str">
        <f t="shared" si="114"/>
        <v/>
      </c>
      <c r="AB182" s="47">
        <f t="shared" si="115"/>
        <v>0</v>
      </c>
      <c r="AC182" s="47">
        <f t="shared" si="116"/>
        <v>0</v>
      </c>
      <c r="AD182" s="47" t="str">
        <f t="shared" si="117"/>
        <v/>
      </c>
      <c r="AE182" s="48" t="str">
        <f>IF(ISBLANK(AF182),"",VLOOKUP(AD182,OutputOsiris!$A$9:$A$1008,1,FALSE))</f>
        <v/>
      </c>
      <c r="AF182" s="111"/>
      <c r="AG182" s="78"/>
      <c r="AH182" s="148" t="str">
        <f t="shared" si="91"/>
        <v/>
      </c>
      <c r="AI182" s="47" t="str">
        <f t="shared" si="118"/>
        <v/>
      </c>
      <c r="AJ182" s="48" t="str">
        <f>IF(ISBLANK(AK182),"",VLOOKUP(AI182,OutputOsiris!$A$9:$A$1008,1,FALSE))</f>
        <v/>
      </c>
      <c r="AK182" s="112"/>
      <c r="AL182" s="78"/>
      <c r="AM182" s="148" t="str">
        <f t="shared" si="92"/>
        <v/>
      </c>
      <c r="AN182" s="47" t="str">
        <f t="shared" si="119"/>
        <v/>
      </c>
      <c r="AO182" s="48" t="str">
        <f>IF(ISBLANK(AP182),"",VLOOKUP(AN182,OutputOsiris!$A$9:$A$1008,1,FALSE))</f>
        <v/>
      </c>
      <c r="AP182" s="111"/>
      <c r="AQ182" s="78"/>
      <c r="AR182" s="148" t="str">
        <f t="shared" si="93"/>
        <v/>
      </c>
      <c r="AS182" s="47" t="str">
        <f t="shared" si="120"/>
        <v/>
      </c>
      <c r="AT182" s="48" t="str">
        <f>IF(ISBLANK(AU182),"",VLOOKUP(AS182,OutputOsiris!$A$9:$A$1008,1,FALSE))</f>
        <v/>
      </c>
      <c r="AU182" s="111"/>
      <c r="AV182" s="78"/>
      <c r="AW182" s="148" t="str">
        <f t="shared" si="94"/>
        <v/>
      </c>
      <c r="AX182" s="47" t="str">
        <f t="shared" si="121"/>
        <v/>
      </c>
      <c r="AY182" s="48" t="str">
        <f>IF(ISBLANK(AZ182),"",VLOOKUP(AX182,OutputOsiris!$A$9:$A$1008,1,FALSE))</f>
        <v/>
      </c>
      <c r="AZ182" s="111"/>
      <c r="BA182" s="78"/>
      <c r="BB182" s="148" t="str">
        <f t="shared" si="95"/>
        <v/>
      </c>
      <c r="BC182" s="47" t="str">
        <f t="shared" si="122"/>
        <v/>
      </c>
      <c r="BD182" s="48" t="str">
        <f>IF(ISBLANK(BE182),"",VLOOKUP(BC182,OutputOsiris!$A$9:$A$1008,1,FALSE))</f>
        <v/>
      </c>
      <c r="BE182" s="111"/>
      <c r="BF182" s="78"/>
      <c r="BG182" s="148" t="str">
        <f t="shared" si="96"/>
        <v/>
      </c>
      <c r="BH182" s="47" t="str">
        <f t="shared" si="123"/>
        <v/>
      </c>
      <c r="BI182" s="48" t="str">
        <f>IF(ISBLANK(BJ182),"",VLOOKUP(BH182,OutputOsiris!$A$9:$A$1008,1,FALSE))</f>
        <v/>
      </c>
      <c r="BJ182" s="111"/>
      <c r="BK182" s="78"/>
      <c r="BL182" s="148" t="str">
        <f t="shared" si="97"/>
        <v/>
      </c>
      <c r="BM182" s="47" t="str">
        <f t="shared" si="124"/>
        <v/>
      </c>
      <c r="BN182" s="48" t="str">
        <f>IF(ISBLANK(BO182),"",VLOOKUP(BM182,OutputOsiris!$A$9:$A$1008,1,FALSE))</f>
        <v/>
      </c>
      <c r="BO182" s="111"/>
      <c r="BP182" s="78"/>
      <c r="BQ182" s="148" t="str">
        <f t="shared" si="98"/>
        <v/>
      </c>
      <c r="BR182" s="47" t="str">
        <f t="shared" si="125"/>
        <v/>
      </c>
      <c r="BS182" s="48" t="str">
        <f>IF(ISBLANK(BT182),"",VLOOKUP(BR182,OutputOsiris!$A$9:$A$1008,1,FALSE))</f>
        <v/>
      </c>
      <c r="BT182" s="111"/>
      <c r="BU182" s="78"/>
      <c r="BV182" s="148" t="str">
        <f t="shared" si="99"/>
        <v/>
      </c>
      <c r="BW182" s="47" t="str">
        <f t="shared" si="126"/>
        <v/>
      </c>
      <c r="BX182" s="48" t="str">
        <f>IF(ISBLANK(BY182),"",VLOOKUP(BW182,OutputOsiris!$A$9:$A$1008,1,FALSE))</f>
        <v/>
      </c>
      <c r="BY182" s="111"/>
      <c r="BZ182" s="78"/>
      <c r="CA182" s="148" t="str">
        <f t="shared" si="100"/>
        <v/>
      </c>
    </row>
    <row r="183" spans="1:79" x14ac:dyDescent="0.2">
      <c r="A183" s="47" t="str">
        <f>IF($H$1="Score",IF(OutputOsiris!A183&lt;&gt;"9999999",OutputOsiris!A183,""),"")</f>
        <v/>
      </c>
      <c r="B183" s="76" t="str">
        <f t="shared" si="101"/>
        <v/>
      </c>
      <c r="C183" s="143" t="str">
        <f t="shared" si="102"/>
        <v/>
      </c>
      <c r="D183" s="47" t="str">
        <f>IF($H$1="Cijfer",IF(OutputOsiris!A183&lt;&gt;"9999999",OutputOsiris!A183,""),"")</f>
        <v/>
      </c>
      <c r="E183" s="76" t="str">
        <f t="shared" si="103"/>
        <v/>
      </c>
      <c r="F183" s="143" t="str">
        <f t="shared" si="104"/>
        <v/>
      </c>
      <c r="G183" s="47" t="str">
        <f>IF(ISBLANK(OutputOsiris!B183),"",OutputOsiris!B183)</f>
        <v/>
      </c>
      <c r="H183" s="47">
        <f>IF(AND($AG$7&gt;0,OutputOsiris!$A183&lt;&gt;"9999999"),VLOOKUP(OutputOsiris!A183,$AD$9:$AG$1008,4,FALSE),"")</f>
        <v>0</v>
      </c>
      <c r="I183" s="47">
        <f t="shared" si="105"/>
        <v>0</v>
      </c>
      <c r="J183" s="47">
        <f>IF(AND($AL$7&gt;0,OutputOsiris!$A183&lt;&gt;"9999999"),VLOOKUP(OutputOsiris!A183,$AI$9:$AL$1008,4,FALSE),"")</f>
        <v>0</v>
      </c>
      <c r="K183" s="47">
        <f t="shared" si="106"/>
        <v>0</v>
      </c>
      <c r="L183" s="47" t="str">
        <f>IF(AND($AQ$7&gt;0,OutputOsiris!$A183&lt;&gt;"9999999"),VLOOKUP(OutputOsiris!A183,$AN$9:$AQ$1008,4,FALSE),"")</f>
        <v/>
      </c>
      <c r="M183" s="47" t="str">
        <f t="shared" si="107"/>
        <v/>
      </c>
      <c r="N183" s="47" t="str">
        <f>IF(AND($AV$7&gt;0,OutputOsiris!$A183&lt;&gt;"9999999"),VLOOKUP(OutputOsiris!A183,$AS$9:$AV$1008,4,FALSE),"")</f>
        <v/>
      </c>
      <c r="O183" s="47" t="str">
        <f t="shared" si="108"/>
        <v/>
      </c>
      <c r="P183" s="47" t="str">
        <f>IF(AND($BA$7&gt;0,OutputOsiris!$A183&lt;&gt;"9999999"),VLOOKUP(OutputOsiris!A183,$AX$9:$BA$1008,4,FALSE),"")</f>
        <v/>
      </c>
      <c r="Q183" s="47" t="str">
        <f t="shared" si="109"/>
        <v/>
      </c>
      <c r="R183" s="47" t="str">
        <f>IF(AND($BF$7&gt;0,OutputOsiris!$A183&lt;&gt;"9999999"),VLOOKUP(OutputOsiris!A183,$BC$9:$BF$1008,4,FALSE),"")</f>
        <v/>
      </c>
      <c r="S183" s="47" t="str">
        <f t="shared" si="110"/>
        <v/>
      </c>
      <c r="T183" s="47" t="str">
        <f>IF(AND($BK$7&gt;0,OutputOsiris!$A183&lt;&gt;"9999999"),VLOOKUP(OutputOsiris!A183,$BH$9:$BK$1008,4,FALSE),"")</f>
        <v/>
      </c>
      <c r="U183" s="47" t="str">
        <f t="shared" si="111"/>
        <v/>
      </c>
      <c r="V183" s="47" t="str">
        <f>IF(AND($BP$7&gt;0,OutputOsiris!$A183&lt;&gt;"9999999"),VLOOKUP(OutputOsiris!A183,$BM$9:$BP$1008,4,FALSE),"")</f>
        <v/>
      </c>
      <c r="W183" s="47" t="str">
        <f t="shared" si="112"/>
        <v/>
      </c>
      <c r="X183" s="47" t="str">
        <f>IF(AND($BU$7&gt;0,OutputOsiris!$A183&lt;&gt;"9999999"),VLOOKUP(OutputOsiris!A183,$BR$9:$BU$1008,4,FALSE),"")</f>
        <v/>
      </c>
      <c r="Y183" s="47" t="str">
        <f t="shared" si="113"/>
        <v/>
      </c>
      <c r="Z183" s="47" t="str">
        <f>IF(AND($BZ$7&gt;0,OutputOsiris!$A183&lt;&gt;"9999999"),VLOOKUP(OutputOsiris!A183,$BW$9:$BZ$1008,4,FALSE),"")</f>
        <v/>
      </c>
      <c r="AA183" s="47" t="str">
        <f t="shared" si="114"/>
        <v/>
      </c>
      <c r="AB183" s="47">
        <f t="shared" si="115"/>
        <v>0</v>
      </c>
      <c r="AC183" s="47">
        <f t="shared" si="116"/>
        <v>0</v>
      </c>
      <c r="AD183" s="47" t="str">
        <f t="shared" si="117"/>
        <v/>
      </c>
      <c r="AE183" s="48" t="str">
        <f>IF(ISBLANK(AF183),"",VLOOKUP(AD183,OutputOsiris!$A$9:$A$1008,1,FALSE))</f>
        <v/>
      </c>
      <c r="AF183" s="111"/>
      <c r="AG183" s="78"/>
      <c r="AH183" s="148" t="str">
        <f t="shared" si="91"/>
        <v/>
      </c>
      <c r="AI183" s="47" t="str">
        <f t="shared" si="118"/>
        <v/>
      </c>
      <c r="AJ183" s="48" t="str">
        <f>IF(ISBLANK(AK183),"",VLOOKUP(AI183,OutputOsiris!$A$9:$A$1008,1,FALSE))</f>
        <v/>
      </c>
      <c r="AK183" s="112"/>
      <c r="AL183" s="78"/>
      <c r="AM183" s="148" t="str">
        <f t="shared" si="92"/>
        <v/>
      </c>
      <c r="AN183" s="47" t="str">
        <f t="shared" si="119"/>
        <v/>
      </c>
      <c r="AO183" s="48" t="str">
        <f>IF(ISBLANK(AP183),"",VLOOKUP(AN183,OutputOsiris!$A$9:$A$1008,1,FALSE))</f>
        <v/>
      </c>
      <c r="AP183" s="111"/>
      <c r="AQ183" s="78"/>
      <c r="AR183" s="148" t="str">
        <f t="shared" si="93"/>
        <v/>
      </c>
      <c r="AS183" s="47" t="str">
        <f t="shared" si="120"/>
        <v/>
      </c>
      <c r="AT183" s="48" t="str">
        <f>IF(ISBLANK(AU183),"",VLOOKUP(AS183,OutputOsiris!$A$9:$A$1008,1,FALSE))</f>
        <v/>
      </c>
      <c r="AU183" s="111"/>
      <c r="AV183" s="78"/>
      <c r="AW183" s="148" t="str">
        <f t="shared" si="94"/>
        <v/>
      </c>
      <c r="AX183" s="47" t="str">
        <f t="shared" si="121"/>
        <v/>
      </c>
      <c r="AY183" s="48" t="str">
        <f>IF(ISBLANK(AZ183),"",VLOOKUP(AX183,OutputOsiris!$A$9:$A$1008,1,FALSE))</f>
        <v/>
      </c>
      <c r="AZ183" s="111"/>
      <c r="BA183" s="78"/>
      <c r="BB183" s="148" t="str">
        <f t="shared" si="95"/>
        <v/>
      </c>
      <c r="BC183" s="47" t="str">
        <f t="shared" si="122"/>
        <v/>
      </c>
      <c r="BD183" s="48" t="str">
        <f>IF(ISBLANK(BE183),"",VLOOKUP(BC183,OutputOsiris!$A$9:$A$1008,1,FALSE))</f>
        <v/>
      </c>
      <c r="BE183" s="111"/>
      <c r="BF183" s="78"/>
      <c r="BG183" s="148" t="str">
        <f t="shared" si="96"/>
        <v/>
      </c>
      <c r="BH183" s="47" t="str">
        <f t="shared" si="123"/>
        <v/>
      </c>
      <c r="BI183" s="48" t="str">
        <f>IF(ISBLANK(BJ183),"",VLOOKUP(BH183,OutputOsiris!$A$9:$A$1008,1,FALSE))</f>
        <v/>
      </c>
      <c r="BJ183" s="111"/>
      <c r="BK183" s="78"/>
      <c r="BL183" s="148" t="str">
        <f t="shared" si="97"/>
        <v/>
      </c>
      <c r="BM183" s="47" t="str">
        <f t="shared" si="124"/>
        <v/>
      </c>
      <c r="BN183" s="48" t="str">
        <f>IF(ISBLANK(BO183),"",VLOOKUP(BM183,OutputOsiris!$A$9:$A$1008,1,FALSE))</f>
        <v/>
      </c>
      <c r="BO183" s="111"/>
      <c r="BP183" s="78"/>
      <c r="BQ183" s="148" t="str">
        <f t="shared" si="98"/>
        <v/>
      </c>
      <c r="BR183" s="47" t="str">
        <f t="shared" si="125"/>
        <v/>
      </c>
      <c r="BS183" s="48" t="str">
        <f>IF(ISBLANK(BT183),"",VLOOKUP(BR183,OutputOsiris!$A$9:$A$1008,1,FALSE))</f>
        <v/>
      </c>
      <c r="BT183" s="111"/>
      <c r="BU183" s="78"/>
      <c r="BV183" s="148" t="str">
        <f t="shared" si="99"/>
        <v/>
      </c>
      <c r="BW183" s="47" t="str">
        <f t="shared" si="126"/>
        <v/>
      </c>
      <c r="BX183" s="48" t="str">
        <f>IF(ISBLANK(BY183),"",VLOOKUP(BW183,OutputOsiris!$A$9:$A$1008,1,FALSE))</f>
        <v/>
      </c>
      <c r="BY183" s="111"/>
      <c r="BZ183" s="78"/>
      <c r="CA183" s="148" t="str">
        <f t="shared" si="100"/>
        <v/>
      </c>
    </row>
    <row r="184" spans="1:79" x14ac:dyDescent="0.2">
      <c r="A184" s="47" t="str">
        <f>IF($H$1="Score",IF(OutputOsiris!A184&lt;&gt;"9999999",OutputOsiris!A184,""),"")</f>
        <v/>
      </c>
      <c r="B184" s="76" t="str">
        <f t="shared" si="101"/>
        <v/>
      </c>
      <c r="C184" s="143" t="str">
        <f t="shared" si="102"/>
        <v/>
      </c>
      <c r="D184" s="47" t="str">
        <f>IF($H$1="Cijfer",IF(OutputOsiris!A184&lt;&gt;"9999999",OutputOsiris!A184,""),"")</f>
        <v/>
      </c>
      <c r="E184" s="76" t="str">
        <f t="shared" si="103"/>
        <v/>
      </c>
      <c r="F184" s="143" t="str">
        <f t="shared" si="104"/>
        <v/>
      </c>
      <c r="G184" s="47" t="str">
        <f>IF(ISBLANK(OutputOsiris!B184),"",OutputOsiris!B184)</f>
        <v/>
      </c>
      <c r="H184" s="47">
        <f>IF(AND($AG$7&gt;0,OutputOsiris!$A184&lt;&gt;"9999999"),VLOOKUP(OutputOsiris!A184,$AD$9:$AG$1008,4,FALSE),"")</f>
        <v>0</v>
      </c>
      <c r="I184" s="47">
        <f t="shared" si="105"/>
        <v>0</v>
      </c>
      <c r="J184" s="47">
        <f>IF(AND($AL$7&gt;0,OutputOsiris!$A184&lt;&gt;"9999999"),VLOOKUP(OutputOsiris!A184,$AI$9:$AL$1008,4,FALSE),"")</f>
        <v>0</v>
      </c>
      <c r="K184" s="47">
        <f t="shared" si="106"/>
        <v>0</v>
      </c>
      <c r="L184" s="47" t="str">
        <f>IF(AND($AQ$7&gt;0,OutputOsiris!$A184&lt;&gt;"9999999"),VLOOKUP(OutputOsiris!A184,$AN$9:$AQ$1008,4,FALSE),"")</f>
        <v/>
      </c>
      <c r="M184" s="47" t="str">
        <f t="shared" si="107"/>
        <v/>
      </c>
      <c r="N184" s="47" t="str">
        <f>IF(AND($AV$7&gt;0,OutputOsiris!$A184&lt;&gt;"9999999"),VLOOKUP(OutputOsiris!A184,$AS$9:$AV$1008,4,FALSE),"")</f>
        <v/>
      </c>
      <c r="O184" s="47" t="str">
        <f t="shared" si="108"/>
        <v/>
      </c>
      <c r="P184" s="47" t="str">
        <f>IF(AND($BA$7&gt;0,OutputOsiris!$A184&lt;&gt;"9999999"),VLOOKUP(OutputOsiris!A184,$AX$9:$BA$1008,4,FALSE),"")</f>
        <v/>
      </c>
      <c r="Q184" s="47" t="str">
        <f t="shared" si="109"/>
        <v/>
      </c>
      <c r="R184" s="47" t="str">
        <f>IF(AND($BF$7&gt;0,OutputOsiris!$A184&lt;&gt;"9999999"),VLOOKUP(OutputOsiris!A184,$BC$9:$BF$1008,4,FALSE),"")</f>
        <v/>
      </c>
      <c r="S184" s="47" t="str">
        <f t="shared" si="110"/>
        <v/>
      </c>
      <c r="T184" s="47" t="str">
        <f>IF(AND($BK$7&gt;0,OutputOsiris!$A184&lt;&gt;"9999999"),VLOOKUP(OutputOsiris!A184,$BH$9:$BK$1008,4,FALSE),"")</f>
        <v/>
      </c>
      <c r="U184" s="47" t="str">
        <f t="shared" si="111"/>
        <v/>
      </c>
      <c r="V184" s="47" t="str">
        <f>IF(AND($BP$7&gt;0,OutputOsiris!$A184&lt;&gt;"9999999"),VLOOKUP(OutputOsiris!A184,$BM$9:$BP$1008,4,FALSE),"")</f>
        <v/>
      </c>
      <c r="W184" s="47" t="str">
        <f t="shared" si="112"/>
        <v/>
      </c>
      <c r="X184" s="47" t="str">
        <f>IF(AND($BU$7&gt;0,OutputOsiris!$A184&lt;&gt;"9999999"),VLOOKUP(OutputOsiris!A184,$BR$9:$BU$1008,4,FALSE),"")</f>
        <v/>
      </c>
      <c r="Y184" s="47" t="str">
        <f t="shared" si="113"/>
        <v/>
      </c>
      <c r="Z184" s="47" t="str">
        <f>IF(AND($BZ$7&gt;0,OutputOsiris!$A184&lt;&gt;"9999999"),VLOOKUP(OutputOsiris!A184,$BW$9:$BZ$1008,4,FALSE),"")</f>
        <v/>
      </c>
      <c r="AA184" s="47" t="str">
        <f t="shared" si="114"/>
        <v/>
      </c>
      <c r="AB184" s="47">
        <f t="shared" si="115"/>
        <v>0</v>
      </c>
      <c r="AC184" s="47">
        <f t="shared" si="116"/>
        <v>0</v>
      </c>
      <c r="AD184" s="47" t="str">
        <f t="shared" si="117"/>
        <v/>
      </c>
      <c r="AE184" s="48" t="str">
        <f>IF(ISBLANK(AF184),"",VLOOKUP(AD184,OutputOsiris!$A$9:$A$1008,1,FALSE))</f>
        <v/>
      </c>
      <c r="AF184" s="111"/>
      <c r="AG184" s="78"/>
      <c r="AH184" s="148" t="str">
        <f t="shared" si="91"/>
        <v/>
      </c>
      <c r="AI184" s="47" t="str">
        <f t="shared" si="118"/>
        <v/>
      </c>
      <c r="AJ184" s="48" t="str">
        <f>IF(ISBLANK(AK184),"",VLOOKUP(AI184,OutputOsiris!$A$9:$A$1008,1,FALSE))</f>
        <v/>
      </c>
      <c r="AK184" s="112"/>
      <c r="AL184" s="78"/>
      <c r="AM184" s="148" t="str">
        <f t="shared" si="92"/>
        <v/>
      </c>
      <c r="AN184" s="47" t="str">
        <f t="shared" si="119"/>
        <v/>
      </c>
      <c r="AO184" s="48" t="str">
        <f>IF(ISBLANK(AP184),"",VLOOKUP(AN184,OutputOsiris!$A$9:$A$1008,1,FALSE))</f>
        <v/>
      </c>
      <c r="AP184" s="111"/>
      <c r="AQ184" s="78"/>
      <c r="AR184" s="148" t="str">
        <f t="shared" si="93"/>
        <v/>
      </c>
      <c r="AS184" s="47" t="str">
        <f t="shared" si="120"/>
        <v/>
      </c>
      <c r="AT184" s="48" t="str">
        <f>IF(ISBLANK(AU184),"",VLOOKUP(AS184,OutputOsiris!$A$9:$A$1008,1,FALSE))</f>
        <v/>
      </c>
      <c r="AU184" s="111"/>
      <c r="AV184" s="78"/>
      <c r="AW184" s="148" t="str">
        <f t="shared" si="94"/>
        <v/>
      </c>
      <c r="AX184" s="47" t="str">
        <f t="shared" si="121"/>
        <v/>
      </c>
      <c r="AY184" s="48" t="str">
        <f>IF(ISBLANK(AZ184),"",VLOOKUP(AX184,OutputOsiris!$A$9:$A$1008,1,FALSE))</f>
        <v/>
      </c>
      <c r="AZ184" s="111"/>
      <c r="BA184" s="78"/>
      <c r="BB184" s="148" t="str">
        <f t="shared" si="95"/>
        <v/>
      </c>
      <c r="BC184" s="47" t="str">
        <f t="shared" si="122"/>
        <v/>
      </c>
      <c r="BD184" s="48" t="str">
        <f>IF(ISBLANK(BE184),"",VLOOKUP(BC184,OutputOsiris!$A$9:$A$1008,1,FALSE))</f>
        <v/>
      </c>
      <c r="BE184" s="111"/>
      <c r="BF184" s="78"/>
      <c r="BG184" s="148" t="str">
        <f t="shared" si="96"/>
        <v/>
      </c>
      <c r="BH184" s="47" t="str">
        <f t="shared" si="123"/>
        <v/>
      </c>
      <c r="BI184" s="48" t="str">
        <f>IF(ISBLANK(BJ184),"",VLOOKUP(BH184,OutputOsiris!$A$9:$A$1008,1,FALSE))</f>
        <v/>
      </c>
      <c r="BJ184" s="111"/>
      <c r="BK184" s="78"/>
      <c r="BL184" s="148" t="str">
        <f t="shared" si="97"/>
        <v/>
      </c>
      <c r="BM184" s="47" t="str">
        <f t="shared" si="124"/>
        <v/>
      </c>
      <c r="BN184" s="48" t="str">
        <f>IF(ISBLANK(BO184),"",VLOOKUP(BM184,OutputOsiris!$A$9:$A$1008,1,FALSE))</f>
        <v/>
      </c>
      <c r="BO184" s="111"/>
      <c r="BP184" s="78"/>
      <c r="BQ184" s="148" t="str">
        <f t="shared" si="98"/>
        <v/>
      </c>
      <c r="BR184" s="47" t="str">
        <f t="shared" si="125"/>
        <v/>
      </c>
      <c r="BS184" s="48" t="str">
        <f>IF(ISBLANK(BT184),"",VLOOKUP(BR184,OutputOsiris!$A$9:$A$1008,1,FALSE))</f>
        <v/>
      </c>
      <c r="BT184" s="111"/>
      <c r="BU184" s="78"/>
      <c r="BV184" s="148" t="str">
        <f t="shared" si="99"/>
        <v/>
      </c>
      <c r="BW184" s="47" t="str">
        <f t="shared" si="126"/>
        <v/>
      </c>
      <c r="BX184" s="48" t="str">
        <f>IF(ISBLANK(BY184),"",VLOOKUP(BW184,OutputOsiris!$A$9:$A$1008,1,FALSE))</f>
        <v/>
      </c>
      <c r="BY184" s="111"/>
      <c r="BZ184" s="78"/>
      <c r="CA184" s="148" t="str">
        <f t="shared" si="100"/>
        <v/>
      </c>
    </row>
    <row r="185" spans="1:79" x14ac:dyDescent="0.2">
      <c r="A185" s="47" t="str">
        <f>IF($H$1="Score",IF(OutputOsiris!A185&lt;&gt;"9999999",OutputOsiris!A185,""),"")</f>
        <v/>
      </c>
      <c r="B185" s="76" t="str">
        <f t="shared" si="101"/>
        <v/>
      </c>
      <c r="C185" s="143" t="str">
        <f t="shared" si="102"/>
        <v/>
      </c>
      <c r="D185" s="47" t="str">
        <f>IF($H$1="Cijfer",IF(OutputOsiris!A185&lt;&gt;"9999999",OutputOsiris!A185,""),"")</f>
        <v/>
      </c>
      <c r="E185" s="76" t="str">
        <f t="shared" si="103"/>
        <v/>
      </c>
      <c r="F185" s="143" t="str">
        <f t="shared" si="104"/>
        <v/>
      </c>
      <c r="G185" s="47" t="str">
        <f>IF(ISBLANK(OutputOsiris!B185),"",OutputOsiris!B185)</f>
        <v/>
      </c>
      <c r="H185" s="47">
        <f>IF(AND($AG$7&gt;0,OutputOsiris!$A185&lt;&gt;"9999999"),VLOOKUP(OutputOsiris!A185,$AD$9:$AG$1008,4,FALSE),"")</f>
        <v>0</v>
      </c>
      <c r="I185" s="47">
        <f t="shared" si="105"/>
        <v>0</v>
      </c>
      <c r="J185" s="47">
        <f>IF(AND($AL$7&gt;0,OutputOsiris!$A185&lt;&gt;"9999999"),VLOOKUP(OutputOsiris!A185,$AI$9:$AL$1008,4,FALSE),"")</f>
        <v>0</v>
      </c>
      <c r="K185" s="47">
        <f t="shared" si="106"/>
        <v>0</v>
      </c>
      <c r="L185" s="47" t="str">
        <f>IF(AND($AQ$7&gt;0,OutputOsiris!$A185&lt;&gt;"9999999"),VLOOKUP(OutputOsiris!A185,$AN$9:$AQ$1008,4,FALSE),"")</f>
        <v/>
      </c>
      <c r="M185" s="47" t="str">
        <f t="shared" si="107"/>
        <v/>
      </c>
      <c r="N185" s="47" t="str">
        <f>IF(AND($AV$7&gt;0,OutputOsiris!$A185&lt;&gt;"9999999"),VLOOKUP(OutputOsiris!A185,$AS$9:$AV$1008,4,FALSE),"")</f>
        <v/>
      </c>
      <c r="O185" s="47" t="str">
        <f t="shared" si="108"/>
        <v/>
      </c>
      <c r="P185" s="47" t="str">
        <f>IF(AND($BA$7&gt;0,OutputOsiris!$A185&lt;&gt;"9999999"),VLOOKUP(OutputOsiris!A185,$AX$9:$BA$1008,4,FALSE),"")</f>
        <v/>
      </c>
      <c r="Q185" s="47" t="str">
        <f t="shared" si="109"/>
        <v/>
      </c>
      <c r="R185" s="47" t="str">
        <f>IF(AND($BF$7&gt;0,OutputOsiris!$A185&lt;&gt;"9999999"),VLOOKUP(OutputOsiris!A185,$BC$9:$BF$1008,4,FALSE),"")</f>
        <v/>
      </c>
      <c r="S185" s="47" t="str">
        <f t="shared" si="110"/>
        <v/>
      </c>
      <c r="T185" s="47" t="str">
        <f>IF(AND($BK$7&gt;0,OutputOsiris!$A185&lt;&gt;"9999999"),VLOOKUP(OutputOsiris!A185,$BH$9:$BK$1008,4,FALSE),"")</f>
        <v/>
      </c>
      <c r="U185" s="47" t="str">
        <f t="shared" si="111"/>
        <v/>
      </c>
      <c r="V185" s="47" t="str">
        <f>IF(AND($BP$7&gt;0,OutputOsiris!$A185&lt;&gt;"9999999"),VLOOKUP(OutputOsiris!A185,$BM$9:$BP$1008,4,FALSE),"")</f>
        <v/>
      </c>
      <c r="W185" s="47" t="str">
        <f t="shared" si="112"/>
        <v/>
      </c>
      <c r="X185" s="47" t="str">
        <f>IF(AND($BU$7&gt;0,OutputOsiris!$A185&lt;&gt;"9999999"),VLOOKUP(OutputOsiris!A185,$BR$9:$BU$1008,4,FALSE),"")</f>
        <v/>
      </c>
      <c r="Y185" s="47" t="str">
        <f t="shared" si="113"/>
        <v/>
      </c>
      <c r="Z185" s="47" t="str">
        <f>IF(AND($BZ$7&gt;0,OutputOsiris!$A185&lt;&gt;"9999999"),VLOOKUP(OutputOsiris!A185,$BW$9:$BZ$1008,4,FALSE),"")</f>
        <v/>
      </c>
      <c r="AA185" s="47" t="str">
        <f t="shared" si="114"/>
        <v/>
      </c>
      <c r="AB185" s="47">
        <f t="shared" si="115"/>
        <v>0</v>
      </c>
      <c r="AC185" s="47">
        <f t="shared" si="116"/>
        <v>0</v>
      </c>
      <c r="AD185" s="47" t="str">
        <f t="shared" si="117"/>
        <v/>
      </c>
      <c r="AE185" s="48" t="str">
        <f>IF(ISBLANK(AF185),"",VLOOKUP(AD185,OutputOsiris!$A$9:$A$1008,1,FALSE))</f>
        <v/>
      </c>
      <c r="AF185" s="111"/>
      <c r="AG185" s="78"/>
      <c r="AH185" s="148" t="str">
        <f t="shared" si="91"/>
        <v/>
      </c>
      <c r="AI185" s="47" t="str">
        <f t="shared" si="118"/>
        <v/>
      </c>
      <c r="AJ185" s="48" t="str">
        <f>IF(ISBLANK(AK185),"",VLOOKUP(AI185,OutputOsiris!$A$9:$A$1008,1,FALSE))</f>
        <v/>
      </c>
      <c r="AK185" s="112"/>
      <c r="AL185" s="78"/>
      <c r="AM185" s="148" t="str">
        <f t="shared" si="92"/>
        <v/>
      </c>
      <c r="AN185" s="47" t="str">
        <f t="shared" si="119"/>
        <v/>
      </c>
      <c r="AO185" s="48" t="str">
        <f>IF(ISBLANK(AP185),"",VLOOKUP(AN185,OutputOsiris!$A$9:$A$1008,1,FALSE))</f>
        <v/>
      </c>
      <c r="AP185" s="111"/>
      <c r="AQ185" s="78"/>
      <c r="AR185" s="148" t="str">
        <f t="shared" si="93"/>
        <v/>
      </c>
      <c r="AS185" s="47" t="str">
        <f t="shared" si="120"/>
        <v/>
      </c>
      <c r="AT185" s="48" t="str">
        <f>IF(ISBLANK(AU185),"",VLOOKUP(AS185,OutputOsiris!$A$9:$A$1008,1,FALSE))</f>
        <v/>
      </c>
      <c r="AU185" s="111"/>
      <c r="AV185" s="78"/>
      <c r="AW185" s="148" t="str">
        <f t="shared" si="94"/>
        <v/>
      </c>
      <c r="AX185" s="47" t="str">
        <f t="shared" si="121"/>
        <v/>
      </c>
      <c r="AY185" s="48" t="str">
        <f>IF(ISBLANK(AZ185),"",VLOOKUP(AX185,OutputOsiris!$A$9:$A$1008,1,FALSE))</f>
        <v/>
      </c>
      <c r="AZ185" s="111"/>
      <c r="BA185" s="78"/>
      <c r="BB185" s="148" t="str">
        <f t="shared" si="95"/>
        <v/>
      </c>
      <c r="BC185" s="47" t="str">
        <f t="shared" si="122"/>
        <v/>
      </c>
      <c r="BD185" s="48" t="str">
        <f>IF(ISBLANK(BE185),"",VLOOKUP(BC185,OutputOsiris!$A$9:$A$1008,1,FALSE))</f>
        <v/>
      </c>
      <c r="BE185" s="111"/>
      <c r="BF185" s="78"/>
      <c r="BG185" s="148" t="str">
        <f t="shared" si="96"/>
        <v/>
      </c>
      <c r="BH185" s="47" t="str">
        <f t="shared" si="123"/>
        <v/>
      </c>
      <c r="BI185" s="48" t="str">
        <f>IF(ISBLANK(BJ185),"",VLOOKUP(BH185,OutputOsiris!$A$9:$A$1008,1,FALSE))</f>
        <v/>
      </c>
      <c r="BJ185" s="111"/>
      <c r="BK185" s="78"/>
      <c r="BL185" s="148" t="str">
        <f t="shared" si="97"/>
        <v/>
      </c>
      <c r="BM185" s="47" t="str">
        <f t="shared" si="124"/>
        <v/>
      </c>
      <c r="BN185" s="48" t="str">
        <f>IF(ISBLANK(BO185),"",VLOOKUP(BM185,OutputOsiris!$A$9:$A$1008,1,FALSE))</f>
        <v/>
      </c>
      <c r="BO185" s="111"/>
      <c r="BP185" s="78"/>
      <c r="BQ185" s="148" t="str">
        <f t="shared" si="98"/>
        <v/>
      </c>
      <c r="BR185" s="47" t="str">
        <f t="shared" si="125"/>
        <v/>
      </c>
      <c r="BS185" s="48" t="str">
        <f>IF(ISBLANK(BT185),"",VLOOKUP(BR185,OutputOsiris!$A$9:$A$1008,1,FALSE))</f>
        <v/>
      </c>
      <c r="BT185" s="111"/>
      <c r="BU185" s="78"/>
      <c r="BV185" s="148" t="str">
        <f t="shared" si="99"/>
        <v/>
      </c>
      <c r="BW185" s="47" t="str">
        <f t="shared" si="126"/>
        <v/>
      </c>
      <c r="BX185" s="48" t="str">
        <f>IF(ISBLANK(BY185),"",VLOOKUP(BW185,OutputOsiris!$A$9:$A$1008,1,FALSE))</f>
        <v/>
      </c>
      <c r="BY185" s="111"/>
      <c r="BZ185" s="78"/>
      <c r="CA185" s="148" t="str">
        <f t="shared" si="100"/>
        <v/>
      </c>
    </row>
    <row r="186" spans="1:79" x14ac:dyDescent="0.2">
      <c r="A186" s="47" t="str">
        <f>IF($H$1="Score",IF(OutputOsiris!A186&lt;&gt;"9999999",OutputOsiris!A186,""),"")</f>
        <v/>
      </c>
      <c r="B186" s="76" t="str">
        <f t="shared" si="101"/>
        <v/>
      </c>
      <c r="C186" s="143" t="str">
        <f t="shared" si="102"/>
        <v/>
      </c>
      <c r="D186" s="47" t="str">
        <f>IF($H$1="Cijfer",IF(OutputOsiris!A186&lt;&gt;"9999999",OutputOsiris!A186,""),"")</f>
        <v/>
      </c>
      <c r="E186" s="76" t="str">
        <f t="shared" si="103"/>
        <v/>
      </c>
      <c r="F186" s="143" t="str">
        <f t="shared" si="104"/>
        <v/>
      </c>
      <c r="G186" s="47" t="str">
        <f>IF(ISBLANK(OutputOsiris!B186),"",OutputOsiris!B186)</f>
        <v/>
      </c>
      <c r="H186" s="47">
        <f>IF(AND($AG$7&gt;0,OutputOsiris!$A186&lt;&gt;"9999999"),VLOOKUP(OutputOsiris!A186,$AD$9:$AG$1008,4,FALSE),"")</f>
        <v>0</v>
      </c>
      <c r="I186" s="47">
        <f t="shared" si="105"/>
        <v>0</v>
      </c>
      <c r="J186" s="47">
        <f>IF(AND($AL$7&gt;0,OutputOsiris!$A186&lt;&gt;"9999999"),VLOOKUP(OutputOsiris!A186,$AI$9:$AL$1008,4,FALSE),"")</f>
        <v>0</v>
      </c>
      <c r="K186" s="47">
        <f t="shared" si="106"/>
        <v>0</v>
      </c>
      <c r="L186" s="47" t="str">
        <f>IF(AND($AQ$7&gt;0,OutputOsiris!$A186&lt;&gt;"9999999"),VLOOKUP(OutputOsiris!A186,$AN$9:$AQ$1008,4,FALSE),"")</f>
        <v/>
      </c>
      <c r="M186" s="47" t="str">
        <f t="shared" si="107"/>
        <v/>
      </c>
      <c r="N186" s="47" t="str">
        <f>IF(AND($AV$7&gt;0,OutputOsiris!$A186&lt;&gt;"9999999"),VLOOKUP(OutputOsiris!A186,$AS$9:$AV$1008,4,FALSE),"")</f>
        <v/>
      </c>
      <c r="O186" s="47" t="str">
        <f t="shared" si="108"/>
        <v/>
      </c>
      <c r="P186" s="47" t="str">
        <f>IF(AND($BA$7&gt;0,OutputOsiris!$A186&lt;&gt;"9999999"),VLOOKUP(OutputOsiris!A186,$AX$9:$BA$1008,4,FALSE),"")</f>
        <v/>
      </c>
      <c r="Q186" s="47" t="str">
        <f t="shared" si="109"/>
        <v/>
      </c>
      <c r="R186" s="47" t="str">
        <f>IF(AND($BF$7&gt;0,OutputOsiris!$A186&lt;&gt;"9999999"),VLOOKUP(OutputOsiris!A186,$BC$9:$BF$1008,4,FALSE),"")</f>
        <v/>
      </c>
      <c r="S186" s="47" t="str">
        <f t="shared" si="110"/>
        <v/>
      </c>
      <c r="T186" s="47" t="str">
        <f>IF(AND($BK$7&gt;0,OutputOsiris!$A186&lt;&gt;"9999999"),VLOOKUP(OutputOsiris!A186,$BH$9:$BK$1008,4,FALSE),"")</f>
        <v/>
      </c>
      <c r="U186" s="47" t="str">
        <f t="shared" si="111"/>
        <v/>
      </c>
      <c r="V186" s="47" t="str">
        <f>IF(AND($BP$7&gt;0,OutputOsiris!$A186&lt;&gt;"9999999"),VLOOKUP(OutputOsiris!A186,$BM$9:$BP$1008,4,FALSE),"")</f>
        <v/>
      </c>
      <c r="W186" s="47" t="str">
        <f t="shared" si="112"/>
        <v/>
      </c>
      <c r="X186" s="47" t="str">
        <f>IF(AND($BU$7&gt;0,OutputOsiris!$A186&lt;&gt;"9999999"),VLOOKUP(OutputOsiris!A186,$BR$9:$BU$1008,4,FALSE),"")</f>
        <v/>
      </c>
      <c r="Y186" s="47" t="str">
        <f t="shared" si="113"/>
        <v/>
      </c>
      <c r="Z186" s="47" t="str">
        <f>IF(AND($BZ$7&gt;0,OutputOsiris!$A186&lt;&gt;"9999999"),VLOOKUP(OutputOsiris!A186,$BW$9:$BZ$1008,4,FALSE),"")</f>
        <v/>
      </c>
      <c r="AA186" s="47" t="str">
        <f t="shared" si="114"/>
        <v/>
      </c>
      <c r="AB186" s="47">
        <f t="shared" si="115"/>
        <v>0</v>
      </c>
      <c r="AC186" s="47">
        <f t="shared" si="116"/>
        <v>0</v>
      </c>
      <c r="AD186" s="47" t="str">
        <f t="shared" si="117"/>
        <v/>
      </c>
      <c r="AE186" s="48" t="str">
        <f>IF(ISBLANK(AF186),"",VLOOKUP(AD186,OutputOsiris!$A$9:$A$1008,1,FALSE))</f>
        <v/>
      </c>
      <c r="AF186" s="111"/>
      <c r="AG186" s="78"/>
      <c r="AH186" s="148" t="str">
        <f t="shared" si="91"/>
        <v/>
      </c>
      <c r="AI186" s="47" t="str">
        <f t="shared" si="118"/>
        <v/>
      </c>
      <c r="AJ186" s="48" t="str">
        <f>IF(ISBLANK(AK186),"",VLOOKUP(AI186,OutputOsiris!$A$9:$A$1008,1,FALSE))</f>
        <v/>
      </c>
      <c r="AK186" s="112"/>
      <c r="AL186" s="78"/>
      <c r="AM186" s="148" t="str">
        <f t="shared" si="92"/>
        <v/>
      </c>
      <c r="AN186" s="47" t="str">
        <f t="shared" si="119"/>
        <v/>
      </c>
      <c r="AO186" s="48" t="str">
        <f>IF(ISBLANK(AP186),"",VLOOKUP(AN186,OutputOsiris!$A$9:$A$1008,1,FALSE))</f>
        <v/>
      </c>
      <c r="AP186" s="111"/>
      <c r="AQ186" s="78"/>
      <c r="AR186" s="148" t="str">
        <f t="shared" si="93"/>
        <v/>
      </c>
      <c r="AS186" s="47" t="str">
        <f t="shared" si="120"/>
        <v/>
      </c>
      <c r="AT186" s="48" t="str">
        <f>IF(ISBLANK(AU186),"",VLOOKUP(AS186,OutputOsiris!$A$9:$A$1008,1,FALSE))</f>
        <v/>
      </c>
      <c r="AU186" s="111"/>
      <c r="AV186" s="78"/>
      <c r="AW186" s="148" t="str">
        <f t="shared" si="94"/>
        <v/>
      </c>
      <c r="AX186" s="47" t="str">
        <f t="shared" si="121"/>
        <v/>
      </c>
      <c r="AY186" s="48" t="str">
        <f>IF(ISBLANK(AZ186),"",VLOOKUP(AX186,OutputOsiris!$A$9:$A$1008,1,FALSE))</f>
        <v/>
      </c>
      <c r="AZ186" s="111"/>
      <c r="BA186" s="78"/>
      <c r="BB186" s="148" t="str">
        <f t="shared" si="95"/>
        <v/>
      </c>
      <c r="BC186" s="47" t="str">
        <f t="shared" si="122"/>
        <v/>
      </c>
      <c r="BD186" s="48" t="str">
        <f>IF(ISBLANK(BE186),"",VLOOKUP(BC186,OutputOsiris!$A$9:$A$1008,1,FALSE))</f>
        <v/>
      </c>
      <c r="BE186" s="111"/>
      <c r="BF186" s="78"/>
      <c r="BG186" s="148" t="str">
        <f t="shared" si="96"/>
        <v/>
      </c>
      <c r="BH186" s="47" t="str">
        <f t="shared" si="123"/>
        <v/>
      </c>
      <c r="BI186" s="48" t="str">
        <f>IF(ISBLANK(BJ186),"",VLOOKUP(BH186,OutputOsiris!$A$9:$A$1008,1,FALSE))</f>
        <v/>
      </c>
      <c r="BJ186" s="111"/>
      <c r="BK186" s="78"/>
      <c r="BL186" s="148" t="str">
        <f t="shared" si="97"/>
        <v/>
      </c>
      <c r="BM186" s="47" t="str">
        <f t="shared" si="124"/>
        <v/>
      </c>
      <c r="BN186" s="48" t="str">
        <f>IF(ISBLANK(BO186),"",VLOOKUP(BM186,OutputOsiris!$A$9:$A$1008,1,FALSE))</f>
        <v/>
      </c>
      <c r="BO186" s="111"/>
      <c r="BP186" s="78"/>
      <c r="BQ186" s="148" t="str">
        <f t="shared" si="98"/>
        <v/>
      </c>
      <c r="BR186" s="47" t="str">
        <f t="shared" si="125"/>
        <v/>
      </c>
      <c r="BS186" s="48" t="str">
        <f>IF(ISBLANK(BT186),"",VLOOKUP(BR186,OutputOsiris!$A$9:$A$1008,1,FALSE))</f>
        <v/>
      </c>
      <c r="BT186" s="111"/>
      <c r="BU186" s="78"/>
      <c r="BV186" s="148" t="str">
        <f t="shared" si="99"/>
        <v/>
      </c>
      <c r="BW186" s="47" t="str">
        <f t="shared" si="126"/>
        <v/>
      </c>
      <c r="BX186" s="48" t="str">
        <f>IF(ISBLANK(BY186),"",VLOOKUP(BW186,OutputOsiris!$A$9:$A$1008,1,FALSE))</f>
        <v/>
      </c>
      <c r="BY186" s="111"/>
      <c r="BZ186" s="78"/>
      <c r="CA186" s="148" t="str">
        <f t="shared" si="100"/>
        <v/>
      </c>
    </row>
    <row r="187" spans="1:79" x14ac:dyDescent="0.2">
      <c r="A187" s="47" t="str">
        <f>IF($H$1="Score",IF(OutputOsiris!A187&lt;&gt;"9999999",OutputOsiris!A187,""),"")</f>
        <v/>
      </c>
      <c r="B187" s="76" t="str">
        <f t="shared" si="101"/>
        <v/>
      </c>
      <c r="C187" s="143" t="str">
        <f t="shared" si="102"/>
        <v/>
      </c>
      <c r="D187" s="47" t="str">
        <f>IF($H$1="Cijfer",IF(OutputOsiris!A187&lt;&gt;"9999999",OutputOsiris!A187,""),"")</f>
        <v/>
      </c>
      <c r="E187" s="76" t="str">
        <f t="shared" si="103"/>
        <v/>
      </c>
      <c r="F187" s="143" t="str">
        <f t="shared" si="104"/>
        <v/>
      </c>
      <c r="G187" s="47" t="str">
        <f>IF(ISBLANK(OutputOsiris!B187),"",OutputOsiris!B187)</f>
        <v/>
      </c>
      <c r="H187" s="47">
        <f>IF(AND($AG$7&gt;0,OutputOsiris!$A187&lt;&gt;"9999999"),VLOOKUP(OutputOsiris!A187,$AD$9:$AG$1008,4,FALSE),"")</f>
        <v>0</v>
      </c>
      <c r="I187" s="47">
        <f t="shared" si="105"/>
        <v>0</v>
      </c>
      <c r="J187" s="47">
        <f>IF(AND($AL$7&gt;0,OutputOsiris!$A187&lt;&gt;"9999999"),VLOOKUP(OutputOsiris!A187,$AI$9:$AL$1008,4,FALSE),"")</f>
        <v>0</v>
      </c>
      <c r="K187" s="47">
        <f t="shared" si="106"/>
        <v>0</v>
      </c>
      <c r="L187" s="47" t="str">
        <f>IF(AND($AQ$7&gt;0,OutputOsiris!$A187&lt;&gt;"9999999"),VLOOKUP(OutputOsiris!A187,$AN$9:$AQ$1008,4,FALSE),"")</f>
        <v/>
      </c>
      <c r="M187" s="47" t="str">
        <f t="shared" si="107"/>
        <v/>
      </c>
      <c r="N187" s="47" t="str">
        <f>IF(AND($AV$7&gt;0,OutputOsiris!$A187&lt;&gt;"9999999"),VLOOKUP(OutputOsiris!A187,$AS$9:$AV$1008,4,FALSE),"")</f>
        <v/>
      </c>
      <c r="O187" s="47" t="str">
        <f t="shared" si="108"/>
        <v/>
      </c>
      <c r="P187" s="47" t="str">
        <f>IF(AND($BA$7&gt;0,OutputOsiris!$A187&lt;&gt;"9999999"),VLOOKUP(OutputOsiris!A187,$AX$9:$BA$1008,4,FALSE),"")</f>
        <v/>
      </c>
      <c r="Q187" s="47" t="str">
        <f t="shared" si="109"/>
        <v/>
      </c>
      <c r="R187" s="47" t="str">
        <f>IF(AND($BF$7&gt;0,OutputOsiris!$A187&lt;&gt;"9999999"),VLOOKUP(OutputOsiris!A187,$BC$9:$BF$1008,4,FALSE),"")</f>
        <v/>
      </c>
      <c r="S187" s="47" t="str">
        <f t="shared" si="110"/>
        <v/>
      </c>
      <c r="T187" s="47" t="str">
        <f>IF(AND($BK$7&gt;0,OutputOsiris!$A187&lt;&gt;"9999999"),VLOOKUP(OutputOsiris!A187,$BH$9:$BK$1008,4,FALSE),"")</f>
        <v/>
      </c>
      <c r="U187" s="47" t="str">
        <f t="shared" si="111"/>
        <v/>
      </c>
      <c r="V187" s="47" t="str">
        <f>IF(AND($BP$7&gt;0,OutputOsiris!$A187&lt;&gt;"9999999"),VLOOKUP(OutputOsiris!A187,$BM$9:$BP$1008,4,FALSE),"")</f>
        <v/>
      </c>
      <c r="W187" s="47" t="str">
        <f t="shared" si="112"/>
        <v/>
      </c>
      <c r="X187" s="47" t="str">
        <f>IF(AND($BU$7&gt;0,OutputOsiris!$A187&lt;&gt;"9999999"),VLOOKUP(OutputOsiris!A187,$BR$9:$BU$1008,4,FALSE),"")</f>
        <v/>
      </c>
      <c r="Y187" s="47" t="str">
        <f t="shared" si="113"/>
        <v/>
      </c>
      <c r="Z187" s="47" t="str">
        <f>IF(AND($BZ$7&gt;0,OutputOsiris!$A187&lt;&gt;"9999999"),VLOOKUP(OutputOsiris!A187,$BW$9:$BZ$1008,4,FALSE),"")</f>
        <v/>
      </c>
      <c r="AA187" s="47" t="str">
        <f t="shared" si="114"/>
        <v/>
      </c>
      <c r="AB187" s="47">
        <f t="shared" si="115"/>
        <v>0</v>
      </c>
      <c r="AC187" s="47">
        <f t="shared" si="116"/>
        <v>0</v>
      </c>
      <c r="AD187" s="47" t="str">
        <f t="shared" si="117"/>
        <v/>
      </c>
      <c r="AE187" s="48" t="str">
        <f>IF(ISBLANK(AF187),"",VLOOKUP(AD187,OutputOsiris!$A$9:$A$1008,1,FALSE))</f>
        <v/>
      </c>
      <c r="AF187" s="111"/>
      <c r="AG187" s="78"/>
      <c r="AH187" s="148" t="str">
        <f t="shared" si="91"/>
        <v/>
      </c>
      <c r="AI187" s="47" t="str">
        <f t="shared" si="118"/>
        <v/>
      </c>
      <c r="AJ187" s="48" t="str">
        <f>IF(ISBLANK(AK187),"",VLOOKUP(AI187,OutputOsiris!$A$9:$A$1008,1,FALSE))</f>
        <v/>
      </c>
      <c r="AK187" s="112"/>
      <c r="AL187" s="78"/>
      <c r="AM187" s="148" t="str">
        <f t="shared" si="92"/>
        <v/>
      </c>
      <c r="AN187" s="47" t="str">
        <f t="shared" si="119"/>
        <v/>
      </c>
      <c r="AO187" s="48" t="str">
        <f>IF(ISBLANK(AP187),"",VLOOKUP(AN187,OutputOsiris!$A$9:$A$1008,1,FALSE))</f>
        <v/>
      </c>
      <c r="AP187" s="111"/>
      <c r="AQ187" s="78"/>
      <c r="AR187" s="148" t="str">
        <f t="shared" si="93"/>
        <v/>
      </c>
      <c r="AS187" s="47" t="str">
        <f t="shared" si="120"/>
        <v/>
      </c>
      <c r="AT187" s="48" t="str">
        <f>IF(ISBLANK(AU187),"",VLOOKUP(AS187,OutputOsiris!$A$9:$A$1008,1,FALSE))</f>
        <v/>
      </c>
      <c r="AU187" s="111"/>
      <c r="AV187" s="78"/>
      <c r="AW187" s="148" t="str">
        <f t="shared" si="94"/>
        <v/>
      </c>
      <c r="AX187" s="47" t="str">
        <f t="shared" si="121"/>
        <v/>
      </c>
      <c r="AY187" s="48" t="str">
        <f>IF(ISBLANK(AZ187),"",VLOOKUP(AX187,OutputOsiris!$A$9:$A$1008,1,FALSE))</f>
        <v/>
      </c>
      <c r="AZ187" s="111"/>
      <c r="BA187" s="78"/>
      <c r="BB187" s="148" t="str">
        <f t="shared" si="95"/>
        <v/>
      </c>
      <c r="BC187" s="47" t="str">
        <f t="shared" si="122"/>
        <v/>
      </c>
      <c r="BD187" s="48" t="str">
        <f>IF(ISBLANK(BE187),"",VLOOKUP(BC187,OutputOsiris!$A$9:$A$1008,1,FALSE))</f>
        <v/>
      </c>
      <c r="BE187" s="111"/>
      <c r="BF187" s="78"/>
      <c r="BG187" s="148" t="str">
        <f t="shared" si="96"/>
        <v/>
      </c>
      <c r="BH187" s="47" t="str">
        <f t="shared" si="123"/>
        <v/>
      </c>
      <c r="BI187" s="48" t="str">
        <f>IF(ISBLANK(BJ187),"",VLOOKUP(BH187,OutputOsiris!$A$9:$A$1008,1,FALSE))</f>
        <v/>
      </c>
      <c r="BJ187" s="111"/>
      <c r="BK187" s="78"/>
      <c r="BL187" s="148" t="str">
        <f t="shared" si="97"/>
        <v/>
      </c>
      <c r="BM187" s="47" t="str">
        <f t="shared" si="124"/>
        <v/>
      </c>
      <c r="BN187" s="48" t="str">
        <f>IF(ISBLANK(BO187),"",VLOOKUP(BM187,OutputOsiris!$A$9:$A$1008,1,FALSE))</f>
        <v/>
      </c>
      <c r="BO187" s="111"/>
      <c r="BP187" s="78"/>
      <c r="BQ187" s="148" t="str">
        <f t="shared" si="98"/>
        <v/>
      </c>
      <c r="BR187" s="47" t="str">
        <f t="shared" si="125"/>
        <v/>
      </c>
      <c r="BS187" s="48" t="str">
        <f>IF(ISBLANK(BT187),"",VLOOKUP(BR187,OutputOsiris!$A$9:$A$1008,1,FALSE))</f>
        <v/>
      </c>
      <c r="BT187" s="111"/>
      <c r="BU187" s="78"/>
      <c r="BV187" s="148" t="str">
        <f t="shared" si="99"/>
        <v/>
      </c>
      <c r="BW187" s="47" t="str">
        <f t="shared" si="126"/>
        <v/>
      </c>
      <c r="BX187" s="48" t="str">
        <f>IF(ISBLANK(BY187),"",VLOOKUP(BW187,OutputOsiris!$A$9:$A$1008,1,FALSE))</f>
        <v/>
      </c>
      <c r="BY187" s="111"/>
      <c r="BZ187" s="78"/>
      <c r="CA187" s="148" t="str">
        <f t="shared" si="100"/>
        <v/>
      </c>
    </row>
    <row r="188" spans="1:79" x14ac:dyDescent="0.2">
      <c r="A188" s="47" t="str">
        <f>IF($H$1="Score",IF(OutputOsiris!A188&lt;&gt;"9999999",OutputOsiris!A188,""),"")</f>
        <v/>
      </c>
      <c r="B188" s="76" t="str">
        <f t="shared" si="101"/>
        <v/>
      </c>
      <c r="C188" s="143" t="str">
        <f t="shared" si="102"/>
        <v/>
      </c>
      <c r="D188" s="47" t="str">
        <f>IF($H$1="Cijfer",IF(OutputOsiris!A188&lt;&gt;"9999999",OutputOsiris!A188,""),"")</f>
        <v/>
      </c>
      <c r="E188" s="76" t="str">
        <f t="shared" si="103"/>
        <v/>
      </c>
      <c r="F188" s="143" t="str">
        <f t="shared" si="104"/>
        <v/>
      </c>
      <c r="G188" s="47" t="str">
        <f>IF(ISBLANK(OutputOsiris!B188),"",OutputOsiris!B188)</f>
        <v/>
      </c>
      <c r="H188" s="47">
        <f>IF(AND($AG$7&gt;0,OutputOsiris!$A188&lt;&gt;"9999999"),VLOOKUP(OutputOsiris!A188,$AD$9:$AG$1008,4,FALSE),"")</f>
        <v>0</v>
      </c>
      <c r="I188" s="47">
        <f t="shared" si="105"/>
        <v>0</v>
      </c>
      <c r="J188" s="47">
        <f>IF(AND($AL$7&gt;0,OutputOsiris!$A188&lt;&gt;"9999999"),VLOOKUP(OutputOsiris!A188,$AI$9:$AL$1008,4,FALSE),"")</f>
        <v>0</v>
      </c>
      <c r="K188" s="47">
        <f t="shared" si="106"/>
        <v>0</v>
      </c>
      <c r="L188" s="47" t="str">
        <f>IF(AND($AQ$7&gt;0,OutputOsiris!$A188&lt;&gt;"9999999"),VLOOKUP(OutputOsiris!A188,$AN$9:$AQ$1008,4,FALSE),"")</f>
        <v/>
      </c>
      <c r="M188" s="47" t="str">
        <f t="shared" si="107"/>
        <v/>
      </c>
      <c r="N188" s="47" t="str">
        <f>IF(AND($AV$7&gt;0,OutputOsiris!$A188&lt;&gt;"9999999"),VLOOKUP(OutputOsiris!A188,$AS$9:$AV$1008,4,FALSE),"")</f>
        <v/>
      </c>
      <c r="O188" s="47" t="str">
        <f t="shared" si="108"/>
        <v/>
      </c>
      <c r="P188" s="47" t="str">
        <f>IF(AND($BA$7&gt;0,OutputOsiris!$A188&lt;&gt;"9999999"),VLOOKUP(OutputOsiris!A188,$AX$9:$BA$1008,4,FALSE),"")</f>
        <v/>
      </c>
      <c r="Q188" s="47" t="str">
        <f t="shared" si="109"/>
        <v/>
      </c>
      <c r="R188" s="47" t="str">
        <f>IF(AND($BF$7&gt;0,OutputOsiris!$A188&lt;&gt;"9999999"),VLOOKUP(OutputOsiris!A188,$BC$9:$BF$1008,4,FALSE),"")</f>
        <v/>
      </c>
      <c r="S188" s="47" t="str">
        <f t="shared" si="110"/>
        <v/>
      </c>
      <c r="T188" s="47" t="str">
        <f>IF(AND($BK$7&gt;0,OutputOsiris!$A188&lt;&gt;"9999999"),VLOOKUP(OutputOsiris!A188,$BH$9:$BK$1008,4,FALSE),"")</f>
        <v/>
      </c>
      <c r="U188" s="47" t="str">
        <f t="shared" si="111"/>
        <v/>
      </c>
      <c r="V188" s="47" t="str">
        <f>IF(AND($BP$7&gt;0,OutputOsiris!$A188&lt;&gt;"9999999"),VLOOKUP(OutputOsiris!A188,$BM$9:$BP$1008,4,FALSE),"")</f>
        <v/>
      </c>
      <c r="W188" s="47" t="str">
        <f t="shared" si="112"/>
        <v/>
      </c>
      <c r="X188" s="47" t="str">
        <f>IF(AND($BU$7&gt;0,OutputOsiris!$A188&lt;&gt;"9999999"),VLOOKUP(OutputOsiris!A188,$BR$9:$BU$1008,4,FALSE),"")</f>
        <v/>
      </c>
      <c r="Y188" s="47" t="str">
        <f t="shared" si="113"/>
        <v/>
      </c>
      <c r="Z188" s="47" t="str">
        <f>IF(AND($BZ$7&gt;0,OutputOsiris!$A188&lt;&gt;"9999999"),VLOOKUP(OutputOsiris!A188,$BW$9:$BZ$1008,4,FALSE),"")</f>
        <v/>
      </c>
      <c r="AA188" s="47" t="str">
        <f t="shared" si="114"/>
        <v/>
      </c>
      <c r="AB188" s="47">
        <f t="shared" si="115"/>
        <v>0</v>
      </c>
      <c r="AC188" s="47">
        <f t="shared" si="116"/>
        <v>0</v>
      </c>
      <c r="AD188" s="47" t="str">
        <f t="shared" si="117"/>
        <v/>
      </c>
      <c r="AE188" s="48" t="str">
        <f>IF(ISBLANK(AF188),"",VLOOKUP(AD188,OutputOsiris!$A$9:$A$1008,1,FALSE))</f>
        <v/>
      </c>
      <c r="AF188" s="111"/>
      <c r="AG188" s="78"/>
      <c r="AH188" s="148" t="str">
        <f t="shared" si="91"/>
        <v/>
      </c>
      <c r="AI188" s="47" t="str">
        <f t="shared" si="118"/>
        <v/>
      </c>
      <c r="AJ188" s="48" t="str">
        <f>IF(ISBLANK(AK188),"",VLOOKUP(AI188,OutputOsiris!$A$9:$A$1008,1,FALSE))</f>
        <v/>
      </c>
      <c r="AK188" s="112"/>
      <c r="AL188" s="78"/>
      <c r="AM188" s="148" t="str">
        <f t="shared" si="92"/>
        <v/>
      </c>
      <c r="AN188" s="47" t="str">
        <f t="shared" si="119"/>
        <v/>
      </c>
      <c r="AO188" s="48" t="str">
        <f>IF(ISBLANK(AP188),"",VLOOKUP(AN188,OutputOsiris!$A$9:$A$1008,1,FALSE))</f>
        <v/>
      </c>
      <c r="AP188" s="111"/>
      <c r="AQ188" s="78"/>
      <c r="AR188" s="148" t="str">
        <f t="shared" si="93"/>
        <v/>
      </c>
      <c r="AS188" s="47" t="str">
        <f t="shared" si="120"/>
        <v/>
      </c>
      <c r="AT188" s="48" t="str">
        <f>IF(ISBLANK(AU188),"",VLOOKUP(AS188,OutputOsiris!$A$9:$A$1008,1,FALSE))</f>
        <v/>
      </c>
      <c r="AU188" s="111"/>
      <c r="AV188" s="78"/>
      <c r="AW188" s="148" t="str">
        <f t="shared" si="94"/>
        <v/>
      </c>
      <c r="AX188" s="47" t="str">
        <f t="shared" si="121"/>
        <v/>
      </c>
      <c r="AY188" s="48" t="str">
        <f>IF(ISBLANK(AZ188),"",VLOOKUP(AX188,OutputOsiris!$A$9:$A$1008,1,FALSE))</f>
        <v/>
      </c>
      <c r="AZ188" s="111"/>
      <c r="BA188" s="78"/>
      <c r="BB188" s="148" t="str">
        <f t="shared" si="95"/>
        <v/>
      </c>
      <c r="BC188" s="47" t="str">
        <f t="shared" si="122"/>
        <v/>
      </c>
      <c r="BD188" s="48" t="str">
        <f>IF(ISBLANK(BE188),"",VLOOKUP(BC188,OutputOsiris!$A$9:$A$1008,1,FALSE))</f>
        <v/>
      </c>
      <c r="BE188" s="111"/>
      <c r="BF188" s="78"/>
      <c r="BG188" s="148" t="str">
        <f t="shared" si="96"/>
        <v/>
      </c>
      <c r="BH188" s="47" t="str">
        <f t="shared" si="123"/>
        <v/>
      </c>
      <c r="BI188" s="48" t="str">
        <f>IF(ISBLANK(BJ188),"",VLOOKUP(BH188,OutputOsiris!$A$9:$A$1008,1,FALSE))</f>
        <v/>
      </c>
      <c r="BJ188" s="111"/>
      <c r="BK188" s="78"/>
      <c r="BL188" s="148" t="str">
        <f t="shared" si="97"/>
        <v/>
      </c>
      <c r="BM188" s="47" t="str">
        <f t="shared" si="124"/>
        <v/>
      </c>
      <c r="BN188" s="48" t="str">
        <f>IF(ISBLANK(BO188),"",VLOOKUP(BM188,OutputOsiris!$A$9:$A$1008,1,FALSE))</f>
        <v/>
      </c>
      <c r="BO188" s="111"/>
      <c r="BP188" s="78"/>
      <c r="BQ188" s="148" t="str">
        <f t="shared" si="98"/>
        <v/>
      </c>
      <c r="BR188" s="47" t="str">
        <f t="shared" si="125"/>
        <v/>
      </c>
      <c r="BS188" s="48" t="str">
        <f>IF(ISBLANK(BT188),"",VLOOKUP(BR188,OutputOsiris!$A$9:$A$1008,1,FALSE))</f>
        <v/>
      </c>
      <c r="BT188" s="111"/>
      <c r="BU188" s="78"/>
      <c r="BV188" s="148" t="str">
        <f t="shared" si="99"/>
        <v/>
      </c>
      <c r="BW188" s="47" t="str">
        <f t="shared" si="126"/>
        <v/>
      </c>
      <c r="BX188" s="48" t="str">
        <f>IF(ISBLANK(BY188),"",VLOOKUP(BW188,OutputOsiris!$A$9:$A$1008,1,FALSE))</f>
        <v/>
      </c>
      <c r="BY188" s="111"/>
      <c r="BZ188" s="78"/>
      <c r="CA188" s="148" t="str">
        <f t="shared" si="100"/>
        <v/>
      </c>
    </row>
    <row r="189" spans="1:79" x14ac:dyDescent="0.2">
      <c r="A189" s="47" t="str">
        <f>IF($H$1="Score",IF(OutputOsiris!A189&lt;&gt;"9999999",OutputOsiris!A189,""),"")</f>
        <v/>
      </c>
      <c r="B189" s="76" t="str">
        <f t="shared" si="101"/>
        <v/>
      </c>
      <c r="C189" s="143" t="str">
        <f t="shared" si="102"/>
        <v/>
      </c>
      <c r="D189" s="47" t="str">
        <f>IF($H$1="Cijfer",IF(OutputOsiris!A189&lt;&gt;"9999999",OutputOsiris!A189,""),"")</f>
        <v/>
      </c>
      <c r="E189" s="76" t="str">
        <f t="shared" si="103"/>
        <v/>
      </c>
      <c r="F189" s="143" t="str">
        <f t="shared" si="104"/>
        <v/>
      </c>
      <c r="G189" s="47" t="str">
        <f>IF(ISBLANK(OutputOsiris!B189),"",OutputOsiris!B189)</f>
        <v/>
      </c>
      <c r="H189" s="47">
        <f>IF(AND($AG$7&gt;0,OutputOsiris!$A189&lt;&gt;"9999999"),VLOOKUP(OutputOsiris!A189,$AD$9:$AG$1008,4,FALSE),"")</f>
        <v>0</v>
      </c>
      <c r="I189" s="47">
        <f t="shared" si="105"/>
        <v>0</v>
      </c>
      <c r="J189" s="47">
        <f>IF(AND($AL$7&gt;0,OutputOsiris!$A189&lt;&gt;"9999999"),VLOOKUP(OutputOsiris!A189,$AI$9:$AL$1008,4,FALSE),"")</f>
        <v>0</v>
      </c>
      <c r="K189" s="47">
        <f t="shared" si="106"/>
        <v>0</v>
      </c>
      <c r="L189" s="47" t="str">
        <f>IF(AND($AQ$7&gt;0,OutputOsiris!$A189&lt;&gt;"9999999"),VLOOKUP(OutputOsiris!A189,$AN$9:$AQ$1008,4,FALSE),"")</f>
        <v/>
      </c>
      <c r="M189" s="47" t="str">
        <f t="shared" si="107"/>
        <v/>
      </c>
      <c r="N189" s="47" t="str">
        <f>IF(AND($AV$7&gt;0,OutputOsiris!$A189&lt;&gt;"9999999"),VLOOKUP(OutputOsiris!A189,$AS$9:$AV$1008,4,FALSE),"")</f>
        <v/>
      </c>
      <c r="O189" s="47" t="str">
        <f t="shared" si="108"/>
        <v/>
      </c>
      <c r="P189" s="47" t="str">
        <f>IF(AND($BA$7&gt;0,OutputOsiris!$A189&lt;&gt;"9999999"),VLOOKUP(OutputOsiris!A189,$AX$9:$BA$1008,4,FALSE),"")</f>
        <v/>
      </c>
      <c r="Q189" s="47" t="str">
        <f t="shared" si="109"/>
        <v/>
      </c>
      <c r="R189" s="47" t="str">
        <f>IF(AND($BF$7&gt;0,OutputOsiris!$A189&lt;&gt;"9999999"),VLOOKUP(OutputOsiris!A189,$BC$9:$BF$1008,4,FALSE),"")</f>
        <v/>
      </c>
      <c r="S189" s="47" t="str">
        <f t="shared" si="110"/>
        <v/>
      </c>
      <c r="T189" s="47" t="str">
        <f>IF(AND($BK$7&gt;0,OutputOsiris!$A189&lt;&gt;"9999999"),VLOOKUP(OutputOsiris!A189,$BH$9:$BK$1008,4,FALSE),"")</f>
        <v/>
      </c>
      <c r="U189" s="47" t="str">
        <f t="shared" si="111"/>
        <v/>
      </c>
      <c r="V189" s="47" t="str">
        <f>IF(AND($BP$7&gt;0,OutputOsiris!$A189&lt;&gt;"9999999"),VLOOKUP(OutputOsiris!A189,$BM$9:$BP$1008,4,FALSE),"")</f>
        <v/>
      </c>
      <c r="W189" s="47" t="str">
        <f t="shared" si="112"/>
        <v/>
      </c>
      <c r="X189" s="47" t="str">
        <f>IF(AND($BU$7&gt;0,OutputOsiris!$A189&lt;&gt;"9999999"),VLOOKUP(OutputOsiris!A189,$BR$9:$BU$1008,4,FALSE),"")</f>
        <v/>
      </c>
      <c r="Y189" s="47" t="str">
        <f t="shared" si="113"/>
        <v/>
      </c>
      <c r="Z189" s="47" t="str">
        <f>IF(AND($BZ$7&gt;0,OutputOsiris!$A189&lt;&gt;"9999999"),VLOOKUP(OutputOsiris!A189,$BW$9:$BZ$1008,4,FALSE),"")</f>
        <v/>
      </c>
      <c r="AA189" s="47" t="str">
        <f t="shared" si="114"/>
        <v/>
      </c>
      <c r="AB189" s="47">
        <f t="shared" si="115"/>
        <v>0</v>
      </c>
      <c r="AC189" s="47">
        <f t="shared" si="116"/>
        <v>0</v>
      </c>
      <c r="AD189" s="47" t="str">
        <f t="shared" si="117"/>
        <v/>
      </c>
      <c r="AE189" s="48" t="str">
        <f>IF(ISBLANK(AF189),"",VLOOKUP(AD189,OutputOsiris!$A$9:$A$1008,1,FALSE))</f>
        <v/>
      </c>
      <c r="AF189" s="111"/>
      <c r="AG189" s="78"/>
      <c r="AH189" s="148" t="str">
        <f t="shared" si="91"/>
        <v/>
      </c>
      <c r="AI189" s="47" t="str">
        <f t="shared" si="118"/>
        <v/>
      </c>
      <c r="AJ189" s="48" t="str">
        <f>IF(ISBLANK(AK189),"",VLOOKUP(AI189,OutputOsiris!$A$9:$A$1008,1,FALSE))</f>
        <v/>
      </c>
      <c r="AK189" s="112"/>
      <c r="AL189" s="78"/>
      <c r="AM189" s="148" t="str">
        <f t="shared" si="92"/>
        <v/>
      </c>
      <c r="AN189" s="47" t="str">
        <f t="shared" si="119"/>
        <v/>
      </c>
      <c r="AO189" s="48" t="str">
        <f>IF(ISBLANK(AP189),"",VLOOKUP(AN189,OutputOsiris!$A$9:$A$1008,1,FALSE))</f>
        <v/>
      </c>
      <c r="AP189" s="111"/>
      <c r="AQ189" s="78"/>
      <c r="AR189" s="148" t="str">
        <f t="shared" si="93"/>
        <v/>
      </c>
      <c r="AS189" s="47" t="str">
        <f t="shared" si="120"/>
        <v/>
      </c>
      <c r="AT189" s="48" t="str">
        <f>IF(ISBLANK(AU189),"",VLOOKUP(AS189,OutputOsiris!$A$9:$A$1008,1,FALSE))</f>
        <v/>
      </c>
      <c r="AU189" s="111"/>
      <c r="AV189" s="78"/>
      <c r="AW189" s="148" t="str">
        <f t="shared" si="94"/>
        <v/>
      </c>
      <c r="AX189" s="47" t="str">
        <f t="shared" si="121"/>
        <v/>
      </c>
      <c r="AY189" s="48" t="str">
        <f>IF(ISBLANK(AZ189),"",VLOOKUP(AX189,OutputOsiris!$A$9:$A$1008,1,FALSE))</f>
        <v/>
      </c>
      <c r="AZ189" s="111"/>
      <c r="BA189" s="78"/>
      <c r="BB189" s="148" t="str">
        <f t="shared" si="95"/>
        <v/>
      </c>
      <c r="BC189" s="47" t="str">
        <f t="shared" si="122"/>
        <v/>
      </c>
      <c r="BD189" s="48" t="str">
        <f>IF(ISBLANK(BE189),"",VLOOKUP(BC189,OutputOsiris!$A$9:$A$1008,1,FALSE))</f>
        <v/>
      </c>
      <c r="BE189" s="111"/>
      <c r="BF189" s="78"/>
      <c r="BG189" s="148" t="str">
        <f t="shared" si="96"/>
        <v/>
      </c>
      <c r="BH189" s="47" t="str">
        <f t="shared" si="123"/>
        <v/>
      </c>
      <c r="BI189" s="48" t="str">
        <f>IF(ISBLANK(BJ189),"",VLOOKUP(BH189,OutputOsiris!$A$9:$A$1008,1,FALSE))</f>
        <v/>
      </c>
      <c r="BJ189" s="111"/>
      <c r="BK189" s="78"/>
      <c r="BL189" s="148" t="str">
        <f t="shared" si="97"/>
        <v/>
      </c>
      <c r="BM189" s="47" t="str">
        <f t="shared" si="124"/>
        <v/>
      </c>
      <c r="BN189" s="48" t="str">
        <f>IF(ISBLANK(BO189),"",VLOOKUP(BM189,OutputOsiris!$A$9:$A$1008,1,FALSE))</f>
        <v/>
      </c>
      <c r="BO189" s="111"/>
      <c r="BP189" s="78"/>
      <c r="BQ189" s="148" t="str">
        <f t="shared" si="98"/>
        <v/>
      </c>
      <c r="BR189" s="47" t="str">
        <f t="shared" si="125"/>
        <v/>
      </c>
      <c r="BS189" s="48" t="str">
        <f>IF(ISBLANK(BT189),"",VLOOKUP(BR189,OutputOsiris!$A$9:$A$1008,1,FALSE))</f>
        <v/>
      </c>
      <c r="BT189" s="111"/>
      <c r="BU189" s="78"/>
      <c r="BV189" s="148" t="str">
        <f t="shared" si="99"/>
        <v/>
      </c>
      <c r="BW189" s="47" t="str">
        <f t="shared" si="126"/>
        <v/>
      </c>
      <c r="BX189" s="48" t="str">
        <f>IF(ISBLANK(BY189),"",VLOOKUP(BW189,OutputOsiris!$A$9:$A$1008,1,FALSE))</f>
        <v/>
      </c>
      <c r="BY189" s="111"/>
      <c r="BZ189" s="78"/>
      <c r="CA189" s="148" t="str">
        <f t="shared" si="100"/>
        <v/>
      </c>
    </row>
    <row r="190" spans="1:79" x14ac:dyDescent="0.2">
      <c r="A190" s="47" t="str">
        <f>IF($H$1="Score",IF(OutputOsiris!A190&lt;&gt;"9999999",OutputOsiris!A190,""),"")</f>
        <v/>
      </c>
      <c r="B190" s="76" t="str">
        <f t="shared" si="101"/>
        <v/>
      </c>
      <c r="C190" s="143" t="str">
        <f t="shared" si="102"/>
        <v/>
      </c>
      <c r="D190" s="47" t="str">
        <f>IF($H$1="Cijfer",IF(OutputOsiris!A190&lt;&gt;"9999999",OutputOsiris!A190,""),"")</f>
        <v/>
      </c>
      <c r="E190" s="76" t="str">
        <f t="shared" si="103"/>
        <v/>
      </c>
      <c r="F190" s="143" t="str">
        <f t="shared" si="104"/>
        <v/>
      </c>
      <c r="G190" s="47" t="str">
        <f>IF(ISBLANK(OutputOsiris!B190),"",OutputOsiris!B190)</f>
        <v/>
      </c>
      <c r="H190" s="47">
        <f>IF(AND($AG$7&gt;0,OutputOsiris!$A190&lt;&gt;"9999999"),VLOOKUP(OutputOsiris!A190,$AD$9:$AG$1008,4,FALSE),"")</f>
        <v>0</v>
      </c>
      <c r="I190" s="47">
        <f t="shared" si="105"/>
        <v>0</v>
      </c>
      <c r="J190" s="47">
        <f>IF(AND($AL$7&gt;0,OutputOsiris!$A190&lt;&gt;"9999999"),VLOOKUP(OutputOsiris!A190,$AI$9:$AL$1008,4,FALSE),"")</f>
        <v>0</v>
      </c>
      <c r="K190" s="47">
        <f t="shared" si="106"/>
        <v>0</v>
      </c>
      <c r="L190" s="47" t="str">
        <f>IF(AND($AQ$7&gt;0,OutputOsiris!$A190&lt;&gt;"9999999"),VLOOKUP(OutputOsiris!A190,$AN$9:$AQ$1008,4,FALSE),"")</f>
        <v/>
      </c>
      <c r="M190" s="47" t="str">
        <f t="shared" si="107"/>
        <v/>
      </c>
      <c r="N190" s="47" t="str">
        <f>IF(AND($AV$7&gt;0,OutputOsiris!$A190&lt;&gt;"9999999"),VLOOKUP(OutputOsiris!A190,$AS$9:$AV$1008,4,FALSE),"")</f>
        <v/>
      </c>
      <c r="O190" s="47" t="str">
        <f t="shared" si="108"/>
        <v/>
      </c>
      <c r="P190" s="47" t="str">
        <f>IF(AND($BA$7&gt;0,OutputOsiris!$A190&lt;&gt;"9999999"),VLOOKUP(OutputOsiris!A190,$AX$9:$BA$1008,4,FALSE),"")</f>
        <v/>
      </c>
      <c r="Q190" s="47" t="str">
        <f t="shared" si="109"/>
        <v/>
      </c>
      <c r="R190" s="47" t="str">
        <f>IF(AND($BF$7&gt;0,OutputOsiris!$A190&lt;&gt;"9999999"),VLOOKUP(OutputOsiris!A190,$BC$9:$BF$1008,4,FALSE),"")</f>
        <v/>
      </c>
      <c r="S190" s="47" t="str">
        <f t="shared" si="110"/>
        <v/>
      </c>
      <c r="T190" s="47" t="str">
        <f>IF(AND($BK$7&gt;0,OutputOsiris!$A190&lt;&gt;"9999999"),VLOOKUP(OutputOsiris!A190,$BH$9:$BK$1008,4,FALSE),"")</f>
        <v/>
      </c>
      <c r="U190" s="47" t="str">
        <f t="shared" si="111"/>
        <v/>
      </c>
      <c r="V190" s="47" t="str">
        <f>IF(AND($BP$7&gt;0,OutputOsiris!$A190&lt;&gt;"9999999"),VLOOKUP(OutputOsiris!A190,$BM$9:$BP$1008,4,FALSE),"")</f>
        <v/>
      </c>
      <c r="W190" s="47" t="str">
        <f t="shared" si="112"/>
        <v/>
      </c>
      <c r="X190" s="47" t="str">
        <f>IF(AND($BU$7&gt;0,OutputOsiris!$A190&lt;&gt;"9999999"),VLOOKUP(OutputOsiris!A190,$BR$9:$BU$1008,4,FALSE),"")</f>
        <v/>
      </c>
      <c r="Y190" s="47" t="str">
        <f t="shared" si="113"/>
        <v/>
      </c>
      <c r="Z190" s="47" t="str">
        <f>IF(AND($BZ$7&gt;0,OutputOsiris!$A190&lt;&gt;"9999999"),VLOOKUP(OutputOsiris!A190,$BW$9:$BZ$1008,4,FALSE),"")</f>
        <v/>
      </c>
      <c r="AA190" s="47" t="str">
        <f t="shared" si="114"/>
        <v/>
      </c>
      <c r="AB190" s="47">
        <f t="shared" si="115"/>
        <v>0</v>
      </c>
      <c r="AC190" s="47">
        <f t="shared" si="116"/>
        <v>0</v>
      </c>
      <c r="AD190" s="47" t="str">
        <f t="shared" si="117"/>
        <v/>
      </c>
      <c r="AE190" s="48" t="str">
        <f>IF(ISBLANK(AF190),"",VLOOKUP(AD190,OutputOsiris!$A$9:$A$1008,1,FALSE))</f>
        <v/>
      </c>
      <c r="AF190" s="111"/>
      <c r="AG190" s="78"/>
      <c r="AH190" s="148" t="str">
        <f t="shared" si="91"/>
        <v/>
      </c>
      <c r="AI190" s="47" t="str">
        <f t="shared" si="118"/>
        <v/>
      </c>
      <c r="AJ190" s="48" t="str">
        <f>IF(ISBLANK(AK190),"",VLOOKUP(AI190,OutputOsiris!$A$9:$A$1008,1,FALSE))</f>
        <v/>
      </c>
      <c r="AK190" s="112"/>
      <c r="AL190" s="78"/>
      <c r="AM190" s="148" t="str">
        <f t="shared" si="92"/>
        <v/>
      </c>
      <c r="AN190" s="47" t="str">
        <f t="shared" si="119"/>
        <v/>
      </c>
      <c r="AO190" s="48" t="str">
        <f>IF(ISBLANK(AP190),"",VLOOKUP(AN190,OutputOsiris!$A$9:$A$1008,1,FALSE))</f>
        <v/>
      </c>
      <c r="AP190" s="111"/>
      <c r="AQ190" s="78"/>
      <c r="AR190" s="148" t="str">
        <f t="shared" si="93"/>
        <v/>
      </c>
      <c r="AS190" s="47" t="str">
        <f t="shared" si="120"/>
        <v/>
      </c>
      <c r="AT190" s="48" t="str">
        <f>IF(ISBLANK(AU190),"",VLOOKUP(AS190,OutputOsiris!$A$9:$A$1008,1,FALSE))</f>
        <v/>
      </c>
      <c r="AU190" s="111"/>
      <c r="AV190" s="78"/>
      <c r="AW190" s="148" t="str">
        <f t="shared" si="94"/>
        <v/>
      </c>
      <c r="AX190" s="47" t="str">
        <f t="shared" si="121"/>
        <v/>
      </c>
      <c r="AY190" s="48" t="str">
        <f>IF(ISBLANK(AZ190),"",VLOOKUP(AX190,OutputOsiris!$A$9:$A$1008,1,FALSE))</f>
        <v/>
      </c>
      <c r="AZ190" s="111"/>
      <c r="BA190" s="78"/>
      <c r="BB190" s="148" t="str">
        <f t="shared" si="95"/>
        <v/>
      </c>
      <c r="BC190" s="47" t="str">
        <f t="shared" si="122"/>
        <v/>
      </c>
      <c r="BD190" s="48" t="str">
        <f>IF(ISBLANK(BE190),"",VLOOKUP(BC190,OutputOsiris!$A$9:$A$1008,1,FALSE))</f>
        <v/>
      </c>
      <c r="BE190" s="111"/>
      <c r="BF190" s="78"/>
      <c r="BG190" s="148" t="str">
        <f t="shared" si="96"/>
        <v/>
      </c>
      <c r="BH190" s="47" t="str">
        <f t="shared" si="123"/>
        <v/>
      </c>
      <c r="BI190" s="48" t="str">
        <f>IF(ISBLANK(BJ190),"",VLOOKUP(BH190,OutputOsiris!$A$9:$A$1008,1,FALSE))</f>
        <v/>
      </c>
      <c r="BJ190" s="111"/>
      <c r="BK190" s="78"/>
      <c r="BL190" s="148" t="str">
        <f t="shared" si="97"/>
        <v/>
      </c>
      <c r="BM190" s="47" t="str">
        <f t="shared" si="124"/>
        <v/>
      </c>
      <c r="BN190" s="48" t="str">
        <f>IF(ISBLANK(BO190),"",VLOOKUP(BM190,OutputOsiris!$A$9:$A$1008,1,FALSE))</f>
        <v/>
      </c>
      <c r="BO190" s="111"/>
      <c r="BP190" s="78"/>
      <c r="BQ190" s="148" t="str">
        <f t="shared" si="98"/>
        <v/>
      </c>
      <c r="BR190" s="47" t="str">
        <f t="shared" si="125"/>
        <v/>
      </c>
      <c r="BS190" s="48" t="str">
        <f>IF(ISBLANK(BT190),"",VLOOKUP(BR190,OutputOsiris!$A$9:$A$1008,1,FALSE))</f>
        <v/>
      </c>
      <c r="BT190" s="111"/>
      <c r="BU190" s="78"/>
      <c r="BV190" s="148" t="str">
        <f t="shared" si="99"/>
        <v/>
      </c>
      <c r="BW190" s="47" t="str">
        <f t="shared" si="126"/>
        <v/>
      </c>
      <c r="BX190" s="48" t="str">
        <f>IF(ISBLANK(BY190),"",VLOOKUP(BW190,OutputOsiris!$A$9:$A$1008,1,FALSE))</f>
        <v/>
      </c>
      <c r="BY190" s="111"/>
      <c r="BZ190" s="78"/>
      <c r="CA190" s="148" t="str">
        <f t="shared" si="100"/>
        <v/>
      </c>
    </row>
    <row r="191" spans="1:79" x14ac:dyDescent="0.2">
      <c r="A191" s="47" t="str">
        <f>IF($H$1="Score",IF(OutputOsiris!A191&lt;&gt;"9999999",OutputOsiris!A191,""),"")</f>
        <v/>
      </c>
      <c r="B191" s="76" t="str">
        <f t="shared" si="101"/>
        <v/>
      </c>
      <c r="C191" s="143" t="str">
        <f t="shared" si="102"/>
        <v/>
      </c>
      <c r="D191" s="47" t="str">
        <f>IF($H$1="Cijfer",IF(OutputOsiris!A191&lt;&gt;"9999999",OutputOsiris!A191,""),"")</f>
        <v/>
      </c>
      <c r="E191" s="76" t="str">
        <f t="shared" si="103"/>
        <v/>
      </c>
      <c r="F191" s="143" t="str">
        <f t="shared" si="104"/>
        <v/>
      </c>
      <c r="G191" s="47" t="str">
        <f>IF(ISBLANK(OutputOsiris!B191),"",OutputOsiris!B191)</f>
        <v/>
      </c>
      <c r="H191" s="47">
        <f>IF(AND($AG$7&gt;0,OutputOsiris!$A191&lt;&gt;"9999999"),VLOOKUP(OutputOsiris!A191,$AD$9:$AG$1008,4,FALSE),"")</f>
        <v>0</v>
      </c>
      <c r="I191" s="47">
        <f t="shared" si="105"/>
        <v>0</v>
      </c>
      <c r="J191" s="47">
        <f>IF(AND($AL$7&gt;0,OutputOsiris!$A191&lt;&gt;"9999999"),VLOOKUP(OutputOsiris!A191,$AI$9:$AL$1008,4,FALSE),"")</f>
        <v>0</v>
      </c>
      <c r="K191" s="47">
        <f t="shared" si="106"/>
        <v>0</v>
      </c>
      <c r="L191" s="47" t="str">
        <f>IF(AND($AQ$7&gt;0,OutputOsiris!$A191&lt;&gt;"9999999"),VLOOKUP(OutputOsiris!A191,$AN$9:$AQ$1008,4,FALSE),"")</f>
        <v/>
      </c>
      <c r="M191" s="47" t="str">
        <f t="shared" si="107"/>
        <v/>
      </c>
      <c r="N191" s="47" t="str">
        <f>IF(AND($AV$7&gt;0,OutputOsiris!$A191&lt;&gt;"9999999"),VLOOKUP(OutputOsiris!A191,$AS$9:$AV$1008,4,FALSE),"")</f>
        <v/>
      </c>
      <c r="O191" s="47" t="str">
        <f t="shared" si="108"/>
        <v/>
      </c>
      <c r="P191" s="47" t="str">
        <f>IF(AND($BA$7&gt;0,OutputOsiris!$A191&lt;&gt;"9999999"),VLOOKUP(OutputOsiris!A191,$AX$9:$BA$1008,4,FALSE),"")</f>
        <v/>
      </c>
      <c r="Q191" s="47" t="str">
        <f t="shared" si="109"/>
        <v/>
      </c>
      <c r="R191" s="47" t="str">
        <f>IF(AND($BF$7&gt;0,OutputOsiris!$A191&lt;&gt;"9999999"),VLOOKUP(OutputOsiris!A191,$BC$9:$BF$1008,4,FALSE),"")</f>
        <v/>
      </c>
      <c r="S191" s="47" t="str">
        <f t="shared" si="110"/>
        <v/>
      </c>
      <c r="T191" s="47" t="str">
        <f>IF(AND($BK$7&gt;0,OutputOsiris!$A191&lt;&gt;"9999999"),VLOOKUP(OutputOsiris!A191,$BH$9:$BK$1008,4,FALSE),"")</f>
        <v/>
      </c>
      <c r="U191" s="47" t="str">
        <f t="shared" si="111"/>
        <v/>
      </c>
      <c r="V191" s="47" t="str">
        <f>IF(AND($BP$7&gt;0,OutputOsiris!$A191&lt;&gt;"9999999"),VLOOKUP(OutputOsiris!A191,$BM$9:$BP$1008,4,FALSE),"")</f>
        <v/>
      </c>
      <c r="W191" s="47" t="str">
        <f t="shared" si="112"/>
        <v/>
      </c>
      <c r="X191" s="47" t="str">
        <f>IF(AND($BU$7&gt;0,OutputOsiris!$A191&lt;&gt;"9999999"),VLOOKUP(OutputOsiris!A191,$BR$9:$BU$1008,4,FALSE),"")</f>
        <v/>
      </c>
      <c r="Y191" s="47" t="str">
        <f t="shared" si="113"/>
        <v/>
      </c>
      <c r="Z191" s="47" t="str">
        <f>IF(AND($BZ$7&gt;0,OutputOsiris!$A191&lt;&gt;"9999999"),VLOOKUP(OutputOsiris!A191,$BW$9:$BZ$1008,4,FALSE),"")</f>
        <v/>
      </c>
      <c r="AA191" s="47" t="str">
        <f t="shared" si="114"/>
        <v/>
      </c>
      <c r="AB191" s="47">
        <f t="shared" si="115"/>
        <v>0</v>
      </c>
      <c r="AC191" s="47">
        <f t="shared" si="116"/>
        <v>0</v>
      </c>
      <c r="AD191" s="47" t="str">
        <f t="shared" si="117"/>
        <v/>
      </c>
      <c r="AE191" s="48" t="str">
        <f>IF(ISBLANK(AF191),"",VLOOKUP(AD191,OutputOsiris!$A$9:$A$1008,1,FALSE))</f>
        <v/>
      </c>
      <c r="AF191" s="111"/>
      <c r="AG191" s="78"/>
      <c r="AH191" s="148" t="str">
        <f t="shared" si="91"/>
        <v/>
      </c>
      <c r="AI191" s="47" t="str">
        <f t="shared" si="118"/>
        <v/>
      </c>
      <c r="AJ191" s="48" t="str">
        <f>IF(ISBLANK(AK191),"",VLOOKUP(AI191,OutputOsiris!$A$9:$A$1008,1,FALSE))</f>
        <v/>
      </c>
      <c r="AK191" s="112"/>
      <c r="AL191" s="78"/>
      <c r="AM191" s="148" t="str">
        <f t="shared" si="92"/>
        <v/>
      </c>
      <c r="AN191" s="47" t="str">
        <f t="shared" si="119"/>
        <v/>
      </c>
      <c r="AO191" s="48" t="str">
        <f>IF(ISBLANK(AP191),"",VLOOKUP(AN191,OutputOsiris!$A$9:$A$1008,1,FALSE))</f>
        <v/>
      </c>
      <c r="AP191" s="111"/>
      <c r="AQ191" s="78"/>
      <c r="AR191" s="148" t="str">
        <f t="shared" si="93"/>
        <v/>
      </c>
      <c r="AS191" s="47" t="str">
        <f t="shared" si="120"/>
        <v/>
      </c>
      <c r="AT191" s="48" t="str">
        <f>IF(ISBLANK(AU191),"",VLOOKUP(AS191,OutputOsiris!$A$9:$A$1008,1,FALSE))</f>
        <v/>
      </c>
      <c r="AU191" s="111"/>
      <c r="AV191" s="78"/>
      <c r="AW191" s="148" t="str">
        <f t="shared" si="94"/>
        <v/>
      </c>
      <c r="AX191" s="47" t="str">
        <f t="shared" si="121"/>
        <v/>
      </c>
      <c r="AY191" s="48" t="str">
        <f>IF(ISBLANK(AZ191),"",VLOOKUP(AX191,OutputOsiris!$A$9:$A$1008,1,FALSE))</f>
        <v/>
      </c>
      <c r="AZ191" s="111"/>
      <c r="BA191" s="78"/>
      <c r="BB191" s="148" t="str">
        <f t="shared" si="95"/>
        <v/>
      </c>
      <c r="BC191" s="47" t="str">
        <f t="shared" si="122"/>
        <v/>
      </c>
      <c r="BD191" s="48" t="str">
        <f>IF(ISBLANK(BE191),"",VLOOKUP(BC191,OutputOsiris!$A$9:$A$1008,1,FALSE))</f>
        <v/>
      </c>
      <c r="BE191" s="111"/>
      <c r="BF191" s="78"/>
      <c r="BG191" s="148" t="str">
        <f t="shared" si="96"/>
        <v/>
      </c>
      <c r="BH191" s="47" t="str">
        <f t="shared" si="123"/>
        <v/>
      </c>
      <c r="BI191" s="48" t="str">
        <f>IF(ISBLANK(BJ191),"",VLOOKUP(BH191,OutputOsiris!$A$9:$A$1008,1,FALSE))</f>
        <v/>
      </c>
      <c r="BJ191" s="111"/>
      <c r="BK191" s="78"/>
      <c r="BL191" s="148" t="str">
        <f t="shared" si="97"/>
        <v/>
      </c>
      <c r="BM191" s="47" t="str">
        <f t="shared" si="124"/>
        <v/>
      </c>
      <c r="BN191" s="48" t="str">
        <f>IF(ISBLANK(BO191),"",VLOOKUP(BM191,OutputOsiris!$A$9:$A$1008,1,FALSE))</f>
        <v/>
      </c>
      <c r="BO191" s="111"/>
      <c r="BP191" s="78"/>
      <c r="BQ191" s="148" t="str">
        <f t="shared" si="98"/>
        <v/>
      </c>
      <c r="BR191" s="47" t="str">
        <f t="shared" si="125"/>
        <v/>
      </c>
      <c r="BS191" s="48" t="str">
        <f>IF(ISBLANK(BT191),"",VLOOKUP(BR191,OutputOsiris!$A$9:$A$1008,1,FALSE))</f>
        <v/>
      </c>
      <c r="BT191" s="111"/>
      <c r="BU191" s="78"/>
      <c r="BV191" s="148" t="str">
        <f t="shared" si="99"/>
        <v/>
      </c>
      <c r="BW191" s="47" t="str">
        <f t="shared" si="126"/>
        <v/>
      </c>
      <c r="BX191" s="48" t="str">
        <f>IF(ISBLANK(BY191),"",VLOOKUP(BW191,OutputOsiris!$A$9:$A$1008,1,FALSE))</f>
        <v/>
      </c>
      <c r="BY191" s="111"/>
      <c r="BZ191" s="78"/>
      <c r="CA191" s="148" t="str">
        <f t="shared" si="100"/>
        <v/>
      </c>
    </row>
    <row r="192" spans="1:79" x14ac:dyDescent="0.2">
      <c r="A192" s="47" t="str">
        <f>IF($H$1="Score",IF(OutputOsiris!A192&lt;&gt;"9999999",OutputOsiris!A192,""),"")</f>
        <v/>
      </c>
      <c r="B192" s="76" t="str">
        <f t="shared" si="101"/>
        <v/>
      </c>
      <c r="C192" s="143" t="str">
        <f t="shared" si="102"/>
        <v/>
      </c>
      <c r="D192" s="47" t="str">
        <f>IF($H$1="Cijfer",IF(OutputOsiris!A192&lt;&gt;"9999999",OutputOsiris!A192,""),"")</f>
        <v/>
      </c>
      <c r="E192" s="76" t="str">
        <f t="shared" si="103"/>
        <v/>
      </c>
      <c r="F192" s="143" t="str">
        <f t="shared" si="104"/>
        <v/>
      </c>
      <c r="G192" s="47" t="str">
        <f>IF(ISBLANK(OutputOsiris!B192),"",OutputOsiris!B192)</f>
        <v/>
      </c>
      <c r="H192" s="47">
        <f>IF(AND($AG$7&gt;0,OutputOsiris!$A192&lt;&gt;"9999999"),VLOOKUP(OutputOsiris!A192,$AD$9:$AG$1008,4,FALSE),"")</f>
        <v>0</v>
      </c>
      <c r="I192" s="47">
        <f t="shared" si="105"/>
        <v>0</v>
      </c>
      <c r="J192" s="47">
        <f>IF(AND($AL$7&gt;0,OutputOsiris!$A192&lt;&gt;"9999999"),VLOOKUP(OutputOsiris!A192,$AI$9:$AL$1008,4,FALSE),"")</f>
        <v>0</v>
      </c>
      <c r="K192" s="47">
        <f t="shared" si="106"/>
        <v>0</v>
      </c>
      <c r="L192" s="47" t="str">
        <f>IF(AND($AQ$7&gt;0,OutputOsiris!$A192&lt;&gt;"9999999"),VLOOKUP(OutputOsiris!A192,$AN$9:$AQ$1008,4,FALSE),"")</f>
        <v/>
      </c>
      <c r="M192" s="47" t="str">
        <f t="shared" si="107"/>
        <v/>
      </c>
      <c r="N192" s="47" t="str">
        <f>IF(AND($AV$7&gt;0,OutputOsiris!$A192&lt;&gt;"9999999"),VLOOKUP(OutputOsiris!A192,$AS$9:$AV$1008,4,FALSE),"")</f>
        <v/>
      </c>
      <c r="O192" s="47" t="str">
        <f t="shared" si="108"/>
        <v/>
      </c>
      <c r="P192" s="47" t="str">
        <f>IF(AND($BA$7&gt;0,OutputOsiris!$A192&lt;&gt;"9999999"),VLOOKUP(OutputOsiris!A192,$AX$9:$BA$1008,4,FALSE),"")</f>
        <v/>
      </c>
      <c r="Q192" s="47" t="str">
        <f t="shared" si="109"/>
        <v/>
      </c>
      <c r="R192" s="47" t="str">
        <f>IF(AND($BF$7&gt;0,OutputOsiris!$A192&lt;&gt;"9999999"),VLOOKUP(OutputOsiris!A192,$BC$9:$BF$1008,4,FALSE),"")</f>
        <v/>
      </c>
      <c r="S192" s="47" t="str">
        <f t="shared" si="110"/>
        <v/>
      </c>
      <c r="T192" s="47" t="str">
        <f>IF(AND($BK$7&gt;0,OutputOsiris!$A192&lt;&gt;"9999999"),VLOOKUP(OutputOsiris!A192,$BH$9:$BK$1008,4,FALSE),"")</f>
        <v/>
      </c>
      <c r="U192" s="47" t="str">
        <f t="shared" si="111"/>
        <v/>
      </c>
      <c r="V192" s="47" t="str">
        <f>IF(AND($BP$7&gt;0,OutputOsiris!$A192&lt;&gt;"9999999"),VLOOKUP(OutputOsiris!A192,$BM$9:$BP$1008,4,FALSE),"")</f>
        <v/>
      </c>
      <c r="W192" s="47" t="str">
        <f t="shared" si="112"/>
        <v/>
      </c>
      <c r="X192" s="47" t="str">
        <f>IF(AND($BU$7&gt;0,OutputOsiris!$A192&lt;&gt;"9999999"),VLOOKUP(OutputOsiris!A192,$BR$9:$BU$1008,4,FALSE),"")</f>
        <v/>
      </c>
      <c r="Y192" s="47" t="str">
        <f t="shared" si="113"/>
        <v/>
      </c>
      <c r="Z192" s="47" t="str">
        <f>IF(AND($BZ$7&gt;0,OutputOsiris!$A192&lt;&gt;"9999999"),VLOOKUP(OutputOsiris!A192,$BW$9:$BZ$1008,4,FALSE),"")</f>
        <v/>
      </c>
      <c r="AA192" s="47" t="str">
        <f t="shared" si="114"/>
        <v/>
      </c>
      <c r="AB192" s="47">
        <f t="shared" si="115"/>
        <v>0</v>
      </c>
      <c r="AC192" s="47">
        <f t="shared" si="116"/>
        <v>0</v>
      </c>
      <c r="AD192" s="47" t="str">
        <f t="shared" si="117"/>
        <v/>
      </c>
      <c r="AE192" s="48" t="str">
        <f>IF(ISBLANK(AF192),"",VLOOKUP(AD192,OutputOsiris!$A$9:$A$1008,1,FALSE))</f>
        <v/>
      </c>
      <c r="AF192" s="111"/>
      <c r="AG192" s="78"/>
      <c r="AH192" s="148" t="str">
        <f t="shared" si="91"/>
        <v/>
      </c>
      <c r="AI192" s="47" t="str">
        <f t="shared" si="118"/>
        <v/>
      </c>
      <c r="AJ192" s="48" t="str">
        <f>IF(ISBLANK(AK192),"",VLOOKUP(AI192,OutputOsiris!$A$9:$A$1008,1,FALSE))</f>
        <v/>
      </c>
      <c r="AK192" s="112"/>
      <c r="AL192" s="78"/>
      <c r="AM192" s="148" t="str">
        <f t="shared" si="92"/>
        <v/>
      </c>
      <c r="AN192" s="47" t="str">
        <f t="shared" si="119"/>
        <v/>
      </c>
      <c r="AO192" s="48" t="str">
        <f>IF(ISBLANK(AP192),"",VLOOKUP(AN192,OutputOsiris!$A$9:$A$1008,1,FALSE))</f>
        <v/>
      </c>
      <c r="AP192" s="111"/>
      <c r="AQ192" s="78"/>
      <c r="AR192" s="148" t="str">
        <f t="shared" si="93"/>
        <v/>
      </c>
      <c r="AS192" s="47" t="str">
        <f t="shared" si="120"/>
        <v/>
      </c>
      <c r="AT192" s="48" t="str">
        <f>IF(ISBLANK(AU192),"",VLOOKUP(AS192,OutputOsiris!$A$9:$A$1008,1,FALSE))</f>
        <v/>
      </c>
      <c r="AU192" s="111"/>
      <c r="AV192" s="78"/>
      <c r="AW192" s="148" t="str">
        <f t="shared" si="94"/>
        <v/>
      </c>
      <c r="AX192" s="47" t="str">
        <f t="shared" si="121"/>
        <v/>
      </c>
      <c r="AY192" s="48" t="str">
        <f>IF(ISBLANK(AZ192),"",VLOOKUP(AX192,OutputOsiris!$A$9:$A$1008,1,FALSE))</f>
        <v/>
      </c>
      <c r="AZ192" s="111"/>
      <c r="BA192" s="78"/>
      <c r="BB192" s="148" t="str">
        <f t="shared" si="95"/>
        <v/>
      </c>
      <c r="BC192" s="47" t="str">
        <f t="shared" si="122"/>
        <v/>
      </c>
      <c r="BD192" s="48" t="str">
        <f>IF(ISBLANK(BE192),"",VLOOKUP(BC192,OutputOsiris!$A$9:$A$1008,1,FALSE))</f>
        <v/>
      </c>
      <c r="BE192" s="111"/>
      <c r="BF192" s="78"/>
      <c r="BG192" s="148" t="str">
        <f t="shared" si="96"/>
        <v/>
      </c>
      <c r="BH192" s="47" t="str">
        <f t="shared" si="123"/>
        <v/>
      </c>
      <c r="BI192" s="48" t="str">
        <f>IF(ISBLANK(BJ192),"",VLOOKUP(BH192,OutputOsiris!$A$9:$A$1008,1,FALSE))</f>
        <v/>
      </c>
      <c r="BJ192" s="111"/>
      <c r="BK192" s="78"/>
      <c r="BL192" s="148" t="str">
        <f t="shared" si="97"/>
        <v/>
      </c>
      <c r="BM192" s="47" t="str">
        <f t="shared" si="124"/>
        <v/>
      </c>
      <c r="BN192" s="48" t="str">
        <f>IF(ISBLANK(BO192),"",VLOOKUP(BM192,OutputOsiris!$A$9:$A$1008,1,FALSE))</f>
        <v/>
      </c>
      <c r="BO192" s="111"/>
      <c r="BP192" s="78"/>
      <c r="BQ192" s="148" t="str">
        <f t="shared" si="98"/>
        <v/>
      </c>
      <c r="BR192" s="47" t="str">
        <f t="shared" si="125"/>
        <v/>
      </c>
      <c r="BS192" s="48" t="str">
        <f>IF(ISBLANK(BT192),"",VLOOKUP(BR192,OutputOsiris!$A$9:$A$1008,1,FALSE))</f>
        <v/>
      </c>
      <c r="BT192" s="111"/>
      <c r="BU192" s="78"/>
      <c r="BV192" s="148" t="str">
        <f t="shared" si="99"/>
        <v/>
      </c>
      <c r="BW192" s="47" t="str">
        <f t="shared" si="126"/>
        <v/>
      </c>
      <c r="BX192" s="48" t="str">
        <f>IF(ISBLANK(BY192),"",VLOOKUP(BW192,OutputOsiris!$A$9:$A$1008,1,FALSE))</f>
        <v/>
      </c>
      <c r="BY192" s="111"/>
      <c r="BZ192" s="78"/>
      <c r="CA192" s="148" t="str">
        <f t="shared" si="100"/>
        <v/>
      </c>
    </row>
    <row r="193" spans="1:79" x14ac:dyDescent="0.2">
      <c r="A193" s="47" t="str">
        <f>IF($H$1="Score",IF(OutputOsiris!A193&lt;&gt;"9999999",OutputOsiris!A193,""),"")</f>
        <v/>
      </c>
      <c r="B193" s="76" t="str">
        <f t="shared" si="101"/>
        <v/>
      </c>
      <c r="C193" s="143" t="str">
        <f t="shared" si="102"/>
        <v/>
      </c>
      <c r="D193" s="47" t="str">
        <f>IF($H$1="Cijfer",IF(OutputOsiris!A193&lt;&gt;"9999999",OutputOsiris!A193,""),"")</f>
        <v/>
      </c>
      <c r="E193" s="76" t="str">
        <f t="shared" si="103"/>
        <v/>
      </c>
      <c r="F193" s="143" t="str">
        <f t="shared" si="104"/>
        <v/>
      </c>
      <c r="G193" s="47" t="str">
        <f>IF(ISBLANK(OutputOsiris!B193),"",OutputOsiris!B193)</f>
        <v/>
      </c>
      <c r="H193" s="47">
        <f>IF(AND($AG$7&gt;0,OutputOsiris!$A193&lt;&gt;"9999999"),VLOOKUP(OutputOsiris!A193,$AD$9:$AG$1008,4,FALSE),"")</f>
        <v>0</v>
      </c>
      <c r="I193" s="47">
        <f t="shared" si="105"/>
        <v>0</v>
      </c>
      <c r="J193" s="47">
        <f>IF(AND($AL$7&gt;0,OutputOsiris!$A193&lt;&gt;"9999999"),VLOOKUP(OutputOsiris!A193,$AI$9:$AL$1008,4,FALSE),"")</f>
        <v>0</v>
      </c>
      <c r="K193" s="47">
        <f t="shared" si="106"/>
        <v>0</v>
      </c>
      <c r="L193" s="47" t="str">
        <f>IF(AND($AQ$7&gt;0,OutputOsiris!$A193&lt;&gt;"9999999"),VLOOKUP(OutputOsiris!A193,$AN$9:$AQ$1008,4,FALSE),"")</f>
        <v/>
      </c>
      <c r="M193" s="47" t="str">
        <f t="shared" si="107"/>
        <v/>
      </c>
      <c r="N193" s="47" t="str">
        <f>IF(AND($AV$7&gt;0,OutputOsiris!$A193&lt;&gt;"9999999"),VLOOKUP(OutputOsiris!A193,$AS$9:$AV$1008,4,FALSE),"")</f>
        <v/>
      </c>
      <c r="O193" s="47" t="str">
        <f t="shared" si="108"/>
        <v/>
      </c>
      <c r="P193" s="47" t="str">
        <f>IF(AND($BA$7&gt;0,OutputOsiris!$A193&lt;&gt;"9999999"),VLOOKUP(OutputOsiris!A193,$AX$9:$BA$1008,4,FALSE),"")</f>
        <v/>
      </c>
      <c r="Q193" s="47" t="str">
        <f t="shared" si="109"/>
        <v/>
      </c>
      <c r="R193" s="47" t="str">
        <f>IF(AND($BF$7&gt;0,OutputOsiris!$A193&lt;&gt;"9999999"),VLOOKUP(OutputOsiris!A193,$BC$9:$BF$1008,4,FALSE),"")</f>
        <v/>
      </c>
      <c r="S193" s="47" t="str">
        <f t="shared" si="110"/>
        <v/>
      </c>
      <c r="T193" s="47" t="str">
        <f>IF(AND($BK$7&gt;0,OutputOsiris!$A193&lt;&gt;"9999999"),VLOOKUP(OutputOsiris!A193,$BH$9:$BK$1008,4,FALSE),"")</f>
        <v/>
      </c>
      <c r="U193" s="47" t="str">
        <f t="shared" si="111"/>
        <v/>
      </c>
      <c r="V193" s="47" t="str">
        <f>IF(AND($BP$7&gt;0,OutputOsiris!$A193&lt;&gt;"9999999"),VLOOKUP(OutputOsiris!A193,$BM$9:$BP$1008,4,FALSE),"")</f>
        <v/>
      </c>
      <c r="W193" s="47" t="str">
        <f t="shared" si="112"/>
        <v/>
      </c>
      <c r="X193" s="47" t="str">
        <f>IF(AND($BU$7&gt;0,OutputOsiris!$A193&lt;&gt;"9999999"),VLOOKUP(OutputOsiris!A193,$BR$9:$BU$1008,4,FALSE),"")</f>
        <v/>
      </c>
      <c r="Y193" s="47" t="str">
        <f t="shared" si="113"/>
        <v/>
      </c>
      <c r="Z193" s="47" t="str">
        <f>IF(AND($BZ$7&gt;0,OutputOsiris!$A193&lt;&gt;"9999999"),VLOOKUP(OutputOsiris!A193,$BW$9:$BZ$1008,4,FALSE),"")</f>
        <v/>
      </c>
      <c r="AA193" s="47" t="str">
        <f t="shared" si="114"/>
        <v/>
      </c>
      <c r="AB193" s="47">
        <f t="shared" si="115"/>
        <v>0</v>
      </c>
      <c r="AC193" s="47">
        <f t="shared" si="116"/>
        <v>0</v>
      </c>
      <c r="AD193" s="47" t="str">
        <f t="shared" si="117"/>
        <v/>
      </c>
      <c r="AE193" s="48" t="str">
        <f>IF(ISBLANK(AF193),"",VLOOKUP(AD193,OutputOsiris!$A$9:$A$1008,1,FALSE))</f>
        <v/>
      </c>
      <c r="AF193" s="111"/>
      <c r="AG193" s="78"/>
      <c r="AH193" s="148" t="str">
        <f t="shared" si="91"/>
        <v/>
      </c>
      <c r="AI193" s="47" t="str">
        <f t="shared" si="118"/>
        <v/>
      </c>
      <c r="AJ193" s="48" t="str">
        <f>IF(ISBLANK(AK193),"",VLOOKUP(AI193,OutputOsiris!$A$9:$A$1008,1,FALSE))</f>
        <v/>
      </c>
      <c r="AK193" s="112"/>
      <c r="AL193" s="78"/>
      <c r="AM193" s="148" t="str">
        <f t="shared" si="92"/>
        <v/>
      </c>
      <c r="AN193" s="47" t="str">
        <f t="shared" si="119"/>
        <v/>
      </c>
      <c r="AO193" s="48" t="str">
        <f>IF(ISBLANK(AP193),"",VLOOKUP(AN193,OutputOsiris!$A$9:$A$1008,1,FALSE))</f>
        <v/>
      </c>
      <c r="AP193" s="111"/>
      <c r="AQ193" s="78"/>
      <c r="AR193" s="148" t="str">
        <f t="shared" si="93"/>
        <v/>
      </c>
      <c r="AS193" s="47" t="str">
        <f t="shared" si="120"/>
        <v/>
      </c>
      <c r="AT193" s="48" t="str">
        <f>IF(ISBLANK(AU193),"",VLOOKUP(AS193,OutputOsiris!$A$9:$A$1008,1,FALSE))</f>
        <v/>
      </c>
      <c r="AU193" s="111"/>
      <c r="AV193" s="78"/>
      <c r="AW193" s="148" t="str">
        <f t="shared" si="94"/>
        <v/>
      </c>
      <c r="AX193" s="47" t="str">
        <f t="shared" si="121"/>
        <v/>
      </c>
      <c r="AY193" s="48" t="str">
        <f>IF(ISBLANK(AZ193),"",VLOOKUP(AX193,OutputOsiris!$A$9:$A$1008,1,FALSE))</f>
        <v/>
      </c>
      <c r="AZ193" s="111"/>
      <c r="BA193" s="78"/>
      <c r="BB193" s="148" t="str">
        <f t="shared" si="95"/>
        <v/>
      </c>
      <c r="BC193" s="47" t="str">
        <f t="shared" si="122"/>
        <v/>
      </c>
      <c r="BD193" s="48" t="str">
        <f>IF(ISBLANK(BE193),"",VLOOKUP(BC193,OutputOsiris!$A$9:$A$1008,1,FALSE))</f>
        <v/>
      </c>
      <c r="BE193" s="111"/>
      <c r="BF193" s="78"/>
      <c r="BG193" s="148" t="str">
        <f t="shared" si="96"/>
        <v/>
      </c>
      <c r="BH193" s="47" t="str">
        <f t="shared" si="123"/>
        <v/>
      </c>
      <c r="BI193" s="48" t="str">
        <f>IF(ISBLANK(BJ193),"",VLOOKUP(BH193,OutputOsiris!$A$9:$A$1008,1,FALSE))</f>
        <v/>
      </c>
      <c r="BJ193" s="111"/>
      <c r="BK193" s="78"/>
      <c r="BL193" s="148" t="str">
        <f t="shared" si="97"/>
        <v/>
      </c>
      <c r="BM193" s="47" t="str">
        <f t="shared" si="124"/>
        <v/>
      </c>
      <c r="BN193" s="48" t="str">
        <f>IF(ISBLANK(BO193),"",VLOOKUP(BM193,OutputOsiris!$A$9:$A$1008,1,FALSE))</f>
        <v/>
      </c>
      <c r="BO193" s="111"/>
      <c r="BP193" s="78"/>
      <c r="BQ193" s="148" t="str">
        <f t="shared" si="98"/>
        <v/>
      </c>
      <c r="BR193" s="47" t="str">
        <f t="shared" si="125"/>
        <v/>
      </c>
      <c r="BS193" s="48" t="str">
        <f>IF(ISBLANK(BT193),"",VLOOKUP(BR193,OutputOsiris!$A$9:$A$1008,1,FALSE))</f>
        <v/>
      </c>
      <c r="BT193" s="111"/>
      <c r="BU193" s="78"/>
      <c r="BV193" s="148" t="str">
        <f t="shared" si="99"/>
        <v/>
      </c>
      <c r="BW193" s="47" t="str">
        <f t="shared" si="126"/>
        <v/>
      </c>
      <c r="BX193" s="48" t="str">
        <f>IF(ISBLANK(BY193),"",VLOOKUP(BW193,OutputOsiris!$A$9:$A$1008,1,FALSE))</f>
        <v/>
      </c>
      <c r="BY193" s="111"/>
      <c r="BZ193" s="78"/>
      <c r="CA193" s="148" t="str">
        <f t="shared" si="100"/>
        <v/>
      </c>
    </row>
    <row r="194" spans="1:79" x14ac:dyDescent="0.2">
      <c r="A194" s="47" t="str">
        <f>IF($H$1="Score",IF(OutputOsiris!A194&lt;&gt;"9999999",OutputOsiris!A194,""),"")</f>
        <v/>
      </c>
      <c r="B194" s="76" t="str">
        <f t="shared" si="101"/>
        <v/>
      </c>
      <c r="C194" s="143" t="str">
        <f t="shared" si="102"/>
        <v/>
      </c>
      <c r="D194" s="47" t="str">
        <f>IF($H$1="Cijfer",IF(OutputOsiris!A194&lt;&gt;"9999999",OutputOsiris!A194,""),"")</f>
        <v/>
      </c>
      <c r="E194" s="76" t="str">
        <f t="shared" si="103"/>
        <v/>
      </c>
      <c r="F194" s="143" t="str">
        <f t="shared" si="104"/>
        <v/>
      </c>
      <c r="G194" s="47" t="str">
        <f>IF(ISBLANK(OutputOsiris!B194),"",OutputOsiris!B194)</f>
        <v/>
      </c>
      <c r="H194" s="47">
        <f>IF(AND($AG$7&gt;0,OutputOsiris!$A194&lt;&gt;"9999999"),VLOOKUP(OutputOsiris!A194,$AD$9:$AG$1008,4,FALSE),"")</f>
        <v>0</v>
      </c>
      <c r="I194" s="47">
        <f t="shared" si="105"/>
        <v>0</v>
      </c>
      <c r="J194" s="47">
        <f>IF(AND($AL$7&gt;0,OutputOsiris!$A194&lt;&gt;"9999999"),VLOOKUP(OutputOsiris!A194,$AI$9:$AL$1008,4,FALSE),"")</f>
        <v>0</v>
      </c>
      <c r="K194" s="47">
        <f t="shared" si="106"/>
        <v>0</v>
      </c>
      <c r="L194" s="47" t="str">
        <f>IF(AND($AQ$7&gt;0,OutputOsiris!$A194&lt;&gt;"9999999"),VLOOKUP(OutputOsiris!A194,$AN$9:$AQ$1008,4,FALSE),"")</f>
        <v/>
      </c>
      <c r="M194" s="47" t="str">
        <f t="shared" si="107"/>
        <v/>
      </c>
      <c r="N194" s="47" t="str">
        <f>IF(AND($AV$7&gt;0,OutputOsiris!$A194&lt;&gt;"9999999"),VLOOKUP(OutputOsiris!A194,$AS$9:$AV$1008,4,FALSE),"")</f>
        <v/>
      </c>
      <c r="O194" s="47" t="str">
        <f t="shared" si="108"/>
        <v/>
      </c>
      <c r="P194" s="47" t="str">
        <f>IF(AND($BA$7&gt;0,OutputOsiris!$A194&lt;&gt;"9999999"),VLOOKUP(OutputOsiris!A194,$AX$9:$BA$1008,4,FALSE),"")</f>
        <v/>
      </c>
      <c r="Q194" s="47" t="str">
        <f t="shared" si="109"/>
        <v/>
      </c>
      <c r="R194" s="47" t="str">
        <f>IF(AND($BF$7&gt;0,OutputOsiris!$A194&lt;&gt;"9999999"),VLOOKUP(OutputOsiris!A194,$BC$9:$BF$1008,4,FALSE),"")</f>
        <v/>
      </c>
      <c r="S194" s="47" t="str">
        <f t="shared" si="110"/>
        <v/>
      </c>
      <c r="T194" s="47" t="str">
        <f>IF(AND($BK$7&gt;0,OutputOsiris!$A194&lt;&gt;"9999999"),VLOOKUP(OutputOsiris!A194,$BH$9:$BK$1008,4,FALSE),"")</f>
        <v/>
      </c>
      <c r="U194" s="47" t="str">
        <f t="shared" si="111"/>
        <v/>
      </c>
      <c r="V194" s="47" t="str">
        <f>IF(AND($BP$7&gt;0,OutputOsiris!$A194&lt;&gt;"9999999"),VLOOKUP(OutputOsiris!A194,$BM$9:$BP$1008,4,FALSE),"")</f>
        <v/>
      </c>
      <c r="W194" s="47" t="str">
        <f t="shared" si="112"/>
        <v/>
      </c>
      <c r="X194" s="47" t="str">
        <f>IF(AND($BU$7&gt;0,OutputOsiris!$A194&lt;&gt;"9999999"),VLOOKUP(OutputOsiris!A194,$BR$9:$BU$1008,4,FALSE),"")</f>
        <v/>
      </c>
      <c r="Y194" s="47" t="str">
        <f t="shared" si="113"/>
        <v/>
      </c>
      <c r="Z194" s="47" t="str">
        <f>IF(AND($BZ$7&gt;0,OutputOsiris!$A194&lt;&gt;"9999999"),VLOOKUP(OutputOsiris!A194,$BW$9:$BZ$1008,4,FALSE),"")</f>
        <v/>
      </c>
      <c r="AA194" s="47" t="str">
        <f t="shared" si="114"/>
        <v/>
      </c>
      <c r="AB194" s="47">
        <f t="shared" si="115"/>
        <v>0</v>
      </c>
      <c r="AC194" s="47">
        <f t="shared" si="116"/>
        <v>0</v>
      </c>
      <c r="AD194" s="47" t="str">
        <f t="shared" si="117"/>
        <v/>
      </c>
      <c r="AE194" s="48" t="str">
        <f>IF(ISBLANK(AF194),"",VLOOKUP(AD194,OutputOsiris!$A$9:$A$1008,1,FALSE))</f>
        <v/>
      </c>
      <c r="AF194" s="111"/>
      <c r="AG194" s="78"/>
      <c r="AH194" s="148" t="str">
        <f t="shared" si="91"/>
        <v/>
      </c>
      <c r="AI194" s="47" t="str">
        <f t="shared" si="118"/>
        <v/>
      </c>
      <c r="AJ194" s="48" t="str">
        <f>IF(ISBLANK(AK194),"",VLOOKUP(AI194,OutputOsiris!$A$9:$A$1008,1,FALSE))</f>
        <v/>
      </c>
      <c r="AK194" s="112"/>
      <c r="AL194" s="78"/>
      <c r="AM194" s="148" t="str">
        <f t="shared" si="92"/>
        <v/>
      </c>
      <c r="AN194" s="47" t="str">
        <f t="shared" si="119"/>
        <v/>
      </c>
      <c r="AO194" s="48" t="str">
        <f>IF(ISBLANK(AP194),"",VLOOKUP(AN194,OutputOsiris!$A$9:$A$1008,1,FALSE))</f>
        <v/>
      </c>
      <c r="AP194" s="111"/>
      <c r="AQ194" s="78"/>
      <c r="AR194" s="148" t="str">
        <f t="shared" si="93"/>
        <v/>
      </c>
      <c r="AS194" s="47" t="str">
        <f t="shared" si="120"/>
        <v/>
      </c>
      <c r="AT194" s="48" t="str">
        <f>IF(ISBLANK(AU194),"",VLOOKUP(AS194,OutputOsiris!$A$9:$A$1008,1,FALSE))</f>
        <v/>
      </c>
      <c r="AU194" s="111"/>
      <c r="AV194" s="78"/>
      <c r="AW194" s="148" t="str">
        <f t="shared" si="94"/>
        <v/>
      </c>
      <c r="AX194" s="47" t="str">
        <f t="shared" si="121"/>
        <v/>
      </c>
      <c r="AY194" s="48" t="str">
        <f>IF(ISBLANK(AZ194),"",VLOOKUP(AX194,OutputOsiris!$A$9:$A$1008,1,FALSE))</f>
        <v/>
      </c>
      <c r="AZ194" s="111"/>
      <c r="BA194" s="78"/>
      <c r="BB194" s="148" t="str">
        <f t="shared" si="95"/>
        <v/>
      </c>
      <c r="BC194" s="47" t="str">
        <f t="shared" si="122"/>
        <v/>
      </c>
      <c r="BD194" s="48" t="str">
        <f>IF(ISBLANK(BE194),"",VLOOKUP(BC194,OutputOsiris!$A$9:$A$1008,1,FALSE))</f>
        <v/>
      </c>
      <c r="BE194" s="111"/>
      <c r="BF194" s="78"/>
      <c r="BG194" s="148" t="str">
        <f t="shared" si="96"/>
        <v/>
      </c>
      <c r="BH194" s="47" t="str">
        <f t="shared" si="123"/>
        <v/>
      </c>
      <c r="BI194" s="48" t="str">
        <f>IF(ISBLANK(BJ194),"",VLOOKUP(BH194,OutputOsiris!$A$9:$A$1008,1,FALSE))</f>
        <v/>
      </c>
      <c r="BJ194" s="111"/>
      <c r="BK194" s="78"/>
      <c r="BL194" s="148" t="str">
        <f t="shared" si="97"/>
        <v/>
      </c>
      <c r="BM194" s="47" t="str">
        <f t="shared" si="124"/>
        <v/>
      </c>
      <c r="BN194" s="48" t="str">
        <f>IF(ISBLANK(BO194),"",VLOOKUP(BM194,OutputOsiris!$A$9:$A$1008,1,FALSE))</f>
        <v/>
      </c>
      <c r="BO194" s="111"/>
      <c r="BP194" s="78"/>
      <c r="BQ194" s="148" t="str">
        <f t="shared" si="98"/>
        <v/>
      </c>
      <c r="BR194" s="47" t="str">
        <f t="shared" si="125"/>
        <v/>
      </c>
      <c r="BS194" s="48" t="str">
        <f>IF(ISBLANK(BT194),"",VLOOKUP(BR194,OutputOsiris!$A$9:$A$1008,1,FALSE))</f>
        <v/>
      </c>
      <c r="BT194" s="111"/>
      <c r="BU194" s="78"/>
      <c r="BV194" s="148" t="str">
        <f t="shared" si="99"/>
        <v/>
      </c>
      <c r="BW194" s="47" t="str">
        <f t="shared" si="126"/>
        <v/>
      </c>
      <c r="BX194" s="48" t="str">
        <f>IF(ISBLANK(BY194),"",VLOOKUP(BW194,OutputOsiris!$A$9:$A$1008,1,FALSE))</f>
        <v/>
      </c>
      <c r="BY194" s="111"/>
      <c r="BZ194" s="78"/>
      <c r="CA194" s="148" t="str">
        <f t="shared" si="100"/>
        <v/>
      </c>
    </row>
    <row r="195" spans="1:79" x14ac:dyDescent="0.2">
      <c r="A195" s="47" t="str">
        <f>IF($H$1="Score",IF(OutputOsiris!A195&lt;&gt;"9999999",OutputOsiris!A195,""),"")</f>
        <v/>
      </c>
      <c r="B195" s="76" t="str">
        <f t="shared" si="101"/>
        <v/>
      </c>
      <c r="C195" s="143" t="str">
        <f t="shared" si="102"/>
        <v/>
      </c>
      <c r="D195" s="47" t="str">
        <f>IF($H$1="Cijfer",IF(OutputOsiris!A195&lt;&gt;"9999999",OutputOsiris!A195,""),"")</f>
        <v/>
      </c>
      <c r="E195" s="76" t="str">
        <f t="shared" si="103"/>
        <v/>
      </c>
      <c r="F195" s="143" t="str">
        <f t="shared" si="104"/>
        <v/>
      </c>
      <c r="G195" s="47" t="str">
        <f>IF(ISBLANK(OutputOsiris!B195),"",OutputOsiris!B195)</f>
        <v/>
      </c>
      <c r="H195" s="47">
        <f>IF(AND($AG$7&gt;0,OutputOsiris!$A195&lt;&gt;"9999999"),VLOOKUP(OutputOsiris!A195,$AD$9:$AG$1008,4,FALSE),"")</f>
        <v>0</v>
      </c>
      <c r="I195" s="47">
        <f t="shared" si="105"/>
        <v>0</v>
      </c>
      <c r="J195" s="47">
        <f>IF(AND($AL$7&gt;0,OutputOsiris!$A195&lt;&gt;"9999999"),VLOOKUP(OutputOsiris!A195,$AI$9:$AL$1008,4,FALSE),"")</f>
        <v>0</v>
      </c>
      <c r="K195" s="47">
        <f t="shared" si="106"/>
        <v>0</v>
      </c>
      <c r="L195" s="47" t="str">
        <f>IF(AND($AQ$7&gt;0,OutputOsiris!$A195&lt;&gt;"9999999"),VLOOKUP(OutputOsiris!A195,$AN$9:$AQ$1008,4,FALSE),"")</f>
        <v/>
      </c>
      <c r="M195" s="47" t="str">
        <f t="shared" si="107"/>
        <v/>
      </c>
      <c r="N195" s="47" t="str">
        <f>IF(AND($AV$7&gt;0,OutputOsiris!$A195&lt;&gt;"9999999"),VLOOKUP(OutputOsiris!A195,$AS$9:$AV$1008,4,FALSE),"")</f>
        <v/>
      </c>
      <c r="O195" s="47" t="str">
        <f t="shared" si="108"/>
        <v/>
      </c>
      <c r="P195" s="47" t="str">
        <f>IF(AND($BA$7&gt;0,OutputOsiris!$A195&lt;&gt;"9999999"),VLOOKUP(OutputOsiris!A195,$AX$9:$BA$1008,4,FALSE),"")</f>
        <v/>
      </c>
      <c r="Q195" s="47" t="str">
        <f t="shared" si="109"/>
        <v/>
      </c>
      <c r="R195" s="47" t="str">
        <f>IF(AND($BF$7&gt;0,OutputOsiris!$A195&lt;&gt;"9999999"),VLOOKUP(OutputOsiris!A195,$BC$9:$BF$1008,4,FALSE),"")</f>
        <v/>
      </c>
      <c r="S195" s="47" t="str">
        <f t="shared" si="110"/>
        <v/>
      </c>
      <c r="T195" s="47" t="str">
        <f>IF(AND($BK$7&gt;0,OutputOsiris!$A195&lt;&gt;"9999999"),VLOOKUP(OutputOsiris!A195,$BH$9:$BK$1008,4,FALSE),"")</f>
        <v/>
      </c>
      <c r="U195" s="47" t="str">
        <f t="shared" si="111"/>
        <v/>
      </c>
      <c r="V195" s="47" t="str">
        <f>IF(AND($BP$7&gt;0,OutputOsiris!$A195&lt;&gt;"9999999"),VLOOKUP(OutputOsiris!A195,$BM$9:$BP$1008,4,FALSE),"")</f>
        <v/>
      </c>
      <c r="W195" s="47" t="str">
        <f t="shared" si="112"/>
        <v/>
      </c>
      <c r="X195" s="47" t="str">
        <f>IF(AND($BU$7&gt;0,OutputOsiris!$A195&lt;&gt;"9999999"),VLOOKUP(OutputOsiris!A195,$BR$9:$BU$1008,4,FALSE),"")</f>
        <v/>
      </c>
      <c r="Y195" s="47" t="str">
        <f t="shared" si="113"/>
        <v/>
      </c>
      <c r="Z195" s="47" t="str">
        <f>IF(AND($BZ$7&gt;0,OutputOsiris!$A195&lt;&gt;"9999999"),VLOOKUP(OutputOsiris!A195,$BW$9:$BZ$1008,4,FALSE),"")</f>
        <v/>
      </c>
      <c r="AA195" s="47" t="str">
        <f t="shared" si="114"/>
        <v/>
      </c>
      <c r="AB195" s="47">
        <f t="shared" si="115"/>
        <v>0</v>
      </c>
      <c r="AC195" s="47">
        <f t="shared" si="116"/>
        <v>0</v>
      </c>
      <c r="AD195" s="47" t="str">
        <f t="shared" si="117"/>
        <v/>
      </c>
      <c r="AE195" s="48" t="str">
        <f>IF(ISBLANK(AF195),"",VLOOKUP(AD195,OutputOsiris!$A$9:$A$1008,1,FALSE))</f>
        <v/>
      </c>
      <c r="AF195" s="111"/>
      <c r="AG195" s="78"/>
      <c r="AH195" s="148" t="str">
        <f t="shared" si="91"/>
        <v/>
      </c>
      <c r="AI195" s="47" t="str">
        <f t="shared" si="118"/>
        <v/>
      </c>
      <c r="AJ195" s="48" t="str">
        <f>IF(ISBLANK(AK195),"",VLOOKUP(AI195,OutputOsiris!$A$9:$A$1008,1,FALSE))</f>
        <v/>
      </c>
      <c r="AK195" s="112"/>
      <c r="AL195" s="78"/>
      <c r="AM195" s="148" t="str">
        <f t="shared" si="92"/>
        <v/>
      </c>
      <c r="AN195" s="47" t="str">
        <f t="shared" si="119"/>
        <v/>
      </c>
      <c r="AO195" s="48" t="str">
        <f>IF(ISBLANK(AP195),"",VLOOKUP(AN195,OutputOsiris!$A$9:$A$1008,1,FALSE))</f>
        <v/>
      </c>
      <c r="AP195" s="111"/>
      <c r="AQ195" s="78"/>
      <c r="AR195" s="148" t="str">
        <f t="shared" si="93"/>
        <v/>
      </c>
      <c r="AS195" s="47" t="str">
        <f t="shared" si="120"/>
        <v/>
      </c>
      <c r="AT195" s="48" t="str">
        <f>IF(ISBLANK(AU195),"",VLOOKUP(AS195,OutputOsiris!$A$9:$A$1008,1,FALSE))</f>
        <v/>
      </c>
      <c r="AU195" s="111"/>
      <c r="AV195" s="78"/>
      <c r="AW195" s="148" t="str">
        <f t="shared" si="94"/>
        <v/>
      </c>
      <c r="AX195" s="47" t="str">
        <f t="shared" si="121"/>
        <v/>
      </c>
      <c r="AY195" s="48" t="str">
        <f>IF(ISBLANK(AZ195),"",VLOOKUP(AX195,OutputOsiris!$A$9:$A$1008,1,FALSE))</f>
        <v/>
      </c>
      <c r="AZ195" s="111"/>
      <c r="BA195" s="78"/>
      <c r="BB195" s="148" t="str">
        <f t="shared" si="95"/>
        <v/>
      </c>
      <c r="BC195" s="47" t="str">
        <f t="shared" si="122"/>
        <v/>
      </c>
      <c r="BD195" s="48" t="str">
        <f>IF(ISBLANK(BE195),"",VLOOKUP(BC195,OutputOsiris!$A$9:$A$1008,1,FALSE))</f>
        <v/>
      </c>
      <c r="BE195" s="111"/>
      <c r="BF195" s="78"/>
      <c r="BG195" s="148" t="str">
        <f t="shared" si="96"/>
        <v/>
      </c>
      <c r="BH195" s="47" t="str">
        <f t="shared" si="123"/>
        <v/>
      </c>
      <c r="BI195" s="48" t="str">
        <f>IF(ISBLANK(BJ195),"",VLOOKUP(BH195,OutputOsiris!$A$9:$A$1008,1,FALSE))</f>
        <v/>
      </c>
      <c r="BJ195" s="111"/>
      <c r="BK195" s="78"/>
      <c r="BL195" s="148" t="str">
        <f t="shared" si="97"/>
        <v/>
      </c>
      <c r="BM195" s="47" t="str">
        <f t="shared" si="124"/>
        <v/>
      </c>
      <c r="BN195" s="48" t="str">
        <f>IF(ISBLANK(BO195),"",VLOOKUP(BM195,OutputOsiris!$A$9:$A$1008,1,FALSE))</f>
        <v/>
      </c>
      <c r="BO195" s="111"/>
      <c r="BP195" s="78"/>
      <c r="BQ195" s="148" t="str">
        <f t="shared" si="98"/>
        <v/>
      </c>
      <c r="BR195" s="47" t="str">
        <f t="shared" si="125"/>
        <v/>
      </c>
      <c r="BS195" s="48" t="str">
        <f>IF(ISBLANK(BT195),"",VLOOKUP(BR195,OutputOsiris!$A$9:$A$1008,1,FALSE))</f>
        <v/>
      </c>
      <c r="BT195" s="111"/>
      <c r="BU195" s="78"/>
      <c r="BV195" s="148" t="str">
        <f t="shared" si="99"/>
        <v/>
      </c>
      <c r="BW195" s="47" t="str">
        <f t="shared" si="126"/>
        <v/>
      </c>
      <c r="BX195" s="48" t="str">
        <f>IF(ISBLANK(BY195),"",VLOOKUP(BW195,OutputOsiris!$A$9:$A$1008,1,FALSE))</f>
        <v/>
      </c>
      <c r="BY195" s="111"/>
      <c r="BZ195" s="78"/>
      <c r="CA195" s="148" t="str">
        <f t="shared" si="100"/>
        <v/>
      </c>
    </row>
    <row r="196" spans="1:79" x14ac:dyDescent="0.2">
      <c r="A196" s="47" t="str">
        <f>IF($H$1="Score",IF(OutputOsiris!A196&lt;&gt;"9999999",OutputOsiris!A196,""),"")</f>
        <v/>
      </c>
      <c r="B196" s="76" t="str">
        <f t="shared" si="101"/>
        <v/>
      </c>
      <c r="C196" s="143" t="str">
        <f t="shared" si="102"/>
        <v/>
      </c>
      <c r="D196" s="47" t="str">
        <f>IF($H$1="Cijfer",IF(OutputOsiris!A196&lt;&gt;"9999999",OutputOsiris!A196,""),"")</f>
        <v/>
      </c>
      <c r="E196" s="76" t="str">
        <f t="shared" si="103"/>
        <v/>
      </c>
      <c r="F196" s="143" t="str">
        <f t="shared" si="104"/>
        <v/>
      </c>
      <c r="G196" s="47" t="str">
        <f>IF(ISBLANK(OutputOsiris!B196),"",OutputOsiris!B196)</f>
        <v/>
      </c>
      <c r="H196" s="47">
        <f>IF(AND($AG$7&gt;0,OutputOsiris!$A196&lt;&gt;"9999999"),VLOOKUP(OutputOsiris!A196,$AD$9:$AG$1008,4,FALSE),"")</f>
        <v>0</v>
      </c>
      <c r="I196" s="47">
        <f t="shared" si="105"/>
        <v>0</v>
      </c>
      <c r="J196" s="47">
        <f>IF(AND($AL$7&gt;0,OutputOsiris!$A196&lt;&gt;"9999999"),VLOOKUP(OutputOsiris!A196,$AI$9:$AL$1008,4,FALSE),"")</f>
        <v>0</v>
      </c>
      <c r="K196" s="47">
        <f t="shared" si="106"/>
        <v>0</v>
      </c>
      <c r="L196" s="47" t="str">
        <f>IF(AND($AQ$7&gt;0,OutputOsiris!$A196&lt;&gt;"9999999"),VLOOKUP(OutputOsiris!A196,$AN$9:$AQ$1008,4,FALSE),"")</f>
        <v/>
      </c>
      <c r="M196" s="47" t="str">
        <f t="shared" si="107"/>
        <v/>
      </c>
      <c r="N196" s="47" t="str">
        <f>IF(AND($AV$7&gt;0,OutputOsiris!$A196&lt;&gt;"9999999"),VLOOKUP(OutputOsiris!A196,$AS$9:$AV$1008,4,FALSE),"")</f>
        <v/>
      </c>
      <c r="O196" s="47" t="str">
        <f t="shared" si="108"/>
        <v/>
      </c>
      <c r="P196" s="47" t="str">
        <f>IF(AND($BA$7&gt;0,OutputOsiris!$A196&lt;&gt;"9999999"),VLOOKUP(OutputOsiris!A196,$AX$9:$BA$1008,4,FALSE),"")</f>
        <v/>
      </c>
      <c r="Q196" s="47" t="str">
        <f t="shared" si="109"/>
        <v/>
      </c>
      <c r="R196" s="47" t="str">
        <f>IF(AND($BF$7&gt;0,OutputOsiris!$A196&lt;&gt;"9999999"),VLOOKUP(OutputOsiris!A196,$BC$9:$BF$1008,4,FALSE),"")</f>
        <v/>
      </c>
      <c r="S196" s="47" t="str">
        <f t="shared" si="110"/>
        <v/>
      </c>
      <c r="T196" s="47" t="str">
        <f>IF(AND($BK$7&gt;0,OutputOsiris!$A196&lt;&gt;"9999999"),VLOOKUP(OutputOsiris!A196,$BH$9:$BK$1008,4,FALSE),"")</f>
        <v/>
      </c>
      <c r="U196" s="47" t="str">
        <f t="shared" si="111"/>
        <v/>
      </c>
      <c r="V196" s="47" t="str">
        <f>IF(AND($BP$7&gt;0,OutputOsiris!$A196&lt;&gt;"9999999"),VLOOKUP(OutputOsiris!A196,$BM$9:$BP$1008,4,FALSE),"")</f>
        <v/>
      </c>
      <c r="W196" s="47" t="str">
        <f t="shared" si="112"/>
        <v/>
      </c>
      <c r="X196" s="47" t="str">
        <f>IF(AND($BU$7&gt;0,OutputOsiris!$A196&lt;&gt;"9999999"),VLOOKUP(OutputOsiris!A196,$BR$9:$BU$1008,4,FALSE),"")</f>
        <v/>
      </c>
      <c r="Y196" s="47" t="str">
        <f t="shared" si="113"/>
        <v/>
      </c>
      <c r="Z196" s="47" t="str">
        <f>IF(AND($BZ$7&gt;0,OutputOsiris!$A196&lt;&gt;"9999999"),VLOOKUP(OutputOsiris!A196,$BW$9:$BZ$1008,4,FALSE),"")</f>
        <v/>
      </c>
      <c r="AA196" s="47" t="str">
        <f t="shared" si="114"/>
        <v/>
      </c>
      <c r="AB196" s="47">
        <f t="shared" si="115"/>
        <v>0</v>
      </c>
      <c r="AC196" s="47">
        <f t="shared" si="116"/>
        <v>0</v>
      </c>
      <c r="AD196" s="47" t="str">
        <f t="shared" si="117"/>
        <v/>
      </c>
      <c r="AE196" s="48" t="str">
        <f>IF(ISBLANK(AF196),"",VLOOKUP(AD196,OutputOsiris!$A$9:$A$1008,1,FALSE))</f>
        <v/>
      </c>
      <c r="AF196" s="111"/>
      <c r="AG196" s="78"/>
      <c r="AH196" s="148" t="str">
        <f t="shared" si="91"/>
        <v/>
      </c>
      <c r="AI196" s="47" t="str">
        <f t="shared" si="118"/>
        <v/>
      </c>
      <c r="AJ196" s="48" t="str">
        <f>IF(ISBLANK(AK196),"",VLOOKUP(AI196,OutputOsiris!$A$9:$A$1008,1,FALSE))</f>
        <v/>
      </c>
      <c r="AK196" s="112"/>
      <c r="AL196" s="78"/>
      <c r="AM196" s="148" t="str">
        <f t="shared" si="92"/>
        <v/>
      </c>
      <c r="AN196" s="47" t="str">
        <f t="shared" si="119"/>
        <v/>
      </c>
      <c r="AO196" s="48" t="str">
        <f>IF(ISBLANK(AP196),"",VLOOKUP(AN196,OutputOsiris!$A$9:$A$1008,1,FALSE))</f>
        <v/>
      </c>
      <c r="AP196" s="111"/>
      <c r="AQ196" s="78"/>
      <c r="AR196" s="148" t="str">
        <f t="shared" si="93"/>
        <v/>
      </c>
      <c r="AS196" s="47" t="str">
        <f t="shared" si="120"/>
        <v/>
      </c>
      <c r="AT196" s="48" t="str">
        <f>IF(ISBLANK(AU196),"",VLOOKUP(AS196,OutputOsiris!$A$9:$A$1008,1,FALSE))</f>
        <v/>
      </c>
      <c r="AU196" s="111"/>
      <c r="AV196" s="78"/>
      <c r="AW196" s="148" t="str">
        <f t="shared" si="94"/>
        <v/>
      </c>
      <c r="AX196" s="47" t="str">
        <f t="shared" si="121"/>
        <v/>
      </c>
      <c r="AY196" s="48" t="str">
        <f>IF(ISBLANK(AZ196),"",VLOOKUP(AX196,OutputOsiris!$A$9:$A$1008,1,FALSE))</f>
        <v/>
      </c>
      <c r="AZ196" s="111"/>
      <c r="BA196" s="78"/>
      <c r="BB196" s="148" t="str">
        <f t="shared" si="95"/>
        <v/>
      </c>
      <c r="BC196" s="47" t="str">
        <f t="shared" si="122"/>
        <v/>
      </c>
      <c r="BD196" s="48" t="str">
        <f>IF(ISBLANK(BE196),"",VLOOKUP(BC196,OutputOsiris!$A$9:$A$1008,1,FALSE))</f>
        <v/>
      </c>
      <c r="BE196" s="111"/>
      <c r="BF196" s="78"/>
      <c r="BG196" s="148" t="str">
        <f t="shared" si="96"/>
        <v/>
      </c>
      <c r="BH196" s="47" t="str">
        <f t="shared" si="123"/>
        <v/>
      </c>
      <c r="BI196" s="48" t="str">
        <f>IF(ISBLANK(BJ196),"",VLOOKUP(BH196,OutputOsiris!$A$9:$A$1008,1,FALSE))</f>
        <v/>
      </c>
      <c r="BJ196" s="111"/>
      <c r="BK196" s="78"/>
      <c r="BL196" s="148" t="str">
        <f t="shared" si="97"/>
        <v/>
      </c>
      <c r="BM196" s="47" t="str">
        <f t="shared" si="124"/>
        <v/>
      </c>
      <c r="BN196" s="48" t="str">
        <f>IF(ISBLANK(BO196),"",VLOOKUP(BM196,OutputOsiris!$A$9:$A$1008,1,FALSE))</f>
        <v/>
      </c>
      <c r="BO196" s="111"/>
      <c r="BP196" s="78"/>
      <c r="BQ196" s="148" t="str">
        <f t="shared" si="98"/>
        <v/>
      </c>
      <c r="BR196" s="47" t="str">
        <f t="shared" si="125"/>
        <v/>
      </c>
      <c r="BS196" s="48" t="str">
        <f>IF(ISBLANK(BT196),"",VLOOKUP(BR196,OutputOsiris!$A$9:$A$1008,1,FALSE))</f>
        <v/>
      </c>
      <c r="BT196" s="111"/>
      <c r="BU196" s="78"/>
      <c r="BV196" s="148" t="str">
        <f t="shared" si="99"/>
        <v/>
      </c>
      <c r="BW196" s="47" t="str">
        <f t="shared" si="126"/>
        <v/>
      </c>
      <c r="BX196" s="48" t="str">
        <f>IF(ISBLANK(BY196),"",VLOOKUP(BW196,OutputOsiris!$A$9:$A$1008,1,FALSE))</f>
        <v/>
      </c>
      <c r="BY196" s="111"/>
      <c r="BZ196" s="78"/>
      <c r="CA196" s="148" t="str">
        <f t="shared" si="100"/>
        <v/>
      </c>
    </row>
    <row r="197" spans="1:79" x14ac:dyDescent="0.2">
      <c r="A197" s="47" t="str">
        <f>IF($H$1="Score",IF(OutputOsiris!A197&lt;&gt;"9999999",OutputOsiris!A197,""),"")</f>
        <v/>
      </c>
      <c r="B197" s="76" t="str">
        <f t="shared" si="101"/>
        <v/>
      </c>
      <c r="C197" s="143" t="str">
        <f t="shared" si="102"/>
        <v/>
      </c>
      <c r="D197" s="47" t="str">
        <f>IF($H$1="Cijfer",IF(OutputOsiris!A197&lt;&gt;"9999999",OutputOsiris!A197,""),"")</f>
        <v/>
      </c>
      <c r="E197" s="76" t="str">
        <f t="shared" si="103"/>
        <v/>
      </c>
      <c r="F197" s="143" t="str">
        <f t="shared" si="104"/>
        <v/>
      </c>
      <c r="G197" s="47" t="str">
        <f>IF(ISBLANK(OutputOsiris!B197),"",OutputOsiris!B197)</f>
        <v/>
      </c>
      <c r="H197" s="47">
        <f>IF(AND($AG$7&gt;0,OutputOsiris!$A197&lt;&gt;"9999999"),VLOOKUP(OutputOsiris!A197,$AD$9:$AG$1008,4,FALSE),"")</f>
        <v>0</v>
      </c>
      <c r="I197" s="47">
        <f t="shared" si="105"/>
        <v>0</v>
      </c>
      <c r="J197" s="47">
        <f>IF(AND($AL$7&gt;0,OutputOsiris!$A197&lt;&gt;"9999999"),VLOOKUP(OutputOsiris!A197,$AI$9:$AL$1008,4,FALSE),"")</f>
        <v>0</v>
      </c>
      <c r="K197" s="47">
        <f t="shared" si="106"/>
        <v>0</v>
      </c>
      <c r="L197" s="47" t="str">
        <f>IF(AND($AQ$7&gt;0,OutputOsiris!$A197&lt;&gt;"9999999"),VLOOKUP(OutputOsiris!A197,$AN$9:$AQ$1008,4,FALSE),"")</f>
        <v/>
      </c>
      <c r="M197" s="47" t="str">
        <f t="shared" si="107"/>
        <v/>
      </c>
      <c r="N197" s="47" t="str">
        <f>IF(AND($AV$7&gt;0,OutputOsiris!$A197&lt;&gt;"9999999"),VLOOKUP(OutputOsiris!A197,$AS$9:$AV$1008,4,FALSE),"")</f>
        <v/>
      </c>
      <c r="O197" s="47" t="str">
        <f t="shared" si="108"/>
        <v/>
      </c>
      <c r="P197" s="47" t="str">
        <f>IF(AND($BA$7&gt;0,OutputOsiris!$A197&lt;&gt;"9999999"),VLOOKUP(OutputOsiris!A197,$AX$9:$BA$1008,4,FALSE),"")</f>
        <v/>
      </c>
      <c r="Q197" s="47" t="str">
        <f t="shared" si="109"/>
        <v/>
      </c>
      <c r="R197" s="47" t="str">
        <f>IF(AND($BF$7&gt;0,OutputOsiris!$A197&lt;&gt;"9999999"),VLOOKUP(OutputOsiris!A197,$BC$9:$BF$1008,4,FALSE),"")</f>
        <v/>
      </c>
      <c r="S197" s="47" t="str">
        <f t="shared" si="110"/>
        <v/>
      </c>
      <c r="T197" s="47" t="str">
        <f>IF(AND($BK$7&gt;0,OutputOsiris!$A197&lt;&gt;"9999999"),VLOOKUP(OutputOsiris!A197,$BH$9:$BK$1008,4,FALSE),"")</f>
        <v/>
      </c>
      <c r="U197" s="47" t="str">
        <f t="shared" si="111"/>
        <v/>
      </c>
      <c r="V197" s="47" t="str">
        <f>IF(AND($BP$7&gt;0,OutputOsiris!$A197&lt;&gt;"9999999"),VLOOKUP(OutputOsiris!A197,$BM$9:$BP$1008,4,FALSE),"")</f>
        <v/>
      </c>
      <c r="W197" s="47" t="str">
        <f t="shared" si="112"/>
        <v/>
      </c>
      <c r="X197" s="47" t="str">
        <f>IF(AND($BU$7&gt;0,OutputOsiris!$A197&lt;&gt;"9999999"),VLOOKUP(OutputOsiris!A197,$BR$9:$BU$1008,4,FALSE),"")</f>
        <v/>
      </c>
      <c r="Y197" s="47" t="str">
        <f t="shared" si="113"/>
        <v/>
      </c>
      <c r="Z197" s="47" t="str">
        <f>IF(AND($BZ$7&gt;0,OutputOsiris!$A197&lt;&gt;"9999999"),VLOOKUP(OutputOsiris!A197,$BW$9:$BZ$1008,4,FALSE),"")</f>
        <v/>
      </c>
      <c r="AA197" s="47" t="str">
        <f t="shared" si="114"/>
        <v/>
      </c>
      <c r="AB197" s="47">
        <f t="shared" si="115"/>
        <v>0</v>
      </c>
      <c r="AC197" s="47">
        <f t="shared" si="116"/>
        <v>0</v>
      </c>
      <c r="AD197" s="47" t="str">
        <f t="shared" si="117"/>
        <v/>
      </c>
      <c r="AE197" s="48" t="str">
        <f>IF(ISBLANK(AF197),"",VLOOKUP(AD197,OutputOsiris!$A$9:$A$1008,1,FALSE))</f>
        <v/>
      </c>
      <c r="AF197" s="111"/>
      <c r="AG197" s="78"/>
      <c r="AH197" s="148" t="str">
        <f t="shared" si="91"/>
        <v/>
      </c>
      <c r="AI197" s="47" t="str">
        <f t="shared" si="118"/>
        <v/>
      </c>
      <c r="AJ197" s="48" t="str">
        <f>IF(ISBLANK(AK197),"",VLOOKUP(AI197,OutputOsiris!$A$9:$A$1008,1,FALSE))</f>
        <v/>
      </c>
      <c r="AK197" s="112"/>
      <c r="AL197" s="78"/>
      <c r="AM197" s="148" t="str">
        <f t="shared" si="92"/>
        <v/>
      </c>
      <c r="AN197" s="47" t="str">
        <f t="shared" si="119"/>
        <v/>
      </c>
      <c r="AO197" s="48" t="str">
        <f>IF(ISBLANK(AP197),"",VLOOKUP(AN197,OutputOsiris!$A$9:$A$1008,1,FALSE))</f>
        <v/>
      </c>
      <c r="AP197" s="111"/>
      <c r="AQ197" s="78"/>
      <c r="AR197" s="148" t="str">
        <f t="shared" si="93"/>
        <v/>
      </c>
      <c r="AS197" s="47" t="str">
        <f t="shared" si="120"/>
        <v/>
      </c>
      <c r="AT197" s="48" t="str">
        <f>IF(ISBLANK(AU197),"",VLOOKUP(AS197,OutputOsiris!$A$9:$A$1008,1,FALSE))</f>
        <v/>
      </c>
      <c r="AU197" s="111"/>
      <c r="AV197" s="78"/>
      <c r="AW197" s="148" t="str">
        <f t="shared" si="94"/>
        <v/>
      </c>
      <c r="AX197" s="47" t="str">
        <f t="shared" si="121"/>
        <v/>
      </c>
      <c r="AY197" s="48" t="str">
        <f>IF(ISBLANK(AZ197),"",VLOOKUP(AX197,OutputOsiris!$A$9:$A$1008,1,FALSE))</f>
        <v/>
      </c>
      <c r="AZ197" s="111"/>
      <c r="BA197" s="78"/>
      <c r="BB197" s="148" t="str">
        <f t="shared" si="95"/>
        <v/>
      </c>
      <c r="BC197" s="47" t="str">
        <f t="shared" si="122"/>
        <v/>
      </c>
      <c r="BD197" s="48" t="str">
        <f>IF(ISBLANK(BE197),"",VLOOKUP(BC197,OutputOsiris!$A$9:$A$1008,1,FALSE))</f>
        <v/>
      </c>
      <c r="BE197" s="111"/>
      <c r="BF197" s="78"/>
      <c r="BG197" s="148" t="str">
        <f t="shared" si="96"/>
        <v/>
      </c>
      <c r="BH197" s="47" t="str">
        <f t="shared" si="123"/>
        <v/>
      </c>
      <c r="BI197" s="48" t="str">
        <f>IF(ISBLANK(BJ197),"",VLOOKUP(BH197,OutputOsiris!$A$9:$A$1008,1,FALSE))</f>
        <v/>
      </c>
      <c r="BJ197" s="111"/>
      <c r="BK197" s="78"/>
      <c r="BL197" s="148" t="str">
        <f t="shared" si="97"/>
        <v/>
      </c>
      <c r="BM197" s="47" t="str">
        <f t="shared" si="124"/>
        <v/>
      </c>
      <c r="BN197" s="48" t="str">
        <f>IF(ISBLANK(BO197),"",VLOOKUP(BM197,OutputOsiris!$A$9:$A$1008,1,FALSE))</f>
        <v/>
      </c>
      <c r="BO197" s="111"/>
      <c r="BP197" s="78"/>
      <c r="BQ197" s="148" t="str">
        <f t="shared" si="98"/>
        <v/>
      </c>
      <c r="BR197" s="47" t="str">
        <f t="shared" si="125"/>
        <v/>
      </c>
      <c r="BS197" s="48" t="str">
        <f>IF(ISBLANK(BT197),"",VLOOKUP(BR197,OutputOsiris!$A$9:$A$1008,1,FALSE))</f>
        <v/>
      </c>
      <c r="BT197" s="111"/>
      <c r="BU197" s="78"/>
      <c r="BV197" s="148" t="str">
        <f t="shared" si="99"/>
        <v/>
      </c>
      <c r="BW197" s="47" t="str">
        <f t="shared" si="126"/>
        <v/>
      </c>
      <c r="BX197" s="48" t="str">
        <f>IF(ISBLANK(BY197),"",VLOOKUP(BW197,OutputOsiris!$A$9:$A$1008,1,FALSE))</f>
        <v/>
      </c>
      <c r="BY197" s="111"/>
      <c r="BZ197" s="78"/>
      <c r="CA197" s="148" t="str">
        <f t="shared" si="100"/>
        <v/>
      </c>
    </row>
    <row r="198" spans="1:79" x14ac:dyDescent="0.2">
      <c r="A198" s="47" t="str">
        <f>IF($H$1="Score",IF(OutputOsiris!A198&lt;&gt;"9999999",OutputOsiris!A198,""),"")</f>
        <v/>
      </c>
      <c r="B198" s="76" t="str">
        <f t="shared" si="101"/>
        <v/>
      </c>
      <c r="C198" s="143" t="str">
        <f t="shared" si="102"/>
        <v/>
      </c>
      <c r="D198" s="47" t="str">
        <f>IF($H$1="Cijfer",IF(OutputOsiris!A198&lt;&gt;"9999999",OutputOsiris!A198,""),"")</f>
        <v/>
      </c>
      <c r="E198" s="76" t="str">
        <f t="shared" si="103"/>
        <v/>
      </c>
      <c r="F198" s="143" t="str">
        <f t="shared" si="104"/>
        <v/>
      </c>
      <c r="G198" s="47" t="str">
        <f>IF(ISBLANK(OutputOsiris!B198),"",OutputOsiris!B198)</f>
        <v/>
      </c>
      <c r="H198" s="47">
        <f>IF(AND($AG$7&gt;0,OutputOsiris!$A198&lt;&gt;"9999999"),VLOOKUP(OutputOsiris!A198,$AD$9:$AG$1008,4,FALSE),"")</f>
        <v>0</v>
      </c>
      <c r="I198" s="47">
        <f t="shared" si="105"/>
        <v>0</v>
      </c>
      <c r="J198" s="47">
        <f>IF(AND($AL$7&gt;0,OutputOsiris!$A198&lt;&gt;"9999999"),VLOOKUP(OutputOsiris!A198,$AI$9:$AL$1008,4,FALSE),"")</f>
        <v>0</v>
      </c>
      <c r="K198" s="47">
        <f t="shared" si="106"/>
        <v>0</v>
      </c>
      <c r="L198" s="47" t="str">
        <f>IF(AND($AQ$7&gt;0,OutputOsiris!$A198&lt;&gt;"9999999"),VLOOKUP(OutputOsiris!A198,$AN$9:$AQ$1008,4,FALSE),"")</f>
        <v/>
      </c>
      <c r="M198" s="47" t="str">
        <f t="shared" si="107"/>
        <v/>
      </c>
      <c r="N198" s="47" t="str">
        <f>IF(AND($AV$7&gt;0,OutputOsiris!$A198&lt;&gt;"9999999"),VLOOKUP(OutputOsiris!A198,$AS$9:$AV$1008,4,FALSE),"")</f>
        <v/>
      </c>
      <c r="O198" s="47" t="str">
        <f t="shared" si="108"/>
        <v/>
      </c>
      <c r="P198" s="47" t="str">
        <f>IF(AND($BA$7&gt;0,OutputOsiris!$A198&lt;&gt;"9999999"),VLOOKUP(OutputOsiris!A198,$AX$9:$BA$1008,4,FALSE),"")</f>
        <v/>
      </c>
      <c r="Q198" s="47" t="str">
        <f t="shared" si="109"/>
        <v/>
      </c>
      <c r="R198" s="47" t="str">
        <f>IF(AND($BF$7&gt;0,OutputOsiris!$A198&lt;&gt;"9999999"),VLOOKUP(OutputOsiris!A198,$BC$9:$BF$1008,4,FALSE),"")</f>
        <v/>
      </c>
      <c r="S198" s="47" t="str">
        <f t="shared" si="110"/>
        <v/>
      </c>
      <c r="T198" s="47" t="str">
        <f>IF(AND($BK$7&gt;0,OutputOsiris!$A198&lt;&gt;"9999999"),VLOOKUP(OutputOsiris!A198,$BH$9:$BK$1008,4,FALSE),"")</f>
        <v/>
      </c>
      <c r="U198" s="47" t="str">
        <f t="shared" si="111"/>
        <v/>
      </c>
      <c r="V198" s="47" t="str">
        <f>IF(AND($BP$7&gt;0,OutputOsiris!$A198&lt;&gt;"9999999"),VLOOKUP(OutputOsiris!A198,$BM$9:$BP$1008,4,FALSE),"")</f>
        <v/>
      </c>
      <c r="W198" s="47" t="str">
        <f t="shared" si="112"/>
        <v/>
      </c>
      <c r="X198" s="47" t="str">
        <f>IF(AND($BU$7&gt;0,OutputOsiris!$A198&lt;&gt;"9999999"),VLOOKUP(OutputOsiris!A198,$BR$9:$BU$1008,4,FALSE),"")</f>
        <v/>
      </c>
      <c r="Y198" s="47" t="str">
        <f t="shared" si="113"/>
        <v/>
      </c>
      <c r="Z198" s="47" t="str">
        <f>IF(AND($BZ$7&gt;0,OutputOsiris!$A198&lt;&gt;"9999999"),VLOOKUP(OutputOsiris!A198,$BW$9:$BZ$1008,4,FALSE),"")</f>
        <v/>
      </c>
      <c r="AA198" s="47" t="str">
        <f t="shared" si="114"/>
        <v/>
      </c>
      <c r="AB198" s="47">
        <f t="shared" si="115"/>
        <v>0</v>
      </c>
      <c r="AC198" s="47">
        <f t="shared" si="116"/>
        <v>0</v>
      </c>
      <c r="AD198" s="47" t="str">
        <f t="shared" si="117"/>
        <v/>
      </c>
      <c r="AE198" s="48" t="str">
        <f>IF(ISBLANK(AF198),"",VLOOKUP(AD198,OutputOsiris!$A$9:$A$1008,1,FALSE))</f>
        <v/>
      </c>
      <c r="AF198" s="111"/>
      <c r="AG198" s="78"/>
      <c r="AH198" s="148" t="str">
        <f t="shared" si="91"/>
        <v/>
      </c>
      <c r="AI198" s="47" t="str">
        <f t="shared" si="118"/>
        <v/>
      </c>
      <c r="AJ198" s="48" t="str">
        <f>IF(ISBLANK(AK198),"",VLOOKUP(AI198,OutputOsiris!$A$9:$A$1008,1,FALSE))</f>
        <v/>
      </c>
      <c r="AK198" s="112"/>
      <c r="AL198" s="78"/>
      <c r="AM198" s="148" t="str">
        <f t="shared" si="92"/>
        <v/>
      </c>
      <c r="AN198" s="47" t="str">
        <f t="shared" si="119"/>
        <v/>
      </c>
      <c r="AO198" s="48" t="str">
        <f>IF(ISBLANK(AP198),"",VLOOKUP(AN198,OutputOsiris!$A$9:$A$1008,1,FALSE))</f>
        <v/>
      </c>
      <c r="AP198" s="111"/>
      <c r="AQ198" s="78"/>
      <c r="AR198" s="148" t="str">
        <f t="shared" si="93"/>
        <v/>
      </c>
      <c r="AS198" s="47" t="str">
        <f t="shared" si="120"/>
        <v/>
      </c>
      <c r="AT198" s="48" t="str">
        <f>IF(ISBLANK(AU198),"",VLOOKUP(AS198,OutputOsiris!$A$9:$A$1008,1,FALSE))</f>
        <v/>
      </c>
      <c r="AU198" s="111"/>
      <c r="AV198" s="78"/>
      <c r="AW198" s="148" t="str">
        <f t="shared" si="94"/>
        <v/>
      </c>
      <c r="AX198" s="47" t="str">
        <f t="shared" si="121"/>
        <v/>
      </c>
      <c r="AY198" s="48" t="str">
        <f>IF(ISBLANK(AZ198),"",VLOOKUP(AX198,OutputOsiris!$A$9:$A$1008,1,FALSE))</f>
        <v/>
      </c>
      <c r="AZ198" s="111"/>
      <c r="BA198" s="78"/>
      <c r="BB198" s="148" t="str">
        <f t="shared" si="95"/>
        <v/>
      </c>
      <c r="BC198" s="47" t="str">
        <f t="shared" si="122"/>
        <v/>
      </c>
      <c r="BD198" s="48" t="str">
        <f>IF(ISBLANK(BE198),"",VLOOKUP(BC198,OutputOsiris!$A$9:$A$1008,1,FALSE))</f>
        <v/>
      </c>
      <c r="BE198" s="111"/>
      <c r="BF198" s="78"/>
      <c r="BG198" s="148" t="str">
        <f t="shared" si="96"/>
        <v/>
      </c>
      <c r="BH198" s="47" t="str">
        <f t="shared" si="123"/>
        <v/>
      </c>
      <c r="BI198" s="48" t="str">
        <f>IF(ISBLANK(BJ198),"",VLOOKUP(BH198,OutputOsiris!$A$9:$A$1008,1,FALSE))</f>
        <v/>
      </c>
      <c r="BJ198" s="111"/>
      <c r="BK198" s="78"/>
      <c r="BL198" s="148" t="str">
        <f t="shared" si="97"/>
        <v/>
      </c>
      <c r="BM198" s="47" t="str">
        <f t="shared" si="124"/>
        <v/>
      </c>
      <c r="BN198" s="48" t="str">
        <f>IF(ISBLANK(BO198),"",VLOOKUP(BM198,OutputOsiris!$A$9:$A$1008,1,FALSE))</f>
        <v/>
      </c>
      <c r="BO198" s="111"/>
      <c r="BP198" s="78"/>
      <c r="BQ198" s="148" t="str">
        <f t="shared" si="98"/>
        <v/>
      </c>
      <c r="BR198" s="47" t="str">
        <f t="shared" si="125"/>
        <v/>
      </c>
      <c r="BS198" s="48" t="str">
        <f>IF(ISBLANK(BT198),"",VLOOKUP(BR198,OutputOsiris!$A$9:$A$1008,1,FALSE))</f>
        <v/>
      </c>
      <c r="BT198" s="111"/>
      <c r="BU198" s="78"/>
      <c r="BV198" s="148" t="str">
        <f t="shared" si="99"/>
        <v/>
      </c>
      <c r="BW198" s="47" t="str">
        <f t="shared" si="126"/>
        <v/>
      </c>
      <c r="BX198" s="48" t="str">
        <f>IF(ISBLANK(BY198),"",VLOOKUP(BW198,OutputOsiris!$A$9:$A$1008,1,FALSE))</f>
        <v/>
      </c>
      <c r="BY198" s="111"/>
      <c r="BZ198" s="78"/>
      <c r="CA198" s="148" t="str">
        <f t="shared" si="100"/>
        <v/>
      </c>
    </row>
    <row r="199" spans="1:79" x14ac:dyDescent="0.2">
      <c r="A199" s="47" t="str">
        <f>IF($H$1="Score",IF(OutputOsiris!A199&lt;&gt;"9999999",OutputOsiris!A199,""),"")</f>
        <v/>
      </c>
      <c r="B199" s="76" t="str">
        <f t="shared" si="101"/>
        <v/>
      </c>
      <c r="C199" s="143" t="str">
        <f t="shared" si="102"/>
        <v/>
      </c>
      <c r="D199" s="47" t="str">
        <f>IF($H$1="Cijfer",IF(OutputOsiris!A199&lt;&gt;"9999999",OutputOsiris!A199,""),"")</f>
        <v/>
      </c>
      <c r="E199" s="76" t="str">
        <f t="shared" si="103"/>
        <v/>
      </c>
      <c r="F199" s="143" t="str">
        <f t="shared" si="104"/>
        <v/>
      </c>
      <c r="G199" s="47" t="str">
        <f>IF(ISBLANK(OutputOsiris!B199),"",OutputOsiris!B199)</f>
        <v/>
      </c>
      <c r="H199" s="47">
        <f>IF(AND($AG$7&gt;0,OutputOsiris!$A199&lt;&gt;"9999999"),VLOOKUP(OutputOsiris!A199,$AD$9:$AG$1008,4,FALSE),"")</f>
        <v>0</v>
      </c>
      <c r="I199" s="47">
        <f t="shared" si="105"/>
        <v>0</v>
      </c>
      <c r="J199" s="47">
        <f>IF(AND($AL$7&gt;0,OutputOsiris!$A199&lt;&gt;"9999999"),VLOOKUP(OutputOsiris!A199,$AI$9:$AL$1008,4,FALSE),"")</f>
        <v>0</v>
      </c>
      <c r="K199" s="47">
        <f t="shared" si="106"/>
        <v>0</v>
      </c>
      <c r="L199" s="47" t="str">
        <f>IF(AND($AQ$7&gt;0,OutputOsiris!$A199&lt;&gt;"9999999"),VLOOKUP(OutputOsiris!A199,$AN$9:$AQ$1008,4,FALSE),"")</f>
        <v/>
      </c>
      <c r="M199" s="47" t="str">
        <f t="shared" si="107"/>
        <v/>
      </c>
      <c r="N199" s="47" t="str">
        <f>IF(AND($AV$7&gt;0,OutputOsiris!$A199&lt;&gt;"9999999"),VLOOKUP(OutputOsiris!A199,$AS$9:$AV$1008,4,FALSE),"")</f>
        <v/>
      </c>
      <c r="O199" s="47" t="str">
        <f t="shared" si="108"/>
        <v/>
      </c>
      <c r="P199" s="47" t="str">
        <f>IF(AND($BA$7&gt;0,OutputOsiris!$A199&lt;&gt;"9999999"),VLOOKUP(OutputOsiris!A199,$AX$9:$BA$1008,4,FALSE),"")</f>
        <v/>
      </c>
      <c r="Q199" s="47" t="str">
        <f t="shared" si="109"/>
        <v/>
      </c>
      <c r="R199" s="47" t="str">
        <f>IF(AND($BF$7&gt;0,OutputOsiris!$A199&lt;&gt;"9999999"),VLOOKUP(OutputOsiris!A199,$BC$9:$BF$1008,4,FALSE),"")</f>
        <v/>
      </c>
      <c r="S199" s="47" t="str">
        <f t="shared" si="110"/>
        <v/>
      </c>
      <c r="T199" s="47" t="str">
        <f>IF(AND($BK$7&gt;0,OutputOsiris!$A199&lt;&gt;"9999999"),VLOOKUP(OutputOsiris!A199,$BH$9:$BK$1008,4,FALSE),"")</f>
        <v/>
      </c>
      <c r="U199" s="47" t="str">
        <f t="shared" si="111"/>
        <v/>
      </c>
      <c r="V199" s="47" t="str">
        <f>IF(AND($BP$7&gt;0,OutputOsiris!$A199&lt;&gt;"9999999"),VLOOKUP(OutputOsiris!A199,$BM$9:$BP$1008,4,FALSE),"")</f>
        <v/>
      </c>
      <c r="W199" s="47" t="str">
        <f t="shared" si="112"/>
        <v/>
      </c>
      <c r="X199" s="47" t="str">
        <f>IF(AND($BU$7&gt;0,OutputOsiris!$A199&lt;&gt;"9999999"),VLOOKUP(OutputOsiris!A199,$BR$9:$BU$1008,4,FALSE),"")</f>
        <v/>
      </c>
      <c r="Y199" s="47" t="str">
        <f t="shared" si="113"/>
        <v/>
      </c>
      <c r="Z199" s="47" t="str">
        <f>IF(AND($BZ$7&gt;0,OutputOsiris!$A199&lt;&gt;"9999999"),VLOOKUP(OutputOsiris!A199,$BW$9:$BZ$1008,4,FALSE),"")</f>
        <v/>
      </c>
      <c r="AA199" s="47" t="str">
        <f t="shared" si="114"/>
        <v/>
      </c>
      <c r="AB199" s="47">
        <f t="shared" si="115"/>
        <v>0</v>
      </c>
      <c r="AC199" s="47">
        <f t="shared" si="116"/>
        <v>0</v>
      </c>
      <c r="AD199" s="47" t="str">
        <f t="shared" si="117"/>
        <v/>
      </c>
      <c r="AE199" s="48" t="str">
        <f>IF(ISBLANK(AF199),"",VLOOKUP(AD199,OutputOsiris!$A$9:$A$1008,1,FALSE))</f>
        <v/>
      </c>
      <c r="AF199" s="111"/>
      <c r="AG199" s="78"/>
      <c r="AH199" s="148" t="str">
        <f t="shared" si="91"/>
        <v/>
      </c>
      <c r="AI199" s="47" t="str">
        <f t="shared" si="118"/>
        <v/>
      </c>
      <c r="AJ199" s="48" t="str">
        <f>IF(ISBLANK(AK199),"",VLOOKUP(AI199,OutputOsiris!$A$9:$A$1008,1,FALSE))</f>
        <v/>
      </c>
      <c r="AK199" s="112"/>
      <c r="AL199" s="78"/>
      <c r="AM199" s="148" t="str">
        <f t="shared" si="92"/>
        <v/>
      </c>
      <c r="AN199" s="47" t="str">
        <f t="shared" si="119"/>
        <v/>
      </c>
      <c r="AO199" s="48" t="str">
        <f>IF(ISBLANK(AP199),"",VLOOKUP(AN199,OutputOsiris!$A$9:$A$1008,1,FALSE))</f>
        <v/>
      </c>
      <c r="AP199" s="111"/>
      <c r="AQ199" s="78"/>
      <c r="AR199" s="148" t="str">
        <f t="shared" si="93"/>
        <v/>
      </c>
      <c r="AS199" s="47" t="str">
        <f t="shared" si="120"/>
        <v/>
      </c>
      <c r="AT199" s="48" t="str">
        <f>IF(ISBLANK(AU199),"",VLOOKUP(AS199,OutputOsiris!$A$9:$A$1008,1,FALSE))</f>
        <v/>
      </c>
      <c r="AU199" s="111"/>
      <c r="AV199" s="78"/>
      <c r="AW199" s="148" t="str">
        <f t="shared" si="94"/>
        <v/>
      </c>
      <c r="AX199" s="47" t="str">
        <f t="shared" si="121"/>
        <v/>
      </c>
      <c r="AY199" s="48" t="str">
        <f>IF(ISBLANK(AZ199),"",VLOOKUP(AX199,OutputOsiris!$A$9:$A$1008,1,FALSE))</f>
        <v/>
      </c>
      <c r="AZ199" s="111"/>
      <c r="BA199" s="78"/>
      <c r="BB199" s="148" t="str">
        <f t="shared" si="95"/>
        <v/>
      </c>
      <c r="BC199" s="47" t="str">
        <f t="shared" si="122"/>
        <v/>
      </c>
      <c r="BD199" s="48" t="str">
        <f>IF(ISBLANK(BE199),"",VLOOKUP(BC199,OutputOsiris!$A$9:$A$1008,1,FALSE))</f>
        <v/>
      </c>
      <c r="BE199" s="111"/>
      <c r="BF199" s="78"/>
      <c r="BG199" s="148" t="str">
        <f t="shared" si="96"/>
        <v/>
      </c>
      <c r="BH199" s="47" t="str">
        <f t="shared" si="123"/>
        <v/>
      </c>
      <c r="BI199" s="48" t="str">
        <f>IF(ISBLANK(BJ199),"",VLOOKUP(BH199,OutputOsiris!$A$9:$A$1008,1,FALSE))</f>
        <v/>
      </c>
      <c r="BJ199" s="111"/>
      <c r="BK199" s="78"/>
      <c r="BL199" s="148" t="str">
        <f t="shared" si="97"/>
        <v/>
      </c>
      <c r="BM199" s="47" t="str">
        <f t="shared" si="124"/>
        <v/>
      </c>
      <c r="BN199" s="48" t="str">
        <f>IF(ISBLANK(BO199),"",VLOOKUP(BM199,OutputOsiris!$A$9:$A$1008,1,FALSE))</f>
        <v/>
      </c>
      <c r="BO199" s="111"/>
      <c r="BP199" s="78"/>
      <c r="BQ199" s="148" t="str">
        <f t="shared" si="98"/>
        <v/>
      </c>
      <c r="BR199" s="47" t="str">
        <f t="shared" si="125"/>
        <v/>
      </c>
      <c r="BS199" s="48" t="str">
        <f>IF(ISBLANK(BT199),"",VLOOKUP(BR199,OutputOsiris!$A$9:$A$1008,1,FALSE))</f>
        <v/>
      </c>
      <c r="BT199" s="111"/>
      <c r="BU199" s="78"/>
      <c r="BV199" s="148" t="str">
        <f t="shared" si="99"/>
        <v/>
      </c>
      <c r="BW199" s="47" t="str">
        <f t="shared" si="126"/>
        <v/>
      </c>
      <c r="BX199" s="48" t="str">
        <f>IF(ISBLANK(BY199),"",VLOOKUP(BW199,OutputOsiris!$A$9:$A$1008,1,FALSE))</f>
        <v/>
      </c>
      <c r="BY199" s="111"/>
      <c r="BZ199" s="78"/>
      <c r="CA199" s="148" t="str">
        <f t="shared" si="100"/>
        <v/>
      </c>
    </row>
    <row r="200" spans="1:79" x14ac:dyDescent="0.2">
      <c r="A200" s="47" t="str">
        <f>IF($H$1="Score",IF(OutputOsiris!A200&lt;&gt;"9999999",OutputOsiris!A200,""),"")</f>
        <v/>
      </c>
      <c r="B200" s="76" t="str">
        <f t="shared" si="101"/>
        <v/>
      </c>
      <c r="C200" s="143" t="str">
        <f t="shared" si="102"/>
        <v/>
      </c>
      <c r="D200" s="47" t="str">
        <f>IF($H$1="Cijfer",IF(OutputOsiris!A200&lt;&gt;"9999999",OutputOsiris!A200,""),"")</f>
        <v/>
      </c>
      <c r="E200" s="76" t="str">
        <f t="shared" si="103"/>
        <v/>
      </c>
      <c r="F200" s="143" t="str">
        <f t="shared" si="104"/>
        <v/>
      </c>
      <c r="G200" s="47" t="str">
        <f>IF(ISBLANK(OutputOsiris!B200),"",OutputOsiris!B200)</f>
        <v/>
      </c>
      <c r="H200" s="47">
        <f>IF(AND($AG$7&gt;0,OutputOsiris!$A200&lt;&gt;"9999999"),VLOOKUP(OutputOsiris!A200,$AD$9:$AG$1008,4,FALSE),"")</f>
        <v>0</v>
      </c>
      <c r="I200" s="47">
        <f t="shared" si="105"/>
        <v>0</v>
      </c>
      <c r="J200" s="47">
        <f>IF(AND($AL$7&gt;0,OutputOsiris!$A200&lt;&gt;"9999999"),VLOOKUP(OutputOsiris!A200,$AI$9:$AL$1008,4,FALSE),"")</f>
        <v>0</v>
      </c>
      <c r="K200" s="47">
        <f t="shared" si="106"/>
        <v>0</v>
      </c>
      <c r="L200" s="47" t="str">
        <f>IF(AND($AQ$7&gt;0,OutputOsiris!$A200&lt;&gt;"9999999"),VLOOKUP(OutputOsiris!A200,$AN$9:$AQ$1008,4,FALSE),"")</f>
        <v/>
      </c>
      <c r="M200" s="47" t="str">
        <f t="shared" si="107"/>
        <v/>
      </c>
      <c r="N200" s="47" t="str">
        <f>IF(AND($AV$7&gt;0,OutputOsiris!$A200&lt;&gt;"9999999"),VLOOKUP(OutputOsiris!A200,$AS$9:$AV$1008,4,FALSE),"")</f>
        <v/>
      </c>
      <c r="O200" s="47" t="str">
        <f t="shared" si="108"/>
        <v/>
      </c>
      <c r="P200" s="47" t="str">
        <f>IF(AND($BA$7&gt;0,OutputOsiris!$A200&lt;&gt;"9999999"),VLOOKUP(OutputOsiris!A200,$AX$9:$BA$1008,4,FALSE),"")</f>
        <v/>
      </c>
      <c r="Q200" s="47" t="str">
        <f t="shared" si="109"/>
        <v/>
      </c>
      <c r="R200" s="47" t="str">
        <f>IF(AND($BF$7&gt;0,OutputOsiris!$A200&lt;&gt;"9999999"),VLOOKUP(OutputOsiris!A200,$BC$9:$BF$1008,4,FALSE),"")</f>
        <v/>
      </c>
      <c r="S200" s="47" t="str">
        <f t="shared" si="110"/>
        <v/>
      </c>
      <c r="T200" s="47" t="str">
        <f>IF(AND($BK$7&gt;0,OutputOsiris!$A200&lt;&gt;"9999999"),VLOOKUP(OutputOsiris!A200,$BH$9:$BK$1008,4,FALSE),"")</f>
        <v/>
      </c>
      <c r="U200" s="47" t="str">
        <f t="shared" si="111"/>
        <v/>
      </c>
      <c r="V200" s="47" t="str">
        <f>IF(AND($BP$7&gt;0,OutputOsiris!$A200&lt;&gt;"9999999"),VLOOKUP(OutputOsiris!A200,$BM$9:$BP$1008,4,FALSE),"")</f>
        <v/>
      </c>
      <c r="W200" s="47" t="str">
        <f t="shared" si="112"/>
        <v/>
      </c>
      <c r="X200" s="47" t="str">
        <f>IF(AND($BU$7&gt;0,OutputOsiris!$A200&lt;&gt;"9999999"),VLOOKUP(OutputOsiris!A200,$BR$9:$BU$1008,4,FALSE),"")</f>
        <v/>
      </c>
      <c r="Y200" s="47" t="str">
        <f t="shared" si="113"/>
        <v/>
      </c>
      <c r="Z200" s="47" t="str">
        <f>IF(AND($BZ$7&gt;0,OutputOsiris!$A200&lt;&gt;"9999999"),VLOOKUP(OutputOsiris!A200,$BW$9:$BZ$1008,4,FALSE),"")</f>
        <v/>
      </c>
      <c r="AA200" s="47" t="str">
        <f t="shared" si="114"/>
        <v/>
      </c>
      <c r="AB200" s="47">
        <f t="shared" si="115"/>
        <v>0</v>
      </c>
      <c r="AC200" s="47">
        <f t="shared" si="116"/>
        <v>0</v>
      </c>
      <c r="AD200" s="47" t="str">
        <f t="shared" si="117"/>
        <v/>
      </c>
      <c r="AE200" s="48" t="str">
        <f>IF(ISBLANK(AF200),"",VLOOKUP(AD200,OutputOsiris!$A$9:$A$1008,1,FALSE))</f>
        <v/>
      </c>
      <c r="AF200" s="111"/>
      <c r="AG200" s="78"/>
      <c r="AH200" s="148" t="str">
        <f t="shared" si="91"/>
        <v/>
      </c>
      <c r="AI200" s="47" t="str">
        <f t="shared" si="118"/>
        <v/>
      </c>
      <c r="AJ200" s="48" t="str">
        <f>IF(ISBLANK(AK200),"",VLOOKUP(AI200,OutputOsiris!$A$9:$A$1008,1,FALSE))</f>
        <v/>
      </c>
      <c r="AK200" s="112"/>
      <c r="AL200" s="78"/>
      <c r="AM200" s="148" t="str">
        <f t="shared" si="92"/>
        <v/>
      </c>
      <c r="AN200" s="47" t="str">
        <f t="shared" si="119"/>
        <v/>
      </c>
      <c r="AO200" s="48" t="str">
        <f>IF(ISBLANK(AP200),"",VLOOKUP(AN200,OutputOsiris!$A$9:$A$1008,1,FALSE))</f>
        <v/>
      </c>
      <c r="AP200" s="111"/>
      <c r="AQ200" s="78"/>
      <c r="AR200" s="148" t="str">
        <f t="shared" si="93"/>
        <v/>
      </c>
      <c r="AS200" s="47" t="str">
        <f t="shared" si="120"/>
        <v/>
      </c>
      <c r="AT200" s="48" t="str">
        <f>IF(ISBLANK(AU200),"",VLOOKUP(AS200,OutputOsiris!$A$9:$A$1008,1,FALSE))</f>
        <v/>
      </c>
      <c r="AU200" s="111"/>
      <c r="AV200" s="78"/>
      <c r="AW200" s="148" t="str">
        <f t="shared" si="94"/>
        <v/>
      </c>
      <c r="AX200" s="47" t="str">
        <f t="shared" si="121"/>
        <v/>
      </c>
      <c r="AY200" s="48" t="str">
        <f>IF(ISBLANK(AZ200),"",VLOOKUP(AX200,OutputOsiris!$A$9:$A$1008,1,FALSE))</f>
        <v/>
      </c>
      <c r="AZ200" s="111"/>
      <c r="BA200" s="78"/>
      <c r="BB200" s="148" t="str">
        <f t="shared" si="95"/>
        <v/>
      </c>
      <c r="BC200" s="47" t="str">
        <f t="shared" si="122"/>
        <v/>
      </c>
      <c r="BD200" s="48" t="str">
        <f>IF(ISBLANK(BE200),"",VLOOKUP(BC200,OutputOsiris!$A$9:$A$1008,1,FALSE))</f>
        <v/>
      </c>
      <c r="BE200" s="111"/>
      <c r="BF200" s="78"/>
      <c r="BG200" s="148" t="str">
        <f t="shared" si="96"/>
        <v/>
      </c>
      <c r="BH200" s="47" t="str">
        <f t="shared" si="123"/>
        <v/>
      </c>
      <c r="BI200" s="48" t="str">
        <f>IF(ISBLANK(BJ200),"",VLOOKUP(BH200,OutputOsiris!$A$9:$A$1008,1,FALSE))</f>
        <v/>
      </c>
      <c r="BJ200" s="111"/>
      <c r="BK200" s="78"/>
      <c r="BL200" s="148" t="str">
        <f t="shared" si="97"/>
        <v/>
      </c>
      <c r="BM200" s="47" t="str">
        <f t="shared" si="124"/>
        <v/>
      </c>
      <c r="BN200" s="48" t="str">
        <f>IF(ISBLANK(BO200),"",VLOOKUP(BM200,OutputOsiris!$A$9:$A$1008,1,FALSE))</f>
        <v/>
      </c>
      <c r="BO200" s="111"/>
      <c r="BP200" s="78"/>
      <c r="BQ200" s="148" t="str">
        <f t="shared" si="98"/>
        <v/>
      </c>
      <c r="BR200" s="47" t="str">
        <f t="shared" si="125"/>
        <v/>
      </c>
      <c r="BS200" s="48" t="str">
        <f>IF(ISBLANK(BT200),"",VLOOKUP(BR200,OutputOsiris!$A$9:$A$1008,1,FALSE))</f>
        <v/>
      </c>
      <c r="BT200" s="111"/>
      <c r="BU200" s="78"/>
      <c r="BV200" s="148" t="str">
        <f t="shared" si="99"/>
        <v/>
      </c>
      <c r="BW200" s="47" t="str">
        <f t="shared" si="126"/>
        <v/>
      </c>
      <c r="BX200" s="48" t="str">
        <f>IF(ISBLANK(BY200),"",VLOOKUP(BW200,OutputOsiris!$A$9:$A$1008,1,FALSE))</f>
        <v/>
      </c>
      <c r="BY200" s="111"/>
      <c r="BZ200" s="78"/>
      <c r="CA200" s="148" t="str">
        <f t="shared" si="100"/>
        <v/>
      </c>
    </row>
    <row r="201" spans="1:79" x14ac:dyDescent="0.2">
      <c r="A201" s="47" t="str">
        <f>IF($H$1="Score",IF(OutputOsiris!A201&lt;&gt;"9999999",OutputOsiris!A201,""),"")</f>
        <v/>
      </c>
      <c r="B201" s="76" t="str">
        <f t="shared" si="101"/>
        <v/>
      </c>
      <c r="C201" s="143" t="str">
        <f t="shared" si="102"/>
        <v/>
      </c>
      <c r="D201" s="47" t="str">
        <f>IF($H$1="Cijfer",IF(OutputOsiris!A201&lt;&gt;"9999999",OutputOsiris!A201,""),"")</f>
        <v/>
      </c>
      <c r="E201" s="76" t="str">
        <f t="shared" si="103"/>
        <v/>
      </c>
      <c r="F201" s="143" t="str">
        <f t="shared" si="104"/>
        <v/>
      </c>
      <c r="G201" s="47" t="str">
        <f>IF(ISBLANK(OutputOsiris!B201),"",OutputOsiris!B201)</f>
        <v/>
      </c>
      <c r="H201" s="47">
        <f>IF(AND($AG$7&gt;0,OutputOsiris!$A201&lt;&gt;"9999999"),VLOOKUP(OutputOsiris!A201,$AD$9:$AG$1008,4,FALSE),"")</f>
        <v>0</v>
      </c>
      <c r="I201" s="47">
        <f t="shared" si="105"/>
        <v>0</v>
      </c>
      <c r="J201" s="47">
        <f>IF(AND($AL$7&gt;0,OutputOsiris!$A201&lt;&gt;"9999999"),VLOOKUP(OutputOsiris!A201,$AI$9:$AL$1008,4,FALSE),"")</f>
        <v>0</v>
      </c>
      <c r="K201" s="47">
        <f t="shared" si="106"/>
        <v>0</v>
      </c>
      <c r="L201" s="47" t="str">
        <f>IF(AND($AQ$7&gt;0,OutputOsiris!$A201&lt;&gt;"9999999"),VLOOKUP(OutputOsiris!A201,$AN$9:$AQ$1008,4,FALSE),"")</f>
        <v/>
      </c>
      <c r="M201" s="47" t="str">
        <f t="shared" si="107"/>
        <v/>
      </c>
      <c r="N201" s="47" t="str">
        <f>IF(AND($AV$7&gt;0,OutputOsiris!$A201&lt;&gt;"9999999"),VLOOKUP(OutputOsiris!A201,$AS$9:$AV$1008,4,FALSE),"")</f>
        <v/>
      </c>
      <c r="O201" s="47" t="str">
        <f t="shared" si="108"/>
        <v/>
      </c>
      <c r="P201" s="47" t="str">
        <f>IF(AND($BA$7&gt;0,OutputOsiris!$A201&lt;&gt;"9999999"),VLOOKUP(OutputOsiris!A201,$AX$9:$BA$1008,4,FALSE),"")</f>
        <v/>
      </c>
      <c r="Q201" s="47" t="str">
        <f t="shared" si="109"/>
        <v/>
      </c>
      <c r="R201" s="47" t="str">
        <f>IF(AND($BF$7&gt;0,OutputOsiris!$A201&lt;&gt;"9999999"),VLOOKUP(OutputOsiris!A201,$BC$9:$BF$1008,4,FALSE),"")</f>
        <v/>
      </c>
      <c r="S201" s="47" t="str">
        <f t="shared" si="110"/>
        <v/>
      </c>
      <c r="T201" s="47" t="str">
        <f>IF(AND($BK$7&gt;0,OutputOsiris!$A201&lt;&gt;"9999999"),VLOOKUP(OutputOsiris!A201,$BH$9:$BK$1008,4,FALSE),"")</f>
        <v/>
      </c>
      <c r="U201" s="47" t="str">
        <f t="shared" si="111"/>
        <v/>
      </c>
      <c r="V201" s="47" t="str">
        <f>IF(AND($BP$7&gt;0,OutputOsiris!$A201&lt;&gt;"9999999"),VLOOKUP(OutputOsiris!A201,$BM$9:$BP$1008,4,FALSE),"")</f>
        <v/>
      </c>
      <c r="W201" s="47" t="str">
        <f t="shared" si="112"/>
        <v/>
      </c>
      <c r="X201" s="47" t="str">
        <f>IF(AND($BU$7&gt;0,OutputOsiris!$A201&lt;&gt;"9999999"),VLOOKUP(OutputOsiris!A201,$BR$9:$BU$1008,4,FALSE),"")</f>
        <v/>
      </c>
      <c r="Y201" s="47" t="str">
        <f t="shared" si="113"/>
        <v/>
      </c>
      <c r="Z201" s="47" t="str">
        <f>IF(AND($BZ$7&gt;0,OutputOsiris!$A201&lt;&gt;"9999999"),VLOOKUP(OutputOsiris!A201,$BW$9:$BZ$1008,4,FALSE),"")</f>
        <v/>
      </c>
      <c r="AA201" s="47" t="str">
        <f t="shared" si="114"/>
        <v/>
      </c>
      <c r="AB201" s="47">
        <f t="shared" si="115"/>
        <v>0</v>
      </c>
      <c r="AC201" s="47">
        <f t="shared" si="116"/>
        <v>0</v>
      </c>
      <c r="AD201" s="47" t="str">
        <f t="shared" si="117"/>
        <v/>
      </c>
      <c r="AE201" s="48" t="str">
        <f>IF(ISBLANK(AF201),"",VLOOKUP(AD201,OutputOsiris!$A$9:$A$1008,1,FALSE))</f>
        <v/>
      </c>
      <c r="AF201" s="111"/>
      <c r="AG201" s="78"/>
      <c r="AH201" s="148" t="str">
        <f t="shared" ref="AH201:AH264" si="127">IF(ISBLANK(AF201),"",IF(ISERROR(AE201),"M",""))</f>
        <v/>
      </c>
      <c r="AI201" s="47" t="str">
        <f t="shared" si="118"/>
        <v/>
      </c>
      <c r="AJ201" s="48" t="str">
        <f>IF(ISBLANK(AK201),"",VLOOKUP(AI201,OutputOsiris!$A$9:$A$1008,1,FALSE))</f>
        <v/>
      </c>
      <c r="AK201" s="112"/>
      <c r="AL201" s="78"/>
      <c r="AM201" s="148" t="str">
        <f t="shared" ref="AM201:AM264" si="128">IF(ISBLANK(AK201),"",IF(ISERROR(AJ201),"M",""))</f>
        <v/>
      </c>
      <c r="AN201" s="47" t="str">
        <f t="shared" si="119"/>
        <v/>
      </c>
      <c r="AO201" s="48" t="str">
        <f>IF(ISBLANK(AP201),"",VLOOKUP(AN201,OutputOsiris!$A$9:$A$1008,1,FALSE))</f>
        <v/>
      </c>
      <c r="AP201" s="111"/>
      <c r="AQ201" s="78"/>
      <c r="AR201" s="148" t="str">
        <f t="shared" ref="AR201:AR264" si="129">IF(ISBLANK(AP201),"",IF(ISERROR(AO201),"M",""))</f>
        <v/>
      </c>
      <c r="AS201" s="47" t="str">
        <f t="shared" si="120"/>
        <v/>
      </c>
      <c r="AT201" s="48" t="str">
        <f>IF(ISBLANK(AU201),"",VLOOKUP(AS201,OutputOsiris!$A$9:$A$1008,1,FALSE))</f>
        <v/>
      </c>
      <c r="AU201" s="111"/>
      <c r="AV201" s="78"/>
      <c r="AW201" s="148" t="str">
        <f t="shared" ref="AW201:AW264" si="130">IF(ISBLANK(AU201),"",IF(ISERROR(AT201),"M",""))</f>
        <v/>
      </c>
      <c r="AX201" s="47" t="str">
        <f t="shared" si="121"/>
        <v/>
      </c>
      <c r="AY201" s="48" t="str">
        <f>IF(ISBLANK(AZ201),"",VLOOKUP(AX201,OutputOsiris!$A$9:$A$1008,1,FALSE))</f>
        <v/>
      </c>
      <c r="AZ201" s="111"/>
      <c r="BA201" s="78"/>
      <c r="BB201" s="148" t="str">
        <f t="shared" ref="BB201:BB264" si="131">IF(ISBLANK(AZ201),"",IF(ISERROR(AY201),"M",""))</f>
        <v/>
      </c>
      <c r="BC201" s="47" t="str">
        <f t="shared" si="122"/>
        <v/>
      </c>
      <c r="BD201" s="48" t="str">
        <f>IF(ISBLANK(BE201),"",VLOOKUP(BC201,OutputOsiris!$A$9:$A$1008,1,FALSE))</f>
        <v/>
      </c>
      <c r="BE201" s="111"/>
      <c r="BF201" s="78"/>
      <c r="BG201" s="148" t="str">
        <f t="shared" ref="BG201:BG264" si="132">IF(ISBLANK(BE201),"",IF(ISERROR(BD201),"M",""))</f>
        <v/>
      </c>
      <c r="BH201" s="47" t="str">
        <f t="shared" si="123"/>
        <v/>
      </c>
      <c r="BI201" s="48" t="str">
        <f>IF(ISBLANK(BJ201),"",VLOOKUP(BH201,OutputOsiris!$A$9:$A$1008,1,FALSE))</f>
        <v/>
      </c>
      <c r="BJ201" s="111"/>
      <c r="BK201" s="78"/>
      <c r="BL201" s="148" t="str">
        <f t="shared" ref="BL201:BL264" si="133">IF(ISBLANK(BJ201),"",IF(ISERROR(BI201),"M",""))</f>
        <v/>
      </c>
      <c r="BM201" s="47" t="str">
        <f t="shared" si="124"/>
        <v/>
      </c>
      <c r="BN201" s="48" t="str">
        <f>IF(ISBLANK(BO201),"",VLOOKUP(BM201,OutputOsiris!$A$9:$A$1008,1,FALSE))</f>
        <v/>
      </c>
      <c r="BO201" s="111"/>
      <c r="BP201" s="78"/>
      <c r="BQ201" s="148" t="str">
        <f t="shared" ref="BQ201:BQ264" si="134">IF(ISBLANK(BO201),"",IF(ISERROR(BN201),"M",""))</f>
        <v/>
      </c>
      <c r="BR201" s="47" t="str">
        <f t="shared" si="125"/>
        <v/>
      </c>
      <c r="BS201" s="48" t="str">
        <f>IF(ISBLANK(BT201),"",VLOOKUP(BR201,OutputOsiris!$A$9:$A$1008,1,FALSE))</f>
        <v/>
      </c>
      <c r="BT201" s="111"/>
      <c r="BU201" s="78"/>
      <c r="BV201" s="148" t="str">
        <f t="shared" ref="BV201:BV264" si="135">IF(ISBLANK(BT201),"",IF(ISERROR(BS201),"M",""))</f>
        <v/>
      </c>
      <c r="BW201" s="47" t="str">
        <f t="shared" si="126"/>
        <v/>
      </c>
      <c r="BX201" s="48" t="str">
        <f>IF(ISBLANK(BY201),"",VLOOKUP(BW201,OutputOsiris!$A$9:$A$1008,1,FALSE))</f>
        <v/>
      </c>
      <c r="BY201" s="111"/>
      <c r="BZ201" s="78"/>
      <c r="CA201" s="148" t="str">
        <f t="shared" ref="CA201:CA264" si="136">IF(ISBLANK(BY201),"",IF(ISERROR(BX201),"M",""))</f>
        <v/>
      </c>
    </row>
    <row r="202" spans="1:79" x14ac:dyDescent="0.2">
      <c r="A202" s="47" t="str">
        <f>IF($H$1="Score",IF(OutputOsiris!A202&lt;&gt;"9999999",OutputOsiris!A202,""),"")</f>
        <v/>
      </c>
      <c r="B202" s="76" t="str">
        <f t="shared" ref="B202:B265" si="137">IF($H$1="Score",IF(A202="","",IF(ISERROR(AB202),"MISSING",AB202)),"")</f>
        <v/>
      </c>
      <c r="C202" s="143" t="str">
        <f t="shared" ref="C202:C265" si="138">IF(ISNUMBER(B202),IF(OR(ISERROR(H202),ISERROR(J202),ISERROR(L202),ISERROR(N202),ISERROR(P202),ISERROR(R202),ISERROR(T202),ISERROR(V202),ISERROR(X202),ISERROR(Z202)),"M",""),"")</f>
        <v/>
      </c>
      <c r="D202" s="47" t="str">
        <f>IF($H$1="Cijfer",IF(OutputOsiris!A202&lt;&gt;"9999999",OutputOsiris!A202,""),"")</f>
        <v/>
      </c>
      <c r="E202" s="76" t="str">
        <f t="shared" ref="E202:E265" si="139">IF($H$1="Cijfer",IF(D202="","",IF(ISERROR(AC202),"MISSING",IF(OR(AND(I202&gt;0,I202&lt;$E$6),AND(K202&gt;0,K202&lt;$E$6),AND(M202&gt;0,M202&lt;$E$6),AND(O202&gt;0,O202&lt;$E$6),AND(Q202&gt;0,Q202&lt;$E$6),AND(S202&gt;0,S202&lt;$E$6),AND(U202&gt;0,U202&lt;$E$6),AND(W202&gt;0,W202&lt;$E$6),AND(Y202&gt;0,Y202&lt;$E$6),AND(AA202&gt;0,AA202&lt;$E$6),AND(O202&gt;0,O202&lt;$E$6)),"!",AC202))),"")</f>
        <v/>
      </c>
      <c r="F202" s="143" t="str">
        <f t="shared" ref="F202:F265" si="140">IF(ISNUMBER(E202),IF(OR(ISERROR(H202),ISERROR(J202),ISERROR(L202),ISERROR(N202),ISERROR(P202),ISERROR(R202),ISERROR(T202),ISERROR(V202),ISERROR(X202),ISERROR(Z202)),"M",""),"")</f>
        <v/>
      </c>
      <c r="G202" s="47" t="str">
        <f>IF(ISBLANK(OutputOsiris!B202),"",OutputOsiris!B202)</f>
        <v/>
      </c>
      <c r="H202" s="47">
        <f>IF(AND($AG$7&gt;0,OutputOsiris!$A202&lt;&gt;"9999999"),VLOOKUP(OutputOsiris!A202,$AD$9:$AG$1008,4,FALSE),"")</f>
        <v>0</v>
      </c>
      <c r="I202" s="47">
        <f t="shared" ref="I202:I265" si="141">IF(AND(ISERROR(H202),H$7="N"),0,H202)</f>
        <v>0</v>
      </c>
      <c r="J202" s="47">
        <f>IF(AND($AL$7&gt;0,OutputOsiris!$A202&lt;&gt;"9999999"),VLOOKUP(OutputOsiris!A202,$AI$9:$AL$1008,4,FALSE),"")</f>
        <v>0</v>
      </c>
      <c r="K202" s="47">
        <f t="shared" ref="K202:K265" si="142">IF(AND(ISERROR(J202),J$7="N"),0,J202)</f>
        <v>0</v>
      </c>
      <c r="L202" s="47" t="str">
        <f>IF(AND($AQ$7&gt;0,OutputOsiris!$A202&lt;&gt;"9999999"),VLOOKUP(OutputOsiris!A202,$AN$9:$AQ$1008,4,FALSE),"")</f>
        <v/>
      </c>
      <c r="M202" s="47" t="str">
        <f t="shared" ref="M202:M265" si="143">IF(AND(ISERROR(L202),L$7="N"),0,L202)</f>
        <v/>
      </c>
      <c r="N202" s="47" t="str">
        <f>IF(AND($AV$7&gt;0,OutputOsiris!$A202&lt;&gt;"9999999"),VLOOKUP(OutputOsiris!A202,$AS$9:$AV$1008,4,FALSE),"")</f>
        <v/>
      </c>
      <c r="O202" s="47" t="str">
        <f t="shared" ref="O202:O265" si="144">IF(AND(ISERROR(N202),N$7="N"),0,N202)</f>
        <v/>
      </c>
      <c r="P202" s="47" t="str">
        <f>IF(AND($BA$7&gt;0,OutputOsiris!$A202&lt;&gt;"9999999"),VLOOKUP(OutputOsiris!A202,$AX$9:$BA$1008,4,FALSE),"")</f>
        <v/>
      </c>
      <c r="Q202" s="47" t="str">
        <f t="shared" ref="Q202:Q265" si="145">IF(AND(ISERROR(P202),P$7="N"),0,P202)</f>
        <v/>
      </c>
      <c r="R202" s="47" t="str">
        <f>IF(AND($BF$7&gt;0,OutputOsiris!$A202&lt;&gt;"9999999"),VLOOKUP(OutputOsiris!A202,$BC$9:$BF$1008,4,FALSE),"")</f>
        <v/>
      </c>
      <c r="S202" s="47" t="str">
        <f t="shared" ref="S202:S265" si="146">IF(AND(ISERROR(R202),R$7="N"),0,R202)</f>
        <v/>
      </c>
      <c r="T202" s="47" t="str">
        <f>IF(AND($BK$7&gt;0,OutputOsiris!$A202&lt;&gt;"9999999"),VLOOKUP(OutputOsiris!A202,$BH$9:$BK$1008,4,FALSE),"")</f>
        <v/>
      </c>
      <c r="U202" s="47" t="str">
        <f t="shared" ref="U202:U265" si="147">IF(AND(ISERROR(T202),T$7="N"),0,T202)</f>
        <v/>
      </c>
      <c r="V202" s="47" t="str">
        <f>IF(AND($BP$7&gt;0,OutputOsiris!$A202&lt;&gt;"9999999"),VLOOKUP(OutputOsiris!A202,$BM$9:$BP$1008,4,FALSE),"")</f>
        <v/>
      </c>
      <c r="W202" s="47" t="str">
        <f t="shared" ref="W202:W265" si="148">IF(AND(ISERROR(V202),V$7="N"),0,V202)</f>
        <v/>
      </c>
      <c r="X202" s="47" t="str">
        <f>IF(AND($BU$7&gt;0,OutputOsiris!$A202&lt;&gt;"9999999"),VLOOKUP(OutputOsiris!A202,$BR$9:$BU$1008,4,FALSE),"")</f>
        <v/>
      </c>
      <c r="Y202" s="47" t="str">
        <f t="shared" ref="Y202:Y265" si="149">IF(AND(ISERROR(X202),X$7="N"),0,X202)</f>
        <v/>
      </c>
      <c r="Z202" s="47" t="str">
        <f>IF(AND($BZ$7&gt;0,OutputOsiris!$A202&lt;&gt;"9999999"),VLOOKUP(OutputOsiris!A202,$BW$9:$BZ$1008,4,FALSE),"")</f>
        <v/>
      </c>
      <c r="AA202" s="47" t="str">
        <f t="shared" ref="AA202:AA265" si="150">IF(AND(ISERROR(Z202),Z$7="N"),0,Z202)</f>
        <v/>
      </c>
      <c r="AB202" s="47">
        <f t="shared" ref="AB202:AB265" si="151">IF(I202="",0,I202*$AG$7)+IF(K202="",0,K202*$AL$7)+IF(M202="",0,M202*$AQ$7)+IF(O202="",0,O202*$AV$7)+IF(Q202="",0,Q202*$BA$7)+IF(S202="",0,S202*$BF$7)+IF(U202="",0,U202*$BK$7)+IF(W202="",0,W202*$BP$7)+IF(Y202="",0,Y202*$BU$7)+IF(AA202="",0,AA202*$BZ$7)</f>
        <v>0</v>
      </c>
      <c r="AC202" s="47">
        <f t="shared" ref="AC202:AC265" si="152">AB202/SUM($AG$7,$AL$7,$AQ$7,$AV$7,$BA$7,$BF$7,$BK$7,$BP$7,$BU$7,$BZ$7)</f>
        <v>0</v>
      </c>
      <c r="AD202" s="47" t="str">
        <f t="shared" ref="AD202:AD265" si="153">TEXT(RIGHT(TRIM(AF202),7),"0000000")</f>
        <v/>
      </c>
      <c r="AE202" s="48" t="str">
        <f>IF(ISBLANK(AF202),"",VLOOKUP(AD202,OutputOsiris!$A$9:$A$1008,1,FALSE))</f>
        <v/>
      </c>
      <c r="AF202" s="111"/>
      <c r="AG202" s="78"/>
      <c r="AH202" s="148" t="str">
        <f t="shared" si="127"/>
        <v/>
      </c>
      <c r="AI202" s="47" t="str">
        <f t="shared" ref="AI202:AI265" si="154">TEXT(RIGHT(TRIM(AK202),7),"0000000")</f>
        <v/>
      </c>
      <c r="AJ202" s="48" t="str">
        <f>IF(ISBLANK(AK202),"",VLOOKUP(AI202,OutputOsiris!$A$9:$A$1008,1,FALSE))</f>
        <v/>
      </c>
      <c r="AK202" s="112"/>
      <c r="AL202" s="78"/>
      <c r="AM202" s="148" t="str">
        <f t="shared" si="128"/>
        <v/>
      </c>
      <c r="AN202" s="47" t="str">
        <f t="shared" ref="AN202:AN265" si="155">TEXT(RIGHT(TRIM(AP202),7),"0000000")</f>
        <v/>
      </c>
      <c r="AO202" s="48" t="str">
        <f>IF(ISBLANK(AP202),"",VLOOKUP(AN202,OutputOsiris!$A$9:$A$1008,1,FALSE))</f>
        <v/>
      </c>
      <c r="AP202" s="111"/>
      <c r="AQ202" s="78"/>
      <c r="AR202" s="148" t="str">
        <f t="shared" si="129"/>
        <v/>
      </c>
      <c r="AS202" s="47" t="str">
        <f t="shared" ref="AS202:AS265" si="156">TEXT(RIGHT(TRIM(AU202),7),"0000000")</f>
        <v/>
      </c>
      <c r="AT202" s="48" t="str">
        <f>IF(ISBLANK(AU202),"",VLOOKUP(AS202,OutputOsiris!$A$9:$A$1008,1,FALSE))</f>
        <v/>
      </c>
      <c r="AU202" s="111"/>
      <c r="AV202" s="78"/>
      <c r="AW202" s="148" t="str">
        <f t="shared" si="130"/>
        <v/>
      </c>
      <c r="AX202" s="47" t="str">
        <f t="shared" ref="AX202:AX265" si="157">TEXT(RIGHT(TRIM(AZ202),7),"0000000")</f>
        <v/>
      </c>
      <c r="AY202" s="48" t="str">
        <f>IF(ISBLANK(AZ202),"",VLOOKUP(AX202,OutputOsiris!$A$9:$A$1008,1,FALSE))</f>
        <v/>
      </c>
      <c r="AZ202" s="111"/>
      <c r="BA202" s="78"/>
      <c r="BB202" s="148" t="str">
        <f t="shared" si="131"/>
        <v/>
      </c>
      <c r="BC202" s="47" t="str">
        <f t="shared" ref="BC202:BC265" si="158">TEXT(RIGHT(TRIM(BE202),7),"0000000")</f>
        <v/>
      </c>
      <c r="BD202" s="48" t="str">
        <f>IF(ISBLANK(BE202),"",VLOOKUP(BC202,OutputOsiris!$A$9:$A$1008,1,FALSE))</f>
        <v/>
      </c>
      <c r="BE202" s="111"/>
      <c r="BF202" s="78"/>
      <c r="BG202" s="148" t="str">
        <f t="shared" si="132"/>
        <v/>
      </c>
      <c r="BH202" s="47" t="str">
        <f t="shared" ref="BH202:BH265" si="159">TEXT(RIGHT(TRIM(BJ202),7),"0000000")</f>
        <v/>
      </c>
      <c r="BI202" s="48" t="str">
        <f>IF(ISBLANK(BJ202),"",VLOOKUP(BH202,OutputOsiris!$A$9:$A$1008,1,FALSE))</f>
        <v/>
      </c>
      <c r="BJ202" s="111"/>
      <c r="BK202" s="78"/>
      <c r="BL202" s="148" t="str">
        <f t="shared" si="133"/>
        <v/>
      </c>
      <c r="BM202" s="47" t="str">
        <f t="shared" ref="BM202:BM265" si="160">TEXT(RIGHT(TRIM(BO202),7),"0000000")</f>
        <v/>
      </c>
      <c r="BN202" s="48" t="str">
        <f>IF(ISBLANK(BO202),"",VLOOKUP(BM202,OutputOsiris!$A$9:$A$1008,1,FALSE))</f>
        <v/>
      </c>
      <c r="BO202" s="111"/>
      <c r="BP202" s="78"/>
      <c r="BQ202" s="148" t="str">
        <f t="shared" si="134"/>
        <v/>
      </c>
      <c r="BR202" s="47" t="str">
        <f t="shared" ref="BR202:BR265" si="161">TEXT(RIGHT(TRIM(BT202),7),"0000000")</f>
        <v/>
      </c>
      <c r="BS202" s="48" t="str">
        <f>IF(ISBLANK(BT202),"",VLOOKUP(BR202,OutputOsiris!$A$9:$A$1008,1,FALSE))</f>
        <v/>
      </c>
      <c r="BT202" s="111"/>
      <c r="BU202" s="78"/>
      <c r="BV202" s="148" t="str">
        <f t="shared" si="135"/>
        <v/>
      </c>
      <c r="BW202" s="47" t="str">
        <f t="shared" ref="BW202:BW265" si="162">TEXT(RIGHT(TRIM(BY202),7),"0000000")</f>
        <v/>
      </c>
      <c r="BX202" s="48" t="str">
        <f>IF(ISBLANK(BY202),"",VLOOKUP(BW202,OutputOsiris!$A$9:$A$1008,1,FALSE))</f>
        <v/>
      </c>
      <c r="BY202" s="111"/>
      <c r="BZ202" s="78"/>
      <c r="CA202" s="148" t="str">
        <f t="shared" si="136"/>
        <v/>
      </c>
    </row>
    <row r="203" spans="1:79" x14ac:dyDescent="0.2">
      <c r="A203" s="47" t="str">
        <f>IF($H$1="Score",IF(OutputOsiris!A203&lt;&gt;"9999999",OutputOsiris!A203,""),"")</f>
        <v/>
      </c>
      <c r="B203" s="76" t="str">
        <f t="shared" si="137"/>
        <v/>
      </c>
      <c r="C203" s="143" t="str">
        <f t="shared" si="138"/>
        <v/>
      </c>
      <c r="D203" s="47" t="str">
        <f>IF($H$1="Cijfer",IF(OutputOsiris!A203&lt;&gt;"9999999",OutputOsiris!A203,""),"")</f>
        <v/>
      </c>
      <c r="E203" s="76" t="str">
        <f t="shared" si="139"/>
        <v/>
      </c>
      <c r="F203" s="143" t="str">
        <f t="shared" si="140"/>
        <v/>
      </c>
      <c r="G203" s="47" t="str">
        <f>IF(ISBLANK(OutputOsiris!B203),"",OutputOsiris!B203)</f>
        <v/>
      </c>
      <c r="H203" s="47">
        <f>IF(AND($AG$7&gt;0,OutputOsiris!$A203&lt;&gt;"9999999"),VLOOKUP(OutputOsiris!A203,$AD$9:$AG$1008,4,FALSE),"")</f>
        <v>0</v>
      </c>
      <c r="I203" s="47">
        <f t="shared" si="141"/>
        <v>0</v>
      </c>
      <c r="J203" s="47">
        <f>IF(AND($AL$7&gt;0,OutputOsiris!$A203&lt;&gt;"9999999"),VLOOKUP(OutputOsiris!A203,$AI$9:$AL$1008,4,FALSE),"")</f>
        <v>0</v>
      </c>
      <c r="K203" s="47">
        <f t="shared" si="142"/>
        <v>0</v>
      </c>
      <c r="L203" s="47" t="str">
        <f>IF(AND($AQ$7&gt;0,OutputOsiris!$A203&lt;&gt;"9999999"),VLOOKUP(OutputOsiris!A203,$AN$9:$AQ$1008,4,FALSE),"")</f>
        <v/>
      </c>
      <c r="M203" s="47" t="str">
        <f t="shared" si="143"/>
        <v/>
      </c>
      <c r="N203" s="47" t="str">
        <f>IF(AND($AV$7&gt;0,OutputOsiris!$A203&lt;&gt;"9999999"),VLOOKUP(OutputOsiris!A203,$AS$9:$AV$1008,4,FALSE),"")</f>
        <v/>
      </c>
      <c r="O203" s="47" t="str">
        <f t="shared" si="144"/>
        <v/>
      </c>
      <c r="P203" s="47" t="str">
        <f>IF(AND($BA$7&gt;0,OutputOsiris!$A203&lt;&gt;"9999999"),VLOOKUP(OutputOsiris!A203,$AX$9:$BA$1008,4,FALSE),"")</f>
        <v/>
      </c>
      <c r="Q203" s="47" t="str">
        <f t="shared" si="145"/>
        <v/>
      </c>
      <c r="R203" s="47" t="str">
        <f>IF(AND($BF$7&gt;0,OutputOsiris!$A203&lt;&gt;"9999999"),VLOOKUP(OutputOsiris!A203,$BC$9:$BF$1008,4,FALSE),"")</f>
        <v/>
      </c>
      <c r="S203" s="47" t="str">
        <f t="shared" si="146"/>
        <v/>
      </c>
      <c r="T203" s="47" t="str">
        <f>IF(AND($BK$7&gt;0,OutputOsiris!$A203&lt;&gt;"9999999"),VLOOKUP(OutputOsiris!A203,$BH$9:$BK$1008,4,FALSE),"")</f>
        <v/>
      </c>
      <c r="U203" s="47" t="str">
        <f t="shared" si="147"/>
        <v/>
      </c>
      <c r="V203" s="47" t="str">
        <f>IF(AND($BP$7&gt;0,OutputOsiris!$A203&lt;&gt;"9999999"),VLOOKUP(OutputOsiris!A203,$BM$9:$BP$1008,4,FALSE),"")</f>
        <v/>
      </c>
      <c r="W203" s="47" t="str">
        <f t="shared" si="148"/>
        <v/>
      </c>
      <c r="X203" s="47" t="str">
        <f>IF(AND($BU$7&gt;0,OutputOsiris!$A203&lt;&gt;"9999999"),VLOOKUP(OutputOsiris!A203,$BR$9:$BU$1008,4,FALSE),"")</f>
        <v/>
      </c>
      <c r="Y203" s="47" t="str">
        <f t="shared" si="149"/>
        <v/>
      </c>
      <c r="Z203" s="47" t="str">
        <f>IF(AND($BZ$7&gt;0,OutputOsiris!$A203&lt;&gt;"9999999"),VLOOKUP(OutputOsiris!A203,$BW$9:$BZ$1008,4,FALSE),"")</f>
        <v/>
      </c>
      <c r="AA203" s="47" t="str">
        <f t="shared" si="150"/>
        <v/>
      </c>
      <c r="AB203" s="47">
        <f t="shared" si="151"/>
        <v>0</v>
      </c>
      <c r="AC203" s="47">
        <f t="shared" si="152"/>
        <v>0</v>
      </c>
      <c r="AD203" s="47" t="str">
        <f t="shared" si="153"/>
        <v/>
      </c>
      <c r="AE203" s="48" t="str">
        <f>IF(ISBLANK(AF203),"",VLOOKUP(AD203,OutputOsiris!$A$9:$A$1008,1,FALSE))</f>
        <v/>
      </c>
      <c r="AF203" s="111"/>
      <c r="AG203" s="78"/>
      <c r="AH203" s="148" t="str">
        <f t="shared" si="127"/>
        <v/>
      </c>
      <c r="AI203" s="47" t="str">
        <f t="shared" si="154"/>
        <v/>
      </c>
      <c r="AJ203" s="48" t="str">
        <f>IF(ISBLANK(AK203),"",VLOOKUP(AI203,OutputOsiris!$A$9:$A$1008,1,FALSE))</f>
        <v/>
      </c>
      <c r="AK203" s="112"/>
      <c r="AL203" s="78"/>
      <c r="AM203" s="148" t="str">
        <f t="shared" si="128"/>
        <v/>
      </c>
      <c r="AN203" s="47" t="str">
        <f t="shared" si="155"/>
        <v/>
      </c>
      <c r="AO203" s="48" t="str">
        <f>IF(ISBLANK(AP203),"",VLOOKUP(AN203,OutputOsiris!$A$9:$A$1008,1,FALSE))</f>
        <v/>
      </c>
      <c r="AP203" s="111"/>
      <c r="AQ203" s="78"/>
      <c r="AR203" s="148" t="str">
        <f t="shared" si="129"/>
        <v/>
      </c>
      <c r="AS203" s="47" t="str">
        <f t="shared" si="156"/>
        <v/>
      </c>
      <c r="AT203" s="48" t="str">
        <f>IF(ISBLANK(AU203),"",VLOOKUP(AS203,OutputOsiris!$A$9:$A$1008,1,FALSE))</f>
        <v/>
      </c>
      <c r="AU203" s="111"/>
      <c r="AV203" s="78"/>
      <c r="AW203" s="148" t="str">
        <f t="shared" si="130"/>
        <v/>
      </c>
      <c r="AX203" s="47" t="str">
        <f t="shared" si="157"/>
        <v/>
      </c>
      <c r="AY203" s="48" t="str">
        <f>IF(ISBLANK(AZ203),"",VLOOKUP(AX203,OutputOsiris!$A$9:$A$1008,1,FALSE))</f>
        <v/>
      </c>
      <c r="AZ203" s="111"/>
      <c r="BA203" s="78"/>
      <c r="BB203" s="148" t="str">
        <f t="shared" si="131"/>
        <v/>
      </c>
      <c r="BC203" s="47" t="str">
        <f t="shared" si="158"/>
        <v/>
      </c>
      <c r="BD203" s="48" t="str">
        <f>IF(ISBLANK(BE203),"",VLOOKUP(BC203,OutputOsiris!$A$9:$A$1008,1,FALSE))</f>
        <v/>
      </c>
      <c r="BE203" s="111"/>
      <c r="BF203" s="78"/>
      <c r="BG203" s="148" t="str">
        <f t="shared" si="132"/>
        <v/>
      </c>
      <c r="BH203" s="47" t="str">
        <f t="shared" si="159"/>
        <v/>
      </c>
      <c r="BI203" s="48" t="str">
        <f>IF(ISBLANK(BJ203),"",VLOOKUP(BH203,OutputOsiris!$A$9:$A$1008,1,FALSE))</f>
        <v/>
      </c>
      <c r="BJ203" s="111"/>
      <c r="BK203" s="78"/>
      <c r="BL203" s="148" t="str">
        <f t="shared" si="133"/>
        <v/>
      </c>
      <c r="BM203" s="47" t="str">
        <f t="shared" si="160"/>
        <v/>
      </c>
      <c r="BN203" s="48" t="str">
        <f>IF(ISBLANK(BO203),"",VLOOKUP(BM203,OutputOsiris!$A$9:$A$1008,1,FALSE))</f>
        <v/>
      </c>
      <c r="BO203" s="111"/>
      <c r="BP203" s="78"/>
      <c r="BQ203" s="148" t="str">
        <f t="shared" si="134"/>
        <v/>
      </c>
      <c r="BR203" s="47" t="str">
        <f t="shared" si="161"/>
        <v/>
      </c>
      <c r="BS203" s="48" t="str">
        <f>IF(ISBLANK(BT203),"",VLOOKUP(BR203,OutputOsiris!$A$9:$A$1008,1,FALSE))</f>
        <v/>
      </c>
      <c r="BT203" s="111"/>
      <c r="BU203" s="78"/>
      <c r="BV203" s="148" t="str">
        <f t="shared" si="135"/>
        <v/>
      </c>
      <c r="BW203" s="47" t="str">
        <f t="shared" si="162"/>
        <v/>
      </c>
      <c r="BX203" s="48" t="str">
        <f>IF(ISBLANK(BY203),"",VLOOKUP(BW203,OutputOsiris!$A$9:$A$1008,1,FALSE))</f>
        <v/>
      </c>
      <c r="BY203" s="111"/>
      <c r="BZ203" s="78"/>
      <c r="CA203" s="148" t="str">
        <f t="shared" si="136"/>
        <v/>
      </c>
    </row>
    <row r="204" spans="1:79" x14ac:dyDescent="0.2">
      <c r="A204" s="47" t="str">
        <f>IF($H$1="Score",IF(OutputOsiris!A204&lt;&gt;"9999999",OutputOsiris!A204,""),"")</f>
        <v/>
      </c>
      <c r="B204" s="76" t="str">
        <f t="shared" si="137"/>
        <v/>
      </c>
      <c r="C204" s="143" t="str">
        <f t="shared" si="138"/>
        <v/>
      </c>
      <c r="D204" s="47" t="str">
        <f>IF($H$1="Cijfer",IF(OutputOsiris!A204&lt;&gt;"9999999",OutputOsiris!A204,""),"")</f>
        <v/>
      </c>
      <c r="E204" s="76" t="str">
        <f t="shared" si="139"/>
        <v/>
      </c>
      <c r="F204" s="143" t="str">
        <f t="shared" si="140"/>
        <v/>
      </c>
      <c r="G204" s="47" t="str">
        <f>IF(ISBLANK(OutputOsiris!B204),"",OutputOsiris!B204)</f>
        <v/>
      </c>
      <c r="H204" s="47">
        <f>IF(AND($AG$7&gt;0,OutputOsiris!$A204&lt;&gt;"9999999"),VLOOKUP(OutputOsiris!A204,$AD$9:$AG$1008,4,FALSE),"")</f>
        <v>0</v>
      </c>
      <c r="I204" s="47">
        <f t="shared" si="141"/>
        <v>0</v>
      </c>
      <c r="J204" s="47">
        <f>IF(AND($AL$7&gt;0,OutputOsiris!$A204&lt;&gt;"9999999"),VLOOKUP(OutputOsiris!A204,$AI$9:$AL$1008,4,FALSE),"")</f>
        <v>0</v>
      </c>
      <c r="K204" s="47">
        <f t="shared" si="142"/>
        <v>0</v>
      </c>
      <c r="L204" s="47" t="str">
        <f>IF(AND($AQ$7&gt;0,OutputOsiris!$A204&lt;&gt;"9999999"),VLOOKUP(OutputOsiris!A204,$AN$9:$AQ$1008,4,FALSE),"")</f>
        <v/>
      </c>
      <c r="M204" s="47" t="str">
        <f t="shared" si="143"/>
        <v/>
      </c>
      <c r="N204" s="47" t="str">
        <f>IF(AND($AV$7&gt;0,OutputOsiris!$A204&lt;&gt;"9999999"),VLOOKUP(OutputOsiris!A204,$AS$9:$AV$1008,4,FALSE),"")</f>
        <v/>
      </c>
      <c r="O204" s="47" t="str">
        <f t="shared" si="144"/>
        <v/>
      </c>
      <c r="P204" s="47" t="str">
        <f>IF(AND($BA$7&gt;0,OutputOsiris!$A204&lt;&gt;"9999999"),VLOOKUP(OutputOsiris!A204,$AX$9:$BA$1008,4,FALSE),"")</f>
        <v/>
      </c>
      <c r="Q204" s="47" t="str">
        <f t="shared" si="145"/>
        <v/>
      </c>
      <c r="R204" s="47" t="str">
        <f>IF(AND($BF$7&gt;0,OutputOsiris!$A204&lt;&gt;"9999999"),VLOOKUP(OutputOsiris!A204,$BC$9:$BF$1008,4,FALSE),"")</f>
        <v/>
      </c>
      <c r="S204" s="47" t="str">
        <f t="shared" si="146"/>
        <v/>
      </c>
      <c r="T204" s="47" t="str">
        <f>IF(AND($BK$7&gt;0,OutputOsiris!$A204&lt;&gt;"9999999"),VLOOKUP(OutputOsiris!A204,$BH$9:$BK$1008,4,FALSE),"")</f>
        <v/>
      </c>
      <c r="U204" s="47" t="str">
        <f t="shared" si="147"/>
        <v/>
      </c>
      <c r="V204" s="47" t="str">
        <f>IF(AND($BP$7&gt;0,OutputOsiris!$A204&lt;&gt;"9999999"),VLOOKUP(OutputOsiris!A204,$BM$9:$BP$1008,4,FALSE),"")</f>
        <v/>
      </c>
      <c r="W204" s="47" t="str">
        <f t="shared" si="148"/>
        <v/>
      </c>
      <c r="X204" s="47" t="str">
        <f>IF(AND($BU$7&gt;0,OutputOsiris!$A204&lt;&gt;"9999999"),VLOOKUP(OutputOsiris!A204,$BR$9:$BU$1008,4,FALSE),"")</f>
        <v/>
      </c>
      <c r="Y204" s="47" t="str">
        <f t="shared" si="149"/>
        <v/>
      </c>
      <c r="Z204" s="47" t="str">
        <f>IF(AND($BZ$7&gt;0,OutputOsiris!$A204&lt;&gt;"9999999"),VLOOKUP(OutputOsiris!A204,$BW$9:$BZ$1008,4,FALSE),"")</f>
        <v/>
      </c>
      <c r="AA204" s="47" t="str">
        <f t="shared" si="150"/>
        <v/>
      </c>
      <c r="AB204" s="47">
        <f t="shared" si="151"/>
        <v>0</v>
      </c>
      <c r="AC204" s="47">
        <f t="shared" si="152"/>
        <v>0</v>
      </c>
      <c r="AD204" s="47" t="str">
        <f t="shared" si="153"/>
        <v/>
      </c>
      <c r="AE204" s="48" t="str">
        <f>IF(ISBLANK(AF204),"",VLOOKUP(AD204,OutputOsiris!$A$9:$A$1008,1,FALSE))</f>
        <v/>
      </c>
      <c r="AF204" s="111"/>
      <c r="AG204" s="78"/>
      <c r="AH204" s="148" t="str">
        <f t="shared" si="127"/>
        <v/>
      </c>
      <c r="AI204" s="47" t="str">
        <f t="shared" si="154"/>
        <v/>
      </c>
      <c r="AJ204" s="48" t="str">
        <f>IF(ISBLANK(AK204),"",VLOOKUP(AI204,OutputOsiris!$A$9:$A$1008,1,FALSE))</f>
        <v/>
      </c>
      <c r="AK204" s="112"/>
      <c r="AL204" s="78"/>
      <c r="AM204" s="148" t="str">
        <f t="shared" si="128"/>
        <v/>
      </c>
      <c r="AN204" s="47" t="str">
        <f t="shared" si="155"/>
        <v/>
      </c>
      <c r="AO204" s="48" t="str">
        <f>IF(ISBLANK(AP204),"",VLOOKUP(AN204,OutputOsiris!$A$9:$A$1008,1,FALSE))</f>
        <v/>
      </c>
      <c r="AP204" s="111"/>
      <c r="AQ204" s="78"/>
      <c r="AR204" s="148" t="str">
        <f t="shared" si="129"/>
        <v/>
      </c>
      <c r="AS204" s="47" t="str">
        <f t="shared" si="156"/>
        <v/>
      </c>
      <c r="AT204" s="48" t="str">
        <f>IF(ISBLANK(AU204),"",VLOOKUP(AS204,OutputOsiris!$A$9:$A$1008,1,FALSE))</f>
        <v/>
      </c>
      <c r="AU204" s="111"/>
      <c r="AV204" s="78"/>
      <c r="AW204" s="148" t="str">
        <f t="shared" si="130"/>
        <v/>
      </c>
      <c r="AX204" s="47" t="str">
        <f t="shared" si="157"/>
        <v/>
      </c>
      <c r="AY204" s="48" t="str">
        <f>IF(ISBLANK(AZ204),"",VLOOKUP(AX204,OutputOsiris!$A$9:$A$1008,1,FALSE))</f>
        <v/>
      </c>
      <c r="AZ204" s="111"/>
      <c r="BA204" s="78"/>
      <c r="BB204" s="148" t="str">
        <f t="shared" si="131"/>
        <v/>
      </c>
      <c r="BC204" s="47" t="str">
        <f t="shared" si="158"/>
        <v/>
      </c>
      <c r="BD204" s="48" t="str">
        <f>IF(ISBLANK(BE204),"",VLOOKUP(BC204,OutputOsiris!$A$9:$A$1008,1,FALSE))</f>
        <v/>
      </c>
      <c r="BE204" s="111"/>
      <c r="BF204" s="78"/>
      <c r="BG204" s="148" t="str">
        <f t="shared" si="132"/>
        <v/>
      </c>
      <c r="BH204" s="47" t="str">
        <f t="shared" si="159"/>
        <v/>
      </c>
      <c r="BI204" s="48" t="str">
        <f>IF(ISBLANK(BJ204),"",VLOOKUP(BH204,OutputOsiris!$A$9:$A$1008,1,FALSE))</f>
        <v/>
      </c>
      <c r="BJ204" s="111"/>
      <c r="BK204" s="78"/>
      <c r="BL204" s="148" t="str">
        <f t="shared" si="133"/>
        <v/>
      </c>
      <c r="BM204" s="47" t="str">
        <f t="shared" si="160"/>
        <v/>
      </c>
      <c r="BN204" s="48" t="str">
        <f>IF(ISBLANK(BO204),"",VLOOKUP(BM204,OutputOsiris!$A$9:$A$1008,1,FALSE))</f>
        <v/>
      </c>
      <c r="BO204" s="111"/>
      <c r="BP204" s="78"/>
      <c r="BQ204" s="148" t="str">
        <f t="shared" si="134"/>
        <v/>
      </c>
      <c r="BR204" s="47" t="str">
        <f t="shared" si="161"/>
        <v/>
      </c>
      <c r="BS204" s="48" t="str">
        <f>IF(ISBLANK(BT204),"",VLOOKUP(BR204,OutputOsiris!$A$9:$A$1008,1,FALSE))</f>
        <v/>
      </c>
      <c r="BT204" s="111"/>
      <c r="BU204" s="78"/>
      <c r="BV204" s="148" t="str">
        <f t="shared" si="135"/>
        <v/>
      </c>
      <c r="BW204" s="47" t="str">
        <f t="shared" si="162"/>
        <v/>
      </c>
      <c r="BX204" s="48" t="str">
        <f>IF(ISBLANK(BY204),"",VLOOKUP(BW204,OutputOsiris!$A$9:$A$1008,1,FALSE))</f>
        <v/>
      </c>
      <c r="BY204" s="111"/>
      <c r="BZ204" s="78"/>
      <c r="CA204" s="148" t="str">
        <f t="shared" si="136"/>
        <v/>
      </c>
    </row>
    <row r="205" spans="1:79" x14ac:dyDescent="0.2">
      <c r="A205" s="47" t="str">
        <f>IF($H$1="Score",IF(OutputOsiris!A205&lt;&gt;"9999999",OutputOsiris!A205,""),"")</f>
        <v/>
      </c>
      <c r="B205" s="76" t="str">
        <f t="shared" si="137"/>
        <v/>
      </c>
      <c r="C205" s="143" t="str">
        <f t="shared" si="138"/>
        <v/>
      </c>
      <c r="D205" s="47" t="str">
        <f>IF($H$1="Cijfer",IF(OutputOsiris!A205&lt;&gt;"9999999",OutputOsiris!A205,""),"")</f>
        <v/>
      </c>
      <c r="E205" s="76" t="str">
        <f t="shared" si="139"/>
        <v/>
      </c>
      <c r="F205" s="143" t="str">
        <f t="shared" si="140"/>
        <v/>
      </c>
      <c r="G205" s="47" t="str">
        <f>IF(ISBLANK(OutputOsiris!B205),"",OutputOsiris!B205)</f>
        <v/>
      </c>
      <c r="H205" s="47">
        <f>IF(AND($AG$7&gt;0,OutputOsiris!$A205&lt;&gt;"9999999"),VLOOKUP(OutputOsiris!A205,$AD$9:$AG$1008,4,FALSE),"")</f>
        <v>0</v>
      </c>
      <c r="I205" s="47">
        <f t="shared" si="141"/>
        <v>0</v>
      </c>
      <c r="J205" s="47">
        <f>IF(AND($AL$7&gt;0,OutputOsiris!$A205&lt;&gt;"9999999"),VLOOKUP(OutputOsiris!A205,$AI$9:$AL$1008,4,FALSE),"")</f>
        <v>0</v>
      </c>
      <c r="K205" s="47">
        <f t="shared" si="142"/>
        <v>0</v>
      </c>
      <c r="L205" s="47" t="str">
        <f>IF(AND($AQ$7&gt;0,OutputOsiris!$A205&lt;&gt;"9999999"),VLOOKUP(OutputOsiris!A205,$AN$9:$AQ$1008,4,FALSE),"")</f>
        <v/>
      </c>
      <c r="M205" s="47" t="str">
        <f t="shared" si="143"/>
        <v/>
      </c>
      <c r="N205" s="47" t="str">
        <f>IF(AND($AV$7&gt;0,OutputOsiris!$A205&lt;&gt;"9999999"),VLOOKUP(OutputOsiris!A205,$AS$9:$AV$1008,4,FALSE),"")</f>
        <v/>
      </c>
      <c r="O205" s="47" t="str">
        <f t="shared" si="144"/>
        <v/>
      </c>
      <c r="P205" s="47" t="str">
        <f>IF(AND($BA$7&gt;0,OutputOsiris!$A205&lt;&gt;"9999999"),VLOOKUP(OutputOsiris!A205,$AX$9:$BA$1008,4,FALSE),"")</f>
        <v/>
      </c>
      <c r="Q205" s="47" t="str">
        <f t="shared" si="145"/>
        <v/>
      </c>
      <c r="R205" s="47" t="str">
        <f>IF(AND($BF$7&gt;0,OutputOsiris!$A205&lt;&gt;"9999999"),VLOOKUP(OutputOsiris!A205,$BC$9:$BF$1008,4,FALSE),"")</f>
        <v/>
      </c>
      <c r="S205" s="47" t="str">
        <f t="shared" si="146"/>
        <v/>
      </c>
      <c r="T205" s="47" t="str">
        <f>IF(AND($BK$7&gt;0,OutputOsiris!$A205&lt;&gt;"9999999"),VLOOKUP(OutputOsiris!A205,$BH$9:$BK$1008,4,FALSE),"")</f>
        <v/>
      </c>
      <c r="U205" s="47" t="str">
        <f t="shared" si="147"/>
        <v/>
      </c>
      <c r="V205" s="47" t="str">
        <f>IF(AND($BP$7&gt;0,OutputOsiris!$A205&lt;&gt;"9999999"),VLOOKUP(OutputOsiris!A205,$BM$9:$BP$1008,4,FALSE),"")</f>
        <v/>
      </c>
      <c r="W205" s="47" t="str">
        <f t="shared" si="148"/>
        <v/>
      </c>
      <c r="X205" s="47" t="str">
        <f>IF(AND($BU$7&gt;0,OutputOsiris!$A205&lt;&gt;"9999999"),VLOOKUP(OutputOsiris!A205,$BR$9:$BU$1008,4,FALSE),"")</f>
        <v/>
      </c>
      <c r="Y205" s="47" t="str">
        <f t="shared" si="149"/>
        <v/>
      </c>
      <c r="Z205" s="47" t="str">
        <f>IF(AND($BZ$7&gt;0,OutputOsiris!$A205&lt;&gt;"9999999"),VLOOKUP(OutputOsiris!A205,$BW$9:$BZ$1008,4,FALSE),"")</f>
        <v/>
      </c>
      <c r="AA205" s="47" t="str">
        <f t="shared" si="150"/>
        <v/>
      </c>
      <c r="AB205" s="47">
        <f t="shared" si="151"/>
        <v>0</v>
      </c>
      <c r="AC205" s="47">
        <f t="shared" si="152"/>
        <v>0</v>
      </c>
      <c r="AD205" s="47" t="str">
        <f t="shared" si="153"/>
        <v/>
      </c>
      <c r="AE205" s="48" t="str">
        <f>IF(ISBLANK(AF205),"",VLOOKUP(AD205,OutputOsiris!$A$9:$A$1008,1,FALSE))</f>
        <v/>
      </c>
      <c r="AF205" s="111"/>
      <c r="AG205" s="78"/>
      <c r="AH205" s="148" t="str">
        <f t="shared" si="127"/>
        <v/>
      </c>
      <c r="AI205" s="47" t="str">
        <f t="shared" si="154"/>
        <v/>
      </c>
      <c r="AJ205" s="48" t="str">
        <f>IF(ISBLANK(AK205),"",VLOOKUP(AI205,OutputOsiris!$A$9:$A$1008,1,FALSE))</f>
        <v/>
      </c>
      <c r="AK205" s="112"/>
      <c r="AL205" s="78"/>
      <c r="AM205" s="148" t="str">
        <f t="shared" si="128"/>
        <v/>
      </c>
      <c r="AN205" s="47" t="str">
        <f t="shared" si="155"/>
        <v/>
      </c>
      <c r="AO205" s="48" t="str">
        <f>IF(ISBLANK(AP205),"",VLOOKUP(AN205,OutputOsiris!$A$9:$A$1008,1,FALSE))</f>
        <v/>
      </c>
      <c r="AP205" s="111"/>
      <c r="AQ205" s="78"/>
      <c r="AR205" s="148" t="str">
        <f t="shared" si="129"/>
        <v/>
      </c>
      <c r="AS205" s="47" t="str">
        <f t="shared" si="156"/>
        <v/>
      </c>
      <c r="AT205" s="48" t="str">
        <f>IF(ISBLANK(AU205),"",VLOOKUP(AS205,OutputOsiris!$A$9:$A$1008,1,FALSE))</f>
        <v/>
      </c>
      <c r="AU205" s="111"/>
      <c r="AV205" s="78"/>
      <c r="AW205" s="148" t="str">
        <f t="shared" si="130"/>
        <v/>
      </c>
      <c r="AX205" s="47" t="str">
        <f t="shared" si="157"/>
        <v/>
      </c>
      <c r="AY205" s="48" t="str">
        <f>IF(ISBLANK(AZ205),"",VLOOKUP(AX205,OutputOsiris!$A$9:$A$1008,1,FALSE))</f>
        <v/>
      </c>
      <c r="AZ205" s="111"/>
      <c r="BA205" s="78"/>
      <c r="BB205" s="148" t="str">
        <f t="shared" si="131"/>
        <v/>
      </c>
      <c r="BC205" s="47" t="str">
        <f t="shared" si="158"/>
        <v/>
      </c>
      <c r="BD205" s="48" t="str">
        <f>IF(ISBLANK(BE205),"",VLOOKUP(BC205,OutputOsiris!$A$9:$A$1008,1,FALSE))</f>
        <v/>
      </c>
      <c r="BE205" s="111"/>
      <c r="BF205" s="78"/>
      <c r="BG205" s="148" t="str">
        <f t="shared" si="132"/>
        <v/>
      </c>
      <c r="BH205" s="47" t="str">
        <f t="shared" si="159"/>
        <v/>
      </c>
      <c r="BI205" s="48" t="str">
        <f>IF(ISBLANK(BJ205),"",VLOOKUP(BH205,OutputOsiris!$A$9:$A$1008,1,FALSE))</f>
        <v/>
      </c>
      <c r="BJ205" s="111"/>
      <c r="BK205" s="78"/>
      <c r="BL205" s="148" t="str">
        <f t="shared" si="133"/>
        <v/>
      </c>
      <c r="BM205" s="47" t="str">
        <f t="shared" si="160"/>
        <v/>
      </c>
      <c r="BN205" s="48" t="str">
        <f>IF(ISBLANK(BO205),"",VLOOKUP(BM205,OutputOsiris!$A$9:$A$1008,1,FALSE))</f>
        <v/>
      </c>
      <c r="BO205" s="111"/>
      <c r="BP205" s="78"/>
      <c r="BQ205" s="148" t="str">
        <f t="shared" si="134"/>
        <v/>
      </c>
      <c r="BR205" s="47" t="str">
        <f t="shared" si="161"/>
        <v/>
      </c>
      <c r="BS205" s="48" t="str">
        <f>IF(ISBLANK(BT205),"",VLOOKUP(BR205,OutputOsiris!$A$9:$A$1008,1,FALSE))</f>
        <v/>
      </c>
      <c r="BT205" s="111"/>
      <c r="BU205" s="78"/>
      <c r="BV205" s="148" t="str">
        <f t="shared" si="135"/>
        <v/>
      </c>
      <c r="BW205" s="47" t="str">
        <f t="shared" si="162"/>
        <v/>
      </c>
      <c r="BX205" s="48" t="str">
        <f>IF(ISBLANK(BY205),"",VLOOKUP(BW205,OutputOsiris!$A$9:$A$1008,1,FALSE))</f>
        <v/>
      </c>
      <c r="BY205" s="111"/>
      <c r="BZ205" s="78"/>
      <c r="CA205" s="148" t="str">
        <f t="shared" si="136"/>
        <v/>
      </c>
    </row>
    <row r="206" spans="1:79" x14ac:dyDescent="0.2">
      <c r="A206" s="47" t="str">
        <f>IF($H$1="Score",IF(OutputOsiris!A206&lt;&gt;"9999999",OutputOsiris!A206,""),"")</f>
        <v/>
      </c>
      <c r="B206" s="76" t="str">
        <f t="shared" si="137"/>
        <v/>
      </c>
      <c r="C206" s="143" t="str">
        <f t="shared" si="138"/>
        <v/>
      </c>
      <c r="D206" s="47" t="str">
        <f>IF($H$1="Cijfer",IF(OutputOsiris!A206&lt;&gt;"9999999",OutputOsiris!A206,""),"")</f>
        <v/>
      </c>
      <c r="E206" s="76" t="str">
        <f t="shared" si="139"/>
        <v/>
      </c>
      <c r="F206" s="143" t="str">
        <f t="shared" si="140"/>
        <v/>
      </c>
      <c r="G206" s="47" t="str">
        <f>IF(ISBLANK(OutputOsiris!B206),"",OutputOsiris!B206)</f>
        <v/>
      </c>
      <c r="H206" s="47">
        <f>IF(AND($AG$7&gt;0,OutputOsiris!$A206&lt;&gt;"9999999"),VLOOKUP(OutputOsiris!A206,$AD$9:$AG$1008,4,FALSE),"")</f>
        <v>0</v>
      </c>
      <c r="I206" s="47">
        <f t="shared" si="141"/>
        <v>0</v>
      </c>
      <c r="J206" s="47">
        <f>IF(AND($AL$7&gt;0,OutputOsiris!$A206&lt;&gt;"9999999"),VLOOKUP(OutputOsiris!A206,$AI$9:$AL$1008,4,FALSE),"")</f>
        <v>0</v>
      </c>
      <c r="K206" s="47">
        <f t="shared" si="142"/>
        <v>0</v>
      </c>
      <c r="L206" s="47" t="str">
        <f>IF(AND($AQ$7&gt;0,OutputOsiris!$A206&lt;&gt;"9999999"),VLOOKUP(OutputOsiris!A206,$AN$9:$AQ$1008,4,FALSE),"")</f>
        <v/>
      </c>
      <c r="M206" s="47" t="str">
        <f t="shared" si="143"/>
        <v/>
      </c>
      <c r="N206" s="47" t="str">
        <f>IF(AND($AV$7&gt;0,OutputOsiris!$A206&lt;&gt;"9999999"),VLOOKUP(OutputOsiris!A206,$AS$9:$AV$1008,4,FALSE),"")</f>
        <v/>
      </c>
      <c r="O206" s="47" t="str">
        <f t="shared" si="144"/>
        <v/>
      </c>
      <c r="P206" s="47" t="str">
        <f>IF(AND($BA$7&gt;0,OutputOsiris!$A206&lt;&gt;"9999999"),VLOOKUP(OutputOsiris!A206,$AX$9:$BA$1008,4,FALSE),"")</f>
        <v/>
      </c>
      <c r="Q206" s="47" t="str">
        <f t="shared" si="145"/>
        <v/>
      </c>
      <c r="R206" s="47" t="str">
        <f>IF(AND($BF$7&gt;0,OutputOsiris!$A206&lt;&gt;"9999999"),VLOOKUP(OutputOsiris!A206,$BC$9:$BF$1008,4,FALSE),"")</f>
        <v/>
      </c>
      <c r="S206" s="47" t="str">
        <f t="shared" si="146"/>
        <v/>
      </c>
      <c r="T206" s="47" t="str">
        <f>IF(AND($BK$7&gt;0,OutputOsiris!$A206&lt;&gt;"9999999"),VLOOKUP(OutputOsiris!A206,$BH$9:$BK$1008,4,FALSE),"")</f>
        <v/>
      </c>
      <c r="U206" s="47" t="str">
        <f t="shared" si="147"/>
        <v/>
      </c>
      <c r="V206" s="47" t="str">
        <f>IF(AND($BP$7&gt;0,OutputOsiris!$A206&lt;&gt;"9999999"),VLOOKUP(OutputOsiris!A206,$BM$9:$BP$1008,4,FALSE),"")</f>
        <v/>
      </c>
      <c r="W206" s="47" t="str">
        <f t="shared" si="148"/>
        <v/>
      </c>
      <c r="X206" s="47" t="str">
        <f>IF(AND($BU$7&gt;0,OutputOsiris!$A206&lt;&gt;"9999999"),VLOOKUP(OutputOsiris!A206,$BR$9:$BU$1008,4,FALSE),"")</f>
        <v/>
      </c>
      <c r="Y206" s="47" t="str">
        <f t="shared" si="149"/>
        <v/>
      </c>
      <c r="Z206" s="47" t="str">
        <f>IF(AND($BZ$7&gt;0,OutputOsiris!$A206&lt;&gt;"9999999"),VLOOKUP(OutputOsiris!A206,$BW$9:$BZ$1008,4,FALSE),"")</f>
        <v/>
      </c>
      <c r="AA206" s="47" t="str">
        <f t="shared" si="150"/>
        <v/>
      </c>
      <c r="AB206" s="47">
        <f t="shared" si="151"/>
        <v>0</v>
      </c>
      <c r="AC206" s="47">
        <f t="shared" si="152"/>
        <v>0</v>
      </c>
      <c r="AD206" s="47" t="str">
        <f t="shared" si="153"/>
        <v/>
      </c>
      <c r="AE206" s="48" t="str">
        <f>IF(ISBLANK(AF206),"",VLOOKUP(AD206,OutputOsiris!$A$9:$A$1008,1,FALSE))</f>
        <v/>
      </c>
      <c r="AF206" s="111"/>
      <c r="AG206" s="78"/>
      <c r="AH206" s="148" t="str">
        <f t="shared" si="127"/>
        <v/>
      </c>
      <c r="AI206" s="47" t="str">
        <f t="shared" si="154"/>
        <v/>
      </c>
      <c r="AJ206" s="48" t="str">
        <f>IF(ISBLANK(AK206),"",VLOOKUP(AI206,OutputOsiris!$A$9:$A$1008,1,FALSE))</f>
        <v/>
      </c>
      <c r="AK206" s="112"/>
      <c r="AL206" s="78"/>
      <c r="AM206" s="148" t="str">
        <f t="shared" si="128"/>
        <v/>
      </c>
      <c r="AN206" s="47" t="str">
        <f t="shared" si="155"/>
        <v/>
      </c>
      <c r="AO206" s="48" t="str">
        <f>IF(ISBLANK(AP206),"",VLOOKUP(AN206,OutputOsiris!$A$9:$A$1008,1,FALSE))</f>
        <v/>
      </c>
      <c r="AP206" s="111"/>
      <c r="AQ206" s="78"/>
      <c r="AR206" s="148" t="str">
        <f t="shared" si="129"/>
        <v/>
      </c>
      <c r="AS206" s="47" t="str">
        <f t="shared" si="156"/>
        <v/>
      </c>
      <c r="AT206" s="48" t="str">
        <f>IF(ISBLANK(AU206),"",VLOOKUP(AS206,OutputOsiris!$A$9:$A$1008,1,FALSE))</f>
        <v/>
      </c>
      <c r="AU206" s="111"/>
      <c r="AV206" s="78"/>
      <c r="AW206" s="148" t="str">
        <f t="shared" si="130"/>
        <v/>
      </c>
      <c r="AX206" s="47" t="str">
        <f t="shared" si="157"/>
        <v/>
      </c>
      <c r="AY206" s="48" t="str">
        <f>IF(ISBLANK(AZ206),"",VLOOKUP(AX206,OutputOsiris!$A$9:$A$1008,1,FALSE))</f>
        <v/>
      </c>
      <c r="AZ206" s="111"/>
      <c r="BA206" s="78"/>
      <c r="BB206" s="148" t="str">
        <f t="shared" si="131"/>
        <v/>
      </c>
      <c r="BC206" s="47" t="str">
        <f t="shared" si="158"/>
        <v/>
      </c>
      <c r="BD206" s="48" t="str">
        <f>IF(ISBLANK(BE206),"",VLOOKUP(BC206,OutputOsiris!$A$9:$A$1008,1,FALSE))</f>
        <v/>
      </c>
      <c r="BE206" s="111"/>
      <c r="BF206" s="78"/>
      <c r="BG206" s="148" t="str">
        <f t="shared" si="132"/>
        <v/>
      </c>
      <c r="BH206" s="47" t="str">
        <f t="shared" si="159"/>
        <v/>
      </c>
      <c r="BI206" s="48" t="str">
        <f>IF(ISBLANK(BJ206),"",VLOOKUP(BH206,OutputOsiris!$A$9:$A$1008,1,FALSE))</f>
        <v/>
      </c>
      <c r="BJ206" s="111"/>
      <c r="BK206" s="78"/>
      <c r="BL206" s="148" t="str">
        <f t="shared" si="133"/>
        <v/>
      </c>
      <c r="BM206" s="47" t="str">
        <f t="shared" si="160"/>
        <v/>
      </c>
      <c r="BN206" s="48" t="str">
        <f>IF(ISBLANK(BO206),"",VLOOKUP(BM206,OutputOsiris!$A$9:$A$1008,1,FALSE))</f>
        <v/>
      </c>
      <c r="BO206" s="111"/>
      <c r="BP206" s="78"/>
      <c r="BQ206" s="148" t="str">
        <f t="shared" si="134"/>
        <v/>
      </c>
      <c r="BR206" s="47" t="str">
        <f t="shared" si="161"/>
        <v/>
      </c>
      <c r="BS206" s="48" t="str">
        <f>IF(ISBLANK(BT206),"",VLOOKUP(BR206,OutputOsiris!$A$9:$A$1008,1,FALSE))</f>
        <v/>
      </c>
      <c r="BT206" s="111"/>
      <c r="BU206" s="78"/>
      <c r="BV206" s="148" t="str">
        <f t="shared" si="135"/>
        <v/>
      </c>
      <c r="BW206" s="47" t="str">
        <f t="shared" si="162"/>
        <v/>
      </c>
      <c r="BX206" s="48" t="str">
        <f>IF(ISBLANK(BY206),"",VLOOKUP(BW206,OutputOsiris!$A$9:$A$1008,1,FALSE))</f>
        <v/>
      </c>
      <c r="BY206" s="111"/>
      <c r="BZ206" s="78"/>
      <c r="CA206" s="148" t="str">
        <f t="shared" si="136"/>
        <v/>
      </c>
    </row>
    <row r="207" spans="1:79" x14ac:dyDescent="0.2">
      <c r="A207" s="47" t="str">
        <f>IF($H$1="Score",IF(OutputOsiris!A207&lt;&gt;"9999999",OutputOsiris!A207,""),"")</f>
        <v/>
      </c>
      <c r="B207" s="76" t="str">
        <f t="shared" si="137"/>
        <v/>
      </c>
      <c r="C207" s="143" t="str">
        <f t="shared" si="138"/>
        <v/>
      </c>
      <c r="D207" s="47" t="str">
        <f>IF($H$1="Cijfer",IF(OutputOsiris!A207&lt;&gt;"9999999",OutputOsiris!A207,""),"")</f>
        <v/>
      </c>
      <c r="E207" s="76" t="str">
        <f t="shared" si="139"/>
        <v/>
      </c>
      <c r="F207" s="143" t="str">
        <f t="shared" si="140"/>
        <v/>
      </c>
      <c r="G207" s="47" t="str">
        <f>IF(ISBLANK(OutputOsiris!B207),"",OutputOsiris!B207)</f>
        <v/>
      </c>
      <c r="H207" s="47">
        <f>IF(AND($AG$7&gt;0,OutputOsiris!$A207&lt;&gt;"9999999"),VLOOKUP(OutputOsiris!A207,$AD$9:$AG$1008,4,FALSE),"")</f>
        <v>0</v>
      </c>
      <c r="I207" s="47">
        <f t="shared" si="141"/>
        <v>0</v>
      </c>
      <c r="J207" s="47">
        <f>IF(AND($AL$7&gt;0,OutputOsiris!$A207&lt;&gt;"9999999"),VLOOKUP(OutputOsiris!A207,$AI$9:$AL$1008,4,FALSE),"")</f>
        <v>0</v>
      </c>
      <c r="K207" s="47">
        <f t="shared" si="142"/>
        <v>0</v>
      </c>
      <c r="L207" s="47" t="str">
        <f>IF(AND($AQ$7&gt;0,OutputOsiris!$A207&lt;&gt;"9999999"),VLOOKUP(OutputOsiris!A207,$AN$9:$AQ$1008,4,FALSE),"")</f>
        <v/>
      </c>
      <c r="M207" s="47" t="str">
        <f t="shared" si="143"/>
        <v/>
      </c>
      <c r="N207" s="47" t="str">
        <f>IF(AND($AV$7&gt;0,OutputOsiris!$A207&lt;&gt;"9999999"),VLOOKUP(OutputOsiris!A207,$AS$9:$AV$1008,4,FALSE),"")</f>
        <v/>
      </c>
      <c r="O207" s="47" t="str">
        <f t="shared" si="144"/>
        <v/>
      </c>
      <c r="P207" s="47" t="str">
        <f>IF(AND($BA$7&gt;0,OutputOsiris!$A207&lt;&gt;"9999999"),VLOOKUP(OutputOsiris!A207,$AX$9:$BA$1008,4,FALSE),"")</f>
        <v/>
      </c>
      <c r="Q207" s="47" t="str">
        <f t="shared" si="145"/>
        <v/>
      </c>
      <c r="R207" s="47" t="str">
        <f>IF(AND($BF$7&gt;0,OutputOsiris!$A207&lt;&gt;"9999999"),VLOOKUP(OutputOsiris!A207,$BC$9:$BF$1008,4,FALSE),"")</f>
        <v/>
      </c>
      <c r="S207" s="47" t="str">
        <f t="shared" si="146"/>
        <v/>
      </c>
      <c r="T207" s="47" t="str">
        <f>IF(AND($BK$7&gt;0,OutputOsiris!$A207&lt;&gt;"9999999"),VLOOKUP(OutputOsiris!A207,$BH$9:$BK$1008,4,FALSE),"")</f>
        <v/>
      </c>
      <c r="U207" s="47" t="str">
        <f t="shared" si="147"/>
        <v/>
      </c>
      <c r="V207" s="47" t="str">
        <f>IF(AND($BP$7&gt;0,OutputOsiris!$A207&lt;&gt;"9999999"),VLOOKUP(OutputOsiris!A207,$BM$9:$BP$1008,4,FALSE),"")</f>
        <v/>
      </c>
      <c r="W207" s="47" t="str">
        <f t="shared" si="148"/>
        <v/>
      </c>
      <c r="X207" s="47" t="str">
        <f>IF(AND($BU$7&gt;0,OutputOsiris!$A207&lt;&gt;"9999999"),VLOOKUP(OutputOsiris!A207,$BR$9:$BU$1008,4,FALSE),"")</f>
        <v/>
      </c>
      <c r="Y207" s="47" t="str">
        <f t="shared" si="149"/>
        <v/>
      </c>
      <c r="Z207" s="47" t="str">
        <f>IF(AND($BZ$7&gt;0,OutputOsiris!$A207&lt;&gt;"9999999"),VLOOKUP(OutputOsiris!A207,$BW$9:$BZ$1008,4,FALSE),"")</f>
        <v/>
      </c>
      <c r="AA207" s="47" t="str">
        <f t="shared" si="150"/>
        <v/>
      </c>
      <c r="AB207" s="47">
        <f t="shared" si="151"/>
        <v>0</v>
      </c>
      <c r="AC207" s="47">
        <f t="shared" si="152"/>
        <v>0</v>
      </c>
      <c r="AD207" s="47" t="str">
        <f t="shared" si="153"/>
        <v/>
      </c>
      <c r="AE207" s="48" t="str">
        <f>IF(ISBLANK(AF207),"",VLOOKUP(AD207,OutputOsiris!$A$9:$A$1008,1,FALSE))</f>
        <v/>
      </c>
      <c r="AF207" s="111"/>
      <c r="AG207" s="78"/>
      <c r="AH207" s="148" t="str">
        <f t="shared" si="127"/>
        <v/>
      </c>
      <c r="AI207" s="47" t="str">
        <f t="shared" si="154"/>
        <v/>
      </c>
      <c r="AJ207" s="48" t="str">
        <f>IF(ISBLANK(AK207),"",VLOOKUP(AI207,OutputOsiris!$A$9:$A$1008,1,FALSE))</f>
        <v/>
      </c>
      <c r="AK207" s="112"/>
      <c r="AL207" s="78"/>
      <c r="AM207" s="148" t="str">
        <f t="shared" si="128"/>
        <v/>
      </c>
      <c r="AN207" s="47" t="str">
        <f t="shared" si="155"/>
        <v/>
      </c>
      <c r="AO207" s="48" t="str">
        <f>IF(ISBLANK(AP207),"",VLOOKUP(AN207,OutputOsiris!$A$9:$A$1008,1,FALSE))</f>
        <v/>
      </c>
      <c r="AP207" s="111"/>
      <c r="AQ207" s="78"/>
      <c r="AR207" s="148" t="str">
        <f t="shared" si="129"/>
        <v/>
      </c>
      <c r="AS207" s="47" t="str">
        <f t="shared" si="156"/>
        <v/>
      </c>
      <c r="AT207" s="48" t="str">
        <f>IF(ISBLANK(AU207),"",VLOOKUP(AS207,OutputOsiris!$A$9:$A$1008,1,FALSE))</f>
        <v/>
      </c>
      <c r="AU207" s="111"/>
      <c r="AV207" s="78"/>
      <c r="AW207" s="148" t="str">
        <f t="shared" si="130"/>
        <v/>
      </c>
      <c r="AX207" s="47" t="str">
        <f t="shared" si="157"/>
        <v/>
      </c>
      <c r="AY207" s="48" t="str">
        <f>IF(ISBLANK(AZ207),"",VLOOKUP(AX207,OutputOsiris!$A$9:$A$1008,1,FALSE))</f>
        <v/>
      </c>
      <c r="AZ207" s="111"/>
      <c r="BA207" s="78"/>
      <c r="BB207" s="148" t="str">
        <f t="shared" si="131"/>
        <v/>
      </c>
      <c r="BC207" s="47" t="str">
        <f t="shared" si="158"/>
        <v/>
      </c>
      <c r="BD207" s="48" t="str">
        <f>IF(ISBLANK(BE207),"",VLOOKUP(BC207,OutputOsiris!$A$9:$A$1008,1,FALSE))</f>
        <v/>
      </c>
      <c r="BE207" s="111"/>
      <c r="BF207" s="78"/>
      <c r="BG207" s="148" t="str">
        <f t="shared" si="132"/>
        <v/>
      </c>
      <c r="BH207" s="47" t="str">
        <f t="shared" si="159"/>
        <v/>
      </c>
      <c r="BI207" s="48" t="str">
        <f>IF(ISBLANK(BJ207),"",VLOOKUP(BH207,OutputOsiris!$A$9:$A$1008,1,FALSE))</f>
        <v/>
      </c>
      <c r="BJ207" s="111"/>
      <c r="BK207" s="78"/>
      <c r="BL207" s="148" t="str">
        <f t="shared" si="133"/>
        <v/>
      </c>
      <c r="BM207" s="47" t="str">
        <f t="shared" si="160"/>
        <v/>
      </c>
      <c r="BN207" s="48" t="str">
        <f>IF(ISBLANK(BO207),"",VLOOKUP(BM207,OutputOsiris!$A$9:$A$1008,1,FALSE))</f>
        <v/>
      </c>
      <c r="BO207" s="111"/>
      <c r="BP207" s="78"/>
      <c r="BQ207" s="148" t="str">
        <f t="shared" si="134"/>
        <v/>
      </c>
      <c r="BR207" s="47" t="str">
        <f t="shared" si="161"/>
        <v/>
      </c>
      <c r="BS207" s="48" t="str">
        <f>IF(ISBLANK(BT207),"",VLOOKUP(BR207,OutputOsiris!$A$9:$A$1008,1,FALSE))</f>
        <v/>
      </c>
      <c r="BT207" s="111"/>
      <c r="BU207" s="78"/>
      <c r="BV207" s="148" t="str">
        <f t="shared" si="135"/>
        <v/>
      </c>
      <c r="BW207" s="47" t="str">
        <f t="shared" si="162"/>
        <v/>
      </c>
      <c r="BX207" s="48" t="str">
        <f>IF(ISBLANK(BY207),"",VLOOKUP(BW207,OutputOsiris!$A$9:$A$1008,1,FALSE))</f>
        <v/>
      </c>
      <c r="BY207" s="111"/>
      <c r="BZ207" s="78"/>
      <c r="CA207" s="148" t="str">
        <f t="shared" si="136"/>
        <v/>
      </c>
    </row>
    <row r="208" spans="1:79" x14ac:dyDescent="0.2">
      <c r="A208" s="47" t="str">
        <f>IF($H$1="Score",IF(OutputOsiris!A208&lt;&gt;"9999999",OutputOsiris!A208,""),"")</f>
        <v/>
      </c>
      <c r="B208" s="76" t="str">
        <f t="shared" si="137"/>
        <v/>
      </c>
      <c r="C208" s="143" t="str">
        <f t="shared" si="138"/>
        <v/>
      </c>
      <c r="D208" s="47" t="str">
        <f>IF($H$1="Cijfer",IF(OutputOsiris!A208&lt;&gt;"9999999",OutputOsiris!A208,""),"")</f>
        <v/>
      </c>
      <c r="E208" s="76" t="str">
        <f t="shared" si="139"/>
        <v/>
      </c>
      <c r="F208" s="143" t="str">
        <f t="shared" si="140"/>
        <v/>
      </c>
      <c r="G208" s="47" t="str">
        <f>IF(ISBLANK(OutputOsiris!B208),"",OutputOsiris!B208)</f>
        <v/>
      </c>
      <c r="H208" s="47">
        <f>IF(AND($AG$7&gt;0,OutputOsiris!$A208&lt;&gt;"9999999"),VLOOKUP(OutputOsiris!A208,$AD$9:$AG$1008,4,FALSE),"")</f>
        <v>0</v>
      </c>
      <c r="I208" s="47">
        <f t="shared" si="141"/>
        <v>0</v>
      </c>
      <c r="J208" s="47">
        <f>IF(AND($AL$7&gt;0,OutputOsiris!$A208&lt;&gt;"9999999"),VLOOKUP(OutputOsiris!A208,$AI$9:$AL$1008,4,FALSE),"")</f>
        <v>0</v>
      </c>
      <c r="K208" s="47">
        <f t="shared" si="142"/>
        <v>0</v>
      </c>
      <c r="L208" s="47" t="str">
        <f>IF(AND($AQ$7&gt;0,OutputOsiris!$A208&lt;&gt;"9999999"),VLOOKUP(OutputOsiris!A208,$AN$9:$AQ$1008,4,FALSE),"")</f>
        <v/>
      </c>
      <c r="M208" s="47" t="str">
        <f t="shared" si="143"/>
        <v/>
      </c>
      <c r="N208" s="47" t="str">
        <f>IF(AND($AV$7&gt;0,OutputOsiris!$A208&lt;&gt;"9999999"),VLOOKUP(OutputOsiris!A208,$AS$9:$AV$1008,4,FALSE),"")</f>
        <v/>
      </c>
      <c r="O208" s="47" t="str">
        <f t="shared" si="144"/>
        <v/>
      </c>
      <c r="P208" s="47" t="str">
        <f>IF(AND($BA$7&gt;0,OutputOsiris!$A208&lt;&gt;"9999999"),VLOOKUP(OutputOsiris!A208,$AX$9:$BA$1008,4,FALSE),"")</f>
        <v/>
      </c>
      <c r="Q208" s="47" t="str">
        <f t="shared" si="145"/>
        <v/>
      </c>
      <c r="R208" s="47" t="str">
        <f>IF(AND($BF$7&gt;0,OutputOsiris!$A208&lt;&gt;"9999999"),VLOOKUP(OutputOsiris!A208,$BC$9:$BF$1008,4,FALSE),"")</f>
        <v/>
      </c>
      <c r="S208" s="47" t="str">
        <f t="shared" si="146"/>
        <v/>
      </c>
      <c r="T208" s="47" t="str">
        <f>IF(AND($BK$7&gt;0,OutputOsiris!$A208&lt;&gt;"9999999"),VLOOKUP(OutputOsiris!A208,$BH$9:$BK$1008,4,FALSE),"")</f>
        <v/>
      </c>
      <c r="U208" s="47" t="str">
        <f t="shared" si="147"/>
        <v/>
      </c>
      <c r="V208" s="47" t="str">
        <f>IF(AND($BP$7&gt;0,OutputOsiris!$A208&lt;&gt;"9999999"),VLOOKUP(OutputOsiris!A208,$BM$9:$BP$1008,4,FALSE),"")</f>
        <v/>
      </c>
      <c r="W208" s="47" t="str">
        <f t="shared" si="148"/>
        <v/>
      </c>
      <c r="X208" s="47" t="str">
        <f>IF(AND($BU$7&gt;0,OutputOsiris!$A208&lt;&gt;"9999999"),VLOOKUP(OutputOsiris!A208,$BR$9:$BU$1008,4,FALSE),"")</f>
        <v/>
      </c>
      <c r="Y208" s="47" t="str">
        <f t="shared" si="149"/>
        <v/>
      </c>
      <c r="Z208" s="47" t="str">
        <f>IF(AND($BZ$7&gt;0,OutputOsiris!$A208&lt;&gt;"9999999"),VLOOKUP(OutputOsiris!A208,$BW$9:$BZ$1008,4,FALSE),"")</f>
        <v/>
      </c>
      <c r="AA208" s="47" t="str">
        <f t="shared" si="150"/>
        <v/>
      </c>
      <c r="AB208" s="47">
        <f t="shared" si="151"/>
        <v>0</v>
      </c>
      <c r="AC208" s="47">
        <f t="shared" si="152"/>
        <v>0</v>
      </c>
      <c r="AD208" s="47" t="str">
        <f t="shared" si="153"/>
        <v/>
      </c>
      <c r="AE208" s="48" t="str">
        <f>IF(ISBLANK(AF208),"",VLOOKUP(AD208,OutputOsiris!$A$9:$A$1008,1,FALSE))</f>
        <v/>
      </c>
      <c r="AF208" s="111"/>
      <c r="AG208" s="78"/>
      <c r="AH208" s="148" t="str">
        <f t="shared" si="127"/>
        <v/>
      </c>
      <c r="AI208" s="47" t="str">
        <f t="shared" si="154"/>
        <v/>
      </c>
      <c r="AJ208" s="48" t="str">
        <f>IF(ISBLANK(AK208),"",VLOOKUP(AI208,OutputOsiris!$A$9:$A$1008,1,FALSE))</f>
        <v/>
      </c>
      <c r="AK208" s="112"/>
      <c r="AL208" s="78"/>
      <c r="AM208" s="148" t="str">
        <f t="shared" si="128"/>
        <v/>
      </c>
      <c r="AN208" s="47" t="str">
        <f t="shared" si="155"/>
        <v/>
      </c>
      <c r="AO208" s="48" t="str">
        <f>IF(ISBLANK(AP208),"",VLOOKUP(AN208,OutputOsiris!$A$9:$A$1008,1,FALSE))</f>
        <v/>
      </c>
      <c r="AP208" s="111"/>
      <c r="AQ208" s="78"/>
      <c r="AR208" s="148" t="str">
        <f t="shared" si="129"/>
        <v/>
      </c>
      <c r="AS208" s="47" t="str">
        <f t="shared" si="156"/>
        <v/>
      </c>
      <c r="AT208" s="48" t="str">
        <f>IF(ISBLANK(AU208),"",VLOOKUP(AS208,OutputOsiris!$A$9:$A$1008,1,FALSE))</f>
        <v/>
      </c>
      <c r="AU208" s="111"/>
      <c r="AV208" s="78"/>
      <c r="AW208" s="148" t="str">
        <f t="shared" si="130"/>
        <v/>
      </c>
      <c r="AX208" s="47" t="str">
        <f t="shared" si="157"/>
        <v/>
      </c>
      <c r="AY208" s="48" t="str">
        <f>IF(ISBLANK(AZ208),"",VLOOKUP(AX208,OutputOsiris!$A$9:$A$1008,1,FALSE))</f>
        <v/>
      </c>
      <c r="AZ208" s="111"/>
      <c r="BA208" s="78"/>
      <c r="BB208" s="148" t="str">
        <f t="shared" si="131"/>
        <v/>
      </c>
      <c r="BC208" s="47" t="str">
        <f t="shared" si="158"/>
        <v/>
      </c>
      <c r="BD208" s="48" t="str">
        <f>IF(ISBLANK(BE208),"",VLOOKUP(BC208,OutputOsiris!$A$9:$A$1008,1,FALSE))</f>
        <v/>
      </c>
      <c r="BE208" s="111"/>
      <c r="BF208" s="78"/>
      <c r="BG208" s="148" t="str">
        <f t="shared" si="132"/>
        <v/>
      </c>
      <c r="BH208" s="47" t="str">
        <f t="shared" si="159"/>
        <v/>
      </c>
      <c r="BI208" s="48" t="str">
        <f>IF(ISBLANK(BJ208),"",VLOOKUP(BH208,OutputOsiris!$A$9:$A$1008,1,FALSE))</f>
        <v/>
      </c>
      <c r="BJ208" s="111"/>
      <c r="BK208" s="78"/>
      <c r="BL208" s="148" t="str">
        <f t="shared" si="133"/>
        <v/>
      </c>
      <c r="BM208" s="47" t="str">
        <f t="shared" si="160"/>
        <v/>
      </c>
      <c r="BN208" s="48" t="str">
        <f>IF(ISBLANK(BO208),"",VLOOKUP(BM208,OutputOsiris!$A$9:$A$1008,1,FALSE))</f>
        <v/>
      </c>
      <c r="BO208" s="111"/>
      <c r="BP208" s="78"/>
      <c r="BQ208" s="148" t="str">
        <f t="shared" si="134"/>
        <v/>
      </c>
      <c r="BR208" s="47" t="str">
        <f t="shared" si="161"/>
        <v/>
      </c>
      <c r="BS208" s="48" t="str">
        <f>IF(ISBLANK(BT208),"",VLOOKUP(BR208,OutputOsiris!$A$9:$A$1008,1,FALSE))</f>
        <v/>
      </c>
      <c r="BT208" s="111"/>
      <c r="BU208" s="78"/>
      <c r="BV208" s="148" t="str">
        <f t="shared" si="135"/>
        <v/>
      </c>
      <c r="BW208" s="47" t="str">
        <f t="shared" si="162"/>
        <v/>
      </c>
      <c r="BX208" s="48" t="str">
        <f>IF(ISBLANK(BY208),"",VLOOKUP(BW208,OutputOsiris!$A$9:$A$1008,1,FALSE))</f>
        <v/>
      </c>
      <c r="BY208" s="111"/>
      <c r="BZ208" s="78"/>
      <c r="CA208" s="148" t="str">
        <f t="shared" si="136"/>
        <v/>
      </c>
    </row>
    <row r="209" spans="1:79" x14ac:dyDescent="0.2">
      <c r="A209" s="47" t="str">
        <f>IF($H$1="Score",IF(OutputOsiris!A209&lt;&gt;"9999999",OutputOsiris!A209,""),"")</f>
        <v/>
      </c>
      <c r="B209" s="76" t="str">
        <f t="shared" si="137"/>
        <v/>
      </c>
      <c r="C209" s="143" t="str">
        <f t="shared" si="138"/>
        <v/>
      </c>
      <c r="D209" s="47" t="str">
        <f>IF($H$1="Cijfer",IF(OutputOsiris!A209&lt;&gt;"9999999",OutputOsiris!A209,""),"")</f>
        <v/>
      </c>
      <c r="E209" s="76" t="str">
        <f t="shared" si="139"/>
        <v/>
      </c>
      <c r="F209" s="143" t="str">
        <f t="shared" si="140"/>
        <v/>
      </c>
      <c r="G209" s="47" t="str">
        <f>IF(ISBLANK(OutputOsiris!B209),"",OutputOsiris!B209)</f>
        <v/>
      </c>
      <c r="H209" s="47">
        <f>IF(AND($AG$7&gt;0,OutputOsiris!$A209&lt;&gt;"9999999"),VLOOKUP(OutputOsiris!A209,$AD$9:$AG$1008,4,FALSE),"")</f>
        <v>0</v>
      </c>
      <c r="I209" s="47">
        <f t="shared" si="141"/>
        <v>0</v>
      </c>
      <c r="J209" s="47">
        <f>IF(AND($AL$7&gt;0,OutputOsiris!$A209&lt;&gt;"9999999"),VLOOKUP(OutputOsiris!A209,$AI$9:$AL$1008,4,FALSE),"")</f>
        <v>0</v>
      </c>
      <c r="K209" s="47">
        <f t="shared" si="142"/>
        <v>0</v>
      </c>
      <c r="L209" s="47" t="str">
        <f>IF(AND($AQ$7&gt;0,OutputOsiris!$A209&lt;&gt;"9999999"),VLOOKUP(OutputOsiris!A209,$AN$9:$AQ$1008,4,FALSE),"")</f>
        <v/>
      </c>
      <c r="M209" s="47" t="str">
        <f t="shared" si="143"/>
        <v/>
      </c>
      <c r="N209" s="47" t="str">
        <f>IF(AND($AV$7&gt;0,OutputOsiris!$A209&lt;&gt;"9999999"),VLOOKUP(OutputOsiris!A209,$AS$9:$AV$1008,4,FALSE),"")</f>
        <v/>
      </c>
      <c r="O209" s="47" t="str">
        <f t="shared" si="144"/>
        <v/>
      </c>
      <c r="P209" s="47" t="str">
        <f>IF(AND($BA$7&gt;0,OutputOsiris!$A209&lt;&gt;"9999999"),VLOOKUP(OutputOsiris!A209,$AX$9:$BA$1008,4,FALSE),"")</f>
        <v/>
      </c>
      <c r="Q209" s="47" t="str">
        <f t="shared" si="145"/>
        <v/>
      </c>
      <c r="R209" s="47" t="str">
        <f>IF(AND($BF$7&gt;0,OutputOsiris!$A209&lt;&gt;"9999999"),VLOOKUP(OutputOsiris!A209,$BC$9:$BF$1008,4,FALSE),"")</f>
        <v/>
      </c>
      <c r="S209" s="47" t="str">
        <f t="shared" si="146"/>
        <v/>
      </c>
      <c r="T209" s="47" t="str">
        <f>IF(AND($BK$7&gt;0,OutputOsiris!$A209&lt;&gt;"9999999"),VLOOKUP(OutputOsiris!A209,$BH$9:$BK$1008,4,FALSE),"")</f>
        <v/>
      </c>
      <c r="U209" s="47" t="str">
        <f t="shared" si="147"/>
        <v/>
      </c>
      <c r="V209" s="47" t="str">
        <f>IF(AND($BP$7&gt;0,OutputOsiris!$A209&lt;&gt;"9999999"),VLOOKUP(OutputOsiris!A209,$BM$9:$BP$1008,4,FALSE),"")</f>
        <v/>
      </c>
      <c r="W209" s="47" t="str">
        <f t="shared" si="148"/>
        <v/>
      </c>
      <c r="X209" s="47" t="str">
        <f>IF(AND($BU$7&gt;0,OutputOsiris!$A209&lt;&gt;"9999999"),VLOOKUP(OutputOsiris!A209,$BR$9:$BU$1008,4,FALSE),"")</f>
        <v/>
      </c>
      <c r="Y209" s="47" t="str">
        <f t="shared" si="149"/>
        <v/>
      </c>
      <c r="Z209" s="47" t="str">
        <f>IF(AND($BZ$7&gt;0,OutputOsiris!$A209&lt;&gt;"9999999"),VLOOKUP(OutputOsiris!A209,$BW$9:$BZ$1008,4,FALSE),"")</f>
        <v/>
      </c>
      <c r="AA209" s="47" t="str">
        <f t="shared" si="150"/>
        <v/>
      </c>
      <c r="AB209" s="47">
        <f t="shared" si="151"/>
        <v>0</v>
      </c>
      <c r="AC209" s="47">
        <f t="shared" si="152"/>
        <v>0</v>
      </c>
      <c r="AD209" s="47" t="str">
        <f t="shared" si="153"/>
        <v/>
      </c>
      <c r="AE209" s="48" t="str">
        <f>IF(ISBLANK(AF209),"",VLOOKUP(AD209,OutputOsiris!$A$9:$A$1008,1,FALSE))</f>
        <v/>
      </c>
      <c r="AF209" s="111"/>
      <c r="AG209" s="78"/>
      <c r="AH209" s="148" t="str">
        <f t="shared" si="127"/>
        <v/>
      </c>
      <c r="AI209" s="47" t="str">
        <f t="shared" si="154"/>
        <v/>
      </c>
      <c r="AJ209" s="48" t="str">
        <f>IF(ISBLANK(AK209),"",VLOOKUP(AI209,OutputOsiris!$A$9:$A$1008,1,FALSE))</f>
        <v/>
      </c>
      <c r="AK209" s="112"/>
      <c r="AL209" s="78"/>
      <c r="AM209" s="148" t="str">
        <f t="shared" si="128"/>
        <v/>
      </c>
      <c r="AN209" s="47" t="str">
        <f t="shared" si="155"/>
        <v/>
      </c>
      <c r="AO209" s="48" t="str">
        <f>IF(ISBLANK(AP209),"",VLOOKUP(AN209,OutputOsiris!$A$9:$A$1008,1,FALSE))</f>
        <v/>
      </c>
      <c r="AP209" s="111"/>
      <c r="AQ209" s="78"/>
      <c r="AR209" s="148" t="str">
        <f t="shared" si="129"/>
        <v/>
      </c>
      <c r="AS209" s="47" t="str">
        <f t="shared" si="156"/>
        <v/>
      </c>
      <c r="AT209" s="48" t="str">
        <f>IF(ISBLANK(AU209),"",VLOOKUP(AS209,OutputOsiris!$A$9:$A$1008,1,FALSE))</f>
        <v/>
      </c>
      <c r="AU209" s="111"/>
      <c r="AV209" s="78"/>
      <c r="AW209" s="148" t="str">
        <f t="shared" si="130"/>
        <v/>
      </c>
      <c r="AX209" s="47" t="str">
        <f t="shared" si="157"/>
        <v/>
      </c>
      <c r="AY209" s="48" t="str">
        <f>IF(ISBLANK(AZ209),"",VLOOKUP(AX209,OutputOsiris!$A$9:$A$1008,1,FALSE))</f>
        <v/>
      </c>
      <c r="AZ209" s="111"/>
      <c r="BA209" s="78"/>
      <c r="BB209" s="148" t="str">
        <f t="shared" si="131"/>
        <v/>
      </c>
      <c r="BC209" s="47" t="str">
        <f t="shared" si="158"/>
        <v/>
      </c>
      <c r="BD209" s="48" t="str">
        <f>IF(ISBLANK(BE209),"",VLOOKUP(BC209,OutputOsiris!$A$9:$A$1008,1,FALSE))</f>
        <v/>
      </c>
      <c r="BE209" s="111"/>
      <c r="BF209" s="78"/>
      <c r="BG209" s="148" t="str">
        <f t="shared" si="132"/>
        <v/>
      </c>
      <c r="BH209" s="47" t="str">
        <f t="shared" si="159"/>
        <v/>
      </c>
      <c r="BI209" s="48" t="str">
        <f>IF(ISBLANK(BJ209),"",VLOOKUP(BH209,OutputOsiris!$A$9:$A$1008,1,FALSE))</f>
        <v/>
      </c>
      <c r="BJ209" s="111"/>
      <c r="BK209" s="78"/>
      <c r="BL209" s="148" t="str">
        <f t="shared" si="133"/>
        <v/>
      </c>
      <c r="BM209" s="47" t="str">
        <f t="shared" si="160"/>
        <v/>
      </c>
      <c r="BN209" s="48" t="str">
        <f>IF(ISBLANK(BO209),"",VLOOKUP(BM209,OutputOsiris!$A$9:$A$1008,1,FALSE))</f>
        <v/>
      </c>
      <c r="BO209" s="111"/>
      <c r="BP209" s="78"/>
      <c r="BQ209" s="148" t="str">
        <f t="shared" si="134"/>
        <v/>
      </c>
      <c r="BR209" s="47" t="str">
        <f t="shared" si="161"/>
        <v/>
      </c>
      <c r="BS209" s="48" t="str">
        <f>IF(ISBLANK(BT209),"",VLOOKUP(BR209,OutputOsiris!$A$9:$A$1008,1,FALSE))</f>
        <v/>
      </c>
      <c r="BT209" s="111"/>
      <c r="BU209" s="78"/>
      <c r="BV209" s="148" t="str">
        <f t="shared" si="135"/>
        <v/>
      </c>
      <c r="BW209" s="47" t="str">
        <f t="shared" si="162"/>
        <v/>
      </c>
      <c r="BX209" s="48" t="str">
        <f>IF(ISBLANK(BY209),"",VLOOKUP(BW209,OutputOsiris!$A$9:$A$1008,1,FALSE))</f>
        <v/>
      </c>
      <c r="BY209" s="111"/>
      <c r="BZ209" s="78"/>
      <c r="CA209" s="148" t="str">
        <f t="shared" si="136"/>
        <v/>
      </c>
    </row>
    <row r="210" spans="1:79" x14ac:dyDescent="0.2">
      <c r="A210" s="47" t="str">
        <f>IF($H$1="Score",IF(OutputOsiris!A210&lt;&gt;"9999999",OutputOsiris!A210,""),"")</f>
        <v/>
      </c>
      <c r="B210" s="76" t="str">
        <f t="shared" si="137"/>
        <v/>
      </c>
      <c r="C210" s="143" t="str">
        <f t="shared" si="138"/>
        <v/>
      </c>
      <c r="D210" s="47" t="str">
        <f>IF($H$1="Cijfer",IF(OutputOsiris!A210&lt;&gt;"9999999",OutputOsiris!A210,""),"")</f>
        <v/>
      </c>
      <c r="E210" s="76" t="str">
        <f t="shared" si="139"/>
        <v/>
      </c>
      <c r="F210" s="143" t="str">
        <f t="shared" si="140"/>
        <v/>
      </c>
      <c r="G210" s="47" t="str">
        <f>IF(ISBLANK(OutputOsiris!B210),"",OutputOsiris!B210)</f>
        <v/>
      </c>
      <c r="H210" s="47">
        <f>IF(AND($AG$7&gt;0,OutputOsiris!$A210&lt;&gt;"9999999"),VLOOKUP(OutputOsiris!A210,$AD$9:$AG$1008,4,FALSE),"")</f>
        <v>0</v>
      </c>
      <c r="I210" s="47">
        <f t="shared" si="141"/>
        <v>0</v>
      </c>
      <c r="J210" s="47">
        <f>IF(AND($AL$7&gt;0,OutputOsiris!$A210&lt;&gt;"9999999"),VLOOKUP(OutputOsiris!A210,$AI$9:$AL$1008,4,FALSE),"")</f>
        <v>0</v>
      </c>
      <c r="K210" s="47">
        <f t="shared" si="142"/>
        <v>0</v>
      </c>
      <c r="L210" s="47" t="str">
        <f>IF(AND($AQ$7&gt;0,OutputOsiris!$A210&lt;&gt;"9999999"),VLOOKUP(OutputOsiris!A210,$AN$9:$AQ$1008,4,FALSE),"")</f>
        <v/>
      </c>
      <c r="M210" s="47" t="str">
        <f t="shared" si="143"/>
        <v/>
      </c>
      <c r="N210" s="47" t="str">
        <f>IF(AND($AV$7&gt;0,OutputOsiris!$A210&lt;&gt;"9999999"),VLOOKUP(OutputOsiris!A210,$AS$9:$AV$1008,4,FALSE),"")</f>
        <v/>
      </c>
      <c r="O210" s="47" t="str">
        <f t="shared" si="144"/>
        <v/>
      </c>
      <c r="P210" s="47" t="str">
        <f>IF(AND($BA$7&gt;0,OutputOsiris!$A210&lt;&gt;"9999999"),VLOOKUP(OutputOsiris!A210,$AX$9:$BA$1008,4,FALSE),"")</f>
        <v/>
      </c>
      <c r="Q210" s="47" t="str">
        <f t="shared" si="145"/>
        <v/>
      </c>
      <c r="R210" s="47" t="str">
        <f>IF(AND($BF$7&gt;0,OutputOsiris!$A210&lt;&gt;"9999999"),VLOOKUP(OutputOsiris!A210,$BC$9:$BF$1008,4,FALSE),"")</f>
        <v/>
      </c>
      <c r="S210" s="47" t="str">
        <f t="shared" si="146"/>
        <v/>
      </c>
      <c r="T210" s="47" t="str">
        <f>IF(AND($BK$7&gt;0,OutputOsiris!$A210&lt;&gt;"9999999"),VLOOKUP(OutputOsiris!A210,$BH$9:$BK$1008,4,FALSE),"")</f>
        <v/>
      </c>
      <c r="U210" s="47" t="str">
        <f t="shared" si="147"/>
        <v/>
      </c>
      <c r="V210" s="47" t="str">
        <f>IF(AND($BP$7&gt;0,OutputOsiris!$A210&lt;&gt;"9999999"),VLOOKUP(OutputOsiris!A210,$BM$9:$BP$1008,4,FALSE),"")</f>
        <v/>
      </c>
      <c r="W210" s="47" t="str">
        <f t="shared" si="148"/>
        <v/>
      </c>
      <c r="X210" s="47" t="str">
        <f>IF(AND($BU$7&gt;0,OutputOsiris!$A210&lt;&gt;"9999999"),VLOOKUP(OutputOsiris!A210,$BR$9:$BU$1008,4,FALSE),"")</f>
        <v/>
      </c>
      <c r="Y210" s="47" t="str">
        <f t="shared" si="149"/>
        <v/>
      </c>
      <c r="Z210" s="47" t="str">
        <f>IF(AND($BZ$7&gt;0,OutputOsiris!$A210&lt;&gt;"9999999"),VLOOKUP(OutputOsiris!A210,$BW$9:$BZ$1008,4,FALSE),"")</f>
        <v/>
      </c>
      <c r="AA210" s="47" t="str">
        <f t="shared" si="150"/>
        <v/>
      </c>
      <c r="AB210" s="47">
        <f t="shared" si="151"/>
        <v>0</v>
      </c>
      <c r="AC210" s="47">
        <f t="shared" si="152"/>
        <v>0</v>
      </c>
      <c r="AD210" s="47" t="str">
        <f t="shared" si="153"/>
        <v/>
      </c>
      <c r="AE210" s="48" t="str">
        <f>IF(ISBLANK(AF210),"",VLOOKUP(AD210,OutputOsiris!$A$9:$A$1008,1,FALSE))</f>
        <v/>
      </c>
      <c r="AF210" s="111"/>
      <c r="AG210" s="78"/>
      <c r="AH210" s="148" t="str">
        <f t="shared" si="127"/>
        <v/>
      </c>
      <c r="AI210" s="47" t="str">
        <f t="shared" si="154"/>
        <v/>
      </c>
      <c r="AJ210" s="48" t="str">
        <f>IF(ISBLANK(AK210),"",VLOOKUP(AI210,OutputOsiris!$A$9:$A$1008,1,FALSE))</f>
        <v/>
      </c>
      <c r="AK210" s="112"/>
      <c r="AL210" s="78"/>
      <c r="AM210" s="148" t="str">
        <f t="shared" si="128"/>
        <v/>
      </c>
      <c r="AN210" s="47" t="str">
        <f t="shared" si="155"/>
        <v/>
      </c>
      <c r="AO210" s="48" t="str">
        <f>IF(ISBLANK(AP210),"",VLOOKUP(AN210,OutputOsiris!$A$9:$A$1008,1,FALSE))</f>
        <v/>
      </c>
      <c r="AP210" s="111"/>
      <c r="AQ210" s="78"/>
      <c r="AR210" s="148" t="str">
        <f t="shared" si="129"/>
        <v/>
      </c>
      <c r="AS210" s="47" t="str">
        <f t="shared" si="156"/>
        <v/>
      </c>
      <c r="AT210" s="48" t="str">
        <f>IF(ISBLANK(AU210),"",VLOOKUP(AS210,OutputOsiris!$A$9:$A$1008,1,FALSE))</f>
        <v/>
      </c>
      <c r="AU210" s="111"/>
      <c r="AV210" s="78"/>
      <c r="AW210" s="148" t="str">
        <f t="shared" si="130"/>
        <v/>
      </c>
      <c r="AX210" s="47" t="str">
        <f t="shared" si="157"/>
        <v/>
      </c>
      <c r="AY210" s="48" t="str">
        <f>IF(ISBLANK(AZ210),"",VLOOKUP(AX210,OutputOsiris!$A$9:$A$1008,1,FALSE))</f>
        <v/>
      </c>
      <c r="AZ210" s="111"/>
      <c r="BA210" s="78"/>
      <c r="BB210" s="148" t="str">
        <f t="shared" si="131"/>
        <v/>
      </c>
      <c r="BC210" s="47" t="str">
        <f t="shared" si="158"/>
        <v/>
      </c>
      <c r="BD210" s="48" t="str">
        <f>IF(ISBLANK(BE210),"",VLOOKUP(BC210,OutputOsiris!$A$9:$A$1008,1,FALSE))</f>
        <v/>
      </c>
      <c r="BE210" s="111"/>
      <c r="BF210" s="78"/>
      <c r="BG210" s="148" t="str">
        <f t="shared" si="132"/>
        <v/>
      </c>
      <c r="BH210" s="47" t="str">
        <f t="shared" si="159"/>
        <v/>
      </c>
      <c r="BI210" s="48" t="str">
        <f>IF(ISBLANK(BJ210),"",VLOOKUP(BH210,OutputOsiris!$A$9:$A$1008,1,FALSE))</f>
        <v/>
      </c>
      <c r="BJ210" s="111"/>
      <c r="BK210" s="78"/>
      <c r="BL210" s="148" t="str">
        <f t="shared" si="133"/>
        <v/>
      </c>
      <c r="BM210" s="47" t="str">
        <f t="shared" si="160"/>
        <v/>
      </c>
      <c r="BN210" s="48" t="str">
        <f>IF(ISBLANK(BO210),"",VLOOKUP(BM210,OutputOsiris!$A$9:$A$1008,1,FALSE))</f>
        <v/>
      </c>
      <c r="BO210" s="111"/>
      <c r="BP210" s="78"/>
      <c r="BQ210" s="148" t="str">
        <f t="shared" si="134"/>
        <v/>
      </c>
      <c r="BR210" s="47" t="str">
        <f t="shared" si="161"/>
        <v/>
      </c>
      <c r="BS210" s="48" t="str">
        <f>IF(ISBLANK(BT210),"",VLOOKUP(BR210,OutputOsiris!$A$9:$A$1008,1,FALSE))</f>
        <v/>
      </c>
      <c r="BT210" s="111"/>
      <c r="BU210" s="78"/>
      <c r="BV210" s="148" t="str">
        <f t="shared" si="135"/>
        <v/>
      </c>
      <c r="BW210" s="47" t="str">
        <f t="shared" si="162"/>
        <v/>
      </c>
      <c r="BX210" s="48" t="str">
        <f>IF(ISBLANK(BY210),"",VLOOKUP(BW210,OutputOsiris!$A$9:$A$1008,1,FALSE))</f>
        <v/>
      </c>
      <c r="BY210" s="111"/>
      <c r="BZ210" s="78"/>
      <c r="CA210" s="148" t="str">
        <f t="shared" si="136"/>
        <v/>
      </c>
    </row>
    <row r="211" spans="1:79" x14ac:dyDescent="0.2">
      <c r="A211" s="47" t="str">
        <f>IF($H$1="Score",IF(OutputOsiris!A211&lt;&gt;"9999999",OutputOsiris!A211,""),"")</f>
        <v/>
      </c>
      <c r="B211" s="76" t="str">
        <f t="shared" si="137"/>
        <v/>
      </c>
      <c r="C211" s="143" t="str">
        <f t="shared" si="138"/>
        <v/>
      </c>
      <c r="D211" s="47" t="str">
        <f>IF($H$1="Cijfer",IF(OutputOsiris!A211&lt;&gt;"9999999",OutputOsiris!A211,""),"")</f>
        <v/>
      </c>
      <c r="E211" s="76" t="str">
        <f t="shared" si="139"/>
        <v/>
      </c>
      <c r="F211" s="143" t="str">
        <f t="shared" si="140"/>
        <v/>
      </c>
      <c r="G211" s="47" t="str">
        <f>IF(ISBLANK(OutputOsiris!B211),"",OutputOsiris!B211)</f>
        <v/>
      </c>
      <c r="H211" s="47">
        <f>IF(AND($AG$7&gt;0,OutputOsiris!$A211&lt;&gt;"9999999"),VLOOKUP(OutputOsiris!A211,$AD$9:$AG$1008,4,FALSE),"")</f>
        <v>0</v>
      </c>
      <c r="I211" s="47">
        <f t="shared" si="141"/>
        <v>0</v>
      </c>
      <c r="J211" s="47">
        <f>IF(AND($AL$7&gt;0,OutputOsiris!$A211&lt;&gt;"9999999"),VLOOKUP(OutputOsiris!A211,$AI$9:$AL$1008,4,FALSE),"")</f>
        <v>0</v>
      </c>
      <c r="K211" s="47">
        <f t="shared" si="142"/>
        <v>0</v>
      </c>
      <c r="L211" s="47" t="str">
        <f>IF(AND($AQ$7&gt;0,OutputOsiris!$A211&lt;&gt;"9999999"),VLOOKUP(OutputOsiris!A211,$AN$9:$AQ$1008,4,FALSE),"")</f>
        <v/>
      </c>
      <c r="M211" s="47" t="str">
        <f t="shared" si="143"/>
        <v/>
      </c>
      <c r="N211" s="47" t="str">
        <f>IF(AND($AV$7&gt;0,OutputOsiris!$A211&lt;&gt;"9999999"),VLOOKUP(OutputOsiris!A211,$AS$9:$AV$1008,4,FALSE),"")</f>
        <v/>
      </c>
      <c r="O211" s="47" t="str">
        <f t="shared" si="144"/>
        <v/>
      </c>
      <c r="P211" s="47" t="str">
        <f>IF(AND($BA$7&gt;0,OutputOsiris!$A211&lt;&gt;"9999999"),VLOOKUP(OutputOsiris!A211,$AX$9:$BA$1008,4,FALSE),"")</f>
        <v/>
      </c>
      <c r="Q211" s="47" t="str">
        <f t="shared" si="145"/>
        <v/>
      </c>
      <c r="R211" s="47" t="str">
        <f>IF(AND($BF$7&gt;0,OutputOsiris!$A211&lt;&gt;"9999999"),VLOOKUP(OutputOsiris!A211,$BC$9:$BF$1008,4,FALSE),"")</f>
        <v/>
      </c>
      <c r="S211" s="47" t="str">
        <f t="shared" si="146"/>
        <v/>
      </c>
      <c r="T211" s="47" t="str">
        <f>IF(AND($BK$7&gt;0,OutputOsiris!$A211&lt;&gt;"9999999"),VLOOKUP(OutputOsiris!A211,$BH$9:$BK$1008,4,FALSE),"")</f>
        <v/>
      </c>
      <c r="U211" s="47" t="str">
        <f t="shared" si="147"/>
        <v/>
      </c>
      <c r="V211" s="47" t="str">
        <f>IF(AND($BP$7&gt;0,OutputOsiris!$A211&lt;&gt;"9999999"),VLOOKUP(OutputOsiris!A211,$BM$9:$BP$1008,4,FALSE),"")</f>
        <v/>
      </c>
      <c r="W211" s="47" t="str">
        <f t="shared" si="148"/>
        <v/>
      </c>
      <c r="X211" s="47" t="str">
        <f>IF(AND($BU$7&gt;0,OutputOsiris!$A211&lt;&gt;"9999999"),VLOOKUP(OutputOsiris!A211,$BR$9:$BU$1008,4,FALSE),"")</f>
        <v/>
      </c>
      <c r="Y211" s="47" t="str">
        <f t="shared" si="149"/>
        <v/>
      </c>
      <c r="Z211" s="47" t="str">
        <f>IF(AND($BZ$7&gt;0,OutputOsiris!$A211&lt;&gt;"9999999"),VLOOKUP(OutputOsiris!A211,$BW$9:$BZ$1008,4,FALSE),"")</f>
        <v/>
      </c>
      <c r="AA211" s="47" t="str">
        <f t="shared" si="150"/>
        <v/>
      </c>
      <c r="AB211" s="47">
        <f t="shared" si="151"/>
        <v>0</v>
      </c>
      <c r="AC211" s="47">
        <f t="shared" si="152"/>
        <v>0</v>
      </c>
      <c r="AD211" s="47" t="str">
        <f t="shared" si="153"/>
        <v/>
      </c>
      <c r="AE211" s="48" t="str">
        <f>IF(ISBLANK(AF211),"",VLOOKUP(AD211,OutputOsiris!$A$9:$A$1008,1,FALSE))</f>
        <v/>
      </c>
      <c r="AF211" s="111"/>
      <c r="AG211" s="78"/>
      <c r="AH211" s="148" t="str">
        <f t="shared" si="127"/>
        <v/>
      </c>
      <c r="AI211" s="47" t="str">
        <f t="shared" si="154"/>
        <v/>
      </c>
      <c r="AJ211" s="48" t="str">
        <f>IF(ISBLANK(AK211),"",VLOOKUP(AI211,OutputOsiris!$A$9:$A$1008,1,FALSE))</f>
        <v/>
      </c>
      <c r="AK211" s="112"/>
      <c r="AL211" s="78"/>
      <c r="AM211" s="148" t="str">
        <f t="shared" si="128"/>
        <v/>
      </c>
      <c r="AN211" s="47" t="str">
        <f t="shared" si="155"/>
        <v/>
      </c>
      <c r="AO211" s="48" t="str">
        <f>IF(ISBLANK(AP211),"",VLOOKUP(AN211,OutputOsiris!$A$9:$A$1008,1,FALSE))</f>
        <v/>
      </c>
      <c r="AP211" s="111"/>
      <c r="AQ211" s="78"/>
      <c r="AR211" s="148" t="str">
        <f t="shared" si="129"/>
        <v/>
      </c>
      <c r="AS211" s="47" t="str">
        <f t="shared" si="156"/>
        <v/>
      </c>
      <c r="AT211" s="48" t="str">
        <f>IF(ISBLANK(AU211),"",VLOOKUP(AS211,OutputOsiris!$A$9:$A$1008,1,FALSE))</f>
        <v/>
      </c>
      <c r="AU211" s="111"/>
      <c r="AV211" s="78"/>
      <c r="AW211" s="148" t="str">
        <f t="shared" si="130"/>
        <v/>
      </c>
      <c r="AX211" s="47" t="str">
        <f t="shared" si="157"/>
        <v/>
      </c>
      <c r="AY211" s="48" t="str">
        <f>IF(ISBLANK(AZ211),"",VLOOKUP(AX211,OutputOsiris!$A$9:$A$1008,1,FALSE))</f>
        <v/>
      </c>
      <c r="AZ211" s="111"/>
      <c r="BA211" s="78"/>
      <c r="BB211" s="148" t="str">
        <f t="shared" si="131"/>
        <v/>
      </c>
      <c r="BC211" s="47" t="str">
        <f t="shared" si="158"/>
        <v/>
      </c>
      <c r="BD211" s="48" t="str">
        <f>IF(ISBLANK(BE211),"",VLOOKUP(BC211,OutputOsiris!$A$9:$A$1008,1,FALSE))</f>
        <v/>
      </c>
      <c r="BE211" s="111"/>
      <c r="BF211" s="78"/>
      <c r="BG211" s="148" t="str">
        <f t="shared" si="132"/>
        <v/>
      </c>
      <c r="BH211" s="47" t="str">
        <f t="shared" si="159"/>
        <v/>
      </c>
      <c r="BI211" s="48" t="str">
        <f>IF(ISBLANK(BJ211),"",VLOOKUP(BH211,OutputOsiris!$A$9:$A$1008,1,FALSE))</f>
        <v/>
      </c>
      <c r="BJ211" s="111"/>
      <c r="BK211" s="78"/>
      <c r="BL211" s="148" t="str">
        <f t="shared" si="133"/>
        <v/>
      </c>
      <c r="BM211" s="47" t="str">
        <f t="shared" si="160"/>
        <v/>
      </c>
      <c r="BN211" s="48" t="str">
        <f>IF(ISBLANK(BO211),"",VLOOKUP(BM211,OutputOsiris!$A$9:$A$1008,1,FALSE))</f>
        <v/>
      </c>
      <c r="BO211" s="111"/>
      <c r="BP211" s="78"/>
      <c r="BQ211" s="148" t="str">
        <f t="shared" si="134"/>
        <v/>
      </c>
      <c r="BR211" s="47" t="str">
        <f t="shared" si="161"/>
        <v/>
      </c>
      <c r="BS211" s="48" t="str">
        <f>IF(ISBLANK(BT211),"",VLOOKUP(BR211,OutputOsiris!$A$9:$A$1008,1,FALSE))</f>
        <v/>
      </c>
      <c r="BT211" s="111"/>
      <c r="BU211" s="78"/>
      <c r="BV211" s="148" t="str">
        <f t="shared" si="135"/>
        <v/>
      </c>
      <c r="BW211" s="47" t="str">
        <f t="shared" si="162"/>
        <v/>
      </c>
      <c r="BX211" s="48" t="str">
        <f>IF(ISBLANK(BY211),"",VLOOKUP(BW211,OutputOsiris!$A$9:$A$1008,1,FALSE))</f>
        <v/>
      </c>
      <c r="BY211" s="111"/>
      <c r="BZ211" s="78"/>
      <c r="CA211" s="148" t="str">
        <f t="shared" si="136"/>
        <v/>
      </c>
    </row>
    <row r="212" spans="1:79" x14ac:dyDescent="0.2">
      <c r="A212" s="47" t="str">
        <f>IF($H$1="Score",IF(OutputOsiris!A212&lt;&gt;"9999999",OutputOsiris!A212,""),"")</f>
        <v/>
      </c>
      <c r="B212" s="76" t="str">
        <f t="shared" si="137"/>
        <v/>
      </c>
      <c r="C212" s="143" t="str">
        <f t="shared" si="138"/>
        <v/>
      </c>
      <c r="D212" s="47" t="str">
        <f>IF($H$1="Cijfer",IF(OutputOsiris!A212&lt;&gt;"9999999",OutputOsiris!A212,""),"")</f>
        <v/>
      </c>
      <c r="E212" s="76" t="str">
        <f t="shared" si="139"/>
        <v/>
      </c>
      <c r="F212" s="143" t="str">
        <f t="shared" si="140"/>
        <v/>
      </c>
      <c r="G212" s="47" t="str">
        <f>IF(ISBLANK(OutputOsiris!B212),"",OutputOsiris!B212)</f>
        <v/>
      </c>
      <c r="H212" s="47">
        <f>IF(AND($AG$7&gt;0,OutputOsiris!$A212&lt;&gt;"9999999"),VLOOKUP(OutputOsiris!A212,$AD$9:$AG$1008,4,FALSE),"")</f>
        <v>0</v>
      </c>
      <c r="I212" s="47">
        <f t="shared" si="141"/>
        <v>0</v>
      </c>
      <c r="J212" s="47">
        <f>IF(AND($AL$7&gt;0,OutputOsiris!$A212&lt;&gt;"9999999"),VLOOKUP(OutputOsiris!A212,$AI$9:$AL$1008,4,FALSE),"")</f>
        <v>0</v>
      </c>
      <c r="K212" s="47">
        <f t="shared" si="142"/>
        <v>0</v>
      </c>
      <c r="L212" s="47" t="str">
        <f>IF(AND($AQ$7&gt;0,OutputOsiris!$A212&lt;&gt;"9999999"),VLOOKUP(OutputOsiris!A212,$AN$9:$AQ$1008,4,FALSE),"")</f>
        <v/>
      </c>
      <c r="M212" s="47" t="str">
        <f t="shared" si="143"/>
        <v/>
      </c>
      <c r="N212" s="47" t="str">
        <f>IF(AND($AV$7&gt;0,OutputOsiris!$A212&lt;&gt;"9999999"),VLOOKUP(OutputOsiris!A212,$AS$9:$AV$1008,4,FALSE),"")</f>
        <v/>
      </c>
      <c r="O212" s="47" t="str">
        <f t="shared" si="144"/>
        <v/>
      </c>
      <c r="P212" s="47" t="str">
        <f>IF(AND($BA$7&gt;0,OutputOsiris!$A212&lt;&gt;"9999999"),VLOOKUP(OutputOsiris!A212,$AX$9:$BA$1008,4,FALSE),"")</f>
        <v/>
      </c>
      <c r="Q212" s="47" t="str">
        <f t="shared" si="145"/>
        <v/>
      </c>
      <c r="R212" s="47" t="str">
        <f>IF(AND($BF$7&gt;0,OutputOsiris!$A212&lt;&gt;"9999999"),VLOOKUP(OutputOsiris!A212,$BC$9:$BF$1008,4,FALSE),"")</f>
        <v/>
      </c>
      <c r="S212" s="47" t="str">
        <f t="shared" si="146"/>
        <v/>
      </c>
      <c r="T212" s="47" t="str">
        <f>IF(AND($BK$7&gt;0,OutputOsiris!$A212&lt;&gt;"9999999"),VLOOKUP(OutputOsiris!A212,$BH$9:$BK$1008,4,FALSE),"")</f>
        <v/>
      </c>
      <c r="U212" s="47" t="str">
        <f t="shared" si="147"/>
        <v/>
      </c>
      <c r="V212" s="47" t="str">
        <f>IF(AND($BP$7&gt;0,OutputOsiris!$A212&lt;&gt;"9999999"),VLOOKUP(OutputOsiris!A212,$BM$9:$BP$1008,4,FALSE),"")</f>
        <v/>
      </c>
      <c r="W212" s="47" t="str">
        <f t="shared" si="148"/>
        <v/>
      </c>
      <c r="X212" s="47" t="str">
        <f>IF(AND($BU$7&gt;0,OutputOsiris!$A212&lt;&gt;"9999999"),VLOOKUP(OutputOsiris!A212,$BR$9:$BU$1008,4,FALSE),"")</f>
        <v/>
      </c>
      <c r="Y212" s="47" t="str">
        <f t="shared" si="149"/>
        <v/>
      </c>
      <c r="Z212" s="47" t="str">
        <f>IF(AND($BZ$7&gt;0,OutputOsiris!$A212&lt;&gt;"9999999"),VLOOKUP(OutputOsiris!A212,$BW$9:$BZ$1008,4,FALSE),"")</f>
        <v/>
      </c>
      <c r="AA212" s="47" t="str">
        <f t="shared" si="150"/>
        <v/>
      </c>
      <c r="AB212" s="47">
        <f t="shared" si="151"/>
        <v>0</v>
      </c>
      <c r="AC212" s="47">
        <f t="shared" si="152"/>
        <v>0</v>
      </c>
      <c r="AD212" s="47" t="str">
        <f t="shared" si="153"/>
        <v/>
      </c>
      <c r="AE212" s="48" t="str">
        <f>IF(ISBLANK(AF212),"",VLOOKUP(AD212,OutputOsiris!$A$9:$A$1008,1,FALSE))</f>
        <v/>
      </c>
      <c r="AF212" s="111"/>
      <c r="AG212" s="78"/>
      <c r="AH212" s="148" t="str">
        <f t="shared" si="127"/>
        <v/>
      </c>
      <c r="AI212" s="47" t="str">
        <f t="shared" si="154"/>
        <v/>
      </c>
      <c r="AJ212" s="48" t="str">
        <f>IF(ISBLANK(AK212),"",VLOOKUP(AI212,OutputOsiris!$A$9:$A$1008,1,FALSE))</f>
        <v/>
      </c>
      <c r="AK212" s="112"/>
      <c r="AL212" s="78"/>
      <c r="AM212" s="148" t="str">
        <f t="shared" si="128"/>
        <v/>
      </c>
      <c r="AN212" s="47" t="str">
        <f t="shared" si="155"/>
        <v/>
      </c>
      <c r="AO212" s="48" t="str">
        <f>IF(ISBLANK(AP212),"",VLOOKUP(AN212,OutputOsiris!$A$9:$A$1008,1,FALSE))</f>
        <v/>
      </c>
      <c r="AP212" s="111"/>
      <c r="AQ212" s="78"/>
      <c r="AR212" s="148" t="str">
        <f t="shared" si="129"/>
        <v/>
      </c>
      <c r="AS212" s="47" t="str">
        <f t="shared" si="156"/>
        <v/>
      </c>
      <c r="AT212" s="48" t="str">
        <f>IF(ISBLANK(AU212),"",VLOOKUP(AS212,OutputOsiris!$A$9:$A$1008,1,FALSE))</f>
        <v/>
      </c>
      <c r="AU212" s="111"/>
      <c r="AV212" s="78"/>
      <c r="AW212" s="148" t="str">
        <f t="shared" si="130"/>
        <v/>
      </c>
      <c r="AX212" s="47" t="str">
        <f t="shared" si="157"/>
        <v/>
      </c>
      <c r="AY212" s="48" t="str">
        <f>IF(ISBLANK(AZ212),"",VLOOKUP(AX212,OutputOsiris!$A$9:$A$1008,1,FALSE))</f>
        <v/>
      </c>
      <c r="AZ212" s="111"/>
      <c r="BA212" s="78"/>
      <c r="BB212" s="148" t="str">
        <f t="shared" si="131"/>
        <v/>
      </c>
      <c r="BC212" s="47" t="str">
        <f t="shared" si="158"/>
        <v/>
      </c>
      <c r="BD212" s="48" t="str">
        <f>IF(ISBLANK(BE212),"",VLOOKUP(BC212,OutputOsiris!$A$9:$A$1008,1,FALSE))</f>
        <v/>
      </c>
      <c r="BE212" s="111"/>
      <c r="BF212" s="78"/>
      <c r="BG212" s="148" t="str">
        <f t="shared" si="132"/>
        <v/>
      </c>
      <c r="BH212" s="47" t="str">
        <f t="shared" si="159"/>
        <v/>
      </c>
      <c r="BI212" s="48" t="str">
        <f>IF(ISBLANK(BJ212),"",VLOOKUP(BH212,OutputOsiris!$A$9:$A$1008,1,FALSE))</f>
        <v/>
      </c>
      <c r="BJ212" s="111"/>
      <c r="BK212" s="78"/>
      <c r="BL212" s="148" t="str">
        <f t="shared" si="133"/>
        <v/>
      </c>
      <c r="BM212" s="47" t="str">
        <f t="shared" si="160"/>
        <v/>
      </c>
      <c r="BN212" s="48" t="str">
        <f>IF(ISBLANK(BO212),"",VLOOKUP(BM212,OutputOsiris!$A$9:$A$1008,1,FALSE))</f>
        <v/>
      </c>
      <c r="BO212" s="111"/>
      <c r="BP212" s="78"/>
      <c r="BQ212" s="148" t="str">
        <f t="shared" si="134"/>
        <v/>
      </c>
      <c r="BR212" s="47" t="str">
        <f t="shared" si="161"/>
        <v/>
      </c>
      <c r="BS212" s="48" t="str">
        <f>IF(ISBLANK(BT212),"",VLOOKUP(BR212,OutputOsiris!$A$9:$A$1008,1,FALSE))</f>
        <v/>
      </c>
      <c r="BT212" s="111"/>
      <c r="BU212" s="78"/>
      <c r="BV212" s="148" t="str">
        <f t="shared" si="135"/>
        <v/>
      </c>
      <c r="BW212" s="47" t="str">
        <f t="shared" si="162"/>
        <v/>
      </c>
      <c r="BX212" s="48" t="str">
        <f>IF(ISBLANK(BY212),"",VLOOKUP(BW212,OutputOsiris!$A$9:$A$1008,1,FALSE))</f>
        <v/>
      </c>
      <c r="BY212" s="111"/>
      <c r="BZ212" s="78"/>
      <c r="CA212" s="148" t="str">
        <f t="shared" si="136"/>
        <v/>
      </c>
    </row>
    <row r="213" spans="1:79" x14ac:dyDescent="0.2">
      <c r="A213" s="47" t="str">
        <f>IF($H$1="Score",IF(OutputOsiris!A213&lt;&gt;"9999999",OutputOsiris!A213,""),"")</f>
        <v/>
      </c>
      <c r="B213" s="76" t="str">
        <f t="shared" si="137"/>
        <v/>
      </c>
      <c r="C213" s="143" t="str">
        <f t="shared" si="138"/>
        <v/>
      </c>
      <c r="D213" s="47" t="str">
        <f>IF($H$1="Cijfer",IF(OutputOsiris!A213&lt;&gt;"9999999",OutputOsiris!A213,""),"")</f>
        <v/>
      </c>
      <c r="E213" s="76" t="str">
        <f t="shared" si="139"/>
        <v/>
      </c>
      <c r="F213" s="143" t="str">
        <f t="shared" si="140"/>
        <v/>
      </c>
      <c r="G213" s="47" t="str">
        <f>IF(ISBLANK(OutputOsiris!B213),"",OutputOsiris!B213)</f>
        <v/>
      </c>
      <c r="H213" s="47">
        <f>IF(AND($AG$7&gt;0,OutputOsiris!$A213&lt;&gt;"9999999"),VLOOKUP(OutputOsiris!A213,$AD$9:$AG$1008,4,FALSE),"")</f>
        <v>0</v>
      </c>
      <c r="I213" s="47">
        <f t="shared" si="141"/>
        <v>0</v>
      </c>
      <c r="J213" s="47">
        <f>IF(AND($AL$7&gt;0,OutputOsiris!$A213&lt;&gt;"9999999"),VLOOKUP(OutputOsiris!A213,$AI$9:$AL$1008,4,FALSE),"")</f>
        <v>0</v>
      </c>
      <c r="K213" s="47">
        <f t="shared" si="142"/>
        <v>0</v>
      </c>
      <c r="L213" s="47" t="str">
        <f>IF(AND($AQ$7&gt;0,OutputOsiris!$A213&lt;&gt;"9999999"),VLOOKUP(OutputOsiris!A213,$AN$9:$AQ$1008,4,FALSE),"")</f>
        <v/>
      </c>
      <c r="M213" s="47" t="str">
        <f t="shared" si="143"/>
        <v/>
      </c>
      <c r="N213" s="47" t="str">
        <f>IF(AND($AV$7&gt;0,OutputOsiris!$A213&lt;&gt;"9999999"),VLOOKUP(OutputOsiris!A213,$AS$9:$AV$1008,4,FALSE),"")</f>
        <v/>
      </c>
      <c r="O213" s="47" t="str">
        <f t="shared" si="144"/>
        <v/>
      </c>
      <c r="P213" s="47" t="str">
        <f>IF(AND($BA$7&gt;0,OutputOsiris!$A213&lt;&gt;"9999999"),VLOOKUP(OutputOsiris!A213,$AX$9:$BA$1008,4,FALSE),"")</f>
        <v/>
      </c>
      <c r="Q213" s="47" t="str">
        <f t="shared" si="145"/>
        <v/>
      </c>
      <c r="R213" s="47" t="str">
        <f>IF(AND($BF$7&gt;0,OutputOsiris!$A213&lt;&gt;"9999999"),VLOOKUP(OutputOsiris!A213,$BC$9:$BF$1008,4,FALSE),"")</f>
        <v/>
      </c>
      <c r="S213" s="47" t="str">
        <f t="shared" si="146"/>
        <v/>
      </c>
      <c r="T213" s="47" t="str">
        <f>IF(AND($BK$7&gt;0,OutputOsiris!$A213&lt;&gt;"9999999"),VLOOKUP(OutputOsiris!A213,$BH$9:$BK$1008,4,FALSE),"")</f>
        <v/>
      </c>
      <c r="U213" s="47" t="str">
        <f t="shared" si="147"/>
        <v/>
      </c>
      <c r="V213" s="47" t="str">
        <f>IF(AND($BP$7&gt;0,OutputOsiris!$A213&lt;&gt;"9999999"),VLOOKUP(OutputOsiris!A213,$BM$9:$BP$1008,4,FALSE),"")</f>
        <v/>
      </c>
      <c r="W213" s="47" t="str">
        <f t="shared" si="148"/>
        <v/>
      </c>
      <c r="X213" s="47" t="str">
        <f>IF(AND($BU$7&gt;0,OutputOsiris!$A213&lt;&gt;"9999999"),VLOOKUP(OutputOsiris!A213,$BR$9:$BU$1008,4,FALSE),"")</f>
        <v/>
      </c>
      <c r="Y213" s="47" t="str">
        <f t="shared" si="149"/>
        <v/>
      </c>
      <c r="Z213" s="47" t="str">
        <f>IF(AND($BZ$7&gt;0,OutputOsiris!$A213&lt;&gt;"9999999"),VLOOKUP(OutputOsiris!A213,$BW$9:$BZ$1008,4,FALSE),"")</f>
        <v/>
      </c>
      <c r="AA213" s="47" t="str">
        <f t="shared" si="150"/>
        <v/>
      </c>
      <c r="AB213" s="47">
        <f t="shared" si="151"/>
        <v>0</v>
      </c>
      <c r="AC213" s="47">
        <f t="shared" si="152"/>
        <v>0</v>
      </c>
      <c r="AD213" s="47" t="str">
        <f t="shared" si="153"/>
        <v/>
      </c>
      <c r="AE213" s="48" t="str">
        <f>IF(ISBLANK(AF213),"",VLOOKUP(AD213,OutputOsiris!$A$9:$A$1008,1,FALSE))</f>
        <v/>
      </c>
      <c r="AF213" s="111"/>
      <c r="AG213" s="78"/>
      <c r="AH213" s="148" t="str">
        <f t="shared" si="127"/>
        <v/>
      </c>
      <c r="AI213" s="47" t="str">
        <f t="shared" si="154"/>
        <v/>
      </c>
      <c r="AJ213" s="48" t="str">
        <f>IF(ISBLANK(AK213),"",VLOOKUP(AI213,OutputOsiris!$A$9:$A$1008,1,FALSE))</f>
        <v/>
      </c>
      <c r="AK213" s="112"/>
      <c r="AL213" s="78"/>
      <c r="AM213" s="148" t="str">
        <f t="shared" si="128"/>
        <v/>
      </c>
      <c r="AN213" s="47" t="str">
        <f t="shared" si="155"/>
        <v/>
      </c>
      <c r="AO213" s="48" t="str">
        <f>IF(ISBLANK(AP213),"",VLOOKUP(AN213,OutputOsiris!$A$9:$A$1008,1,FALSE))</f>
        <v/>
      </c>
      <c r="AP213" s="111"/>
      <c r="AQ213" s="78"/>
      <c r="AR213" s="148" t="str">
        <f t="shared" si="129"/>
        <v/>
      </c>
      <c r="AS213" s="47" t="str">
        <f t="shared" si="156"/>
        <v/>
      </c>
      <c r="AT213" s="48" t="str">
        <f>IF(ISBLANK(AU213),"",VLOOKUP(AS213,OutputOsiris!$A$9:$A$1008,1,FALSE))</f>
        <v/>
      </c>
      <c r="AU213" s="111"/>
      <c r="AV213" s="78"/>
      <c r="AW213" s="148" t="str">
        <f t="shared" si="130"/>
        <v/>
      </c>
      <c r="AX213" s="47" t="str">
        <f t="shared" si="157"/>
        <v/>
      </c>
      <c r="AY213" s="48" t="str">
        <f>IF(ISBLANK(AZ213),"",VLOOKUP(AX213,OutputOsiris!$A$9:$A$1008,1,FALSE))</f>
        <v/>
      </c>
      <c r="AZ213" s="111"/>
      <c r="BA213" s="78"/>
      <c r="BB213" s="148" t="str">
        <f t="shared" si="131"/>
        <v/>
      </c>
      <c r="BC213" s="47" t="str">
        <f t="shared" si="158"/>
        <v/>
      </c>
      <c r="BD213" s="48" t="str">
        <f>IF(ISBLANK(BE213),"",VLOOKUP(BC213,OutputOsiris!$A$9:$A$1008,1,FALSE))</f>
        <v/>
      </c>
      <c r="BE213" s="111"/>
      <c r="BF213" s="78"/>
      <c r="BG213" s="148" t="str">
        <f t="shared" si="132"/>
        <v/>
      </c>
      <c r="BH213" s="47" t="str">
        <f t="shared" si="159"/>
        <v/>
      </c>
      <c r="BI213" s="48" t="str">
        <f>IF(ISBLANK(BJ213),"",VLOOKUP(BH213,OutputOsiris!$A$9:$A$1008,1,FALSE))</f>
        <v/>
      </c>
      <c r="BJ213" s="111"/>
      <c r="BK213" s="78"/>
      <c r="BL213" s="148" t="str">
        <f t="shared" si="133"/>
        <v/>
      </c>
      <c r="BM213" s="47" t="str">
        <f t="shared" si="160"/>
        <v/>
      </c>
      <c r="BN213" s="48" t="str">
        <f>IF(ISBLANK(BO213),"",VLOOKUP(BM213,OutputOsiris!$A$9:$A$1008,1,FALSE))</f>
        <v/>
      </c>
      <c r="BO213" s="111"/>
      <c r="BP213" s="78"/>
      <c r="BQ213" s="148" t="str">
        <f t="shared" si="134"/>
        <v/>
      </c>
      <c r="BR213" s="47" t="str">
        <f t="shared" si="161"/>
        <v/>
      </c>
      <c r="BS213" s="48" t="str">
        <f>IF(ISBLANK(BT213),"",VLOOKUP(BR213,OutputOsiris!$A$9:$A$1008,1,FALSE))</f>
        <v/>
      </c>
      <c r="BT213" s="111"/>
      <c r="BU213" s="78"/>
      <c r="BV213" s="148" t="str">
        <f t="shared" si="135"/>
        <v/>
      </c>
      <c r="BW213" s="47" t="str">
        <f t="shared" si="162"/>
        <v/>
      </c>
      <c r="BX213" s="48" t="str">
        <f>IF(ISBLANK(BY213),"",VLOOKUP(BW213,OutputOsiris!$A$9:$A$1008,1,FALSE))</f>
        <v/>
      </c>
      <c r="BY213" s="111"/>
      <c r="BZ213" s="78"/>
      <c r="CA213" s="148" t="str">
        <f t="shared" si="136"/>
        <v/>
      </c>
    </row>
    <row r="214" spans="1:79" x14ac:dyDescent="0.2">
      <c r="A214" s="47" t="str">
        <f>IF($H$1="Score",IF(OutputOsiris!A214&lt;&gt;"9999999",OutputOsiris!A214,""),"")</f>
        <v/>
      </c>
      <c r="B214" s="76" t="str">
        <f t="shared" si="137"/>
        <v/>
      </c>
      <c r="C214" s="143" t="str">
        <f t="shared" si="138"/>
        <v/>
      </c>
      <c r="D214" s="47" t="str">
        <f>IF($H$1="Cijfer",IF(OutputOsiris!A214&lt;&gt;"9999999",OutputOsiris!A214,""),"")</f>
        <v/>
      </c>
      <c r="E214" s="76" t="str">
        <f t="shared" si="139"/>
        <v/>
      </c>
      <c r="F214" s="143" t="str">
        <f t="shared" si="140"/>
        <v/>
      </c>
      <c r="G214" s="47" t="str">
        <f>IF(ISBLANK(OutputOsiris!B214),"",OutputOsiris!B214)</f>
        <v/>
      </c>
      <c r="H214" s="47">
        <f>IF(AND($AG$7&gt;0,OutputOsiris!$A214&lt;&gt;"9999999"),VLOOKUP(OutputOsiris!A214,$AD$9:$AG$1008,4,FALSE),"")</f>
        <v>0</v>
      </c>
      <c r="I214" s="47">
        <f t="shared" si="141"/>
        <v>0</v>
      </c>
      <c r="J214" s="47">
        <f>IF(AND($AL$7&gt;0,OutputOsiris!$A214&lt;&gt;"9999999"),VLOOKUP(OutputOsiris!A214,$AI$9:$AL$1008,4,FALSE),"")</f>
        <v>0</v>
      </c>
      <c r="K214" s="47">
        <f t="shared" si="142"/>
        <v>0</v>
      </c>
      <c r="L214" s="47" t="str">
        <f>IF(AND($AQ$7&gt;0,OutputOsiris!$A214&lt;&gt;"9999999"),VLOOKUP(OutputOsiris!A214,$AN$9:$AQ$1008,4,FALSE),"")</f>
        <v/>
      </c>
      <c r="M214" s="47" t="str">
        <f t="shared" si="143"/>
        <v/>
      </c>
      <c r="N214" s="47" t="str">
        <f>IF(AND($AV$7&gt;0,OutputOsiris!$A214&lt;&gt;"9999999"),VLOOKUP(OutputOsiris!A214,$AS$9:$AV$1008,4,FALSE),"")</f>
        <v/>
      </c>
      <c r="O214" s="47" t="str">
        <f t="shared" si="144"/>
        <v/>
      </c>
      <c r="P214" s="47" t="str">
        <f>IF(AND($BA$7&gt;0,OutputOsiris!$A214&lt;&gt;"9999999"),VLOOKUP(OutputOsiris!A214,$AX$9:$BA$1008,4,FALSE),"")</f>
        <v/>
      </c>
      <c r="Q214" s="47" t="str">
        <f t="shared" si="145"/>
        <v/>
      </c>
      <c r="R214" s="47" t="str">
        <f>IF(AND($BF$7&gt;0,OutputOsiris!$A214&lt;&gt;"9999999"),VLOOKUP(OutputOsiris!A214,$BC$9:$BF$1008,4,FALSE),"")</f>
        <v/>
      </c>
      <c r="S214" s="47" t="str">
        <f t="shared" si="146"/>
        <v/>
      </c>
      <c r="T214" s="47" t="str">
        <f>IF(AND($BK$7&gt;0,OutputOsiris!$A214&lt;&gt;"9999999"),VLOOKUP(OutputOsiris!A214,$BH$9:$BK$1008,4,FALSE),"")</f>
        <v/>
      </c>
      <c r="U214" s="47" t="str">
        <f t="shared" si="147"/>
        <v/>
      </c>
      <c r="V214" s="47" t="str">
        <f>IF(AND($BP$7&gt;0,OutputOsiris!$A214&lt;&gt;"9999999"),VLOOKUP(OutputOsiris!A214,$BM$9:$BP$1008,4,FALSE),"")</f>
        <v/>
      </c>
      <c r="W214" s="47" t="str">
        <f t="shared" si="148"/>
        <v/>
      </c>
      <c r="X214" s="47" t="str">
        <f>IF(AND($BU$7&gt;0,OutputOsiris!$A214&lt;&gt;"9999999"),VLOOKUP(OutputOsiris!A214,$BR$9:$BU$1008,4,FALSE),"")</f>
        <v/>
      </c>
      <c r="Y214" s="47" t="str">
        <f t="shared" si="149"/>
        <v/>
      </c>
      <c r="Z214" s="47" t="str">
        <f>IF(AND($BZ$7&gt;0,OutputOsiris!$A214&lt;&gt;"9999999"),VLOOKUP(OutputOsiris!A214,$BW$9:$BZ$1008,4,FALSE),"")</f>
        <v/>
      </c>
      <c r="AA214" s="47" t="str">
        <f t="shared" si="150"/>
        <v/>
      </c>
      <c r="AB214" s="47">
        <f t="shared" si="151"/>
        <v>0</v>
      </c>
      <c r="AC214" s="47">
        <f t="shared" si="152"/>
        <v>0</v>
      </c>
      <c r="AD214" s="47" t="str">
        <f t="shared" si="153"/>
        <v/>
      </c>
      <c r="AE214" s="48" t="str">
        <f>IF(ISBLANK(AF214),"",VLOOKUP(AD214,OutputOsiris!$A$9:$A$1008,1,FALSE))</f>
        <v/>
      </c>
      <c r="AF214" s="111"/>
      <c r="AG214" s="78"/>
      <c r="AH214" s="148" t="str">
        <f t="shared" si="127"/>
        <v/>
      </c>
      <c r="AI214" s="47" t="str">
        <f t="shared" si="154"/>
        <v/>
      </c>
      <c r="AJ214" s="48" t="str">
        <f>IF(ISBLANK(AK214),"",VLOOKUP(AI214,OutputOsiris!$A$9:$A$1008,1,FALSE))</f>
        <v/>
      </c>
      <c r="AK214" s="112"/>
      <c r="AL214" s="78"/>
      <c r="AM214" s="148" t="str">
        <f t="shared" si="128"/>
        <v/>
      </c>
      <c r="AN214" s="47" t="str">
        <f t="shared" si="155"/>
        <v/>
      </c>
      <c r="AO214" s="48" t="str">
        <f>IF(ISBLANK(AP214),"",VLOOKUP(AN214,OutputOsiris!$A$9:$A$1008,1,FALSE))</f>
        <v/>
      </c>
      <c r="AP214" s="111"/>
      <c r="AQ214" s="78"/>
      <c r="AR214" s="148" t="str">
        <f t="shared" si="129"/>
        <v/>
      </c>
      <c r="AS214" s="47" t="str">
        <f t="shared" si="156"/>
        <v/>
      </c>
      <c r="AT214" s="48" t="str">
        <f>IF(ISBLANK(AU214),"",VLOOKUP(AS214,OutputOsiris!$A$9:$A$1008,1,FALSE))</f>
        <v/>
      </c>
      <c r="AU214" s="111"/>
      <c r="AV214" s="78"/>
      <c r="AW214" s="148" t="str">
        <f t="shared" si="130"/>
        <v/>
      </c>
      <c r="AX214" s="47" t="str">
        <f t="shared" si="157"/>
        <v/>
      </c>
      <c r="AY214" s="48" t="str">
        <f>IF(ISBLANK(AZ214),"",VLOOKUP(AX214,OutputOsiris!$A$9:$A$1008,1,FALSE))</f>
        <v/>
      </c>
      <c r="AZ214" s="111"/>
      <c r="BA214" s="78"/>
      <c r="BB214" s="148" t="str">
        <f t="shared" si="131"/>
        <v/>
      </c>
      <c r="BC214" s="47" t="str">
        <f t="shared" si="158"/>
        <v/>
      </c>
      <c r="BD214" s="48" t="str">
        <f>IF(ISBLANK(BE214),"",VLOOKUP(BC214,OutputOsiris!$A$9:$A$1008,1,FALSE))</f>
        <v/>
      </c>
      <c r="BE214" s="111"/>
      <c r="BF214" s="78"/>
      <c r="BG214" s="148" t="str">
        <f t="shared" si="132"/>
        <v/>
      </c>
      <c r="BH214" s="47" t="str">
        <f t="shared" si="159"/>
        <v/>
      </c>
      <c r="BI214" s="48" t="str">
        <f>IF(ISBLANK(BJ214),"",VLOOKUP(BH214,OutputOsiris!$A$9:$A$1008,1,FALSE))</f>
        <v/>
      </c>
      <c r="BJ214" s="111"/>
      <c r="BK214" s="78"/>
      <c r="BL214" s="148" t="str">
        <f t="shared" si="133"/>
        <v/>
      </c>
      <c r="BM214" s="47" t="str">
        <f t="shared" si="160"/>
        <v/>
      </c>
      <c r="BN214" s="48" t="str">
        <f>IF(ISBLANK(BO214),"",VLOOKUP(BM214,OutputOsiris!$A$9:$A$1008,1,FALSE))</f>
        <v/>
      </c>
      <c r="BO214" s="111"/>
      <c r="BP214" s="78"/>
      <c r="BQ214" s="148" t="str">
        <f t="shared" si="134"/>
        <v/>
      </c>
      <c r="BR214" s="47" t="str">
        <f t="shared" si="161"/>
        <v/>
      </c>
      <c r="BS214" s="48" t="str">
        <f>IF(ISBLANK(BT214),"",VLOOKUP(BR214,OutputOsiris!$A$9:$A$1008,1,FALSE))</f>
        <v/>
      </c>
      <c r="BT214" s="111"/>
      <c r="BU214" s="78"/>
      <c r="BV214" s="148" t="str">
        <f t="shared" si="135"/>
        <v/>
      </c>
      <c r="BW214" s="47" t="str">
        <f t="shared" si="162"/>
        <v/>
      </c>
      <c r="BX214" s="48" t="str">
        <f>IF(ISBLANK(BY214),"",VLOOKUP(BW214,OutputOsiris!$A$9:$A$1008,1,FALSE))</f>
        <v/>
      </c>
      <c r="BY214" s="111"/>
      <c r="BZ214" s="78"/>
      <c r="CA214" s="148" t="str">
        <f t="shared" si="136"/>
        <v/>
      </c>
    </row>
    <row r="215" spans="1:79" x14ac:dyDescent="0.2">
      <c r="A215" s="47" t="str">
        <f>IF($H$1="Score",IF(OutputOsiris!A215&lt;&gt;"9999999",OutputOsiris!A215,""),"")</f>
        <v/>
      </c>
      <c r="B215" s="76" t="str">
        <f t="shared" si="137"/>
        <v/>
      </c>
      <c r="C215" s="143" t="str">
        <f t="shared" si="138"/>
        <v/>
      </c>
      <c r="D215" s="47" t="str">
        <f>IF($H$1="Cijfer",IF(OutputOsiris!A215&lt;&gt;"9999999",OutputOsiris!A215,""),"")</f>
        <v/>
      </c>
      <c r="E215" s="76" t="str">
        <f t="shared" si="139"/>
        <v/>
      </c>
      <c r="F215" s="143" t="str">
        <f t="shared" si="140"/>
        <v/>
      </c>
      <c r="G215" s="47" t="str">
        <f>IF(ISBLANK(OutputOsiris!B215),"",OutputOsiris!B215)</f>
        <v/>
      </c>
      <c r="H215" s="47">
        <f>IF(AND($AG$7&gt;0,OutputOsiris!$A215&lt;&gt;"9999999"),VLOOKUP(OutputOsiris!A215,$AD$9:$AG$1008,4,FALSE),"")</f>
        <v>0</v>
      </c>
      <c r="I215" s="47">
        <f t="shared" si="141"/>
        <v>0</v>
      </c>
      <c r="J215" s="47">
        <f>IF(AND($AL$7&gt;0,OutputOsiris!$A215&lt;&gt;"9999999"),VLOOKUP(OutputOsiris!A215,$AI$9:$AL$1008,4,FALSE),"")</f>
        <v>0</v>
      </c>
      <c r="K215" s="47">
        <f t="shared" si="142"/>
        <v>0</v>
      </c>
      <c r="L215" s="47" t="str">
        <f>IF(AND($AQ$7&gt;0,OutputOsiris!$A215&lt;&gt;"9999999"),VLOOKUP(OutputOsiris!A215,$AN$9:$AQ$1008,4,FALSE),"")</f>
        <v/>
      </c>
      <c r="M215" s="47" t="str">
        <f t="shared" si="143"/>
        <v/>
      </c>
      <c r="N215" s="47" t="str">
        <f>IF(AND($AV$7&gt;0,OutputOsiris!$A215&lt;&gt;"9999999"),VLOOKUP(OutputOsiris!A215,$AS$9:$AV$1008,4,FALSE),"")</f>
        <v/>
      </c>
      <c r="O215" s="47" t="str">
        <f t="shared" si="144"/>
        <v/>
      </c>
      <c r="P215" s="47" t="str">
        <f>IF(AND($BA$7&gt;0,OutputOsiris!$A215&lt;&gt;"9999999"),VLOOKUP(OutputOsiris!A215,$AX$9:$BA$1008,4,FALSE),"")</f>
        <v/>
      </c>
      <c r="Q215" s="47" t="str">
        <f t="shared" si="145"/>
        <v/>
      </c>
      <c r="R215" s="47" t="str">
        <f>IF(AND($BF$7&gt;0,OutputOsiris!$A215&lt;&gt;"9999999"),VLOOKUP(OutputOsiris!A215,$BC$9:$BF$1008,4,FALSE),"")</f>
        <v/>
      </c>
      <c r="S215" s="47" t="str">
        <f t="shared" si="146"/>
        <v/>
      </c>
      <c r="T215" s="47" t="str">
        <f>IF(AND($BK$7&gt;0,OutputOsiris!$A215&lt;&gt;"9999999"),VLOOKUP(OutputOsiris!A215,$BH$9:$BK$1008,4,FALSE),"")</f>
        <v/>
      </c>
      <c r="U215" s="47" t="str">
        <f t="shared" si="147"/>
        <v/>
      </c>
      <c r="V215" s="47" t="str">
        <f>IF(AND($BP$7&gt;0,OutputOsiris!$A215&lt;&gt;"9999999"),VLOOKUP(OutputOsiris!A215,$BM$9:$BP$1008,4,FALSE),"")</f>
        <v/>
      </c>
      <c r="W215" s="47" t="str">
        <f t="shared" si="148"/>
        <v/>
      </c>
      <c r="X215" s="47" t="str">
        <f>IF(AND($BU$7&gt;0,OutputOsiris!$A215&lt;&gt;"9999999"),VLOOKUP(OutputOsiris!A215,$BR$9:$BU$1008,4,FALSE),"")</f>
        <v/>
      </c>
      <c r="Y215" s="47" t="str">
        <f t="shared" si="149"/>
        <v/>
      </c>
      <c r="Z215" s="47" t="str">
        <f>IF(AND($BZ$7&gt;0,OutputOsiris!$A215&lt;&gt;"9999999"),VLOOKUP(OutputOsiris!A215,$BW$9:$BZ$1008,4,FALSE),"")</f>
        <v/>
      </c>
      <c r="AA215" s="47" t="str">
        <f t="shared" si="150"/>
        <v/>
      </c>
      <c r="AB215" s="47">
        <f t="shared" si="151"/>
        <v>0</v>
      </c>
      <c r="AC215" s="47">
        <f t="shared" si="152"/>
        <v>0</v>
      </c>
      <c r="AD215" s="47" t="str">
        <f t="shared" si="153"/>
        <v/>
      </c>
      <c r="AE215" s="48" t="str">
        <f>IF(ISBLANK(AF215),"",VLOOKUP(AD215,OutputOsiris!$A$9:$A$1008,1,FALSE))</f>
        <v/>
      </c>
      <c r="AF215" s="111"/>
      <c r="AG215" s="78"/>
      <c r="AH215" s="148" t="str">
        <f t="shared" si="127"/>
        <v/>
      </c>
      <c r="AI215" s="47" t="str">
        <f t="shared" si="154"/>
        <v/>
      </c>
      <c r="AJ215" s="48" t="str">
        <f>IF(ISBLANK(AK215),"",VLOOKUP(AI215,OutputOsiris!$A$9:$A$1008,1,FALSE))</f>
        <v/>
      </c>
      <c r="AK215" s="112"/>
      <c r="AL215" s="78"/>
      <c r="AM215" s="148" t="str">
        <f t="shared" si="128"/>
        <v/>
      </c>
      <c r="AN215" s="47" t="str">
        <f t="shared" si="155"/>
        <v/>
      </c>
      <c r="AO215" s="48" t="str">
        <f>IF(ISBLANK(AP215),"",VLOOKUP(AN215,OutputOsiris!$A$9:$A$1008,1,FALSE))</f>
        <v/>
      </c>
      <c r="AP215" s="111"/>
      <c r="AQ215" s="78"/>
      <c r="AR215" s="148" t="str">
        <f t="shared" si="129"/>
        <v/>
      </c>
      <c r="AS215" s="47" t="str">
        <f t="shared" si="156"/>
        <v/>
      </c>
      <c r="AT215" s="48" t="str">
        <f>IF(ISBLANK(AU215),"",VLOOKUP(AS215,OutputOsiris!$A$9:$A$1008,1,FALSE))</f>
        <v/>
      </c>
      <c r="AU215" s="111"/>
      <c r="AV215" s="78"/>
      <c r="AW215" s="148" t="str">
        <f t="shared" si="130"/>
        <v/>
      </c>
      <c r="AX215" s="47" t="str">
        <f t="shared" si="157"/>
        <v/>
      </c>
      <c r="AY215" s="48" t="str">
        <f>IF(ISBLANK(AZ215),"",VLOOKUP(AX215,OutputOsiris!$A$9:$A$1008,1,FALSE))</f>
        <v/>
      </c>
      <c r="AZ215" s="111"/>
      <c r="BA215" s="78"/>
      <c r="BB215" s="148" t="str">
        <f t="shared" si="131"/>
        <v/>
      </c>
      <c r="BC215" s="47" t="str">
        <f t="shared" si="158"/>
        <v/>
      </c>
      <c r="BD215" s="48" t="str">
        <f>IF(ISBLANK(BE215),"",VLOOKUP(BC215,OutputOsiris!$A$9:$A$1008,1,FALSE))</f>
        <v/>
      </c>
      <c r="BE215" s="111"/>
      <c r="BF215" s="78"/>
      <c r="BG215" s="148" t="str">
        <f t="shared" si="132"/>
        <v/>
      </c>
      <c r="BH215" s="47" t="str">
        <f t="shared" si="159"/>
        <v/>
      </c>
      <c r="BI215" s="48" t="str">
        <f>IF(ISBLANK(BJ215),"",VLOOKUP(BH215,OutputOsiris!$A$9:$A$1008,1,FALSE))</f>
        <v/>
      </c>
      <c r="BJ215" s="111"/>
      <c r="BK215" s="78"/>
      <c r="BL215" s="148" t="str">
        <f t="shared" si="133"/>
        <v/>
      </c>
      <c r="BM215" s="47" t="str">
        <f t="shared" si="160"/>
        <v/>
      </c>
      <c r="BN215" s="48" t="str">
        <f>IF(ISBLANK(BO215),"",VLOOKUP(BM215,OutputOsiris!$A$9:$A$1008,1,FALSE))</f>
        <v/>
      </c>
      <c r="BO215" s="111"/>
      <c r="BP215" s="78"/>
      <c r="BQ215" s="148" t="str">
        <f t="shared" si="134"/>
        <v/>
      </c>
      <c r="BR215" s="47" t="str">
        <f t="shared" si="161"/>
        <v/>
      </c>
      <c r="BS215" s="48" t="str">
        <f>IF(ISBLANK(BT215),"",VLOOKUP(BR215,OutputOsiris!$A$9:$A$1008,1,FALSE))</f>
        <v/>
      </c>
      <c r="BT215" s="111"/>
      <c r="BU215" s="78"/>
      <c r="BV215" s="148" t="str">
        <f t="shared" si="135"/>
        <v/>
      </c>
      <c r="BW215" s="47" t="str">
        <f t="shared" si="162"/>
        <v/>
      </c>
      <c r="BX215" s="48" t="str">
        <f>IF(ISBLANK(BY215),"",VLOOKUP(BW215,OutputOsiris!$A$9:$A$1008,1,FALSE))</f>
        <v/>
      </c>
      <c r="BY215" s="111"/>
      <c r="BZ215" s="78"/>
      <c r="CA215" s="148" t="str">
        <f t="shared" si="136"/>
        <v/>
      </c>
    </row>
    <row r="216" spans="1:79" x14ac:dyDescent="0.2">
      <c r="A216" s="47" t="str">
        <f>IF($H$1="Score",IF(OutputOsiris!A216&lt;&gt;"9999999",OutputOsiris!A216,""),"")</f>
        <v/>
      </c>
      <c r="B216" s="76" t="str">
        <f t="shared" si="137"/>
        <v/>
      </c>
      <c r="C216" s="143" t="str">
        <f t="shared" si="138"/>
        <v/>
      </c>
      <c r="D216" s="47" t="str">
        <f>IF($H$1="Cijfer",IF(OutputOsiris!A216&lt;&gt;"9999999",OutputOsiris!A216,""),"")</f>
        <v/>
      </c>
      <c r="E216" s="76" t="str">
        <f t="shared" si="139"/>
        <v/>
      </c>
      <c r="F216" s="143" t="str">
        <f t="shared" si="140"/>
        <v/>
      </c>
      <c r="G216" s="47" t="str">
        <f>IF(ISBLANK(OutputOsiris!B216),"",OutputOsiris!B216)</f>
        <v/>
      </c>
      <c r="H216" s="47">
        <f>IF(AND($AG$7&gt;0,OutputOsiris!$A216&lt;&gt;"9999999"),VLOOKUP(OutputOsiris!A216,$AD$9:$AG$1008,4,FALSE),"")</f>
        <v>0</v>
      </c>
      <c r="I216" s="47">
        <f t="shared" si="141"/>
        <v>0</v>
      </c>
      <c r="J216" s="47">
        <f>IF(AND($AL$7&gt;0,OutputOsiris!$A216&lt;&gt;"9999999"),VLOOKUP(OutputOsiris!A216,$AI$9:$AL$1008,4,FALSE),"")</f>
        <v>0</v>
      </c>
      <c r="K216" s="47">
        <f t="shared" si="142"/>
        <v>0</v>
      </c>
      <c r="L216" s="47" t="str">
        <f>IF(AND($AQ$7&gt;0,OutputOsiris!$A216&lt;&gt;"9999999"),VLOOKUP(OutputOsiris!A216,$AN$9:$AQ$1008,4,FALSE),"")</f>
        <v/>
      </c>
      <c r="M216" s="47" t="str">
        <f t="shared" si="143"/>
        <v/>
      </c>
      <c r="N216" s="47" t="str">
        <f>IF(AND($AV$7&gt;0,OutputOsiris!$A216&lt;&gt;"9999999"),VLOOKUP(OutputOsiris!A216,$AS$9:$AV$1008,4,FALSE),"")</f>
        <v/>
      </c>
      <c r="O216" s="47" t="str">
        <f t="shared" si="144"/>
        <v/>
      </c>
      <c r="P216" s="47" t="str">
        <f>IF(AND($BA$7&gt;0,OutputOsiris!$A216&lt;&gt;"9999999"),VLOOKUP(OutputOsiris!A216,$AX$9:$BA$1008,4,FALSE),"")</f>
        <v/>
      </c>
      <c r="Q216" s="47" t="str">
        <f t="shared" si="145"/>
        <v/>
      </c>
      <c r="R216" s="47" t="str">
        <f>IF(AND($BF$7&gt;0,OutputOsiris!$A216&lt;&gt;"9999999"),VLOOKUP(OutputOsiris!A216,$BC$9:$BF$1008,4,FALSE),"")</f>
        <v/>
      </c>
      <c r="S216" s="47" t="str">
        <f t="shared" si="146"/>
        <v/>
      </c>
      <c r="T216" s="47" t="str">
        <f>IF(AND($BK$7&gt;0,OutputOsiris!$A216&lt;&gt;"9999999"),VLOOKUP(OutputOsiris!A216,$BH$9:$BK$1008,4,FALSE),"")</f>
        <v/>
      </c>
      <c r="U216" s="47" t="str">
        <f t="shared" si="147"/>
        <v/>
      </c>
      <c r="V216" s="47" t="str">
        <f>IF(AND($BP$7&gt;0,OutputOsiris!$A216&lt;&gt;"9999999"),VLOOKUP(OutputOsiris!A216,$BM$9:$BP$1008,4,FALSE),"")</f>
        <v/>
      </c>
      <c r="W216" s="47" t="str">
        <f t="shared" si="148"/>
        <v/>
      </c>
      <c r="X216" s="47" t="str">
        <f>IF(AND($BU$7&gt;0,OutputOsiris!$A216&lt;&gt;"9999999"),VLOOKUP(OutputOsiris!A216,$BR$9:$BU$1008,4,FALSE),"")</f>
        <v/>
      </c>
      <c r="Y216" s="47" t="str">
        <f t="shared" si="149"/>
        <v/>
      </c>
      <c r="Z216" s="47" t="str">
        <f>IF(AND($BZ$7&gt;0,OutputOsiris!$A216&lt;&gt;"9999999"),VLOOKUP(OutputOsiris!A216,$BW$9:$BZ$1008,4,FALSE),"")</f>
        <v/>
      </c>
      <c r="AA216" s="47" t="str">
        <f t="shared" si="150"/>
        <v/>
      </c>
      <c r="AB216" s="47">
        <f t="shared" si="151"/>
        <v>0</v>
      </c>
      <c r="AC216" s="47">
        <f t="shared" si="152"/>
        <v>0</v>
      </c>
      <c r="AD216" s="47" t="str">
        <f t="shared" si="153"/>
        <v/>
      </c>
      <c r="AE216" s="48" t="str">
        <f>IF(ISBLANK(AF216),"",VLOOKUP(AD216,OutputOsiris!$A$9:$A$1008,1,FALSE))</f>
        <v/>
      </c>
      <c r="AF216" s="111"/>
      <c r="AG216" s="78"/>
      <c r="AH216" s="148" t="str">
        <f t="shared" si="127"/>
        <v/>
      </c>
      <c r="AI216" s="47" t="str">
        <f t="shared" si="154"/>
        <v/>
      </c>
      <c r="AJ216" s="48" t="str">
        <f>IF(ISBLANK(AK216),"",VLOOKUP(AI216,OutputOsiris!$A$9:$A$1008,1,FALSE))</f>
        <v/>
      </c>
      <c r="AK216" s="112"/>
      <c r="AL216" s="78"/>
      <c r="AM216" s="148" t="str">
        <f t="shared" si="128"/>
        <v/>
      </c>
      <c r="AN216" s="47" t="str">
        <f t="shared" si="155"/>
        <v/>
      </c>
      <c r="AO216" s="48" t="str">
        <f>IF(ISBLANK(AP216),"",VLOOKUP(AN216,OutputOsiris!$A$9:$A$1008,1,FALSE))</f>
        <v/>
      </c>
      <c r="AP216" s="111"/>
      <c r="AQ216" s="78"/>
      <c r="AR216" s="148" t="str">
        <f t="shared" si="129"/>
        <v/>
      </c>
      <c r="AS216" s="47" t="str">
        <f t="shared" si="156"/>
        <v/>
      </c>
      <c r="AT216" s="48" t="str">
        <f>IF(ISBLANK(AU216),"",VLOOKUP(AS216,OutputOsiris!$A$9:$A$1008,1,FALSE))</f>
        <v/>
      </c>
      <c r="AU216" s="111"/>
      <c r="AV216" s="78"/>
      <c r="AW216" s="148" t="str">
        <f t="shared" si="130"/>
        <v/>
      </c>
      <c r="AX216" s="47" t="str">
        <f t="shared" si="157"/>
        <v/>
      </c>
      <c r="AY216" s="48" t="str">
        <f>IF(ISBLANK(AZ216),"",VLOOKUP(AX216,OutputOsiris!$A$9:$A$1008,1,FALSE))</f>
        <v/>
      </c>
      <c r="AZ216" s="111"/>
      <c r="BA216" s="78"/>
      <c r="BB216" s="148" t="str">
        <f t="shared" si="131"/>
        <v/>
      </c>
      <c r="BC216" s="47" t="str">
        <f t="shared" si="158"/>
        <v/>
      </c>
      <c r="BD216" s="48" t="str">
        <f>IF(ISBLANK(BE216),"",VLOOKUP(BC216,OutputOsiris!$A$9:$A$1008,1,FALSE))</f>
        <v/>
      </c>
      <c r="BE216" s="111"/>
      <c r="BF216" s="78"/>
      <c r="BG216" s="148" t="str">
        <f t="shared" si="132"/>
        <v/>
      </c>
      <c r="BH216" s="47" t="str">
        <f t="shared" si="159"/>
        <v/>
      </c>
      <c r="BI216" s="48" t="str">
        <f>IF(ISBLANK(BJ216),"",VLOOKUP(BH216,OutputOsiris!$A$9:$A$1008,1,FALSE))</f>
        <v/>
      </c>
      <c r="BJ216" s="111"/>
      <c r="BK216" s="78"/>
      <c r="BL216" s="148" t="str">
        <f t="shared" si="133"/>
        <v/>
      </c>
      <c r="BM216" s="47" t="str">
        <f t="shared" si="160"/>
        <v/>
      </c>
      <c r="BN216" s="48" t="str">
        <f>IF(ISBLANK(BO216),"",VLOOKUP(BM216,OutputOsiris!$A$9:$A$1008,1,FALSE))</f>
        <v/>
      </c>
      <c r="BO216" s="111"/>
      <c r="BP216" s="78"/>
      <c r="BQ216" s="148" t="str">
        <f t="shared" si="134"/>
        <v/>
      </c>
      <c r="BR216" s="47" t="str">
        <f t="shared" si="161"/>
        <v/>
      </c>
      <c r="BS216" s="48" t="str">
        <f>IF(ISBLANK(BT216),"",VLOOKUP(BR216,OutputOsiris!$A$9:$A$1008,1,FALSE))</f>
        <v/>
      </c>
      <c r="BT216" s="111"/>
      <c r="BU216" s="78"/>
      <c r="BV216" s="148" t="str">
        <f t="shared" si="135"/>
        <v/>
      </c>
      <c r="BW216" s="47" t="str">
        <f t="shared" si="162"/>
        <v/>
      </c>
      <c r="BX216" s="48" t="str">
        <f>IF(ISBLANK(BY216),"",VLOOKUP(BW216,OutputOsiris!$A$9:$A$1008,1,FALSE))</f>
        <v/>
      </c>
      <c r="BY216" s="111"/>
      <c r="BZ216" s="78"/>
      <c r="CA216" s="148" t="str">
        <f t="shared" si="136"/>
        <v/>
      </c>
    </row>
    <row r="217" spans="1:79" x14ac:dyDescent="0.2">
      <c r="A217" s="47" t="str">
        <f>IF($H$1="Score",IF(OutputOsiris!A217&lt;&gt;"9999999",OutputOsiris!A217,""),"")</f>
        <v/>
      </c>
      <c r="B217" s="76" t="str">
        <f t="shared" si="137"/>
        <v/>
      </c>
      <c r="C217" s="143" t="str">
        <f t="shared" si="138"/>
        <v/>
      </c>
      <c r="D217" s="47" t="str">
        <f>IF($H$1="Cijfer",IF(OutputOsiris!A217&lt;&gt;"9999999",OutputOsiris!A217,""),"")</f>
        <v/>
      </c>
      <c r="E217" s="76" t="str">
        <f t="shared" si="139"/>
        <v/>
      </c>
      <c r="F217" s="143" t="str">
        <f t="shared" si="140"/>
        <v/>
      </c>
      <c r="G217" s="47" t="str">
        <f>IF(ISBLANK(OutputOsiris!B217),"",OutputOsiris!B217)</f>
        <v/>
      </c>
      <c r="H217" s="47">
        <f>IF(AND($AG$7&gt;0,OutputOsiris!$A217&lt;&gt;"9999999"),VLOOKUP(OutputOsiris!A217,$AD$9:$AG$1008,4,FALSE),"")</f>
        <v>0</v>
      </c>
      <c r="I217" s="47">
        <f t="shared" si="141"/>
        <v>0</v>
      </c>
      <c r="J217" s="47">
        <f>IF(AND($AL$7&gt;0,OutputOsiris!$A217&lt;&gt;"9999999"),VLOOKUP(OutputOsiris!A217,$AI$9:$AL$1008,4,FALSE),"")</f>
        <v>0</v>
      </c>
      <c r="K217" s="47">
        <f t="shared" si="142"/>
        <v>0</v>
      </c>
      <c r="L217" s="47" t="str">
        <f>IF(AND($AQ$7&gt;0,OutputOsiris!$A217&lt;&gt;"9999999"),VLOOKUP(OutputOsiris!A217,$AN$9:$AQ$1008,4,FALSE),"")</f>
        <v/>
      </c>
      <c r="M217" s="47" t="str">
        <f t="shared" si="143"/>
        <v/>
      </c>
      <c r="N217" s="47" t="str">
        <f>IF(AND($AV$7&gt;0,OutputOsiris!$A217&lt;&gt;"9999999"),VLOOKUP(OutputOsiris!A217,$AS$9:$AV$1008,4,FALSE),"")</f>
        <v/>
      </c>
      <c r="O217" s="47" t="str">
        <f t="shared" si="144"/>
        <v/>
      </c>
      <c r="P217" s="47" t="str">
        <f>IF(AND($BA$7&gt;0,OutputOsiris!$A217&lt;&gt;"9999999"),VLOOKUP(OutputOsiris!A217,$AX$9:$BA$1008,4,FALSE),"")</f>
        <v/>
      </c>
      <c r="Q217" s="47" t="str">
        <f t="shared" si="145"/>
        <v/>
      </c>
      <c r="R217" s="47" t="str">
        <f>IF(AND($BF$7&gt;0,OutputOsiris!$A217&lt;&gt;"9999999"),VLOOKUP(OutputOsiris!A217,$BC$9:$BF$1008,4,FALSE),"")</f>
        <v/>
      </c>
      <c r="S217" s="47" t="str">
        <f t="shared" si="146"/>
        <v/>
      </c>
      <c r="T217" s="47" t="str">
        <f>IF(AND($BK$7&gt;0,OutputOsiris!$A217&lt;&gt;"9999999"),VLOOKUP(OutputOsiris!A217,$BH$9:$BK$1008,4,FALSE),"")</f>
        <v/>
      </c>
      <c r="U217" s="47" t="str">
        <f t="shared" si="147"/>
        <v/>
      </c>
      <c r="V217" s="47" t="str">
        <f>IF(AND($BP$7&gt;0,OutputOsiris!$A217&lt;&gt;"9999999"),VLOOKUP(OutputOsiris!A217,$BM$9:$BP$1008,4,FALSE),"")</f>
        <v/>
      </c>
      <c r="W217" s="47" t="str">
        <f t="shared" si="148"/>
        <v/>
      </c>
      <c r="X217" s="47" t="str">
        <f>IF(AND($BU$7&gt;0,OutputOsiris!$A217&lt;&gt;"9999999"),VLOOKUP(OutputOsiris!A217,$BR$9:$BU$1008,4,FALSE),"")</f>
        <v/>
      </c>
      <c r="Y217" s="47" t="str">
        <f t="shared" si="149"/>
        <v/>
      </c>
      <c r="Z217" s="47" t="str">
        <f>IF(AND($BZ$7&gt;0,OutputOsiris!$A217&lt;&gt;"9999999"),VLOOKUP(OutputOsiris!A217,$BW$9:$BZ$1008,4,FALSE),"")</f>
        <v/>
      </c>
      <c r="AA217" s="47" t="str">
        <f t="shared" si="150"/>
        <v/>
      </c>
      <c r="AB217" s="47">
        <f t="shared" si="151"/>
        <v>0</v>
      </c>
      <c r="AC217" s="47">
        <f t="shared" si="152"/>
        <v>0</v>
      </c>
      <c r="AD217" s="47" t="str">
        <f t="shared" si="153"/>
        <v/>
      </c>
      <c r="AE217" s="48" t="str">
        <f>IF(ISBLANK(AF217),"",VLOOKUP(AD217,OutputOsiris!$A$9:$A$1008,1,FALSE))</f>
        <v/>
      </c>
      <c r="AF217" s="111"/>
      <c r="AG217" s="78"/>
      <c r="AH217" s="148" t="str">
        <f t="shared" si="127"/>
        <v/>
      </c>
      <c r="AI217" s="47" t="str">
        <f t="shared" si="154"/>
        <v/>
      </c>
      <c r="AJ217" s="48" t="str">
        <f>IF(ISBLANK(AK217),"",VLOOKUP(AI217,OutputOsiris!$A$9:$A$1008,1,FALSE))</f>
        <v/>
      </c>
      <c r="AK217" s="112"/>
      <c r="AL217" s="78"/>
      <c r="AM217" s="148" t="str">
        <f t="shared" si="128"/>
        <v/>
      </c>
      <c r="AN217" s="47" t="str">
        <f t="shared" si="155"/>
        <v/>
      </c>
      <c r="AO217" s="48" t="str">
        <f>IF(ISBLANK(AP217),"",VLOOKUP(AN217,OutputOsiris!$A$9:$A$1008,1,FALSE))</f>
        <v/>
      </c>
      <c r="AP217" s="111"/>
      <c r="AQ217" s="78"/>
      <c r="AR217" s="148" t="str">
        <f t="shared" si="129"/>
        <v/>
      </c>
      <c r="AS217" s="47" t="str">
        <f t="shared" si="156"/>
        <v/>
      </c>
      <c r="AT217" s="48" t="str">
        <f>IF(ISBLANK(AU217),"",VLOOKUP(AS217,OutputOsiris!$A$9:$A$1008,1,FALSE))</f>
        <v/>
      </c>
      <c r="AU217" s="111"/>
      <c r="AV217" s="78"/>
      <c r="AW217" s="148" t="str">
        <f t="shared" si="130"/>
        <v/>
      </c>
      <c r="AX217" s="47" t="str">
        <f t="shared" si="157"/>
        <v/>
      </c>
      <c r="AY217" s="48" t="str">
        <f>IF(ISBLANK(AZ217),"",VLOOKUP(AX217,OutputOsiris!$A$9:$A$1008,1,FALSE))</f>
        <v/>
      </c>
      <c r="AZ217" s="111"/>
      <c r="BA217" s="78"/>
      <c r="BB217" s="148" t="str">
        <f t="shared" si="131"/>
        <v/>
      </c>
      <c r="BC217" s="47" t="str">
        <f t="shared" si="158"/>
        <v/>
      </c>
      <c r="BD217" s="48" t="str">
        <f>IF(ISBLANK(BE217),"",VLOOKUP(BC217,OutputOsiris!$A$9:$A$1008,1,FALSE))</f>
        <v/>
      </c>
      <c r="BE217" s="111"/>
      <c r="BF217" s="78"/>
      <c r="BG217" s="148" t="str">
        <f t="shared" si="132"/>
        <v/>
      </c>
      <c r="BH217" s="47" t="str">
        <f t="shared" si="159"/>
        <v/>
      </c>
      <c r="BI217" s="48" t="str">
        <f>IF(ISBLANK(BJ217),"",VLOOKUP(BH217,OutputOsiris!$A$9:$A$1008,1,FALSE))</f>
        <v/>
      </c>
      <c r="BJ217" s="111"/>
      <c r="BK217" s="78"/>
      <c r="BL217" s="148" t="str">
        <f t="shared" si="133"/>
        <v/>
      </c>
      <c r="BM217" s="47" t="str">
        <f t="shared" si="160"/>
        <v/>
      </c>
      <c r="BN217" s="48" t="str">
        <f>IF(ISBLANK(BO217),"",VLOOKUP(BM217,OutputOsiris!$A$9:$A$1008,1,FALSE))</f>
        <v/>
      </c>
      <c r="BO217" s="111"/>
      <c r="BP217" s="78"/>
      <c r="BQ217" s="148" t="str">
        <f t="shared" si="134"/>
        <v/>
      </c>
      <c r="BR217" s="47" t="str">
        <f t="shared" si="161"/>
        <v/>
      </c>
      <c r="BS217" s="48" t="str">
        <f>IF(ISBLANK(BT217),"",VLOOKUP(BR217,OutputOsiris!$A$9:$A$1008,1,FALSE))</f>
        <v/>
      </c>
      <c r="BT217" s="111"/>
      <c r="BU217" s="78"/>
      <c r="BV217" s="148" t="str">
        <f t="shared" si="135"/>
        <v/>
      </c>
      <c r="BW217" s="47" t="str">
        <f t="shared" si="162"/>
        <v/>
      </c>
      <c r="BX217" s="48" t="str">
        <f>IF(ISBLANK(BY217),"",VLOOKUP(BW217,OutputOsiris!$A$9:$A$1008,1,FALSE))</f>
        <v/>
      </c>
      <c r="BY217" s="111"/>
      <c r="BZ217" s="78"/>
      <c r="CA217" s="148" t="str">
        <f t="shared" si="136"/>
        <v/>
      </c>
    </row>
    <row r="218" spans="1:79" x14ac:dyDescent="0.2">
      <c r="A218" s="47" t="str">
        <f>IF($H$1="Score",IF(OutputOsiris!A218&lt;&gt;"9999999",OutputOsiris!A218,""),"")</f>
        <v/>
      </c>
      <c r="B218" s="76" t="str">
        <f t="shared" si="137"/>
        <v/>
      </c>
      <c r="C218" s="143" t="str">
        <f t="shared" si="138"/>
        <v/>
      </c>
      <c r="D218" s="47" t="str">
        <f>IF($H$1="Cijfer",IF(OutputOsiris!A218&lt;&gt;"9999999",OutputOsiris!A218,""),"")</f>
        <v/>
      </c>
      <c r="E218" s="76" t="str">
        <f t="shared" si="139"/>
        <v/>
      </c>
      <c r="F218" s="143" t="str">
        <f t="shared" si="140"/>
        <v/>
      </c>
      <c r="G218" s="47" t="str">
        <f>IF(ISBLANK(OutputOsiris!B218),"",OutputOsiris!B218)</f>
        <v/>
      </c>
      <c r="H218" s="47">
        <f>IF(AND($AG$7&gt;0,OutputOsiris!$A218&lt;&gt;"9999999"),VLOOKUP(OutputOsiris!A218,$AD$9:$AG$1008,4,FALSE),"")</f>
        <v>0</v>
      </c>
      <c r="I218" s="47">
        <f t="shared" si="141"/>
        <v>0</v>
      </c>
      <c r="J218" s="47">
        <f>IF(AND($AL$7&gt;0,OutputOsiris!$A218&lt;&gt;"9999999"),VLOOKUP(OutputOsiris!A218,$AI$9:$AL$1008,4,FALSE),"")</f>
        <v>0</v>
      </c>
      <c r="K218" s="47">
        <f t="shared" si="142"/>
        <v>0</v>
      </c>
      <c r="L218" s="47" t="str">
        <f>IF(AND($AQ$7&gt;0,OutputOsiris!$A218&lt;&gt;"9999999"),VLOOKUP(OutputOsiris!A218,$AN$9:$AQ$1008,4,FALSE),"")</f>
        <v/>
      </c>
      <c r="M218" s="47" t="str">
        <f t="shared" si="143"/>
        <v/>
      </c>
      <c r="N218" s="47" t="str">
        <f>IF(AND($AV$7&gt;0,OutputOsiris!$A218&lt;&gt;"9999999"),VLOOKUP(OutputOsiris!A218,$AS$9:$AV$1008,4,FALSE),"")</f>
        <v/>
      </c>
      <c r="O218" s="47" t="str">
        <f t="shared" si="144"/>
        <v/>
      </c>
      <c r="P218" s="47" t="str">
        <f>IF(AND($BA$7&gt;0,OutputOsiris!$A218&lt;&gt;"9999999"),VLOOKUP(OutputOsiris!A218,$AX$9:$BA$1008,4,FALSE),"")</f>
        <v/>
      </c>
      <c r="Q218" s="47" t="str">
        <f t="shared" si="145"/>
        <v/>
      </c>
      <c r="R218" s="47" t="str">
        <f>IF(AND($BF$7&gt;0,OutputOsiris!$A218&lt;&gt;"9999999"),VLOOKUP(OutputOsiris!A218,$BC$9:$BF$1008,4,FALSE),"")</f>
        <v/>
      </c>
      <c r="S218" s="47" t="str">
        <f t="shared" si="146"/>
        <v/>
      </c>
      <c r="T218" s="47" t="str">
        <f>IF(AND($BK$7&gt;0,OutputOsiris!$A218&lt;&gt;"9999999"),VLOOKUP(OutputOsiris!A218,$BH$9:$BK$1008,4,FALSE),"")</f>
        <v/>
      </c>
      <c r="U218" s="47" t="str">
        <f t="shared" si="147"/>
        <v/>
      </c>
      <c r="V218" s="47" t="str">
        <f>IF(AND($BP$7&gt;0,OutputOsiris!$A218&lt;&gt;"9999999"),VLOOKUP(OutputOsiris!A218,$BM$9:$BP$1008,4,FALSE),"")</f>
        <v/>
      </c>
      <c r="W218" s="47" t="str">
        <f t="shared" si="148"/>
        <v/>
      </c>
      <c r="X218" s="47" t="str">
        <f>IF(AND($BU$7&gt;0,OutputOsiris!$A218&lt;&gt;"9999999"),VLOOKUP(OutputOsiris!A218,$BR$9:$BU$1008,4,FALSE),"")</f>
        <v/>
      </c>
      <c r="Y218" s="47" t="str">
        <f t="shared" si="149"/>
        <v/>
      </c>
      <c r="Z218" s="47" t="str">
        <f>IF(AND($BZ$7&gt;0,OutputOsiris!$A218&lt;&gt;"9999999"),VLOOKUP(OutputOsiris!A218,$BW$9:$BZ$1008,4,FALSE),"")</f>
        <v/>
      </c>
      <c r="AA218" s="47" t="str">
        <f t="shared" si="150"/>
        <v/>
      </c>
      <c r="AB218" s="47">
        <f t="shared" si="151"/>
        <v>0</v>
      </c>
      <c r="AC218" s="47">
        <f t="shared" si="152"/>
        <v>0</v>
      </c>
      <c r="AD218" s="47" t="str">
        <f t="shared" si="153"/>
        <v/>
      </c>
      <c r="AE218" s="48" t="str">
        <f>IF(ISBLANK(AF218),"",VLOOKUP(AD218,OutputOsiris!$A$9:$A$1008,1,FALSE))</f>
        <v/>
      </c>
      <c r="AF218" s="111"/>
      <c r="AG218" s="78"/>
      <c r="AH218" s="148" t="str">
        <f t="shared" si="127"/>
        <v/>
      </c>
      <c r="AI218" s="47" t="str">
        <f t="shared" si="154"/>
        <v/>
      </c>
      <c r="AJ218" s="48" t="str">
        <f>IF(ISBLANK(AK218),"",VLOOKUP(AI218,OutputOsiris!$A$9:$A$1008,1,FALSE))</f>
        <v/>
      </c>
      <c r="AK218" s="112"/>
      <c r="AL218" s="78"/>
      <c r="AM218" s="148" t="str">
        <f t="shared" si="128"/>
        <v/>
      </c>
      <c r="AN218" s="47" t="str">
        <f t="shared" si="155"/>
        <v/>
      </c>
      <c r="AO218" s="48" t="str">
        <f>IF(ISBLANK(AP218),"",VLOOKUP(AN218,OutputOsiris!$A$9:$A$1008,1,FALSE))</f>
        <v/>
      </c>
      <c r="AP218" s="111"/>
      <c r="AQ218" s="78"/>
      <c r="AR218" s="148" t="str">
        <f t="shared" si="129"/>
        <v/>
      </c>
      <c r="AS218" s="47" t="str">
        <f t="shared" si="156"/>
        <v/>
      </c>
      <c r="AT218" s="48" t="str">
        <f>IF(ISBLANK(AU218),"",VLOOKUP(AS218,OutputOsiris!$A$9:$A$1008,1,FALSE))</f>
        <v/>
      </c>
      <c r="AU218" s="111"/>
      <c r="AV218" s="78"/>
      <c r="AW218" s="148" t="str">
        <f t="shared" si="130"/>
        <v/>
      </c>
      <c r="AX218" s="47" t="str">
        <f t="shared" si="157"/>
        <v/>
      </c>
      <c r="AY218" s="48" t="str">
        <f>IF(ISBLANK(AZ218),"",VLOOKUP(AX218,OutputOsiris!$A$9:$A$1008,1,FALSE))</f>
        <v/>
      </c>
      <c r="AZ218" s="111"/>
      <c r="BA218" s="78"/>
      <c r="BB218" s="148" t="str">
        <f t="shared" si="131"/>
        <v/>
      </c>
      <c r="BC218" s="47" t="str">
        <f t="shared" si="158"/>
        <v/>
      </c>
      <c r="BD218" s="48" t="str">
        <f>IF(ISBLANK(BE218),"",VLOOKUP(BC218,OutputOsiris!$A$9:$A$1008,1,FALSE))</f>
        <v/>
      </c>
      <c r="BE218" s="111"/>
      <c r="BF218" s="78"/>
      <c r="BG218" s="148" t="str">
        <f t="shared" si="132"/>
        <v/>
      </c>
      <c r="BH218" s="47" t="str">
        <f t="shared" si="159"/>
        <v/>
      </c>
      <c r="BI218" s="48" t="str">
        <f>IF(ISBLANK(BJ218),"",VLOOKUP(BH218,OutputOsiris!$A$9:$A$1008,1,FALSE))</f>
        <v/>
      </c>
      <c r="BJ218" s="111"/>
      <c r="BK218" s="78"/>
      <c r="BL218" s="148" t="str">
        <f t="shared" si="133"/>
        <v/>
      </c>
      <c r="BM218" s="47" t="str">
        <f t="shared" si="160"/>
        <v/>
      </c>
      <c r="BN218" s="48" t="str">
        <f>IF(ISBLANK(BO218),"",VLOOKUP(BM218,OutputOsiris!$A$9:$A$1008,1,FALSE))</f>
        <v/>
      </c>
      <c r="BO218" s="111"/>
      <c r="BP218" s="78"/>
      <c r="BQ218" s="148" t="str">
        <f t="shared" si="134"/>
        <v/>
      </c>
      <c r="BR218" s="47" t="str">
        <f t="shared" si="161"/>
        <v/>
      </c>
      <c r="BS218" s="48" t="str">
        <f>IF(ISBLANK(BT218),"",VLOOKUP(BR218,OutputOsiris!$A$9:$A$1008,1,FALSE))</f>
        <v/>
      </c>
      <c r="BT218" s="111"/>
      <c r="BU218" s="78"/>
      <c r="BV218" s="148" t="str">
        <f t="shared" si="135"/>
        <v/>
      </c>
      <c r="BW218" s="47" t="str">
        <f t="shared" si="162"/>
        <v/>
      </c>
      <c r="BX218" s="48" t="str">
        <f>IF(ISBLANK(BY218),"",VLOOKUP(BW218,OutputOsiris!$A$9:$A$1008,1,FALSE))</f>
        <v/>
      </c>
      <c r="BY218" s="111"/>
      <c r="BZ218" s="78"/>
      <c r="CA218" s="148" t="str">
        <f t="shared" si="136"/>
        <v/>
      </c>
    </row>
    <row r="219" spans="1:79" x14ac:dyDescent="0.2">
      <c r="A219" s="47" t="str">
        <f>IF($H$1="Score",IF(OutputOsiris!A219&lt;&gt;"9999999",OutputOsiris!A219,""),"")</f>
        <v/>
      </c>
      <c r="B219" s="76" t="str">
        <f t="shared" si="137"/>
        <v/>
      </c>
      <c r="C219" s="143" t="str">
        <f t="shared" si="138"/>
        <v/>
      </c>
      <c r="D219" s="47" t="str">
        <f>IF($H$1="Cijfer",IF(OutputOsiris!A219&lt;&gt;"9999999",OutputOsiris!A219,""),"")</f>
        <v/>
      </c>
      <c r="E219" s="76" t="str">
        <f t="shared" si="139"/>
        <v/>
      </c>
      <c r="F219" s="143" t="str">
        <f t="shared" si="140"/>
        <v/>
      </c>
      <c r="G219" s="47" t="str">
        <f>IF(ISBLANK(OutputOsiris!B219),"",OutputOsiris!B219)</f>
        <v/>
      </c>
      <c r="H219" s="47">
        <f>IF(AND($AG$7&gt;0,OutputOsiris!$A219&lt;&gt;"9999999"),VLOOKUP(OutputOsiris!A219,$AD$9:$AG$1008,4,FALSE),"")</f>
        <v>0</v>
      </c>
      <c r="I219" s="47">
        <f t="shared" si="141"/>
        <v>0</v>
      </c>
      <c r="J219" s="47">
        <f>IF(AND($AL$7&gt;0,OutputOsiris!$A219&lt;&gt;"9999999"),VLOOKUP(OutputOsiris!A219,$AI$9:$AL$1008,4,FALSE),"")</f>
        <v>0</v>
      </c>
      <c r="K219" s="47">
        <f t="shared" si="142"/>
        <v>0</v>
      </c>
      <c r="L219" s="47" t="str">
        <f>IF(AND($AQ$7&gt;0,OutputOsiris!$A219&lt;&gt;"9999999"),VLOOKUP(OutputOsiris!A219,$AN$9:$AQ$1008,4,FALSE),"")</f>
        <v/>
      </c>
      <c r="M219" s="47" t="str">
        <f t="shared" si="143"/>
        <v/>
      </c>
      <c r="N219" s="47" t="str">
        <f>IF(AND($AV$7&gt;0,OutputOsiris!$A219&lt;&gt;"9999999"),VLOOKUP(OutputOsiris!A219,$AS$9:$AV$1008,4,FALSE),"")</f>
        <v/>
      </c>
      <c r="O219" s="47" t="str">
        <f t="shared" si="144"/>
        <v/>
      </c>
      <c r="P219" s="47" t="str">
        <f>IF(AND($BA$7&gt;0,OutputOsiris!$A219&lt;&gt;"9999999"),VLOOKUP(OutputOsiris!A219,$AX$9:$BA$1008,4,FALSE),"")</f>
        <v/>
      </c>
      <c r="Q219" s="47" t="str">
        <f t="shared" si="145"/>
        <v/>
      </c>
      <c r="R219" s="47" t="str">
        <f>IF(AND($BF$7&gt;0,OutputOsiris!$A219&lt;&gt;"9999999"),VLOOKUP(OutputOsiris!A219,$BC$9:$BF$1008,4,FALSE),"")</f>
        <v/>
      </c>
      <c r="S219" s="47" t="str">
        <f t="shared" si="146"/>
        <v/>
      </c>
      <c r="T219" s="47" t="str">
        <f>IF(AND($BK$7&gt;0,OutputOsiris!$A219&lt;&gt;"9999999"),VLOOKUP(OutputOsiris!A219,$BH$9:$BK$1008,4,FALSE),"")</f>
        <v/>
      </c>
      <c r="U219" s="47" t="str">
        <f t="shared" si="147"/>
        <v/>
      </c>
      <c r="V219" s="47" t="str">
        <f>IF(AND($BP$7&gt;0,OutputOsiris!$A219&lt;&gt;"9999999"),VLOOKUP(OutputOsiris!A219,$BM$9:$BP$1008,4,FALSE),"")</f>
        <v/>
      </c>
      <c r="W219" s="47" t="str">
        <f t="shared" si="148"/>
        <v/>
      </c>
      <c r="X219" s="47" t="str">
        <f>IF(AND($BU$7&gt;0,OutputOsiris!$A219&lt;&gt;"9999999"),VLOOKUP(OutputOsiris!A219,$BR$9:$BU$1008,4,FALSE),"")</f>
        <v/>
      </c>
      <c r="Y219" s="47" t="str">
        <f t="shared" si="149"/>
        <v/>
      </c>
      <c r="Z219" s="47" t="str">
        <f>IF(AND($BZ$7&gt;0,OutputOsiris!$A219&lt;&gt;"9999999"),VLOOKUP(OutputOsiris!A219,$BW$9:$BZ$1008,4,FALSE),"")</f>
        <v/>
      </c>
      <c r="AA219" s="47" t="str">
        <f t="shared" si="150"/>
        <v/>
      </c>
      <c r="AB219" s="47">
        <f t="shared" si="151"/>
        <v>0</v>
      </c>
      <c r="AC219" s="47">
        <f t="shared" si="152"/>
        <v>0</v>
      </c>
      <c r="AD219" s="47" t="str">
        <f t="shared" si="153"/>
        <v/>
      </c>
      <c r="AE219" s="48" t="str">
        <f>IF(ISBLANK(AF219),"",VLOOKUP(AD219,OutputOsiris!$A$9:$A$1008,1,FALSE))</f>
        <v/>
      </c>
      <c r="AF219" s="111"/>
      <c r="AG219" s="78"/>
      <c r="AH219" s="148" t="str">
        <f t="shared" si="127"/>
        <v/>
      </c>
      <c r="AI219" s="47" t="str">
        <f t="shared" si="154"/>
        <v/>
      </c>
      <c r="AJ219" s="48" t="str">
        <f>IF(ISBLANK(AK219),"",VLOOKUP(AI219,OutputOsiris!$A$9:$A$1008,1,FALSE))</f>
        <v/>
      </c>
      <c r="AK219" s="112"/>
      <c r="AL219" s="78"/>
      <c r="AM219" s="148" t="str">
        <f t="shared" si="128"/>
        <v/>
      </c>
      <c r="AN219" s="47" t="str">
        <f t="shared" si="155"/>
        <v/>
      </c>
      <c r="AO219" s="48" t="str">
        <f>IF(ISBLANK(AP219),"",VLOOKUP(AN219,OutputOsiris!$A$9:$A$1008,1,FALSE))</f>
        <v/>
      </c>
      <c r="AP219" s="111"/>
      <c r="AQ219" s="78"/>
      <c r="AR219" s="148" t="str">
        <f t="shared" si="129"/>
        <v/>
      </c>
      <c r="AS219" s="47" t="str">
        <f t="shared" si="156"/>
        <v/>
      </c>
      <c r="AT219" s="48" t="str">
        <f>IF(ISBLANK(AU219),"",VLOOKUP(AS219,OutputOsiris!$A$9:$A$1008,1,FALSE))</f>
        <v/>
      </c>
      <c r="AU219" s="111"/>
      <c r="AV219" s="78"/>
      <c r="AW219" s="148" t="str">
        <f t="shared" si="130"/>
        <v/>
      </c>
      <c r="AX219" s="47" t="str">
        <f t="shared" si="157"/>
        <v/>
      </c>
      <c r="AY219" s="48" t="str">
        <f>IF(ISBLANK(AZ219),"",VLOOKUP(AX219,OutputOsiris!$A$9:$A$1008,1,FALSE))</f>
        <v/>
      </c>
      <c r="AZ219" s="111"/>
      <c r="BA219" s="78"/>
      <c r="BB219" s="148" t="str">
        <f t="shared" si="131"/>
        <v/>
      </c>
      <c r="BC219" s="47" t="str">
        <f t="shared" si="158"/>
        <v/>
      </c>
      <c r="BD219" s="48" t="str">
        <f>IF(ISBLANK(BE219),"",VLOOKUP(BC219,OutputOsiris!$A$9:$A$1008,1,FALSE))</f>
        <v/>
      </c>
      <c r="BE219" s="111"/>
      <c r="BF219" s="78"/>
      <c r="BG219" s="148" t="str">
        <f t="shared" si="132"/>
        <v/>
      </c>
      <c r="BH219" s="47" t="str">
        <f t="shared" si="159"/>
        <v/>
      </c>
      <c r="BI219" s="48" t="str">
        <f>IF(ISBLANK(BJ219),"",VLOOKUP(BH219,OutputOsiris!$A$9:$A$1008,1,FALSE))</f>
        <v/>
      </c>
      <c r="BJ219" s="111"/>
      <c r="BK219" s="78"/>
      <c r="BL219" s="148" t="str">
        <f t="shared" si="133"/>
        <v/>
      </c>
      <c r="BM219" s="47" t="str">
        <f t="shared" si="160"/>
        <v/>
      </c>
      <c r="BN219" s="48" t="str">
        <f>IF(ISBLANK(BO219),"",VLOOKUP(BM219,OutputOsiris!$A$9:$A$1008,1,FALSE))</f>
        <v/>
      </c>
      <c r="BO219" s="111"/>
      <c r="BP219" s="78"/>
      <c r="BQ219" s="148" t="str">
        <f t="shared" si="134"/>
        <v/>
      </c>
      <c r="BR219" s="47" t="str">
        <f t="shared" si="161"/>
        <v/>
      </c>
      <c r="BS219" s="48" t="str">
        <f>IF(ISBLANK(BT219),"",VLOOKUP(BR219,OutputOsiris!$A$9:$A$1008,1,FALSE))</f>
        <v/>
      </c>
      <c r="BT219" s="111"/>
      <c r="BU219" s="78"/>
      <c r="BV219" s="148" t="str">
        <f t="shared" si="135"/>
        <v/>
      </c>
      <c r="BW219" s="47" t="str">
        <f t="shared" si="162"/>
        <v/>
      </c>
      <c r="BX219" s="48" t="str">
        <f>IF(ISBLANK(BY219),"",VLOOKUP(BW219,OutputOsiris!$A$9:$A$1008,1,FALSE))</f>
        <v/>
      </c>
      <c r="BY219" s="111"/>
      <c r="BZ219" s="78"/>
      <c r="CA219" s="148" t="str">
        <f t="shared" si="136"/>
        <v/>
      </c>
    </row>
    <row r="220" spans="1:79" x14ac:dyDescent="0.2">
      <c r="A220" s="47" t="str">
        <f>IF($H$1="Score",IF(OutputOsiris!A220&lt;&gt;"9999999",OutputOsiris!A220,""),"")</f>
        <v/>
      </c>
      <c r="B220" s="76" t="str">
        <f t="shared" si="137"/>
        <v/>
      </c>
      <c r="C220" s="143" t="str">
        <f t="shared" si="138"/>
        <v/>
      </c>
      <c r="D220" s="47" t="str">
        <f>IF($H$1="Cijfer",IF(OutputOsiris!A220&lt;&gt;"9999999",OutputOsiris!A220,""),"")</f>
        <v/>
      </c>
      <c r="E220" s="76" t="str">
        <f t="shared" si="139"/>
        <v/>
      </c>
      <c r="F220" s="143" t="str">
        <f t="shared" si="140"/>
        <v/>
      </c>
      <c r="G220" s="47" t="str">
        <f>IF(ISBLANK(OutputOsiris!B220),"",OutputOsiris!B220)</f>
        <v/>
      </c>
      <c r="H220" s="47">
        <f>IF(AND($AG$7&gt;0,OutputOsiris!$A220&lt;&gt;"9999999"),VLOOKUP(OutputOsiris!A220,$AD$9:$AG$1008,4,FALSE),"")</f>
        <v>0</v>
      </c>
      <c r="I220" s="47">
        <f t="shared" si="141"/>
        <v>0</v>
      </c>
      <c r="J220" s="47">
        <f>IF(AND($AL$7&gt;0,OutputOsiris!$A220&lt;&gt;"9999999"),VLOOKUP(OutputOsiris!A220,$AI$9:$AL$1008,4,FALSE),"")</f>
        <v>0</v>
      </c>
      <c r="K220" s="47">
        <f t="shared" si="142"/>
        <v>0</v>
      </c>
      <c r="L220" s="47" t="str">
        <f>IF(AND($AQ$7&gt;0,OutputOsiris!$A220&lt;&gt;"9999999"),VLOOKUP(OutputOsiris!A220,$AN$9:$AQ$1008,4,FALSE),"")</f>
        <v/>
      </c>
      <c r="M220" s="47" t="str">
        <f t="shared" si="143"/>
        <v/>
      </c>
      <c r="N220" s="47" t="str">
        <f>IF(AND($AV$7&gt;0,OutputOsiris!$A220&lt;&gt;"9999999"),VLOOKUP(OutputOsiris!A220,$AS$9:$AV$1008,4,FALSE),"")</f>
        <v/>
      </c>
      <c r="O220" s="47" t="str">
        <f t="shared" si="144"/>
        <v/>
      </c>
      <c r="P220" s="47" t="str">
        <f>IF(AND($BA$7&gt;0,OutputOsiris!$A220&lt;&gt;"9999999"),VLOOKUP(OutputOsiris!A220,$AX$9:$BA$1008,4,FALSE),"")</f>
        <v/>
      </c>
      <c r="Q220" s="47" t="str">
        <f t="shared" si="145"/>
        <v/>
      </c>
      <c r="R220" s="47" t="str">
        <f>IF(AND($BF$7&gt;0,OutputOsiris!$A220&lt;&gt;"9999999"),VLOOKUP(OutputOsiris!A220,$BC$9:$BF$1008,4,FALSE),"")</f>
        <v/>
      </c>
      <c r="S220" s="47" t="str">
        <f t="shared" si="146"/>
        <v/>
      </c>
      <c r="T220" s="47" t="str">
        <f>IF(AND($BK$7&gt;0,OutputOsiris!$A220&lt;&gt;"9999999"),VLOOKUP(OutputOsiris!A220,$BH$9:$BK$1008,4,FALSE),"")</f>
        <v/>
      </c>
      <c r="U220" s="47" t="str">
        <f t="shared" si="147"/>
        <v/>
      </c>
      <c r="V220" s="47" t="str">
        <f>IF(AND($BP$7&gt;0,OutputOsiris!$A220&lt;&gt;"9999999"),VLOOKUP(OutputOsiris!A220,$BM$9:$BP$1008,4,FALSE),"")</f>
        <v/>
      </c>
      <c r="W220" s="47" t="str">
        <f t="shared" si="148"/>
        <v/>
      </c>
      <c r="X220" s="47" t="str">
        <f>IF(AND($BU$7&gt;0,OutputOsiris!$A220&lt;&gt;"9999999"),VLOOKUP(OutputOsiris!A220,$BR$9:$BU$1008,4,FALSE),"")</f>
        <v/>
      </c>
      <c r="Y220" s="47" t="str">
        <f t="shared" si="149"/>
        <v/>
      </c>
      <c r="Z220" s="47" t="str">
        <f>IF(AND($BZ$7&gt;0,OutputOsiris!$A220&lt;&gt;"9999999"),VLOOKUP(OutputOsiris!A220,$BW$9:$BZ$1008,4,FALSE),"")</f>
        <v/>
      </c>
      <c r="AA220" s="47" t="str">
        <f t="shared" si="150"/>
        <v/>
      </c>
      <c r="AB220" s="47">
        <f t="shared" si="151"/>
        <v>0</v>
      </c>
      <c r="AC220" s="47">
        <f t="shared" si="152"/>
        <v>0</v>
      </c>
      <c r="AD220" s="47" t="str">
        <f t="shared" si="153"/>
        <v/>
      </c>
      <c r="AE220" s="48" t="str">
        <f>IF(ISBLANK(AF220),"",VLOOKUP(AD220,OutputOsiris!$A$9:$A$1008,1,FALSE))</f>
        <v/>
      </c>
      <c r="AF220" s="111"/>
      <c r="AG220" s="78"/>
      <c r="AH220" s="148" t="str">
        <f t="shared" si="127"/>
        <v/>
      </c>
      <c r="AI220" s="47" t="str">
        <f t="shared" si="154"/>
        <v/>
      </c>
      <c r="AJ220" s="48" t="str">
        <f>IF(ISBLANK(AK220),"",VLOOKUP(AI220,OutputOsiris!$A$9:$A$1008,1,FALSE))</f>
        <v/>
      </c>
      <c r="AK220" s="112"/>
      <c r="AL220" s="78"/>
      <c r="AM220" s="148" t="str">
        <f t="shared" si="128"/>
        <v/>
      </c>
      <c r="AN220" s="47" t="str">
        <f t="shared" si="155"/>
        <v/>
      </c>
      <c r="AO220" s="48" t="str">
        <f>IF(ISBLANK(AP220),"",VLOOKUP(AN220,OutputOsiris!$A$9:$A$1008,1,FALSE))</f>
        <v/>
      </c>
      <c r="AP220" s="111"/>
      <c r="AQ220" s="78"/>
      <c r="AR220" s="148" t="str">
        <f t="shared" si="129"/>
        <v/>
      </c>
      <c r="AS220" s="47" t="str">
        <f t="shared" si="156"/>
        <v/>
      </c>
      <c r="AT220" s="48" t="str">
        <f>IF(ISBLANK(AU220),"",VLOOKUP(AS220,OutputOsiris!$A$9:$A$1008,1,FALSE))</f>
        <v/>
      </c>
      <c r="AU220" s="111"/>
      <c r="AV220" s="78"/>
      <c r="AW220" s="148" t="str">
        <f t="shared" si="130"/>
        <v/>
      </c>
      <c r="AX220" s="47" t="str">
        <f t="shared" si="157"/>
        <v/>
      </c>
      <c r="AY220" s="48" t="str">
        <f>IF(ISBLANK(AZ220),"",VLOOKUP(AX220,OutputOsiris!$A$9:$A$1008,1,FALSE))</f>
        <v/>
      </c>
      <c r="AZ220" s="111"/>
      <c r="BA220" s="78"/>
      <c r="BB220" s="148" t="str">
        <f t="shared" si="131"/>
        <v/>
      </c>
      <c r="BC220" s="47" t="str">
        <f t="shared" si="158"/>
        <v/>
      </c>
      <c r="BD220" s="48" t="str">
        <f>IF(ISBLANK(BE220),"",VLOOKUP(BC220,OutputOsiris!$A$9:$A$1008,1,FALSE))</f>
        <v/>
      </c>
      <c r="BE220" s="111"/>
      <c r="BF220" s="78"/>
      <c r="BG220" s="148" t="str">
        <f t="shared" si="132"/>
        <v/>
      </c>
      <c r="BH220" s="47" t="str">
        <f t="shared" si="159"/>
        <v/>
      </c>
      <c r="BI220" s="48" t="str">
        <f>IF(ISBLANK(BJ220),"",VLOOKUP(BH220,OutputOsiris!$A$9:$A$1008,1,FALSE))</f>
        <v/>
      </c>
      <c r="BJ220" s="111"/>
      <c r="BK220" s="78"/>
      <c r="BL220" s="148" t="str">
        <f t="shared" si="133"/>
        <v/>
      </c>
      <c r="BM220" s="47" t="str">
        <f t="shared" si="160"/>
        <v/>
      </c>
      <c r="BN220" s="48" t="str">
        <f>IF(ISBLANK(BO220),"",VLOOKUP(BM220,OutputOsiris!$A$9:$A$1008,1,FALSE))</f>
        <v/>
      </c>
      <c r="BO220" s="111"/>
      <c r="BP220" s="78"/>
      <c r="BQ220" s="148" t="str">
        <f t="shared" si="134"/>
        <v/>
      </c>
      <c r="BR220" s="47" t="str">
        <f t="shared" si="161"/>
        <v/>
      </c>
      <c r="BS220" s="48" t="str">
        <f>IF(ISBLANK(BT220),"",VLOOKUP(BR220,OutputOsiris!$A$9:$A$1008,1,FALSE))</f>
        <v/>
      </c>
      <c r="BT220" s="111"/>
      <c r="BU220" s="78"/>
      <c r="BV220" s="148" t="str">
        <f t="shared" si="135"/>
        <v/>
      </c>
      <c r="BW220" s="47" t="str">
        <f t="shared" si="162"/>
        <v/>
      </c>
      <c r="BX220" s="48" t="str">
        <f>IF(ISBLANK(BY220),"",VLOOKUP(BW220,OutputOsiris!$A$9:$A$1008,1,FALSE))</f>
        <v/>
      </c>
      <c r="BY220" s="111"/>
      <c r="BZ220" s="78"/>
      <c r="CA220" s="148" t="str">
        <f t="shared" si="136"/>
        <v/>
      </c>
    </row>
    <row r="221" spans="1:79" x14ac:dyDescent="0.2">
      <c r="A221" s="47" t="str">
        <f>IF($H$1="Score",IF(OutputOsiris!A221&lt;&gt;"9999999",OutputOsiris!A221,""),"")</f>
        <v/>
      </c>
      <c r="B221" s="76" t="str">
        <f t="shared" si="137"/>
        <v/>
      </c>
      <c r="C221" s="143" t="str">
        <f t="shared" si="138"/>
        <v/>
      </c>
      <c r="D221" s="47" t="str">
        <f>IF($H$1="Cijfer",IF(OutputOsiris!A221&lt;&gt;"9999999",OutputOsiris!A221,""),"")</f>
        <v/>
      </c>
      <c r="E221" s="76" t="str">
        <f t="shared" si="139"/>
        <v/>
      </c>
      <c r="F221" s="143" t="str">
        <f t="shared" si="140"/>
        <v/>
      </c>
      <c r="G221" s="47" t="str">
        <f>IF(ISBLANK(OutputOsiris!B221),"",OutputOsiris!B221)</f>
        <v/>
      </c>
      <c r="H221" s="47">
        <f>IF(AND($AG$7&gt;0,OutputOsiris!$A221&lt;&gt;"9999999"),VLOOKUP(OutputOsiris!A221,$AD$9:$AG$1008,4,FALSE),"")</f>
        <v>0</v>
      </c>
      <c r="I221" s="47">
        <f t="shared" si="141"/>
        <v>0</v>
      </c>
      <c r="J221" s="47">
        <f>IF(AND($AL$7&gt;0,OutputOsiris!$A221&lt;&gt;"9999999"),VLOOKUP(OutputOsiris!A221,$AI$9:$AL$1008,4,FALSE),"")</f>
        <v>0</v>
      </c>
      <c r="K221" s="47">
        <f t="shared" si="142"/>
        <v>0</v>
      </c>
      <c r="L221" s="47" t="str">
        <f>IF(AND($AQ$7&gt;0,OutputOsiris!$A221&lt;&gt;"9999999"),VLOOKUP(OutputOsiris!A221,$AN$9:$AQ$1008,4,FALSE),"")</f>
        <v/>
      </c>
      <c r="M221" s="47" t="str">
        <f t="shared" si="143"/>
        <v/>
      </c>
      <c r="N221" s="47" t="str">
        <f>IF(AND($AV$7&gt;0,OutputOsiris!$A221&lt;&gt;"9999999"),VLOOKUP(OutputOsiris!A221,$AS$9:$AV$1008,4,FALSE),"")</f>
        <v/>
      </c>
      <c r="O221" s="47" t="str">
        <f t="shared" si="144"/>
        <v/>
      </c>
      <c r="P221" s="47" t="str">
        <f>IF(AND($BA$7&gt;0,OutputOsiris!$A221&lt;&gt;"9999999"),VLOOKUP(OutputOsiris!A221,$AX$9:$BA$1008,4,FALSE),"")</f>
        <v/>
      </c>
      <c r="Q221" s="47" t="str">
        <f t="shared" si="145"/>
        <v/>
      </c>
      <c r="R221" s="47" t="str">
        <f>IF(AND($BF$7&gt;0,OutputOsiris!$A221&lt;&gt;"9999999"),VLOOKUP(OutputOsiris!A221,$BC$9:$BF$1008,4,FALSE),"")</f>
        <v/>
      </c>
      <c r="S221" s="47" t="str">
        <f t="shared" si="146"/>
        <v/>
      </c>
      <c r="T221" s="47" t="str">
        <f>IF(AND($BK$7&gt;0,OutputOsiris!$A221&lt;&gt;"9999999"),VLOOKUP(OutputOsiris!A221,$BH$9:$BK$1008,4,FALSE),"")</f>
        <v/>
      </c>
      <c r="U221" s="47" t="str">
        <f t="shared" si="147"/>
        <v/>
      </c>
      <c r="V221" s="47" t="str">
        <f>IF(AND($BP$7&gt;0,OutputOsiris!$A221&lt;&gt;"9999999"),VLOOKUP(OutputOsiris!A221,$BM$9:$BP$1008,4,FALSE),"")</f>
        <v/>
      </c>
      <c r="W221" s="47" t="str">
        <f t="shared" si="148"/>
        <v/>
      </c>
      <c r="X221" s="47" t="str">
        <f>IF(AND($BU$7&gt;0,OutputOsiris!$A221&lt;&gt;"9999999"),VLOOKUP(OutputOsiris!A221,$BR$9:$BU$1008,4,FALSE),"")</f>
        <v/>
      </c>
      <c r="Y221" s="47" t="str">
        <f t="shared" si="149"/>
        <v/>
      </c>
      <c r="Z221" s="47" t="str">
        <f>IF(AND($BZ$7&gt;0,OutputOsiris!$A221&lt;&gt;"9999999"),VLOOKUP(OutputOsiris!A221,$BW$9:$BZ$1008,4,FALSE),"")</f>
        <v/>
      </c>
      <c r="AA221" s="47" t="str">
        <f t="shared" si="150"/>
        <v/>
      </c>
      <c r="AB221" s="47">
        <f t="shared" si="151"/>
        <v>0</v>
      </c>
      <c r="AC221" s="47">
        <f t="shared" si="152"/>
        <v>0</v>
      </c>
      <c r="AD221" s="47" t="str">
        <f t="shared" si="153"/>
        <v/>
      </c>
      <c r="AE221" s="48" t="str">
        <f>IF(ISBLANK(AF221),"",VLOOKUP(AD221,OutputOsiris!$A$9:$A$1008,1,FALSE))</f>
        <v/>
      </c>
      <c r="AF221" s="111"/>
      <c r="AG221" s="78"/>
      <c r="AH221" s="148" t="str">
        <f t="shared" si="127"/>
        <v/>
      </c>
      <c r="AI221" s="47" t="str">
        <f t="shared" si="154"/>
        <v/>
      </c>
      <c r="AJ221" s="48" t="str">
        <f>IF(ISBLANK(AK221),"",VLOOKUP(AI221,OutputOsiris!$A$9:$A$1008,1,FALSE))</f>
        <v/>
      </c>
      <c r="AK221" s="112"/>
      <c r="AL221" s="78"/>
      <c r="AM221" s="148" t="str">
        <f t="shared" si="128"/>
        <v/>
      </c>
      <c r="AN221" s="47" t="str">
        <f t="shared" si="155"/>
        <v/>
      </c>
      <c r="AO221" s="48" t="str">
        <f>IF(ISBLANK(AP221),"",VLOOKUP(AN221,OutputOsiris!$A$9:$A$1008,1,FALSE))</f>
        <v/>
      </c>
      <c r="AP221" s="111"/>
      <c r="AQ221" s="78"/>
      <c r="AR221" s="148" t="str">
        <f t="shared" si="129"/>
        <v/>
      </c>
      <c r="AS221" s="47" t="str">
        <f t="shared" si="156"/>
        <v/>
      </c>
      <c r="AT221" s="48" t="str">
        <f>IF(ISBLANK(AU221),"",VLOOKUP(AS221,OutputOsiris!$A$9:$A$1008,1,FALSE))</f>
        <v/>
      </c>
      <c r="AU221" s="111"/>
      <c r="AV221" s="78"/>
      <c r="AW221" s="148" t="str">
        <f t="shared" si="130"/>
        <v/>
      </c>
      <c r="AX221" s="47" t="str">
        <f t="shared" si="157"/>
        <v/>
      </c>
      <c r="AY221" s="48" t="str">
        <f>IF(ISBLANK(AZ221),"",VLOOKUP(AX221,OutputOsiris!$A$9:$A$1008,1,FALSE))</f>
        <v/>
      </c>
      <c r="AZ221" s="111"/>
      <c r="BA221" s="78"/>
      <c r="BB221" s="148" t="str">
        <f t="shared" si="131"/>
        <v/>
      </c>
      <c r="BC221" s="47" t="str">
        <f t="shared" si="158"/>
        <v/>
      </c>
      <c r="BD221" s="48" t="str">
        <f>IF(ISBLANK(BE221),"",VLOOKUP(BC221,OutputOsiris!$A$9:$A$1008,1,FALSE))</f>
        <v/>
      </c>
      <c r="BE221" s="111"/>
      <c r="BF221" s="78"/>
      <c r="BG221" s="148" t="str">
        <f t="shared" si="132"/>
        <v/>
      </c>
      <c r="BH221" s="47" t="str">
        <f t="shared" si="159"/>
        <v/>
      </c>
      <c r="BI221" s="48" t="str">
        <f>IF(ISBLANK(BJ221),"",VLOOKUP(BH221,OutputOsiris!$A$9:$A$1008,1,FALSE))</f>
        <v/>
      </c>
      <c r="BJ221" s="111"/>
      <c r="BK221" s="78"/>
      <c r="BL221" s="148" t="str">
        <f t="shared" si="133"/>
        <v/>
      </c>
      <c r="BM221" s="47" t="str">
        <f t="shared" si="160"/>
        <v/>
      </c>
      <c r="BN221" s="48" t="str">
        <f>IF(ISBLANK(BO221),"",VLOOKUP(BM221,OutputOsiris!$A$9:$A$1008,1,FALSE))</f>
        <v/>
      </c>
      <c r="BO221" s="111"/>
      <c r="BP221" s="78"/>
      <c r="BQ221" s="148" t="str">
        <f t="shared" si="134"/>
        <v/>
      </c>
      <c r="BR221" s="47" t="str">
        <f t="shared" si="161"/>
        <v/>
      </c>
      <c r="BS221" s="48" t="str">
        <f>IF(ISBLANK(BT221),"",VLOOKUP(BR221,OutputOsiris!$A$9:$A$1008,1,FALSE))</f>
        <v/>
      </c>
      <c r="BT221" s="111"/>
      <c r="BU221" s="78"/>
      <c r="BV221" s="148" t="str">
        <f t="shared" si="135"/>
        <v/>
      </c>
      <c r="BW221" s="47" t="str">
        <f t="shared" si="162"/>
        <v/>
      </c>
      <c r="BX221" s="48" t="str">
        <f>IF(ISBLANK(BY221),"",VLOOKUP(BW221,OutputOsiris!$A$9:$A$1008,1,FALSE))</f>
        <v/>
      </c>
      <c r="BY221" s="111"/>
      <c r="BZ221" s="78"/>
      <c r="CA221" s="148" t="str">
        <f t="shared" si="136"/>
        <v/>
      </c>
    </row>
    <row r="222" spans="1:79" x14ac:dyDescent="0.2">
      <c r="A222" s="47" t="str">
        <f>IF($H$1="Score",IF(OutputOsiris!A222&lt;&gt;"9999999",OutputOsiris!A222,""),"")</f>
        <v/>
      </c>
      <c r="B222" s="76" t="str">
        <f t="shared" si="137"/>
        <v/>
      </c>
      <c r="C222" s="143" t="str">
        <f t="shared" si="138"/>
        <v/>
      </c>
      <c r="D222" s="47" t="str">
        <f>IF($H$1="Cijfer",IF(OutputOsiris!A222&lt;&gt;"9999999",OutputOsiris!A222,""),"")</f>
        <v/>
      </c>
      <c r="E222" s="76" t="str">
        <f t="shared" si="139"/>
        <v/>
      </c>
      <c r="F222" s="143" t="str">
        <f t="shared" si="140"/>
        <v/>
      </c>
      <c r="G222" s="47" t="str">
        <f>IF(ISBLANK(OutputOsiris!B222),"",OutputOsiris!B222)</f>
        <v/>
      </c>
      <c r="H222" s="47">
        <f>IF(AND($AG$7&gt;0,OutputOsiris!$A222&lt;&gt;"9999999"),VLOOKUP(OutputOsiris!A222,$AD$9:$AG$1008,4,FALSE),"")</f>
        <v>0</v>
      </c>
      <c r="I222" s="47">
        <f t="shared" si="141"/>
        <v>0</v>
      </c>
      <c r="J222" s="47">
        <f>IF(AND($AL$7&gt;0,OutputOsiris!$A222&lt;&gt;"9999999"),VLOOKUP(OutputOsiris!A222,$AI$9:$AL$1008,4,FALSE),"")</f>
        <v>0</v>
      </c>
      <c r="K222" s="47">
        <f t="shared" si="142"/>
        <v>0</v>
      </c>
      <c r="L222" s="47" t="str">
        <f>IF(AND($AQ$7&gt;0,OutputOsiris!$A222&lt;&gt;"9999999"),VLOOKUP(OutputOsiris!A222,$AN$9:$AQ$1008,4,FALSE),"")</f>
        <v/>
      </c>
      <c r="M222" s="47" t="str">
        <f t="shared" si="143"/>
        <v/>
      </c>
      <c r="N222" s="47" t="str">
        <f>IF(AND($AV$7&gt;0,OutputOsiris!$A222&lt;&gt;"9999999"),VLOOKUP(OutputOsiris!A222,$AS$9:$AV$1008,4,FALSE),"")</f>
        <v/>
      </c>
      <c r="O222" s="47" t="str">
        <f t="shared" si="144"/>
        <v/>
      </c>
      <c r="P222" s="47" t="str">
        <f>IF(AND($BA$7&gt;0,OutputOsiris!$A222&lt;&gt;"9999999"),VLOOKUP(OutputOsiris!A222,$AX$9:$BA$1008,4,FALSE),"")</f>
        <v/>
      </c>
      <c r="Q222" s="47" t="str">
        <f t="shared" si="145"/>
        <v/>
      </c>
      <c r="R222" s="47" t="str">
        <f>IF(AND($BF$7&gt;0,OutputOsiris!$A222&lt;&gt;"9999999"),VLOOKUP(OutputOsiris!A222,$BC$9:$BF$1008,4,FALSE),"")</f>
        <v/>
      </c>
      <c r="S222" s="47" t="str">
        <f t="shared" si="146"/>
        <v/>
      </c>
      <c r="T222" s="47" t="str">
        <f>IF(AND($BK$7&gt;0,OutputOsiris!$A222&lt;&gt;"9999999"),VLOOKUP(OutputOsiris!A222,$BH$9:$BK$1008,4,FALSE),"")</f>
        <v/>
      </c>
      <c r="U222" s="47" t="str">
        <f t="shared" si="147"/>
        <v/>
      </c>
      <c r="V222" s="47" t="str">
        <f>IF(AND($BP$7&gt;0,OutputOsiris!$A222&lt;&gt;"9999999"),VLOOKUP(OutputOsiris!A222,$BM$9:$BP$1008,4,FALSE),"")</f>
        <v/>
      </c>
      <c r="W222" s="47" t="str">
        <f t="shared" si="148"/>
        <v/>
      </c>
      <c r="X222" s="47" t="str">
        <f>IF(AND($BU$7&gt;0,OutputOsiris!$A222&lt;&gt;"9999999"),VLOOKUP(OutputOsiris!A222,$BR$9:$BU$1008,4,FALSE),"")</f>
        <v/>
      </c>
      <c r="Y222" s="47" t="str">
        <f t="shared" si="149"/>
        <v/>
      </c>
      <c r="Z222" s="47" t="str">
        <f>IF(AND($BZ$7&gt;0,OutputOsiris!$A222&lt;&gt;"9999999"),VLOOKUP(OutputOsiris!A222,$BW$9:$BZ$1008,4,FALSE),"")</f>
        <v/>
      </c>
      <c r="AA222" s="47" t="str">
        <f t="shared" si="150"/>
        <v/>
      </c>
      <c r="AB222" s="47">
        <f t="shared" si="151"/>
        <v>0</v>
      </c>
      <c r="AC222" s="47">
        <f t="shared" si="152"/>
        <v>0</v>
      </c>
      <c r="AD222" s="47" t="str">
        <f t="shared" si="153"/>
        <v/>
      </c>
      <c r="AE222" s="48" t="str">
        <f>IF(ISBLANK(AF222),"",VLOOKUP(AD222,OutputOsiris!$A$9:$A$1008,1,FALSE))</f>
        <v/>
      </c>
      <c r="AF222" s="111"/>
      <c r="AG222" s="78"/>
      <c r="AH222" s="148" t="str">
        <f t="shared" si="127"/>
        <v/>
      </c>
      <c r="AI222" s="47" t="str">
        <f t="shared" si="154"/>
        <v/>
      </c>
      <c r="AJ222" s="48" t="str">
        <f>IF(ISBLANK(AK222),"",VLOOKUP(AI222,OutputOsiris!$A$9:$A$1008,1,FALSE))</f>
        <v/>
      </c>
      <c r="AK222" s="112"/>
      <c r="AL222" s="78"/>
      <c r="AM222" s="148" t="str">
        <f t="shared" si="128"/>
        <v/>
      </c>
      <c r="AN222" s="47" t="str">
        <f t="shared" si="155"/>
        <v/>
      </c>
      <c r="AO222" s="48" t="str">
        <f>IF(ISBLANK(AP222),"",VLOOKUP(AN222,OutputOsiris!$A$9:$A$1008,1,FALSE))</f>
        <v/>
      </c>
      <c r="AP222" s="111"/>
      <c r="AQ222" s="78"/>
      <c r="AR222" s="148" t="str">
        <f t="shared" si="129"/>
        <v/>
      </c>
      <c r="AS222" s="47" t="str">
        <f t="shared" si="156"/>
        <v/>
      </c>
      <c r="AT222" s="48" t="str">
        <f>IF(ISBLANK(AU222),"",VLOOKUP(AS222,OutputOsiris!$A$9:$A$1008,1,FALSE))</f>
        <v/>
      </c>
      <c r="AU222" s="111"/>
      <c r="AV222" s="78"/>
      <c r="AW222" s="148" t="str">
        <f t="shared" si="130"/>
        <v/>
      </c>
      <c r="AX222" s="47" t="str">
        <f t="shared" si="157"/>
        <v/>
      </c>
      <c r="AY222" s="48" t="str">
        <f>IF(ISBLANK(AZ222),"",VLOOKUP(AX222,OutputOsiris!$A$9:$A$1008,1,FALSE))</f>
        <v/>
      </c>
      <c r="AZ222" s="111"/>
      <c r="BA222" s="78"/>
      <c r="BB222" s="148" t="str">
        <f t="shared" si="131"/>
        <v/>
      </c>
      <c r="BC222" s="47" t="str">
        <f t="shared" si="158"/>
        <v/>
      </c>
      <c r="BD222" s="48" t="str">
        <f>IF(ISBLANK(BE222),"",VLOOKUP(BC222,OutputOsiris!$A$9:$A$1008,1,FALSE))</f>
        <v/>
      </c>
      <c r="BE222" s="111"/>
      <c r="BF222" s="78"/>
      <c r="BG222" s="148" t="str">
        <f t="shared" si="132"/>
        <v/>
      </c>
      <c r="BH222" s="47" t="str">
        <f t="shared" si="159"/>
        <v/>
      </c>
      <c r="BI222" s="48" t="str">
        <f>IF(ISBLANK(BJ222),"",VLOOKUP(BH222,OutputOsiris!$A$9:$A$1008,1,FALSE))</f>
        <v/>
      </c>
      <c r="BJ222" s="111"/>
      <c r="BK222" s="78"/>
      <c r="BL222" s="148" t="str">
        <f t="shared" si="133"/>
        <v/>
      </c>
      <c r="BM222" s="47" t="str">
        <f t="shared" si="160"/>
        <v/>
      </c>
      <c r="BN222" s="48" t="str">
        <f>IF(ISBLANK(BO222),"",VLOOKUP(BM222,OutputOsiris!$A$9:$A$1008,1,FALSE))</f>
        <v/>
      </c>
      <c r="BO222" s="111"/>
      <c r="BP222" s="78"/>
      <c r="BQ222" s="148" t="str">
        <f t="shared" si="134"/>
        <v/>
      </c>
      <c r="BR222" s="47" t="str">
        <f t="shared" si="161"/>
        <v/>
      </c>
      <c r="BS222" s="48" t="str">
        <f>IF(ISBLANK(BT222),"",VLOOKUP(BR222,OutputOsiris!$A$9:$A$1008,1,FALSE))</f>
        <v/>
      </c>
      <c r="BT222" s="111"/>
      <c r="BU222" s="78"/>
      <c r="BV222" s="148" t="str">
        <f t="shared" si="135"/>
        <v/>
      </c>
      <c r="BW222" s="47" t="str">
        <f t="shared" si="162"/>
        <v/>
      </c>
      <c r="BX222" s="48" t="str">
        <f>IF(ISBLANK(BY222),"",VLOOKUP(BW222,OutputOsiris!$A$9:$A$1008,1,FALSE))</f>
        <v/>
      </c>
      <c r="BY222" s="111"/>
      <c r="BZ222" s="78"/>
      <c r="CA222" s="148" t="str">
        <f t="shared" si="136"/>
        <v/>
      </c>
    </row>
    <row r="223" spans="1:79" x14ac:dyDescent="0.2">
      <c r="A223" s="47" t="str">
        <f>IF($H$1="Score",IF(OutputOsiris!A223&lt;&gt;"9999999",OutputOsiris!A223,""),"")</f>
        <v/>
      </c>
      <c r="B223" s="76" t="str">
        <f t="shared" si="137"/>
        <v/>
      </c>
      <c r="C223" s="143" t="str">
        <f t="shared" si="138"/>
        <v/>
      </c>
      <c r="D223" s="47" t="str">
        <f>IF($H$1="Cijfer",IF(OutputOsiris!A223&lt;&gt;"9999999",OutputOsiris!A223,""),"")</f>
        <v/>
      </c>
      <c r="E223" s="76" t="str">
        <f t="shared" si="139"/>
        <v/>
      </c>
      <c r="F223" s="143" t="str">
        <f t="shared" si="140"/>
        <v/>
      </c>
      <c r="G223" s="47" t="str">
        <f>IF(ISBLANK(OutputOsiris!B223),"",OutputOsiris!B223)</f>
        <v/>
      </c>
      <c r="H223" s="47">
        <f>IF(AND($AG$7&gt;0,OutputOsiris!$A223&lt;&gt;"9999999"),VLOOKUP(OutputOsiris!A223,$AD$9:$AG$1008,4,FALSE),"")</f>
        <v>0</v>
      </c>
      <c r="I223" s="47">
        <f t="shared" si="141"/>
        <v>0</v>
      </c>
      <c r="J223" s="47">
        <f>IF(AND($AL$7&gt;0,OutputOsiris!$A223&lt;&gt;"9999999"),VLOOKUP(OutputOsiris!A223,$AI$9:$AL$1008,4,FALSE),"")</f>
        <v>0</v>
      </c>
      <c r="K223" s="47">
        <f t="shared" si="142"/>
        <v>0</v>
      </c>
      <c r="L223" s="47" t="str">
        <f>IF(AND($AQ$7&gt;0,OutputOsiris!$A223&lt;&gt;"9999999"),VLOOKUP(OutputOsiris!A223,$AN$9:$AQ$1008,4,FALSE),"")</f>
        <v/>
      </c>
      <c r="M223" s="47" t="str">
        <f t="shared" si="143"/>
        <v/>
      </c>
      <c r="N223" s="47" t="str">
        <f>IF(AND($AV$7&gt;0,OutputOsiris!$A223&lt;&gt;"9999999"),VLOOKUP(OutputOsiris!A223,$AS$9:$AV$1008,4,FALSE),"")</f>
        <v/>
      </c>
      <c r="O223" s="47" t="str">
        <f t="shared" si="144"/>
        <v/>
      </c>
      <c r="P223" s="47" t="str">
        <f>IF(AND($BA$7&gt;0,OutputOsiris!$A223&lt;&gt;"9999999"),VLOOKUP(OutputOsiris!A223,$AX$9:$BA$1008,4,FALSE),"")</f>
        <v/>
      </c>
      <c r="Q223" s="47" t="str">
        <f t="shared" si="145"/>
        <v/>
      </c>
      <c r="R223" s="47" t="str">
        <f>IF(AND($BF$7&gt;0,OutputOsiris!$A223&lt;&gt;"9999999"),VLOOKUP(OutputOsiris!A223,$BC$9:$BF$1008,4,FALSE),"")</f>
        <v/>
      </c>
      <c r="S223" s="47" t="str">
        <f t="shared" si="146"/>
        <v/>
      </c>
      <c r="T223" s="47" t="str">
        <f>IF(AND($BK$7&gt;0,OutputOsiris!$A223&lt;&gt;"9999999"),VLOOKUP(OutputOsiris!A223,$BH$9:$BK$1008,4,FALSE),"")</f>
        <v/>
      </c>
      <c r="U223" s="47" t="str">
        <f t="shared" si="147"/>
        <v/>
      </c>
      <c r="V223" s="47" t="str">
        <f>IF(AND($BP$7&gt;0,OutputOsiris!$A223&lt;&gt;"9999999"),VLOOKUP(OutputOsiris!A223,$BM$9:$BP$1008,4,FALSE),"")</f>
        <v/>
      </c>
      <c r="W223" s="47" t="str">
        <f t="shared" si="148"/>
        <v/>
      </c>
      <c r="X223" s="47" t="str">
        <f>IF(AND($BU$7&gt;0,OutputOsiris!$A223&lt;&gt;"9999999"),VLOOKUP(OutputOsiris!A223,$BR$9:$BU$1008,4,FALSE),"")</f>
        <v/>
      </c>
      <c r="Y223" s="47" t="str">
        <f t="shared" si="149"/>
        <v/>
      </c>
      <c r="Z223" s="47" t="str">
        <f>IF(AND($BZ$7&gt;0,OutputOsiris!$A223&lt;&gt;"9999999"),VLOOKUP(OutputOsiris!A223,$BW$9:$BZ$1008,4,FALSE),"")</f>
        <v/>
      </c>
      <c r="AA223" s="47" t="str">
        <f t="shared" si="150"/>
        <v/>
      </c>
      <c r="AB223" s="47">
        <f t="shared" si="151"/>
        <v>0</v>
      </c>
      <c r="AC223" s="47">
        <f t="shared" si="152"/>
        <v>0</v>
      </c>
      <c r="AD223" s="47" t="str">
        <f t="shared" si="153"/>
        <v/>
      </c>
      <c r="AE223" s="48" t="str">
        <f>IF(ISBLANK(AF223),"",VLOOKUP(AD223,OutputOsiris!$A$9:$A$1008,1,FALSE))</f>
        <v/>
      </c>
      <c r="AF223" s="111"/>
      <c r="AG223" s="78"/>
      <c r="AH223" s="148" t="str">
        <f t="shared" si="127"/>
        <v/>
      </c>
      <c r="AI223" s="47" t="str">
        <f t="shared" si="154"/>
        <v/>
      </c>
      <c r="AJ223" s="48" t="str">
        <f>IF(ISBLANK(AK223),"",VLOOKUP(AI223,OutputOsiris!$A$9:$A$1008,1,FALSE))</f>
        <v/>
      </c>
      <c r="AK223" s="112"/>
      <c r="AL223" s="78"/>
      <c r="AM223" s="148" t="str">
        <f t="shared" si="128"/>
        <v/>
      </c>
      <c r="AN223" s="47" t="str">
        <f t="shared" si="155"/>
        <v/>
      </c>
      <c r="AO223" s="48" t="str">
        <f>IF(ISBLANK(AP223),"",VLOOKUP(AN223,OutputOsiris!$A$9:$A$1008,1,FALSE))</f>
        <v/>
      </c>
      <c r="AP223" s="111"/>
      <c r="AQ223" s="78"/>
      <c r="AR223" s="148" t="str">
        <f t="shared" si="129"/>
        <v/>
      </c>
      <c r="AS223" s="47" t="str">
        <f t="shared" si="156"/>
        <v/>
      </c>
      <c r="AT223" s="48" t="str">
        <f>IF(ISBLANK(AU223),"",VLOOKUP(AS223,OutputOsiris!$A$9:$A$1008,1,FALSE))</f>
        <v/>
      </c>
      <c r="AU223" s="111"/>
      <c r="AV223" s="78"/>
      <c r="AW223" s="148" t="str">
        <f t="shared" si="130"/>
        <v/>
      </c>
      <c r="AX223" s="47" t="str">
        <f t="shared" si="157"/>
        <v/>
      </c>
      <c r="AY223" s="48" t="str">
        <f>IF(ISBLANK(AZ223),"",VLOOKUP(AX223,OutputOsiris!$A$9:$A$1008,1,FALSE))</f>
        <v/>
      </c>
      <c r="AZ223" s="111"/>
      <c r="BA223" s="78"/>
      <c r="BB223" s="148" t="str">
        <f t="shared" si="131"/>
        <v/>
      </c>
      <c r="BC223" s="47" t="str">
        <f t="shared" si="158"/>
        <v/>
      </c>
      <c r="BD223" s="48" t="str">
        <f>IF(ISBLANK(BE223),"",VLOOKUP(BC223,OutputOsiris!$A$9:$A$1008,1,FALSE))</f>
        <v/>
      </c>
      <c r="BE223" s="111"/>
      <c r="BF223" s="78"/>
      <c r="BG223" s="148" t="str">
        <f t="shared" si="132"/>
        <v/>
      </c>
      <c r="BH223" s="47" t="str">
        <f t="shared" si="159"/>
        <v/>
      </c>
      <c r="BI223" s="48" t="str">
        <f>IF(ISBLANK(BJ223),"",VLOOKUP(BH223,OutputOsiris!$A$9:$A$1008,1,FALSE))</f>
        <v/>
      </c>
      <c r="BJ223" s="111"/>
      <c r="BK223" s="78"/>
      <c r="BL223" s="148" t="str">
        <f t="shared" si="133"/>
        <v/>
      </c>
      <c r="BM223" s="47" t="str">
        <f t="shared" si="160"/>
        <v/>
      </c>
      <c r="BN223" s="48" t="str">
        <f>IF(ISBLANK(BO223),"",VLOOKUP(BM223,OutputOsiris!$A$9:$A$1008,1,FALSE))</f>
        <v/>
      </c>
      <c r="BO223" s="111"/>
      <c r="BP223" s="78"/>
      <c r="BQ223" s="148" t="str">
        <f t="shared" si="134"/>
        <v/>
      </c>
      <c r="BR223" s="47" t="str">
        <f t="shared" si="161"/>
        <v/>
      </c>
      <c r="BS223" s="48" t="str">
        <f>IF(ISBLANK(BT223),"",VLOOKUP(BR223,OutputOsiris!$A$9:$A$1008,1,FALSE))</f>
        <v/>
      </c>
      <c r="BT223" s="111"/>
      <c r="BU223" s="78"/>
      <c r="BV223" s="148" t="str">
        <f t="shared" si="135"/>
        <v/>
      </c>
      <c r="BW223" s="47" t="str">
        <f t="shared" si="162"/>
        <v/>
      </c>
      <c r="BX223" s="48" t="str">
        <f>IF(ISBLANK(BY223),"",VLOOKUP(BW223,OutputOsiris!$A$9:$A$1008,1,FALSE))</f>
        <v/>
      </c>
      <c r="BY223" s="111"/>
      <c r="BZ223" s="78"/>
      <c r="CA223" s="148" t="str">
        <f t="shared" si="136"/>
        <v/>
      </c>
    </row>
    <row r="224" spans="1:79" x14ac:dyDescent="0.2">
      <c r="A224" s="47" t="str">
        <f>IF($H$1="Score",IF(OutputOsiris!A224&lt;&gt;"9999999",OutputOsiris!A224,""),"")</f>
        <v/>
      </c>
      <c r="B224" s="76" t="str">
        <f t="shared" si="137"/>
        <v/>
      </c>
      <c r="C224" s="143" t="str">
        <f t="shared" si="138"/>
        <v/>
      </c>
      <c r="D224" s="47" t="str">
        <f>IF($H$1="Cijfer",IF(OutputOsiris!A224&lt;&gt;"9999999",OutputOsiris!A224,""),"")</f>
        <v/>
      </c>
      <c r="E224" s="76" t="str">
        <f t="shared" si="139"/>
        <v/>
      </c>
      <c r="F224" s="143" t="str">
        <f t="shared" si="140"/>
        <v/>
      </c>
      <c r="G224" s="47" t="str">
        <f>IF(ISBLANK(OutputOsiris!B224),"",OutputOsiris!B224)</f>
        <v/>
      </c>
      <c r="H224" s="47">
        <f>IF(AND($AG$7&gt;0,OutputOsiris!$A224&lt;&gt;"9999999"),VLOOKUP(OutputOsiris!A224,$AD$9:$AG$1008,4,FALSE),"")</f>
        <v>0</v>
      </c>
      <c r="I224" s="47">
        <f t="shared" si="141"/>
        <v>0</v>
      </c>
      <c r="J224" s="47">
        <f>IF(AND($AL$7&gt;0,OutputOsiris!$A224&lt;&gt;"9999999"),VLOOKUP(OutputOsiris!A224,$AI$9:$AL$1008,4,FALSE),"")</f>
        <v>0</v>
      </c>
      <c r="K224" s="47">
        <f t="shared" si="142"/>
        <v>0</v>
      </c>
      <c r="L224" s="47" t="str">
        <f>IF(AND($AQ$7&gt;0,OutputOsiris!$A224&lt;&gt;"9999999"),VLOOKUP(OutputOsiris!A224,$AN$9:$AQ$1008,4,FALSE),"")</f>
        <v/>
      </c>
      <c r="M224" s="47" t="str">
        <f t="shared" si="143"/>
        <v/>
      </c>
      <c r="N224" s="47" t="str">
        <f>IF(AND($AV$7&gt;0,OutputOsiris!$A224&lt;&gt;"9999999"),VLOOKUP(OutputOsiris!A224,$AS$9:$AV$1008,4,FALSE),"")</f>
        <v/>
      </c>
      <c r="O224" s="47" t="str">
        <f t="shared" si="144"/>
        <v/>
      </c>
      <c r="P224" s="47" t="str">
        <f>IF(AND($BA$7&gt;0,OutputOsiris!$A224&lt;&gt;"9999999"),VLOOKUP(OutputOsiris!A224,$AX$9:$BA$1008,4,FALSE),"")</f>
        <v/>
      </c>
      <c r="Q224" s="47" t="str">
        <f t="shared" si="145"/>
        <v/>
      </c>
      <c r="R224" s="47" t="str">
        <f>IF(AND($BF$7&gt;0,OutputOsiris!$A224&lt;&gt;"9999999"),VLOOKUP(OutputOsiris!A224,$BC$9:$BF$1008,4,FALSE),"")</f>
        <v/>
      </c>
      <c r="S224" s="47" t="str">
        <f t="shared" si="146"/>
        <v/>
      </c>
      <c r="T224" s="47" t="str">
        <f>IF(AND($BK$7&gt;0,OutputOsiris!$A224&lt;&gt;"9999999"),VLOOKUP(OutputOsiris!A224,$BH$9:$BK$1008,4,FALSE),"")</f>
        <v/>
      </c>
      <c r="U224" s="47" t="str">
        <f t="shared" si="147"/>
        <v/>
      </c>
      <c r="V224" s="47" t="str">
        <f>IF(AND($BP$7&gt;0,OutputOsiris!$A224&lt;&gt;"9999999"),VLOOKUP(OutputOsiris!A224,$BM$9:$BP$1008,4,FALSE),"")</f>
        <v/>
      </c>
      <c r="W224" s="47" t="str">
        <f t="shared" si="148"/>
        <v/>
      </c>
      <c r="X224" s="47" t="str">
        <f>IF(AND($BU$7&gt;0,OutputOsiris!$A224&lt;&gt;"9999999"),VLOOKUP(OutputOsiris!A224,$BR$9:$BU$1008,4,FALSE),"")</f>
        <v/>
      </c>
      <c r="Y224" s="47" t="str">
        <f t="shared" si="149"/>
        <v/>
      </c>
      <c r="Z224" s="47" t="str">
        <f>IF(AND($BZ$7&gt;0,OutputOsiris!$A224&lt;&gt;"9999999"),VLOOKUP(OutputOsiris!A224,$BW$9:$BZ$1008,4,FALSE),"")</f>
        <v/>
      </c>
      <c r="AA224" s="47" t="str">
        <f t="shared" si="150"/>
        <v/>
      </c>
      <c r="AB224" s="47">
        <f t="shared" si="151"/>
        <v>0</v>
      </c>
      <c r="AC224" s="47">
        <f t="shared" si="152"/>
        <v>0</v>
      </c>
      <c r="AD224" s="47" t="str">
        <f t="shared" si="153"/>
        <v/>
      </c>
      <c r="AE224" s="48" t="str">
        <f>IF(ISBLANK(AF224),"",VLOOKUP(AD224,OutputOsiris!$A$9:$A$1008,1,FALSE))</f>
        <v/>
      </c>
      <c r="AF224" s="111"/>
      <c r="AG224" s="78"/>
      <c r="AH224" s="148" t="str">
        <f t="shared" si="127"/>
        <v/>
      </c>
      <c r="AI224" s="47" t="str">
        <f t="shared" si="154"/>
        <v/>
      </c>
      <c r="AJ224" s="48" t="str">
        <f>IF(ISBLANK(AK224),"",VLOOKUP(AI224,OutputOsiris!$A$9:$A$1008,1,FALSE))</f>
        <v/>
      </c>
      <c r="AK224" s="112"/>
      <c r="AL224" s="78"/>
      <c r="AM224" s="148" t="str">
        <f t="shared" si="128"/>
        <v/>
      </c>
      <c r="AN224" s="47" t="str">
        <f t="shared" si="155"/>
        <v/>
      </c>
      <c r="AO224" s="48" t="str">
        <f>IF(ISBLANK(AP224),"",VLOOKUP(AN224,OutputOsiris!$A$9:$A$1008,1,FALSE))</f>
        <v/>
      </c>
      <c r="AP224" s="111"/>
      <c r="AQ224" s="78"/>
      <c r="AR224" s="148" t="str">
        <f t="shared" si="129"/>
        <v/>
      </c>
      <c r="AS224" s="47" t="str">
        <f t="shared" si="156"/>
        <v/>
      </c>
      <c r="AT224" s="48" t="str">
        <f>IF(ISBLANK(AU224),"",VLOOKUP(AS224,OutputOsiris!$A$9:$A$1008,1,FALSE))</f>
        <v/>
      </c>
      <c r="AU224" s="111"/>
      <c r="AV224" s="78"/>
      <c r="AW224" s="148" t="str">
        <f t="shared" si="130"/>
        <v/>
      </c>
      <c r="AX224" s="47" t="str">
        <f t="shared" si="157"/>
        <v/>
      </c>
      <c r="AY224" s="48" t="str">
        <f>IF(ISBLANK(AZ224),"",VLOOKUP(AX224,OutputOsiris!$A$9:$A$1008,1,FALSE))</f>
        <v/>
      </c>
      <c r="AZ224" s="111"/>
      <c r="BA224" s="78"/>
      <c r="BB224" s="148" t="str">
        <f t="shared" si="131"/>
        <v/>
      </c>
      <c r="BC224" s="47" t="str">
        <f t="shared" si="158"/>
        <v/>
      </c>
      <c r="BD224" s="48" t="str">
        <f>IF(ISBLANK(BE224),"",VLOOKUP(BC224,OutputOsiris!$A$9:$A$1008,1,FALSE))</f>
        <v/>
      </c>
      <c r="BE224" s="111"/>
      <c r="BF224" s="78"/>
      <c r="BG224" s="148" t="str">
        <f t="shared" si="132"/>
        <v/>
      </c>
      <c r="BH224" s="47" t="str">
        <f t="shared" si="159"/>
        <v/>
      </c>
      <c r="BI224" s="48" t="str">
        <f>IF(ISBLANK(BJ224),"",VLOOKUP(BH224,OutputOsiris!$A$9:$A$1008,1,FALSE))</f>
        <v/>
      </c>
      <c r="BJ224" s="111"/>
      <c r="BK224" s="78"/>
      <c r="BL224" s="148" t="str">
        <f t="shared" si="133"/>
        <v/>
      </c>
      <c r="BM224" s="47" t="str">
        <f t="shared" si="160"/>
        <v/>
      </c>
      <c r="BN224" s="48" t="str">
        <f>IF(ISBLANK(BO224),"",VLOOKUP(BM224,OutputOsiris!$A$9:$A$1008,1,FALSE))</f>
        <v/>
      </c>
      <c r="BO224" s="111"/>
      <c r="BP224" s="78"/>
      <c r="BQ224" s="148" t="str">
        <f t="shared" si="134"/>
        <v/>
      </c>
      <c r="BR224" s="47" t="str">
        <f t="shared" si="161"/>
        <v/>
      </c>
      <c r="BS224" s="48" t="str">
        <f>IF(ISBLANK(BT224),"",VLOOKUP(BR224,OutputOsiris!$A$9:$A$1008,1,FALSE))</f>
        <v/>
      </c>
      <c r="BT224" s="111"/>
      <c r="BU224" s="78"/>
      <c r="BV224" s="148" t="str">
        <f t="shared" si="135"/>
        <v/>
      </c>
      <c r="BW224" s="47" t="str">
        <f t="shared" si="162"/>
        <v/>
      </c>
      <c r="BX224" s="48" t="str">
        <f>IF(ISBLANK(BY224),"",VLOOKUP(BW224,OutputOsiris!$A$9:$A$1008,1,FALSE))</f>
        <v/>
      </c>
      <c r="BY224" s="111"/>
      <c r="BZ224" s="78"/>
      <c r="CA224" s="148" t="str">
        <f t="shared" si="136"/>
        <v/>
      </c>
    </row>
    <row r="225" spans="1:79" x14ac:dyDescent="0.2">
      <c r="A225" s="47" t="str">
        <f>IF($H$1="Score",IF(OutputOsiris!A225&lt;&gt;"9999999",OutputOsiris!A225,""),"")</f>
        <v/>
      </c>
      <c r="B225" s="76" t="str">
        <f t="shared" si="137"/>
        <v/>
      </c>
      <c r="C225" s="143" t="str">
        <f t="shared" si="138"/>
        <v/>
      </c>
      <c r="D225" s="47" t="str">
        <f>IF($H$1="Cijfer",IF(OutputOsiris!A225&lt;&gt;"9999999",OutputOsiris!A225,""),"")</f>
        <v/>
      </c>
      <c r="E225" s="76" t="str">
        <f t="shared" si="139"/>
        <v/>
      </c>
      <c r="F225" s="143" t="str">
        <f t="shared" si="140"/>
        <v/>
      </c>
      <c r="G225" s="47" t="str">
        <f>IF(ISBLANK(OutputOsiris!B225),"",OutputOsiris!B225)</f>
        <v/>
      </c>
      <c r="H225" s="47">
        <f>IF(AND($AG$7&gt;0,OutputOsiris!$A225&lt;&gt;"9999999"),VLOOKUP(OutputOsiris!A225,$AD$9:$AG$1008,4,FALSE),"")</f>
        <v>0</v>
      </c>
      <c r="I225" s="47">
        <f t="shared" si="141"/>
        <v>0</v>
      </c>
      <c r="J225" s="47">
        <f>IF(AND($AL$7&gt;0,OutputOsiris!$A225&lt;&gt;"9999999"),VLOOKUP(OutputOsiris!A225,$AI$9:$AL$1008,4,FALSE),"")</f>
        <v>0</v>
      </c>
      <c r="K225" s="47">
        <f t="shared" si="142"/>
        <v>0</v>
      </c>
      <c r="L225" s="47" t="str">
        <f>IF(AND($AQ$7&gt;0,OutputOsiris!$A225&lt;&gt;"9999999"),VLOOKUP(OutputOsiris!A225,$AN$9:$AQ$1008,4,FALSE),"")</f>
        <v/>
      </c>
      <c r="M225" s="47" t="str">
        <f t="shared" si="143"/>
        <v/>
      </c>
      <c r="N225" s="47" t="str">
        <f>IF(AND($AV$7&gt;0,OutputOsiris!$A225&lt;&gt;"9999999"),VLOOKUP(OutputOsiris!A225,$AS$9:$AV$1008,4,FALSE),"")</f>
        <v/>
      </c>
      <c r="O225" s="47" t="str">
        <f t="shared" si="144"/>
        <v/>
      </c>
      <c r="P225" s="47" t="str">
        <f>IF(AND($BA$7&gt;0,OutputOsiris!$A225&lt;&gt;"9999999"),VLOOKUP(OutputOsiris!A225,$AX$9:$BA$1008,4,FALSE),"")</f>
        <v/>
      </c>
      <c r="Q225" s="47" t="str">
        <f t="shared" si="145"/>
        <v/>
      </c>
      <c r="R225" s="47" t="str">
        <f>IF(AND($BF$7&gt;0,OutputOsiris!$A225&lt;&gt;"9999999"),VLOOKUP(OutputOsiris!A225,$BC$9:$BF$1008,4,FALSE),"")</f>
        <v/>
      </c>
      <c r="S225" s="47" t="str">
        <f t="shared" si="146"/>
        <v/>
      </c>
      <c r="T225" s="47" t="str">
        <f>IF(AND($BK$7&gt;0,OutputOsiris!$A225&lt;&gt;"9999999"),VLOOKUP(OutputOsiris!A225,$BH$9:$BK$1008,4,FALSE),"")</f>
        <v/>
      </c>
      <c r="U225" s="47" t="str">
        <f t="shared" si="147"/>
        <v/>
      </c>
      <c r="V225" s="47" t="str">
        <f>IF(AND($BP$7&gt;0,OutputOsiris!$A225&lt;&gt;"9999999"),VLOOKUP(OutputOsiris!A225,$BM$9:$BP$1008,4,FALSE),"")</f>
        <v/>
      </c>
      <c r="W225" s="47" t="str">
        <f t="shared" si="148"/>
        <v/>
      </c>
      <c r="X225" s="47" t="str">
        <f>IF(AND($BU$7&gt;0,OutputOsiris!$A225&lt;&gt;"9999999"),VLOOKUP(OutputOsiris!A225,$BR$9:$BU$1008,4,FALSE),"")</f>
        <v/>
      </c>
      <c r="Y225" s="47" t="str">
        <f t="shared" si="149"/>
        <v/>
      </c>
      <c r="Z225" s="47" t="str">
        <f>IF(AND($BZ$7&gt;0,OutputOsiris!$A225&lt;&gt;"9999999"),VLOOKUP(OutputOsiris!A225,$BW$9:$BZ$1008,4,FALSE),"")</f>
        <v/>
      </c>
      <c r="AA225" s="47" t="str">
        <f t="shared" si="150"/>
        <v/>
      </c>
      <c r="AB225" s="47">
        <f t="shared" si="151"/>
        <v>0</v>
      </c>
      <c r="AC225" s="47">
        <f t="shared" si="152"/>
        <v>0</v>
      </c>
      <c r="AD225" s="47" t="str">
        <f t="shared" si="153"/>
        <v/>
      </c>
      <c r="AE225" s="48" t="str">
        <f>IF(ISBLANK(AF225),"",VLOOKUP(AD225,OutputOsiris!$A$9:$A$1008,1,FALSE))</f>
        <v/>
      </c>
      <c r="AF225" s="111"/>
      <c r="AG225" s="78"/>
      <c r="AH225" s="148" t="str">
        <f t="shared" si="127"/>
        <v/>
      </c>
      <c r="AI225" s="47" t="str">
        <f t="shared" si="154"/>
        <v/>
      </c>
      <c r="AJ225" s="48" t="str">
        <f>IF(ISBLANK(AK225),"",VLOOKUP(AI225,OutputOsiris!$A$9:$A$1008,1,FALSE))</f>
        <v/>
      </c>
      <c r="AK225" s="112"/>
      <c r="AL225" s="78"/>
      <c r="AM225" s="148" t="str">
        <f t="shared" si="128"/>
        <v/>
      </c>
      <c r="AN225" s="47" t="str">
        <f t="shared" si="155"/>
        <v/>
      </c>
      <c r="AO225" s="48" t="str">
        <f>IF(ISBLANK(AP225),"",VLOOKUP(AN225,OutputOsiris!$A$9:$A$1008,1,FALSE))</f>
        <v/>
      </c>
      <c r="AP225" s="111"/>
      <c r="AQ225" s="78"/>
      <c r="AR225" s="148" t="str">
        <f t="shared" si="129"/>
        <v/>
      </c>
      <c r="AS225" s="47" t="str">
        <f t="shared" si="156"/>
        <v/>
      </c>
      <c r="AT225" s="48" t="str">
        <f>IF(ISBLANK(AU225),"",VLOOKUP(AS225,OutputOsiris!$A$9:$A$1008,1,FALSE))</f>
        <v/>
      </c>
      <c r="AU225" s="111"/>
      <c r="AV225" s="78"/>
      <c r="AW225" s="148" t="str">
        <f t="shared" si="130"/>
        <v/>
      </c>
      <c r="AX225" s="47" t="str">
        <f t="shared" si="157"/>
        <v/>
      </c>
      <c r="AY225" s="48" t="str">
        <f>IF(ISBLANK(AZ225),"",VLOOKUP(AX225,OutputOsiris!$A$9:$A$1008,1,FALSE))</f>
        <v/>
      </c>
      <c r="AZ225" s="111"/>
      <c r="BA225" s="78"/>
      <c r="BB225" s="148" t="str">
        <f t="shared" si="131"/>
        <v/>
      </c>
      <c r="BC225" s="47" t="str">
        <f t="shared" si="158"/>
        <v/>
      </c>
      <c r="BD225" s="48" t="str">
        <f>IF(ISBLANK(BE225),"",VLOOKUP(BC225,OutputOsiris!$A$9:$A$1008,1,FALSE))</f>
        <v/>
      </c>
      <c r="BE225" s="111"/>
      <c r="BF225" s="78"/>
      <c r="BG225" s="148" t="str">
        <f t="shared" si="132"/>
        <v/>
      </c>
      <c r="BH225" s="47" t="str">
        <f t="shared" si="159"/>
        <v/>
      </c>
      <c r="BI225" s="48" t="str">
        <f>IF(ISBLANK(BJ225),"",VLOOKUP(BH225,OutputOsiris!$A$9:$A$1008,1,FALSE))</f>
        <v/>
      </c>
      <c r="BJ225" s="111"/>
      <c r="BK225" s="78"/>
      <c r="BL225" s="148" t="str">
        <f t="shared" si="133"/>
        <v/>
      </c>
      <c r="BM225" s="47" t="str">
        <f t="shared" si="160"/>
        <v/>
      </c>
      <c r="BN225" s="48" t="str">
        <f>IF(ISBLANK(BO225),"",VLOOKUP(BM225,OutputOsiris!$A$9:$A$1008,1,FALSE))</f>
        <v/>
      </c>
      <c r="BO225" s="111"/>
      <c r="BP225" s="78"/>
      <c r="BQ225" s="148" t="str">
        <f t="shared" si="134"/>
        <v/>
      </c>
      <c r="BR225" s="47" t="str">
        <f t="shared" si="161"/>
        <v/>
      </c>
      <c r="BS225" s="48" t="str">
        <f>IF(ISBLANK(BT225),"",VLOOKUP(BR225,OutputOsiris!$A$9:$A$1008,1,FALSE))</f>
        <v/>
      </c>
      <c r="BT225" s="111"/>
      <c r="BU225" s="78"/>
      <c r="BV225" s="148" t="str">
        <f t="shared" si="135"/>
        <v/>
      </c>
      <c r="BW225" s="47" t="str">
        <f t="shared" si="162"/>
        <v/>
      </c>
      <c r="BX225" s="48" t="str">
        <f>IF(ISBLANK(BY225),"",VLOOKUP(BW225,OutputOsiris!$A$9:$A$1008,1,FALSE))</f>
        <v/>
      </c>
      <c r="BY225" s="111"/>
      <c r="BZ225" s="78"/>
      <c r="CA225" s="148" t="str">
        <f t="shared" si="136"/>
        <v/>
      </c>
    </row>
    <row r="226" spans="1:79" x14ac:dyDescent="0.2">
      <c r="A226" s="47" t="str">
        <f>IF($H$1="Score",IF(OutputOsiris!A226&lt;&gt;"9999999",OutputOsiris!A226,""),"")</f>
        <v/>
      </c>
      <c r="B226" s="76" t="str">
        <f t="shared" si="137"/>
        <v/>
      </c>
      <c r="C226" s="143" t="str">
        <f t="shared" si="138"/>
        <v/>
      </c>
      <c r="D226" s="47" t="str">
        <f>IF($H$1="Cijfer",IF(OutputOsiris!A226&lt;&gt;"9999999",OutputOsiris!A226,""),"")</f>
        <v/>
      </c>
      <c r="E226" s="76" t="str">
        <f t="shared" si="139"/>
        <v/>
      </c>
      <c r="F226" s="143" t="str">
        <f t="shared" si="140"/>
        <v/>
      </c>
      <c r="G226" s="47" t="str">
        <f>IF(ISBLANK(OutputOsiris!B226),"",OutputOsiris!B226)</f>
        <v/>
      </c>
      <c r="H226" s="47">
        <f>IF(AND($AG$7&gt;0,OutputOsiris!$A226&lt;&gt;"9999999"),VLOOKUP(OutputOsiris!A226,$AD$9:$AG$1008,4,FALSE),"")</f>
        <v>0</v>
      </c>
      <c r="I226" s="47">
        <f t="shared" si="141"/>
        <v>0</v>
      </c>
      <c r="J226" s="47">
        <f>IF(AND($AL$7&gt;0,OutputOsiris!$A226&lt;&gt;"9999999"),VLOOKUP(OutputOsiris!A226,$AI$9:$AL$1008,4,FALSE),"")</f>
        <v>0</v>
      </c>
      <c r="K226" s="47">
        <f t="shared" si="142"/>
        <v>0</v>
      </c>
      <c r="L226" s="47" t="str">
        <f>IF(AND($AQ$7&gt;0,OutputOsiris!$A226&lt;&gt;"9999999"),VLOOKUP(OutputOsiris!A226,$AN$9:$AQ$1008,4,FALSE),"")</f>
        <v/>
      </c>
      <c r="M226" s="47" t="str">
        <f t="shared" si="143"/>
        <v/>
      </c>
      <c r="N226" s="47" t="str">
        <f>IF(AND($AV$7&gt;0,OutputOsiris!$A226&lt;&gt;"9999999"),VLOOKUP(OutputOsiris!A226,$AS$9:$AV$1008,4,FALSE),"")</f>
        <v/>
      </c>
      <c r="O226" s="47" t="str">
        <f t="shared" si="144"/>
        <v/>
      </c>
      <c r="P226" s="47" t="str">
        <f>IF(AND($BA$7&gt;0,OutputOsiris!$A226&lt;&gt;"9999999"),VLOOKUP(OutputOsiris!A226,$AX$9:$BA$1008,4,FALSE),"")</f>
        <v/>
      </c>
      <c r="Q226" s="47" t="str">
        <f t="shared" si="145"/>
        <v/>
      </c>
      <c r="R226" s="47" t="str">
        <f>IF(AND($BF$7&gt;0,OutputOsiris!$A226&lt;&gt;"9999999"),VLOOKUP(OutputOsiris!A226,$BC$9:$BF$1008,4,FALSE),"")</f>
        <v/>
      </c>
      <c r="S226" s="47" t="str">
        <f t="shared" si="146"/>
        <v/>
      </c>
      <c r="T226" s="47" t="str">
        <f>IF(AND($BK$7&gt;0,OutputOsiris!$A226&lt;&gt;"9999999"),VLOOKUP(OutputOsiris!A226,$BH$9:$BK$1008,4,FALSE),"")</f>
        <v/>
      </c>
      <c r="U226" s="47" t="str">
        <f t="shared" si="147"/>
        <v/>
      </c>
      <c r="V226" s="47" t="str">
        <f>IF(AND($BP$7&gt;0,OutputOsiris!$A226&lt;&gt;"9999999"),VLOOKUP(OutputOsiris!A226,$BM$9:$BP$1008,4,FALSE),"")</f>
        <v/>
      </c>
      <c r="W226" s="47" t="str">
        <f t="shared" si="148"/>
        <v/>
      </c>
      <c r="X226" s="47" t="str">
        <f>IF(AND($BU$7&gt;0,OutputOsiris!$A226&lt;&gt;"9999999"),VLOOKUP(OutputOsiris!A226,$BR$9:$BU$1008,4,FALSE),"")</f>
        <v/>
      </c>
      <c r="Y226" s="47" t="str">
        <f t="shared" si="149"/>
        <v/>
      </c>
      <c r="Z226" s="47" t="str">
        <f>IF(AND($BZ$7&gt;0,OutputOsiris!$A226&lt;&gt;"9999999"),VLOOKUP(OutputOsiris!A226,$BW$9:$BZ$1008,4,FALSE),"")</f>
        <v/>
      </c>
      <c r="AA226" s="47" t="str">
        <f t="shared" si="150"/>
        <v/>
      </c>
      <c r="AB226" s="47">
        <f t="shared" si="151"/>
        <v>0</v>
      </c>
      <c r="AC226" s="47">
        <f t="shared" si="152"/>
        <v>0</v>
      </c>
      <c r="AD226" s="47" t="str">
        <f t="shared" si="153"/>
        <v/>
      </c>
      <c r="AE226" s="48" t="str">
        <f>IF(ISBLANK(AF226),"",VLOOKUP(AD226,OutputOsiris!$A$9:$A$1008,1,FALSE))</f>
        <v/>
      </c>
      <c r="AF226" s="111"/>
      <c r="AG226" s="78"/>
      <c r="AH226" s="148" t="str">
        <f t="shared" si="127"/>
        <v/>
      </c>
      <c r="AI226" s="47" t="str">
        <f t="shared" si="154"/>
        <v/>
      </c>
      <c r="AJ226" s="48" t="str">
        <f>IF(ISBLANK(AK226),"",VLOOKUP(AI226,OutputOsiris!$A$9:$A$1008,1,FALSE))</f>
        <v/>
      </c>
      <c r="AK226" s="112"/>
      <c r="AL226" s="78"/>
      <c r="AM226" s="148" t="str">
        <f t="shared" si="128"/>
        <v/>
      </c>
      <c r="AN226" s="47" t="str">
        <f t="shared" si="155"/>
        <v/>
      </c>
      <c r="AO226" s="48" t="str">
        <f>IF(ISBLANK(AP226),"",VLOOKUP(AN226,OutputOsiris!$A$9:$A$1008,1,FALSE))</f>
        <v/>
      </c>
      <c r="AP226" s="111"/>
      <c r="AQ226" s="78"/>
      <c r="AR226" s="148" t="str">
        <f t="shared" si="129"/>
        <v/>
      </c>
      <c r="AS226" s="47" t="str">
        <f t="shared" si="156"/>
        <v/>
      </c>
      <c r="AT226" s="48" t="str">
        <f>IF(ISBLANK(AU226),"",VLOOKUP(AS226,OutputOsiris!$A$9:$A$1008,1,FALSE))</f>
        <v/>
      </c>
      <c r="AU226" s="111"/>
      <c r="AV226" s="78"/>
      <c r="AW226" s="148" t="str">
        <f t="shared" si="130"/>
        <v/>
      </c>
      <c r="AX226" s="47" t="str">
        <f t="shared" si="157"/>
        <v/>
      </c>
      <c r="AY226" s="48" t="str">
        <f>IF(ISBLANK(AZ226),"",VLOOKUP(AX226,OutputOsiris!$A$9:$A$1008,1,FALSE))</f>
        <v/>
      </c>
      <c r="AZ226" s="111"/>
      <c r="BA226" s="78"/>
      <c r="BB226" s="148" t="str">
        <f t="shared" si="131"/>
        <v/>
      </c>
      <c r="BC226" s="47" t="str">
        <f t="shared" si="158"/>
        <v/>
      </c>
      <c r="BD226" s="48" t="str">
        <f>IF(ISBLANK(BE226),"",VLOOKUP(BC226,OutputOsiris!$A$9:$A$1008,1,FALSE))</f>
        <v/>
      </c>
      <c r="BE226" s="111"/>
      <c r="BF226" s="78"/>
      <c r="BG226" s="148" t="str">
        <f t="shared" si="132"/>
        <v/>
      </c>
      <c r="BH226" s="47" t="str">
        <f t="shared" si="159"/>
        <v/>
      </c>
      <c r="BI226" s="48" t="str">
        <f>IF(ISBLANK(BJ226),"",VLOOKUP(BH226,OutputOsiris!$A$9:$A$1008,1,FALSE))</f>
        <v/>
      </c>
      <c r="BJ226" s="111"/>
      <c r="BK226" s="78"/>
      <c r="BL226" s="148" t="str">
        <f t="shared" si="133"/>
        <v/>
      </c>
      <c r="BM226" s="47" t="str">
        <f t="shared" si="160"/>
        <v/>
      </c>
      <c r="BN226" s="48" t="str">
        <f>IF(ISBLANK(BO226),"",VLOOKUP(BM226,OutputOsiris!$A$9:$A$1008,1,FALSE))</f>
        <v/>
      </c>
      <c r="BO226" s="111"/>
      <c r="BP226" s="78"/>
      <c r="BQ226" s="148" t="str">
        <f t="shared" si="134"/>
        <v/>
      </c>
      <c r="BR226" s="47" t="str">
        <f t="shared" si="161"/>
        <v/>
      </c>
      <c r="BS226" s="48" t="str">
        <f>IF(ISBLANK(BT226),"",VLOOKUP(BR226,OutputOsiris!$A$9:$A$1008,1,FALSE))</f>
        <v/>
      </c>
      <c r="BT226" s="111"/>
      <c r="BU226" s="78"/>
      <c r="BV226" s="148" t="str">
        <f t="shared" si="135"/>
        <v/>
      </c>
      <c r="BW226" s="47" t="str">
        <f t="shared" si="162"/>
        <v/>
      </c>
      <c r="BX226" s="48" t="str">
        <f>IF(ISBLANK(BY226),"",VLOOKUP(BW226,OutputOsiris!$A$9:$A$1008,1,FALSE))</f>
        <v/>
      </c>
      <c r="BY226" s="111"/>
      <c r="BZ226" s="78"/>
      <c r="CA226" s="148" t="str">
        <f t="shared" si="136"/>
        <v/>
      </c>
    </row>
    <row r="227" spans="1:79" x14ac:dyDescent="0.2">
      <c r="A227" s="47" t="str">
        <f>IF($H$1="Score",IF(OutputOsiris!A227&lt;&gt;"9999999",OutputOsiris!A227,""),"")</f>
        <v/>
      </c>
      <c r="B227" s="76" t="str">
        <f t="shared" si="137"/>
        <v/>
      </c>
      <c r="C227" s="143" t="str">
        <f t="shared" si="138"/>
        <v/>
      </c>
      <c r="D227" s="47" t="str">
        <f>IF($H$1="Cijfer",IF(OutputOsiris!A227&lt;&gt;"9999999",OutputOsiris!A227,""),"")</f>
        <v/>
      </c>
      <c r="E227" s="76" t="str">
        <f t="shared" si="139"/>
        <v/>
      </c>
      <c r="F227" s="143" t="str">
        <f t="shared" si="140"/>
        <v/>
      </c>
      <c r="G227" s="47" t="str">
        <f>IF(ISBLANK(OutputOsiris!B227),"",OutputOsiris!B227)</f>
        <v/>
      </c>
      <c r="H227" s="47">
        <f>IF(AND($AG$7&gt;0,OutputOsiris!$A227&lt;&gt;"9999999"),VLOOKUP(OutputOsiris!A227,$AD$9:$AG$1008,4,FALSE),"")</f>
        <v>0</v>
      </c>
      <c r="I227" s="47">
        <f t="shared" si="141"/>
        <v>0</v>
      </c>
      <c r="J227" s="47">
        <f>IF(AND($AL$7&gt;0,OutputOsiris!$A227&lt;&gt;"9999999"),VLOOKUP(OutputOsiris!A227,$AI$9:$AL$1008,4,FALSE),"")</f>
        <v>0</v>
      </c>
      <c r="K227" s="47">
        <f t="shared" si="142"/>
        <v>0</v>
      </c>
      <c r="L227" s="47" t="str">
        <f>IF(AND($AQ$7&gt;0,OutputOsiris!$A227&lt;&gt;"9999999"),VLOOKUP(OutputOsiris!A227,$AN$9:$AQ$1008,4,FALSE),"")</f>
        <v/>
      </c>
      <c r="M227" s="47" t="str">
        <f t="shared" si="143"/>
        <v/>
      </c>
      <c r="N227" s="47" t="str">
        <f>IF(AND($AV$7&gt;0,OutputOsiris!$A227&lt;&gt;"9999999"),VLOOKUP(OutputOsiris!A227,$AS$9:$AV$1008,4,FALSE),"")</f>
        <v/>
      </c>
      <c r="O227" s="47" t="str">
        <f t="shared" si="144"/>
        <v/>
      </c>
      <c r="P227" s="47" t="str">
        <f>IF(AND($BA$7&gt;0,OutputOsiris!$A227&lt;&gt;"9999999"),VLOOKUP(OutputOsiris!A227,$AX$9:$BA$1008,4,FALSE),"")</f>
        <v/>
      </c>
      <c r="Q227" s="47" t="str">
        <f t="shared" si="145"/>
        <v/>
      </c>
      <c r="R227" s="47" t="str">
        <f>IF(AND($BF$7&gt;0,OutputOsiris!$A227&lt;&gt;"9999999"),VLOOKUP(OutputOsiris!A227,$BC$9:$BF$1008,4,FALSE),"")</f>
        <v/>
      </c>
      <c r="S227" s="47" t="str">
        <f t="shared" si="146"/>
        <v/>
      </c>
      <c r="T227" s="47" t="str">
        <f>IF(AND($BK$7&gt;0,OutputOsiris!$A227&lt;&gt;"9999999"),VLOOKUP(OutputOsiris!A227,$BH$9:$BK$1008,4,FALSE),"")</f>
        <v/>
      </c>
      <c r="U227" s="47" t="str">
        <f t="shared" si="147"/>
        <v/>
      </c>
      <c r="V227" s="47" t="str">
        <f>IF(AND($BP$7&gt;0,OutputOsiris!$A227&lt;&gt;"9999999"),VLOOKUP(OutputOsiris!A227,$BM$9:$BP$1008,4,FALSE),"")</f>
        <v/>
      </c>
      <c r="W227" s="47" t="str">
        <f t="shared" si="148"/>
        <v/>
      </c>
      <c r="X227" s="47" t="str">
        <f>IF(AND($BU$7&gt;0,OutputOsiris!$A227&lt;&gt;"9999999"),VLOOKUP(OutputOsiris!A227,$BR$9:$BU$1008,4,FALSE),"")</f>
        <v/>
      </c>
      <c r="Y227" s="47" t="str">
        <f t="shared" si="149"/>
        <v/>
      </c>
      <c r="Z227" s="47" t="str">
        <f>IF(AND($BZ$7&gt;0,OutputOsiris!$A227&lt;&gt;"9999999"),VLOOKUP(OutputOsiris!A227,$BW$9:$BZ$1008,4,FALSE),"")</f>
        <v/>
      </c>
      <c r="AA227" s="47" t="str">
        <f t="shared" si="150"/>
        <v/>
      </c>
      <c r="AB227" s="47">
        <f t="shared" si="151"/>
        <v>0</v>
      </c>
      <c r="AC227" s="47">
        <f t="shared" si="152"/>
        <v>0</v>
      </c>
      <c r="AD227" s="47" t="str">
        <f t="shared" si="153"/>
        <v/>
      </c>
      <c r="AE227" s="48" t="str">
        <f>IF(ISBLANK(AF227),"",VLOOKUP(AD227,OutputOsiris!$A$9:$A$1008,1,FALSE))</f>
        <v/>
      </c>
      <c r="AF227" s="111"/>
      <c r="AG227" s="78"/>
      <c r="AH227" s="148" t="str">
        <f t="shared" si="127"/>
        <v/>
      </c>
      <c r="AI227" s="47" t="str">
        <f t="shared" si="154"/>
        <v/>
      </c>
      <c r="AJ227" s="48" t="str">
        <f>IF(ISBLANK(AK227),"",VLOOKUP(AI227,OutputOsiris!$A$9:$A$1008,1,FALSE))</f>
        <v/>
      </c>
      <c r="AK227" s="112"/>
      <c r="AL227" s="78"/>
      <c r="AM227" s="148" t="str">
        <f t="shared" si="128"/>
        <v/>
      </c>
      <c r="AN227" s="47" t="str">
        <f t="shared" si="155"/>
        <v/>
      </c>
      <c r="AO227" s="48" t="str">
        <f>IF(ISBLANK(AP227),"",VLOOKUP(AN227,OutputOsiris!$A$9:$A$1008,1,FALSE))</f>
        <v/>
      </c>
      <c r="AP227" s="111"/>
      <c r="AQ227" s="78"/>
      <c r="AR227" s="148" t="str">
        <f t="shared" si="129"/>
        <v/>
      </c>
      <c r="AS227" s="47" t="str">
        <f t="shared" si="156"/>
        <v/>
      </c>
      <c r="AT227" s="48" t="str">
        <f>IF(ISBLANK(AU227),"",VLOOKUP(AS227,OutputOsiris!$A$9:$A$1008,1,FALSE))</f>
        <v/>
      </c>
      <c r="AU227" s="111"/>
      <c r="AV227" s="78"/>
      <c r="AW227" s="148" t="str">
        <f t="shared" si="130"/>
        <v/>
      </c>
      <c r="AX227" s="47" t="str">
        <f t="shared" si="157"/>
        <v/>
      </c>
      <c r="AY227" s="48" t="str">
        <f>IF(ISBLANK(AZ227),"",VLOOKUP(AX227,OutputOsiris!$A$9:$A$1008,1,FALSE))</f>
        <v/>
      </c>
      <c r="AZ227" s="111"/>
      <c r="BA227" s="78"/>
      <c r="BB227" s="148" t="str">
        <f t="shared" si="131"/>
        <v/>
      </c>
      <c r="BC227" s="47" t="str">
        <f t="shared" si="158"/>
        <v/>
      </c>
      <c r="BD227" s="48" t="str">
        <f>IF(ISBLANK(BE227),"",VLOOKUP(BC227,OutputOsiris!$A$9:$A$1008,1,FALSE))</f>
        <v/>
      </c>
      <c r="BE227" s="111"/>
      <c r="BF227" s="78"/>
      <c r="BG227" s="148" t="str">
        <f t="shared" si="132"/>
        <v/>
      </c>
      <c r="BH227" s="47" t="str">
        <f t="shared" si="159"/>
        <v/>
      </c>
      <c r="BI227" s="48" t="str">
        <f>IF(ISBLANK(BJ227),"",VLOOKUP(BH227,OutputOsiris!$A$9:$A$1008,1,FALSE))</f>
        <v/>
      </c>
      <c r="BJ227" s="111"/>
      <c r="BK227" s="78"/>
      <c r="BL227" s="148" t="str">
        <f t="shared" si="133"/>
        <v/>
      </c>
      <c r="BM227" s="47" t="str">
        <f t="shared" si="160"/>
        <v/>
      </c>
      <c r="BN227" s="48" t="str">
        <f>IF(ISBLANK(BO227),"",VLOOKUP(BM227,OutputOsiris!$A$9:$A$1008,1,FALSE))</f>
        <v/>
      </c>
      <c r="BO227" s="111"/>
      <c r="BP227" s="78"/>
      <c r="BQ227" s="148" t="str">
        <f t="shared" si="134"/>
        <v/>
      </c>
      <c r="BR227" s="47" t="str">
        <f t="shared" si="161"/>
        <v/>
      </c>
      <c r="BS227" s="48" t="str">
        <f>IF(ISBLANK(BT227),"",VLOOKUP(BR227,OutputOsiris!$A$9:$A$1008,1,FALSE))</f>
        <v/>
      </c>
      <c r="BT227" s="111"/>
      <c r="BU227" s="78"/>
      <c r="BV227" s="148" t="str">
        <f t="shared" si="135"/>
        <v/>
      </c>
      <c r="BW227" s="47" t="str">
        <f t="shared" si="162"/>
        <v/>
      </c>
      <c r="BX227" s="48" t="str">
        <f>IF(ISBLANK(BY227),"",VLOOKUP(BW227,OutputOsiris!$A$9:$A$1008,1,FALSE))</f>
        <v/>
      </c>
      <c r="BY227" s="111"/>
      <c r="BZ227" s="78"/>
      <c r="CA227" s="148" t="str">
        <f t="shared" si="136"/>
        <v/>
      </c>
    </row>
    <row r="228" spans="1:79" x14ac:dyDescent="0.2">
      <c r="A228" s="47" t="str">
        <f>IF($H$1="Score",IF(OutputOsiris!A228&lt;&gt;"9999999",OutputOsiris!A228,""),"")</f>
        <v/>
      </c>
      <c r="B228" s="76" t="str">
        <f t="shared" si="137"/>
        <v/>
      </c>
      <c r="C228" s="143" t="str">
        <f t="shared" si="138"/>
        <v/>
      </c>
      <c r="D228" s="47" t="str">
        <f>IF($H$1="Cijfer",IF(OutputOsiris!A228&lt;&gt;"9999999",OutputOsiris!A228,""),"")</f>
        <v/>
      </c>
      <c r="E228" s="76" t="str">
        <f t="shared" si="139"/>
        <v/>
      </c>
      <c r="F228" s="143" t="str">
        <f t="shared" si="140"/>
        <v/>
      </c>
      <c r="G228" s="47" t="str">
        <f>IF(ISBLANK(OutputOsiris!B228),"",OutputOsiris!B228)</f>
        <v/>
      </c>
      <c r="H228" s="47">
        <f>IF(AND($AG$7&gt;0,OutputOsiris!$A228&lt;&gt;"9999999"),VLOOKUP(OutputOsiris!A228,$AD$9:$AG$1008,4,FALSE),"")</f>
        <v>0</v>
      </c>
      <c r="I228" s="47">
        <f t="shared" si="141"/>
        <v>0</v>
      </c>
      <c r="J228" s="47">
        <f>IF(AND($AL$7&gt;0,OutputOsiris!$A228&lt;&gt;"9999999"),VLOOKUP(OutputOsiris!A228,$AI$9:$AL$1008,4,FALSE),"")</f>
        <v>0</v>
      </c>
      <c r="K228" s="47">
        <f t="shared" si="142"/>
        <v>0</v>
      </c>
      <c r="L228" s="47" t="str">
        <f>IF(AND($AQ$7&gt;0,OutputOsiris!$A228&lt;&gt;"9999999"),VLOOKUP(OutputOsiris!A228,$AN$9:$AQ$1008,4,FALSE),"")</f>
        <v/>
      </c>
      <c r="M228" s="47" t="str">
        <f t="shared" si="143"/>
        <v/>
      </c>
      <c r="N228" s="47" t="str">
        <f>IF(AND($AV$7&gt;0,OutputOsiris!$A228&lt;&gt;"9999999"),VLOOKUP(OutputOsiris!A228,$AS$9:$AV$1008,4,FALSE),"")</f>
        <v/>
      </c>
      <c r="O228" s="47" t="str">
        <f t="shared" si="144"/>
        <v/>
      </c>
      <c r="P228" s="47" t="str">
        <f>IF(AND($BA$7&gt;0,OutputOsiris!$A228&lt;&gt;"9999999"),VLOOKUP(OutputOsiris!A228,$AX$9:$BA$1008,4,FALSE),"")</f>
        <v/>
      </c>
      <c r="Q228" s="47" t="str">
        <f t="shared" si="145"/>
        <v/>
      </c>
      <c r="R228" s="47" t="str">
        <f>IF(AND($BF$7&gt;0,OutputOsiris!$A228&lt;&gt;"9999999"),VLOOKUP(OutputOsiris!A228,$BC$9:$BF$1008,4,FALSE),"")</f>
        <v/>
      </c>
      <c r="S228" s="47" t="str">
        <f t="shared" si="146"/>
        <v/>
      </c>
      <c r="T228" s="47" t="str">
        <f>IF(AND($BK$7&gt;0,OutputOsiris!$A228&lt;&gt;"9999999"),VLOOKUP(OutputOsiris!A228,$BH$9:$BK$1008,4,FALSE),"")</f>
        <v/>
      </c>
      <c r="U228" s="47" t="str">
        <f t="shared" si="147"/>
        <v/>
      </c>
      <c r="V228" s="47" t="str">
        <f>IF(AND($BP$7&gt;0,OutputOsiris!$A228&lt;&gt;"9999999"),VLOOKUP(OutputOsiris!A228,$BM$9:$BP$1008,4,FALSE),"")</f>
        <v/>
      </c>
      <c r="W228" s="47" t="str">
        <f t="shared" si="148"/>
        <v/>
      </c>
      <c r="X228" s="47" t="str">
        <f>IF(AND($BU$7&gt;0,OutputOsiris!$A228&lt;&gt;"9999999"),VLOOKUP(OutputOsiris!A228,$BR$9:$BU$1008,4,FALSE),"")</f>
        <v/>
      </c>
      <c r="Y228" s="47" t="str">
        <f t="shared" si="149"/>
        <v/>
      </c>
      <c r="Z228" s="47" t="str">
        <f>IF(AND($BZ$7&gt;0,OutputOsiris!$A228&lt;&gt;"9999999"),VLOOKUP(OutputOsiris!A228,$BW$9:$BZ$1008,4,FALSE),"")</f>
        <v/>
      </c>
      <c r="AA228" s="47" t="str">
        <f t="shared" si="150"/>
        <v/>
      </c>
      <c r="AB228" s="47">
        <f t="shared" si="151"/>
        <v>0</v>
      </c>
      <c r="AC228" s="47">
        <f t="shared" si="152"/>
        <v>0</v>
      </c>
      <c r="AD228" s="47" t="str">
        <f t="shared" si="153"/>
        <v/>
      </c>
      <c r="AE228" s="48" t="str">
        <f>IF(ISBLANK(AF228),"",VLOOKUP(AD228,OutputOsiris!$A$9:$A$1008,1,FALSE))</f>
        <v/>
      </c>
      <c r="AF228" s="111"/>
      <c r="AG228" s="78"/>
      <c r="AH228" s="148" t="str">
        <f t="shared" si="127"/>
        <v/>
      </c>
      <c r="AI228" s="47" t="str">
        <f t="shared" si="154"/>
        <v/>
      </c>
      <c r="AJ228" s="48" t="str">
        <f>IF(ISBLANK(AK228),"",VLOOKUP(AI228,OutputOsiris!$A$9:$A$1008,1,FALSE))</f>
        <v/>
      </c>
      <c r="AK228" s="112"/>
      <c r="AL228" s="78"/>
      <c r="AM228" s="148" t="str">
        <f t="shared" si="128"/>
        <v/>
      </c>
      <c r="AN228" s="47" t="str">
        <f t="shared" si="155"/>
        <v/>
      </c>
      <c r="AO228" s="48" t="str">
        <f>IF(ISBLANK(AP228),"",VLOOKUP(AN228,OutputOsiris!$A$9:$A$1008,1,FALSE))</f>
        <v/>
      </c>
      <c r="AP228" s="111"/>
      <c r="AQ228" s="78"/>
      <c r="AR228" s="148" t="str">
        <f t="shared" si="129"/>
        <v/>
      </c>
      <c r="AS228" s="47" t="str">
        <f t="shared" si="156"/>
        <v/>
      </c>
      <c r="AT228" s="48" t="str">
        <f>IF(ISBLANK(AU228),"",VLOOKUP(AS228,OutputOsiris!$A$9:$A$1008,1,FALSE))</f>
        <v/>
      </c>
      <c r="AU228" s="111"/>
      <c r="AV228" s="78"/>
      <c r="AW228" s="148" t="str">
        <f t="shared" si="130"/>
        <v/>
      </c>
      <c r="AX228" s="47" t="str">
        <f t="shared" si="157"/>
        <v/>
      </c>
      <c r="AY228" s="48" t="str">
        <f>IF(ISBLANK(AZ228),"",VLOOKUP(AX228,OutputOsiris!$A$9:$A$1008,1,FALSE))</f>
        <v/>
      </c>
      <c r="AZ228" s="111"/>
      <c r="BA228" s="78"/>
      <c r="BB228" s="148" t="str">
        <f t="shared" si="131"/>
        <v/>
      </c>
      <c r="BC228" s="47" t="str">
        <f t="shared" si="158"/>
        <v/>
      </c>
      <c r="BD228" s="48" t="str">
        <f>IF(ISBLANK(BE228),"",VLOOKUP(BC228,OutputOsiris!$A$9:$A$1008,1,FALSE))</f>
        <v/>
      </c>
      <c r="BE228" s="111"/>
      <c r="BF228" s="78"/>
      <c r="BG228" s="148" t="str">
        <f t="shared" si="132"/>
        <v/>
      </c>
      <c r="BH228" s="47" t="str">
        <f t="shared" si="159"/>
        <v/>
      </c>
      <c r="BI228" s="48" t="str">
        <f>IF(ISBLANK(BJ228),"",VLOOKUP(BH228,OutputOsiris!$A$9:$A$1008,1,FALSE))</f>
        <v/>
      </c>
      <c r="BJ228" s="111"/>
      <c r="BK228" s="78"/>
      <c r="BL228" s="148" t="str">
        <f t="shared" si="133"/>
        <v/>
      </c>
      <c r="BM228" s="47" t="str">
        <f t="shared" si="160"/>
        <v/>
      </c>
      <c r="BN228" s="48" t="str">
        <f>IF(ISBLANK(BO228),"",VLOOKUP(BM228,OutputOsiris!$A$9:$A$1008,1,FALSE))</f>
        <v/>
      </c>
      <c r="BO228" s="111"/>
      <c r="BP228" s="78"/>
      <c r="BQ228" s="148" t="str">
        <f t="shared" si="134"/>
        <v/>
      </c>
      <c r="BR228" s="47" t="str">
        <f t="shared" si="161"/>
        <v/>
      </c>
      <c r="BS228" s="48" t="str">
        <f>IF(ISBLANK(BT228),"",VLOOKUP(BR228,OutputOsiris!$A$9:$A$1008,1,FALSE))</f>
        <v/>
      </c>
      <c r="BT228" s="111"/>
      <c r="BU228" s="78"/>
      <c r="BV228" s="148" t="str">
        <f t="shared" si="135"/>
        <v/>
      </c>
      <c r="BW228" s="47" t="str">
        <f t="shared" si="162"/>
        <v/>
      </c>
      <c r="BX228" s="48" t="str">
        <f>IF(ISBLANK(BY228),"",VLOOKUP(BW228,OutputOsiris!$A$9:$A$1008,1,FALSE))</f>
        <v/>
      </c>
      <c r="BY228" s="111"/>
      <c r="BZ228" s="78"/>
      <c r="CA228" s="148" t="str">
        <f t="shared" si="136"/>
        <v/>
      </c>
    </row>
    <row r="229" spans="1:79" x14ac:dyDescent="0.2">
      <c r="A229" s="47" t="str">
        <f>IF($H$1="Score",IF(OutputOsiris!A229&lt;&gt;"9999999",OutputOsiris!A229,""),"")</f>
        <v/>
      </c>
      <c r="B229" s="76" t="str">
        <f t="shared" si="137"/>
        <v/>
      </c>
      <c r="C229" s="143" t="str">
        <f t="shared" si="138"/>
        <v/>
      </c>
      <c r="D229" s="47" t="str">
        <f>IF($H$1="Cijfer",IF(OutputOsiris!A229&lt;&gt;"9999999",OutputOsiris!A229,""),"")</f>
        <v/>
      </c>
      <c r="E229" s="76" t="str">
        <f t="shared" si="139"/>
        <v/>
      </c>
      <c r="F229" s="143" t="str">
        <f t="shared" si="140"/>
        <v/>
      </c>
      <c r="G229" s="47" t="str">
        <f>IF(ISBLANK(OutputOsiris!B229),"",OutputOsiris!B229)</f>
        <v/>
      </c>
      <c r="H229" s="47">
        <f>IF(AND($AG$7&gt;0,OutputOsiris!$A229&lt;&gt;"9999999"),VLOOKUP(OutputOsiris!A229,$AD$9:$AG$1008,4,FALSE),"")</f>
        <v>0</v>
      </c>
      <c r="I229" s="47">
        <f t="shared" si="141"/>
        <v>0</v>
      </c>
      <c r="J229" s="47">
        <f>IF(AND($AL$7&gt;0,OutputOsiris!$A229&lt;&gt;"9999999"),VLOOKUP(OutputOsiris!A229,$AI$9:$AL$1008,4,FALSE),"")</f>
        <v>0</v>
      </c>
      <c r="K229" s="47">
        <f t="shared" si="142"/>
        <v>0</v>
      </c>
      <c r="L229" s="47" t="str">
        <f>IF(AND($AQ$7&gt;0,OutputOsiris!$A229&lt;&gt;"9999999"),VLOOKUP(OutputOsiris!A229,$AN$9:$AQ$1008,4,FALSE),"")</f>
        <v/>
      </c>
      <c r="M229" s="47" t="str">
        <f t="shared" si="143"/>
        <v/>
      </c>
      <c r="N229" s="47" t="str">
        <f>IF(AND($AV$7&gt;0,OutputOsiris!$A229&lt;&gt;"9999999"),VLOOKUP(OutputOsiris!A229,$AS$9:$AV$1008,4,FALSE),"")</f>
        <v/>
      </c>
      <c r="O229" s="47" t="str">
        <f t="shared" si="144"/>
        <v/>
      </c>
      <c r="P229" s="47" t="str">
        <f>IF(AND($BA$7&gt;0,OutputOsiris!$A229&lt;&gt;"9999999"),VLOOKUP(OutputOsiris!A229,$AX$9:$BA$1008,4,FALSE),"")</f>
        <v/>
      </c>
      <c r="Q229" s="47" t="str">
        <f t="shared" si="145"/>
        <v/>
      </c>
      <c r="R229" s="47" t="str">
        <f>IF(AND($BF$7&gt;0,OutputOsiris!$A229&lt;&gt;"9999999"),VLOOKUP(OutputOsiris!A229,$BC$9:$BF$1008,4,FALSE),"")</f>
        <v/>
      </c>
      <c r="S229" s="47" t="str">
        <f t="shared" si="146"/>
        <v/>
      </c>
      <c r="T229" s="47" t="str">
        <f>IF(AND($BK$7&gt;0,OutputOsiris!$A229&lt;&gt;"9999999"),VLOOKUP(OutputOsiris!A229,$BH$9:$BK$1008,4,FALSE),"")</f>
        <v/>
      </c>
      <c r="U229" s="47" t="str">
        <f t="shared" si="147"/>
        <v/>
      </c>
      <c r="V229" s="47" t="str">
        <f>IF(AND($BP$7&gt;0,OutputOsiris!$A229&lt;&gt;"9999999"),VLOOKUP(OutputOsiris!A229,$BM$9:$BP$1008,4,FALSE),"")</f>
        <v/>
      </c>
      <c r="W229" s="47" t="str">
        <f t="shared" si="148"/>
        <v/>
      </c>
      <c r="X229" s="47" t="str">
        <f>IF(AND($BU$7&gt;0,OutputOsiris!$A229&lt;&gt;"9999999"),VLOOKUP(OutputOsiris!A229,$BR$9:$BU$1008,4,FALSE),"")</f>
        <v/>
      </c>
      <c r="Y229" s="47" t="str">
        <f t="shared" si="149"/>
        <v/>
      </c>
      <c r="Z229" s="47" t="str">
        <f>IF(AND($BZ$7&gt;0,OutputOsiris!$A229&lt;&gt;"9999999"),VLOOKUP(OutputOsiris!A229,$BW$9:$BZ$1008,4,FALSE),"")</f>
        <v/>
      </c>
      <c r="AA229" s="47" t="str">
        <f t="shared" si="150"/>
        <v/>
      </c>
      <c r="AB229" s="47">
        <f t="shared" si="151"/>
        <v>0</v>
      </c>
      <c r="AC229" s="47">
        <f t="shared" si="152"/>
        <v>0</v>
      </c>
      <c r="AD229" s="47" t="str">
        <f t="shared" si="153"/>
        <v/>
      </c>
      <c r="AE229" s="48" t="str">
        <f>IF(ISBLANK(AF229),"",VLOOKUP(AD229,OutputOsiris!$A$9:$A$1008,1,FALSE))</f>
        <v/>
      </c>
      <c r="AF229" s="111"/>
      <c r="AG229" s="78"/>
      <c r="AH229" s="148" t="str">
        <f t="shared" si="127"/>
        <v/>
      </c>
      <c r="AI229" s="47" t="str">
        <f t="shared" si="154"/>
        <v/>
      </c>
      <c r="AJ229" s="48" t="str">
        <f>IF(ISBLANK(AK229),"",VLOOKUP(AI229,OutputOsiris!$A$9:$A$1008,1,FALSE))</f>
        <v/>
      </c>
      <c r="AK229" s="112"/>
      <c r="AL229" s="78"/>
      <c r="AM229" s="148" t="str">
        <f t="shared" si="128"/>
        <v/>
      </c>
      <c r="AN229" s="47" t="str">
        <f t="shared" si="155"/>
        <v/>
      </c>
      <c r="AO229" s="48" t="str">
        <f>IF(ISBLANK(AP229),"",VLOOKUP(AN229,OutputOsiris!$A$9:$A$1008,1,FALSE))</f>
        <v/>
      </c>
      <c r="AP229" s="111"/>
      <c r="AQ229" s="78"/>
      <c r="AR229" s="148" t="str">
        <f t="shared" si="129"/>
        <v/>
      </c>
      <c r="AS229" s="47" t="str">
        <f t="shared" si="156"/>
        <v/>
      </c>
      <c r="AT229" s="48" t="str">
        <f>IF(ISBLANK(AU229),"",VLOOKUP(AS229,OutputOsiris!$A$9:$A$1008,1,FALSE))</f>
        <v/>
      </c>
      <c r="AU229" s="111"/>
      <c r="AV229" s="78"/>
      <c r="AW229" s="148" t="str">
        <f t="shared" si="130"/>
        <v/>
      </c>
      <c r="AX229" s="47" t="str">
        <f t="shared" si="157"/>
        <v/>
      </c>
      <c r="AY229" s="48" t="str">
        <f>IF(ISBLANK(AZ229),"",VLOOKUP(AX229,OutputOsiris!$A$9:$A$1008,1,FALSE))</f>
        <v/>
      </c>
      <c r="AZ229" s="111"/>
      <c r="BA229" s="78"/>
      <c r="BB229" s="148" t="str">
        <f t="shared" si="131"/>
        <v/>
      </c>
      <c r="BC229" s="47" t="str">
        <f t="shared" si="158"/>
        <v/>
      </c>
      <c r="BD229" s="48" t="str">
        <f>IF(ISBLANK(BE229),"",VLOOKUP(BC229,OutputOsiris!$A$9:$A$1008,1,FALSE))</f>
        <v/>
      </c>
      <c r="BE229" s="111"/>
      <c r="BF229" s="78"/>
      <c r="BG229" s="148" t="str">
        <f t="shared" si="132"/>
        <v/>
      </c>
      <c r="BH229" s="47" t="str">
        <f t="shared" si="159"/>
        <v/>
      </c>
      <c r="BI229" s="48" t="str">
        <f>IF(ISBLANK(BJ229),"",VLOOKUP(BH229,OutputOsiris!$A$9:$A$1008,1,FALSE))</f>
        <v/>
      </c>
      <c r="BJ229" s="111"/>
      <c r="BK229" s="78"/>
      <c r="BL229" s="148" t="str">
        <f t="shared" si="133"/>
        <v/>
      </c>
      <c r="BM229" s="47" t="str">
        <f t="shared" si="160"/>
        <v/>
      </c>
      <c r="BN229" s="48" t="str">
        <f>IF(ISBLANK(BO229),"",VLOOKUP(BM229,OutputOsiris!$A$9:$A$1008,1,FALSE))</f>
        <v/>
      </c>
      <c r="BO229" s="111"/>
      <c r="BP229" s="78"/>
      <c r="BQ229" s="148" t="str">
        <f t="shared" si="134"/>
        <v/>
      </c>
      <c r="BR229" s="47" t="str">
        <f t="shared" si="161"/>
        <v/>
      </c>
      <c r="BS229" s="48" t="str">
        <f>IF(ISBLANK(BT229),"",VLOOKUP(BR229,OutputOsiris!$A$9:$A$1008,1,FALSE))</f>
        <v/>
      </c>
      <c r="BT229" s="111"/>
      <c r="BU229" s="78"/>
      <c r="BV229" s="148" t="str">
        <f t="shared" si="135"/>
        <v/>
      </c>
      <c r="BW229" s="47" t="str">
        <f t="shared" si="162"/>
        <v/>
      </c>
      <c r="BX229" s="48" t="str">
        <f>IF(ISBLANK(BY229),"",VLOOKUP(BW229,OutputOsiris!$A$9:$A$1008,1,FALSE))</f>
        <v/>
      </c>
      <c r="BY229" s="111"/>
      <c r="BZ229" s="78"/>
      <c r="CA229" s="148" t="str">
        <f t="shared" si="136"/>
        <v/>
      </c>
    </row>
    <row r="230" spans="1:79" x14ac:dyDescent="0.2">
      <c r="A230" s="47" t="str">
        <f>IF($H$1="Score",IF(OutputOsiris!A230&lt;&gt;"9999999",OutputOsiris!A230,""),"")</f>
        <v/>
      </c>
      <c r="B230" s="76" t="str">
        <f t="shared" si="137"/>
        <v/>
      </c>
      <c r="C230" s="143" t="str">
        <f t="shared" si="138"/>
        <v/>
      </c>
      <c r="D230" s="47" t="str">
        <f>IF($H$1="Cijfer",IF(OutputOsiris!A230&lt;&gt;"9999999",OutputOsiris!A230,""),"")</f>
        <v/>
      </c>
      <c r="E230" s="76" t="str">
        <f t="shared" si="139"/>
        <v/>
      </c>
      <c r="F230" s="143" t="str">
        <f t="shared" si="140"/>
        <v/>
      </c>
      <c r="G230" s="47" t="str">
        <f>IF(ISBLANK(OutputOsiris!B230),"",OutputOsiris!B230)</f>
        <v/>
      </c>
      <c r="H230" s="47">
        <f>IF(AND($AG$7&gt;0,OutputOsiris!$A230&lt;&gt;"9999999"),VLOOKUP(OutputOsiris!A230,$AD$9:$AG$1008,4,FALSE),"")</f>
        <v>0</v>
      </c>
      <c r="I230" s="47">
        <f t="shared" si="141"/>
        <v>0</v>
      </c>
      <c r="J230" s="47">
        <f>IF(AND($AL$7&gt;0,OutputOsiris!$A230&lt;&gt;"9999999"),VLOOKUP(OutputOsiris!A230,$AI$9:$AL$1008,4,FALSE),"")</f>
        <v>0</v>
      </c>
      <c r="K230" s="47">
        <f t="shared" si="142"/>
        <v>0</v>
      </c>
      <c r="L230" s="47" t="str">
        <f>IF(AND($AQ$7&gt;0,OutputOsiris!$A230&lt;&gt;"9999999"),VLOOKUP(OutputOsiris!A230,$AN$9:$AQ$1008,4,FALSE),"")</f>
        <v/>
      </c>
      <c r="M230" s="47" t="str">
        <f t="shared" si="143"/>
        <v/>
      </c>
      <c r="N230" s="47" t="str">
        <f>IF(AND($AV$7&gt;0,OutputOsiris!$A230&lt;&gt;"9999999"),VLOOKUP(OutputOsiris!A230,$AS$9:$AV$1008,4,FALSE),"")</f>
        <v/>
      </c>
      <c r="O230" s="47" t="str">
        <f t="shared" si="144"/>
        <v/>
      </c>
      <c r="P230" s="47" t="str">
        <f>IF(AND($BA$7&gt;0,OutputOsiris!$A230&lt;&gt;"9999999"),VLOOKUP(OutputOsiris!A230,$AX$9:$BA$1008,4,FALSE),"")</f>
        <v/>
      </c>
      <c r="Q230" s="47" t="str">
        <f t="shared" si="145"/>
        <v/>
      </c>
      <c r="R230" s="47" t="str">
        <f>IF(AND($BF$7&gt;0,OutputOsiris!$A230&lt;&gt;"9999999"),VLOOKUP(OutputOsiris!A230,$BC$9:$BF$1008,4,FALSE),"")</f>
        <v/>
      </c>
      <c r="S230" s="47" t="str">
        <f t="shared" si="146"/>
        <v/>
      </c>
      <c r="T230" s="47" t="str">
        <f>IF(AND($BK$7&gt;0,OutputOsiris!$A230&lt;&gt;"9999999"),VLOOKUP(OutputOsiris!A230,$BH$9:$BK$1008,4,FALSE),"")</f>
        <v/>
      </c>
      <c r="U230" s="47" t="str">
        <f t="shared" si="147"/>
        <v/>
      </c>
      <c r="V230" s="47" t="str">
        <f>IF(AND($BP$7&gt;0,OutputOsiris!$A230&lt;&gt;"9999999"),VLOOKUP(OutputOsiris!A230,$BM$9:$BP$1008,4,FALSE),"")</f>
        <v/>
      </c>
      <c r="W230" s="47" t="str">
        <f t="shared" si="148"/>
        <v/>
      </c>
      <c r="X230" s="47" t="str">
        <f>IF(AND($BU$7&gt;0,OutputOsiris!$A230&lt;&gt;"9999999"),VLOOKUP(OutputOsiris!A230,$BR$9:$BU$1008,4,FALSE),"")</f>
        <v/>
      </c>
      <c r="Y230" s="47" t="str">
        <f t="shared" si="149"/>
        <v/>
      </c>
      <c r="Z230" s="47" t="str">
        <f>IF(AND($BZ$7&gt;0,OutputOsiris!$A230&lt;&gt;"9999999"),VLOOKUP(OutputOsiris!A230,$BW$9:$BZ$1008,4,FALSE),"")</f>
        <v/>
      </c>
      <c r="AA230" s="47" t="str">
        <f t="shared" si="150"/>
        <v/>
      </c>
      <c r="AB230" s="47">
        <f t="shared" si="151"/>
        <v>0</v>
      </c>
      <c r="AC230" s="47">
        <f t="shared" si="152"/>
        <v>0</v>
      </c>
      <c r="AD230" s="47" t="str">
        <f t="shared" si="153"/>
        <v/>
      </c>
      <c r="AE230" s="48" t="str">
        <f>IF(ISBLANK(AF230),"",VLOOKUP(AD230,OutputOsiris!$A$9:$A$1008,1,FALSE))</f>
        <v/>
      </c>
      <c r="AF230" s="111"/>
      <c r="AG230" s="78"/>
      <c r="AH230" s="148" t="str">
        <f t="shared" si="127"/>
        <v/>
      </c>
      <c r="AI230" s="47" t="str">
        <f t="shared" si="154"/>
        <v/>
      </c>
      <c r="AJ230" s="48" t="str">
        <f>IF(ISBLANK(AK230),"",VLOOKUP(AI230,OutputOsiris!$A$9:$A$1008,1,FALSE))</f>
        <v/>
      </c>
      <c r="AK230" s="112"/>
      <c r="AL230" s="78"/>
      <c r="AM230" s="148" t="str">
        <f t="shared" si="128"/>
        <v/>
      </c>
      <c r="AN230" s="47" t="str">
        <f t="shared" si="155"/>
        <v/>
      </c>
      <c r="AO230" s="48" t="str">
        <f>IF(ISBLANK(AP230),"",VLOOKUP(AN230,OutputOsiris!$A$9:$A$1008,1,FALSE))</f>
        <v/>
      </c>
      <c r="AP230" s="111"/>
      <c r="AQ230" s="78"/>
      <c r="AR230" s="148" t="str">
        <f t="shared" si="129"/>
        <v/>
      </c>
      <c r="AS230" s="47" t="str">
        <f t="shared" si="156"/>
        <v/>
      </c>
      <c r="AT230" s="48" t="str">
        <f>IF(ISBLANK(AU230),"",VLOOKUP(AS230,OutputOsiris!$A$9:$A$1008,1,FALSE))</f>
        <v/>
      </c>
      <c r="AU230" s="111"/>
      <c r="AV230" s="78"/>
      <c r="AW230" s="148" t="str">
        <f t="shared" si="130"/>
        <v/>
      </c>
      <c r="AX230" s="47" t="str">
        <f t="shared" si="157"/>
        <v/>
      </c>
      <c r="AY230" s="48" t="str">
        <f>IF(ISBLANK(AZ230),"",VLOOKUP(AX230,OutputOsiris!$A$9:$A$1008,1,FALSE))</f>
        <v/>
      </c>
      <c r="AZ230" s="111"/>
      <c r="BA230" s="78"/>
      <c r="BB230" s="148" t="str">
        <f t="shared" si="131"/>
        <v/>
      </c>
      <c r="BC230" s="47" t="str">
        <f t="shared" si="158"/>
        <v/>
      </c>
      <c r="BD230" s="48" t="str">
        <f>IF(ISBLANK(BE230),"",VLOOKUP(BC230,OutputOsiris!$A$9:$A$1008,1,FALSE))</f>
        <v/>
      </c>
      <c r="BE230" s="111"/>
      <c r="BF230" s="78"/>
      <c r="BG230" s="148" t="str">
        <f t="shared" si="132"/>
        <v/>
      </c>
      <c r="BH230" s="47" t="str">
        <f t="shared" si="159"/>
        <v/>
      </c>
      <c r="BI230" s="48" t="str">
        <f>IF(ISBLANK(BJ230),"",VLOOKUP(BH230,OutputOsiris!$A$9:$A$1008,1,FALSE))</f>
        <v/>
      </c>
      <c r="BJ230" s="111"/>
      <c r="BK230" s="78"/>
      <c r="BL230" s="148" t="str">
        <f t="shared" si="133"/>
        <v/>
      </c>
      <c r="BM230" s="47" t="str">
        <f t="shared" si="160"/>
        <v/>
      </c>
      <c r="BN230" s="48" t="str">
        <f>IF(ISBLANK(BO230),"",VLOOKUP(BM230,OutputOsiris!$A$9:$A$1008,1,FALSE))</f>
        <v/>
      </c>
      <c r="BO230" s="111"/>
      <c r="BP230" s="78"/>
      <c r="BQ230" s="148" t="str">
        <f t="shared" si="134"/>
        <v/>
      </c>
      <c r="BR230" s="47" t="str">
        <f t="shared" si="161"/>
        <v/>
      </c>
      <c r="BS230" s="48" t="str">
        <f>IF(ISBLANK(BT230),"",VLOOKUP(BR230,OutputOsiris!$A$9:$A$1008,1,FALSE))</f>
        <v/>
      </c>
      <c r="BT230" s="111"/>
      <c r="BU230" s="78"/>
      <c r="BV230" s="148" t="str">
        <f t="shared" si="135"/>
        <v/>
      </c>
      <c r="BW230" s="47" t="str">
        <f t="shared" si="162"/>
        <v/>
      </c>
      <c r="BX230" s="48" t="str">
        <f>IF(ISBLANK(BY230),"",VLOOKUP(BW230,OutputOsiris!$A$9:$A$1008,1,FALSE))</f>
        <v/>
      </c>
      <c r="BY230" s="111"/>
      <c r="BZ230" s="78"/>
      <c r="CA230" s="148" t="str">
        <f t="shared" si="136"/>
        <v/>
      </c>
    </row>
    <row r="231" spans="1:79" x14ac:dyDescent="0.2">
      <c r="A231" s="47" t="str">
        <f>IF($H$1="Score",IF(OutputOsiris!A231&lt;&gt;"9999999",OutputOsiris!A231,""),"")</f>
        <v/>
      </c>
      <c r="B231" s="76" t="str">
        <f t="shared" si="137"/>
        <v/>
      </c>
      <c r="C231" s="143" t="str">
        <f t="shared" si="138"/>
        <v/>
      </c>
      <c r="D231" s="47" t="str">
        <f>IF($H$1="Cijfer",IF(OutputOsiris!A231&lt;&gt;"9999999",OutputOsiris!A231,""),"")</f>
        <v/>
      </c>
      <c r="E231" s="76" t="str">
        <f t="shared" si="139"/>
        <v/>
      </c>
      <c r="F231" s="143" t="str">
        <f t="shared" si="140"/>
        <v/>
      </c>
      <c r="G231" s="47" t="str">
        <f>IF(ISBLANK(OutputOsiris!B231),"",OutputOsiris!B231)</f>
        <v/>
      </c>
      <c r="H231" s="47">
        <f>IF(AND($AG$7&gt;0,OutputOsiris!$A231&lt;&gt;"9999999"),VLOOKUP(OutputOsiris!A231,$AD$9:$AG$1008,4,FALSE),"")</f>
        <v>0</v>
      </c>
      <c r="I231" s="47">
        <f t="shared" si="141"/>
        <v>0</v>
      </c>
      <c r="J231" s="47">
        <f>IF(AND($AL$7&gt;0,OutputOsiris!$A231&lt;&gt;"9999999"),VLOOKUP(OutputOsiris!A231,$AI$9:$AL$1008,4,FALSE),"")</f>
        <v>0</v>
      </c>
      <c r="K231" s="47">
        <f t="shared" si="142"/>
        <v>0</v>
      </c>
      <c r="L231" s="47" t="str">
        <f>IF(AND($AQ$7&gt;0,OutputOsiris!$A231&lt;&gt;"9999999"),VLOOKUP(OutputOsiris!A231,$AN$9:$AQ$1008,4,FALSE),"")</f>
        <v/>
      </c>
      <c r="M231" s="47" t="str">
        <f t="shared" si="143"/>
        <v/>
      </c>
      <c r="N231" s="47" t="str">
        <f>IF(AND($AV$7&gt;0,OutputOsiris!$A231&lt;&gt;"9999999"),VLOOKUP(OutputOsiris!A231,$AS$9:$AV$1008,4,FALSE),"")</f>
        <v/>
      </c>
      <c r="O231" s="47" t="str">
        <f t="shared" si="144"/>
        <v/>
      </c>
      <c r="P231" s="47" t="str">
        <f>IF(AND($BA$7&gt;0,OutputOsiris!$A231&lt;&gt;"9999999"),VLOOKUP(OutputOsiris!A231,$AX$9:$BA$1008,4,FALSE),"")</f>
        <v/>
      </c>
      <c r="Q231" s="47" t="str">
        <f t="shared" si="145"/>
        <v/>
      </c>
      <c r="R231" s="47" t="str">
        <f>IF(AND($BF$7&gt;0,OutputOsiris!$A231&lt;&gt;"9999999"),VLOOKUP(OutputOsiris!A231,$BC$9:$BF$1008,4,FALSE),"")</f>
        <v/>
      </c>
      <c r="S231" s="47" t="str">
        <f t="shared" si="146"/>
        <v/>
      </c>
      <c r="T231" s="47" t="str">
        <f>IF(AND($BK$7&gt;0,OutputOsiris!$A231&lt;&gt;"9999999"),VLOOKUP(OutputOsiris!A231,$BH$9:$BK$1008,4,FALSE),"")</f>
        <v/>
      </c>
      <c r="U231" s="47" t="str">
        <f t="shared" si="147"/>
        <v/>
      </c>
      <c r="V231" s="47" t="str">
        <f>IF(AND($BP$7&gt;0,OutputOsiris!$A231&lt;&gt;"9999999"),VLOOKUP(OutputOsiris!A231,$BM$9:$BP$1008,4,FALSE),"")</f>
        <v/>
      </c>
      <c r="W231" s="47" t="str">
        <f t="shared" si="148"/>
        <v/>
      </c>
      <c r="X231" s="47" t="str">
        <f>IF(AND($BU$7&gt;0,OutputOsiris!$A231&lt;&gt;"9999999"),VLOOKUP(OutputOsiris!A231,$BR$9:$BU$1008,4,FALSE),"")</f>
        <v/>
      </c>
      <c r="Y231" s="47" t="str">
        <f t="shared" si="149"/>
        <v/>
      </c>
      <c r="Z231" s="47" t="str">
        <f>IF(AND($BZ$7&gt;0,OutputOsiris!$A231&lt;&gt;"9999999"),VLOOKUP(OutputOsiris!A231,$BW$9:$BZ$1008,4,FALSE),"")</f>
        <v/>
      </c>
      <c r="AA231" s="47" t="str">
        <f t="shared" si="150"/>
        <v/>
      </c>
      <c r="AB231" s="47">
        <f t="shared" si="151"/>
        <v>0</v>
      </c>
      <c r="AC231" s="47">
        <f t="shared" si="152"/>
        <v>0</v>
      </c>
      <c r="AD231" s="47" t="str">
        <f t="shared" si="153"/>
        <v/>
      </c>
      <c r="AE231" s="48" t="str">
        <f>IF(ISBLANK(AF231),"",VLOOKUP(AD231,OutputOsiris!$A$9:$A$1008,1,FALSE))</f>
        <v/>
      </c>
      <c r="AF231" s="111"/>
      <c r="AG231" s="78"/>
      <c r="AH231" s="148" t="str">
        <f t="shared" si="127"/>
        <v/>
      </c>
      <c r="AI231" s="47" t="str">
        <f t="shared" si="154"/>
        <v/>
      </c>
      <c r="AJ231" s="48" t="str">
        <f>IF(ISBLANK(AK231),"",VLOOKUP(AI231,OutputOsiris!$A$9:$A$1008,1,FALSE))</f>
        <v/>
      </c>
      <c r="AK231" s="112"/>
      <c r="AL231" s="78"/>
      <c r="AM231" s="148" t="str">
        <f t="shared" si="128"/>
        <v/>
      </c>
      <c r="AN231" s="47" t="str">
        <f t="shared" si="155"/>
        <v/>
      </c>
      <c r="AO231" s="48" t="str">
        <f>IF(ISBLANK(AP231),"",VLOOKUP(AN231,OutputOsiris!$A$9:$A$1008,1,FALSE))</f>
        <v/>
      </c>
      <c r="AP231" s="111"/>
      <c r="AQ231" s="78"/>
      <c r="AR231" s="148" t="str">
        <f t="shared" si="129"/>
        <v/>
      </c>
      <c r="AS231" s="47" t="str">
        <f t="shared" si="156"/>
        <v/>
      </c>
      <c r="AT231" s="48" t="str">
        <f>IF(ISBLANK(AU231),"",VLOOKUP(AS231,OutputOsiris!$A$9:$A$1008,1,FALSE))</f>
        <v/>
      </c>
      <c r="AU231" s="111"/>
      <c r="AV231" s="78"/>
      <c r="AW231" s="148" t="str">
        <f t="shared" si="130"/>
        <v/>
      </c>
      <c r="AX231" s="47" t="str">
        <f t="shared" si="157"/>
        <v/>
      </c>
      <c r="AY231" s="48" t="str">
        <f>IF(ISBLANK(AZ231),"",VLOOKUP(AX231,OutputOsiris!$A$9:$A$1008,1,FALSE))</f>
        <v/>
      </c>
      <c r="AZ231" s="111"/>
      <c r="BA231" s="78"/>
      <c r="BB231" s="148" t="str">
        <f t="shared" si="131"/>
        <v/>
      </c>
      <c r="BC231" s="47" t="str">
        <f t="shared" si="158"/>
        <v/>
      </c>
      <c r="BD231" s="48" t="str">
        <f>IF(ISBLANK(BE231),"",VLOOKUP(BC231,OutputOsiris!$A$9:$A$1008,1,FALSE))</f>
        <v/>
      </c>
      <c r="BE231" s="111"/>
      <c r="BF231" s="78"/>
      <c r="BG231" s="148" t="str">
        <f t="shared" si="132"/>
        <v/>
      </c>
      <c r="BH231" s="47" t="str">
        <f t="shared" si="159"/>
        <v/>
      </c>
      <c r="BI231" s="48" t="str">
        <f>IF(ISBLANK(BJ231),"",VLOOKUP(BH231,OutputOsiris!$A$9:$A$1008,1,FALSE))</f>
        <v/>
      </c>
      <c r="BJ231" s="111"/>
      <c r="BK231" s="78"/>
      <c r="BL231" s="148" t="str">
        <f t="shared" si="133"/>
        <v/>
      </c>
      <c r="BM231" s="47" t="str">
        <f t="shared" si="160"/>
        <v/>
      </c>
      <c r="BN231" s="48" t="str">
        <f>IF(ISBLANK(BO231),"",VLOOKUP(BM231,OutputOsiris!$A$9:$A$1008,1,FALSE))</f>
        <v/>
      </c>
      <c r="BO231" s="111"/>
      <c r="BP231" s="78"/>
      <c r="BQ231" s="148" t="str">
        <f t="shared" si="134"/>
        <v/>
      </c>
      <c r="BR231" s="47" t="str">
        <f t="shared" si="161"/>
        <v/>
      </c>
      <c r="BS231" s="48" t="str">
        <f>IF(ISBLANK(BT231),"",VLOOKUP(BR231,OutputOsiris!$A$9:$A$1008,1,FALSE))</f>
        <v/>
      </c>
      <c r="BT231" s="111"/>
      <c r="BU231" s="78"/>
      <c r="BV231" s="148" t="str">
        <f t="shared" si="135"/>
        <v/>
      </c>
      <c r="BW231" s="47" t="str">
        <f t="shared" si="162"/>
        <v/>
      </c>
      <c r="BX231" s="48" t="str">
        <f>IF(ISBLANK(BY231),"",VLOOKUP(BW231,OutputOsiris!$A$9:$A$1008,1,FALSE))</f>
        <v/>
      </c>
      <c r="BY231" s="111"/>
      <c r="BZ231" s="78"/>
      <c r="CA231" s="148" t="str">
        <f t="shared" si="136"/>
        <v/>
      </c>
    </row>
    <row r="232" spans="1:79" x14ac:dyDescent="0.2">
      <c r="A232" s="47" t="str">
        <f>IF($H$1="Score",IF(OutputOsiris!A232&lt;&gt;"9999999",OutputOsiris!A232,""),"")</f>
        <v/>
      </c>
      <c r="B232" s="76" t="str">
        <f t="shared" si="137"/>
        <v/>
      </c>
      <c r="C232" s="143" t="str">
        <f t="shared" si="138"/>
        <v/>
      </c>
      <c r="D232" s="47" t="str">
        <f>IF($H$1="Cijfer",IF(OutputOsiris!A232&lt;&gt;"9999999",OutputOsiris!A232,""),"")</f>
        <v/>
      </c>
      <c r="E232" s="76" t="str">
        <f t="shared" si="139"/>
        <v/>
      </c>
      <c r="F232" s="143" t="str">
        <f t="shared" si="140"/>
        <v/>
      </c>
      <c r="G232" s="47" t="str">
        <f>IF(ISBLANK(OutputOsiris!B232),"",OutputOsiris!B232)</f>
        <v/>
      </c>
      <c r="H232" s="47">
        <f>IF(AND($AG$7&gt;0,OutputOsiris!$A232&lt;&gt;"9999999"),VLOOKUP(OutputOsiris!A232,$AD$9:$AG$1008,4,FALSE),"")</f>
        <v>0</v>
      </c>
      <c r="I232" s="47">
        <f t="shared" si="141"/>
        <v>0</v>
      </c>
      <c r="J232" s="47">
        <f>IF(AND($AL$7&gt;0,OutputOsiris!$A232&lt;&gt;"9999999"),VLOOKUP(OutputOsiris!A232,$AI$9:$AL$1008,4,FALSE),"")</f>
        <v>0</v>
      </c>
      <c r="K232" s="47">
        <f t="shared" si="142"/>
        <v>0</v>
      </c>
      <c r="L232" s="47" t="str">
        <f>IF(AND($AQ$7&gt;0,OutputOsiris!$A232&lt;&gt;"9999999"),VLOOKUP(OutputOsiris!A232,$AN$9:$AQ$1008,4,FALSE),"")</f>
        <v/>
      </c>
      <c r="M232" s="47" t="str">
        <f t="shared" si="143"/>
        <v/>
      </c>
      <c r="N232" s="47" t="str">
        <f>IF(AND($AV$7&gt;0,OutputOsiris!$A232&lt;&gt;"9999999"),VLOOKUP(OutputOsiris!A232,$AS$9:$AV$1008,4,FALSE),"")</f>
        <v/>
      </c>
      <c r="O232" s="47" t="str">
        <f t="shared" si="144"/>
        <v/>
      </c>
      <c r="P232" s="47" t="str">
        <f>IF(AND($BA$7&gt;0,OutputOsiris!$A232&lt;&gt;"9999999"),VLOOKUP(OutputOsiris!A232,$AX$9:$BA$1008,4,FALSE),"")</f>
        <v/>
      </c>
      <c r="Q232" s="47" t="str">
        <f t="shared" si="145"/>
        <v/>
      </c>
      <c r="R232" s="47" t="str">
        <f>IF(AND($BF$7&gt;0,OutputOsiris!$A232&lt;&gt;"9999999"),VLOOKUP(OutputOsiris!A232,$BC$9:$BF$1008,4,FALSE),"")</f>
        <v/>
      </c>
      <c r="S232" s="47" t="str">
        <f t="shared" si="146"/>
        <v/>
      </c>
      <c r="T232" s="47" t="str">
        <f>IF(AND($BK$7&gt;0,OutputOsiris!$A232&lt;&gt;"9999999"),VLOOKUP(OutputOsiris!A232,$BH$9:$BK$1008,4,FALSE),"")</f>
        <v/>
      </c>
      <c r="U232" s="47" t="str">
        <f t="shared" si="147"/>
        <v/>
      </c>
      <c r="V232" s="47" t="str">
        <f>IF(AND($BP$7&gt;0,OutputOsiris!$A232&lt;&gt;"9999999"),VLOOKUP(OutputOsiris!A232,$BM$9:$BP$1008,4,FALSE),"")</f>
        <v/>
      </c>
      <c r="W232" s="47" t="str">
        <f t="shared" si="148"/>
        <v/>
      </c>
      <c r="X232" s="47" t="str">
        <f>IF(AND($BU$7&gt;0,OutputOsiris!$A232&lt;&gt;"9999999"),VLOOKUP(OutputOsiris!A232,$BR$9:$BU$1008,4,FALSE),"")</f>
        <v/>
      </c>
      <c r="Y232" s="47" t="str">
        <f t="shared" si="149"/>
        <v/>
      </c>
      <c r="Z232" s="47" t="str">
        <f>IF(AND($BZ$7&gt;0,OutputOsiris!$A232&lt;&gt;"9999999"),VLOOKUP(OutputOsiris!A232,$BW$9:$BZ$1008,4,FALSE),"")</f>
        <v/>
      </c>
      <c r="AA232" s="47" t="str">
        <f t="shared" si="150"/>
        <v/>
      </c>
      <c r="AB232" s="47">
        <f t="shared" si="151"/>
        <v>0</v>
      </c>
      <c r="AC232" s="47">
        <f t="shared" si="152"/>
        <v>0</v>
      </c>
      <c r="AD232" s="47" t="str">
        <f t="shared" si="153"/>
        <v/>
      </c>
      <c r="AE232" s="48" t="str">
        <f>IF(ISBLANK(AF232),"",VLOOKUP(AD232,OutputOsiris!$A$9:$A$1008,1,FALSE))</f>
        <v/>
      </c>
      <c r="AF232" s="111"/>
      <c r="AG232" s="78"/>
      <c r="AH232" s="148" t="str">
        <f t="shared" si="127"/>
        <v/>
      </c>
      <c r="AI232" s="47" t="str">
        <f t="shared" si="154"/>
        <v/>
      </c>
      <c r="AJ232" s="48" t="str">
        <f>IF(ISBLANK(AK232),"",VLOOKUP(AI232,OutputOsiris!$A$9:$A$1008,1,FALSE))</f>
        <v/>
      </c>
      <c r="AK232" s="112"/>
      <c r="AL232" s="78"/>
      <c r="AM232" s="148" t="str">
        <f t="shared" si="128"/>
        <v/>
      </c>
      <c r="AN232" s="47" t="str">
        <f t="shared" si="155"/>
        <v/>
      </c>
      <c r="AO232" s="48" t="str">
        <f>IF(ISBLANK(AP232),"",VLOOKUP(AN232,OutputOsiris!$A$9:$A$1008,1,FALSE))</f>
        <v/>
      </c>
      <c r="AP232" s="111"/>
      <c r="AQ232" s="78"/>
      <c r="AR232" s="148" t="str">
        <f t="shared" si="129"/>
        <v/>
      </c>
      <c r="AS232" s="47" t="str">
        <f t="shared" si="156"/>
        <v/>
      </c>
      <c r="AT232" s="48" t="str">
        <f>IF(ISBLANK(AU232),"",VLOOKUP(AS232,OutputOsiris!$A$9:$A$1008,1,FALSE))</f>
        <v/>
      </c>
      <c r="AU232" s="111"/>
      <c r="AV232" s="78"/>
      <c r="AW232" s="148" t="str">
        <f t="shared" si="130"/>
        <v/>
      </c>
      <c r="AX232" s="47" t="str">
        <f t="shared" si="157"/>
        <v/>
      </c>
      <c r="AY232" s="48" t="str">
        <f>IF(ISBLANK(AZ232),"",VLOOKUP(AX232,OutputOsiris!$A$9:$A$1008,1,FALSE))</f>
        <v/>
      </c>
      <c r="AZ232" s="111"/>
      <c r="BA232" s="78"/>
      <c r="BB232" s="148" t="str">
        <f t="shared" si="131"/>
        <v/>
      </c>
      <c r="BC232" s="47" t="str">
        <f t="shared" si="158"/>
        <v/>
      </c>
      <c r="BD232" s="48" t="str">
        <f>IF(ISBLANK(BE232),"",VLOOKUP(BC232,OutputOsiris!$A$9:$A$1008,1,FALSE))</f>
        <v/>
      </c>
      <c r="BE232" s="111"/>
      <c r="BF232" s="78"/>
      <c r="BG232" s="148" t="str">
        <f t="shared" si="132"/>
        <v/>
      </c>
      <c r="BH232" s="47" t="str">
        <f t="shared" si="159"/>
        <v/>
      </c>
      <c r="BI232" s="48" t="str">
        <f>IF(ISBLANK(BJ232),"",VLOOKUP(BH232,OutputOsiris!$A$9:$A$1008,1,FALSE))</f>
        <v/>
      </c>
      <c r="BJ232" s="111"/>
      <c r="BK232" s="78"/>
      <c r="BL232" s="148" t="str">
        <f t="shared" si="133"/>
        <v/>
      </c>
      <c r="BM232" s="47" t="str">
        <f t="shared" si="160"/>
        <v/>
      </c>
      <c r="BN232" s="48" t="str">
        <f>IF(ISBLANK(BO232),"",VLOOKUP(BM232,OutputOsiris!$A$9:$A$1008,1,FALSE))</f>
        <v/>
      </c>
      <c r="BO232" s="111"/>
      <c r="BP232" s="78"/>
      <c r="BQ232" s="148" t="str">
        <f t="shared" si="134"/>
        <v/>
      </c>
      <c r="BR232" s="47" t="str">
        <f t="shared" si="161"/>
        <v/>
      </c>
      <c r="BS232" s="48" t="str">
        <f>IF(ISBLANK(BT232),"",VLOOKUP(BR232,OutputOsiris!$A$9:$A$1008,1,FALSE))</f>
        <v/>
      </c>
      <c r="BT232" s="111"/>
      <c r="BU232" s="78"/>
      <c r="BV232" s="148" t="str">
        <f t="shared" si="135"/>
        <v/>
      </c>
      <c r="BW232" s="47" t="str">
        <f t="shared" si="162"/>
        <v/>
      </c>
      <c r="BX232" s="48" t="str">
        <f>IF(ISBLANK(BY232),"",VLOOKUP(BW232,OutputOsiris!$A$9:$A$1008,1,FALSE))</f>
        <v/>
      </c>
      <c r="BY232" s="111"/>
      <c r="BZ232" s="78"/>
      <c r="CA232" s="148" t="str">
        <f t="shared" si="136"/>
        <v/>
      </c>
    </row>
    <row r="233" spans="1:79" x14ac:dyDescent="0.2">
      <c r="A233" s="47" t="str">
        <f>IF($H$1="Score",IF(OutputOsiris!A233&lt;&gt;"9999999",OutputOsiris!A233,""),"")</f>
        <v/>
      </c>
      <c r="B233" s="76" t="str">
        <f t="shared" si="137"/>
        <v/>
      </c>
      <c r="C233" s="143" t="str">
        <f t="shared" si="138"/>
        <v/>
      </c>
      <c r="D233" s="47" t="str">
        <f>IF($H$1="Cijfer",IF(OutputOsiris!A233&lt;&gt;"9999999",OutputOsiris!A233,""),"")</f>
        <v/>
      </c>
      <c r="E233" s="76" t="str">
        <f t="shared" si="139"/>
        <v/>
      </c>
      <c r="F233" s="143" t="str">
        <f t="shared" si="140"/>
        <v/>
      </c>
      <c r="G233" s="47" t="str">
        <f>IF(ISBLANK(OutputOsiris!B233),"",OutputOsiris!B233)</f>
        <v/>
      </c>
      <c r="H233" s="47">
        <f>IF(AND($AG$7&gt;0,OutputOsiris!$A233&lt;&gt;"9999999"),VLOOKUP(OutputOsiris!A233,$AD$9:$AG$1008,4,FALSE),"")</f>
        <v>0</v>
      </c>
      <c r="I233" s="47">
        <f t="shared" si="141"/>
        <v>0</v>
      </c>
      <c r="J233" s="47">
        <f>IF(AND($AL$7&gt;0,OutputOsiris!$A233&lt;&gt;"9999999"),VLOOKUP(OutputOsiris!A233,$AI$9:$AL$1008,4,FALSE),"")</f>
        <v>0</v>
      </c>
      <c r="K233" s="47">
        <f t="shared" si="142"/>
        <v>0</v>
      </c>
      <c r="L233" s="47" t="str">
        <f>IF(AND($AQ$7&gt;0,OutputOsiris!$A233&lt;&gt;"9999999"),VLOOKUP(OutputOsiris!A233,$AN$9:$AQ$1008,4,FALSE),"")</f>
        <v/>
      </c>
      <c r="M233" s="47" t="str">
        <f t="shared" si="143"/>
        <v/>
      </c>
      <c r="N233" s="47" t="str">
        <f>IF(AND($AV$7&gt;0,OutputOsiris!$A233&lt;&gt;"9999999"),VLOOKUP(OutputOsiris!A233,$AS$9:$AV$1008,4,FALSE),"")</f>
        <v/>
      </c>
      <c r="O233" s="47" t="str">
        <f t="shared" si="144"/>
        <v/>
      </c>
      <c r="P233" s="47" t="str">
        <f>IF(AND($BA$7&gt;0,OutputOsiris!$A233&lt;&gt;"9999999"),VLOOKUP(OutputOsiris!A233,$AX$9:$BA$1008,4,FALSE),"")</f>
        <v/>
      </c>
      <c r="Q233" s="47" t="str">
        <f t="shared" si="145"/>
        <v/>
      </c>
      <c r="R233" s="47" t="str">
        <f>IF(AND($BF$7&gt;0,OutputOsiris!$A233&lt;&gt;"9999999"),VLOOKUP(OutputOsiris!A233,$BC$9:$BF$1008,4,FALSE),"")</f>
        <v/>
      </c>
      <c r="S233" s="47" t="str">
        <f t="shared" si="146"/>
        <v/>
      </c>
      <c r="T233" s="47" t="str">
        <f>IF(AND($BK$7&gt;0,OutputOsiris!$A233&lt;&gt;"9999999"),VLOOKUP(OutputOsiris!A233,$BH$9:$BK$1008,4,FALSE),"")</f>
        <v/>
      </c>
      <c r="U233" s="47" t="str">
        <f t="shared" si="147"/>
        <v/>
      </c>
      <c r="V233" s="47" t="str">
        <f>IF(AND($BP$7&gt;0,OutputOsiris!$A233&lt;&gt;"9999999"),VLOOKUP(OutputOsiris!A233,$BM$9:$BP$1008,4,FALSE),"")</f>
        <v/>
      </c>
      <c r="W233" s="47" t="str">
        <f t="shared" si="148"/>
        <v/>
      </c>
      <c r="X233" s="47" t="str">
        <f>IF(AND($BU$7&gt;0,OutputOsiris!$A233&lt;&gt;"9999999"),VLOOKUP(OutputOsiris!A233,$BR$9:$BU$1008,4,FALSE),"")</f>
        <v/>
      </c>
      <c r="Y233" s="47" t="str">
        <f t="shared" si="149"/>
        <v/>
      </c>
      <c r="Z233" s="47" t="str">
        <f>IF(AND($BZ$7&gt;0,OutputOsiris!$A233&lt;&gt;"9999999"),VLOOKUP(OutputOsiris!A233,$BW$9:$BZ$1008,4,FALSE),"")</f>
        <v/>
      </c>
      <c r="AA233" s="47" t="str">
        <f t="shared" si="150"/>
        <v/>
      </c>
      <c r="AB233" s="47">
        <f t="shared" si="151"/>
        <v>0</v>
      </c>
      <c r="AC233" s="47">
        <f t="shared" si="152"/>
        <v>0</v>
      </c>
      <c r="AD233" s="47" t="str">
        <f t="shared" si="153"/>
        <v/>
      </c>
      <c r="AE233" s="48" t="str">
        <f>IF(ISBLANK(AF233),"",VLOOKUP(AD233,OutputOsiris!$A$9:$A$1008,1,FALSE))</f>
        <v/>
      </c>
      <c r="AF233" s="111"/>
      <c r="AG233" s="78"/>
      <c r="AH233" s="148" t="str">
        <f t="shared" si="127"/>
        <v/>
      </c>
      <c r="AI233" s="47" t="str">
        <f t="shared" si="154"/>
        <v/>
      </c>
      <c r="AJ233" s="48" t="str">
        <f>IF(ISBLANK(AK233),"",VLOOKUP(AI233,OutputOsiris!$A$9:$A$1008,1,FALSE))</f>
        <v/>
      </c>
      <c r="AK233" s="112"/>
      <c r="AL233" s="78"/>
      <c r="AM233" s="148" t="str">
        <f t="shared" si="128"/>
        <v/>
      </c>
      <c r="AN233" s="47" t="str">
        <f t="shared" si="155"/>
        <v/>
      </c>
      <c r="AO233" s="48" t="str">
        <f>IF(ISBLANK(AP233),"",VLOOKUP(AN233,OutputOsiris!$A$9:$A$1008,1,FALSE))</f>
        <v/>
      </c>
      <c r="AP233" s="111"/>
      <c r="AQ233" s="78"/>
      <c r="AR233" s="148" t="str">
        <f t="shared" si="129"/>
        <v/>
      </c>
      <c r="AS233" s="47" t="str">
        <f t="shared" si="156"/>
        <v/>
      </c>
      <c r="AT233" s="48" t="str">
        <f>IF(ISBLANK(AU233),"",VLOOKUP(AS233,OutputOsiris!$A$9:$A$1008,1,FALSE))</f>
        <v/>
      </c>
      <c r="AU233" s="111"/>
      <c r="AV233" s="78"/>
      <c r="AW233" s="148" t="str">
        <f t="shared" si="130"/>
        <v/>
      </c>
      <c r="AX233" s="47" t="str">
        <f t="shared" si="157"/>
        <v/>
      </c>
      <c r="AY233" s="48" t="str">
        <f>IF(ISBLANK(AZ233),"",VLOOKUP(AX233,OutputOsiris!$A$9:$A$1008,1,FALSE))</f>
        <v/>
      </c>
      <c r="AZ233" s="111"/>
      <c r="BA233" s="78"/>
      <c r="BB233" s="148" t="str">
        <f t="shared" si="131"/>
        <v/>
      </c>
      <c r="BC233" s="47" t="str">
        <f t="shared" si="158"/>
        <v/>
      </c>
      <c r="BD233" s="48" t="str">
        <f>IF(ISBLANK(BE233),"",VLOOKUP(BC233,OutputOsiris!$A$9:$A$1008,1,FALSE))</f>
        <v/>
      </c>
      <c r="BE233" s="111"/>
      <c r="BF233" s="78"/>
      <c r="BG233" s="148" t="str">
        <f t="shared" si="132"/>
        <v/>
      </c>
      <c r="BH233" s="47" t="str">
        <f t="shared" si="159"/>
        <v/>
      </c>
      <c r="BI233" s="48" t="str">
        <f>IF(ISBLANK(BJ233),"",VLOOKUP(BH233,OutputOsiris!$A$9:$A$1008,1,FALSE))</f>
        <v/>
      </c>
      <c r="BJ233" s="111"/>
      <c r="BK233" s="78"/>
      <c r="BL233" s="148" t="str">
        <f t="shared" si="133"/>
        <v/>
      </c>
      <c r="BM233" s="47" t="str">
        <f t="shared" si="160"/>
        <v/>
      </c>
      <c r="BN233" s="48" t="str">
        <f>IF(ISBLANK(BO233),"",VLOOKUP(BM233,OutputOsiris!$A$9:$A$1008,1,FALSE))</f>
        <v/>
      </c>
      <c r="BO233" s="111"/>
      <c r="BP233" s="78"/>
      <c r="BQ233" s="148" t="str">
        <f t="shared" si="134"/>
        <v/>
      </c>
      <c r="BR233" s="47" t="str">
        <f t="shared" si="161"/>
        <v/>
      </c>
      <c r="BS233" s="48" t="str">
        <f>IF(ISBLANK(BT233),"",VLOOKUP(BR233,OutputOsiris!$A$9:$A$1008,1,FALSE))</f>
        <v/>
      </c>
      <c r="BT233" s="111"/>
      <c r="BU233" s="78"/>
      <c r="BV233" s="148" t="str">
        <f t="shared" si="135"/>
        <v/>
      </c>
      <c r="BW233" s="47" t="str">
        <f t="shared" si="162"/>
        <v/>
      </c>
      <c r="BX233" s="48" t="str">
        <f>IF(ISBLANK(BY233),"",VLOOKUP(BW233,OutputOsiris!$A$9:$A$1008,1,FALSE))</f>
        <v/>
      </c>
      <c r="BY233" s="111"/>
      <c r="BZ233" s="78"/>
      <c r="CA233" s="148" t="str">
        <f t="shared" si="136"/>
        <v/>
      </c>
    </row>
    <row r="234" spans="1:79" x14ac:dyDescent="0.2">
      <c r="A234" s="47" t="str">
        <f>IF($H$1="Score",IF(OutputOsiris!A234&lt;&gt;"9999999",OutputOsiris!A234,""),"")</f>
        <v/>
      </c>
      <c r="B234" s="76" t="str">
        <f t="shared" si="137"/>
        <v/>
      </c>
      <c r="C234" s="143" t="str">
        <f t="shared" si="138"/>
        <v/>
      </c>
      <c r="D234" s="47" t="str">
        <f>IF($H$1="Cijfer",IF(OutputOsiris!A234&lt;&gt;"9999999",OutputOsiris!A234,""),"")</f>
        <v/>
      </c>
      <c r="E234" s="76" t="str">
        <f t="shared" si="139"/>
        <v/>
      </c>
      <c r="F234" s="143" t="str">
        <f t="shared" si="140"/>
        <v/>
      </c>
      <c r="G234" s="47" t="str">
        <f>IF(ISBLANK(OutputOsiris!B234),"",OutputOsiris!B234)</f>
        <v/>
      </c>
      <c r="H234" s="47">
        <f>IF(AND($AG$7&gt;0,OutputOsiris!$A234&lt;&gt;"9999999"),VLOOKUP(OutputOsiris!A234,$AD$9:$AG$1008,4,FALSE),"")</f>
        <v>0</v>
      </c>
      <c r="I234" s="47">
        <f t="shared" si="141"/>
        <v>0</v>
      </c>
      <c r="J234" s="47">
        <f>IF(AND($AL$7&gt;0,OutputOsiris!$A234&lt;&gt;"9999999"),VLOOKUP(OutputOsiris!A234,$AI$9:$AL$1008,4,FALSE),"")</f>
        <v>0</v>
      </c>
      <c r="K234" s="47">
        <f t="shared" si="142"/>
        <v>0</v>
      </c>
      <c r="L234" s="47" t="str">
        <f>IF(AND($AQ$7&gt;0,OutputOsiris!$A234&lt;&gt;"9999999"),VLOOKUP(OutputOsiris!A234,$AN$9:$AQ$1008,4,FALSE),"")</f>
        <v/>
      </c>
      <c r="M234" s="47" t="str">
        <f t="shared" si="143"/>
        <v/>
      </c>
      <c r="N234" s="47" t="str">
        <f>IF(AND($AV$7&gt;0,OutputOsiris!$A234&lt;&gt;"9999999"),VLOOKUP(OutputOsiris!A234,$AS$9:$AV$1008,4,FALSE),"")</f>
        <v/>
      </c>
      <c r="O234" s="47" t="str">
        <f t="shared" si="144"/>
        <v/>
      </c>
      <c r="P234" s="47" t="str">
        <f>IF(AND($BA$7&gt;0,OutputOsiris!$A234&lt;&gt;"9999999"),VLOOKUP(OutputOsiris!A234,$AX$9:$BA$1008,4,FALSE),"")</f>
        <v/>
      </c>
      <c r="Q234" s="47" t="str">
        <f t="shared" si="145"/>
        <v/>
      </c>
      <c r="R234" s="47" t="str">
        <f>IF(AND($BF$7&gt;0,OutputOsiris!$A234&lt;&gt;"9999999"),VLOOKUP(OutputOsiris!A234,$BC$9:$BF$1008,4,FALSE),"")</f>
        <v/>
      </c>
      <c r="S234" s="47" t="str">
        <f t="shared" si="146"/>
        <v/>
      </c>
      <c r="T234" s="47" t="str">
        <f>IF(AND($BK$7&gt;0,OutputOsiris!$A234&lt;&gt;"9999999"),VLOOKUP(OutputOsiris!A234,$BH$9:$BK$1008,4,FALSE),"")</f>
        <v/>
      </c>
      <c r="U234" s="47" t="str">
        <f t="shared" si="147"/>
        <v/>
      </c>
      <c r="V234" s="47" t="str">
        <f>IF(AND($BP$7&gt;0,OutputOsiris!$A234&lt;&gt;"9999999"),VLOOKUP(OutputOsiris!A234,$BM$9:$BP$1008,4,FALSE),"")</f>
        <v/>
      </c>
      <c r="W234" s="47" t="str">
        <f t="shared" si="148"/>
        <v/>
      </c>
      <c r="X234" s="47" t="str">
        <f>IF(AND($BU$7&gt;0,OutputOsiris!$A234&lt;&gt;"9999999"),VLOOKUP(OutputOsiris!A234,$BR$9:$BU$1008,4,FALSE),"")</f>
        <v/>
      </c>
      <c r="Y234" s="47" t="str">
        <f t="shared" si="149"/>
        <v/>
      </c>
      <c r="Z234" s="47" t="str">
        <f>IF(AND($BZ$7&gt;0,OutputOsiris!$A234&lt;&gt;"9999999"),VLOOKUP(OutputOsiris!A234,$BW$9:$BZ$1008,4,FALSE),"")</f>
        <v/>
      </c>
      <c r="AA234" s="47" t="str">
        <f t="shared" si="150"/>
        <v/>
      </c>
      <c r="AB234" s="47">
        <f t="shared" si="151"/>
        <v>0</v>
      </c>
      <c r="AC234" s="47">
        <f t="shared" si="152"/>
        <v>0</v>
      </c>
      <c r="AD234" s="47" t="str">
        <f t="shared" si="153"/>
        <v/>
      </c>
      <c r="AE234" s="48" t="str">
        <f>IF(ISBLANK(AF234),"",VLOOKUP(AD234,OutputOsiris!$A$9:$A$1008,1,FALSE))</f>
        <v/>
      </c>
      <c r="AF234" s="111"/>
      <c r="AG234" s="78"/>
      <c r="AH234" s="148" t="str">
        <f t="shared" si="127"/>
        <v/>
      </c>
      <c r="AI234" s="47" t="str">
        <f t="shared" si="154"/>
        <v/>
      </c>
      <c r="AJ234" s="48" t="str">
        <f>IF(ISBLANK(AK234),"",VLOOKUP(AI234,OutputOsiris!$A$9:$A$1008,1,FALSE))</f>
        <v/>
      </c>
      <c r="AK234" s="112"/>
      <c r="AL234" s="78"/>
      <c r="AM234" s="148" t="str">
        <f t="shared" si="128"/>
        <v/>
      </c>
      <c r="AN234" s="47" t="str">
        <f t="shared" si="155"/>
        <v/>
      </c>
      <c r="AO234" s="48" t="str">
        <f>IF(ISBLANK(AP234),"",VLOOKUP(AN234,OutputOsiris!$A$9:$A$1008,1,FALSE))</f>
        <v/>
      </c>
      <c r="AP234" s="111"/>
      <c r="AQ234" s="78"/>
      <c r="AR234" s="148" t="str">
        <f t="shared" si="129"/>
        <v/>
      </c>
      <c r="AS234" s="47" t="str">
        <f t="shared" si="156"/>
        <v/>
      </c>
      <c r="AT234" s="48" t="str">
        <f>IF(ISBLANK(AU234),"",VLOOKUP(AS234,OutputOsiris!$A$9:$A$1008,1,FALSE))</f>
        <v/>
      </c>
      <c r="AU234" s="111"/>
      <c r="AV234" s="78"/>
      <c r="AW234" s="148" t="str">
        <f t="shared" si="130"/>
        <v/>
      </c>
      <c r="AX234" s="47" t="str">
        <f t="shared" si="157"/>
        <v/>
      </c>
      <c r="AY234" s="48" t="str">
        <f>IF(ISBLANK(AZ234),"",VLOOKUP(AX234,OutputOsiris!$A$9:$A$1008,1,FALSE))</f>
        <v/>
      </c>
      <c r="AZ234" s="111"/>
      <c r="BA234" s="78"/>
      <c r="BB234" s="148" t="str">
        <f t="shared" si="131"/>
        <v/>
      </c>
      <c r="BC234" s="47" t="str">
        <f t="shared" si="158"/>
        <v/>
      </c>
      <c r="BD234" s="48" t="str">
        <f>IF(ISBLANK(BE234),"",VLOOKUP(BC234,OutputOsiris!$A$9:$A$1008,1,FALSE))</f>
        <v/>
      </c>
      <c r="BE234" s="111"/>
      <c r="BF234" s="78"/>
      <c r="BG234" s="148" t="str">
        <f t="shared" si="132"/>
        <v/>
      </c>
      <c r="BH234" s="47" t="str">
        <f t="shared" si="159"/>
        <v/>
      </c>
      <c r="BI234" s="48" t="str">
        <f>IF(ISBLANK(BJ234),"",VLOOKUP(BH234,OutputOsiris!$A$9:$A$1008,1,FALSE))</f>
        <v/>
      </c>
      <c r="BJ234" s="111"/>
      <c r="BK234" s="78"/>
      <c r="BL234" s="148" t="str">
        <f t="shared" si="133"/>
        <v/>
      </c>
      <c r="BM234" s="47" t="str">
        <f t="shared" si="160"/>
        <v/>
      </c>
      <c r="BN234" s="48" t="str">
        <f>IF(ISBLANK(BO234),"",VLOOKUP(BM234,OutputOsiris!$A$9:$A$1008,1,FALSE))</f>
        <v/>
      </c>
      <c r="BO234" s="111"/>
      <c r="BP234" s="78"/>
      <c r="BQ234" s="148" t="str">
        <f t="shared" si="134"/>
        <v/>
      </c>
      <c r="BR234" s="47" t="str">
        <f t="shared" si="161"/>
        <v/>
      </c>
      <c r="BS234" s="48" t="str">
        <f>IF(ISBLANK(BT234),"",VLOOKUP(BR234,OutputOsiris!$A$9:$A$1008,1,FALSE))</f>
        <v/>
      </c>
      <c r="BT234" s="111"/>
      <c r="BU234" s="78"/>
      <c r="BV234" s="148" t="str">
        <f t="shared" si="135"/>
        <v/>
      </c>
      <c r="BW234" s="47" t="str">
        <f t="shared" si="162"/>
        <v/>
      </c>
      <c r="BX234" s="48" t="str">
        <f>IF(ISBLANK(BY234),"",VLOOKUP(BW234,OutputOsiris!$A$9:$A$1008,1,FALSE))</f>
        <v/>
      </c>
      <c r="BY234" s="111"/>
      <c r="BZ234" s="78"/>
      <c r="CA234" s="148" t="str">
        <f t="shared" si="136"/>
        <v/>
      </c>
    </row>
    <row r="235" spans="1:79" x14ac:dyDescent="0.2">
      <c r="A235" s="47" t="str">
        <f>IF($H$1="Score",IF(OutputOsiris!A235&lt;&gt;"9999999",OutputOsiris!A235,""),"")</f>
        <v/>
      </c>
      <c r="B235" s="76" t="str">
        <f t="shared" si="137"/>
        <v/>
      </c>
      <c r="C235" s="143" t="str">
        <f t="shared" si="138"/>
        <v/>
      </c>
      <c r="D235" s="47" t="str">
        <f>IF($H$1="Cijfer",IF(OutputOsiris!A235&lt;&gt;"9999999",OutputOsiris!A235,""),"")</f>
        <v/>
      </c>
      <c r="E235" s="76" t="str">
        <f t="shared" si="139"/>
        <v/>
      </c>
      <c r="F235" s="143" t="str">
        <f t="shared" si="140"/>
        <v/>
      </c>
      <c r="G235" s="47" t="str">
        <f>IF(ISBLANK(OutputOsiris!B235),"",OutputOsiris!B235)</f>
        <v/>
      </c>
      <c r="H235" s="47">
        <f>IF(AND($AG$7&gt;0,OutputOsiris!$A235&lt;&gt;"9999999"),VLOOKUP(OutputOsiris!A235,$AD$9:$AG$1008,4,FALSE),"")</f>
        <v>0</v>
      </c>
      <c r="I235" s="47">
        <f t="shared" si="141"/>
        <v>0</v>
      </c>
      <c r="J235" s="47">
        <f>IF(AND($AL$7&gt;0,OutputOsiris!$A235&lt;&gt;"9999999"),VLOOKUP(OutputOsiris!A235,$AI$9:$AL$1008,4,FALSE),"")</f>
        <v>0</v>
      </c>
      <c r="K235" s="47">
        <f t="shared" si="142"/>
        <v>0</v>
      </c>
      <c r="L235" s="47" t="str">
        <f>IF(AND($AQ$7&gt;0,OutputOsiris!$A235&lt;&gt;"9999999"),VLOOKUP(OutputOsiris!A235,$AN$9:$AQ$1008,4,FALSE),"")</f>
        <v/>
      </c>
      <c r="M235" s="47" t="str">
        <f t="shared" si="143"/>
        <v/>
      </c>
      <c r="N235" s="47" t="str">
        <f>IF(AND($AV$7&gt;0,OutputOsiris!$A235&lt;&gt;"9999999"),VLOOKUP(OutputOsiris!A235,$AS$9:$AV$1008,4,FALSE),"")</f>
        <v/>
      </c>
      <c r="O235" s="47" t="str">
        <f t="shared" si="144"/>
        <v/>
      </c>
      <c r="P235" s="47" t="str">
        <f>IF(AND($BA$7&gt;0,OutputOsiris!$A235&lt;&gt;"9999999"),VLOOKUP(OutputOsiris!A235,$AX$9:$BA$1008,4,FALSE),"")</f>
        <v/>
      </c>
      <c r="Q235" s="47" t="str">
        <f t="shared" si="145"/>
        <v/>
      </c>
      <c r="R235" s="47" t="str">
        <f>IF(AND($BF$7&gt;0,OutputOsiris!$A235&lt;&gt;"9999999"),VLOOKUP(OutputOsiris!A235,$BC$9:$BF$1008,4,FALSE),"")</f>
        <v/>
      </c>
      <c r="S235" s="47" t="str">
        <f t="shared" si="146"/>
        <v/>
      </c>
      <c r="T235" s="47" t="str">
        <f>IF(AND($BK$7&gt;0,OutputOsiris!$A235&lt;&gt;"9999999"),VLOOKUP(OutputOsiris!A235,$BH$9:$BK$1008,4,FALSE),"")</f>
        <v/>
      </c>
      <c r="U235" s="47" t="str">
        <f t="shared" si="147"/>
        <v/>
      </c>
      <c r="V235" s="47" t="str">
        <f>IF(AND($BP$7&gt;0,OutputOsiris!$A235&lt;&gt;"9999999"),VLOOKUP(OutputOsiris!A235,$BM$9:$BP$1008,4,FALSE),"")</f>
        <v/>
      </c>
      <c r="W235" s="47" t="str">
        <f t="shared" si="148"/>
        <v/>
      </c>
      <c r="X235" s="47" t="str">
        <f>IF(AND($BU$7&gt;0,OutputOsiris!$A235&lt;&gt;"9999999"),VLOOKUP(OutputOsiris!A235,$BR$9:$BU$1008,4,FALSE),"")</f>
        <v/>
      </c>
      <c r="Y235" s="47" t="str">
        <f t="shared" si="149"/>
        <v/>
      </c>
      <c r="Z235" s="47" t="str">
        <f>IF(AND($BZ$7&gt;0,OutputOsiris!$A235&lt;&gt;"9999999"),VLOOKUP(OutputOsiris!A235,$BW$9:$BZ$1008,4,FALSE),"")</f>
        <v/>
      </c>
      <c r="AA235" s="47" t="str">
        <f t="shared" si="150"/>
        <v/>
      </c>
      <c r="AB235" s="47">
        <f t="shared" si="151"/>
        <v>0</v>
      </c>
      <c r="AC235" s="47">
        <f t="shared" si="152"/>
        <v>0</v>
      </c>
      <c r="AD235" s="47" t="str">
        <f t="shared" si="153"/>
        <v/>
      </c>
      <c r="AE235" s="48" t="str">
        <f>IF(ISBLANK(AF235),"",VLOOKUP(AD235,OutputOsiris!$A$9:$A$1008,1,FALSE))</f>
        <v/>
      </c>
      <c r="AF235" s="111"/>
      <c r="AG235" s="78"/>
      <c r="AH235" s="148" t="str">
        <f t="shared" si="127"/>
        <v/>
      </c>
      <c r="AI235" s="47" t="str">
        <f t="shared" si="154"/>
        <v/>
      </c>
      <c r="AJ235" s="48" t="str">
        <f>IF(ISBLANK(AK235),"",VLOOKUP(AI235,OutputOsiris!$A$9:$A$1008,1,FALSE))</f>
        <v/>
      </c>
      <c r="AK235" s="112"/>
      <c r="AL235" s="78"/>
      <c r="AM235" s="148" t="str">
        <f t="shared" si="128"/>
        <v/>
      </c>
      <c r="AN235" s="47" t="str">
        <f t="shared" si="155"/>
        <v/>
      </c>
      <c r="AO235" s="48" t="str">
        <f>IF(ISBLANK(AP235),"",VLOOKUP(AN235,OutputOsiris!$A$9:$A$1008,1,FALSE))</f>
        <v/>
      </c>
      <c r="AP235" s="111"/>
      <c r="AQ235" s="78"/>
      <c r="AR235" s="148" t="str">
        <f t="shared" si="129"/>
        <v/>
      </c>
      <c r="AS235" s="47" t="str">
        <f t="shared" si="156"/>
        <v/>
      </c>
      <c r="AT235" s="48" t="str">
        <f>IF(ISBLANK(AU235),"",VLOOKUP(AS235,OutputOsiris!$A$9:$A$1008,1,FALSE))</f>
        <v/>
      </c>
      <c r="AU235" s="111"/>
      <c r="AV235" s="78"/>
      <c r="AW235" s="148" t="str">
        <f t="shared" si="130"/>
        <v/>
      </c>
      <c r="AX235" s="47" t="str">
        <f t="shared" si="157"/>
        <v/>
      </c>
      <c r="AY235" s="48" t="str">
        <f>IF(ISBLANK(AZ235),"",VLOOKUP(AX235,OutputOsiris!$A$9:$A$1008,1,FALSE))</f>
        <v/>
      </c>
      <c r="AZ235" s="111"/>
      <c r="BA235" s="78"/>
      <c r="BB235" s="148" t="str">
        <f t="shared" si="131"/>
        <v/>
      </c>
      <c r="BC235" s="47" t="str">
        <f t="shared" si="158"/>
        <v/>
      </c>
      <c r="BD235" s="48" t="str">
        <f>IF(ISBLANK(BE235),"",VLOOKUP(BC235,OutputOsiris!$A$9:$A$1008,1,FALSE))</f>
        <v/>
      </c>
      <c r="BE235" s="111"/>
      <c r="BF235" s="78"/>
      <c r="BG235" s="148" t="str">
        <f t="shared" si="132"/>
        <v/>
      </c>
      <c r="BH235" s="47" t="str">
        <f t="shared" si="159"/>
        <v/>
      </c>
      <c r="BI235" s="48" t="str">
        <f>IF(ISBLANK(BJ235),"",VLOOKUP(BH235,OutputOsiris!$A$9:$A$1008,1,FALSE))</f>
        <v/>
      </c>
      <c r="BJ235" s="111"/>
      <c r="BK235" s="78"/>
      <c r="BL235" s="148" t="str">
        <f t="shared" si="133"/>
        <v/>
      </c>
      <c r="BM235" s="47" t="str">
        <f t="shared" si="160"/>
        <v/>
      </c>
      <c r="BN235" s="48" t="str">
        <f>IF(ISBLANK(BO235),"",VLOOKUP(BM235,OutputOsiris!$A$9:$A$1008,1,FALSE))</f>
        <v/>
      </c>
      <c r="BO235" s="111"/>
      <c r="BP235" s="78"/>
      <c r="BQ235" s="148" t="str">
        <f t="shared" si="134"/>
        <v/>
      </c>
      <c r="BR235" s="47" t="str">
        <f t="shared" si="161"/>
        <v/>
      </c>
      <c r="BS235" s="48" t="str">
        <f>IF(ISBLANK(BT235),"",VLOOKUP(BR235,OutputOsiris!$A$9:$A$1008,1,FALSE))</f>
        <v/>
      </c>
      <c r="BT235" s="111"/>
      <c r="BU235" s="78"/>
      <c r="BV235" s="148" t="str">
        <f t="shared" si="135"/>
        <v/>
      </c>
      <c r="BW235" s="47" t="str">
        <f t="shared" si="162"/>
        <v/>
      </c>
      <c r="BX235" s="48" t="str">
        <f>IF(ISBLANK(BY235),"",VLOOKUP(BW235,OutputOsiris!$A$9:$A$1008,1,FALSE))</f>
        <v/>
      </c>
      <c r="BY235" s="111"/>
      <c r="BZ235" s="78"/>
      <c r="CA235" s="148" t="str">
        <f t="shared" si="136"/>
        <v/>
      </c>
    </row>
    <row r="236" spans="1:79" x14ac:dyDescent="0.2">
      <c r="A236" s="47" t="str">
        <f>IF($H$1="Score",IF(OutputOsiris!A236&lt;&gt;"9999999",OutputOsiris!A236,""),"")</f>
        <v/>
      </c>
      <c r="B236" s="76" t="str">
        <f t="shared" si="137"/>
        <v/>
      </c>
      <c r="C236" s="143" t="str">
        <f t="shared" si="138"/>
        <v/>
      </c>
      <c r="D236" s="47" t="str">
        <f>IF($H$1="Cijfer",IF(OutputOsiris!A236&lt;&gt;"9999999",OutputOsiris!A236,""),"")</f>
        <v/>
      </c>
      <c r="E236" s="76" t="str">
        <f t="shared" si="139"/>
        <v/>
      </c>
      <c r="F236" s="143" t="str">
        <f t="shared" si="140"/>
        <v/>
      </c>
      <c r="G236" s="47" t="str">
        <f>IF(ISBLANK(OutputOsiris!B236),"",OutputOsiris!B236)</f>
        <v/>
      </c>
      <c r="H236" s="47">
        <f>IF(AND($AG$7&gt;0,OutputOsiris!$A236&lt;&gt;"9999999"),VLOOKUP(OutputOsiris!A236,$AD$9:$AG$1008,4,FALSE),"")</f>
        <v>0</v>
      </c>
      <c r="I236" s="47">
        <f t="shared" si="141"/>
        <v>0</v>
      </c>
      <c r="J236" s="47">
        <f>IF(AND($AL$7&gt;0,OutputOsiris!$A236&lt;&gt;"9999999"),VLOOKUP(OutputOsiris!A236,$AI$9:$AL$1008,4,FALSE),"")</f>
        <v>0</v>
      </c>
      <c r="K236" s="47">
        <f t="shared" si="142"/>
        <v>0</v>
      </c>
      <c r="L236" s="47" t="str">
        <f>IF(AND($AQ$7&gt;0,OutputOsiris!$A236&lt;&gt;"9999999"),VLOOKUP(OutputOsiris!A236,$AN$9:$AQ$1008,4,FALSE),"")</f>
        <v/>
      </c>
      <c r="M236" s="47" t="str">
        <f t="shared" si="143"/>
        <v/>
      </c>
      <c r="N236" s="47" t="str">
        <f>IF(AND($AV$7&gt;0,OutputOsiris!$A236&lt;&gt;"9999999"),VLOOKUP(OutputOsiris!A236,$AS$9:$AV$1008,4,FALSE),"")</f>
        <v/>
      </c>
      <c r="O236" s="47" t="str">
        <f t="shared" si="144"/>
        <v/>
      </c>
      <c r="P236" s="47" t="str">
        <f>IF(AND($BA$7&gt;0,OutputOsiris!$A236&lt;&gt;"9999999"),VLOOKUP(OutputOsiris!A236,$AX$9:$BA$1008,4,FALSE),"")</f>
        <v/>
      </c>
      <c r="Q236" s="47" t="str">
        <f t="shared" si="145"/>
        <v/>
      </c>
      <c r="R236" s="47" t="str">
        <f>IF(AND($BF$7&gt;0,OutputOsiris!$A236&lt;&gt;"9999999"),VLOOKUP(OutputOsiris!A236,$BC$9:$BF$1008,4,FALSE),"")</f>
        <v/>
      </c>
      <c r="S236" s="47" t="str">
        <f t="shared" si="146"/>
        <v/>
      </c>
      <c r="T236" s="47" t="str">
        <f>IF(AND($BK$7&gt;0,OutputOsiris!$A236&lt;&gt;"9999999"),VLOOKUP(OutputOsiris!A236,$BH$9:$BK$1008,4,FALSE),"")</f>
        <v/>
      </c>
      <c r="U236" s="47" t="str">
        <f t="shared" si="147"/>
        <v/>
      </c>
      <c r="V236" s="47" t="str">
        <f>IF(AND($BP$7&gt;0,OutputOsiris!$A236&lt;&gt;"9999999"),VLOOKUP(OutputOsiris!A236,$BM$9:$BP$1008,4,FALSE),"")</f>
        <v/>
      </c>
      <c r="W236" s="47" t="str">
        <f t="shared" si="148"/>
        <v/>
      </c>
      <c r="X236" s="47" t="str">
        <f>IF(AND($BU$7&gt;0,OutputOsiris!$A236&lt;&gt;"9999999"),VLOOKUP(OutputOsiris!A236,$BR$9:$BU$1008,4,FALSE),"")</f>
        <v/>
      </c>
      <c r="Y236" s="47" t="str">
        <f t="shared" si="149"/>
        <v/>
      </c>
      <c r="Z236" s="47" t="str">
        <f>IF(AND($BZ$7&gt;0,OutputOsiris!$A236&lt;&gt;"9999999"),VLOOKUP(OutputOsiris!A236,$BW$9:$BZ$1008,4,FALSE),"")</f>
        <v/>
      </c>
      <c r="AA236" s="47" t="str">
        <f t="shared" si="150"/>
        <v/>
      </c>
      <c r="AB236" s="47">
        <f t="shared" si="151"/>
        <v>0</v>
      </c>
      <c r="AC236" s="47">
        <f t="shared" si="152"/>
        <v>0</v>
      </c>
      <c r="AD236" s="47" t="str">
        <f t="shared" si="153"/>
        <v/>
      </c>
      <c r="AE236" s="48" t="str">
        <f>IF(ISBLANK(AF236),"",VLOOKUP(AD236,OutputOsiris!$A$9:$A$1008,1,FALSE))</f>
        <v/>
      </c>
      <c r="AF236" s="111"/>
      <c r="AG236" s="78"/>
      <c r="AH236" s="148" t="str">
        <f t="shared" si="127"/>
        <v/>
      </c>
      <c r="AI236" s="47" t="str">
        <f t="shared" si="154"/>
        <v/>
      </c>
      <c r="AJ236" s="48" t="str">
        <f>IF(ISBLANK(AK236),"",VLOOKUP(AI236,OutputOsiris!$A$9:$A$1008,1,FALSE))</f>
        <v/>
      </c>
      <c r="AK236" s="112"/>
      <c r="AL236" s="78"/>
      <c r="AM236" s="148" t="str">
        <f t="shared" si="128"/>
        <v/>
      </c>
      <c r="AN236" s="47" t="str">
        <f t="shared" si="155"/>
        <v/>
      </c>
      <c r="AO236" s="48" t="str">
        <f>IF(ISBLANK(AP236),"",VLOOKUP(AN236,OutputOsiris!$A$9:$A$1008,1,FALSE))</f>
        <v/>
      </c>
      <c r="AP236" s="111"/>
      <c r="AQ236" s="78"/>
      <c r="AR236" s="148" t="str">
        <f t="shared" si="129"/>
        <v/>
      </c>
      <c r="AS236" s="47" t="str">
        <f t="shared" si="156"/>
        <v/>
      </c>
      <c r="AT236" s="48" t="str">
        <f>IF(ISBLANK(AU236),"",VLOOKUP(AS236,OutputOsiris!$A$9:$A$1008,1,FALSE))</f>
        <v/>
      </c>
      <c r="AU236" s="111"/>
      <c r="AV236" s="78"/>
      <c r="AW236" s="148" t="str">
        <f t="shared" si="130"/>
        <v/>
      </c>
      <c r="AX236" s="47" t="str">
        <f t="shared" si="157"/>
        <v/>
      </c>
      <c r="AY236" s="48" t="str">
        <f>IF(ISBLANK(AZ236),"",VLOOKUP(AX236,OutputOsiris!$A$9:$A$1008,1,FALSE))</f>
        <v/>
      </c>
      <c r="AZ236" s="111"/>
      <c r="BA236" s="78"/>
      <c r="BB236" s="148" t="str">
        <f t="shared" si="131"/>
        <v/>
      </c>
      <c r="BC236" s="47" t="str">
        <f t="shared" si="158"/>
        <v/>
      </c>
      <c r="BD236" s="48" t="str">
        <f>IF(ISBLANK(BE236),"",VLOOKUP(BC236,OutputOsiris!$A$9:$A$1008,1,FALSE))</f>
        <v/>
      </c>
      <c r="BE236" s="111"/>
      <c r="BF236" s="78"/>
      <c r="BG236" s="148" t="str">
        <f t="shared" si="132"/>
        <v/>
      </c>
      <c r="BH236" s="47" t="str">
        <f t="shared" si="159"/>
        <v/>
      </c>
      <c r="BI236" s="48" t="str">
        <f>IF(ISBLANK(BJ236),"",VLOOKUP(BH236,OutputOsiris!$A$9:$A$1008,1,FALSE))</f>
        <v/>
      </c>
      <c r="BJ236" s="111"/>
      <c r="BK236" s="78"/>
      <c r="BL236" s="148" t="str">
        <f t="shared" si="133"/>
        <v/>
      </c>
      <c r="BM236" s="47" t="str">
        <f t="shared" si="160"/>
        <v/>
      </c>
      <c r="BN236" s="48" t="str">
        <f>IF(ISBLANK(BO236),"",VLOOKUP(BM236,OutputOsiris!$A$9:$A$1008,1,FALSE))</f>
        <v/>
      </c>
      <c r="BO236" s="111"/>
      <c r="BP236" s="78"/>
      <c r="BQ236" s="148" t="str">
        <f t="shared" si="134"/>
        <v/>
      </c>
      <c r="BR236" s="47" t="str">
        <f t="shared" si="161"/>
        <v/>
      </c>
      <c r="BS236" s="48" t="str">
        <f>IF(ISBLANK(BT236),"",VLOOKUP(BR236,OutputOsiris!$A$9:$A$1008,1,FALSE))</f>
        <v/>
      </c>
      <c r="BT236" s="111"/>
      <c r="BU236" s="78"/>
      <c r="BV236" s="148" t="str">
        <f t="shared" si="135"/>
        <v/>
      </c>
      <c r="BW236" s="47" t="str">
        <f t="shared" si="162"/>
        <v/>
      </c>
      <c r="BX236" s="48" t="str">
        <f>IF(ISBLANK(BY236),"",VLOOKUP(BW236,OutputOsiris!$A$9:$A$1008,1,FALSE))</f>
        <v/>
      </c>
      <c r="BY236" s="111"/>
      <c r="BZ236" s="78"/>
      <c r="CA236" s="148" t="str">
        <f t="shared" si="136"/>
        <v/>
      </c>
    </row>
    <row r="237" spans="1:79" x14ac:dyDescent="0.2">
      <c r="A237" s="47" t="str">
        <f>IF($H$1="Score",IF(OutputOsiris!A237&lt;&gt;"9999999",OutputOsiris!A237,""),"")</f>
        <v/>
      </c>
      <c r="B237" s="76" t="str">
        <f t="shared" si="137"/>
        <v/>
      </c>
      <c r="C237" s="143" t="str">
        <f t="shared" si="138"/>
        <v/>
      </c>
      <c r="D237" s="47" t="str">
        <f>IF($H$1="Cijfer",IF(OutputOsiris!A237&lt;&gt;"9999999",OutputOsiris!A237,""),"")</f>
        <v/>
      </c>
      <c r="E237" s="76" t="str">
        <f t="shared" si="139"/>
        <v/>
      </c>
      <c r="F237" s="143" t="str">
        <f t="shared" si="140"/>
        <v/>
      </c>
      <c r="G237" s="47" t="str">
        <f>IF(ISBLANK(OutputOsiris!B237),"",OutputOsiris!B237)</f>
        <v/>
      </c>
      <c r="H237" s="47">
        <f>IF(AND($AG$7&gt;0,OutputOsiris!$A237&lt;&gt;"9999999"),VLOOKUP(OutputOsiris!A237,$AD$9:$AG$1008,4,FALSE),"")</f>
        <v>0</v>
      </c>
      <c r="I237" s="47">
        <f t="shared" si="141"/>
        <v>0</v>
      </c>
      <c r="J237" s="47">
        <f>IF(AND($AL$7&gt;0,OutputOsiris!$A237&lt;&gt;"9999999"),VLOOKUP(OutputOsiris!A237,$AI$9:$AL$1008,4,FALSE),"")</f>
        <v>0</v>
      </c>
      <c r="K237" s="47">
        <f t="shared" si="142"/>
        <v>0</v>
      </c>
      <c r="L237" s="47" t="str">
        <f>IF(AND($AQ$7&gt;0,OutputOsiris!$A237&lt;&gt;"9999999"),VLOOKUP(OutputOsiris!A237,$AN$9:$AQ$1008,4,FALSE),"")</f>
        <v/>
      </c>
      <c r="M237" s="47" t="str">
        <f t="shared" si="143"/>
        <v/>
      </c>
      <c r="N237" s="47" t="str">
        <f>IF(AND($AV$7&gt;0,OutputOsiris!$A237&lt;&gt;"9999999"),VLOOKUP(OutputOsiris!A237,$AS$9:$AV$1008,4,FALSE),"")</f>
        <v/>
      </c>
      <c r="O237" s="47" t="str">
        <f t="shared" si="144"/>
        <v/>
      </c>
      <c r="P237" s="47" t="str">
        <f>IF(AND($BA$7&gt;0,OutputOsiris!$A237&lt;&gt;"9999999"),VLOOKUP(OutputOsiris!A237,$AX$9:$BA$1008,4,FALSE),"")</f>
        <v/>
      </c>
      <c r="Q237" s="47" t="str">
        <f t="shared" si="145"/>
        <v/>
      </c>
      <c r="R237" s="47" t="str">
        <f>IF(AND($BF$7&gt;0,OutputOsiris!$A237&lt;&gt;"9999999"),VLOOKUP(OutputOsiris!A237,$BC$9:$BF$1008,4,FALSE),"")</f>
        <v/>
      </c>
      <c r="S237" s="47" t="str">
        <f t="shared" si="146"/>
        <v/>
      </c>
      <c r="T237" s="47" t="str">
        <f>IF(AND($BK$7&gt;0,OutputOsiris!$A237&lt;&gt;"9999999"),VLOOKUP(OutputOsiris!A237,$BH$9:$BK$1008,4,FALSE),"")</f>
        <v/>
      </c>
      <c r="U237" s="47" t="str">
        <f t="shared" si="147"/>
        <v/>
      </c>
      <c r="V237" s="47" t="str">
        <f>IF(AND($BP$7&gt;0,OutputOsiris!$A237&lt;&gt;"9999999"),VLOOKUP(OutputOsiris!A237,$BM$9:$BP$1008,4,FALSE),"")</f>
        <v/>
      </c>
      <c r="W237" s="47" t="str">
        <f t="shared" si="148"/>
        <v/>
      </c>
      <c r="X237" s="47" t="str">
        <f>IF(AND($BU$7&gt;0,OutputOsiris!$A237&lt;&gt;"9999999"),VLOOKUP(OutputOsiris!A237,$BR$9:$BU$1008,4,FALSE),"")</f>
        <v/>
      </c>
      <c r="Y237" s="47" t="str">
        <f t="shared" si="149"/>
        <v/>
      </c>
      <c r="Z237" s="47" t="str">
        <f>IF(AND($BZ$7&gt;0,OutputOsiris!$A237&lt;&gt;"9999999"),VLOOKUP(OutputOsiris!A237,$BW$9:$BZ$1008,4,FALSE),"")</f>
        <v/>
      </c>
      <c r="AA237" s="47" t="str">
        <f t="shared" si="150"/>
        <v/>
      </c>
      <c r="AB237" s="47">
        <f t="shared" si="151"/>
        <v>0</v>
      </c>
      <c r="AC237" s="47">
        <f t="shared" si="152"/>
        <v>0</v>
      </c>
      <c r="AD237" s="47" t="str">
        <f t="shared" si="153"/>
        <v/>
      </c>
      <c r="AE237" s="48" t="str">
        <f>IF(ISBLANK(AF237),"",VLOOKUP(AD237,OutputOsiris!$A$9:$A$1008,1,FALSE))</f>
        <v/>
      </c>
      <c r="AF237" s="111"/>
      <c r="AG237" s="78"/>
      <c r="AH237" s="148" t="str">
        <f t="shared" si="127"/>
        <v/>
      </c>
      <c r="AI237" s="47" t="str">
        <f t="shared" si="154"/>
        <v/>
      </c>
      <c r="AJ237" s="48" t="str">
        <f>IF(ISBLANK(AK237),"",VLOOKUP(AI237,OutputOsiris!$A$9:$A$1008,1,FALSE))</f>
        <v/>
      </c>
      <c r="AK237" s="112"/>
      <c r="AL237" s="78"/>
      <c r="AM237" s="148" t="str">
        <f t="shared" si="128"/>
        <v/>
      </c>
      <c r="AN237" s="47" t="str">
        <f t="shared" si="155"/>
        <v/>
      </c>
      <c r="AO237" s="48" t="str">
        <f>IF(ISBLANK(AP237),"",VLOOKUP(AN237,OutputOsiris!$A$9:$A$1008,1,FALSE))</f>
        <v/>
      </c>
      <c r="AP237" s="111"/>
      <c r="AQ237" s="78"/>
      <c r="AR237" s="148" t="str">
        <f t="shared" si="129"/>
        <v/>
      </c>
      <c r="AS237" s="47" t="str">
        <f t="shared" si="156"/>
        <v/>
      </c>
      <c r="AT237" s="48" t="str">
        <f>IF(ISBLANK(AU237),"",VLOOKUP(AS237,OutputOsiris!$A$9:$A$1008,1,FALSE))</f>
        <v/>
      </c>
      <c r="AU237" s="111"/>
      <c r="AV237" s="78"/>
      <c r="AW237" s="148" t="str">
        <f t="shared" si="130"/>
        <v/>
      </c>
      <c r="AX237" s="47" t="str">
        <f t="shared" si="157"/>
        <v/>
      </c>
      <c r="AY237" s="48" t="str">
        <f>IF(ISBLANK(AZ237),"",VLOOKUP(AX237,OutputOsiris!$A$9:$A$1008,1,FALSE))</f>
        <v/>
      </c>
      <c r="AZ237" s="111"/>
      <c r="BA237" s="78"/>
      <c r="BB237" s="148" t="str">
        <f t="shared" si="131"/>
        <v/>
      </c>
      <c r="BC237" s="47" t="str">
        <f t="shared" si="158"/>
        <v/>
      </c>
      <c r="BD237" s="48" t="str">
        <f>IF(ISBLANK(BE237),"",VLOOKUP(BC237,OutputOsiris!$A$9:$A$1008,1,FALSE))</f>
        <v/>
      </c>
      <c r="BE237" s="111"/>
      <c r="BF237" s="78"/>
      <c r="BG237" s="148" t="str">
        <f t="shared" si="132"/>
        <v/>
      </c>
      <c r="BH237" s="47" t="str">
        <f t="shared" si="159"/>
        <v/>
      </c>
      <c r="BI237" s="48" t="str">
        <f>IF(ISBLANK(BJ237),"",VLOOKUP(BH237,OutputOsiris!$A$9:$A$1008,1,FALSE))</f>
        <v/>
      </c>
      <c r="BJ237" s="111"/>
      <c r="BK237" s="78"/>
      <c r="BL237" s="148" t="str">
        <f t="shared" si="133"/>
        <v/>
      </c>
      <c r="BM237" s="47" t="str">
        <f t="shared" si="160"/>
        <v/>
      </c>
      <c r="BN237" s="48" t="str">
        <f>IF(ISBLANK(BO237),"",VLOOKUP(BM237,OutputOsiris!$A$9:$A$1008,1,FALSE))</f>
        <v/>
      </c>
      <c r="BO237" s="111"/>
      <c r="BP237" s="78"/>
      <c r="BQ237" s="148" t="str">
        <f t="shared" si="134"/>
        <v/>
      </c>
      <c r="BR237" s="47" t="str">
        <f t="shared" si="161"/>
        <v/>
      </c>
      <c r="BS237" s="48" t="str">
        <f>IF(ISBLANK(BT237),"",VLOOKUP(BR237,OutputOsiris!$A$9:$A$1008,1,FALSE))</f>
        <v/>
      </c>
      <c r="BT237" s="111"/>
      <c r="BU237" s="78"/>
      <c r="BV237" s="148" t="str">
        <f t="shared" si="135"/>
        <v/>
      </c>
      <c r="BW237" s="47" t="str">
        <f t="shared" si="162"/>
        <v/>
      </c>
      <c r="BX237" s="48" t="str">
        <f>IF(ISBLANK(BY237),"",VLOOKUP(BW237,OutputOsiris!$A$9:$A$1008,1,FALSE))</f>
        <v/>
      </c>
      <c r="BY237" s="111"/>
      <c r="BZ237" s="78"/>
      <c r="CA237" s="148" t="str">
        <f t="shared" si="136"/>
        <v/>
      </c>
    </row>
    <row r="238" spans="1:79" x14ac:dyDescent="0.2">
      <c r="A238" s="47" t="str">
        <f>IF($H$1="Score",IF(OutputOsiris!A238&lt;&gt;"9999999",OutputOsiris!A238,""),"")</f>
        <v/>
      </c>
      <c r="B238" s="76" t="str">
        <f t="shared" si="137"/>
        <v/>
      </c>
      <c r="C238" s="143" t="str">
        <f t="shared" si="138"/>
        <v/>
      </c>
      <c r="D238" s="47" t="str">
        <f>IF($H$1="Cijfer",IF(OutputOsiris!A238&lt;&gt;"9999999",OutputOsiris!A238,""),"")</f>
        <v/>
      </c>
      <c r="E238" s="76" t="str">
        <f t="shared" si="139"/>
        <v/>
      </c>
      <c r="F238" s="143" t="str">
        <f t="shared" si="140"/>
        <v/>
      </c>
      <c r="G238" s="47" t="str">
        <f>IF(ISBLANK(OutputOsiris!B238),"",OutputOsiris!B238)</f>
        <v/>
      </c>
      <c r="H238" s="47">
        <f>IF(AND($AG$7&gt;0,OutputOsiris!$A238&lt;&gt;"9999999"),VLOOKUP(OutputOsiris!A238,$AD$9:$AG$1008,4,FALSE),"")</f>
        <v>0</v>
      </c>
      <c r="I238" s="47">
        <f t="shared" si="141"/>
        <v>0</v>
      </c>
      <c r="J238" s="47">
        <f>IF(AND($AL$7&gt;0,OutputOsiris!$A238&lt;&gt;"9999999"),VLOOKUP(OutputOsiris!A238,$AI$9:$AL$1008,4,FALSE),"")</f>
        <v>0</v>
      </c>
      <c r="K238" s="47">
        <f t="shared" si="142"/>
        <v>0</v>
      </c>
      <c r="L238" s="47" t="str">
        <f>IF(AND($AQ$7&gt;0,OutputOsiris!$A238&lt;&gt;"9999999"),VLOOKUP(OutputOsiris!A238,$AN$9:$AQ$1008,4,FALSE),"")</f>
        <v/>
      </c>
      <c r="M238" s="47" t="str">
        <f t="shared" si="143"/>
        <v/>
      </c>
      <c r="N238" s="47" t="str">
        <f>IF(AND($AV$7&gt;0,OutputOsiris!$A238&lt;&gt;"9999999"),VLOOKUP(OutputOsiris!A238,$AS$9:$AV$1008,4,FALSE),"")</f>
        <v/>
      </c>
      <c r="O238" s="47" t="str">
        <f t="shared" si="144"/>
        <v/>
      </c>
      <c r="P238" s="47" t="str">
        <f>IF(AND($BA$7&gt;0,OutputOsiris!$A238&lt;&gt;"9999999"),VLOOKUP(OutputOsiris!A238,$AX$9:$BA$1008,4,FALSE),"")</f>
        <v/>
      </c>
      <c r="Q238" s="47" t="str">
        <f t="shared" si="145"/>
        <v/>
      </c>
      <c r="R238" s="47" t="str">
        <f>IF(AND($BF$7&gt;0,OutputOsiris!$A238&lt;&gt;"9999999"),VLOOKUP(OutputOsiris!A238,$BC$9:$BF$1008,4,FALSE),"")</f>
        <v/>
      </c>
      <c r="S238" s="47" t="str">
        <f t="shared" si="146"/>
        <v/>
      </c>
      <c r="T238" s="47" t="str">
        <f>IF(AND($BK$7&gt;0,OutputOsiris!$A238&lt;&gt;"9999999"),VLOOKUP(OutputOsiris!A238,$BH$9:$BK$1008,4,FALSE),"")</f>
        <v/>
      </c>
      <c r="U238" s="47" t="str">
        <f t="shared" si="147"/>
        <v/>
      </c>
      <c r="V238" s="47" t="str">
        <f>IF(AND($BP$7&gt;0,OutputOsiris!$A238&lt;&gt;"9999999"),VLOOKUP(OutputOsiris!A238,$BM$9:$BP$1008,4,FALSE),"")</f>
        <v/>
      </c>
      <c r="W238" s="47" t="str">
        <f t="shared" si="148"/>
        <v/>
      </c>
      <c r="X238" s="47" t="str">
        <f>IF(AND($BU$7&gt;0,OutputOsiris!$A238&lt;&gt;"9999999"),VLOOKUP(OutputOsiris!A238,$BR$9:$BU$1008,4,FALSE),"")</f>
        <v/>
      </c>
      <c r="Y238" s="47" t="str">
        <f t="shared" si="149"/>
        <v/>
      </c>
      <c r="Z238" s="47" t="str">
        <f>IF(AND($BZ$7&gt;0,OutputOsiris!$A238&lt;&gt;"9999999"),VLOOKUP(OutputOsiris!A238,$BW$9:$BZ$1008,4,FALSE),"")</f>
        <v/>
      </c>
      <c r="AA238" s="47" t="str">
        <f t="shared" si="150"/>
        <v/>
      </c>
      <c r="AB238" s="47">
        <f t="shared" si="151"/>
        <v>0</v>
      </c>
      <c r="AC238" s="47">
        <f t="shared" si="152"/>
        <v>0</v>
      </c>
      <c r="AD238" s="47" t="str">
        <f t="shared" si="153"/>
        <v/>
      </c>
      <c r="AE238" s="48" t="str">
        <f>IF(ISBLANK(AF238),"",VLOOKUP(AD238,OutputOsiris!$A$9:$A$1008,1,FALSE))</f>
        <v/>
      </c>
      <c r="AF238" s="111"/>
      <c r="AG238" s="78"/>
      <c r="AH238" s="148" t="str">
        <f t="shared" si="127"/>
        <v/>
      </c>
      <c r="AI238" s="47" t="str">
        <f t="shared" si="154"/>
        <v/>
      </c>
      <c r="AJ238" s="48" t="str">
        <f>IF(ISBLANK(AK238),"",VLOOKUP(AI238,OutputOsiris!$A$9:$A$1008,1,FALSE))</f>
        <v/>
      </c>
      <c r="AK238" s="112"/>
      <c r="AL238" s="78"/>
      <c r="AM238" s="148" t="str">
        <f t="shared" si="128"/>
        <v/>
      </c>
      <c r="AN238" s="47" t="str">
        <f t="shared" si="155"/>
        <v/>
      </c>
      <c r="AO238" s="48" t="str">
        <f>IF(ISBLANK(AP238),"",VLOOKUP(AN238,OutputOsiris!$A$9:$A$1008,1,FALSE))</f>
        <v/>
      </c>
      <c r="AP238" s="111"/>
      <c r="AQ238" s="78"/>
      <c r="AR238" s="148" t="str">
        <f t="shared" si="129"/>
        <v/>
      </c>
      <c r="AS238" s="47" t="str">
        <f t="shared" si="156"/>
        <v/>
      </c>
      <c r="AT238" s="48" t="str">
        <f>IF(ISBLANK(AU238),"",VLOOKUP(AS238,OutputOsiris!$A$9:$A$1008,1,FALSE))</f>
        <v/>
      </c>
      <c r="AU238" s="111"/>
      <c r="AV238" s="78"/>
      <c r="AW238" s="148" t="str">
        <f t="shared" si="130"/>
        <v/>
      </c>
      <c r="AX238" s="47" t="str">
        <f t="shared" si="157"/>
        <v/>
      </c>
      <c r="AY238" s="48" t="str">
        <f>IF(ISBLANK(AZ238),"",VLOOKUP(AX238,OutputOsiris!$A$9:$A$1008,1,FALSE))</f>
        <v/>
      </c>
      <c r="AZ238" s="111"/>
      <c r="BA238" s="78"/>
      <c r="BB238" s="148" t="str">
        <f t="shared" si="131"/>
        <v/>
      </c>
      <c r="BC238" s="47" t="str">
        <f t="shared" si="158"/>
        <v/>
      </c>
      <c r="BD238" s="48" t="str">
        <f>IF(ISBLANK(BE238),"",VLOOKUP(BC238,OutputOsiris!$A$9:$A$1008,1,FALSE))</f>
        <v/>
      </c>
      <c r="BE238" s="111"/>
      <c r="BF238" s="78"/>
      <c r="BG238" s="148" t="str">
        <f t="shared" si="132"/>
        <v/>
      </c>
      <c r="BH238" s="47" t="str">
        <f t="shared" si="159"/>
        <v/>
      </c>
      <c r="BI238" s="48" t="str">
        <f>IF(ISBLANK(BJ238),"",VLOOKUP(BH238,OutputOsiris!$A$9:$A$1008,1,FALSE))</f>
        <v/>
      </c>
      <c r="BJ238" s="111"/>
      <c r="BK238" s="78"/>
      <c r="BL238" s="148" t="str">
        <f t="shared" si="133"/>
        <v/>
      </c>
      <c r="BM238" s="47" t="str">
        <f t="shared" si="160"/>
        <v/>
      </c>
      <c r="BN238" s="48" t="str">
        <f>IF(ISBLANK(BO238),"",VLOOKUP(BM238,OutputOsiris!$A$9:$A$1008,1,FALSE))</f>
        <v/>
      </c>
      <c r="BO238" s="111"/>
      <c r="BP238" s="78"/>
      <c r="BQ238" s="148" t="str">
        <f t="shared" si="134"/>
        <v/>
      </c>
      <c r="BR238" s="47" t="str">
        <f t="shared" si="161"/>
        <v/>
      </c>
      <c r="BS238" s="48" t="str">
        <f>IF(ISBLANK(BT238),"",VLOOKUP(BR238,OutputOsiris!$A$9:$A$1008,1,FALSE))</f>
        <v/>
      </c>
      <c r="BT238" s="111"/>
      <c r="BU238" s="78"/>
      <c r="BV238" s="148" t="str">
        <f t="shared" si="135"/>
        <v/>
      </c>
      <c r="BW238" s="47" t="str">
        <f t="shared" si="162"/>
        <v/>
      </c>
      <c r="BX238" s="48" t="str">
        <f>IF(ISBLANK(BY238),"",VLOOKUP(BW238,OutputOsiris!$A$9:$A$1008,1,FALSE))</f>
        <v/>
      </c>
      <c r="BY238" s="111"/>
      <c r="BZ238" s="78"/>
      <c r="CA238" s="148" t="str">
        <f t="shared" si="136"/>
        <v/>
      </c>
    </row>
    <row r="239" spans="1:79" x14ac:dyDescent="0.2">
      <c r="A239" s="47" t="str">
        <f>IF($H$1="Score",IF(OutputOsiris!A239&lt;&gt;"9999999",OutputOsiris!A239,""),"")</f>
        <v/>
      </c>
      <c r="B239" s="76" t="str">
        <f t="shared" si="137"/>
        <v/>
      </c>
      <c r="C239" s="143" t="str">
        <f t="shared" si="138"/>
        <v/>
      </c>
      <c r="D239" s="47" t="str">
        <f>IF($H$1="Cijfer",IF(OutputOsiris!A239&lt;&gt;"9999999",OutputOsiris!A239,""),"")</f>
        <v/>
      </c>
      <c r="E239" s="76" t="str">
        <f t="shared" si="139"/>
        <v/>
      </c>
      <c r="F239" s="143" t="str">
        <f t="shared" si="140"/>
        <v/>
      </c>
      <c r="G239" s="47" t="str">
        <f>IF(ISBLANK(OutputOsiris!B239),"",OutputOsiris!B239)</f>
        <v/>
      </c>
      <c r="H239" s="47">
        <f>IF(AND($AG$7&gt;0,OutputOsiris!$A239&lt;&gt;"9999999"),VLOOKUP(OutputOsiris!A239,$AD$9:$AG$1008,4,FALSE),"")</f>
        <v>0</v>
      </c>
      <c r="I239" s="47">
        <f t="shared" si="141"/>
        <v>0</v>
      </c>
      <c r="J239" s="47">
        <f>IF(AND($AL$7&gt;0,OutputOsiris!$A239&lt;&gt;"9999999"),VLOOKUP(OutputOsiris!A239,$AI$9:$AL$1008,4,FALSE),"")</f>
        <v>0</v>
      </c>
      <c r="K239" s="47">
        <f t="shared" si="142"/>
        <v>0</v>
      </c>
      <c r="L239" s="47" t="str">
        <f>IF(AND($AQ$7&gt;0,OutputOsiris!$A239&lt;&gt;"9999999"),VLOOKUP(OutputOsiris!A239,$AN$9:$AQ$1008,4,FALSE),"")</f>
        <v/>
      </c>
      <c r="M239" s="47" t="str">
        <f t="shared" si="143"/>
        <v/>
      </c>
      <c r="N239" s="47" t="str">
        <f>IF(AND($AV$7&gt;0,OutputOsiris!$A239&lt;&gt;"9999999"),VLOOKUP(OutputOsiris!A239,$AS$9:$AV$1008,4,FALSE),"")</f>
        <v/>
      </c>
      <c r="O239" s="47" t="str">
        <f t="shared" si="144"/>
        <v/>
      </c>
      <c r="P239" s="47" t="str">
        <f>IF(AND($BA$7&gt;0,OutputOsiris!$A239&lt;&gt;"9999999"),VLOOKUP(OutputOsiris!A239,$AX$9:$BA$1008,4,FALSE),"")</f>
        <v/>
      </c>
      <c r="Q239" s="47" t="str">
        <f t="shared" si="145"/>
        <v/>
      </c>
      <c r="R239" s="47" t="str">
        <f>IF(AND($BF$7&gt;0,OutputOsiris!$A239&lt;&gt;"9999999"),VLOOKUP(OutputOsiris!A239,$BC$9:$BF$1008,4,FALSE),"")</f>
        <v/>
      </c>
      <c r="S239" s="47" t="str">
        <f t="shared" si="146"/>
        <v/>
      </c>
      <c r="T239" s="47" t="str">
        <f>IF(AND($BK$7&gt;0,OutputOsiris!$A239&lt;&gt;"9999999"),VLOOKUP(OutputOsiris!A239,$BH$9:$BK$1008,4,FALSE),"")</f>
        <v/>
      </c>
      <c r="U239" s="47" t="str">
        <f t="shared" si="147"/>
        <v/>
      </c>
      <c r="V239" s="47" t="str">
        <f>IF(AND($BP$7&gt;0,OutputOsiris!$A239&lt;&gt;"9999999"),VLOOKUP(OutputOsiris!A239,$BM$9:$BP$1008,4,FALSE),"")</f>
        <v/>
      </c>
      <c r="W239" s="47" t="str">
        <f t="shared" si="148"/>
        <v/>
      </c>
      <c r="X239" s="47" t="str">
        <f>IF(AND($BU$7&gt;0,OutputOsiris!$A239&lt;&gt;"9999999"),VLOOKUP(OutputOsiris!A239,$BR$9:$BU$1008,4,FALSE),"")</f>
        <v/>
      </c>
      <c r="Y239" s="47" t="str">
        <f t="shared" si="149"/>
        <v/>
      </c>
      <c r="Z239" s="47" t="str">
        <f>IF(AND($BZ$7&gt;0,OutputOsiris!$A239&lt;&gt;"9999999"),VLOOKUP(OutputOsiris!A239,$BW$9:$BZ$1008,4,FALSE),"")</f>
        <v/>
      </c>
      <c r="AA239" s="47" t="str">
        <f t="shared" si="150"/>
        <v/>
      </c>
      <c r="AB239" s="47">
        <f t="shared" si="151"/>
        <v>0</v>
      </c>
      <c r="AC239" s="47">
        <f t="shared" si="152"/>
        <v>0</v>
      </c>
      <c r="AD239" s="47" t="str">
        <f t="shared" si="153"/>
        <v/>
      </c>
      <c r="AE239" s="48" t="str">
        <f>IF(ISBLANK(AF239),"",VLOOKUP(AD239,OutputOsiris!$A$9:$A$1008,1,FALSE))</f>
        <v/>
      </c>
      <c r="AF239" s="111"/>
      <c r="AG239" s="78"/>
      <c r="AH239" s="148" t="str">
        <f t="shared" si="127"/>
        <v/>
      </c>
      <c r="AI239" s="47" t="str">
        <f t="shared" si="154"/>
        <v/>
      </c>
      <c r="AJ239" s="48" t="str">
        <f>IF(ISBLANK(AK239),"",VLOOKUP(AI239,OutputOsiris!$A$9:$A$1008,1,FALSE))</f>
        <v/>
      </c>
      <c r="AK239" s="112"/>
      <c r="AL239" s="78"/>
      <c r="AM239" s="148" t="str">
        <f t="shared" si="128"/>
        <v/>
      </c>
      <c r="AN239" s="47" t="str">
        <f t="shared" si="155"/>
        <v/>
      </c>
      <c r="AO239" s="48" t="str">
        <f>IF(ISBLANK(AP239),"",VLOOKUP(AN239,OutputOsiris!$A$9:$A$1008,1,FALSE))</f>
        <v/>
      </c>
      <c r="AP239" s="111"/>
      <c r="AQ239" s="78"/>
      <c r="AR239" s="148" t="str">
        <f t="shared" si="129"/>
        <v/>
      </c>
      <c r="AS239" s="47" t="str">
        <f t="shared" si="156"/>
        <v/>
      </c>
      <c r="AT239" s="48" t="str">
        <f>IF(ISBLANK(AU239),"",VLOOKUP(AS239,OutputOsiris!$A$9:$A$1008,1,FALSE))</f>
        <v/>
      </c>
      <c r="AU239" s="111"/>
      <c r="AV239" s="78"/>
      <c r="AW239" s="148" t="str">
        <f t="shared" si="130"/>
        <v/>
      </c>
      <c r="AX239" s="47" t="str">
        <f t="shared" si="157"/>
        <v/>
      </c>
      <c r="AY239" s="48" t="str">
        <f>IF(ISBLANK(AZ239),"",VLOOKUP(AX239,OutputOsiris!$A$9:$A$1008,1,FALSE))</f>
        <v/>
      </c>
      <c r="AZ239" s="111"/>
      <c r="BA239" s="78"/>
      <c r="BB239" s="148" t="str">
        <f t="shared" si="131"/>
        <v/>
      </c>
      <c r="BC239" s="47" t="str">
        <f t="shared" si="158"/>
        <v/>
      </c>
      <c r="BD239" s="48" t="str">
        <f>IF(ISBLANK(BE239),"",VLOOKUP(BC239,OutputOsiris!$A$9:$A$1008,1,FALSE))</f>
        <v/>
      </c>
      <c r="BE239" s="111"/>
      <c r="BF239" s="78"/>
      <c r="BG239" s="148" t="str">
        <f t="shared" si="132"/>
        <v/>
      </c>
      <c r="BH239" s="47" t="str">
        <f t="shared" si="159"/>
        <v/>
      </c>
      <c r="BI239" s="48" t="str">
        <f>IF(ISBLANK(BJ239),"",VLOOKUP(BH239,OutputOsiris!$A$9:$A$1008,1,FALSE))</f>
        <v/>
      </c>
      <c r="BJ239" s="111"/>
      <c r="BK239" s="78"/>
      <c r="BL239" s="148" t="str">
        <f t="shared" si="133"/>
        <v/>
      </c>
      <c r="BM239" s="47" t="str">
        <f t="shared" si="160"/>
        <v/>
      </c>
      <c r="BN239" s="48" t="str">
        <f>IF(ISBLANK(BO239),"",VLOOKUP(BM239,OutputOsiris!$A$9:$A$1008,1,FALSE))</f>
        <v/>
      </c>
      <c r="BO239" s="111"/>
      <c r="BP239" s="78"/>
      <c r="BQ239" s="148" t="str">
        <f t="shared" si="134"/>
        <v/>
      </c>
      <c r="BR239" s="47" t="str">
        <f t="shared" si="161"/>
        <v/>
      </c>
      <c r="BS239" s="48" t="str">
        <f>IF(ISBLANK(BT239),"",VLOOKUP(BR239,OutputOsiris!$A$9:$A$1008,1,FALSE))</f>
        <v/>
      </c>
      <c r="BT239" s="111"/>
      <c r="BU239" s="78"/>
      <c r="BV239" s="148" t="str">
        <f t="shared" si="135"/>
        <v/>
      </c>
      <c r="BW239" s="47" t="str">
        <f t="shared" si="162"/>
        <v/>
      </c>
      <c r="BX239" s="48" t="str">
        <f>IF(ISBLANK(BY239),"",VLOOKUP(BW239,OutputOsiris!$A$9:$A$1008,1,FALSE))</f>
        <v/>
      </c>
      <c r="BY239" s="111"/>
      <c r="BZ239" s="78"/>
      <c r="CA239" s="148" t="str">
        <f t="shared" si="136"/>
        <v/>
      </c>
    </row>
    <row r="240" spans="1:79" x14ac:dyDescent="0.2">
      <c r="A240" s="47" t="str">
        <f>IF($H$1="Score",IF(OutputOsiris!A240&lt;&gt;"9999999",OutputOsiris!A240,""),"")</f>
        <v/>
      </c>
      <c r="B240" s="76" t="str">
        <f t="shared" si="137"/>
        <v/>
      </c>
      <c r="C240" s="143" t="str">
        <f t="shared" si="138"/>
        <v/>
      </c>
      <c r="D240" s="47" t="str">
        <f>IF($H$1="Cijfer",IF(OutputOsiris!A240&lt;&gt;"9999999",OutputOsiris!A240,""),"")</f>
        <v/>
      </c>
      <c r="E240" s="76" t="str">
        <f t="shared" si="139"/>
        <v/>
      </c>
      <c r="F240" s="143" t="str">
        <f t="shared" si="140"/>
        <v/>
      </c>
      <c r="G240" s="47" t="str">
        <f>IF(ISBLANK(OutputOsiris!B240),"",OutputOsiris!B240)</f>
        <v/>
      </c>
      <c r="H240" s="47">
        <f>IF(AND($AG$7&gt;0,OutputOsiris!$A240&lt;&gt;"9999999"),VLOOKUP(OutputOsiris!A240,$AD$9:$AG$1008,4,FALSE),"")</f>
        <v>0</v>
      </c>
      <c r="I240" s="47">
        <f t="shared" si="141"/>
        <v>0</v>
      </c>
      <c r="J240" s="47">
        <f>IF(AND($AL$7&gt;0,OutputOsiris!$A240&lt;&gt;"9999999"),VLOOKUP(OutputOsiris!A240,$AI$9:$AL$1008,4,FALSE),"")</f>
        <v>0</v>
      </c>
      <c r="K240" s="47">
        <f t="shared" si="142"/>
        <v>0</v>
      </c>
      <c r="L240" s="47" t="str">
        <f>IF(AND($AQ$7&gt;0,OutputOsiris!$A240&lt;&gt;"9999999"),VLOOKUP(OutputOsiris!A240,$AN$9:$AQ$1008,4,FALSE),"")</f>
        <v/>
      </c>
      <c r="M240" s="47" t="str">
        <f t="shared" si="143"/>
        <v/>
      </c>
      <c r="N240" s="47" t="str">
        <f>IF(AND($AV$7&gt;0,OutputOsiris!$A240&lt;&gt;"9999999"),VLOOKUP(OutputOsiris!A240,$AS$9:$AV$1008,4,FALSE),"")</f>
        <v/>
      </c>
      <c r="O240" s="47" t="str">
        <f t="shared" si="144"/>
        <v/>
      </c>
      <c r="P240" s="47" t="str">
        <f>IF(AND($BA$7&gt;0,OutputOsiris!$A240&lt;&gt;"9999999"),VLOOKUP(OutputOsiris!A240,$AX$9:$BA$1008,4,FALSE),"")</f>
        <v/>
      </c>
      <c r="Q240" s="47" t="str">
        <f t="shared" si="145"/>
        <v/>
      </c>
      <c r="R240" s="47" t="str">
        <f>IF(AND($BF$7&gt;0,OutputOsiris!$A240&lt;&gt;"9999999"),VLOOKUP(OutputOsiris!A240,$BC$9:$BF$1008,4,FALSE),"")</f>
        <v/>
      </c>
      <c r="S240" s="47" t="str">
        <f t="shared" si="146"/>
        <v/>
      </c>
      <c r="T240" s="47" t="str">
        <f>IF(AND($BK$7&gt;0,OutputOsiris!$A240&lt;&gt;"9999999"),VLOOKUP(OutputOsiris!A240,$BH$9:$BK$1008,4,FALSE),"")</f>
        <v/>
      </c>
      <c r="U240" s="47" t="str">
        <f t="shared" si="147"/>
        <v/>
      </c>
      <c r="V240" s="47" t="str">
        <f>IF(AND($BP$7&gt;0,OutputOsiris!$A240&lt;&gt;"9999999"),VLOOKUP(OutputOsiris!A240,$BM$9:$BP$1008,4,FALSE),"")</f>
        <v/>
      </c>
      <c r="W240" s="47" t="str">
        <f t="shared" si="148"/>
        <v/>
      </c>
      <c r="X240" s="47" t="str">
        <f>IF(AND($BU$7&gt;0,OutputOsiris!$A240&lt;&gt;"9999999"),VLOOKUP(OutputOsiris!A240,$BR$9:$BU$1008,4,FALSE),"")</f>
        <v/>
      </c>
      <c r="Y240" s="47" t="str">
        <f t="shared" si="149"/>
        <v/>
      </c>
      <c r="Z240" s="47" t="str">
        <f>IF(AND($BZ$7&gt;0,OutputOsiris!$A240&lt;&gt;"9999999"),VLOOKUP(OutputOsiris!A240,$BW$9:$BZ$1008,4,FALSE),"")</f>
        <v/>
      </c>
      <c r="AA240" s="47" t="str">
        <f t="shared" si="150"/>
        <v/>
      </c>
      <c r="AB240" s="47">
        <f t="shared" si="151"/>
        <v>0</v>
      </c>
      <c r="AC240" s="47">
        <f t="shared" si="152"/>
        <v>0</v>
      </c>
      <c r="AD240" s="47" t="str">
        <f t="shared" si="153"/>
        <v/>
      </c>
      <c r="AE240" s="48" t="str">
        <f>IF(ISBLANK(AF240),"",VLOOKUP(AD240,OutputOsiris!$A$9:$A$1008,1,FALSE))</f>
        <v/>
      </c>
      <c r="AF240" s="111"/>
      <c r="AG240" s="78"/>
      <c r="AH240" s="148" t="str">
        <f t="shared" si="127"/>
        <v/>
      </c>
      <c r="AI240" s="47" t="str">
        <f t="shared" si="154"/>
        <v/>
      </c>
      <c r="AJ240" s="48" t="str">
        <f>IF(ISBLANK(AK240),"",VLOOKUP(AI240,OutputOsiris!$A$9:$A$1008,1,FALSE))</f>
        <v/>
      </c>
      <c r="AK240" s="112"/>
      <c r="AL240" s="78"/>
      <c r="AM240" s="148" t="str">
        <f t="shared" si="128"/>
        <v/>
      </c>
      <c r="AN240" s="47" t="str">
        <f t="shared" si="155"/>
        <v/>
      </c>
      <c r="AO240" s="48" t="str">
        <f>IF(ISBLANK(AP240),"",VLOOKUP(AN240,OutputOsiris!$A$9:$A$1008,1,FALSE))</f>
        <v/>
      </c>
      <c r="AP240" s="111"/>
      <c r="AQ240" s="78"/>
      <c r="AR240" s="148" t="str">
        <f t="shared" si="129"/>
        <v/>
      </c>
      <c r="AS240" s="47" t="str">
        <f t="shared" si="156"/>
        <v/>
      </c>
      <c r="AT240" s="48" t="str">
        <f>IF(ISBLANK(AU240),"",VLOOKUP(AS240,OutputOsiris!$A$9:$A$1008,1,FALSE))</f>
        <v/>
      </c>
      <c r="AU240" s="111"/>
      <c r="AV240" s="78"/>
      <c r="AW240" s="148" t="str">
        <f t="shared" si="130"/>
        <v/>
      </c>
      <c r="AX240" s="47" t="str">
        <f t="shared" si="157"/>
        <v/>
      </c>
      <c r="AY240" s="48" t="str">
        <f>IF(ISBLANK(AZ240),"",VLOOKUP(AX240,OutputOsiris!$A$9:$A$1008,1,FALSE))</f>
        <v/>
      </c>
      <c r="AZ240" s="111"/>
      <c r="BA240" s="78"/>
      <c r="BB240" s="148" t="str">
        <f t="shared" si="131"/>
        <v/>
      </c>
      <c r="BC240" s="47" t="str">
        <f t="shared" si="158"/>
        <v/>
      </c>
      <c r="BD240" s="48" t="str">
        <f>IF(ISBLANK(BE240),"",VLOOKUP(BC240,OutputOsiris!$A$9:$A$1008,1,FALSE))</f>
        <v/>
      </c>
      <c r="BE240" s="111"/>
      <c r="BF240" s="78"/>
      <c r="BG240" s="148" t="str">
        <f t="shared" si="132"/>
        <v/>
      </c>
      <c r="BH240" s="47" t="str">
        <f t="shared" si="159"/>
        <v/>
      </c>
      <c r="BI240" s="48" t="str">
        <f>IF(ISBLANK(BJ240),"",VLOOKUP(BH240,OutputOsiris!$A$9:$A$1008,1,FALSE))</f>
        <v/>
      </c>
      <c r="BJ240" s="111"/>
      <c r="BK240" s="78"/>
      <c r="BL240" s="148" t="str">
        <f t="shared" si="133"/>
        <v/>
      </c>
      <c r="BM240" s="47" t="str">
        <f t="shared" si="160"/>
        <v/>
      </c>
      <c r="BN240" s="48" t="str">
        <f>IF(ISBLANK(BO240),"",VLOOKUP(BM240,OutputOsiris!$A$9:$A$1008,1,FALSE))</f>
        <v/>
      </c>
      <c r="BO240" s="111"/>
      <c r="BP240" s="78"/>
      <c r="BQ240" s="148" t="str">
        <f t="shared" si="134"/>
        <v/>
      </c>
      <c r="BR240" s="47" t="str">
        <f t="shared" si="161"/>
        <v/>
      </c>
      <c r="BS240" s="48" t="str">
        <f>IF(ISBLANK(BT240),"",VLOOKUP(BR240,OutputOsiris!$A$9:$A$1008,1,FALSE))</f>
        <v/>
      </c>
      <c r="BT240" s="111"/>
      <c r="BU240" s="78"/>
      <c r="BV240" s="148" t="str">
        <f t="shared" si="135"/>
        <v/>
      </c>
      <c r="BW240" s="47" t="str">
        <f t="shared" si="162"/>
        <v/>
      </c>
      <c r="BX240" s="48" t="str">
        <f>IF(ISBLANK(BY240),"",VLOOKUP(BW240,OutputOsiris!$A$9:$A$1008,1,FALSE))</f>
        <v/>
      </c>
      <c r="BY240" s="111"/>
      <c r="BZ240" s="78"/>
      <c r="CA240" s="148" t="str">
        <f t="shared" si="136"/>
        <v/>
      </c>
    </row>
    <row r="241" spans="1:79" x14ac:dyDescent="0.2">
      <c r="A241" s="47" t="str">
        <f>IF($H$1="Score",IF(OutputOsiris!A241&lt;&gt;"9999999",OutputOsiris!A241,""),"")</f>
        <v/>
      </c>
      <c r="B241" s="76" t="str">
        <f t="shared" si="137"/>
        <v/>
      </c>
      <c r="C241" s="143" t="str">
        <f t="shared" si="138"/>
        <v/>
      </c>
      <c r="D241" s="47" t="str">
        <f>IF($H$1="Cijfer",IF(OutputOsiris!A241&lt;&gt;"9999999",OutputOsiris!A241,""),"")</f>
        <v/>
      </c>
      <c r="E241" s="76" t="str">
        <f t="shared" si="139"/>
        <v/>
      </c>
      <c r="F241" s="143" t="str">
        <f t="shared" si="140"/>
        <v/>
      </c>
      <c r="G241" s="47" t="str">
        <f>IF(ISBLANK(OutputOsiris!B241),"",OutputOsiris!B241)</f>
        <v/>
      </c>
      <c r="H241" s="47">
        <f>IF(AND($AG$7&gt;0,OutputOsiris!$A241&lt;&gt;"9999999"),VLOOKUP(OutputOsiris!A241,$AD$9:$AG$1008,4,FALSE),"")</f>
        <v>0</v>
      </c>
      <c r="I241" s="47">
        <f t="shared" si="141"/>
        <v>0</v>
      </c>
      <c r="J241" s="47">
        <f>IF(AND($AL$7&gt;0,OutputOsiris!$A241&lt;&gt;"9999999"),VLOOKUP(OutputOsiris!A241,$AI$9:$AL$1008,4,FALSE),"")</f>
        <v>0</v>
      </c>
      <c r="K241" s="47">
        <f t="shared" si="142"/>
        <v>0</v>
      </c>
      <c r="L241" s="47" t="str">
        <f>IF(AND($AQ$7&gt;0,OutputOsiris!$A241&lt;&gt;"9999999"),VLOOKUP(OutputOsiris!A241,$AN$9:$AQ$1008,4,FALSE),"")</f>
        <v/>
      </c>
      <c r="M241" s="47" t="str">
        <f t="shared" si="143"/>
        <v/>
      </c>
      <c r="N241" s="47" t="str">
        <f>IF(AND($AV$7&gt;0,OutputOsiris!$A241&lt;&gt;"9999999"),VLOOKUP(OutputOsiris!A241,$AS$9:$AV$1008,4,FALSE),"")</f>
        <v/>
      </c>
      <c r="O241" s="47" t="str">
        <f t="shared" si="144"/>
        <v/>
      </c>
      <c r="P241" s="47" t="str">
        <f>IF(AND($BA$7&gt;0,OutputOsiris!$A241&lt;&gt;"9999999"),VLOOKUP(OutputOsiris!A241,$AX$9:$BA$1008,4,FALSE),"")</f>
        <v/>
      </c>
      <c r="Q241" s="47" t="str">
        <f t="shared" si="145"/>
        <v/>
      </c>
      <c r="R241" s="47" t="str">
        <f>IF(AND($BF$7&gt;0,OutputOsiris!$A241&lt;&gt;"9999999"),VLOOKUP(OutputOsiris!A241,$BC$9:$BF$1008,4,FALSE),"")</f>
        <v/>
      </c>
      <c r="S241" s="47" t="str">
        <f t="shared" si="146"/>
        <v/>
      </c>
      <c r="T241" s="47" t="str">
        <f>IF(AND($BK$7&gt;0,OutputOsiris!$A241&lt;&gt;"9999999"),VLOOKUP(OutputOsiris!A241,$BH$9:$BK$1008,4,FALSE),"")</f>
        <v/>
      </c>
      <c r="U241" s="47" t="str">
        <f t="shared" si="147"/>
        <v/>
      </c>
      <c r="V241" s="47" t="str">
        <f>IF(AND($BP$7&gt;0,OutputOsiris!$A241&lt;&gt;"9999999"),VLOOKUP(OutputOsiris!A241,$BM$9:$BP$1008,4,FALSE),"")</f>
        <v/>
      </c>
      <c r="W241" s="47" t="str">
        <f t="shared" si="148"/>
        <v/>
      </c>
      <c r="X241" s="47" t="str">
        <f>IF(AND($BU$7&gt;0,OutputOsiris!$A241&lt;&gt;"9999999"),VLOOKUP(OutputOsiris!A241,$BR$9:$BU$1008,4,FALSE),"")</f>
        <v/>
      </c>
      <c r="Y241" s="47" t="str">
        <f t="shared" si="149"/>
        <v/>
      </c>
      <c r="Z241" s="47" t="str">
        <f>IF(AND($BZ$7&gt;0,OutputOsiris!$A241&lt;&gt;"9999999"),VLOOKUP(OutputOsiris!A241,$BW$9:$BZ$1008,4,FALSE),"")</f>
        <v/>
      </c>
      <c r="AA241" s="47" t="str">
        <f t="shared" si="150"/>
        <v/>
      </c>
      <c r="AB241" s="47">
        <f t="shared" si="151"/>
        <v>0</v>
      </c>
      <c r="AC241" s="47">
        <f t="shared" si="152"/>
        <v>0</v>
      </c>
      <c r="AD241" s="47" t="str">
        <f t="shared" si="153"/>
        <v/>
      </c>
      <c r="AE241" s="48" t="str">
        <f>IF(ISBLANK(AF241),"",VLOOKUP(AD241,OutputOsiris!$A$9:$A$1008,1,FALSE))</f>
        <v/>
      </c>
      <c r="AF241" s="111"/>
      <c r="AG241" s="78"/>
      <c r="AH241" s="148" t="str">
        <f t="shared" si="127"/>
        <v/>
      </c>
      <c r="AI241" s="47" t="str">
        <f t="shared" si="154"/>
        <v/>
      </c>
      <c r="AJ241" s="48" t="str">
        <f>IF(ISBLANK(AK241),"",VLOOKUP(AI241,OutputOsiris!$A$9:$A$1008,1,FALSE))</f>
        <v/>
      </c>
      <c r="AK241" s="112"/>
      <c r="AL241" s="78"/>
      <c r="AM241" s="148" t="str">
        <f t="shared" si="128"/>
        <v/>
      </c>
      <c r="AN241" s="47" t="str">
        <f t="shared" si="155"/>
        <v/>
      </c>
      <c r="AO241" s="48" t="str">
        <f>IF(ISBLANK(AP241),"",VLOOKUP(AN241,OutputOsiris!$A$9:$A$1008,1,FALSE))</f>
        <v/>
      </c>
      <c r="AP241" s="111"/>
      <c r="AQ241" s="78"/>
      <c r="AR241" s="148" t="str">
        <f t="shared" si="129"/>
        <v/>
      </c>
      <c r="AS241" s="47" t="str">
        <f t="shared" si="156"/>
        <v/>
      </c>
      <c r="AT241" s="48" t="str">
        <f>IF(ISBLANK(AU241),"",VLOOKUP(AS241,OutputOsiris!$A$9:$A$1008,1,FALSE))</f>
        <v/>
      </c>
      <c r="AU241" s="111"/>
      <c r="AV241" s="78"/>
      <c r="AW241" s="148" t="str">
        <f t="shared" si="130"/>
        <v/>
      </c>
      <c r="AX241" s="47" t="str">
        <f t="shared" si="157"/>
        <v/>
      </c>
      <c r="AY241" s="48" t="str">
        <f>IF(ISBLANK(AZ241),"",VLOOKUP(AX241,OutputOsiris!$A$9:$A$1008,1,FALSE))</f>
        <v/>
      </c>
      <c r="AZ241" s="111"/>
      <c r="BA241" s="78"/>
      <c r="BB241" s="148" t="str">
        <f t="shared" si="131"/>
        <v/>
      </c>
      <c r="BC241" s="47" t="str">
        <f t="shared" si="158"/>
        <v/>
      </c>
      <c r="BD241" s="48" t="str">
        <f>IF(ISBLANK(BE241),"",VLOOKUP(BC241,OutputOsiris!$A$9:$A$1008,1,FALSE))</f>
        <v/>
      </c>
      <c r="BE241" s="111"/>
      <c r="BF241" s="78"/>
      <c r="BG241" s="148" t="str">
        <f t="shared" si="132"/>
        <v/>
      </c>
      <c r="BH241" s="47" t="str">
        <f t="shared" si="159"/>
        <v/>
      </c>
      <c r="BI241" s="48" t="str">
        <f>IF(ISBLANK(BJ241),"",VLOOKUP(BH241,OutputOsiris!$A$9:$A$1008,1,FALSE))</f>
        <v/>
      </c>
      <c r="BJ241" s="111"/>
      <c r="BK241" s="78"/>
      <c r="BL241" s="148" t="str">
        <f t="shared" si="133"/>
        <v/>
      </c>
      <c r="BM241" s="47" t="str">
        <f t="shared" si="160"/>
        <v/>
      </c>
      <c r="BN241" s="48" t="str">
        <f>IF(ISBLANK(BO241),"",VLOOKUP(BM241,OutputOsiris!$A$9:$A$1008,1,FALSE))</f>
        <v/>
      </c>
      <c r="BO241" s="111"/>
      <c r="BP241" s="78"/>
      <c r="BQ241" s="148" t="str">
        <f t="shared" si="134"/>
        <v/>
      </c>
      <c r="BR241" s="47" t="str">
        <f t="shared" si="161"/>
        <v/>
      </c>
      <c r="BS241" s="48" t="str">
        <f>IF(ISBLANK(BT241),"",VLOOKUP(BR241,OutputOsiris!$A$9:$A$1008,1,FALSE))</f>
        <v/>
      </c>
      <c r="BT241" s="111"/>
      <c r="BU241" s="78"/>
      <c r="BV241" s="148" t="str">
        <f t="shared" si="135"/>
        <v/>
      </c>
      <c r="BW241" s="47" t="str">
        <f t="shared" si="162"/>
        <v/>
      </c>
      <c r="BX241" s="48" t="str">
        <f>IF(ISBLANK(BY241),"",VLOOKUP(BW241,OutputOsiris!$A$9:$A$1008,1,FALSE))</f>
        <v/>
      </c>
      <c r="BY241" s="111"/>
      <c r="BZ241" s="78"/>
      <c r="CA241" s="148" t="str">
        <f t="shared" si="136"/>
        <v/>
      </c>
    </row>
    <row r="242" spans="1:79" x14ac:dyDescent="0.2">
      <c r="A242" s="47" t="str">
        <f>IF($H$1="Score",IF(OutputOsiris!A242&lt;&gt;"9999999",OutputOsiris!A242,""),"")</f>
        <v/>
      </c>
      <c r="B242" s="76" t="str">
        <f t="shared" si="137"/>
        <v/>
      </c>
      <c r="C242" s="143" t="str">
        <f t="shared" si="138"/>
        <v/>
      </c>
      <c r="D242" s="47" t="str">
        <f>IF($H$1="Cijfer",IF(OutputOsiris!A242&lt;&gt;"9999999",OutputOsiris!A242,""),"")</f>
        <v/>
      </c>
      <c r="E242" s="76" t="str">
        <f t="shared" si="139"/>
        <v/>
      </c>
      <c r="F242" s="143" t="str">
        <f t="shared" si="140"/>
        <v/>
      </c>
      <c r="G242" s="47" t="str">
        <f>IF(ISBLANK(OutputOsiris!B242),"",OutputOsiris!B242)</f>
        <v/>
      </c>
      <c r="H242" s="47">
        <f>IF(AND($AG$7&gt;0,OutputOsiris!$A242&lt;&gt;"9999999"),VLOOKUP(OutputOsiris!A242,$AD$9:$AG$1008,4,FALSE),"")</f>
        <v>0</v>
      </c>
      <c r="I242" s="47">
        <f t="shared" si="141"/>
        <v>0</v>
      </c>
      <c r="J242" s="47">
        <f>IF(AND($AL$7&gt;0,OutputOsiris!$A242&lt;&gt;"9999999"),VLOOKUP(OutputOsiris!A242,$AI$9:$AL$1008,4,FALSE),"")</f>
        <v>0</v>
      </c>
      <c r="K242" s="47">
        <f t="shared" si="142"/>
        <v>0</v>
      </c>
      <c r="L242" s="47" t="str">
        <f>IF(AND($AQ$7&gt;0,OutputOsiris!$A242&lt;&gt;"9999999"),VLOOKUP(OutputOsiris!A242,$AN$9:$AQ$1008,4,FALSE),"")</f>
        <v/>
      </c>
      <c r="M242" s="47" t="str">
        <f t="shared" si="143"/>
        <v/>
      </c>
      <c r="N242" s="47" t="str">
        <f>IF(AND($AV$7&gt;0,OutputOsiris!$A242&lt;&gt;"9999999"),VLOOKUP(OutputOsiris!A242,$AS$9:$AV$1008,4,FALSE),"")</f>
        <v/>
      </c>
      <c r="O242" s="47" t="str">
        <f t="shared" si="144"/>
        <v/>
      </c>
      <c r="P242" s="47" t="str">
        <f>IF(AND($BA$7&gt;0,OutputOsiris!$A242&lt;&gt;"9999999"),VLOOKUP(OutputOsiris!A242,$AX$9:$BA$1008,4,FALSE),"")</f>
        <v/>
      </c>
      <c r="Q242" s="47" t="str">
        <f t="shared" si="145"/>
        <v/>
      </c>
      <c r="R242" s="47" t="str">
        <f>IF(AND($BF$7&gt;0,OutputOsiris!$A242&lt;&gt;"9999999"),VLOOKUP(OutputOsiris!A242,$BC$9:$BF$1008,4,FALSE),"")</f>
        <v/>
      </c>
      <c r="S242" s="47" t="str">
        <f t="shared" si="146"/>
        <v/>
      </c>
      <c r="T242" s="47" t="str">
        <f>IF(AND($BK$7&gt;0,OutputOsiris!$A242&lt;&gt;"9999999"),VLOOKUP(OutputOsiris!A242,$BH$9:$BK$1008,4,FALSE),"")</f>
        <v/>
      </c>
      <c r="U242" s="47" t="str">
        <f t="shared" si="147"/>
        <v/>
      </c>
      <c r="V242" s="47" t="str">
        <f>IF(AND($BP$7&gt;0,OutputOsiris!$A242&lt;&gt;"9999999"),VLOOKUP(OutputOsiris!A242,$BM$9:$BP$1008,4,FALSE),"")</f>
        <v/>
      </c>
      <c r="W242" s="47" t="str">
        <f t="shared" si="148"/>
        <v/>
      </c>
      <c r="X242" s="47" t="str">
        <f>IF(AND($BU$7&gt;0,OutputOsiris!$A242&lt;&gt;"9999999"),VLOOKUP(OutputOsiris!A242,$BR$9:$BU$1008,4,FALSE),"")</f>
        <v/>
      </c>
      <c r="Y242" s="47" t="str">
        <f t="shared" si="149"/>
        <v/>
      </c>
      <c r="Z242" s="47" t="str">
        <f>IF(AND($BZ$7&gt;0,OutputOsiris!$A242&lt;&gt;"9999999"),VLOOKUP(OutputOsiris!A242,$BW$9:$BZ$1008,4,FALSE),"")</f>
        <v/>
      </c>
      <c r="AA242" s="47" t="str">
        <f t="shared" si="150"/>
        <v/>
      </c>
      <c r="AB242" s="47">
        <f t="shared" si="151"/>
        <v>0</v>
      </c>
      <c r="AC242" s="47">
        <f t="shared" si="152"/>
        <v>0</v>
      </c>
      <c r="AD242" s="47" t="str">
        <f t="shared" si="153"/>
        <v/>
      </c>
      <c r="AE242" s="48" t="str">
        <f>IF(ISBLANK(AF242),"",VLOOKUP(AD242,OutputOsiris!$A$9:$A$1008,1,FALSE))</f>
        <v/>
      </c>
      <c r="AF242" s="111"/>
      <c r="AG242" s="78"/>
      <c r="AH242" s="148" t="str">
        <f t="shared" si="127"/>
        <v/>
      </c>
      <c r="AI242" s="47" t="str">
        <f t="shared" si="154"/>
        <v/>
      </c>
      <c r="AJ242" s="48" t="str">
        <f>IF(ISBLANK(AK242),"",VLOOKUP(AI242,OutputOsiris!$A$9:$A$1008,1,FALSE))</f>
        <v/>
      </c>
      <c r="AK242" s="112"/>
      <c r="AL242" s="78"/>
      <c r="AM242" s="148" t="str">
        <f t="shared" si="128"/>
        <v/>
      </c>
      <c r="AN242" s="47" t="str">
        <f t="shared" si="155"/>
        <v/>
      </c>
      <c r="AO242" s="48" t="str">
        <f>IF(ISBLANK(AP242),"",VLOOKUP(AN242,OutputOsiris!$A$9:$A$1008,1,FALSE))</f>
        <v/>
      </c>
      <c r="AP242" s="111"/>
      <c r="AQ242" s="78"/>
      <c r="AR242" s="148" t="str">
        <f t="shared" si="129"/>
        <v/>
      </c>
      <c r="AS242" s="47" t="str">
        <f t="shared" si="156"/>
        <v/>
      </c>
      <c r="AT242" s="48" t="str">
        <f>IF(ISBLANK(AU242),"",VLOOKUP(AS242,OutputOsiris!$A$9:$A$1008,1,FALSE))</f>
        <v/>
      </c>
      <c r="AU242" s="111"/>
      <c r="AV242" s="78"/>
      <c r="AW242" s="148" t="str">
        <f t="shared" si="130"/>
        <v/>
      </c>
      <c r="AX242" s="47" t="str">
        <f t="shared" si="157"/>
        <v/>
      </c>
      <c r="AY242" s="48" t="str">
        <f>IF(ISBLANK(AZ242),"",VLOOKUP(AX242,OutputOsiris!$A$9:$A$1008,1,FALSE))</f>
        <v/>
      </c>
      <c r="AZ242" s="111"/>
      <c r="BA242" s="78"/>
      <c r="BB242" s="148" t="str">
        <f t="shared" si="131"/>
        <v/>
      </c>
      <c r="BC242" s="47" t="str">
        <f t="shared" si="158"/>
        <v/>
      </c>
      <c r="BD242" s="48" t="str">
        <f>IF(ISBLANK(BE242),"",VLOOKUP(BC242,OutputOsiris!$A$9:$A$1008,1,FALSE))</f>
        <v/>
      </c>
      <c r="BE242" s="111"/>
      <c r="BF242" s="78"/>
      <c r="BG242" s="148" t="str">
        <f t="shared" si="132"/>
        <v/>
      </c>
      <c r="BH242" s="47" t="str">
        <f t="shared" si="159"/>
        <v/>
      </c>
      <c r="BI242" s="48" t="str">
        <f>IF(ISBLANK(BJ242),"",VLOOKUP(BH242,OutputOsiris!$A$9:$A$1008,1,FALSE))</f>
        <v/>
      </c>
      <c r="BJ242" s="111"/>
      <c r="BK242" s="78"/>
      <c r="BL242" s="148" t="str">
        <f t="shared" si="133"/>
        <v/>
      </c>
      <c r="BM242" s="47" t="str">
        <f t="shared" si="160"/>
        <v/>
      </c>
      <c r="BN242" s="48" t="str">
        <f>IF(ISBLANK(BO242),"",VLOOKUP(BM242,OutputOsiris!$A$9:$A$1008,1,FALSE))</f>
        <v/>
      </c>
      <c r="BO242" s="111"/>
      <c r="BP242" s="78"/>
      <c r="BQ242" s="148" t="str">
        <f t="shared" si="134"/>
        <v/>
      </c>
      <c r="BR242" s="47" t="str">
        <f t="shared" si="161"/>
        <v/>
      </c>
      <c r="BS242" s="48" t="str">
        <f>IF(ISBLANK(BT242),"",VLOOKUP(BR242,OutputOsiris!$A$9:$A$1008,1,FALSE))</f>
        <v/>
      </c>
      <c r="BT242" s="111"/>
      <c r="BU242" s="78"/>
      <c r="BV242" s="148" t="str">
        <f t="shared" si="135"/>
        <v/>
      </c>
      <c r="BW242" s="47" t="str">
        <f t="shared" si="162"/>
        <v/>
      </c>
      <c r="BX242" s="48" t="str">
        <f>IF(ISBLANK(BY242),"",VLOOKUP(BW242,OutputOsiris!$A$9:$A$1008,1,FALSE))</f>
        <v/>
      </c>
      <c r="BY242" s="111"/>
      <c r="BZ242" s="78"/>
      <c r="CA242" s="148" t="str">
        <f t="shared" si="136"/>
        <v/>
      </c>
    </row>
    <row r="243" spans="1:79" x14ac:dyDescent="0.2">
      <c r="A243" s="47" t="str">
        <f>IF($H$1="Score",IF(OutputOsiris!A243&lt;&gt;"9999999",OutputOsiris!A243,""),"")</f>
        <v/>
      </c>
      <c r="B243" s="76" t="str">
        <f t="shared" si="137"/>
        <v/>
      </c>
      <c r="C243" s="143" t="str">
        <f t="shared" si="138"/>
        <v/>
      </c>
      <c r="D243" s="47" t="str">
        <f>IF($H$1="Cijfer",IF(OutputOsiris!A243&lt;&gt;"9999999",OutputOsiris!A243,""),"")</f>
        <v/>
      </c>
      <c r="E243" s="76" t="str">
        <f t="shared" si="139"/>
        <v/>
      </c>
      <c r="F243" s="143" t="str">
        <f t="shared" si="140"/>
        <v/>
      </c>
      <c r="G243" s="47" t="str">
        <f>IF(ISBLANK(OutputOsiris!B243),"",OutputOsiris!B243)</f>
        <v/>
      </c>
      <c r="H243" s="47">
        <f>IF(AND($AG$7&gt;0,OutputOsiris!$A243&lt;&gt;"9999999"),VLOOKUP(OutputOsiris!A243,$AD$9:$AG$1008,4,FALSE),"")</f>
        <v>0</v>
      </c>
      <c r="I243" s="47">
        <f t="shared" si="141"/>
        <v>0</v>
      </c>
      <c r="J243" s="47">
        <f>IF(AND($AL$7&gt;0,OutputOsiris!$A243&lt;&gt;"9999999"),VLOOKUP(OutputOsiris!A243,$AI$9:$AL$1008,4,FALSE),"")</f>
        <v>0</v>
      </c>
      <c r="K243" s="47">
        <f t="shared" si="142"/>
        <v>0</v>
      </c>
      <c r="L243" s="47" t="str">
        <f>IF(AND($AQ$7&gt;0,OutputOsiris!$A243&lt;&gt;"9999999"),VLOOKUP(OutputOsiris!A243,$AN$9:$AQ$1008,4,FALSE),"")</f>
        <v/>
      </c>
      <c r="M243" s="47" t="str">
        <f t="shared" si="143"/>
        <v/>
      </c>
      <c r="N243" s="47" t="str">
        <f>IF(AND($AV$7&gt;0,OutputOsiris!$A243&lt;&gt;"9999999"),VLOOKUP(OutputOsiris!A243,$AS$9:$AV$1008,4,FALSE),"")</f>
        <v/>
      </c>
      <c r="O243" s="47" t="str">
        <f t="shared" si="144"/>
        <v/>
      </c>
      <c r="P243" s="47" t="str">
        <f>IF(AND($BA$7&gt;0,OutputOsiris!$A243&lt;&gt;"9999999"),VLOOKUP(OutputOsiris!A243,$AX$9:$BA$1008,4,FALSE),"")</f>
        <v/>
      </c>
      <c r="Q243" s="47" t="str">
        <f t="shared" si="145"/>
        <v/>
      </c>
      <c r="R243" s="47" t="str">
        <f>IF(AND($BF$7&gt;0,OutputOsiris!$A243&lt;&gt;"9999999"),VLOOKUP(OutputOsiris!A243,$BC$9:$BF$1008,4,FALSE),"")</f>
        <v/>
      </c>
      <c r="S243" s="47" t="str">
        <f t="shared" si="146"/>
        <v/>
      </c>
      <c r="T243" s="47" t="str">
        <f>IF(AND($BK$7&gt;0,OutputOsiris!$A243&lt;&gt;"9999999"),VLOOKUP(OutputOsiris!A243,$BH$9:$BK$1008,4,FALSE),"")</f>
        <v/>
      </c>
      <c r="U243" s="47" t="str">
        <f t="shared" si="147"/>
        <v/>
      </c>
      <c r="V243" s="47" t="str">
        <f>IF(AND($BP$7&gt;0,OutputOsiris!$A243&lt;&gt;"9999999"),VLOOKUP(OutputOsiris!A243,$BM$9:$BP$1008,4,FALSE),"")</f>
        <v/>
      </c>
      <c r="W243" s="47" t="str">
        <f t="shared" si="148"/>
        <v/>
      </c>
      <c r="X243" s="47" t="str">
        <f>IF(AND($BU$7&gt;0,OutputOsiris!$A243&lt;&gt;"9999999"),VLOOKUP(OutputOsiris!A243,$BR$9:$BU$1008,4,FALSE),"")</f>
        <v/>
      </c>
      <c r="Y243" s="47" t="str">
        <f t="shared" si="149"/>
        <v/>
      </c>
      <c r="Z243" s="47" t="str">
        <f>IF(AND($BZ$7&gt;0,OutputOsiris!$A243&lt;&gt;"9999999"),VLOOKUP(OutputOsiris!A243,$BW$9:$BZ$1008,4,FALSE),"")</f>
        <v/>
      </c>
      <c r="AA243" s="47" t="str">
        <f t="shared" si="150"/>
        <v/>
      </c>
      <c r="AB243" s="47">
        <f t="shared" si="151"/>
        <v>0</v>
      </c>
      <c r="AC243" s="47">
        <f t="shared" si="152"/>
        <v>0</v>
      </c>
      <c r="AD243" s="47" t="str">
        <f t="shared" si="153"/>
        <v/>
      </c>
      <c r="AE243" s="48" t="str">
        <f>IF(ISBLANK(AF243),"",VLOOKUP(AD243,OutputOsiris!$A$9:$A$1008,1,FALSE))</f>
        <v/>
      </c>
      <c r="AF243" s="111"/>
      <c r="AG243" s="78"/>
      <c r="AH243" s="148" t="str">
        <f t="shared" si="127"/>
        <v/>
      </c>
      <c r="AI243" s="47" t="str">
        <f t="shared" si="154"/>
        <v/>
      </c>
      <c r="AJ243" s="48" t="str">
        <f>IF(ISBLANK(AK243),"",VLOOKUP(AI243,OutputOsiris!$A$9:$A$1008,1,FALSE))</f>
        <v/>
      </c>
      <c r="AK243" s="112"/>
      <c r="AL243" s="78"/>
      <c r="AM243" s="148" t="str">
        <f t="shared" si="128"/>
        <v/>
      </c>
      <c r="AN243" s="47" t="str">
        <f t="shared" si="155"/>
        <v/>
      </c>
      <c r="AO243" s="48" t="str">
        <f>IF(ISBLANK(AP243),"",VLOOKUP(AN243,OutputOsiris!$A$9:$A$1008,1,FALSE))</f>
        <v/>
      </c>
      <c r="AP243" s="111"/>
      <c r="AQ243" s="78"/>
      <c r="AR243" s="148" t="str">
        <f t="shared" si="129"/>
        <v/>
      </c>
      <c r="AS243" s="47" t="str">
        <f t="shared" si="156"/>
        <v/>
      </c>
      <c r="AT243" s="48" t="str">
        <f>IF(ISBLANK(AU243),"",VLOOKUP(AS243,OutputOsiris!$A$9:$A$1008,1,FALSE))</f>
        <v/>
      </c>
      <c r="AU243" s="111"/>
      <c r="AV243" s="78"/>
      <c r="AW243" s="148" t="str">
        <f t="shared" si="130"/>
        <v/>
      </c>
      <c r="AX243" s="47" t="str">
        <f t="shared" si="157"/>
        <v/>
      </c>
      <c r="AY243" s="48" t="str">
        <f>IF(ISBLANK(AZ243),"",VLOOKUP(AX243,OutputOsiris!$A$9:$A$1008,1,FALSE))</f>
        <v/>
      </c>
      <c r="AZ243" s="111"/>
      <c r="BA243" s="78"/>
      <c r="BB243" s="148" t="str">
        <f t="shared" si="131"/>
        <v/>
      </c>
      <c r="BC243" s="47" t="str">
        <f t="shared" si="158"/>
        <v/>
      </c>
      <c r="BD243" s="48" t="str">
        <f>IF(ISBLANK(BE243),"",VLOOKUP(BC243,OutputOsiris!$A$9:$A$1008,1,FALSE))</f>
        <v/>
      </c>
      <c r="BE243" s="111"/>
      <c r="BF243" s="78"/>
      <c r="BG243" s="148" t="str">
        <f t="shared" si="132"/>
        <v/>
      </c>
      <c r="BH243" s="47" t="str">
        <f t="shared" si="159"/>
        <v/>
      </c>
      <c r="BI243" s="48" t="str">
        <f>IF(ISBLANK(BJ243),"",VLOOKUP(BH243,OutputOsiris!$A$9:$A$1008,1,FALSE))</f>
        <v/>
      </c>
      <c r="BJ243" s="111"/>
      <c r="BK243" s="78"/>
      <c r="BL243" s="148" t="str">
        <f t="shared" si="133"/>
        <v/>
      </c>
      <c r="BM243" s="47" t="str">
        <f t="shared" si="160"/>
        <v/>
      </c>
      <c r="BN243" s="48" t="str">
        <f>IF(ISBLANK(BO243),"",VLOOKUP(BM243,OutputOsiris!$A$9:$A$1008,1,FALSE))</f>
        <v/>
      </c>
      <c r="BO243" s="111"/>
      <c r="BP243" s="78"/>
      <c r="BQ243" s="148" t="str">
        <f t="shared" si="134"/>
        <v/>
      </c>
      <c r="BR243" s="47" t="str">
        <f t="shared" si="161"/>
        <v/>
      </c>
      <c r="BS243" s="48" t="str">
        <f>IF(ISBLANK(BT243),"",VLOOKUP(BR243,OutputOsiris!$A$9:$A$1008,1,FALSE))</f>
        <v/>
      </c>
      <c r="BT243" s="111"/>
      <c r="BU243" s="78"/>
      <c r="BV243" s="148" t="str">
        <f t="shared" si="135"/>
        <v/>
      </c>
      <c r="BW243" s="47" t="str">
        <f t="shared" si="162"/>
        <v/>
      </c>
      <c r="BX243" s="48" t="str">
        <f>IF(ISBLANK(BY243),"",VLOOKUP(BW243,OutputOsiris!$A$9:$A$1008,1,FALSE))</f>
        <v/>
      </c>
      <c r="BY243" s="111"/>
      <c r="BZ243" s="78"/>
      <c r="CA243" s="148" t="str">
        <f t="shared" si="136"/>
        <v/>
      </c>
    </row>
    <row r="244" spans="1:79" x14ac:dyDescent="0.2">
      <c r="A244" s="47" t="str">
        <f>IF($H$1="Score",IF(OutputOsiris!A244&lt;&gt;"9999999",OutputOsiris!A244,""),"")</f>
        <v/>
      </c>
      <c r="B244" s="76" t="str">
        <f t="shared" si="137"/>
        <v/>
      </c>
      <c r="C244" s="143" t="str">
        <f t="shared" si="138"/>
        <v/>
      </c>
      <c r="D244" s="47" t="str">
        <f>IF($H$1="Cijfer",IF(OutputOsiris!A244&lt;&gt;"9999999",OutputOsiris!A244,""),"")</f>
        <v/>
      </c>
      <c r="E244" s="76" t="str">
        <f t="shared" si="139"/>
        <v/>
      </c>
      <c r="F244" s="143" t="str">
        <f t="shared" si="140"/>
        <v/>
      </c>
      <c r="G244" s="47" t="str">
        <f>IF(ISBLANK(OutputOsiris!B244),"",OutputOsiris!B244)</f>
        <v/>
      </c>
      <c r="H244" s="47">
        <f>IF(AND($AG$7&gt;0,OutputOsiris!$A244&lt;&gt;"9999999"),VLOOKUP(OutputOsiris!A244,$AD$9:$AG$1008,4,FALSE),"")</f>
        <v>0</v>
      </c>
      <c r="I244" s="47">
        <f t="shared" si="141"/>
        <v>0</v>
      </c>
      <c r="J244" s="47">
        <f>IF(AND($AL$7&gt;0,OutputOsiris!$A244&lt;&gt;"9999999"),VLOOKUP(OutputOsiris!A244,$AI$9:$AL$1008,4,FALSE),"")</f>
        <v>0</v>
      </c>
      <c r="K244" s="47">
        <f t="shared" si="142"/>
        <v>0</v>
      </c>
      <c r="L244" s="47" t="str">
        <f>IF(AND($AQ$7&gt;0,OutputOsiris!$A244&lt;&gt;"9999999"),VLOOKUP(OutputOsiris!A244,$AN$9:$AQ$1008,4,FALSE),"")</f>
        <v/>
      </c>
      <c r="M244" s="47" t="str">
        <f t="shared" si="143"/>
        <v/>
      </c>
      <c r="N244" s="47" t="str">
        <f>IF(AND($AV$7&gt;0,OutputOsiris!$A244&lt;&gt;"9999999"),VLOOKUP(OutputOsiris!A244,$AS$9:$AV$1008,4,FALSE),"")</f>
        <v/>
      </c>
      <c r="O244" s="47" t="str">
        <f t="shared" si="144"/>
        <v/>
      </c>
      <c r="P244" s="47" t="str">
        <f>IF(AND($BA$7&gt;0,OutputOsiris!$A244&lt;&gt;"9999999"),VLOOKUP(OutputOsiris!A244,$AX$9:$BA$1008,4,FALSE),"")</f>
        <v/>
      </c>
      <c r="Q244" s="47" t="str">
        <f t="shared" si="145"/>
        <v/>
      </c>
      <c r="R244" s="47" t="str">
        <f>IF(AND($BF$7&gt;0,OutputOsiris!$A244&lt;&gt;"9999999"),VLOOKUP(OutputOsiris!A244,$BC$9:$BF$1008,4,FALSE),"")</f>
        <v/>
      </c>
      <c r="S244" s="47" t="str">
        <f t="shared" si="146"/>
        <v/>
      </c>
      <c r="T244" s="47" t="str">
        <f>IF(AND($BK$7&gt;0,OutputOsiris!$A244&lt;&gt;"9999999"),VLOOKUP(OutputOsiris!A244,$BH$9:$BK$1008,4,FALSE),"")</f>
        <v/>
      </c>
      <c r="U244" s="47" t="str">
        <f t="shared" si="147"/>
        <v/>
      </c>
      <c r="V244" s="47" t="str">
        <f>IF(AND($BP$7&gt;0,OutputOsiris!$A244&lt;&gt;"9999999"),VLOOKUP(OutputOsiris!A244,$BM$9:$BP$1008,4,FALSE),"")</f>
        <v/>
      </c>
      <c r="W244" s="47" t="str">
        <f t="shared" si="148"/>
        <v/>
      </c>
      <c r="X244" s="47" t="str">
        <f>IF(AND($BU$7&gt;0,OutputOsiris!$A244&lt;&gt;"9999999"),VLOOKUP(OutputOsiris!A244,$BR$9:$BU$1008,4,FALSE),"")</f>
        <v/>
      </c>
      <c r="Y244" s="47" t="str">
        <f t="shared" si="149"/>
        <v/>
      </c>
      <c r="Z244" s="47" t="str">
        <f>IF(AND($BZ$7&gt;0,OutputOsiris!$A244&lt;&gt;"9999999"),VLOOKUP(OutputOsiris!A244,$BW$9:$BZ$1008,4,FALSE),"")</f>
        <v/>
      </c>
      <c r="AA244" s="47" t="str">
        <f t="shared" si="150"/>
        <v/>
      </c>
      <c r="AB244" s="47">
        <f t="shared" si="151"/>
        <v>0</v>
      </c>
      <c r="AC244" s="47">
        <f t="shared" si="152"/>
        <v>0</v>
      </c>
      <c r="AD244" s="47" t="str">
        <f t="shared" si="153"/>
        <v/>
      </c>
      <c r="AE244" s="48" t="str">
        <f>IF(ISBLANK(AF244),"",VLOOKUP(AD244,OutputOsiris!$A$9:$A$1008,1,FALSE))</f>
        <v/>
      </c>
      <c r="AF244" s="111"/>
      <c r="AG244" s="78"/>
      <c r="AH244" s="148" t="str">
        <f t="shared" si="127"/>
        <v/>
      </c>
      <c r="AI244" s="47" t="str">
        <f t="shared" si="154"/>
        <v/>
      </c>
      <c r="AJ244" s="48" t="str">
        <f>IF(ISBLANK(AK244),"",VLOOKUP(AI244,OutputOsiris!$A$9:$A$1008,1,FALSE))</f>
        <v/>
      </c>
      <c r="AK244" s="112"/>
      <c r="AL244" s="78"/>
      <c r="AM244" s="148" t="str">
        <f t="shared" si="128"/>
        <v/>
      </c>
      <c r="AN244" s="47" t="str">
        <f t="shared" si="155"/>
        <v/>
      </c>
      <c r="AO244" s="48" t="str">
        <f>IF(ISBLANK(AP244),"",VLOOKUP(AN244,OutputOsiris!$A$9:$A$1008,1,FALSE))</f>
        <v/>
      </c>
      <c r="AP244" s="111"/>
      <c r="AQ244" s="78"/>
      <c r="AR244" s="148" t="str">
        <f t="shared" si="129"/>
        <v/>
      </c>
      <c r="AS244" s="47" t="str">
        <f t="shared" si="156"/>
        <v/>
      </c>
      <c r="AT244" s="48" t="str">
        <f>IF(ISBLANK(AU244),"",VLOOKUP(AS244,OutputOsiris!$A$9:$A$1008,1,FALSE))</f>
        <v/>
      </c>
      <c r="AU244" s="111"/>
      <c r="AV244" s="78"/>
      <c r="AW244" s="148" t="str">
        <f t="shared" si="130"/>
        <v/>
      </c>
      <c r="AX244" s="47" t="str">
        <f t="shared" si="157"/>
        <v/>
      </c>
      <c r="AY244" s="48" t="str">
        <f>IF(ISBLANK(AZ244),"",VLOOKUP(AX244,OutputOsiris!$A$9:$A$1008,1,FALSE))</f>
        <v/>
      </c>
      <c r="AZ244" s="111"/>
      <c r="BA244" s="78"/>
      <c r="BB244" s="148" t="str">
        <f t="shared" si="131"/>
        <v/>
      </c>
      <c r="BC244" s="47" t="str">
        <f t="shared" si="158"/>
        <v/>
      </c>
      <c r="BD244" s="48" t="str">
        <f>IF(ISBLANK(BE244),"",VLOOKUP(BC244,OutputOsiris!$A$9:$A$1008,1,FALSE))</f>
        <v/>
      </c>
      <c r="BE244" s="111"/>
      <c r="BF244" s="78"/>
      <c r="BG244" s="148" t="str">
        <f t="shared" si="132"/>
        <v/>
      </c>
      <c r="BH244" s="47" t="str">
        <f t="shared" si="159"/>
        <v/>
      </c>
      <c r="BI244" s="48" t="str">
        <f>IF(ISBLANK(BJ244),"",VLOOKUP(BH244,OutputOsiris!$A$9:$A$1008,1,FALSE))</f>
        <v/>
      </c>
      <c r="BJ244" s="111"/>
      <c r="BK244" s="78"/>
      <c r="BL244" s="148" t="str">
        <f t="shared" si="133"/>
        <v/>
      </c>
      <c r="BM244" s="47" t="str">
        <f t="shared" si="160"/>
        <v/>
      </c>
      <c r="BN244" s="48" t="str">
        <f>IF(ISBLANK(BO244),"",VLOOKUP(BM244,OutputOsiris!$A$9:$A$1008,1,FALSE))</f>
        <v/>
      </c>
      <c r="BO244" s="111"/>
      <c r="BP244" s="78"/>
      <c r="BQ244" s="148" t="str">
        <f t="shared" si="134"/>
        <v/>
      </c>
      <c r="BR244" s="47" t="str">
        <f t="shared" si="161"/>
        <v/>
      </c>
      <c r="BS244" s="48" t="str">
        <f>IF(ISBLANK(BT244),"",VLOOKUP(BR244,OutputOsiris!$A$9:$A$1008,1,FALSE))</f>
        <v/>
      </c>
      <c r="BT244" s="111"/>
      <c r="BU244" s="78"/>
      <c r="BV244" s="148" t="str">
        <f t="shared" si="135"/>
        <v/>
      </c>
      <c r="BW244" s="47" t="str">
        <f t="shared" si="162"/>
        <v/>
      </c>
      <c r="BX244" s="48" t="str">
        <f>IF(ISBLANK(BY244),"",VLOOKUP(BW244,OutputOsiris!$A$9:$A$1008,1,FALSE))</f>
        <v/>
      </c>
      <c r="BY244" s="111"/>
      <c r="BZ244" s="78"/>
      <c r="CA244" s="148" t="str">
        <f t="shared" si="136"/>
        <v/>
      </c>
    </row>
    <row r="245" spans="1:79" x14ac:dyDescent="0.2">
      <c r="A245" s="47" t="str">
        <f>IF($H$1="Score",IF(OutputOsiris!A245&lt;&gt;"9999999",OutputOsiris!A245,""),"")</f>
        <v/>
      </c>
      <c r="B245" s="76" t="str">
        <f t="shared" si="137"/>
        <v/>
      </c>
      <c r="C245" s="143" t="str">
        <f t="shared" si="138"/>
        <v/>
      </c>
      <c r="D245" s="47" t="str">
        <f>IF($H$1="Cijfer",IF(OutputOsiris!A245&lt;&gt;"9999999",OutputOsiris!A245,""),"")</f>
        <v/>
      </c>
      <c r="E245" s="76" t="str">
        <f t="shared" si="139"/>
        <v/>
      </c>
      <c r="F245" s="143" t="str">
        <f t="shared" si="140"/>
        <v/>
      </c>
      <c r="G245" s="47" t="str">
        <f>IF(ISBLANK(OutputOsiris!B245),"",OutputOsiris!B245)</f>
        <v/>
      </c>
      <c r="H245" s="47">
        <f>IF(AND($AG$7&gt;0,OutputOsiris!$A245&lt;&gt;"9999999"),VLOOKUP(OutputOsiris!A245,$AD$9:$AG$1008,4,FALSE),"")</f>
        <v>0</v>
      </c>
      <c r="I245" s="47">
        <f t="shared" si="141"/>
        <v>0</v>
      </c>
      <c r="J245" s="47">
        <f>IF(AND($AL$7&gt;0,OutputOsiris!$A245&lt;&gt;"9999999"),VLOOKUP(OutputOsiris!A245,$AI$9:$AL$1008,4,FALSE),"")</f>
        <v>0</v>
      </c>
      <c r="K245" s="47">
        <f t="shared" si="142"/>
        <v>0</v>
      </c>
      <c r="L245" s="47" t="str">
        <f>IF(AND($AQ$7&gt;0,OutputOsiris!$A245&lt;&gt;"9999999"),VLOOKUP(OutputOsiris!A245,$AN$9:$AQ$1008,4,FALSE),"")</f>
        <v/>
      </c>
      <c r="M245" s="47" t="str">
        <f t="shared" si="143"/>
        <v/>
      </c>
      <c r="N245" s="47" t="str">
        <f>IF(AND($AV$7&gt;0,OutputOsiris!$A245&lt;&gt;"9999999"),VLOOKUP(OutputOsiris!A245,$AS$9:$AV$1008,4,FALSE),"")</f>
        <v/>
      </c>
      <c r="O245" s="47" t="str">
        <f t="shared" si="144"/>
        <v/>
      </c>
      <c r="P245" s="47" t="str">
        <f>IF(AND($BA$7&gt;0,OutputOsiris!$A245&lt;&gt;"9999999"),VLOOKUP(OutputOsiris!A245,$AX$9:$BA$1008,4,FALSE),"")</f>
        <v/>
      </c>
      <c r="Q245" s="47" t="str">
        <f t="shared" si="145"/>
        <v/>
      </c>
      <c r="R245" s="47" t="str">
        <f>IF(AND($BF$7&gt;0,OutputOsiris!$A245&lt;&gt;"9999999"),VLOOKUP(OutputOsiris!A245,$BC$9:$BF$1008,4,FALSE),"")</f>
        <v/>
      </c>
      <c r="S245" s="47" t="str">
        <f t="shared" si="146"/>
        <v/>
      </c>
      <c r="T245" s="47" t="str">
        <f>IF(AND($BK$7&gt;0,OutputOsiris!$A245&lt;&gt;"9999999"),VLOOKUP(OutputOsiris!A245,$BH$9:$BK$1008,4,FALSE),"")</f>
        <v/>
      </c>
      <c r="U245" s="47" t="str">
        <f t="shared" si="147"/>
        <v/>
      </c>
      <c r="V245" s="47" t="str">
        <f>IF(AND($BP$7&gt;0,OutputOsiris!$A245&lt;&gt;"9999999"),VLOOKUP(OutputOsiris!A245,$BM$9:$BP$1008,4,FALSE),"")</f>
        <v/>
      </c>
      <c r="W245" s="47" t="str">
        <f t="shared" si="148"/>
        <v/>
      </c>
      <c r="X245" s="47" t="str">
        <f>IF(AND($BU$7&gt;0,OutputOsiris!$A245&lt;&gt;"9999999"),VLOOKUP(OutputOsiris!A245,$BR$9:$BU$1008,4,FALSE),"")</f>
        <v/>
      </c>
      <c r="Y245" s="47" t="str">
        <f t="shared" si="149"/>
        <v/>
      </c>
      <c r="Z245" s="47" t="str">
        <f>IF(AND($BZ$7&gt;0,OutputOsiris!$A245&lt;&gt;"9999999"),VLOOKUP(OutputOsiris!A245,$BW$9:$BZ$1008,4,FALSE),"")</f>
        <v/>
      </c>
      <c r="AA245" s="47" t="str">
        <f t="shared" si="150"/>
        <v/>
      </c>
      <c r="AB245" s="47">
        <f t="shared" si="151"/>
        <v>0</v>
      </c>
      <c r="AC245" s="47">
        <f t="shared" si="152"/>
        <v>0</v>
      </c>
      <c r="AD245" s="47" t="str">
        <f t="shared" si="153"/>
        <v/>
      </c>
      <c r="AE245" s="48" t="str">
        <f>IF(ISBLANK(AF245),"",VLOOKUP(AD245,OutputOsiris!$A$9:$A$1008,1,FALSE))</f>
        <v/>
      </c>
      <c r="AF245" s="111"/>
      <c r="AG245" s="78"/>
      <c r="AH245" s="148" t="str">
        <f t="shared" si="127"/>
        <v/>
      </c>
      <c r="AI245" s="47" t="str">
        <f t="shared" si="154"/>
        <v/>
      </c>
      <c r="AJ245" s="48" t="str">
        <f>IF(ISBLANK(AK245),"",VLOOKUP(AI245,OutputOsiris!$A$9:$A$1008,1,FALSE))</f>
        <v/>
      </c>
      <c r="AK245" s="112"/>
      <c r="AL245" s="78"/>
      <c r="AM245" s="148" t="str">
        <f t="shared" si="128"/>
        <v/>
      </c>
      <c r="AN245" s="47" t="str">
        <f t="shared" si="155"/>
        <v/>
      </c>
      <c r="AO245" s="48" t="str">
        <f>IF(ISBLANK(AP245),"",VLOOKUP(AN245,OutputOsiris!$A$9:$A$1008,1,FALSE))</f>
        <v/>
      </c>
      <c r="AP245" s="111"/>
      <c r="AQ245" s="78"/>
      <c r="AR245" s="148" t="str">
        <f t="shared" si="129"/>
        <v/>
      </c>
      <c r="AS245" s="47" t="str">
        <f t="shared" si="156"/>
        <v/>
      </c>
      <c r="AT245" s="48" t="str">
        <f>IF(ISBLANK(AU245),"",VLOOKUP(AS245,OutputOsiris!$A$9:$A$1008,1,FALSE))</f>
        <v/>
      </c>
      <c r="AU245" s="111"/>
      <c r="AV245" s="78"/>
      <c r="AW245" s="148" t="str">
        <f t="shared" si="130"/>
        <v/>
      </c>
      <c r="AX245" s="47" t="str">
        <f t="shared" si="157"/>
        <v/>
      </c>
      <c r="AY245" s="48" t="str">
        <f>IF(ISBLANK(AZ245),"",VLOOKUP(AX245,OutputOsiris!$A$9:$A$1008,1,FALSE))</f>
        <v/>
      </c>
      <c r="AZ245" s="111"/>
      <c r="BA245" s="78"/>
      <c r="BB245" s="148" t="str">
        <f t="shared" si="131"/>
        <v/>
      </c>
      <c r="BC245" s="47" t="str">
        <f t="shared" si="158"/>
        <v/>
      </c>
      <c r="BD245" s="48" t="str">
        <f>IF(ISBLANK(BE245),"",VLOOKUP(BC245,OutputOsiris!$A$9:$A$1008,1,FALSE))</f>
        <v/>
      </c>
      <c r="BE245" s="111"/>
      <c r="BF245" s="78"/>
      <c r="BG245" s="148" t="str">
        <f t="shared" si="132"/>
        <v/>
      </c>
      <c r="BH245" s="47" t="str">
        <f t="shared" si="159"/>
        <v/>
      </c>
      <c r="BI245" s="48" t="str">
        <f>IF(ISBLANK(BJ245),"",VLOOKUP(BH245,OutputOsiris!$A$9:$A$1008,1,FALSE))</f>
        <v/>
      </c>
      <c r="BJ245" s="111"/>
      <c r="BK245" s="78"/>
      <c r="BL245" s="148" t="str">
        <f t="shared" si="133"/>
        <v/>
      </c>
      <c r="BM245" s="47" t="str">
        <f t="shared" si="160"/>
        <v/>
      </c>
      <c r="BN245" s="48" t="str">
        <f>IF(ISBLANK(BO245),"",VLOOKUP(BM245,OutputOsiris!$A$9:$A$1008,1,FALSE))</f>
        <v/>
      </c>
      <c r="BO245" s="111"/>
      <c r="BP245" s="78"/>
      <c r="BQ245" s="148" t="str">
        <f t="shared" si="134"/>
        <v/>
      </c>
      <c r="BR245" s="47" t="str">
        <f t="shared" si="161"/>
        <v/>
      </c>
      <c r="BS245" s="48" t="str">
        <f>IF(ISBLANK(BT245),"",VLOOKUP(BR245,OutputOsiris!$A$9:$A$1008,1,FALSE))</f>
        <v/>
      </c>
      <c r="BT245" s="111"/>
      <c r="BU245" s="78"/>
      <c r="BV245" s="148" t="str">
        <f t="shared" si="135"/>
        <v/>
      </c>
      <c r="BW245" s="47" t="str">
        <f t="shared" si="162"/>
        <v/>
      </c>
      <c r="BX245" s="48" t="str">
        <f>IF(ISBLANK(BY245),"",VLOOKUP(BW245,OutputOsiris!$A$9:$A$1008,1,FALSE))</f>
        <v/>
      </c>
      <c r="BY245" s="111"/>
      <c r="BZ245" s="78"/>
      <c r="CA245" s="148" t="str">
        <f t="shared" si="136"/>
        <v/>
      </c>
    </row>
    <row r="246" spans="1:79" x14ac:dyDescent="0.2">
      <c r="A246" s="47" t="str">
        <f>IF($H$1="Score",IF(OutputOsiris!A246&lt;&gt;"9999999",OutputOsiris!A246,""),"")</f>
        <v/>
      </c>
      <c r="B246" s="76" t="str">
        <f t="shared" si="137"/>
        <v/>
      </c>
      <c r="C246" s="143" t="str">
        <f t="shared" si="138"/>
        <v/>
      </c>
      <c r="D246" s="47" t="str">
        <f>IF($H$1="Cijfer",IF(OutputOsiris!A246&lt;&gt;"9999999",OutputOsiris!A246,""),"")</f>
        <v/>
      </c>
      <c r="E246" s="76" t="str">
        <f t="shared" si="139"/>
        <v/>
      </c>
      <c r="F246" s="143" t="str">
        <f t="shared" si="140"/>
        <v/>
      </c>
      <c r="G246" s="47" t="str">
        <f>IF(ISBLANK(OutputOsiris!B246),"",OutputOsiris!B246)</f>
        <v/>
      </c>
      <c r="H246" s="47">
        <f>IF(AND($AG$7&gt;0,OutputOsiris!$A246&lt;&gt;"9999999"),VLOOKUP(OutputOsiris!A246,$AD$9:$AG$1008,4,FALSE),"")</f>
        <v>0</v>
      </c>
      <c r="I246" s="47">
        <f t="shared" si="141"/>
        <v>0</v>
      </c>
      <c r="J246" s="47">
        <f>IF(AND($AL$7&gt;0,OutputOsiris!$A246&lt;&gt;"9999999"),VLOOKUP(OutputOsiris!A246,$AI$9:$AL$1008,4,FALSE),"")</f>
        <v>0</v>
      </c>
      <c r="K246" s="47">
        <f t="shared" si="142"/>
        <v>0</v>
      </c>
      <c r="L246" s="47" t="str">
        <f>IF(AND($AQ$7&gt;0,OutputOsiris!$A246&lt;&gt;"9999999"),VLOOKUP(OutputOsiris!A246,$AN$9:$AQ$1008,4,FALSE),"")</f>
        <v/>
      </c>
      <c r="M246" s="47" t="str">
        <f t="shared" si="143"/>
        <v/>
      </c>
      <c r="N246" s="47" t="str">
        <f>IF(AND($AV$7&gt;0,OutputOsiris!$A246&lt;&gt;"9999999"),VLOOKUP(OutputOsiris!A246,$AS$9:$AV$1008,4,FALSE),"")</f>
        <v/>
      </c>
      <c r="O246" s="47" t="str">
        <f t="shared" si="144"/>
        <v/>
      </c>
      <c r="P246" s="47" t="str">
        <f>IF(AND($BA$7&gt;0,OutputOsiris!$A246&lt;&gt;"9999999"),VLOOKUP(OutputOsiris!A246,$AX$9:$BA$1008,4,FALSE),"")</f>
        <v/>
      </c>
      <c r="Q246" s="47" t="str">
        <f t="shared" si="145"/>
        <v/>
      </c>
      <c r="R246" s="47" t="str">
        <f>IF(AND($BF$7&gt;0,OutputOsiris!$A246&lt;&gt;"9999999"),VLOOKUP(OutputOsiris!A246,$BC$9:$BF$1008,4,FALSE),"")</f>
        <v/>
      </c>
      <c r="S246" s="47" t="str">
        <f t="shared" si="146"/>
        <v/>
      </c>
      <c r="T246" s="47" t="str">
        <f>IF(AND($BK$7&gt;0,OutputOsiris!$A246&lt;&gt;"9999999"),VLOOKUP(OutputOsiris!A246,$BH$9:$BK$1008,4,FALSE),"")</f>
        <v/>
      </c>
      <c r="U246" s="47" t="str">
        <f t="shared" si="147"/>
        <v/>
      </c>
      <c r="V246" s="47" t="str">
        <f>IF(AND($BP$7&gt;0,OutputOsiris!$A246&lt;&gt;"9999999"),VLOOKUP(OutputOsiris!A246,$BM$9:$BP$1008,4,FALSE),"")</f>
        <v/>
      </c>
      <c r="W246" s="47" t="str">
        <f t="shared" si="148"/>
        <v/>
      </c>
      <c r="X246" s="47" t="str">
        <f>IF(AND($BU$7&gt;0,OutputOsiris!$A246&lt;&gt;"9999999"),VLOOKUP(OutputOsiris!A246,$BR$9:$BU$1008,4,FALSE),"")</f>
        <v/>
      </c>
      <c r="Y246" s="47" t="str">
        <f t="shared" si="149"/>
        <v/>
      </c>
      <c r="Z246" s="47" t="str">
        <f>IF(AND($BZ$7&gt;0,OutputOsiris!$A246&lt;&gt;"9999999"),VLOOKUP(OutputOsiris!A246,$BW$9:$BZ$1008,4,FALSE),"")</f>
        <v/>
      </c>
      <c r="AA246" s="47" t="str">
        <f t="shared" si="150"/>
        <v/>
      </c>
      <c r="AB246" s="47">
        <f t="shared" si="151"/>
        <v>0</v>
      </c>
      <c r="AC246" s="47">
        <f t="shared" si="152"/>
        <v>0</v>
      </c>
      <c r="AD246" s="47" t="str">
        <f t="shared" si="153"/>
        <v/>
      </c>
      <c r="AE246" s="48" t="str">
        <f>IF(ISBLANK(AF246),"",VLOOKUP(AD246,OutputOsiris!$A$9:$A$1008,1,FALSE))</f>
        <v/>
      </c>
      <c r="AF246" s="111"/>
      <c r="AG246" s="78"/>
      <c r="AH246" s="148" t="str">
        <f t="shared" si="127"/>
        <v/>
      </c>
      <c r="AI246" s="47" t="str">
        <f t="shared" si="154"/>
        <v/>
      </c>
      <c r="AJ246" s="48" t="str">
        <f>IF(ISBLANK(AK246),"",VLOOKUP(AI246,OutputOsiris!$A$9:$A$1008,1,FALSE))</f>
        <v/>
      </c>
      <c r="AK246" s="112"/>
      <c r="AL246" s="78"/>
      <c r="AM246" s="148" t="str">
        <f t="shared" si="128"/>
        <v/>
      </c>
      <c r="AN246" s="47" t="str">
        <f t="shared" si="155"/>
        <v/>
      </c>
      <c r="AO246" s="48" t="str">
        <f>IF(ISBLANK(AP246),"",VLOOKUP(AN246,OutputOsiris!$A$9:$A$1008,1,FALSE))</f>
        <v/>
      </c>
      <c r="AP246" s="111"/>
      <c r="AQ246" s="78"/>
      <c r="AR246" s="148" t="str">
        <f t="shared" si="129"/>
        <v/>
      </c>
      <c r="AS246" s="47" t="str">
        <f t="shared" si="156"/>
        <v/>
      </c>
      <c r="AT246" s="48" t="str">
        <f>IF(ISBLANK(AU246),"",VLOOKUP(AS246,OutputOsiris!$A$9:$A$1008,1,FALSE))</f>
        <v/>
      </c>
      <c r="AU246" s="111"/>
      <c r="AV246" s="78"/>
      <c r="AW246" s="148" t="str">
        <f t="shared" si="130"/>
        <v/>
      </c>
      <c r="AX246" s="47" t="str">
        <f t="shared" si="157"/>
        <v/>
      </c>
      <c r="AY246" s="48" t="str">
        <f>IF(ISBLANK(AZ246),"",VLOOKUP(AX246,OutputOsiris!$A$9:$A$1008,1,FALSE))</f>
        <v/>
      </c>
      <c r="AZ246" s="111"/>
      <c r="BA246" s="78"/>
      <c r="BB246" s="148" t="str">
        <f t="shared" si="131"/>
        <v/>
      </c>
      <c r="BC246" s="47" t="str">
        <f t="shared" si="158"/>
        <v/>
      </c>
      <c r="BD246" s="48" t="str">
        <f>IF(ISBLANK(BE246),"",VLOOKUP(BC246,OutputOsiris!$A$9:$A$1008,1,FALSE))</f>
        <v/>
      </c>
      <c r="BE246" s="111"/>
      <c r="BF246" s="78"/>
      <c r="BG246" s="148" t="str">
        <f t="shared" si="132"/>
        <v/>
      </c>
      <c r="BH246" s="47" t="str">
        <f t="shared" si="159"/>
        <v/>
      </c>
      <c r="BI246" s="48" t="str">
        <f>IF(ISBLANK(BJ246),"",VLOOKUP(BH246,OutputOsiris!$A$9:$A$1008,1,FALSE))</f>
        <v/>
      </c>
      <c r="BJ246" s="111"/>
      <c r="BK246" s="78"/>
      <c r="BL246" s="148" t="str">
        <f t="shared" si="133"/>
        <v/>
      </c>
      <c r="BM246" s="47" t="str">
        <f t="shared" si="160"/>
        <v/>
      </c>
      <c r="BN246" s="48" t="str">
        <f>IF(ISBLANK(BO246),"",VLOOKUP(BM246,OutputOsiris!$A$9:$A$1008,1,FALSE))</f>
        <v/>
      </c>
      <c r="BO246" s="111"/>
      <c r="BP246" s="78"/>
      <c r="BQ246" s="148" t="str">
        <f t="shared" si="134"/>
        <v/>
      </c>
      <c r="BR246" s="47" t="str">
        <f t="shared" si="161"/>
        <v/>
      </c>
      <c r="BS246" s="48" t="str">
        <f>IF(ISBLANK(BT246),"",VLOOKUP(BR246,OutputOsiris!$A$9:$A$1008,1,FALSE))</f>
        <v/>
      </c>
      <c r="BT246" s="111"/>
      <c r="BU246" s="78"/>
      <c r="BV246" s="148" t="str">
        <f t="shared" si="135"/>
        <v/>
      </c>
      <c r="BW246" s="47" t="str">
        <f t="shared" si="162"/>
        <v/>
      </c>
      <c r="BX246" s="48" t="str">
        <f>IF(ISBLANK(BY246),"",VLOOKUP(BW246,OutputOsiris!$A$9:$A$1008,1,FALSE))</f>
        <v/>
      </c>
      <c r="BY246" s="111"/>
      <c r="BZ246" s="78"/>
      <c r="CA246" s="148" t="str">
        <f t="shared" si="136"/>
        <v/>
      </c>
    </row>
    <row r="247" spans="1:79" x14ac:dyDescent="0.2">
      <c r="A247" s="47" t="str">
        <f>IF($H$1="Score",IF(OutputOsiris!A247&lt;&gt;"9999999",OutputOsiris!A247,""),"")</f>
        <v/>
      </c>
      <c r="B247" s="76" t="str">
        <f t="shared" si="137"/>
        <v/>
      </c>
      <c r="C247" s="143" t="str">
        <f t="shared" si="138"/>
        <v/>
      </c>
      <c r="D247" s="47" t="str">
        <f>IF($H$1="Cijfer",IF(OutputOsiris!A247&lt;&gt;"9999999",OutputOsiris!A247,""),"")</f>
        <v/>
      </c>
      <c r="E247" s="76" t="str">
        <f t="shared" si="139"/>
        <v/>
      </c>
      <c r="F247" s="143" t="str">
        <f t="shared" si="140"/>
        <v/>
      </c>
      <c r="G247" s="47" t="str">
        <f>IF(ISBLANK(OutputOsiris!B247),"",OutputOsiris!B247)</f>
        <v/>
      </c>
      <c r="H247" s="47">
        <f>IF(AND($AG$7&gt;0,OutputOsiris!$A247&lt;&gt;"9999999"),VLOOKUP(OutputOsiris!A247,$AD$9:$AG$1008,4,FALSE),"")</f>
        <v>0</v>
      </c>
      <c r="I247" s="47">
        <f t="shared" si="141"/>
        <v>0</v>
      </c>
      <c r="J247" s="47">
        <f>IF(AND($AL$7&gt;0,OutputOsiris!$A247&lt;&gt;"9999999"),VLOOKUP(OutputOsiris!A247,$AI$9:$AL$1008,4,FALSE),"")</f>
        <v>0</v>
      </c>
      <c r="K247" s="47">
        <f t="shared" si="142"/>
        <v>0</v>
      </c>
      <c r="L247" s="47" t="str">
        <f>IF(AND($AQ$7&gt;0,OutputOsiris!$A247&lt;&gt;"9999999"),VLOOKUP(OutputOsiris!A247,$AN$9:$AQ$1008,4,FALSE),"")</f>
        <v/>
      </c>
      <c r="M247" s="47" t="str">
        <f t="shared" si="143"/>
        <v/>
      </c>
      <c r="N247" s="47" t="str">
        <f>IF(AND($AV$7&gt;0,OutputOsiris!$A247&lt;&gt;"9999999"),VLOOKUP(OutputOsiris!A247,$AS$9:$AV$1008,4,FALSE),"")</f>
        <v/>
      </c>
      <c r="O247" s="47" t="str">
        <f t="shared" si="144"/>
        <v/>
      </c>
      <c r="P247" s="47" t="str">
        <f>IF(AND($BA$7&gt;0,OutputOsiris!$A247&lt;&gt;"9999999"),VLOOKUP(OutputOsiris!A247,$AX$9:$BA$1008,4,FALSE),"")</f>
        <v/>
      </c>
      <c r="Q247" s="47" t="str">
        <f t="shared" si="145"/>
        <v/>
      </c>
      <c r="R247" s="47" t="str">
        <f>IF(AND($BF$7&gt;0,OutputOsiris!$A247&lt;&gt;"9999999"),VLOOKUP(OutputOsiris!A247,$BC$9:$BF$1008,4,FALSE),"")</f>
        <v/>
      </c>
      <c r="S247" s="47" t="str">
        <f t="shared" si="146"/>
        <v/>
      </c>
      <c r="T247" s="47" t="str">
        <f>IF(AND($BK$7&gt;0,OutputOsiris!$A247&lt;&gt;"9999999"),VLOOKUP(OutputOsiris!A247,$BH$9:$BK$1008,4,FALSE),"")</f>
        <v/>
      </c>
      <c r="U247" s="47" t="str">
        <f t="shared" si="147"/>
        <v/>
      </c>
      <c r="V247" s="47" t="str">
        <f>IF(AND($BP$7&gt;0,OutputOsiris!$A247&lt;&gt;"9999999"),VLOOKUP(OutputOsiris!A247,$BM$9:$BP$1008,4,FALSE),"")</f>
        <v/>
      </c>
      <c r="W247" s="47" t="str">
        <f t="shared" si="148"/>
        <v/>
      </c>
      <c r="X247" s="47" t="str">
        <f>IF(AND($BU$7&gt;0,OutputOsiris!$A247&lt;&gt;"9999999"),VLOOKUP(OutputOsiris!A247,$BR$9:$BU$1008,4,FALSE),"")</f>
        <v/>
      </c>
      <c r="Y247" s="47" t="str">
        <f t="shared" si="149"/>
        <v/>
      </c>
      <c r="Z247" s="47" t="str">
        <f>IF(AND($BZ$7&gt;0,OutputOsiris!$A247&lt;&gt;"9999999"),VLOOKUP(OutputOsiris!A247,$BW$9:$BZ$1008,4,FALSE),"")</f>
        <v/>
      </c>
      <c r="AA247" s="47" t="str">
        <f t="shared" si="150"/>
        <v/>
      </c>
      <c r="AB247" s="47">
        <f t="shared" si="151"/>
        <v>0</v>
      </c>
      <c r="AC247" s="47">
        <f t="shared" si="152"/>
        <v>0</v>
      </c>
      <c r="AD247" s="47" t="str">
        <f t="shared" si="153"/>
        <v/>
      </c>
      <c r="AE247" s="48" t="str">
        <f>IF(ISBLANK(AF247),"",VLOOKUP(AD247,OutputOsiris!$A$9:$A$1008,1,FALSE))</f>
        <v/>
      </c>
      <c r="AF247" s="111"/>
      <c r="AG247" s="78"/>
      <c r="AH247" s="148" t="str">
        <f t="shared" si="127"/>
        <v/>
      </c>
      <c r="AI247" s="47" t="str">
        <f t="shared" si="154"/>
        <v/>
      </c>
      <c r="AJ247" s="48" t="str">
        <f>IF(ISBLANK(AK247),"",VLOOKUP(AI247,OutputOsiris!$A$9:$A$1008,1,FALSE))</f>
        <v/>
      </c>
      <c r="AK247" s="112"/>
      <c r="AL247" s="78"/>
      <c r="AM247" s="148" t="str">
        <f t="shared" si="128"/>
        <v/>
      </c>
      <c r="AN247" s="47" t="str">
        <f t="shared" si="155"/>
        <v/>
      </c>
      <c r="AO247" s="48" t="str">
        <f>IF(ISBLANK(AP247),"",VLOOKUP(AN247,OutputOsiris!$A$9:$A$1008,1,FALSE))</f>
        <v/>
      </c>
      <c r="AP247" s="111"/>
      <c r="AQ247" s="78"/>
      <c r="AR247" s="148" t="str">
        <f t="shared" si="129"/>
        <v/>
      </c>
      <c r="AS247" s="47" t="str">
        <f t="shared" si="156"/>
        <v/>
      </c>
      <c r="AT247" s="48" t="str">
        <f>IF(ISBLANK(AU247),"",VLOOKUP(AS247,OutputOsiris!$A$9:$A$1008,1,FALSE))</f>
        <v/>
      </c>
      <c r="AU247" s="111"/>
      <c r="AV247" s="78"/>
      <c r="AW247" s="148" t="str">
        <f t="shared" si="130"/>
        <v/>
      </c>
      <c r="AX247" s="47" t="str">
        <f t="shared" si="157"/>
        <v/>
      </c>
      <c r="AY247" s="48" t="str">
        <f>IF(ISBLANK(AZ247),"",VLOOKUP(AX247,OutputOsiris!$A$9:$A$1008,1,FALSE))</f>
        <v/>
      </c>
      <c r="AZ247" s="111"/>
      <c r="BA247" s="78"/>
      <c r="BB247" s="148" t="str">
        <f t="shared" si="131"/>
        <v/>
      </c>
      <c r="BC247" s="47" t="str">
        <f t="shared" si="158"/>
        <v/>
      </c>
      <c r="BD247" s="48" t="str">
        <f>IF(ISBLANK(BE247),"",VLOOKUP(BC247,OutputOsiris!$A$9:$A$1008,1,FALSE))</f>
        <v/>
      </c>
      <c r="BE247" s="111"/>
      <c r="BF247" s="78"/>
      <c r="BG247" s="148" t="str">
        <f t="shared" si="132"/>
        <v/>
      </c>
      <c r="BH247" s="47" t="str">
        <f t="shared" si="159"/>
        <v/>
      </c>
      <c r="BI247" s="48" t="str">
        <f>IF(ISBLANK(BJ247),"",VLOOKUP(BH247,OutputOsiris!$A$9:$A$1008,1,FALSE))</f>
        <v/>
      </c>
      <c r="BJ247" s="111"/>
      <c r="BK247" s="78"/>
      <c r="BL247" s="148" t="str">
        <f t="shared" si="133"/>
        <v/>
      </c>
      <c r="BM247" s="47" t="str">
        <f t="shared" si="160"/>
        <v/>
      </c>
      <c r="BN247" s="48" t="str">
        <f>IF(ISBLANK(BO247),"",VLOOKUP(BM247,OutputOsiris!$A$9:$A$1008,1,FALSE))</f>
        <v/>
      </c>
      <c r="BO247" s="111"/>
      <c r="BP247" s="78"/>
      <c r="BQ247" s="148" t="str">
        <f t="shared" si="134"/>
        <v/>
      </c>
      <c r="BR247" s="47" t="str">
        <f t="shared" si="161"/>
        <v/>
      </c>
      <c r="BS247" s="48" t="str">
        <f>IF(ISBLANK(BT247),"",VLOOKUP(BR247,OutputOsiris!$A$9:$A$1008,1,FALSE))</f>
        <v/>
      </c>
      <c r="BT247" s="111"/>
      <c r="BU247" s="78"/>
      <c r="BV247" s="148" t="str">
        <f t="shared" si="135"/>
        <v/>
      </c>
      <c r="BW247" s="47" t="str">
        <f t="shared" si="162"/>
        <v/>
      </c>
      <c r="BX247" s="48" t="str">
        <f>IF(ISBLANK(BY247),"",VLOOKUP(BW247,OutputOsiris!$A$9:$A$1008,1,FALSE))</f>
        <v/>
      </c>
      <c r="BY247" s="111"/>
      <c r="BZ247" s="78"/>
      <c r="CA247" s="148" t="str">
        <f t="shared" si="136"/>
        <v/>
      </c>
    </row>
    <row r="248" spans="1:79" x14ac:dyDescent="0.2">
      <c r="A248" s="47" t="str">
        <f>IF($H$1="Score",IF(OutputOsiris!A248&lt;&gt;"9999999",OutputOsiris!A248,""),"")</f>
        <v/>
      </c>
      <c r="B248" s="76" t="str">
        <f t="shared" si="137"/>
        <v/>
      </c>
      <c r="C248" s="143" t="str">
        <f t="shared" si="138"/>
        <v/>
      </c>
      <c r="D248" s="47" t="str">
        <f>IF($H$1="Cijfer",IF(OutputOsiris!A248&lt;&gt;"9999999",OutputOsiris!A248,""),"")</f>
        <v/>
      </c>
      <c r="E248" s="76" t="str">
        <f t="shared" si="139"/>
        <v/>
      </c>
      <c r="F248" s="143" t="str">
        <f t="shared" si="140"/>
        <v/>
      </c>
      <c r="G248" s="47" t="str">
        <f>IF(ISBLANK(OutputOsiris!B248),"",OutputOsiris!B248)</f>
        <v/>
      </c>
      <c r="H248" s="47">
        <f>IF(AND($AG$7&gt;0,OutputOsiris!$A248&lt;&gt;"9999999"),VLOOKUP(OutputOsiris!A248,$AD$9:$AG$1008,4,FALSE),"")</f>
        <v>0</v>
      </c>
      <c r="I248" s="47">
        <f t="shared" si="141"/>
        <v>0</v>
      </c>
      <c r="J248" s="47">
        <f>IF(AND($AL$7&gt;0,OutputOsiris!$A248&lt;&gt;"9999999"),VLOOKUP(OutputOsiris!A248,$AI$9:$AL$1008,4,FALSE),"")</f>
        <v>0</v>
      </c>
      <c r="K248" s="47">
        <f t="shared" si="142"/>
        <v>0</v>
      </c>
      <c r="L248" s="47" t="str">
        <f>IF(AND($AQ$7&gt;0,OutputOsiris!$A248&lt;&gt;"9999999"),VLOOKUP(OutputOsiris!A248,$AN$9:$AQ$1008,4,FALSE),"")</f>
        <v/>
      </c>
      <c r="M248" s="47" t="str">
        <f t="shared" si="143"/>
        <v/>
      </c>
      <c r="N248" s="47" t="str">
        <f>IF(AND($AV$7&gt;0,OutputOsiris!$A248&lt;&gt;"9999999"),VLOOKUP(OutputOsiris!A248,$AS$9:$AV$1008,4,FALSE),"")</f>
        <v/>
      </c>
      <c r="O248" s="47" t="str">
        <f t="shared" si="144"/>
        <v/>
      </c>
      <c r="P248" s="47" t="str">
        <f>IF(AND($BA$7&gt;0,OutputOsiris!$A248&lt;&gt;"9999999"),VLOOKUP(OutputOsiris!A248,$AX$9:$BA$1008,4,FALSE),"")</f>
        <v/>
      </c>
      <c r="Q248" s="47" t="str">
        <f t="shared" si="145"/>
        <v/>
      </c>
      <c r="R248" s="47" t="str">
        <f>IF(AND($BF$7&gt;0,OutputOsiris!$A248&lt;&gt;"9999999"),VLOOKUP(OutputOsiris!A248,$BC$9:$BF$1008,4,FALSE),"")</f>
        <v/>
      </c>
      <c r="S248" s="47" t="str">
        <f t="shared" si="146"/>
        <v/>
      </c>
      <c r="T248" s="47" t="str">
        <f>IF(AND($BK$7&gt;0,OutputOsiris!$A248&lt;&gt;"9999999"),VLOOKUP(OutputOsiris!A248,$BH$9:$BK$1008,4,FALSE),"")</f>
        <v/>
      </c>
      <c r="U248" s="47" t="str">
        <f t="shared" si="147"/>
        <v/>
      </c>
      <c r="V248" s="47" t="str">
        <f>IF(AND($BP$7&gt;0,OutputOsiris!$A248&lt;&gt;"9999999"),VLOOKUP(OutputOsiris!A248,$BM$9:$BP$1008,4,FALSE),"")</f>
        <v/>
      </c>
      <c r="W248" s="47" t="str">
        <f t="shared" si="148"/>
        <v/>
      </c>
      <c r="X248" s="47" t="str">
        <f>IF(AND($BU$7&gt;0,OutputOsiris!$A248&lt;&gt;"9999999"),VLOOKUP(OutputOsiris!A248,$BR$9:$BU$1008,4,FALSE),"")</f>
        <v/>
      </c>
      <c r="Y248" s="47" t="str">
        <f t="shared" si="149"/>
        <v/>
      </c>
      <c r="Z248" s="47" t="str">
        <f>IF(AND($BZ$7&gt;0,OutputOsiris!$A248&lt;&gt;"9999999"),VLOOKUP(OutputOsiris!A248,$BW$9:$BZ$1008,4,FALSE),"")</f>
        <v/>
      </c>
      <c r="AA248" s="47" t="str">
        <f t="shared" si="150"/>
        <v/>
      </c>
      <c r="AB248" s="47">
        <f t="shared" si="151"/>
        <v>0</v>
      </c>
      <c r="AC248" s="47">
        <f t="shared" si="152"/>
        <v>0</v>
      </c>
      <c r="AD248" s="47" t="str">
        <f t="shared" si="153"/>
        <v/>
      </c>
      <c r="AE248" s="48" t="str">
        <f>IF(ISBLANK(AF248),"",VLOOKUP(AD248,OutputOsiris!$A$9:$A$1008,1,FALSE))</f>
        <v/>
      </c>
      <c r="AF248" s="111"/>
      <c r="AG248" s="78"/>
      <c r="AH248" s="148" t="str">
        <f t="shared" si="127"/>
        <v/>
      </c>
      <c r="AI248" s="47" t="str">
        <f t="shared" si="154"/>
        <v/>
      </c>
      <c r="AJ248" s="48" t="str">
        <f>IF(ISBLANK(AK248),"",VLOOKUP(AI248,OutputOsiris!$A$9:$A$1008,1,FALSE))</f>
        <v/>
      </c>
      <c r="AK248" s="112"/>
      <c r="AL248" s="78"/>
      <c r="AM248" s="148" t="str">
        <f t="shared" si="128"/>
        <v/>
      </c>
      <c r="AN248" s="47" t="str">
        <f t="shared" si="155"/>
        <v/>
      </c>
      <c r="AO248" s="48" t="str">
        <f>IF(ISBLANK(AP248),"",VLOOKUP(AN248,OutputOsiris!$A$9:$A$1008,1,FALSE))</f>
        <v/>
      </c>
      <c r="AP248" s="111"/>
      <c r="AQ248" s="78"/>
      <c r="AR248" s="148" t="str">
        <f t="shared" si="129"/>
        <v/>
      </c>
      <c r="AS248" s="47" t="str">
        <f t="shared" si="156"/>
        <v/>
      </c>
      <c r="AT248" s="48" t="str">
        <f>IF(ISBLANK(AU248),"",VLOOKUP(AS248,OutputOsiris!$A$9:$A$1008,1,FALSE))</f>
        <v/>
      </c>
      <c r="AU248" s="111"/>
      <c r="AV248" s="78"/>
      <c r="AW248" s="148" t="str">
        <f t="shared" si="130"/>
        <v/>
      </c>
      <c r="AX248" s="47" t="str">
        <f t="shared" si="157"/>
        <v/>
      </c>
      <c r="AY248" s="48" t="str">
        <f>IF(ISBLANK(AZ248),"",VLOOKUP(AX248,OutputOsiris!$A$9:$A$1008,1,FALSE))</f>
        <v/>
      </c>
      <c r="AZ248" s="111"/>
      <c r="BA248" s="78"/>
      <c r="BB248" s="148" t="str">
        <f t="shared" si="131"/>
        <v/>
      </c>
      <c r="BC248" s="47" t="str">
        <f t="shared" si="158"/>
        <v/>
      </c>
      <c r="BD248" s="48" t="str">
        <f>IF(ISBLANK(BE248),"",VLOOKUP(BC248,OutputOsiris!$A$9:$A$1008,1,FALSE))</f>
        <v/>
      </c>
      <c r="BE248" s="111"/>
      <c r="BF248" s="78"/>
      <c r="BG248" s="148" t="str">
        <f t="shared" si="132"/>
        <v/>
      </c>
      <c r="BH248" s="47" t="str">
        <f t="shared" si="159"/>
        <v/>
      </c>
      <c r="BI248" s="48" t="str">
        <f>IF(ISBLANK(BJ248),"",VLOOKUP(BH248,OutputOsiris!$A$9:$A$1008,1,FALSE))</f>
        <v/>
      </c>
      <c r="BJ248" s="111"/>
      <c r="BK248" s="78"/>
      <c r="BL248" s="148" t="str">
        <f t="shared" si="133"/>
        <v/>
      </c>
      <c r="BM248" s="47" t="str">
        <f t="shared" si="160"/>
        <v/>
      </c>
      <c r="BN248" s="48" t="str">
        <f>IF(ISBLANK(BO248),"",VLOOKUP(BM248,OutputOsiris!$A$9:$A$1008,1,FALSE))</f>
        <v/>
      </c>
      <c r="BO248" s="111"/>
      <c r="BP248" s="78"/>
      <c r="BQ248" s="148" t="str">
        <f t="shared" si="134"/>
        <v/>
      </c>
      <c r="BR248" s="47" t="str">
        <f t="shared" si="161"/>
        <v/>
      </c>
      <c r="BS248" s="48" t="str">
        <f>IF(ISBLANK(BT248),"",VLOOKUP(BR248,OutputOsiris!$A$9:$A$1008,1,FALSE))</f>
        <v/>
      </c>
      <c r="BT248" s="111"/>
      <c r="BU248" s="78"/>
      <c r="BV248" s="148" t="str">
        <f t="shared" si="135"/>
        <v/>
      </c>
      <c r="BW248" s="47" t="str">
        <f t="shared" si="162"/>
        <v/>
      </c>
      <c r="BX248" s="48" t="str">
        <f>IF(ISBLANK(BY248),"",VLOOKUP(BW248,OutputOsiris!$A$9:$A$1008,1,FALSE))</f>
        <v/>
      </c>
      <c r="BY248" s="111"/>
      <c r="BZ248" s="78"/>
      <c r="CA248" s="148" t="str">
        <f t="shared" si="136"/>
        <v/>
      </c>
    </row>
    <row r="249" spans="1:79" x14ac:dyDescent="0.2">
      <c r="A249" s="47" t="str">
        <f>IF($H$1="Score",IF(OutputOsiris!A249&lt;&gt;"9999999",OutputOsiris!A249,""),"")</f>
        <v/>
      </c>
      <c r="B249" s="76" t="str">
        <f t="shared" si="137"/>
        <v/>
      </c>
      <c r="C249" s="143" t="str">
        <f t="shared" si="138"/>
        <v/>
      </c>
      <c r="D249" s="47" t="str">
        <f>IF($H$1="Cijfer",IF(OutputOsiris!A249&lt;&gt;"9999999",OutputOsiris!A249,""),"")</f>
        <v/>
      </c>
      <c r="E249" s="76" t="str">
        <f t="shared" si="139"/>
        <v/>
      </c>
      <c r="F249" s="143" t="str">
        <f t="shared" si="140"/>
        <v/>
      </c>
      <c r="G249" s="47" t="str">
        <f>IF(ISBLANK(OutputOsiris!B249),"",OutputOsiris!B249)</f>
        <v/>
      </c>
      <c r="H249" s="47">
        <f>IF(AND($AG$7&gt;0,OutputOsiris!$A249&lt;&gt;"9999999"),VLOOKUP(OutputOsiris!A249,$AD$9:$AG$1008,4,FALSE),"")</f>
        <v>0</v>
      </c>
      <c r="I249" s="47">
        <f t="shared" si="141"/>
        <v>0</v>
      </c>
      <c r="J249" s="47">
        <f>IF(AND($AL$7&gt;0,OutputOsiris!$A249&lt;&gt;"9999999"),VLOOKUP(OutputOsiris!A249,$AI$9:$AL$1008,4,FALSE),"")</f>
        <v>0</v>
      </c>
      <c r="K249" s="47">
        <f t="shared" si="142"/>
        <v>0</v>
      </c>
      <c r="L249" s="47" t="str">
        <f>IF(AND($AQ$7&gt;0,OutputOsiris!$A249&lt;&gt;"9999999"),VLOOKUP(OutputOsiris!A249,$AN$9:$AQ$1008,4,FALSE),"")</f>
        <v/>
      </c>
      <c r="M249" s="47" t="str">
        <f t="shared" si="143"/>
        <v/>
      </c>
      <c r="N249" s="47" t="str">
        <f>IF(AND($AV$7&gt;0,OutputOsiris!$A249&lt;&gt;"9999999"),VLOOKUP(OutputOsiris!A249,$AS$9:$AV$1008,4,FALSE),"")</f>
        <v/>
      </c>
      <c r="O249" s="47" t="str">
        <f t="shared" si="144"/>
        <v/>
      </c>
      <c r="P249" s="47" t="str">
        <f>IF(AND($BA$7&gt;0,OutputOsiris!$A249&lt;&gt;"9999999"),VLOOKUP(OutputOsiris!A249,$AX$9:$BA$1008,4,FALSE),"")</f>
        <v/>
      </c>
      <c r="Q249" s="47" t="str">
        <f t="shared" si="145"/>
        <v/>
      </c>
      <c r="R249" s="47" t="str">
        <f>IF(AND($BF$7&gt;0,OutputOsiris!$A249&lt;&gt;"9999999"),VLOOKUP(OutputOsiris!A249,$BC$9:$BF$1008,4,FALSE),"")</f>
        <v/>
      </c>
      <c r="S249" s="47" t="str">
        <f t="shared" si="146"/>
        <v/>
      </c>
      <c r="T249" s="47" t="str">
        <f>IF(AND($BK$7&gt;0,OutputOsiris!$A249&lt;&gt;"9999999"),VLOOKUP(OutputOsiris!A249,$BH$9:$BK$1008,4,FALSE),"")</f>
        <v/>
      </c>
      <c r="U249" s="47" t="str">
        <f t="shared" si="147"/>
        <v/>
      </c>
      <c r="V249" s="47" t="str">
        <f>IF(AND($BP$7&gt;0,OutputOsiris!$A249&lt;&gt;"9999999"),VLOOKUP(OutputOsiris!A249,$BM$9:$BP$1008,4,FALSE),"")</f>
        <v/>
      </c>
      <c r="W249" s="47" t="str">
        <f t="shared" si="148"/>
        <v/>
      </c>
      <c r="X249" s="47" t="str">
        <f>IF(AND($BU$7&gt;0,OutputOsiris!$A249&lt;&gt;"9999999"),VLOOKUP(OutputOsiris!A249,$BR$9:$BU$1008,4,FALSE),"")</f>
        <v/>
      </c>
      <c r="Y249" s="47" t="str">
        <f t="shared" si="149"/>
        <v/>
      </c>
      <c r="Z249" s="47" t="str">
        <f>IF(AND($BZ$7&gt;0,OutputOsiris!$A249&lt;&gt;"9999999"),VLOOKUP(OutputOsiris!A249,$BW$9:$BZ$1008,4,FALSE),"")</f>
        <v/>
      </c>
      <c r="AA249" s="47" t="str">
        <f t="shared" si="150"/>
        <v/>
      </c>
      <c r="AB249" s="47">
        <f t="shared" si="151"/>
        <v>0</v>
      </c>
      <c r="AC249" s="47">
        <f t="shared" si="152"/>
        <v>0</v>
      </c>
      <c r="AD249" s="47" t="str">
        <f t="shared" si="153"/>
        <v/>
      </c>
      <c r="AE249" s="48" t="str">
        <f>IF(ISBLANK(AF249),"",VLOOKUP(AD249,OutputOsiris!$A$9:$A$1008,1,FALSE))</f>
        <v/>
      </c>
      <c r="AF249" s="111"/>
      <c r="AG249" s="78"/>
      <c r="AH249" s="148" t="str">
        <f t="shared" si="127"/>
        <v/>
      </c>
      <c r="AI249" s="47" t="str">
        <f t="shared" si="154"/>
        <v/>
      </c>
      <c r="AJ249" s="48" t="str">
        <f>IF(ISBLANK(AK249),"",VLOOKUP(AI249,OutputOsiris!$A$9:$A$1008,1,FALSE))</f>
        <v/>
      </c>
      <c r="AK249" s="112"/>
      <c r="AL249" s="78"/>
      <c r="AM249" s="148" t="str">
        <f t="shared" si="128"/>
        <v/>
      </c>
      <c r="AN249" s="47" t="str">
        <f t="shared" si="155"/>
        <v/>
      </c>
      <c r="AO249" s="48" t="str">
        <f>IF(ISBLANK(AP249),"",VLOOKUP(AN249,OutputOsiris!$A$9:$A$1008,1,FALSE))</f>
        <v/>
      </c>
      <c r="AP249" s="111"/>
      <c r="AQ249" s="78"/>
      <c r="AR249" s="148" t="str">
        <f t="shared" si="129"/>
        <v/>
      </c>
      <c r="AS249" s="47" t="str">
        <f t="shared" si="156"/>
        <v/>
      </c>
      <c r="AT249" s="48" t="str">
        <f>IF(ISBLANK(AU249),"",VLOOKUP(AS249,OutputOsiris!$A$9:$A$1008,1,FALSE))</f>
        <v/>
      </c>
      <c r="AU249" s="111"/>
      <c r="AV249" s="78"/>
      <c r="AW249" s="148" t="str">
        <f t="shared" si="130"/>
        <v/>
      </c>
      <c r="AX249" s="47" t="str">
        <f t="shared" si="157"/>
        <v/>
      </c>
      <c r="AY249" s="48" t="str">
        <f>IF(ISBLANK(AZ249),"",VLOOKUP(AX249,OutputOsiris!$A$9:$A$1008,1,FALSE))</f>
        <v/>
      </c>
      <c r="AZ249" s="111"/>
      <c r="BA249" s="78"/>
      <c r="BB249" s="148" t="str">
        <f t="shared" si="131"/>
        <v/>
      </c>
      <c r="BC249" s="47" t="str">
        <f t="shared" si="158"/>
        <v/>
      </c>
      <c r="BD249" s="48" t="str">
        <f>IF(ISBLANK(BE249),"",VLOOKUP(BC249,OutputOsiris!$A$9:$A$1008,1,FALSE))</f>
        <v/>
      </c>
      <c r="BE249" s="111"/>
      <c r="BF249" s="78"/>
      <c r="BG249" s="148" t="str">
        <f t="shared" si="132"/>
        <v/>
      </c>
      <c r="BH249" s="47" t="str">
        <f t="shared" si="159"/>
        <v/>
      </c>
      <c r="BI249" s="48" t="str">
        <f>IF(ISBLANK(BJ249),"",VLOOKUP(BH249,OutputOsiris!$A$9:$A$1008,1,FALSE))</f>
        <v/>
      </c>
      <c r="BJ249" s="111"/>
      <c r="BK249" s="78"/>
      <c r="BL249" s="148" t="str">
        <f t="shared" si="133"/>
        <v/>
      </c>
      <c r="BM249" s="47" t="str">
        <f t="shared" si="160"/>
        <v/>
      </c>
      <c r="BN249" s="48" t="str">
        <f>IF(ISBLANK(BO249),"",VLOOKUP(BM249,OutputOsiris!$A$9:$A$1008,1,FALSE))</f>
        <v/>
      </c>
      <c r="BO249" s="111"/>
      <c r="BP249" s="78"/>
      <c r="BQ249" s="148" t="str">
        <f t="shared" si="134"/>
        <v/>
      </c>
      <c r="BR249" s="47" t="str">
        <f t="shared" si="161"/>
        <v/>
      </c>
      <c r="BS249" s="48" t="str">
        <f>IF(ISBLANK(BT249),"",VLOOKUP(BR249,OutputOsiris!$A$9:$A$1008,1,FALSE))</f>
        <v/>
      </c>
      <c r="BT249" s="111"/>
      <c r="BU249" s="78"/>
      <c r="BV249" s="148" t="str">
        <f t="shared" si="135"/>
        <v/>
      </c>
      <c r="BW249" s="47" t="str">
        <f t="shared" si="162"/>
        <v/>
      </c>
      <c r="BX249" s="48" t="str">
        <f>IF(ISBLANK(BY249),"",VLOOKUP(BW249,OutputOsiris!$A$9:$A$1008,1,FALSE))</f>
        <v/>
      </c>
      <c r="BY249" s="111"/>
      <c r="BZ249" s="78"/>
      <c r="CA249" s="148" t="str">
        <f t="shared" si="136"/>
        <v/>
      </c>
    </row>
    <row r="250" spans="1:79" x14ac:dyDescent="0.2">
      <c r="A250" s="47" t="str">
        <f>IF($H$1="Score",IF(OutputOsiris!A250&lt;&gt;"9999999",OutputOsiris!A250,""),"")</f>
        <v/>
      </c>
      <c r="B250" s="76" t="str">
        <f t="shared" si="137"/>
        <v/>
      </c>
      <c r="C250" s="143" t="str">
        <f t="shared" si="138"/>
        <v/>
      </c>
      <c r="D250" s="47" t="str">
        <f>IF($H$1="Cijfer",IF(OutputOsiris!A250&lt;&gt;"9999999",OutputOsiris!A250,""),"")</f>
        <v/>
      </c>
      <c r="E250" s="76" t="str">
        <f t="shared" si="139"/>
        <v/>
      </c>
      <c r="F250" s="143" t="str">
        <f t="shared" si="140"/>
        <v/>
      </c>
      <c r="G250" s="47" t="str">
        <f>IF(ISBLANK(OutputOsiris!B250),"",OutputOsiris!B250)</f>
        <v/>
      </c>
      <c r="H250" s="47">
        <f>IF(AND($AG$7&gt;0,OutputOsiris!$A250&lt;&gt;"9999999"),VLOOKUP(OutputOsiris!A250,$AD$9:$AG$1008,4,FALSE),"")</f>
        <v>0</v>
      </c>
      <c r="I250" s="47">
        <f t="shared" si="141"/>
        <v>0</v>
      </c>
      <c r="J250" s="47">
        <f>IF(AND($AL$7&gt;0,OutputOsiris!$A250&lt;&gt;"9999999"),VLOOKUP(OutputOsiris!A250,$AI$9:$AL$1008,4,FALSE),"")</f>
        <v>0</v>
      </c>
      <c r="K250" s="47">
        <f t="shared" si="142"/>
        <v>0</v>
      </c>
      <c r="L250" s="47" t="str">
        <f>IF(AND($AQ$7&gt;0,OutputOsiris!$A250&lt;&gt;"9999999"),VLOOKUP(OutputOsiris!A250,$AN$9:$AQ$1008,4,FALSE),"")</f>
        <v/>
      </c>
      <c r="M250" s="47" t="str">
        <f t="shared" si="143"/>
        <v/>
      </c>
      <c r="N250" s="47" t="str">
        <f>IF(AND($AV$7&gt;0,OutputOsiris!$A250&lt;&gt;"9999999"),VLOOKUP(OutputOsiris!A250,$AS$9:$AV$1008,4,FALSE),"")</f>
        <v/>
      </c>
      <c r="O250" s="47" t="str">
        <f t="shared" si="144"/>
        <v/>
      </c>
      <c r="P250" s="47" t="str">
        <f>IF(AND($BA$7&gt;0,OutputOsiris!$A250&lt;&gt;"9999999"),VLOOKUP(OutputOsiris!A250,$AX$9:$BA$1008,4,FALSE),"")</f>
        <v/>
      </c>
      <c r="Q250" s="47" t="str">
        <f t="shared" si="145"/>
        <v/>
      </c>
      <c r="R250" s="47" t="str">
        <f>IF(AND($BF$7&gt;0,OutputOsiris!$A250&lt;&gt;"9999999"),VLOOKUP(OutputOsiris!A250,$BC$9:$BF$1008,4,FALSE),"")</f>
        <v/>
      </c>
      <c r="S250" s="47" t="str">
        <f t="shared" si="146"/>
        <v/>
      </c>
      <c r="T250" s="47" t="str">
        <f>IF(AND($BK$7&gt;0,OutputOsiris!$A250&lt;&gt;"9999999"),VLOOKUP(OutputOsiris!A250,$BH$9:$BK$1008,4,FALSE),"")</f>
        <v/>
      </c>
      <c r="U250" s="47" t="str">
        <f t="shared" si="147"/>
        <v/>
      </c>
      <c r="V250" s="47" t="str">
        <f>IF(AND($BP$7&gt;0,OutputOsiris!$A250&lt;&gt;"9999999"),VLOOKUP(OutputOsiris!A250,$BM$9:$BP$1008,4,FALSE),"")</f>
        <v/>
      </c>
      <c r="W250" s="47" t="str">
        <f t="shared" si="148"/>
        <v/>
      </c>
      <c r="X250" s="47" t="str">
        <f>IF(AND($BU$7&gt;0,OutputOsiris!$A250&lt;&gt;"9999999"),VLOOKUP(OutputOsiris!A250,$BR$9:$BU$1008,4,FALSE),"")</f>
        <v/>
      </c>
      <c r="Y250" s="47" t="str">
        <f t="shared" si="149"/>
        <v/>
      </c>
      <c r="Z250" s="47" t="str">
        <f>IF(AND($BZ$7&gt;0,OutputOsiris!$A250&lt;&gt;"9999999"),VLOOKUP(OutputOsiris!A250,$BW$9:$BZ$1008,4,FALSE),"")</f>
        <v/>
      </c>
      <c r="AA250" s="47" t="str">
        <f t="shared" si="150"/>
        <v/>
      </c>
      <c r="AB250" s="47">
        <f t="shared" si="151"/>
        <v>0</v>
      </c>
      <c r="AC250" s="47">
        <f t="shared" si="152"/>
        <v>0</v>
      </c>
      <c r="AD250" s="47" t="str">
        <f t="shared" si="153"/>
        <v/>
      </c>
      <c r="AE250" s="48" t="str">
        <f>IF(ISBLANK(AF250),"",VLOOKUP(AD250,OutputOsiris!$A$9:$A$1008,1,FALSE))</f>
        <v/>
      </c>
      <c r="AF250" s="111"/>
      <c r="AG250" s="78"/>
      <c r="AH250" s="148" t="str">
        <f t="shared" si="127"/>
        <v/>
      </c>
      <c r="AI250" s="47" t="str">
        <f t="shared" si="154"/>
        <v/>
      </c>
      <c r="AJ250" s="48" t="str">
        <f>IF(ISBLANK(AK250),"",VLOOKUP(AI250,OutputOsiris!$A$9:$A$1008,1,FALSE))</f>
        <v/>
      </c>
      <c r="AK250" s="112"/>
      <c r="AL250" s="78"/>
      <c r="AM250" s="148" t="str">
        <f t="shared" si="128"/>
        <v/>
      </c>
      <c r="AN250" s="47" t="str">
        <f t="shared" si="155"/>
        <v/>
      </c>
      <c r="AO250" s="48" t="str">
        <f>IF(ISBLANK(AP250),"",VLOOKUP(AN250,OutputOsiris!$A$9:$A$1008,1,FALSE))</f>
        <v/>
      </c>
      <c r="AP250" s="111"/>
      <c r="AQ250" s="78"/>
      <c r="AR250" s="148" t="str">
        <f t="shared" si="129"/>
        <v/>
      </c>
      <c r="AS250" s="47" t="str">
        <f t="shared" si="156"/>
        <v/>
      </c>
      <c r="AT250" s="48" t="str">
        <f>IF(ISBLANK(AU250),"",VLOOKUP(AS250,OutputOsiris!$A$9:$A$1008,1,FALSE))</f>
        <v/>
      </c>
      <c r="AU250" s="111"/>
      <c r="AV250" s="78"/>
      <c r="AW250" s="148" t="str">
        <f t="shared" si="130"/>
        <v/>
      </c>
      <c r="AX250" s="47" t="str">
        <f t="shared" si="157"/>
        <v/>
      </c>
      <c r="AY250" s="48" t="str">
        <f>IF(ISBLANK(AZ250),"",VLOOKUP(AX250,OutputOsiris!$A$9:$A$1008,1,FALSE))</f>
        <v/>
      </c>
      <c r="AZ250" s="111"/>
      <c r="BA250" s="78"/>
      <c r="BB250" s="148" t="str">
        <f t="shared" si="131"/>
        <v/>
      </c>
      <c r="BC250" s="47" t="str">
        <f t="shared" si="158"/>
        <v/>
      </c>
      <c r="BD250" s="48" t="str">
        <f>IF(ISBLANK(BE250),"",VLOOKUP(BC250,OutputOsiris!$A$9:$A$1008,1,FALSE))</f>
        <v/>
      </c>
      <c r="BE250" s="111"/>
      <c r="BF250" s="78"/>
      <c r="BG250" s="148" t="str">
        <f t="shared" si="132"/>
        <v/>
      </c>
      <c r="BH250" s="47" t="str">
        <f t="shared" si="159"/>
        <v/>
      </c>
      <c r="BI250" s="48" t="str">
        <f>IF(ISBLANK(BJ250),"",VLOOKUP(BH250,OutputOsiris!$A$9:$A$1008,1,FALSE))</f>
        <v/>
      </c>
      <c r="BJ250" s="111"/>
      <c r="BK250" s="78"/>
      <c r="BL250" s="148" t="str">
        <f t="shared" si="133"/>
        <v/>
      </c>
      <c r="BM250" s="47" t="str">
        <f t="shared" si="160"/>
        <v/>
      </c>
      <c r="BN250" s="48" t="str">
        <f>IF(ISBLANK(BO250),"",VLOOKUP(BM250,OutputOsiris!$A$9:$A$1008,1,FALSE))</f>
        <v/>
      </c>
      <c r="BO250" s="111"/>
      <c r="BP250" s="78"/>
      <c r="BQ250" s="148" t="str">
        <f t="shared" si="134"/>
        <v/>
      </c>
      <c r="BR250" s="47" t="str">
        <f t="shared" si="161"/>
        <v/>
      </c>
      <c r="BS250" s="48" t="str">
        <f>IF(ISBLANK(BT250),"",VLOOKUP(BR250,OutputOsiris!$A$9:$A$1008,1,FALSE))</f>
        <v/>
      </c>
      <c r="BT250" s="111"/>
      <c r="BU250" s="78"/>
      <c r="BV250" s="148" t="str">
        <f t="shared" si="135"/>
        <v/>
      </c>
      <c r="BW250" s="47" t="str">
        <f t="shared" si="162"/>
        <v/>
      </c>
      <c r="BX250" s="48" t="str">
        <f>IF(ISBLANK(BY250),"",VLOOKUP(BW250,OutputOsiris!$A$9:$A$1008,1,FALSE))</f>
        <v/>
      </c>
      <c r="BY250" s="111"/>
      <c r="BZ250" s="78"/>
      <c r="CA250" s="148" t="str">
        <f t="shared" si="136"/>
        <v/>
      </c>
    </row>
    <row r="251" spans="1:79" x14ac:dyDescent="0.2">
      <c r="A251" s="47" t="str">
        <f>IF($H$1="Score",IF(OutputOsiris!A251&lt;&gt;"9999999",OutputOsiris!A251,""),"")</f>
        <v/>
      </c>
      <c r="B251" s="76" t="str">
        <f t="shared" si="137"/>
        <v/>
      </c>
      <c r="C251" s="143" t="str">
        <f t="shared" si="138"/>
        <v/>
      </c>
      <c r="D251" s="47" t="str">
        <f>IF($H$1="Cijfer",IF(OutputOsiris!A251&lt;&gt;"9999999",OutputOsiris!A251,""),"")</f>
        <v/>
      </c>
      <c r="E251" s="76" t="str">
        <f t="shared" si="139"/>
        <v/>
      </c>
      <c r="F251" s="143" t="str">
        <f t="shared" si="140"/>
        <v/>
      </c>
      <c r="G251" s="47" t="str">
        <f>IF(ISBLANK(OutputOsiris!B251),"",OutputOsiris!B251)</f>
        <v/>
      </c>
      <c r="H251" s="47">
        <f>IF(AND($AG$7&gt;0,OutputOsiris!$A251&lt;&gt;"9999999"),VLOOKUP(OutputOsiris!A251,$AD$9:$AG$1008,4,FALSE),"")</f>
        <v>0</v>
      </c>
      <c r="I251" s="47">
        <f t="shared" si="141"/>
        <v>0</v>
      </c>
      <c r="J251" s="47">
        <f>IF(AND($AL$7&gt;0,OutputOsiris!$A251&lt;&gt;"9999999"),VLOOKUP(OutputOsiris!A251,$AI$9:$AL$1008,4,FALSE),"")</f>
        <v>0</v>
      </c>
      <c r="K251" s="47">
        <f t="shared" si="142"/>
        <v>0</v>
      </c>
      <c r="L251" s="47" t="str">
        <f>IF(AND($AQ$7&gt;0,OutputOsiris!$A251&lt;&gt;"9999999"),VLOOKUP(OutputOsiris!A251,$AN$9:$AQ$1008,4,FALSE),"")</f>
        <v/>
      </c>
      <c r="M251" s="47" t="str">
        <f t="shared" si="143"/>
        <v/>
      </c>
      <c r="N251" s="47" t="str">
        <f>IF(AND($AV$7&gt;0,OutputOsiris!$A251&lt;&gt;"9999999"),VLOOKUP(OutputOsiris!A251,$AS$9:$AV$1008,4,FALSE),"")</f>
        <v/>
      </c>
      <c r="O251" s="47" t="str">
        <f t="shared" si="144"/>
        <v/>
      </c>
      <c r="P251" s="47" t="str">
        <f>IF(AND($BA$7&gt;0,OutputOsiris!$A251&lt;&gt;"9999999"),VLOOKUP(OutputOsiris!A251,$AX$9:$BA$1008,4,FALSE),"")</f>
        <v/>
      </c>
      <c r="Q251" s="47" t="str">
        <f t="shared" si="145"/>
        <v/>
      </c>
      <c r="R251" s="47" t="str">
        <f>IF(AND($BF$7&gt;0,OutputOsiris!$A251&lt;&gt;"9999999"),VLOOKUP(OutputOsiris!A251,$BC$9:$BF$1008,4,FALSE),"")</f>
        <v/>
      </c>
      <c r="S251" s="47" t="str">
        <f t="shared" si="146"/>
        <v/>
      </c>
      <c r="T251" s="47" t="str">
        <f>IF(AND($BK$7&gt;0,OutputOsiris!$A251&lt;&gt;"9999999"),VLOOKUP(OutputOsiris!A251,$BH$9:$BK$1008,4,FALSE),"")</f>
        <v/>
      </c>
      <c r="U251" s="47" t="str">
        <f t="shared" si="147"/>
        <v/>
      </c>
      <c r="V251" s="47" t="str">
        <f>IF(AND($BP$7&gt;0,OutputOsiris!$A251&lt;&gt;"9999999"),VLOOKUP(OutputOsiris!A251,$BM$9:$BP$1008,4,FALSE),"")</f>
        <v/>
      </c>
      <c r="W251" s="47" t="str">
        <f t="shared" si="148"/>
        <v/>
      </c>
      <c r="X251" s="47" t="str">
        <f>IF(AND($BU$7&gt;0,OutputOsiris!$A251&lt;&gt;"9999999"),VLOOKUP(OutputOsiris!A251,$BR$9:$BU$1008,4,FALSE),"")</f>
        <v/>
      </c>
      <c r="Y251" s="47" t="str">
        <f t="shared" si="149"/>
        <v/>
      </c>
      <c r="Z251" s="47" t="str">
        <f>IF(AND($BZ$7&gt;0,OutputOsiris!$A251&lt;&gt;"9999999"),VLOOKUP(OutputOsiris!A251,$BW$9:$BZ$1008,4,FALSE),"")</f>
        <v/>
      </c>
      <c r="AA251" s="47" t="str">
        <f t="shared" si="150"/>
        <v/>
      </c>
      <c r="AB251" s="47">
        <f t="shared" si="151"/>
        <v>0</v>
      </c>
      <c r="AC251" s="47">
        <f t="shared" si="152"/>
        <v>0</v>
      </c>
      <c r="AD251" s="47" t="str">
        <f t="shared" si="153"/>
        <v/>
      </c>
      <c r="AE251" s="48" t="str">
        <f>IF(ISBLANK(AF251),"",VLOOKUP(AD251,OutputOsiris!$A$9:$A$1008,1,FALSE))</f>
        <v/>
      </c>
      <c r="AF251" s="111"/>
      <c r="AG251" s="78"/>
      <c r="AH251" s="148" t="str">
        <f t="shared" si="127"/>
        <v/>
      </c>
      <c r="AI251" s="47" t="str">
        <f t="shared" si="154"/>
        <v/>
      </c>
      <c r="AJ251" s="48" t="str">
        <f>IF(ISBLANK(AK251),"",VLOOKUP(AI251,OutputOsiris!$A$9:$A$1008,1,FALSE))</f>
        <v/>
      </c>
      <c r="AK251" s="112"/>
      <c r="AL251" s="78"/>
      <c r="AM251" s="148" t="str">
        <f t="shared" si="128"/>
        <v/>
      </c>
      <c r="AN251" s="47" t="str">
        <f t="shared" si="155"/>
        <v/>
      </c>
      <c r="AO251" s="48" t="str">
        <f>IF(ISBLANK(AP251),"",VLOOKUP(AN251,OutputOsiris!$A$9:$A$1008,1,FALSE))</f>
        <v/>
      </c>
      <c r="AP251" s="111"/>
      <c r="AQ251" s="78"/>
      <c r="AR251" s="148" t="str">
        <f t="shared" si="129"/>
        <v/>
      </c>
      <c r="AS251" s="47" t="str">
        <f t="shared" si="156"/>
        <v/>
      </c>
      <c r="AT251" s="48" t="str">
        <f>IF(ISBLANK(AU251),"",VLOOKUP(AS251,OutputOsiris!$A$9:$A$1008,1,FALSE))</f>
        <v/>
      </c>
      <c r="AU251" s="111"/>
      <c r="AV251" s="78"/>
      <c r="AW251" s="148" t="str">
        <f t="shared" si="130"/>
        <v/>
      </c>
      <c r="AX251" s="47" t="str">
        <f t="shared" si="157"/>
        <v/>
      </c>
      <c r="AY251" s="48" t="str">
        <f>IF(ISBLANK(AZ251),"",VLOOKUP(AX251,OutputOsiris!$A$9:$A$1008,1,FALSE))</f>
        <v/>
      </c>
      <c r="AZ251" s="111"/>
      <c r="BA251" s="78"/>
      <c r="BB251" s="148" t="str">
        <f t="shared" si="131"/>
        <v/>
      </c>
      <c r="BC251" s="47" t="str">
        <f t="shared" si="158"/>
        <v/>
      </c>
      <c r="BD251" s="48" t="str">
        <f>IF(ISBLANK(BE251),"",VLOOKUP(BC251,OutputOsiris!$A$9:$A$1008,1,FALSE))</f>
        <v/>
      </c>
      <c r="BE251" s="111"/>
      <c r="BF251" s="78"/>
      <c r="BG251" s="148" t="str">
        <f t="shared" si="132"/>
        <v/>
      </c>
      <c r="BH251" s="47" t="str">
        <f t="shared" si="159"/>
        <v/>
      </c>
      <c r="BI251" s="48" t="str">
        <f>IF(ISBLANK(BJ251),"",VLOOKUP(BH251,OutputOsiris!$A$9:$A$1008,1,FALSE))</f>
        <v/>
      </c>
      <c r="BJ251" s="111"/>
      <c r="BK251" s="78"/>
      <c r="BL251" s="148" t="str">
        <f t="shared" si="133"/>
        <v/>
      </c>
      <c r="BM251" s="47" t="str">
        <f t="shared" si="160"/>
        <v/>
      </c>
      <c r="BN251" s="48" t="str">
        <f>IF(ISBLANK(BO251),"",VLOOKUP(BM251,OutputOsiris!$A$9:$A$1008,1,FALSE))</f>
        <v/>
      </c>
      <c r="BO251" s="111"/>
      <c r="BP251" s="78"/>
      <c r="BQ251" s="148" t="str">
        <f t="shared" si="134"/>
        <v/>
      </c>
      <c r="BR251" s="47" t="str">
        <f t="shared" si="161"/>
        <v/>
      </c>
      <c r="BS251" s="48" t="str">
        <f>IF(ISBLANK(BT251),"",VLOOKUP(BR251,OutputOsiris!$A$9:$A$1008,1,FALSE))</f>
        <v/>
      </c>
      <c r="BT251" s="111"/>
      <c r="BU251" s="78"/>
      <c r="BV251" s="148" t="str">
        <f t="shared" si="135"/>
        <v/>
      </c>
      <c r="BW251" s="47" t="str">
        <f t="shared" si="162"/>
        <v/>
      </c>
      <c r="BX251" s="48" t="str">
        <f>IF(ISBLANK(BY251),"",VLOOKUP(BW251,OutputOsiris!$A$9:$A$1008,1,FALSE))</f>
        <v/>
      </c>
      <c r="BY251" s="111"/>
      <c r="BZ251" s="78"/>
      <c r="CA251" s="148" t="str">
        <f t="shared" si="136"/>
        <v/>
      </c>
    </row>
    <row r="252" spans="1:79" x14ac:dyDescent="0.2">
      <c r="A252" s="47" t="str">
        <f>IF($H$1="Score",IF(OutputOsiris!A252&lt;&gt;"9999999",OutputOsiris!A252,""),"")</f>
        <v/>
      </c>
      <c r="B252" s="76" t="str">
        <f t="shared" si="137"/>
        <v/>
      </c>
      <c r="C252" s="143" t="str">
        <f t="shared" si="138"/>
        <v/>
      </c>
      <c r="D252" s="47" t="str">
        <f>IF($H$1="Cijfer",IF(OutputOsiris!A252&lt;&gt;"9999999",OutputOsiris!A252,""),"")</f>
        <v/>
      </c>
      <c r="E252" s="76" t="str">
        <f t="shared" si="139"/>
        <v/>
      </c>
      <c r="F252" s="143" t="str">
        <f t="shared" si="140"/>
        <v/>
      </c>
      <c r="G252" s="47" t="str">
        <f>IF(ISBLANK(OutputOsiris!B252),"",OutputOsiris!B252)</f>
        <v/>
      </c>
      <c r="H252" s="47">
        <f>IF(AND($AG$7&gt;0,OutputOsiris!$A252&lt;&gt;"9999999"),VLOOKUP(OutputOsiris!A252,$AD$9:$AG$1008,4,FALSE),"")</f>
        <v>0</v>
      </c>
      <c r="I252" s="47">
        <f t="shared" si="141"/>
        <v>0</v>
      </c>
      <c r="J252" s="47">
        <f>IF(AND($AL$7&gt;0,OutputOsiris!$A252&lt;&gt;"9999999"),VLOOKUP(OutputOsiris!A252,$AI$9:$AL$1008,4,FALSE),"")</f>
        <v>0</v>
      </c>
      <c r="K252" s="47">
        <f t="shared" si="142"/>
        <v>0</v>
      </c>
      <c r="L252" s="47" t="str">
        <f>IF(AND($AQ$7&gt;0,OutputOsiris!$A252&lt;&gt;"9999999"),VLOOKUP(OutputOsiris!A252,$AN$9:$AQ$1008,4,FALSE),"")</f>
        <v/>
      </c>
      <c r="M252" s="47" t="str">
        <f t="shared" si="143"/>
        <v/>
      </c>
      <c r="N252" s="47" t="str">
        <f>IF(AND($AV$7&gt;0,OutputOsiris!$A252&lt;&gt;"9999999"),VLOOKUP(OutputOsiris!A252,$AS$9:$AV$1008,4,FALSE),"")</f>
        <v/>
      </c>
      <c r="O252" s="47" t="str">
        <f t="shared" si="144"/>
        <v/>
      </c>
      <c r="P252" s="47" t="str">
        <f>IF(AND($BA$7&gt;0,OutputOsiris!$A252&lt;&gt;"9999999"),VLOOKUP(OutputOsiris!A252,$AX$9:$BA$1008,4,FALSE),"")</f>
        <v/>
      </c>
      <c r="Q252" s="47" t="str">
        <f t="shared" si="145"/>
        <v/>
      </c>
      <c r="R252" s="47" t="str">
        <f>IF(AND($BF$7&gt;0,OutputOsiris!$A252&lt;&gt;"9999999"),VLOOKUP(OutputOsiris!A252,$BC$9:$BF$1008,4,FALSE),"")</f>
        <v/>
      </c>
      <c r="S252" s="47" t="str">
        <f t="shared" si="146"/>
        <v/>
      </c>
      <c r="T252" s="47" t="str">
        <f>IF(AND($BK$7&gt;0,OutputOsiris!$A252&lt;&gt;"9999999"),VLOOKUP(OutputOsiris!A252,$BH$9:$BK$1008,4,FALSE),"")</f>
        <v/>
      </c>
      <c r="U252" s="47" t="str">
        <f t="shared" si="147"/>
        <v/>
      </c>
      <c r="V252" s="47" t="str">
        <f>IF(AND($BP$7&gt;0,OutputOsiris!$A252&lt;&gt;"9999999"),VLOOKUP(OutputOsiris!A252,$BM$9:$BP$1008,4,FALSE),"")</f>
        <v/>
      </c>
      <c r="W252" s="47" t="str">
        <f t="shared" si="148"/>
        <v/>
      </c>
      <c r="X252" s="47" t="str">
        <f>IF(AND($BU$7&gt;0,OutputOsiris!$A252&lt;&gt;"9999999"),VLOOKUP(OutputOsiris!A252,$BR$9:$BU$1008,4,FALSE),"")</f>
        <v/>
      </c>
      <c r="Y252" s="47" t="str">
        <f t="shared" si="149"/>
        <v/>
      </c>
      <c r="Z252" s="47" t="str">
        <f>IF(AND($BZ$7&gt;0,OutputOsiris!$A252&lt;&gt;"9999999"),VLOOKUP(OutputOsiris!A252,$BW$9:$BZ$1008,4,FALSE),"")</f>
        <v/>
      </c>
      <c r="AA252" s="47" t="str">
        <f t="shared" si="150"/>
        <v/>
      </c>
      <c r="AB252" s="47">
        <f t="shared" si="151"/>
        <v>0</v>
      </c>
      <c r="AC252" s="47">
        <f t="shared" si="152"/>
        <v>0</v>
      </c>
      <c r="AD252" s="47" t="str">
        <f t="shared" si="153"/>
        <v/>
      </c>
      <c r="AE252" s="48" t="str">
        <f>IF(ISBLANK(AF252),"",VLOOKUP(AD252,OutputOsiris!$A$9:$A$1008,1,FALSE))</f>
        <v/>
      </c>
      <c r="AF252" s="111"/>
      <c r="AG252" s="78"/>
      <c r="AH252" s="148" t="str">
        <f t="shared" si="127"/>
        <v/>
      </c>
      <c r="AI252" s="47" t="str">
        <f t="shared" si="154"/>
        <v/>
      </c>
      <c r="AJ252" s="48" t="str">
        <f>IF(ISBLANK(AK252),"",VLOOKUP(AI252,OutputOsiris!$A$9:$A$1008,1,FALSE))</f>
        <v/>
      </c>
      <c r="AK252" s="112"/>
      <c r="AL252" s="78"/>
      <c r="AM252" s="148" t="str">
        <f t="shared" si="128"/>
        <v/>
      </c>
      <c r="AN252" s="47" t="str">
        <f t="shared" si="155"/>
        <v/>
      </c>
      <c r="AO252" s="48" t="str">
        <f>IF(ISBLANK(AP252),"",VLOOKUP(AN252,OutputOsiris!$A$9:$A$1008,1,FALSE))</f>
        <v/>
      </c>
      <c r="AP252" s="111"/>
      <c r="AQ252" s="78"/>
      <c r="AR252" s="148" t="str">
        <f t="shared" si="129"/>
        <v/>
      </c>
      <c r="AS252" s="47" t="str">
        <f t="shared" si="156"/>
        <v/>
      </c>
      <c r="AT252" s="48" t="str">
        <f>IF(ISBLANK(AU252),"",VLOOKUP(AS252,OutputOsiris!$A$9:$A$1008,1,FALSE))</f>
        <v/>
      </c>
      <c r="AU252" s="111"/>
      <c r="AV252" s="78"/>
      <c r="AW252" s="148" t="str">
        <f t="shared" si="130"/>
        <v/>
      </c>
      <c r="AX252" s="47" t="str">
        <f t="shared" si="157"/>
        <v/>
      </c>
      <c r="AY252" s="48" t="str">
        <f>IF(ISBLANK(AZ252),"",VLOOKUP(AX252,OutputOsiris!$A$9:$A$1008,1,FALSE))</f>
        <v/>
      </c>
      <c r="AZ252" s="111"/>
      <c r="BA252" s="78"/>
      <c r="BB252" s="148" t="str">
        <f t="shared" si="131"/>
        <v/>
      </c>
      <c r="BC252" s="47" t="str">
        <f t="shared" si="158"/>
        <v/>
      </c>
      <c r="BD252" s="48" t="str">
        <f>IF(ISBLANK(BE252),"",VLOOKUP(BC252,OutputOsiris!$A$9:$A$1008,1,FALSE))</f>
        <v/>
      </c>
      <c r="BE252" s="111"/>
      <c r="BF252" s="78"/>
      <c r="BG252" s="148" t="str">
        <f t="shared" si="132"/>
        <v/>
      </c>
      <c r="BH252" s="47" t="str">
        <f t="shared" si="159"/>
        <v/>
      </c>
      <c r="BI252" s="48" t="str">
        <f>IF(ISBLANK(BJ252),"",VLOOKUP(BH252,OutputOsiris!$A$9:$A$1008,1,FALSE))</f>
        <v/>
      </c>
      <c r="BJ252" s="111"/>
      <c r="BK252" s="78"/>
      <c r="BL252" s="148" t="str">
        <f t="shared" si="133"/>
        <v/>
      </c>
      <c r="BM252" s="47" t="str">
        <f t="shared" si="160"/>
        <v/>
      </c>
      <c r="BN252" s="48" t="str">
        <f>IF(ISBLANK(BO252),"",VLOOKUP(BM252,OutputOsiris!$A$9:$A$1008,1,FALSE))</f>
        <v/>
      </c>
      <c r="BO252" s="111"/>
      <c r="BP252" s="78"/>
      <c r="BQ252" s="148" t="str">
        <f t="shared" si="134"/>
        <v/>
      </c>
      <c r="BR252" s="47" t="str">
        <f t="shared" si="161"/>
        <v/>
      </c>
      <c r="BS252" s="48" t="str">
        <f>IF(ISBLANK(BT252),"",VLOOKUP(BR252,OutputOsiris!$A$9:$A$1008,1,FALSE))</f>
        <v/>
      </c>
      <c r="BT252" s="111"/>
      <c r="BU252" s="78"/>
      <c r="BV252" s="148" t="str">
        <f t="shared" si="135"/>
        <v/>
      </c>
      <c r="BW252" s="47" t="str">
        <f t="shared" si="162"/>
        <v/>
      </c>
      <c r="BX252" s="48" t="str">
        <f>IF(ISBLANK(BY252),"",VLOOKUP(BW252,OutputOsiris!$A$9:$A$1008,1,FALSE))</f>
        <v/>
      </c>
      <c r="BY252" s="111"/>
      <c r="BZ252" s="78"/>
      <c r="CA252" s="148" t="str">
        <f t="shared" si="136"/>
        <v/>
      </c>
    </row>
    <row r="253" spans="1:79" x14ac:dyDescent="0.2">
      <c r="A253" s="47" t="str">
        <f>IF($H$1="Score",IF(OutputOsiris!A253&lt;&gt;"9999999",OutputOsiris!A253,""),"")</f>
        <v/>
      </c>
      <c r="B253" s="76" t="str">
        <f t="shared" si="137"/>
        <v/>
      </c>
      <c r="C253" s="143" t="str">
        <f t="shared" si="138"/>
        <v/>
      </c>
      <c r="D253" s="47" t="str">
        <f>IF($H$1="Cijfer",IF(OutputOsiris!A253&lt;&gt;"9999999",OutputOsiris!A253,""),"")</f>
        <v/>
      </c>
      <c r="E253" s="76" t="str">
        <f t="shared" si="139"/>
        <v/>
      </c>
      <c r="F253" s="143" t="str">
        <f t="shared" si="140"/>
        <v/>
      </c>
      <c r="G253" s="47" t="str">
        <f>IF(ISBLANK(OutputOsiris!B253),"",OutputOsiris!B253)</f>
        <v/>
      </c>
      <c r="H253" s="47">
        <f>IF(AND($AG$7&gt;0,OutputOsiris!$A253&lt;&gt;"9999999"),VLOOKUP(OutputOsiris!A253,$AD$9:$AG$1008,4,FALSE),"")</f>
        <v>0</v>
      </c>
      <c r="I253" s="47">
        <f t="shared" si="141"/>
        <v>0</v>
      </c>
      <c r="J253" s="47">
        <f>IF(AND($AL$7&gt;0,OutputOsiris!$A253&lt;&gt;"9999999"),VLOOKUP(OutputOsiris!A253,$AI$9:$AL$1008,4,FALSE),"")</f>
        <v>0</v>
      </c>
      <c r="K253" s="47">
        <f t="shared" si="142"/>
        <v>0</v>
      </c>
      <c r="L253" s="47" t="str">
        <f>IF(AND($AQ$7&gt;0,OutputOsiris!$A253&lt;&gt;"9999999"),VLOOKUP(OutputOsiris!A253,$AN$9:$AQ$1008,4,FALSE),"")</f>
        <v/>
      </c>
      <c r="M253" s="47" t="str">
        <f t="shared" si="143"/>
        <v/>
      </c>
      <c r="N253" s="47" t="str">
        <f>IF(AND($AV$7&gt;0,OutputOsiris!$A253&lt;&gt;"9999999"),VLOOKUP(OutputOsiris!A253,$AS$9:$AV$1008,4,FALSE),"")</f>
        <v/>
      </c>
      <c r="O253" s="47" t="str">
        <f t="shared" si="144"/>
        <v/>
      </c>
      <c r="P253" s="47" t="str">
        <f>IF(AND($BA$7&gt;0,OutputOsiris!$A253&lt;&gt;"9999999"),VLOOKUP(OutputOsiris!A253,$AX$9:$BA$1008,4,FALSE),"")</f>
        <v/>
      </c>
      <c r="Q253" s="47" t="str">
        <f t="shared" si="145"/>
        <v/>
      </c>
      <c r="R253" s="47" t="str">
        <f>IF(AND($BF$7&gt;0,OutputOsiris!$A253&lt;&gt;"9999999"),VLOOKUP(OutputOsiris!A253,$BC$9:$BF$1008,4,FALSE),"")</f>
        <v/>
      </c>
      <c r="S253" s="47" t="str">
        <f t="shared" si="146"/>
        <v/>
      </c>
      <c r="T253" s="47" t="str">
        <f>IF(AND($BK$7&gt;0,OutputOsiris!$A253&lt;&gt;"9999999"),VLOOKUP(OutputOsiris!A253,$BH$9:$BK$1008,4,FALSE),"")</f>
        <v/>
      </c>
      <c r="U253" s="47" t="str">
        <f t="shared" si="147"/>
        <v/>
      </c>
      <c r="V253" s="47" t="str">
        <f>IF(AND($BP$7&gt;0,OutputOsiris!$A253&lt;&gt;"9999999"),VLOOKUP(OutputOsiris!A253,$BM$9:$BP$1008,4,FALSE),"")</f>
        <v/>
      </c>
      <c r="W253" s="47" t="str">
        <f t="shared" si="148"/>
        <v/>
      </c>
      <c r="X253" s="47" t="str">
        <f>IF(AND($BU$7&gt;0,OutputOsiris!$A253&lt;&gt;"9999999"),VLOOKUP(OutputOsiris!A253,$BR$9:$BU$1008,4,FALSE),"")</f>
        <v/>
      </c>
      <c r="Y253" s="47" t="str">
        <f t="shared" si="149"/>
        <v/>
      </c>
      <c r="Z253" s="47" t="str">
        <f>IF(AND($BZ$7&gt;0,OutputOsiris!$A253&lt;&gt;"9999999"),VLOOKUP(OutputOsiris!A253,$BW$9:$BZ$1008,4,FALSE),"")</f>
        <v/>
      </c>
      <c r="AA253" s="47" t="str">
        <f t="shared" si="150"/>
        <v/>
      </c>
      <c r="AB253" s="47">
        <f t="shared" si="151"/>
        <v>0</v>
      </c>
      <c r="AC253" s="47">
        <f t="shared" si="152"/>
        <v>0</v>
      </c>
      <c r="AD253" s="47" t="str">
        <f t="shared" si="153"/>
        <v/>
      </c>
      <c r="AE253" s="48" t="str">
        <f>IF(ISBLANK(AF253),"",VLOOKUP(AD253,OutputOsiris!$A$9:$A$1008,1,FALSE))</f>
        <v/>
      </c>
      <c r="AF253" s="111"/>
      <c r="AG253" s="78"/>
      <c r="AH253" s="148" t="str">
        <f t="shared" si="127"/>
        <v/>
      </c>
      <c r="AI253" s="47" t="str">
        <f t="shared" si="154"/>
        <v/>
      </c>
      <c r="AJ253" s="48" t="str">
        <f>IF(ISBLANK(AK253),"",VLOOKUP(AI253,OutputOsiris!$A$9:$A$1008,1,FALSE))</f>
        <v/>
      </c>
      <c r="AK253" s="112"/>
      <c r="AL253" s="78"/>
      <c r="AM253" s="148" t="str">
        <f t="shared" si="128"/>
        <v/>
      </c>
      <c r="AN253" s="47" t="str">
        <f t="shared" si="155"/>
        <v/>
      </c>
      <c r="AO253" s="48" t="str">
        <f>IF(ISBLANK(AP253),"",VLOOKUP(AN253,OutputOsiris!$A$9:$A$1008,1,FALSE))</f>
        <v/>
      </c>
      <c r="AP253" s="111"/>
      <c r="AQ253" s="78"/>
      <c r="AR253" s="148" t="str">
        <f t="shared" si="129"/>
        <v/>
      </c>
      <c r="AS253" s="47" t="str">
        <f t="shared" si="156"/>
        <v/>
      </c>
      <c r="AT253" s="48" t="str">
        <f>IF(ISBLANK(AU253),"",VLOOKUP(AS253,OutputOsiris!$A$9:$A$1008,1,FALSE))</f>
        <v/>
      </c>
      <c r="AU253" s="111"/>
      <c r="AV253" s="78"/>
      <c r="AW253" s="148" t="str">
        <f t="shared" si="130"/>
        <v/>
      </c>
      <c r="AX253" s="47" t="str">
        <f t="shared" si="157"/>
        <v/>
      </c>
      <c r="AY253" s="48" t="str">
        <f>IF(ISBLANK(AZ253),"",VLOOKUP(AX253,OutputOsiris!$A$9:$A$1008,1,FALSE))</f>
        <v/>
      </c>
      <c r="AZ253" s="111"/>
      <c r="BA253" s="78"/>
      <c r="BB253" s="148" t="str">
        <f t="shared" si="131"/>
        <v/>
      </c>
      <c r="BC253" s="47" t="str">
        <f t="shared" si="158"/>
        <v/>
      </c>
      <c r="BD253" s="48" t="str">
        <f>IF(ISBLANK(BE253),"",VLOOKUP(BC253,OutputOsiris!$A$9:$A$1008,1,FALSE))</f>
        <v/>
      </c>
      <c r="BE253" s="111"/>
      <c r="BF253" s="78"/>
      <c r="BG253" s="148" t="str">
        <f t="shared" si="132"/>
        <v/>
      </c>
      <c r="BH253" s="47" t="str">
        <f t="shared" si="159"/>
        <v/>
      </c>
      <c r="BI253" s="48" t="str">
        <f>IF(ISBLANK(BJ253),"",VLOOKUP(BH253,OutputOsiris!$A$9:$A$1008,1,FALSE))</f>
        <v/>
      </c>
      <c r="BJ253" s="111"/>
      <c r="BK253" s="78"/>
      <c r="BL253" s="148" t="str">
        <f t="shared" si="133"/>
        <v/>
      </c>
      <c r="BM253" s="47" t="str">
        <f t="shared" si="160"/>
        <v/>
      </c>
      <c r="BN253" s="48" t="str">
        <f>IF(ISBLANK(BO253),"",VLOOKUP(BM253,OutputOsiris!$A$9:$A$1008,1,FALSE))</f>
        <v/>
      </c>
      <c r="BO253" s="111"/>
      <c r="BP253" s="78"/>
      <c r="BQ253" s="148" t="str">
        <f t="shared" si="134"/>
        <v/>
      </c>
      <c r="BR253" s="47" t="str">
        <f t="shared" si="161"/>
        <v/>
      </c>
      <c r="BS253" s="48" t="str">
        <f>IF(ISBLANK(BT253),"",VLOOKUP(BR253,OutputOsiris!$A$9:$A$1008,1,FALSE))</f>
        <v/>
      </c>
      <c r="BT253" s="111"/>
      <c r="BU253" s="78"/>
      <c r="BV253" s="148" t="str">
        <f t="shared" si="135"/>
        <v/>
      </c>
      <c r="BW253" s="47" t="str">
        <f t="shared" si="162"/>
        <v/>
      </c>
      <c r="BX253" s="48" t="str">
        <f>IF(ISBLANK(BY253),"",VLOOKUP(BW253,OutputOsiris!$A$9:$A$1008,1,FALSE))</f>
        <v/>
      </c>
      <c r="BY253" s="111"/>
      <c r="BZ253" s="78"/>
      <c r="CA253" s="148" t="str">
        <f t="shared" si="136"/>
        <v/>
      </c>
    </row>
    <row r="254" spans="1:79" x14ac:dyDescent="0.2">
      <c r="A254" s="47" t="str">
        <f>IF($H$1="Score",IF(OutputOsiris!A254&lt;&gt;"9999999",OutputOsiris!A254,""),"")</f>
        <v/>
      </c>
      <c r="B254" s="76" t="str">
        <f t="shared" si="137"/>
        <v/>
      </c>
      <c r="C254" s="143" t="str">
        <f t="shared" si="138"/>
        <v/>
      </c>
      <c r="D254" s="47" t="str">
        <f>IF($H$1="Cijfer",IF(OutputOsiris!A254&lt;&gt;"9999999",OutputOsiris!A254,""),"")</f>
        <v/>
      </c>
      <c r="E254" s="76" t="str">
        <f t="shared" si="139"/>
        <v/>
      </c>
      <c r="F254" s="143" t="str">
        <f t="shared" si="140"/>
        <v/>
      </c>
      <c r="G254" s="47" t="str">
        <f>IF(ISBLANK(OutputOsiris!B254),"",OutputOsiris!B254)</f>
        <v/>
      </c>
      <c r="H254" s="47">
        <f>IF(AND($AG$7&gt;0,OutputOsiris!$A254&lt;&gt;"9999999"),VLOOKUP(OutputOsiris!A254,$AD$9:$AG$1008,4,FALSE),"")</f>
        <v>0</v>
      </c>
      <c r="I254" s="47">
        <f t="shared" si="141"/>
        <v>0</v>
      </c>
      <c r="J254" s="47">
        <f>IF(AND($AL$7&gt;0,OutputOsiris!$A254&lt;&gt;"9999999"),VLOOKUP(OutputOsiris!A254,$AI$9:$AL$1008,4,FALSE),"")</f>
        <v>0</v>
      </c>
      <c r="K254" s="47">
        <f t="shared" si="142"/>
        <v>0</v>
      </c>
      <c r="L254" s="47" t="str">
        <f>IF(AND($AQ$7&gt;0,OutputOsiris!$A254&lt;&gt;"9999999"),VLOOKUP(OutputOsiris!A254,$AN$9:$AQ$1008,4,FALSE),"")</f>
        <v/>
      </c>
      <c r="M254" s="47" t="str">
        <f t="shared" si="143"/>
        <v/>
      </c>
      <c r="N254" s="47" t="str">
        <f>IF(AND($AV$7&gt;0,OutputOsiris!$A254&lt;&gt;"9999999"),VLOOKUP(OutputOsiris!A254,$AS$9:$AV$1008,4,FALSE),"")</f>
        <v/>
      </c>
      <c r="O254" s="47" t="str">
        <f t="shared" si="144"/>
        <v/>
      </c>
      <c r="P254" s="47" t="str">
        <f>IF(AND($BA$7&gt;0,OutputOsiris!$A254&lt;&gt;"9999999"),VLOOKUP(OutputOsiris!A254,$AX$9:$BA$1008,4,FALSE),"")</f>
        <v/>
      </c>
      <c r="Q254" s="47" t="str">
        <f t="shared" si="145"/>
        <v/>
      </c>
      <c r="R254" s="47" t="str">
        <f>IF(AND($BF$7&gt;0,OutputOsiris!$A254&lt;&gt;"9999999"),VLOOKUP(OutputOsiris!A254,$BC$9:$BF$1008,4,FALSE),"")</f>
        <v/>
      </c>
      <c r="S254" s="47" t="str">
        <f t="shared" si="146"/>
        <v/>
      </c>
      <c r="T254" s="47" t="str">
        <f>IF(AND($BK$7&gt;0,OutputOsiris!$A254&lt;&gt;"9999999"),VLOOKUP(OutputOsiris!A254,$BH$9:$BK$1008,4,FALSE),"")</f>
        <v/>
      </c>
      <c r="U254" s="47" t="str">
        <f t="shared" si="147"/>
        <v/>
      </c>
      <c r="V254" s="47" t="str">
        <f>IF(AND($BP$7&gt;0,OutputOsiris!$A254&lt;&gt;"9999999"),VLOOKUP(OutputOsiris!A254,$BM$9:$BP$1008,4,FALSE),"")</f>
        <v/>
      </c>
      <c r="W254" s="47" t="str">
        <f t="shared" si="148"/>
        <v/>
      </c>
      <c r="X254" s="47" t="str">
        <f>IF(AND($BU$7&gt;0,OutputOsiris!$A254&lt;&gt;"9999999"),VLOOKUP(OutputOsiris!A254,$BR$9:$BU$1008,4,FALSE),"")</f>
        <v/>
      </c>
      <c r="Y254" s="47" t="str">
        <f t="shared" si="149"/>
        <v/>
      </c>
      <c r="Z254" s="47" t="str">
        <f>IF(AND($BZ$7&gt;0,OutputOsiris!$A254&lt;&gt;"9999999"),VLOOKUP(OutputOsiris!A254,$BW$9:$BZ$1008,4,FALSE),"")</f>
        <v/>
      </c>
      <c r="AA254" s="47" t="str">
        <f t="shared" si="150"/>
        <v/>
      </c>
      <c r="AB254" s="47">
        <f t="shared" si="151"/>
        <v>0</v>
      </c>
      <c r="AC254" s="47">
        <f t="shared" si="152"/>
        <v>0</v>
      </c>
      <c r="AD254" s="47" t="str">
        <f t="shared" si="153"/>
        <v/>
      </c>
      <c r="AE254" s="48" t="str">
        <f>IF(ISBLANK(AF254),"",VLOOKUP(AD254,OutputOsiris!$A$9:$A$1008,1,FALSE))</f>
        <v/>
      </c>
      <c r="AF254" s="111"/>
      <c r="AG254" s="78"/>
      <c r="AH254" s="148" t="str">
        <f t="shared" si="127"/>
        <v/>
      </c>
      <c r="AI254" s="47" t="str">
        <f t="shared" si="154"/>
        <v/>
      </c>
      <c r="AJ254" s="48" t="str">
        <f>IF(ISBLANK(AK254),"",VLOOKUP(AI254,OutputOsiris!$A$9:$A$1008,1,FALSE))</f>
        <v/>
      </c>
      <c r="AK254" s="112"/>
      <c r="AL254" s="78"/>
      <c r="AM254" s="148" t="str">
        <f t="shared" si="128"/>
        <v/>
      </c>
      <c r="AN254" s="47" t="str">
        <f t="shared" si="155"/>
        <v/>
      </c>
      <c r="AO254" s="48" t="str">
        <f>IF(ISBLANK(AP254),"",VLOOKUP(AN254,OutputOsiris!$A$9:$A$1008,1,FALSE))</f>
        <v/>
      </c>
      <c r="AP254" s="111"/>
      <c r="AQ254" s="78"/>
      <c r="AR254" s="148" t="str">
        <f t="shared" si="129"/>
        <v/>
      </c>
      <c r="AS254" s="47" t="str">
        <f t="shared" si="156"/>
        <v/>
      </c>
      <c r="AT254" s="48" t="str">
        <f>IF(ISBLANK(AU254),"",VLOOKUP(AS254,OutputOsiris!$A$9:$A$1008,1,FALSE))</f>
        <v/>
      </c>
      <c r="AU254" s="111"/>
      <c r="AV254" s="78"/>
      <c r="AW254" s="148" t="str">
        <f t="shared" si="130"/>
        <v/>
      </c>
      <c r="AX254" s="47" t="str">
        <f t="shared" si="157"/>
        <v/>
      </c>
      <c r="AY254" s="48" t="str">
        <f>IF(ISBLANK(AZ254),"",VLOOKUP(AX254,OutputOsiris!$A$9:$A$1008,1,FALSE))</f>
        <v/>
      </c>
      <c r="AZ254" s="111"/>
      <c r="BA254" s="78"/>
      <c r="BB254" s="148" t="str">
        <f t="shared" si="131"/>
        <v/>
      </c>
      <c r="BC254" s="47" t="str">
        <f t="shared" si="158"/>
        <v/>
      </c>
      <c r="BD254" s="48" t="str">
        <f>IF(ISBLANK(BE254),"",VLOOKUP(BC254,OutputOsiris!$A$9:$A$1008,1,FALSE))</f>
        <v/>
      </c>
      <c r="BE254" s="111"/>
      <c r="BF254" s="78"/>
      <c r="BG254" s="148" t="str">
        <f t="shared" si="132"/>
        <v/>
      </c>
      <c r="BH254" s="47" t="str">
        <f t="shared" si="159"/>
        <v/>
      </c>
      <c r="BI254" s="48" t="str">
        <f>IF(ISBLANK(BJ254),"",VLOOKUP(BH254,OutputOsiris!$A$9:$A$1008,1,FALSE))</f>
        <v/>
      </c>
      <c r="BJ254" s="111"/>
      <c r="BK254" s="78"/>
      <c r="BL254" s="148" t="str">
        <f t="shared" si="133"/>
        <v/>
      </c>
      <c r="BM254" s="47" t="str">
        <f t="shared" si="160"/>
        <v/>
      </c>
      <c r="BN254" s="48" t="str">
        <f>IF(ISBLANK(BO254),"",VLOOKUP(BM254,OutputOsiris!$A$9:$A$1008,1,FALSE))</f>
        <v/>
      </c>
      <c r="BO254" s="111"/>
      <c r="BP254" s="78"/>
      <c r="BQ254" s="148" t="str">
        <f t="shared" si="134"/>
        <v/>
      </c>
      <c r="BR254" s="47" t="str">
        <f t="shared" si="161"/>
        <v/>
      </c>
      <c r="BS254" s="48" t="str">
        <f>IF(ISBLANK(BT254),"",VLOOKUP(BR254,OutputOsiris!$A$9:$A$1008,1,FALSE))</f>
        <v/>
      </c>
      <c r="BT254" s="111"/>
      <c r="BU254" s="78"/>
      <c r="BV254" s="148" t="str">
        <f t="shared" si="135"/>
        <v/>
      </c>
      <c r="BW254" s="47" t="str">
        <f t="shared" si="162"/>
        <v/>
      </c>
      <c r="BX254" s="48" t="str">
        <f>IF(ISBLANK(BY254),"",VLOOKUP(BW254,OutputOsiris!$A$9:$A$1008,1,FALSE))</f>
        <v/>
      </c>
      <c r="BY254" s="111"/>
      <c r="BZ254" s="78"/>
      <c r="CA254" s="148" t="str">
        <f t="shared" si="136"/>
        <v/>
      </c>
    </row>
    <row r="255" spans="1:79" x14ac:dyDescent="0.2">
      <c r="A255" s="47" t="str">
        <f>IF($H$1="Score",IF(OutputOsiris!A255&lt;&gt;"9999999",OutputOsiris!A255,""),"")</f>
        <v/>
      </c>
      <c r="B255" s="76" t="str">
        <f t="shared" si="137"/>
        <v/>
      </c>
      <c r="C255" s="143" t="str">
        <f t="shared" si="138"/>
        <v/>
      </c>
      <c r="D255" s="47" t="str">
        <f>IF($H$1="Cijfer",IF(OutputOsiris!A255&lt;&gt;"9999999",OutputOsiris!A255,""),"")</f>
        <v/>
      </c>
      <c r="E255" s="76" t="str">
        <f t="shared" si="139"/>
        <v/>
      </c>
      <c r="F255" s="143" t="str">
        <f t="shared" si="140"/>
        <v/>
      </c>
      <c r="G255" s="47" t="str">
        <f>IF(ISBLANK(OutputOsiris!B255),"",OutputOsiris!B255)</f>
        <v/>
      </c>
      <c r="H255" s="47">
        <f>IF(AND($AG$7&gt;0,OutputOsiris!$A255&lt;&gt;"9999999"),VLOOKUP(OutputOsiris!A255,$AD$9:$AG$1008,4,FALSE),"")</f>
        <v>0</v>
      </c>
      <c r="I255" s="47">
        <f t="shared" si="141"/>
        <v>0</v>
      </c>
      <c r="J255" s="47">
        <f>IF(AND($AL$7&gt;0,OutputOsiris!$A255&lt;&gt;"9999999"),VLOOKUP(OutputOsiris!A255,$AI$9:$AL$1008,4,FALSE),"")</f>
        <v>0</v>
      </c>
      <c r="K255" s="47">
        <f t="shared" si="142"/>
        <v>0</v>
      </c>
      <c r="L255" s="47" t="str">
        <f>IF(AND($AQ$7&gt;0,OutputOsiris!$A255&lt;&gt;"9999999"),VLOOKUP(OutputOsiris!A255,$AN$9:$AQ$1008,4,FALSE),"")</f>
        <v/>
      </c>
      <c r="M255" s="47" t="str">
        <f t="shared" si="143"/>
        <v/>
      </c>
      <c r="N255" s="47" t="str">
        <f>IF(AND($AV$7&gt;0,OutputOsiris!$A255&lt;&gt;"9999999"),VLOOKUP(OutputOsiris!A255,$AS$9:$AV$1008,4,FALSE),"")</f>
        <v/>
      </c>
      <c r="O255" s="47" t="str">
        <f t="shared" si="144"/>
        <v/>
      </c>
      <c r="P255" s="47" t="str">
        <f>IF(AND($BA$7&gt;0,OutputOsiris!$A255&lt;&gt;"9999999"),VLOOKUP(OutputOsiris!A255,$AX$9:$BA$1008,4,FALSE),"")</f>
        <v/>
      </c>
      <c r="Q255" s="47" t="str">
        <f t="shared" si="145"/>
        <v/>
      </c>
      <c r="R255" s="47" t="str">
        <f>IF(AND($BF$7&gt;0,OutputOsiris!$A255&lt;&gt;"9999999"),VLOOKUP(OutputOsiris!A255,$BC$9:$BF$1008,4,FALSE),"")</f>
        <v/>
      </c>
      <c r="S255" s="47" t="str">
        <f t="shared" si="146"/>
        <v/>
      </c>
      <c r="T255" s="47" t="str">
        <f>IF(AND($BK$7&gt;0,OutputOsiris!$A255&lt;&gt;"9999999"),VLOOKUP(OutputOsiris!A255,$BH$9:$BK$1008,4,FALSE),"")</f>
        <v/>
      </c>
      <c r="U255" s="47" t="str">
        <f t="shared" si="147"/>
        <v/>
      </c>
      <c r="V255" s="47" t="str">
        <f>IF(AND($BP$7&gt;0,OutputOsiris!$A255&lt;&gt;"9999999"),VLOOKUP(OutputOsiris!A255,$BM$9:$BP$1008,4,FALSE),"")</f>
        <v/>
      </c>
      <c r="W255" s="47" t="str">
        <f t="shared" si="148"/>
        <v/>
      </c>
      <c r="X255" s="47" t="str">
        <f>IF(AND($BU$7&gt;0,OutputOsiris!$A255&lt;&gt;"9999999"),VLOOKUP(OutputOsiris!A255,$BR$9:$BU$1008,4,FALSE),"")</f>
        <v/>
      </c>
      <c r="Y255" s="47" t="str">
        <f t="shared" si="149"/>
        <v/>
      </c>
      <c r="Z255" s="47" t="str">
        <f>IF(AND($BZ$7&gt;0,OutputOsiris!$A255&lt;&gt;"9999999"),VLOOKUP(OutputOsiris!A255,$BW$9:$BZ$1008,4,FALSE),"")</f>
        <v/>
      </c>
      <c r="AA255" s="47" t="str">
        <f t="shared" si="150"/>
        <v/>
      </c>
      <c r="AB255" s="47">
        <f t="shared" si="151"/>
        <v>0</v>
      </c>
      <c r="AC255" s="47">
        <f t="shared" si="152"/>
        <v>0</v>
      </c>
      <c r="AD255" s="47" t="str">
        <f t="shared" si="153"/>
        <v/>
      </c>
      <c r="AE255" s="48" t="str">
        <f>IF(ISBLANK(AF255),"",VLOOKUP(AD255,OutputOsiris!$A$9:$A$1008,1,FALSE))</f>
        <v/>
      </c>
      <c r="AF255" s="111"/>
      <c r="AG255" s="78"/>
      <c r="AH255" s="148" t="str">
        <f t="shared" si="127"/>
        <v/>
      </c>
      <c r="AI255" s="47" t="str">
        <f t="shared" si="154"/>
        <v/>
      </c>
      <c r="AJ255" s="48" t="str">
        <f>IF(ISBLANK(AK255),"",VLOOKUP(AI255,OutputOsiris!$A$9:$A$1008,1,FALSE))</f>
        <v/>
      </c>
      <c r="AK255" s="112"/>
      <c r="AL255" s="78"/>
      <c r="AM255" s="148" t="str">
        <f t="shared" si="128"/>
        <v/>
      </c>
      <c r="AN255" s="47" t="str">
        <f t="shared" si="155"/>
        <v/>
      </c>
      <c r="AO255" s="48" t="str">
        <f>IF(ISBLANK(AP255),"",VLOOKUP(AN255,OutputOsiris!$A$9:$A$1008,1,FALSE))</f>
        <v/>
      </c>
      <c r="AP255" s="111"/>
      <c r="AQ255" s="78"/>
      <c r="AR255" s="148" t="str">
        <f t="shared" si="129"/>
        <v/>
      </c>
      <c r="AS255" s="47" t="str">
        <f t="shared" si="156"/>
        <v/>
      </c>
      <c r="AT255" s="48" t="str">
        <f>IF(ISBLANK(AU255),"",VLOOKUP(AS255,OutputOsiris!$A$9:$A$1008,1,FALSE))</f>
        <v/>
      </c>
      <c r="AU255" s="111"/>
      <c r="AV255" s="78"/>
      <c r="AW255" s="148" t="str">
        <f t="shared" si="130"/>
        <v/>
      </c>
      <c r="AX255" s="47" t="str">
        <f t="shared" si="157"/>
        <v/>
      </c>
      <c r="AY255" s="48" t="str">
        <f>IF(ISBLANK(AZ255),"",VLOOKUP(AX255,OutputOsiris!$A$9:$A$1008,1,FALSE))</f>
        <v/>
      </c>
      <c r="AZ255" s="111"/>
      <c r="BA255" s="78"/>
      <c r="BB255" s="148" t="str">
        <f t="shared" si="131"/>
        <v/>
      </c>
      <c r="BC255" s="47" t="str">
        <f t="shared" si="158"/>
        <v/>
      </c>
      <c r="BD255" s="48" t="str">
        <f>IF(ISBLANK(BE255),"",VLOOKUP(BC255,OutputOsiris!$A$9:$A$1008,1,FALSE))</f>
        <v/>
      </c>
      <c r="BE255" s="111"/>
      <c r="BF255" s="78"/>
      <c r="BG255" s="148" t="str">
        <f t="shared" si="132"/>
        <v/>
      </c>
      <c r="BH255" s="47" t="str">
        <f t="shared" si="159"/>
        <v/>
      </c>
      <c r="BI255" s="48" t="str">
        <f>IF(ISBLANK(BJ255),"",VLOOKUP(BH255,OutputOsiris!$A$9:$A$1008,1,FALSE))</f>
        <v/>
      </c>
      <c r="BJ255" s="111"/>
      <c r="BK255" s="78"/>
      <c r="BL255" s="148" t="str">
        <f t="shared" si="133"/>
        <v/>
      </c>
      <c r="BM255" s="47" t="str">
        <f t="shared" si="160"/>
        <v/>
      </c>
      <c r="BN255" s="48" t="str">
        <f>IF(ISBLANK(BO255),"",VLOOKUP(BM255,OutputOsiris!$A$9:$A$1008,1,FALSE))</f>
        <v/>
      </c>
      <c r="BO255" s="111"/>
      <c r="BP255" s="78"/>
      <c r="BQ255" s="148" t="str">
        <f t="shared" si="134"/>
        <v/>
      </c>
      <c r="BR255" s="47" t="str">
        <f t="shared" si="161"/>
        <v/>
      </c>
      <c r="BS255" s="48" t="str">
        <f>IF(ISBLANK(BT255),"",VLOOKUP(BR255,OutputOsiris!$A$9:$A$1008,1,FALSE))</f>
        <v/>
      </c>
      <c r="BT255" s="111"/>
      <c r="BU255" s="78"/>
      <c r="BV255" s="148" t="str">
        <f t="shared" si="135"/>
        <v/>
      </c>
      <c r="BW255" s="47" t="str">
        <f t="shared" si="162"/>
        <v/>
      </c>
      <c r="BX255" s="48" t="str">
        <f>IF(ISBLANK(BY255),"",VLOOKUP(BW255,OutputOsiris!$A$9:$A$1008,1,FALSE))</f>
        <v/>
      </c>
      <c r="BY255" s="111"/>
      <c r="BZ255" s="78"/>
      <c r="CA255" s="148" t="str">
        <f t="shared" si="136"/>
        <v/>
      </c>
    </row>
    <row r="256" spans="1:79" x14ac:dyDescent="0.2">
      <c r="A256" s="47" t="str">
        <f>IF($H$1="Score",IF(OutputOsiris!A256&lt;&gt;"9999999",OutputOsiris!A256,""),"")</f>
        <v/>
      </c>
      <c r="B256" s="76" t="str">
        <f t="shared" si="137"/>
        <v/>
      </c>
      <c r="C256" s="143" t="str">
        <f t="shared" si="138"/>
        <v/>
      </c>
      <c r="D256" s="47" t="str">
        <f>IF($H$1="Cijfer",IF(OutputOsiris!A256&lt;&gt;"9999999",OutputOsiris!A256,""),"")</f>
        <v/>
      </c>
      <c r="E256" s="76" t="str">
        <f t="shared" si="139"/>
        <v/>
      </c>
      <c r="F256" s="143" t="str">
        <f t="shared" si="140"/>
        <v/>
      </c>
      <c r="G256" s="47" t="str">
        <f>IF(ISBLANK(OutputOsiris!B256),"",OutputOsiris!B256)</f>
        <v/>
      </c>
      <c r="H256" s="47">
        <f>IF(AND($AG$7&gt;0,OutputOsiris!$A256&lt;&gt;"9999999"),VLOOKUP(OutputOsiris!A256,$AD$9:$AG$1008,4,FALSE),"")</f>
        <v>0</v>
      </c>
      <c r="I256" s="47">
        <f t="shared" si="141"/>
        <v>0</v>
      </c>
      <c r="J256" s="47">
        <f>IF(AND($AL$7&gt;0,OutputOsiris!$A256&lt;&gt;"9999999"),VLOOKUP(OutputOsiris!A256,$AI$9:$AL$1008,4,FALSE),"")</f>
        <v>0</v>
      </c>
      <c r="K256" s="47">
        <f t="shared" si="142"/>
        <v>0</v>
      </c>
      <c r="L256" s="47" t="str">
        <f>IF(AND($AQ$7&gt;0,OutputOsiris!$A256&lt;&gt;"9999999"),VLOOKUP(OutputOsiris!A256,$AN$9:$AQ$1008,4,FALSE),"")</f>
        <v/>
      </c>
      <c r="M256" s="47" t="str">
        <f t="shared" si="143"/>
        <v/>
      </c>
      <c r="N256" s="47" t="str">
        <f>IF(AND($AV$7&gt;0,OutputOsiris!$A256&lt;&gt;"9999999"),VLOOKUP(OutputOsiris!A256,$AS$9:$AV$1008,4,FALSE),"")</f>
        <v/>
      </c>
      <c r="O256" s="47" t="str">
        <f t="shared" si="144"/>
        <v/>
      </c>
      <c r="P256" s="47" t="str">
        <f>IF(AND($BA$7&gt;0,OutputOsiris!$A256&lt;&gt;"9999999"),VLOOKUP(OutputOsiris!A256,$AX$9:$BA$1008,4,FALSE),"")</f>
        <v/>
      </c>
      <c r="Q256" s="47" t="str">
        <f t="shared" si="145"/>
        <v/>
      </c>
      <c r="R256" s="47" t="str">
        <f>IF(AND($BF$7&gt;0,OutputOsiris!$A256&lt;&gt;"9999999"),VLOOKUP(OutputOsiris!A256,$BC$9:$BF$1008,4,FALSE),"")</f>
        <v/>
      </c>
      <c r="S256" s="47" t="str">
        <f t="shared" si="146"/>
        <v/>
      </c>
      <c r="T256" s="47" t="str">
        <f>IF(AND($BK$7&gt;0,OutputOsiris!$A256&lt;&gt;"9999999"),VLOOKUP(OutputOsiris!A256,$BH$9:$BK$1008,4,FALSE),"")</f>
        <v/>
      </c>
      <c r="U256" s="47" t="str">
        <f t="shared" si="147"/>
        <v/>
      </c>
      <c r="V256" s="47" t="str">
        <f>IF(AND($BP$7&gt;0,OutputOsiris!$A256&lt;&gt;"9999999"),VLOOKUP(OutputOsiris!A256,$BM$9:$BP$1008,4,FALSE),"")</f>
        <v/>
      </c>
      <c r="W256" s="47" t="str">
        <f t="shared" si="148"/>
        <v/>
      </c>
      <c r="X256" s="47" t="str">
        <f>IF(AND($BU$7&gt;0,OutputOsiris!$A256&lt;&gt;"9999999"),VLOOKUP(OutputOsiris!A256,$BR$9:$BU$1008,4,FALSE),"")</f>
        <v/>
      </c>
      <c r="Y256" s="47" t="str">
        <f t="shared" si="149"/>
        <v/>
      </c>
      <c r="Z256" s="47" t="str">
        <f>IF(AND($BZ$7&gt;0,OutputOsiris!$A256&lt;&gt;"9999999"),VLOOKUP(OutputOsiris!A256,$BW$9:$BZ$1008,4,FALSE),"")</f>
        <v/>
      </c>
      <c r="AA256" s="47" t="str">
        <f t="shared" si="150"/>
        <v/>
      </c>
      <c r="AB256" s="47">
        <f t="shared" si="151"/>
        <v>0</v>
      </c>
      <c r="AC256" s="47">
        <f t="shared" si="152"/>
        <v>0</v>
      </c>
      <c r="AD256" s="47" t="str">
        <f t="shared" si="153"/>
        <v/>
      </c>
      <c r="AE256" s="48" t="str">
        <f>IF(ISBLANK(AF256),"",VLOOKUP(AD256,OutputOsiris!$A$9:$A$1008,1,FALSE))</f>
        <v/>
      </c>
      <c r="AF256" s="111"/>
      <c r="AG256" s="78"/>
      <c r="AH256" s="148" t="str">
        <f t="shared" si="127"/>
        <v/>
      </c>
      <c r="AI256" s="47" t="str">
        <f t="shared" si="154"/>
        <v/>
      </c>
      <c r="AJ256" s="48" t="str">
        <f>IF(ISBLANK(AK256),"",VLOOKUP(AI256,OutputOsiris!$A$9:$A$1008,1,FALSE))</f>
        <v/>
      </c>
      <c r="AK256" s="112"/>
      <c r="AL256" s="78"/>
      <c r="AM256" s="148" t="str">
        <f t="shared" si="128"/>
        <v/>
      </c>
      <c r="AN256" s="47" t="str">
        <f t="shared" si="155"/>
        <v/>
      </c>
      <c r="AO256" s="48" t="str">
        <f>IF(ISBLANK(AP256),"",VLOOKUP(AN256,OutputOsiris!$A$9:$A$1008,1,FALSE))</f>
        <v/>
      </c>
      <c r="AP256" s="111"/>
      <c r="AQ256" s="78"/>
      <c r="AR256" s="148" t="str">
        <f t="shared" si="129"/>
        <v/>
      </c>
      <c r="AS256" s="47" t="str">
        <f t="shared" si="156"/>
        <v/>
      </c>
      <c r="AT256" s="48" t="str">
        <f>IF(ISBLANK(AU256),"",VLOOKUP(AS256,OutputOsiris!$A$9:$A$1008,1,FALSE))</f>
        <v/>
      </c>
      <c r="AU256" s="111"/>
      <c r="AV256" s="78"/>
      <c r="AW256" s="148" t="str">
        <f t="shared" si="130"/>
        <v/>
      </c>
      <c r="AX256" s="47" t="str">
        <f t="shared" si="157"/>
        <v/>
      </c>
      <c r="AY256" s="48" t="str">
        <f>IF(ISBLANK(AZ256),"",VLOOKUP(AX256,OutputOsiris!$A$9:$A$1008,1,FALSE))</f>
        <v/>
      </c>
      <c r="AZ256" s="111"/>
      <c r="BA256" s="78"/>
      <c r="BB256" s="148" t="str">
        <f t="shared" si="131"/>
        <v/>
      </c>
      <c r="BC256" s="47" t="str">
        <f t="shared" si="158"/>
        <v/>
      </c>
      <c r="BD256" s="48" t="str">
        <f>IF(ISBLANK(BE256),"",VLOOKUP(BC256,OutputOsiris!$A$9:$A$1008,1,FALSE))</f>
        <v/>
      </c>
      <c r="BE256" s="111"/>
      <c r="BF256" s="78"/>
      <c r="BG256" s="148" t="str">
        <f t="shared" si="132"/>
        <v/>
      </c>
      <c r="BH256" s="47" t="str">
        <f t="shared" si="159"/>
        <v/>
      </c>
      <c r="BI256" s="48" t="str">
        <f>IF(ISBLANK(BJ256),"",VLOOKUP(BH256,OutputOsiris!$A$9:$A$1008,1,FALSE))</f>
        <v/>
      </c>
      <c r="BJ256" s="111"/>
      <c r="BK256" s="78"/>
      <c r="BL256" s="148" t="str">
        <f t="shared" si="133"/>
        <v/>
      </c>
      <c r="BM256" s="47" t="str">
        <f t="shared" si="160"/>
        <v/>
      </c>
      <c r="BN256" s="48" t="str">
        <f>IF(ISBLANK(BO256),"",VLOOKUP(BM256,OutputOsiris!$A$9:$A$1008,1,FALSE))</f>
        <v/>
      </c>
      <c r="BO256" s="111"/>
      <c r="BP256" s="78"/>
      <c r="BQ256" s="148" t="str">
        <f t="shared" si="134"/>
        <v/>
      </c>
      <c r="BR256" s="47" t="str">
        <f t="shared" si="161"/>
        <v/>
      </c>
      <c r="BS256" s="48" t="str">
        <f>IF(ISBLANK(BT256),"",VLOOKUP(BR256,OutputOsiris!$A$9:$A$1008,1,FALSE))</f>
        <v/>
      </c>
      <c r="BT256" s="111"/>
      <c r="BU256" s="78"/>
      <c r="BV256" s="148" t="str">
        <f t="shared" si="135"/>
        <v/>
      </c>
      <c r="BW256" s="47" t="str">
        <f t="shared" si="162"/>
        <v/>
      </c>
      <c r="BX256" s="48" t="str">
        <f>IF(ISBLANK(BY256),"",VLOOKUP(BW256,OutputOsiris!$A$9:$A$1008,1,FALSE))</f>
        <v/>
      </c>
      <c r="BY256" s="111"/>
      <c r="BZ256" s="78"/>
      <c r="CA256" s="148" t="str">
        <f t="shared" si="136"/>
        <v/>
      </c>
    </row>
    <row r="257" spans="1:79" x14ac:dyDescent="0.2">
      <c r="A257" s="47" t="str">
        <f>IF($H$1="Score",IF(OutputOsiris!A257&lt;&gt;"9999999",OutputOsiris!A257,""),"")</f>
        <v/>
      </c>
      <c r="B257" s="76" t="str">
        <f t="shared" si="137"/>
        <v/>
      </c>
      <c r="C257" s="143" t="str">
        <f t="shared" si="138"/>
        <v/>
      </c>
      <c r="D257" s="47" t="str">
        <f>IF($H$1="Cijfer",IF(OutputOsiris!A257&lt;&gt;"9999999",OutputOsiris!A257,""),"")</f>
        <v/>
      </c>
      <c r="E257" s="76" t="str">
        <f t="shared" si="139"/>
        <v/>
      </c>
      <c r="F257" s="143" t="str">
        <f t="shared" si="140"/>
        <v/>
      </c>
      <c r="G257" s="47" t="str">
        <f>IF(ISBLANK(OutputOsiris!B257),"",OutputOsiris!B257)</f>
        <v/>
      </c>
      <c r="H257" s="47">
        <f>IF(AND($AG$7&gt;0,OutputOsiris!$A257&lt;&gt;"9999999"),VLOOKUP(OutputOsiris!A257,$AD$9:$AG$1008,4,FALSE),"")</f>
        <v>0</v>
      </c>
      <c r="I257" s="47">
        <f t="shared" si="141"/>
        <v>0</v>
      </c>
      <c r="J257" s="47">
        <f>IF(AND($AL$7&gt;0,OutputOsiris!$A257&lt;&gt;"9999999"),VLOOKUP(OutputOsiris!A257,$AI$9:$AL$1008,4,FALSE),"")</f>
        <v>0</v>
      </c>
      <c r="K257" s="47">
        <f t="shared" si="142"/>
        <v>0</v>
      </c>
      <c r="L257" s="47" t="str">
        <f>IF(AND($AQ$7&gt;0,OutputOsiris!$A257&lt;&gt;"9999999"),VLOOKUP(OutputOsiris!A257,$AN$9:$AQ$1008,4,FALSE),"")</f>
        <v/>
      </c>
      <c r="M257" s="47" t="str">
        <f t="shared" si="143"/>
        <v/>
      </c>
      <c r="N257" s="47" t="str">
        <f>IF(AND($AV$7&gt;0,OutputOsiris!$A257&lt;&gt;"9999999"),VLOOKUP(OutputOsiris!A257,$AS$9:$AV$1008,4,FALSE),"")</f>
        <v/>
      </c>
      <c r="O257" s="47" t="str">
        <f t="shared" si="144"/>
        <v/>
      </c>
      <c r="P257" s="47" t="str">
        <f>IF(AND($BA$7&gt;0,OutputOsiris!$A257&lt;&gt;"9999999"),VLOOKUP(OutputOsiris!A257,$AX$9:$BA$1008,4,FALSE),"")</f>
        <v/>
      </c>
      <c r="Q257" s="47" t="str">
        <f t="shared" si="145"/>
        <v/>
      </c>
      <c r="R257" s="47" t="str">
        <f>IF(AND($BF$7&gt;0,OutputOsiris!$A257&lt;&gt;"9999999"),VLOOKUP(OutputOsiris!A257,$BC$9:$BF$1008,4,FALSE),"")</f>
        <v/>
      </c>
      <c r="S257" s="47" t="str">
        <f t="shared" si="146"/>
        <v/>
      </c>
      <c r="T257" s="47" t="str">
        <f>IF(AND($BK$7&gt;0,OutputOsiris!$A257&lt;&gt;"9999999"),VLOOKUP(OutputOsiris!A257,$BH$9:$BK$1008,4,FALSE),"")</f>
        <v/>
      </c>
      <c r="U257" s="47" t="str">
        <f t="shared" si="147"/>
        <v/>
      </c>
      <c r="V257" s="47" t="str">
        <f>IF(AND($BP$7&gt;0,OutputOsiris!$A257&lt;&gt;"9999999"),VLOOKUP(OutputOsiris!A257,$BM$9:$BP$1008,4,FALSE),"")</f>
        <v/>
      </c>
      <c r="W257" s="47" t="str">
        <f t="shared" si="148"/>
        <v/>
      </c>
      <c r="X257" s="47" t="str">
        <f>IF(AND($BU$7&gt;0,OutputOsiris!$A257&lt;&gt;"9999999"),VLOOKUP(OutputOsiris!A257,$BR$9:$BU$1008,4,FALSE),"")</f>
        <v/>
      </c>
      <c r="Y257" s="47" t="str">
        <f t="shared" si="149"/>
        <v/>
      </c>
      <c r="Z257" s="47" t="str">
        <f>IF(AND($BZ$7&gt;0,OutputOsiris!$A257&lt;&gt;"9999999"),VLOOKUP(OutputOsiris!A257,$BW$9:$BZ$1008,4,FALSE),"")</f>
        <v/>
      </c>
      <c r="AA257" s="47" t="str">
        <f t="shared" si="150"/>
        <v/>
      </c>
      <c r="AB257" s="47">
        <f t="shared" si="151"/>
        <v>0</v>
      </c>
      <c r="AC257" s="47">
        <f t="shared" si="152"/>
        <v>0</v>
      </c>
      <c r="AD257" s="47" t="str">
        <f t="shared" si="153"/>
        <v/>
      </c>
      <c r="AE257" s="48" t="str">
        <f>IF(ISBLANK(AF257),"",VLOOKUP(AD257,OutputOsiris!$A$9:$A$1008,1,FALSE))</f>
        <v/>
      </c>
      <c r="AF257" s="111"/>
      <c r="AG257" s="78"/>
      <c r="AH257" s="148" t="str">
        <f t="shared" si="127"/>
        <v/>
      </c>
      <c r="AI257" s="47" t="str">
        <f t="shared" si="154"/>
        <v/>
      </c>
      <c r="AJ257" s="48" t="str">
        <f>IF(ISBLANK(AK257),"",VLOOKUP(AI257,OutputOsiris!$A$9:$A$1008,1,FALSE))</f>
        <v/>
      </c>
      <c r="AK257" s="112"/>
      <c r="AL257" s="78"/>
      <c r="AM257" s="148" t="str">
        <f t="shared" si="128"/>
        <v/>
      </c>
      <c r="AN257" s="47" t="str">
        <f t="shared" si="155"/>
        <v/>
      </c>
      <c r="AO257" s="48" t="str">
        <f>IF(ISBLANK(AP257),"",VLOOKUP(AN257,OutputOsiris!$A$9:$A$1008,1,FALSE))</f>
        <v/>
      </c>
      <c r="AP257" s="111"/>
      <c r="AQ257" s="78"/>
      <c r="AR257" s="148" t="str">
        <f t="shared" si="129"/>
        <v/>
      </c>
      <c r="AS257" s="47" t="str">
        <f t="shared" si="156"/>
        <v/>
      </c>
      <c r="AT257" s="48" t="str">
        <f>IF(ISBLANK(AU257),"",VLOOKUP(AS257,OutputOsiris!$A$9:$A$1008,1,FALSE))</f>
        <v/>
      </c>
      <c r="AU257" s="111"/>
      <c r="AV257" s="78"/>
      <c r="AW257" s="148" t="str">
        <f t="shared" si="130"/>
        <v/>
      </c>
      <c r="AX257" s="47" t="str">
        <f t="shared" si="157"/>
        <v/>
      </c>
      <c r="AY257" s="48" t="str">
        <f>IF(ISBLANK(AZ257),"",VLOOKUP(AX257,OutputOsiris!$A$9:$A$1008,1,FALSE))</f>
        <v/>
      </c>
      <c r="AZ257" s="111"/>
      <c r="BA257" s="78"/>
      <c r="BB257" s="148" t="str">
        <f t="shared" si="131"/>
        <v/>
      </c>
      <c r="BC257" s="47" t="str">
        <f t="shared" si="158"/>
        <v/>
      </c>
      <c r="BD257" s="48" t="str">
        <f>IF(ISBLANK(BE257),"",VLOOKUP(BC257,OutputOsiris!$A$9:$A$1008,1,FALSE))</f>
        <v/>
      </c>
      <c r="BE257" s="111"/>
      <c r="BF257" s="78"/>
      <c r="BG257" s="148" t="str">
        <f t="shared" si="132"/>
        <v/>
      </c>
      <c r="BH257" s="47" t="str">
        <f t="shared" si="159"/>
        <v/>
      </c>
      <c r="BI257" s="48" t="str">
        <f>IF(ISBLANK(BJ257),"",VLOOKUP(BH257,OutputOsiris!$A$9:$A$1008,1,FALSE))</f>
        <v/>
      </c>
      <c r="BJ257" s="111"/>
      <c r="BK257" s="78"/>
      <c r="BL257" s="148" t="str">
        <f t="shared" si="133"/>
        <v/>
      </c>
      <c r="BM257" s="47" t="str">
        <f t="shared" si="160"/>
        <v/>
      </c>
      <c r="BN257" s="48" t="str">
        <f>IF(ISBLANK(BO257),"",VLOOKUP(BM257,OutputOsiris!$A$9:$A$1008,1,FALSE))</f>
        <v/>
      </c>
      <c r="BO257" s="111"/>
      <c r="BP257" s="78"/>
      <c r="BQ257" s="148" t="str">
        <f t="shared" si="134"/>
        <v/>
      </c>
      <c r="BR257" s="47" t="str">
        <f t="shared" si="161"/>
        <v/>
      </c>
      <c r="BS257" s="48" t="str">
        <f>IF(ISBLANK(BT257),"",VLOOKUP(BR257,OutputOsiris!$A$9:$A$1008,1,FALSE))</f>
        <v/>
      </c>
      <c r="BT257" s="111"/>
      <c r="BU257" s="78"/>
      <c r="BV257" s="148" t="str">
        <f t="shared" si="135"/>
        <v/>
      </c>
      <c r="BW257" s="47" t="str">
        <f t="shared" si="162"/>
        <v/>
      </c>
      <c r="BX257" s="48" t="str">
        <f>IF(ISBLANK(BY257),"",VLOOKUP(BW257,OutputOsiris!$A$9:$A$1008,1,FALSE))</f>
        <v/>
      </c>
      <c r="BY257" s="111"/>
      <c r="BZ257" s="78"/>
      <c r="CA257" s="148" t="str">
        <f t="shared" si="136"/>
        <v/>
      </c>
    </row>
    <row r="258" spans="1:79" x14ac:dyDescent="0.2">
      <c r="A258" s="47" t="str">
        <f>IF($H$1="Score",IF(OutputOsiris!A258&lt;&gt;"9999999",OutputOsiris!A258,""),"")</f>
        <v/>
      </c>
      <c r="B258" s="76" t="str">
        <f t="shared" si="137"/>
        <v/>
      </c>
      <c r="C258" s="143" t="str">
        <f t="shared" si="138"/>
        <v/>
      </c>
      <c r="D258" s="47" t="str">
        <f>IF($H$1="Cijfer",IF(OutputOsiris!A258&lt;&gt;"9999999",OutputOsiris!A258,""),"")</f>
        <v/>
      </c>
      <c r="E258" s="76" t="str">
        <f t="shared" si="139"/>
        <v/>
      </c>
      <c r="F258" s="143" t="str">
        <f t="shared" si="140"/>
        <v/>
      </c>
      <c r="G258" s="47" t="str">
        <f>IF(ISBLANK(OutputOsiris!B258),"",OutputOsiris!B258)</f>
        <v/>
      </c>
      <c r="H258" s="47">
        <f>IF(AND($AG$7&gt;0,OutputOsiris!$A258&lt;&gt;"9999999"),VLOOKUP(OutputOsiris!A258,$AD$9:$AG$1008,4,FALSE),"")</f>
        <v>0</v>
      </c>
      <c r="I258" s="47">
        <f t="shared" si="141"/>
        <v>0</v>
      </c>
      <c r="J258" s="47">
        <f>IF(AND($AL$7&gt;0,OutputOsiris!$A258&lt;&gt;"9999999"),VLOOKUP(OutputOsiris!A258,$AI$9:$AL$1008,4,FALSE),"")</f>
        <v>0</v>
      </c>
      <c r="K258" s="47">
        <f t="shared" si="142"/>
        <v>0</v>
      </c>
      <c r="L258" s="47" t="str">
        <f>IF(AND($AQ$7&gt;0,OutputOsiris!$A258&lt;&gt;"9999999"),VLOOKUP(OutputOsiris!A258,$AN$9:$AQ$1008,4,FALSE),"")</f>
        <v/>
      </c>
      <c r="M258" s="47" t="str">
        <f t="shared" si="143"/>
        <v/>
      </c>
      <c r="N258" s="47" t="str">
        <f>IF(AND($AV$7&gt;0,OutputOsiris!$A258&lt;&gt;"9999999"),VLOOKUP(OutputOsiris!A258,$AS$9:$AV$1008,4,FALSE),"")</f>
        <v/>
      </c>
      <c r="O258" s="47" t="str">
        <f t="shared" si="144"/>
        <v/>
      </c>
      <c r="P258" s="47" t="str">
        <f>IF(AND($BA$7&gt;0,OutputOsiris!$A258&lt;&gt;"9999999"),VLOOKUP(OutputOsiris!A258,$AX$9:$BA$1008,4,FALSE),"")</f>
        <v/>
      </c>
      <c r="Q258" s="47" t="str">
        <f t="shared" si="145"/>
        <v/>
      </c>
      <c r="R258" s="47" t="str">
        <f>IF(AND($BF$7&gt;0,OutputOsiris!$A258&lt;&gt;"9999999"),VLOOKUP(OutputOsiris!A258,$BC$9:$BF$1008,4,FALSE),"")</f>
        <v/>
      </c>
      <c r="S258" s="47" t="str">
        <f t="shared" si="146"/>
        <v/>
      </c>
      <c r="T258" s="47" t="str">
        <f>IF(AND($BK$7&gt;0,OutputOsiris!$A258&lt;&gt;"9999999"),VLOOKUP(OutputOsiris!A258,$BH$9:$BK$1008,4,FALSE),"")</f>
        <v/>
      </c>
      <c r="U258" s="47" t="str">
        <f t="shared" si="147"/>
        <v/>
      </c>
      <c r="V258" s="47" t="str">
        <f>IF(AND($BP$7&gt;0,OutputOsiris!$A258&lt;&gt;"9999999"),VLOOKUP(OutputOsiris!A258,$BM$9:$BP$1008,4,FALSE),"")</f>
        <v/>
      </c>
      <c r="W258" s="47" t="str">
        <f t="shared" si="148"/>
        <v/>
      </c>
      <c r="X258" s="47" t="str">
        <f>IF(AND($BU$7&gt;0,OutputOsiris!$A258&lt;&gt;"9999999"),VLOOKUP(OutputOsiris!A258,$BR$9:$BU$1008,4,FALSE),"")</f>
        <v/>
      </c>
      <c r="Y258" s="47" t="str">
        <f t="shared" si="149"/>
        <v/>
      </c>
      <c r="Z258" s="47" t="str">
        <f>IF(AND($BZ$7&gt;0,OutputOsiris!$A258&lt;&gt;"9999999"),VLOOKUP(OutputOsiris!A258,$BW$9:$BZ$1008,4,FALSE),"")</f>
        <v/>
      </c>
      <c r="AA258" s="47" t="str">
        <f t="shared" si="150"/>
        <v/>
      </c>
      <c r="AB258" s="47">
        <f t="shared" si="151"/>
        <v>0</v>
      </c>
      <c r="AC258" s="47">
        <f t="shared" si="152"/>
        <v>0</v>
      </c>
      <c r="AD258" s="47" t="str">
        <f t="shared" si="153"/>
        <v/>
      </c>
      <c r="AE258" s="48" t="str">
        <f>IF(ISBLANK(AF258),"",VLOOKUP(AD258,OutputOsiris!$A$9:$A$1008,1,FALSE))</f>
        <v/>
      </c>
      <c r="AF258" s="111"/>
      <c r="AG258" s="78"/>
      <c r="AH258" s="148" t="str">
        <f t="shared" si="127"/>
        <v/>
      </c>
      <c r="AI258" s="47" t="str">
        <f t="shared" si="154"/>
        <v/>
      </c>
      <c r="AJ258" s="48" t="str">
        <f>IF(ISBLANK(AK258),"",VLOOKUP(AI258,OutputOsiris!$A$9:$A$1008,1,FALSE))</f>
        <v/>
      </c>
      <c r="AK258" s="112"/>
      <c r="AL258" s="78"/>
      <c r="AM258" s="148" t="str">
        <f t="shared" si="128"/>
        <v/>
      </c>
      <c r="AN258" s="47" t="str">
        <f t="shared" si="155"/>
        <v/>
      </c>
      <c r="AO258" s="48" t="str">
        <f>IF(ISBLANK(AP258),"",VLOOKUP(AN258,OutputOsiris!$A$9:$A$1008,1,FALSE))</f>
        <v/>
      </c>
      <c r="AP258" s="111"/>
      <c r="AQ258" s="78"/>
      <c r="AR258" s="148" t="str">
        <f t="shared" si="129"/>
        <v/>
      </c>
      <c r="AS258" s="47" t="str">
        <f t="shared" si="156"/>
        <v/>
      </c>
      <c r="AT258" s="48" t="str">
        <f>IF(ISBLANK(AU258),"",VLOOKUP(AS258,OutputOsiris!$A$9:$A$1008,1,FALSE))</f>
        <v/>
      </c>
      <c r="AU258" s="111"/>
      <c r="AV258" s="78"/>
      <c r="AW258" s="148" t="str">
        <f t="shared" si="130"/>
        <v/>
      </c>
      <c r="AX258" s="47" t="str">
        <f t="shared" si="157"/>
        <v/>
      </c>
      <c r="AY258" s="48" t="str">
        <f>IF(ISBLANK(AZ258),"",VLOOKUP(AX258,OutputOsiris!$A$9:$A$1008,1,FALSE))</f>
        <v/>
      </c>
      <c r="AZ258" s="111"/>
      <c r="BA258" s="78"/>
      <c r="BB258" s="148" t="str">
        <f t="shared" si="131"/>
        <v/>
      </c>
      <c r="BC258" s="47" t="str">
        <f t="shared" si="158"/>
        <v/>
      </c>
      <c r="BD258" s="48" t="str">
        <f>IF(ISBLANK(BE258),"",VLOOKUP(BC258,OutputOsiris!$A$9:$A$1008,1,FALSE))</f>
        <v/>
      </c>
      <c r="BE258" s="111"/>
      <c r="BF258" s="78"/>
      <c r="BG258" s="148" t="str">
        <f t="shared" si="132"/>
        <v/>
      </c>
      <c r="BH258" s="47" t="str">
        <f t="shared" si="159"/>
        <v/>
      </c>
      <c r="BI258" s="48" t="str">
        <f>IF(ISBLANK(BJ258),"",VLOOKUP(BH258,OutputOsiris!$A$9:$A$1008,1,FALSE))</f>
        <v/>
      </c>
      <c r="BJ258" s="111"/>
      <c r="BK258" s="78"/>
      <c r="BL258" s="148" t="str">
        <f t="shared" si="133"/>
        <v/>
      </c>
      <c r="BM258" s="47" t="str">
        <f t="shared" si="160"/>
        <v/>
      </c>
      <c r="BN258" s="48" t="str">
        <f>IF(ISBLANK(BO258),"",VLOOKUP(BM258,OutputOsiris!$A$9:$A$1008,1,FALSE))</f>
        <v/>
      </c>
      <c r="BO258" s="111"/>
      <c r="BP258" s="78"/>
      <c r="BQ258" s="148" t="str">
        <f t="shared" si="134"/>
        <v/>
      </c>
      <c r="BR258" s="47" t="str">
        <f t="shared" si="161"/>
        <v/>
      </c>
      <c r="BS258" s="48" t="str">
        <f>IF(ISBLANK(BT258),"",VLOOKUP(BR258,OutputOsiris!$A$9:$A$1008,1,FALSE))</f>
        <v/>
      </c>
      <c r="BT258" s="111"/>
      <c r="BU258" s="78"/>
      <c r="BV258" s="148" t="str">
        <f t="shared" si="135"/>
        <v/>
      </c>
      <c r="BW258" s="47" t="str">
        <f t="shared" si="162"/>
        <v/>
      </c>
      <c r="BX258" s="48" t="str">
        <f>IF(ISBLANK(BY258),"",VLOOKUP(BW258,OutputOsiris!$A$9:$A$1008,1,FALSE))</f>
        <v/>
      </c>
      <c r="BY258" s="111"/>
      <c r="BZ258" s="78"/>
      <c r="CA258" s="148" t="str">
        <f t="shared" si="136"/>
        <v/>
      </c>
    </row>
    <row r="259" spans="1:79" x14ac:dyDescent="0.2">
      <c r="A259" s="47" t="str">
        <f>IF($H$1="Score",IF(OutputOsiris!A259&lt;&gt;"9999999",OutputOsiris!A259,""),"")</f>
        <v/>
      </c>
      <c r="B259" s="76" t="str">
        <f t="shared" si="137"/>
        <v/>
      </c>
      <c r="C259" s="143" t="str">
        <f t="shared" si="138"/>
        <v/>
      </c>
      <c r="D259" s="47" t="str">
        <f>IF($H$1="Cijfer",IF(OutputOsiris!A259&lt;&gt;"9999999",OutputOsiris!A259,""),"")</f>
        <v/>
      </c>
      <c r="E259" s="76" t="str">
        <f t="shared" si="139"/>
        <v/>
      </c>
      <c r="F259" s="143" t="str">
        <f t="shared" si="140"/>
        <v/>
      </c>
      <c r="G259" s="47" t="str">
        <f>IF(ISBLANK(OutputOsiris!B259),"",OutputOsiris!B259)</f>
        <v/>
      </c>
      <c r="H259" s="47">
        <f>IF(AND($AG$7&gt;0,OutputOsiris!$A259&lt;&gt;"9999999"),VLOOKUP(OutputOsiris!A259,$AD$9:$AG$1008,4,FALSE),"")</f>
        <v>0</v>
      </c>
      <c r="I259" s="47">
        <f t="shared" si="141"/>
        <v>0</v>
      </c>
      <c r="J259" s="47">
        <f>IF(AND($AL$7&gt;0,OutputOsiris!$A259&lt;&gt;"9999999"),VLOOKUP(OutputOsiris!A259,$AI$9:$AL$1008,4,FALSE),"")</f>
        <v>0</v>
      </c>
      <c r="K259" s="47">
        <f t="shared" si="142"/>
        <v>0</v>
      </c>
      <c r="L259" s="47" t="str">
        <f>IF(AND($AQ$7&gt;0,OutputOsiris!$A259&lt;&gt;"9999999"),VLOOKUP(OutputOsiris!A259,$AN$9:$AQ$1008,4,FALSE),"")</f>
        <v/>
      </c>
      <c r="M259" s="47" t="str">
        <f t="shared" si="143"/>
        <v/>
      </c>
      <c r="N259" s="47" t="str">
        <f>IF(AND($AV$7&gt;0,OutputOsiris!$A259&lt;&gt;"9999999"),VLOOKUP(OutputOsiris!A259,$AS$9:$AV$1008,4,FALSE),"")</f>
        <v/>
      </c>
      <c r="O259" s="47" t="str">
        <f t="shared" si="144"/>
        <v/>
      </c>
      <c r="P259" s="47" t="str">
        <f>IF(AND($BA$7&gt;0,OutputOsiris!$A259&lt;&gt;"9999999"),VLOOKUP(OutputOsiris!A259,$AX$9:$BA$1008,4,FALSE),"")</f>
        <v/>
      </c>
      <c r="Q259" s="47" t="str">
        <f t="shared" si="145"/>
        <v/>
      </c>
      <c r="R259" s="47" t="str">
        <f>IF(AND($BF$7&gt;0,OutputOsiris!$A259&lt;&gt;"9999999"),VLOOKUP(OutputOsiris!A259,$BC$9:$BF$1008,4,FALSE),"")</f>
        <v/>
      </c>
      <c r="S259" s="47" t="str">
        <f t="shared" si="146"/>
        <v/>
      </c>
      <c r="T259" s="47" t="str">
        <f>IF(AND($BK$7&gt;0,OutputOsiris!$A259&lt;&gt;"9999999"),VLOOKUP(OutputOsiris!A259,$BH$9:$BK$1008,4,FALSE),"")</f>
        <v/>
      </c>
      <c r="U259" s="47" t="str">
        <f t="shared" si="147"/>
        <v/>
      </c>
      <c r="V259" s="47" t="str">
        <f>IF(AND($BP$7&gt;0,OutputOsiris!$A259&lt;&gt;"9999999"),VLOOKUP(OutputOsiris!A259,$BM$9:$BP$1008,4,FALSE),"")</f>
        <v/>
      </c>
      <c r="W259" s="47" t="str">
        <f t="shared" si="148"/>
        <v/>
      </c>
      <c r="X259" s="47" t="str">
        <f>IF(AND($BU$7&gt;0,OutputOsiris!$A259&lt;&gt;"9999999"),VLOOKUP(OutputOsiris!A259,$BR$9:$BU$1008,4,FALSE),"")</f>
        <v/>
      </c>
      <c r="Y259" s="47" t="str">
        <f t="shared" si="149"/>
        <v/>
      </c>
      <c r="Z259" s="47" t="str">
        <f>IF(AND($BZ$7&gt;0,OutputOsiris!$A259&lt;&gt;"9999999"),VLOOKUP(OutputOsiris!A259,$BW$9:$BZ$1008,4,FALSE),"")</f>
        <v/>
      </c>
      <c r="AA259" s="47" t="str">
        <f t="shared" si="150"/>
        <v/>
      </c>
      <c r="AB259" s="47">
        <f t="shared" si="151"/>
        <v>0</v>
      </c>
      <c r="AC259" s="47">
        <f t="shared" si="152"/>
        <v>0</v>
      </c>
      <c r="AD259" s="47" t="str">
        <f t="shared" si="153"/>
        <v/>
      </c>
      <c r="AE259" s="48" t="str">
        <f>IF(ISBLANK(AF259),"",VLOOKUP(AD259,OutputOsiris!$A$9:$A$1008,1,FALSE))</f>
        <v/>
      </c>
      <c r="AF259" s="111"/>
      <c r="AG259" s="78"/>
      <c r="AH259" s="148" t="str">
        <f t="shared" si="127"/>
        <v/>
      </c>
      <c r="AI259" s="47" t="str">
        <f t="shared" si="154"/>
        <v/>
      </c>
      <c r="AJ259" s="48" t="str">
        <f>IF(ISBLANK(AK259),"",VLOOKUP(AI259,OutputOsiris!$A$9:$A$1008,1,FALSE))</f>
        <v/>
      </c>
      <c r="AK259" s="112"/>
      <c r="AL259" s="78"/>
      <c r="AM259" s="148" t="str">
        <f t="shared" si="128"/>
        <v/>
      </c>
      <c r="AN259" s="47" t="str">
        <f t="shared" si="155"/>
        <v/>
      </c>
      <c r="AO259" s="48" t="str">
        <f>IF(ISBLANK(AP259),"",VLOOKUP(AN259,OutputOsiris!$A$9:$A$1008,1,FALSE))</f>
        <v/>
      </c>
      <c r="AP259" s="111"/>
      <c r="AQ259" s="78"/>
      <c r="AR259" s="148" t="str">
        <f t="shared" si="129"/>
        <v/>
      </c>
      <c r="AS259" s="47" t="str">
        <f t="shared" si="156"/>
        <v/>
      </c>
      <c r="AT259" s="48" t="str">
        <f>IF(ISBLANK(AU259),"",VLOOKUP(AS259,OutputOsiris!$A$9:$A$1008,1,FALSE))</f>
        <v/>
      </c>
      <c r="AU259" s="111"/>
      <c r="AV259" s="78"/>
      <c r="AW259" s="148" t="str">
        <f t="shared" si="130"/>
        <v/>
      </c>
      <c r="AX259" s="47" t="str">
        <f t="shared" si="157"/>
        <v/>
      </c>
      <c r="AY259" s="48" t="str">
        <f>IF(ISBLANK(AZ259),"",VLOOKUP(AX259,OutputOsiris!$A$9:$A$1008,1,FALSE))</f>
        <v/>
      </c>
      <c r="AZ259" s="111"/>
      <c r="BA259" s="78"/>
      <c r="BB259" s="148" t="str">
        <f t="shared" si="131"/>
        <v/>
      </c>
      <c r="BC259" s="47" t="str">
        <f t="shared" si="158"/>
        <v/>
      </c>
      <c r="BD259" s="48" t="str">
        <f>IF(ISBLANK(BE259),"",VLOOKUP(BC259,OutputOsiris!$A$9:$A$1008,1,FALSE))</f>
        <v/>
      </c>
      <c r="BE259" s="111"/>
      <c r="BF259" s="78"/>
      <c r="BG259" s="148" t="str">
        <f t="shared" si="132"/>
        <v/>
      </c>
      <c r="BH259" s="47" t="str">
        <f t="shared" si="159"/>
        <v/>
      </c>
      <c r="BI259" s="48" t="str">
        <f>IF(ISBLANK(BJ259),"",VLOOKUP(BH259,OutputOsiris!$A$9:$A$1008,1,FALSE))</f>
        <v/>
      </c>
      <c r="BJ259" s="111"/>
      <c r="BK259" s="78"/>
      <c r="BL259" s="148" t="str">
        <f t="shared" si="133"/>
        <v/>
      </c>
      <c r="BM259" s="47" t="str">
        <f t="shared" si="160"/>
        <v/>
      </c>
      <c r="BN259" s="48" t="str">
        <f>IF(ISBLANK(BO259),"",VLOOKUP(BM259,OutputOsiris!$A$9:$A$1008,1,FALSE))</f>
        <v/>
      </c>
      <c r="BO259" s="111"/>
      <c r="BP259" s="78"/>
      <c r="BQ259" s="148" t="str">
        <f t="shared" si="134"/>
        <v/>
      </c>
      <c r="BR259" s="47" t="str">
        <f t="shared" si="161"/>
        <v/>
      </c>
      <c r="BS259" s="48" t="str">
        <f>IF(ISBLANK(BT259),"",VLOOKUP(BR259,OutputOsiris!$A$9:$A$1008,1,FALSE))</f>
        <v/>
      </c>
      <c r="BT259" s="111"/>
      <c r="BU259" s="78"/>
      <c r="BV259" s="148" t="str">
        <f t="shared" si="135"/>
        <v/>
      </c>
      <c r="BW259" s="47" t="str">
        <f t="shared" si="162"/>
        <v/>
      </c>
      <c r="BX259" s="48" t="str">
        <f>IF(ISBLANK(BY259),"",VLOOKUP(BW259,OutputOsiris!$A$9:$A$1008,1,FALSE))</f>
        <v/>
      </c>
      <c r="BY259" s="111"/>
      <c r="BZ259" s="78"/>
      <c r="CA259" s="148" t="str">
        <f t="shared" si="136"/>
        <v/>
      </c>
    </row>
    <row r="260" spans="1:79" x14ac:dyDescent="0.2">
      <c r="A260" s="47" t="str">
        <f>IF($H$1="Score",IF(OutputOsiris!A260&lt;&gt;"9999999",OutputOsiris!A260,""),"")</f>
        <v/>
      </c>
      <c r="B260" s="76" t="str">
        <f t="shared" si="137"/>
        <v/>
      </c>
      <c r="C260" s="143" t="str">
        <f t="shared" si="138"/>
        <v/>
      </c>
      <c r="D260" s="47" t="str">
        <f>IF($H$1="Cijfer",IF(OutputOsiris!A260&lt;&gt;"9999999",OutputOsiris!A260,""),"")</f>
        <v/>
      </c>
      <c r="E260" s="76" t="str">
        <f t="shared" si="139"/>
        <v/>
      </c>
      <c r="F260" s="143" t="str">
        <f t="shared" si="140"/>
        <v/>
      </c>
      <c r="G260" s="47" t="str">
        <f>IF(ISBLANK(OutputOsiris!B260),"",OutputOsiris!B260)</f>
        <v/>
      </c>
      <c r="H260" s="47">
        <f>IF(AND($AG$7&gt;0,OutputOsiris!$A260&lt;&gt;"9999999"),VLOOKUP(OutputOsiris!A260,$AD$9:$AG$1008,4,FALSE),"")</f>
        <v>0</v>
      </c>
      <c r="I260" s="47">
        <f t="shared" si="141"/>
        <v>0</v>
      </c>
      <c r="J260" s="47">
        <f>IF(AND($AL$7&gt;0,OutputOsiris!$A260&lt;&gt;"9999999"),VLOOKUP(OutputOsiris!A260,$AI$9:$AL$1008,4,FALSE),"")</f>
        <v>0</v>
      </c>
      <c r="K260" s="47">
        <f t="shared" si="142"/>
        <v>0</v>
      </c>
      <c r="L260" s="47" t="str">
        <f>IF(AND($AQ$7&gt;0,OutputOsiris!$A260&lt;&gt;"9999999"),VLOOKUP(OutputOsiris!A260,$AN$9:$AQ$1008,4,FALSE),"")</f>
        <v/>
      </c>
      <c r="M260" s="47" t="str">
        <f t="shared" si="143"/>
        <v/>
      </c>
      <c r="N260" s="47" t="str">
        <f>IF(AND($AV$7&gt;0,OutputOsiris!$A260&lt;&gt;"9999999"),VLOOKUP(OutputOsiris!A260,$AS$9:$AV$1008,4,FALSE),"")</f>
        <v/>
      </c>
      <c r="O260" s="47" t="str">
        <f t="shared" si="144"/>
        <v/>
      </c>
      <c r="P260" s="47" t="str">
        <f>IF(AND($BA$7&gt;0,OutputOsiris!$A260&lt;&gt;"9999999"),VLOOKUP(OutputOsiris!A260,$AX$9:$BA$1008,4,FALSE),"")</f>
        <v/>
      </c>
      <c r="Q260" s="47" t="str">
        <f t="shared" si="145"/>
        <v/>
      </c>
      <c r="R260" s="47" t="str">
        <f>IF(AND($BF$7&gt;0,OutputOsiris!$A260&lt;&gt;"9999999"),VLOOKUP(OutputOsiris!A260,$BC$9:$BF$1008,4,FALSE),"")</f>
        <v/>
      </c>
      <c r="S260" s="47" t="str">
        <f t="shared" si="146"/>
        <v/>
      </c>
      <c r="T260" s="47" t="str">
        <f>IF(AND($BK$7&gt;0,OutputOsiris!$A260&lt;&gt;"9999999"),VLOOKUP(OutputOsiris!A260,$BH$9:$BK$1008,4,FALSE),"")</f>
        <v/>
      </c>
      <c r="U260" s="47" t="str">
        <f t="shared" si="147"/>
        <v/>
      </c>
      <c r="V260" s="47" t="str">
        <f>IF(AND($BP$7&gt;0,OutputOsiris!$A260&lt;&gt;"9999999"),VLOOKUP(OutputOsiris!A260,$BM$9:$BP$1008,4,FALSE),"")</f>
        <v/>
      </c>
      <c r="W260" s="47" t="str">
        <f t="shared" si="148"/>
        <v/>
      </c>
      <c r="X260" s="47" t="str">
        <f>IF(AND($BU$7&gt;0,OutputOsiris!$A260&lt;&gt;"9999999"),VLOOKUP(OutputOsiris!A260,$BR$9:$BU$1008,4,FALSE),"")</f>
        <v/>
      </c>
      <c r="Y260" s="47" t="str">
        <f t="shared" si="149"/>
        <v/>
      </c>
      <c r="Z260" s="47" t="str">
        <f>IF(AND($BZ$7&gt;0,OutputOsiris!$A260&lt;&gt;"9999999"),VLOOKUP(OutputOsiris!A260,$BW$9:$BZ$1008,4,FALSE),"")</f>
        <v/>
      </c>
      <c r="AA260" s="47" t="str">
        <f t="shared" si="150"/>
        <v/>
      </c>
      <c r="AB260" s="47">
        <f t="shared" si="151"/>
        <v>0</v>
      </c>
      <c r="AC260" s="47">
        <f t="shared" si="152"/>
        <v>0</v>
      </c>
      <c r="AD260" s="47" t="str">
        <f t="shared" si="153"/>
        <v/>
      </c>
      <c r="AE260" s="48" t="str">
        <f>IF(ISBLANK(AF260),"",VLOOKUP(AD260,OutputOsiris!$A$9:$A$1008,1,FALSE))</f>
        <v/>
      </c>
      <c r="AF260" s="111"/>
      <c r="AG260" s="78"/>
      <c r="AH260" s="148" t="str">
        <f t="shared" si="127"/>
        <v/>
      </c>
      <c r="AI260" s="47" t="str">
        <f t="shared" si="154"/>
        <v/>
      </c>
      <c r="AJ260" s="48" t="str">
        <f>IF(ISBLANK(AK260),"",VLOOKUP(AI260,OutputOsiris!$A$9:$A$1008,1,FALSE))</f>
        <v/>
      </c>
      <c r="AK260" s="112"/>
      <c r="AL260" s="78"/>
      <c r="AM260" s="148" t="str">
        <f t="shared" si="128"/>
        <v/>
      </c>
      <c r="AN260" s="47" t="str">
        <f t="shared" si="155"/>
        <v/>
      </c>
      <c r="AO260" s="48" t="str">
        <f>IF(ISBLANK(AP260),"",VLOOKUP(AN260,OutputOsiris!$A$9:$A$1008,1,FALSE))</f>
        <v/>
      </c>
      <c r="AP260" s="111"/>
      <c r="AQ260" s="78"/>
      <c r="AR260" s="148" t="str">
        <f t="shared" si="129"/>
        <v/>
      </c>
      <c r="AS260" s="47" t="str">
        <f t="shared" si="156"/>
        <v/>
      </c>
      <c r="AT260" s="48" t="str">
        <f>IF(ISBLANK(AU260),"",VLOOKUP(AS260,OutputOsiris!$A$9:$A$1008,1,FALSE))</f>
        <v/>
      </c>
      <c r="AU260" s="111"/>
      <c r="AV260" s="78"/>
      <c r="AW260" s="148" t="str">
        <f t="shared" si="130"/>
        <v/>
      </c>
      <c r="AX260" s="47" t="str">
        <f t="shared" si="157"/>
        <v/>
      </c>
      <c r="AY260" s="48" t="str">
        <f>IF(ISBLANK(AZ260),"",VLOOKUP(AX260,OutputOsiris!$A$9:$A$1008,1,FALSE))</f>
        <v/>
      </c>
      <c r="AZ260" s="111"/>
      <c r="BA260" s="78"/>
      <c r="BB260" s="148" t="str">
        <f t="shared" si="131"/>
        <v/>
      </c>
      <c r="BC260" s="47" t="str">
        <f t="shared" si="158"/>
        <v/>
      </c>
      <c r="BD260" s="48" t="str">
        <f>IF(ISBLANK(BE260),"",VLOOKUP(BC260,OutputOsiris!$A$9:$A$1008,1,FALSE))</f>
        <v/>
      </c>
      <c r="BE260" s="111"/>
      <c r="BF260" s="78"/>
      <c r="BG260" s="148" t="str">
        <f t="shared" si="132"/>
        <v/>
      </c>
      <c r="BH260" s="47" t="str">
        <f t="shared" si="159"/>
        <v/>
      </c>
      <c r="BI260" s="48" t="str">
        <f>IF(ISBLANK(BJ260),"",VLOOKUP(BH260,OutputOsiris!$A$9:$A$1008,1,FALSE))</f>
        <v/>
      </c>
      <c r="BJ260" s="111"/>
      <c r="BK260" s="78"/>
      <c r="BL260" s="148" t="str">
        <f t="shared" si="133"/>
        <v/>
      </c>
      <c r="BM260" s="47" t="str">
        <f t="shared" si="160"/>
        <v/>
      </c>
      <c r="BN260" s="48" t="str">
        <f>IF(ISBLANK(BO260),"",VLOOKUP(BM260,OutputOsiris!$A$9:$A$1008,1,FALSE))</f>
        <v/>
      </c>
      <c r="BO260" s="111"/>
      <c r="BP260" s="78"/>
      <c r="BQ260" s="148" t="str">
        <f t="shared" si="134"/>
        <v/>
      </c>
      <c r="BR260" s="47" t="str">
        <f t="shared" si="161"/>
        <v/>
      </c>
      <c r="BS260" s="48" t="str">
        <f>IF(ISBLANK(BT260),"",VLOOKUP(BR260,OutputOsiris!$A$9:$A$1008,1,FALSE))</f>
        <v/>
      </c>
      <c r="BT260" s="111"/>
      <c r="BU260" s="78"/>
      <c r="BV260" s="148" t="str">
        <f t="shared" si="135"/>
        <v/>
      </c>
      <c r="BW260" s="47" t="str">
        <f t="shared" si="162"/>
        <v/>
      </c>
      <c r="BX260" s="48" t="str">
        <f>IF(ISBLANK(BY260),"",VLOOKUP(BW260,OutputOsiris!$A$9:$A$1008,1,FALSE))</f>
        <v/>
      </c>
      <c r="BY260" s="111"/>
      <c r="BZ260" s="78"/>
      <c r="CA260" s="148" t="str">
        <f t="shared" si="136"/>
        <v/>
      </c>
    </row>
    <row r="261" spans="1:79" x14ac:dyDescent="0.2">
      <c r="A261" s="47" t="str">
        <f>IF($H$1="Score",IF(OutputOsiris!A261&lt;&gt;"9999999",OutputOsiris!A261,""),"")</f>
        <v/>
      </c>
      <c r="B261" s="76" t="str">
        <f t="shared" si="137"/>
        <v/>
      </c>
      <c r="C261" s="143" t="str">
        <f t="shared" si="138"/>
        <v/>
      </c>
      <c r="D261" s="47" t="str">
        <f>IF($H$1="Cijfer",IF(OutputOsiris!A261&lt;&gt;"9999999",OutputOsiris!A261,""),"")</f>
        <v/>
      </c>
      <c r="E261" s="76" t="str">
        <f t="shared" si="139"/>
        <v/>
      </c>
      <c r="F261" s="143" t="str">
        <f t="shared" si="140"/>
        <v/>
      </c>
      <c r="G261" s="47" t="str">
        <f>IF(ISBLANK(OutputOsiris!B261),"",OutputOsiris!B261)</f>
        <v/>
      </c>
      <c r="H261" s="47">
        <f>IF(AND($AG$7&gt;0,OutputOsiris!$A261&lt;&gt;"9999999"),VLOOKUP(OutputOsiris!A261,$AD$9:$AG$1008,4,FALSE),"")</f>
        <v>0</v>
      </c>
      <c r="I261" s="47">
        <f t="shared" si="141"/>
        <v>0</v>
      </c>
      <c r="J261" s="47">
        <f>IF(AND($AL$7&gt;0,OutputOsiris!$A261&lt;&gt;"9999999"),VLOOKUP(OutputOsiris!A261,$AI$9:$AL$1008,4,FALSE),"")</f>
        <v>0</v>
      </c>
      <c r="K261" s="47">
        <f t="shared" si="142"/>
        <v>0</v>
      </c>
      <c r="L261" s="47" t="str">
        <f>IF(AND($AQ$7&gt;0,OutputOsiris!$A261&lt;&gt;"9999999"),VLOOKUP(OutputOsiris!A261,$AN$9:$AQ$1008,4,FALSE),"")</f>
        <v/>
      </c>
      <c r="M261" s="47" t="str">
        <f t="shared" si="143"/>
        <v/>
      </c>
      <c r="N261" s="47" t="str">
        <f>IF(AND($AV$7&gt;0,OutputOsiris!$A261&lt;&gt;"9999999"),VLOOKUP(OutputOsiris!A261,$AS$9:$AV$1008,4,FALSE),"")</f>
        <v/>
      </c>
      <c r="O261" s="47" t="str">
        <f t="shared" si="144"/>
        <v/>
      </c>
      <c r="P261" s="47" t="str">
        <f>IF(AND($BA$7&gt;0,OutputOsiris!$A261&lt;&gt;"9999999"),VLOOKUP(OutputOsiris!A261,$AX$9:$BA$1008,4,FALSE),"")</f>
        <v/>
      </c>
      <c r="Q261" s="47" t="str">
        <f t="shared" si="145"/>
        <v/>
      </c>
      <c r="R261" s="47" t="str">
        <f>IF(AND($BF$7&gt;0,OutputOsiris!$A261&lt;&gt;"9999999"),VLOOKUP(OutputOsiris!A261,$BC$9:$BF$1008,4,FALSE),"")</f>
        <v/>
      </c>
      <c r="S261" s="47" t="str">
        <f t="shared" si="146"/>
        <v/>
      </c>
      <c r="T261" s="47" t="str">
        <f>IF(AND($BK$7&gt;0,OutputOsiris!$A261&lt;&gt;"9999999"),VLOOKUP(OutputOsiris!A261,$BH$9:$BK$1008,4,FALSE),"")</f>
        <v/>
      </c>
      <c r="U261" s="47" t="str">
        <f t="shared" si="147"/>
        <v/>
      </c>
      <c r="V261" s="47" t="str">
        <f>IF(AND($BP$7&gt;0,OutputOsiris!$A261&lt;&gt;"9999999"),VLOOKUP(OutputOsiris!A261,$BM$9:$BP$1008,4,FALSE),"")</f>
        <v/>
      </c>
      <c r="W261" s="47" t="str">
        <f t="shared" si="148"/>
        <v/>
      </c>
      <c r="X261" s="47" t="str">
        <f>IF(AND($BU$7&gt;0,OutputOsiris!$A261&lt;&gt;"9999999"),VLOOKUP(OutputOsiris!A261,$BR$9:$BU$1008,4,FALSE),"")</f>
        <v/>
      </c>
      <c r="Y261" s="47" t="str">
        <f t="shared" si="149"/>
        <v/>
      </c>
      <c r="Z261" s="47" t="str">
        <f>IF(AND($BZ$7&gt;0,OutputOsiris!$A261&lt;&gt;"9999999"),VLOOKUP(OutputOsiris!A261,$BW$9:$BZ$1008,4,FALSE),"")</f>
        <v/>
      </c>
      <c r="AA261" s="47" t="str">
        <f t="shared" si="150"/>
        <v/>
      </c>
      <c r="AB261" s="47">
        <f t="shared" si="151"/>
        <v>0</v>
      </c>
      <c r="AC261" s="47">
        <f t="shared" si="152"/>
        <v>0</v>
      </c>
      <c r="AD261" s="47" t="str">
        <f t="shared" si="153"/>
        <v/>
      </c>
      <c r="AE261" s="48" t="str">
        <f>IF(ISBLANK(AF261),"",VLOOKUP(AD261,OutputOsiris!$A$9:$A$1008,1,FALSE))</f>
        <v/>
      </c>
      <c r="AF261" s="111"/>
      <c r="AG261" s="78"/>
      <c r="AH261" s="148" t="str">
        <f t="shared" si="127"/>
        <v/>
      </c>
      <c r="AI261" s="47" t="str">
        <f t="shared" si="154"/>
        <v/>
      </c>
      <c r="AJ261" s="48" t="str">
        <f>IF(ISBLANK(AK261),"",VLOOKUP(AI261,OutputOsiris!$A$9:$A$1008,1,FALSE))</f>
        <v/>
      </c>
      <c r="AK261" s="112"/>
      <c r="AL261" s="78"/>
      <c r="AM261" s="148" t="str">
        <f t="shared" si="128"/>
        <v/>
      </c>
      <c r="AN261" s="47" t="str">
        <f t="shared" si="155"/>
        <v/>
      </c>
      <c r="AO261" s="48" t="str">
        <f>IF(ISBLANK(AP261),"",VLOOKUP(AN261,OutputOsiris!$A$9:$A$1008,1,FALSE))</f>
        <v/>
      </c>
      <c r="AP261" s="111"/>
      <c r="AQ261" s="78"/>
      <c r="AR261" s="148" t="str">
        <f t="shared" si="129"/>
        <v/>
      </c>
      <c r="AS261" s="47" t="str">
        <f t="shared" si="156"/>
        <v/>
      </c>
      <c r="AT261" s="48" t="str">
        <f>IF(ISBLANK(AU261),"",VLOOKUP(AS261,OutputOsiris!$A$9:$A$1008,1,FALSE))</f>
        <v/>
      </c>
      <c r="AU261" s="111"/>
      <c r="AV261" s="78"/>
      <c r="AW261" s="148" t="str">
        <f t="shared" si="130"/>
        <v/>
      </c>
      <c r="AX261" s="47" t="str">
        <f t="shared" si="157"/>
        <v/>
      </c>
      <c r="AY261" s="48" t="str">
        <f>IF(ISBLANK(AZ261),"",VLOOKUP(AX261,OutputOsiris!$A$9:$A$1008,1,FALSE))</f>
        <v/>
      </c>
      <c r="AZ261" s="111"/>
      <c r="BA261" s="78"/>
      <c r="BB261" s="148" t="str">
        <f t="shared" si="131"/>
        <v/>
      </c>
      <c r="BC261" s="47" t="str">
        <f t="shared" si="158"/>
        <v/>
      </c>
      <c r="BD261" s="48" t="str">
        <f>IF(ISBLANK(BE261),"",VLOOKUP(BC261,OutputOsiris!$A$9:$A$1008,1,FALSE))</f>
        <v/>
      </c>
      <c r="BE261" s="111"/>
      <c r="BF261" s="78"/>
      <c r="BG261" s="148" t="str">
        <f t="shared" si="132"/>
        <v/>
      </c>
      <c r="BH261" s="47" t="str">
        <f t="shared" si="159"/>
        <v/>
      </c>
      <c r="BI261" s="48" t="str">
        <f>IF(ISBLANK(BJ261),"",VLOOKUP(BH261,OutputOsiris!$A$9:$A$1008,1,FALSE))</f>
        <v/>
      </c>
      <c r="BJ261" s="111"/>
      <c r="BK261" s="78"/>
      <c r="BL261" s="148" t="str">
        <f t="shared" si="133"/>
        <v/>
      </c>
      <c r="BM261" s="47" t="str">
        <f t="shared" si="160"/>
        <v/>
      </c>
      <c r="BN261" s="48" t="str">
        <f>IF(ISBLANK(BO261),"",VLOOKUP(BM261,OutputOsiris!$A$9:$A$1008,1,FALSE))</f>
        <v/>
      </c>
      <c r="BO261" s="111"/>
      <c r="BP261" s="78"/>
      <c r="BQ261" s="148" t="str">
        <f t="shared" si="134"/>
        <v/>
      </c>
      <c r="BR261" s="47" t="str">
        <f t="shared" si="161"/>
        <v/>
      </c>
      <c r="BS261" s="48" t="str">
        <f>IF(ISBLANK(BT261),"",VLOOKUP(BR261,OutputOsiris!$A$9:$A$1008,1,FALSE))</f>
        <v/>
      </c>
      <c r="BT261" s="111"/>
      <c r="BU261" s="78"/>
      <c r="BV261" s="148" t="str">
        <f t="shared" si="135"/>
        <v/>
      </c>
      <c r="BW261" s="47" t="str">
        <f t="shared" si="162"/>
        <v/>
      </c>
      <c r="BX261" s="48" t="str">
        <f>IF(ISBLANK(BY261),"",VLOOKUP(BW261,OutputOsiris!$A$9:$A$1008,1,FALSE))</f>
        <v/>
      </c>
      <c r="BY261" s="111"/>
      <c r="BZ261" s="78"/>
      <c r="CA261" s="148" t="str">
        <f t="shared" si="136"/>
        <v/>
      </c>
    </row>
    <row r="262" spans="1:79" x14ac:dyDescent="0.2">
      <c r="A262" s="47" t="str">
        <f>IF($H$1="Score",IF(OutputOsiris!A262&lt;&gt;"9999999",OutputOsiris!A262,""),"")</f>
        <v/>
      </c>
      <c r="B262" s="76" t="str">
        <f t="shared" si="137"/>
        <v/>
      </c>
      <c r="C262" s="143" t="str">
        <f t="shared" si="138"/>
        <v/>
      </c>
      <c r="D262" s="47" t="str">
        <f>IF($H$1="Cijfer",IF(OutputOsiris!A262&lt;&gt;"9999999",OutputOsiris!A262,""),"")</f>
        <v/>
      </c>
      <c r="E262" s="76" t="str">
        <f t="shared" si="139"/>
        <v/>
      </c>
      <c r="F262" s="143" t="str">
        <f t="shared" si="140"/>
        <v/>
      </c>
      <c r="G262" s="47" t="str">
        <f>IF(ISBLANK(OutputOsiris!B262),"",OutputOsiris!B262)</f>
        <v/>
      </c>
      <c r="H262" s="47">
        <f>IF(AND($AG$7&gt;0,OutputOsiris!$A262&lt;&gt;"9999999"),VLOOKUP(OutputOsiris!A262,$AD$9:$AG$1008,4,FALSE),"")</f>
        <v>0</v>
      </c>
      <c r="I262" s="47">
        <f t="shared" si="141"/>
        <v>0</v>
      </c>
      <c r="J262" s="47">
        <f>IF(AND($AL$7&gt;0,OutputOsiris!$A262&lt;&gt;"9999999"),VLOOKUP(OutputOsiris!A262,$AI$9:$AL$1008,4,FALSE),"")</f>
        <v>0</v>
      </c>
      <c r="K262" s="47">
        <f t="shared" si="142"/>
        <v>0</v>
      </c>
      <c r="L262" s="47" t="str">
        <f>IF(AND($AQ$7&gt;0,OutputOsiris!$A262&lt;&gt;"9999999"),VLOOKUP(OutputOsiris!A262,$AN$9:$AQ$1008,4,FALSE),"")</f>
        <v/>
      </c>
      <c r="M262" s="47" t="str">
        <f t="shared" si="143"/>
        <v/>
      </c>
      <c r="N262" s="47" t="str">
        <f>IF(AND($AV$7&gt;0,OutputOsiris!$A262&lt;&gt;"9999999"),VLOOKUP(OutputOsiris!A262,$AS$9:$AV$1008,4,FALSE),"")</f>
        <v/>
      </c>
      <c r="O262" s="47" t="str">
        <f t="shared" si="144"/>
        <v/>
      </c>
      <c r="P262" s="47" t="str">
        <f>IF(AND($BA$7&gt;0,OutputOsiris!$A262&lt;&gt;"9999999"),VLOOKUP(OutputOsiris!A262,$AX$9:$BA$1008,4,FALSE),"")</f>
        <v/>
      </c>
      <c r="Q262" s="47" t="str">
        <f t="shared" si="145"/>
        <v/>
      </c>
      <c r="R262" s="47" t="str">
        <f>IF(AND($BF$7&gt;0,OutputOsiris!$A262&lt;&gt;"9999999"),VLOOKUP(OutputOsiris!A262,$BC$9:$BF$1008,4,FALSE),"")</f>
        <v/>
      </c>
      <c r="S262" s="47" t="str">
        <f t="shared" si="146"/>
        <v/>
      </c>
      <c r="T262" s="47" t="str">
        <f>IF(AND($BK$7&gt;0,OutputOsiris!$A262&lt;&gt;"9999999"),VLOOKUP(OutputOsiris!A262,$BH$9:$BK$1008,4,FALSE),"")</f>
        <v/>
      </c>
      <c r="U262" s="47" t="str">
        <f t="shared" si="147"/>
        <v/>
      </c>
      <c r="V262" s="47" t="str">
        <f>IF(AND($BP$7&gt;0,OutputOsiris!$A262&lt;&gt;"9999999"),VLOOKUP(OutputOsiris!A262,$BM$9:$BP$1008,4,FALSE),"")</f>
        <v/>
      </c>
      <c r="W262" s="47" t="str">
        <f t="shared" si="148"/>
        <v/>
      </c>
      <c r="X262" s="47" t="str">
        <f>IF(AND($BU$7&gt;0,OutputOsiris!$A262&lt;&gt;"9999999"),VLOOKUP(OutputOsiris!A262,$BR$9:$BU$1008,4,FALSE),"")</f>
        <v/>
      </c>
      <c r="Y262" s="47" t="str">
        <f t="shared" si="149"/>
        <v/>
      </c>
      <c r="Z262" s="47" t="str">
        <f>IF(AND($BZ$7&gt;0,OutputOsiris!$A262&lt;&gt;"9999999"),VLOOKUP(OutputOsiris!A262,$BW$9:$BZ$1008,4,FALSE),"")</f>
        <v/>
      </c>
      <c r="AA262" s="47" t="str">
        <f t="shared" si="150"/>
        <v/>
      </c>
      <c r="AB262" s="47">
        <f t="shared" si="151"/>
        <v>0</v>
      </c>
      <c r="AC262" s="47">
        <f t="shared" si="152"/>
        <v>0</v>
      </c>
      <c r="AD262" s="47" t="str">
        <f t="shared" si="153"/>
        <v/>
      </c>
      <c r="AE262" s="48" t="str">
        <f>IF(ISBLANK(AF262),"",VLOOKUP(AD262,OutputOsiris!$A$9:$A$1008,1,FALSE))</f>
        <v/>
      </c>
      <c r="AF262" s="111"/>
      <c r="AG262" s="78"/>
      <c r="AH262" s="148" t="str">
        <f t="shared" si="127"/>
        <v/>
      </c>
      <c r="AI262" s="47" t="str">
        <f t="shared" si="154"/>
        <v/>
      </c>
      <c r="AJ262" s="48" t="str">
        <f>IF(ISBLANK(AK262),"",VLOOKUP(AI262,OutputOsiris!$A$9:$A$1008,1,FALSE))</f>
        <v/>
      </c>
      <c r="AK262" s="112"/>
      <c r="AL262" s="78"/>
      <c r="AM262" s="148" t="str">
        <f t="shared" si="128"/>
        <v/>
      </c>
      <c r="AN262" s="47" t="str">
        <f t="shared" si="155"/>
        <v/>
      </c>
      <c r="AO262" s="48" t="str">
        <f>IF(ISBLANK(AP262),"",VLOOKUP(AN262,OutputOsiris!$A$9:$A$1008,1,FALSE))</f>
        <v/>
      </c>
      <c r="AP262" s="111"/>
      <c r="AQ262" s="78"/>
      <c r="AR262" s="148" t="str">
        <f t="shared" si="129"/>
        <v/>
      </c>
      <c r="AS262" s="47" t="str">
        <f t="shared" si="156"/>
        <v/>
      </c>
      <c r="AT262" s="48" t="str">
        <f>IF(ISBLANK(AU262),"",VLOOKUP(AS262,OutputOsiris!$A$9:$A$1008,1,FALSE))</f>
        <v/>
      </c>
      <c r="AU262" s="111"/>
      <c r="AV262" s="78"/>
      <c r="AW262" s="148" t="str">
        <f t="shared" si="130"/>
        <v/>
      </c>
      <c r="AX262" s="47" t="str">
        <f t="shared" si="157"/>
        <v/>
      </c>
      <c r="AY262" s="48" t="str">
        <f>IF(ISBLANK(AZ262),"",VLOOKUP(AX262,OutputOsiris!$A$9:$A$1008,1,FALSE))</f>
        <v/>
      </c>
      <c r="AZ262" s="111"/>
      <c r="BA262" s="78"/>
      <c r="BB262" s="148" t="str">
        <f t="shared" si="131"/>
        <v/>
      </c>
      <c r="BC262" s="47" t="str">
        <f t="shared" si="158"/>
        <v/>
      </c>
      <c r="BD262" s="48" t="str">
        <f>IF(ISBLANK(BE262),"",VLOOKUP(BC262,OutputOsiris!$A$9:$A$1008,1,FALSE))</f>
        <v/>
      </c>
      <c r="BE262" s="111"/>
      <c r="BF262" s="78"/>
      <c r="BG262" s="148" t="str">
        <f t="shared" si="132"/>
        <v/>
      </c>
      <c r="BH262" s="47" t="str">
        <f t="shared" si="159"/>
        <v/>
      </c>
      <c r="BI262" s="48" t="str">
        <f>IF(ISBLANK(BJ262),"",VLOOKUP(BH262,OutputOsiris!$A$9:$A$1008,1,FALSE))</f>
        <v/>
      </c>
      <c r="BJ262" s="111"/>
      <c r="BK262" s="78"/>
      <c r="BL262" s="148" t="str">
        <f t="shared" si="133"/>
        <v/>
      </c>
      <c r="BM262" s="47" t="str">
        <f t="shared" si="160"/>
        <v/>
      </c>
      <c r="BN262" s="48" t="str">
        <f>IF(ISBLANK(BO262),"",VLOOKUP(BM262,OutputOsiris!$A$9:$A$1008,1,FALSE))</f>
        <v/>
      </c>
      <c r="BO262" s="111"/>
      <c r="BP262" s="78"/>
      <c r="BQ262" s="148" t="str">
        <f t="shared" si="134"/>
        <v/>
      </c>
      <c r="BR262" s="47" t="str">
        <f t="shared" si="161"/>
        <v/>
      </c>
      <c r="BS262" s="48" t="str">
        <f>IF(ISBLANK(BT262),"",VLOOKUP(BR262,OutputOsiris!$A$9:$A$1008,1,FALSE))</f>
        <v/>
      </c>
      <c r="BT262" s="111"/>
      <c r="BU262" s="78"/>
      <c r="BV262" s="148" t="str">
        <f t="shared" si="135"/>
        <v/>
      </c>
      <c r="BW262" s="47" t="str">
        <f t="shared" si="162"/>
        <v/>
      </c>
      <c r="BX262" s="48" t="str">
        <f>IF(ISBLANK(BY262),"",VLOOKUP(BW262,OutputOsiris!$A$9:$A$1008,1,FALSE))</f>
        <v/>
      </c>
      <c r="BY262" s="111"/>
      <c r="BZ262" s="78"/>
      <c r="CA262" s="148" t="str">
        <f t="shared" si="136"/>
        <v/>
      </c>
    </row>
    <row r="263" spans="1:79" x14ac:dyDescent="0.2">
      <c r="A263" s="47" t="str">
        <f>IF($H$1="Score",IF(OutputOsiris!A263&lt;&gt;"9999999",OutputOsiris!A263,""),"")</f>
        <v/>
      </c>
      <c r="B263" s="76" t="str">
        <f t="shared" si="137"/>
        <v/>
      </c>
      <c r="C263" s="143" t="str">
        <f t="shared" si="138"/>
        <v/>
      </c>
      <c r="D263" s="47" t="str">
        <f>IF($H$1="Cijfer",IF(OutputOsiris!A263&lt;&gt;"9999999",OutputOsiris!A263,""),"")</f>
        <v/>
      </c>
      <c r="E263" s="76" t="str">
        <f t="shared" si="139"/>
        <v/>
      </c>
      <c r="F263" s="143" t="str">
        <f t="shared" si="140"/>
        <v/>
      </c>
      <c r="G263" s="47" t="str">
        <f>IF(ISBLANK(OutputOsiris!B263),"",OutputOsiris!B263)</f>
        <v/>
      </c>
      <c r="H263" s="47">
        <f>IF(AND($AG$7&gt;0,OutputOsiris!$A263&lt;&gt;"9999999"),VLOOKUP(OutputOsiris!A263,$AD$9:$AG$1008,4,FALSE),"")</f>
        <v>0</v>
      </c>
      <c r="I263" s="47">
        <f t="shared" si="141"/>
        <v>0</v>
      </c>
      <c r="J263" s="47">
        <f>IF(AND($AL$7&gt;0,OutputOsiris!$A263&lt;&gt;"9999999"),VLOOKUP(OutputOsiris!A263,$AI$9:$AL$1008,4,FALSE),"")</f>
        <v>0</v>
      </c>
      <c r="K263" s="47">
        <f t="shared" si="142"/>
        <v>0</v>
      </c>
      <c r="L263" s="47" t="str">
        <f>IF(AND($AQ$7&gt;0,OutputOsiris!$A263&lt;&gt;"9999999"),VLOOKUP(OutputOsiris!A263,$AN$9:$AQ$1008,4,FALSE),"")</f>
        <v/>
      </c>
      <c r="M263" s="47" t="str">
        <f t="shared" si="143"/>
        <v/>
      </c>
      <c r="N263" s="47" t="str">
        <f>IF(AND($AV$7&gt;0,OutputOsiris!$A263&lt;&gt;"9999999"),VLOOKUP(OutputOsiris!A263,$AS$9:$AV$1008,4,FALSE),"")</f>
        <v/>
      </c>
      <c r="O263" s="47" t="str">
        <f t="shared" si="144"/>
        <v/>
      </c>
      <c r="P263" s="47" t="str">
        <f>IF(AND($BA$7&gt;0,OutputOsiris!$A263&lt;&gt;"9999999"),VLOOKUP(OutputOsiris!A263,$AX$9:$BA$1008,4,FALSE),"")</f>
        <v/>
      </c>
      <c r="Q263" s="47" t="str">
        <f t="shared" si="145"/>
        <v/>
      </c>
      <c r="R263" s="47" t="str">
        <f>IF(AND($BF$7&gt;0,OutputOsiris!$A263&lt;&gt;"9999999"),VLOOKUP(OutputOsiris!A263,$BC$9:$BF$1008,4,FALSE),"")</f>
        <v/>
      </c>
      <c r="S263" s="47" t="str">
        <f t="shared" si="146"/>
        <v/>
      </c>
      <c r="T263" s="47" t="str">
        <f>IF(AND($BK$7&gt;0,OutputOsiris!$A263&lt;&gt;"9999999"),VLOOKUP(OutputOsiris!A263,$BH$9:$BK$1008,4,FALSE),"")</f>
        <v/>
      </c>
      <c r="U263" s="47" t="str">
        <f t="shared" si="147"/>
        <v/>
      </c>
      <c r="V263" s="47" t="str">
        <f>IF(AND($BP$7&gt;0,OutputOsiris!$A263&lt;&gt;"9999999"),VLOOKUP(OutputOsiris!A263,$BM$9:$BP$1008,4,FALSE),"")</f>
        <v/>
      </c>
      <c r="W263" s="47" t="str">
        <f t="shared" si="148"/>
        <v/>
      </c>
      <c r="X263" s="47" t="str">
        <f>IF(AND($BU$7&gt;0,OutputOsiris!$A263&lt;&gt;"9999999"),VLOOKUP(OutputOsiris!A263,$BR$9:$BU$1008,4,FALSE),"")</f>
        <v/>
      </c>
      <c r="Y263" s="47" t="str">
        <f t="shared" si="149"/>
        <v/>
      </c>
      <c r="Z263" s="47" t="str">
        <f>IF(AND($BZ$7&gt;0,OutputOsiris!$A263&lt;&gt;"9999999"),VLOOKUP(OutputOsiris!A263,$BW$9:$BZ$1008,4,FALSE),"")</f>
        <v/>
      </c>
      <c r="AA263" s="47" t="str">
        <f t="shared" si="150"/>
        <v/>
      </c>
      <c r="AB263" s="47">
        <f t="shared" si="151"/>
        <v>0</v>
      </c>
      <c r="AC263" s="47">
        <f t="shared" si="152"/>
        <v>0</v>
      </c>
      <c r="AD263" s="47" t="str">
        <f t="shared" si="153"/>
        <v/>
      </c>
      <c r="AE263" s="48" t="str">
        <f>IF(ISBLANK(AF263),"",VLOOKUP(AD263,OutputOsiris!$A$9:$A$1008,1,FALSE))</f>
        <v/>
      </c>
      <c r="AF263" s="111"/>
      <c r="AG263" s="78"/>
      <c r="AH263" s="148" t="str">
        <f t="shared" si="127"/>
        <v/>
      </c>
      <c r="AI263" s="47" t="str">
        <f t="shared" si="154"/>
        <v/>
      </c>
      <c r="AJ263" s="48" t="str">
        <f>IF(ISBLANK(AK263),"",VLOOKUP(AI263,OutputOsiris!$A$9:$A$1008,1,FALSE))</f>
        <v/>
      </c>
      <c r="AK263" s="112"/>
      <c r="AL263" s="78"/>
      <c r="AM263" s="148" t="str">
        <f t="shared" si="128"/>
        <v/>
      </c>
      <c r="AN263" s="47" t="str">
        <f t="shared" si="155"/>
        <v/>
      </c>
      <c r="AO263" s="48" t="str">
        <f>IF(ISBLANK(AP263),"",VLOOKUP(AN263,OutputOsiris!$A$9:$A$1008,1,FALSE))</f>
        <v/>
      </c>
      <c r="AP263" s="111"/>
      <c r="AQ263" s="78"/>
      <c r="AR263" s="148" t="str">
        <f t="shared" si="129"/>
        <v/>
      </c>
      <c r="AS263" s="47" t="str">
        <f t="shared" si="156"/>
        <v/>
      </c>
      <c r="AT263" s="48" t="str">
        <f>IF(ISBLANK(AU263),"",VLOOKUP(AS263,OutputOsiris!$A$9:$A$1008,1,FALSE))</f>
        <v/>
      </c>
      <c r="AU263" s="111"/>
      <c r="AV263" s="78"/>
      <c r="AW263" s="148" t="str">
        <f t="shared" si="130"/>
        <v/>
      </c>
      <c r="AX263" s="47" t="str">
        <f t="shared" si="157"/>
        <v/>
      </c>
      <c r="AY263" s="48" t="str">
        <f>IF(ISBLANK(AZ263),"",VLOOKUP(AX263,OutputOsiris!$A$9:$A$1008,1,FALSE))</f>
        <v/>
      </c>
      <c r="AZ263" s="111"/>
      <c r="BA263" s="78"/>
      <c r="BB263" s="148" t="str">
        <f t="shared" si="131"/>
        <v/>
      </c>
      <c r="BC263" s="47" t="str">
        <f t="shared" si="158"/>
        <v/>
      </c>
      <c r="BD263" s="48" t="str">
        <f>IF(ISBLANK(BE263),"",VLOOKUP(BC263,OutputOsiris!$A$9:$A$1008,1,FALSE))</f>
        <v/>
      </c>
      <c r="BE263" s="111"/>
      <c r="BF263" s="78"/>
      <c r="BG263" s="148" t="str">
        <f t="shared" si="132"/>
        <v/>
      </c>
      <c r="BH263" s="47" t="str">
        <f t="shared" si="159"/>
        <v/>
      </c>
      <c r="BI263" s="48" t="str">
        <f>IF(ISBLANK(BJ263),"",VLOOKUP(BH263,OutputOsiris!$A$9:$A$1008,1,FALSE))</f>
        <v/>
      </c>
      <c r="BJ263" s="111"/>
      <c r="BK263" s="78"/>
      <c r="BL263" s="148" t="str">
        <f t="shared" si="133"/>
        <v/>
      </c>
      <c r="BM263" s="47" t="str">
        <f t="shared" si="160"/>
        <v/>
      </c>
      <c r="BN263" s="48" t="str">
        <f>IF(ISBLANK(BO263),"",VLOOKUP(BM263,OutputOsiris!$A$9:$A$1008,1,FALSE))</f>
        <v/>
      </c>
      <c r="BO263" s="111"/>
      <c r="BP263" s="78"/>
      <c r="BQ263" s="148" t="str">
        <f t="shared" si="134"/>
        <v/>
      </c>
      <c r="BR263" s="47" t="str">
        <f t="shared" si="161"/>
        <v/>
      </c>
      <c r="BS263" s="48" t="str">
        <f>IF(ISBLANK(BT263),"",VLOOKUP(BR263,OutputOsiris!$A$9:$A$1008,1,FALSE))</f>
        <v/>
      </c>
      <c r="BT263" s="111"/>
      <c r="BU263" s="78"/>
      <c r="BV263" s="148" t="str">
        <f t="shared" si="135"/>
        <v/>
      </c>
      <c r="BW263" s="47" t="str">
        <f t="shared" si="162"/>
        <v/>
      </c>
      <c r="BX263" s="48" t="str">
        <f>IF(ISBLANK(BY263),"",VLOOKUP(BW263,OutputOsiris!$A$9:$A$1008,1,FALSE))</f>
        <v/>
      </c>
      <c r="BY263" s="111"/>
      <c r="BZ263" s="78"/>
      <c r="CA263" s="148" t="str">
        <f t="shared" si="136"/>
        <v/>
      </c>
    </row>
    <row r="264" spans="1:79" x14ac:dyDescent="0.2">
      <c r="A264" s="47" t="str">
        <f>IF($H$1="Score",IF(OutputOsiris!A264&lt;&gt;"9999999",OutputOsiris!A264,""),"")</f>
        <v/>
      </c>
      <c r="B264" s="76" t="str">
        <f t="shared" si="137"/>
        <v/>
      </c>
      <c r="C264" s="143" t="str">
        <f t="shared" si="138"/>
        <v/>
      </c>
      <c r="D264" s="47" t="str">
        <f>IF($H$1="Cijfer",IF(OutputOsiris!A264&lt;&gt;"9999999",OutputOsiris!A264,""),"")</f>
        <v/>
      </c>
      <c r="E264" s="76" t="str">
        <f t="shared" si="139"/>
        <v/>
      </c>
      <c r="F264" s="143" t="str">
        <f t="shared" si="140"/>
        <v/>
      </c>
      <c r="G264" s="47" t="str">
        <f>IF(ISBLANK(OutputOsiris!B264),"",OutputOsiris!B264)</f>
        <v/>
      </c>
      <c r="H264" s="47">
        <f>IF(AND($AG$7&gt;0,OutputOsiris!$A264&lt;&gt;"9999999"),VLOOKUP(OutputOsiris!A264,$AD$9:$AG$1008,4,FALSE),"")</f>
        <v>0</v>
      </c>
      <c r="I264" s="47">
        <f t="shared" si="141"/>
        <v>0</v>
      </c>
      <c r="J264" s="47">
        <f>IF(AND($AL$7&gt;0,OutputOsiris!$A264&lt;&gt;"9999999"),VLOOKUP(OutputOsiris!A264,$AI$9:$AL$1008,4,FALSE),"")</f>
        <v>0</v>
      </c>
      <c r="K264" s="47">
        <f t="shared" si="142"/>
        <v>0</v>
      </c>
      <c r="L264" s="47" t="str">
        <f>IF(AND($AQ$7&gt;0,OutputOsiris!$A264&lt;&gt;"9999999"),VLOOKUP(OutputOsiris!A264,$AN$9:$AQ$1008,4,FALSE),"")</f>
        <v/>
      </c>
      <c r="M264" s="47" t="str">
        <f t="shared" si="143"/>
        <v/>
      </c>
      <c r="N264" s="47" t="str">
        <f>IF(AND($AV$7&gt;0,OutputOsiris!$A264&lt;&gt;"9999999"),VLOOKUP(OutputOsiris!A264,$AS$9:$AV$1008,4,FALSE),"")</f>
        <v/>
      </c>
      <c r="O264" s="47" t="str">
        <f t="shared" si="144"/>
        <v/>
      </c>
      <c r="P264" s="47" t="str">
        <f>IF(AND($BA$7&gt;0,OutputOsiris!$A264&lt;&gt;"9999999"),VLOOKUP(OutputOsiris!A264,$AX$9:$BA$1008,4,FALSE),"")</f>
        <v/>
      </c>
      <c r="Q264" s="47" t="str">
        <f t="shared" si="145"/>
        <v/>
      </c>
      <c r="R264" s="47" t="str">
        <f>IF(AND($BF$7&gt;0,OutputOsiris!$A264&lt;&gt;"9999999"),VLOOKUP(OutputOsiris!A264,$BC$9:$BF$1008,4,FALSE),"")</f>
        <v/>
      </c>
      <c r="S264" s="47" t="str">
        <f t="shared" si="146"/>
        <v/>
      </c>
      <c r="T264" s="47" t="str">
        <f>IF(AND($BK$7&gt;0,OutputOsiris!$A264&lt;&gt;"9999999"),VLOOKUP(OutputOsiris!A264,$BH$9:$BK$1008,4,FALSE),"")</f>
        <v/>
      </c>
      <c r="U264" s="47" t="str">
        <f t="shared" si="147"/>
        <v/>
      </c>
      <c r="V264" s="47" t="str">
        <f>IF(AND($BP$7&gt;0,OutputOsiris!$A264&lt;&gt;"9999999"),VLOOKUP(OutputOsiris!A264,$BM$9:$BP$1008,4,FALSE),"")</f>
        <v/>
      </c>
      <c r="W264" s="47" t="str">
        <f t="shared" si="148"/>
        <v/>
      </c>
      <c r="X264" s="47" t="str">
        <f>IF(AND($BU$7&gt;0,OutputOsiris!$A264&lt;&gt;"9999999"),VLOOKUP(OutputOsiris!A264,$BR$9:$BU$1008,4,FALSE),"")</f>
        <v/>
      </c>
      <c r="Y264" s="47" t="str">
        <f t="shared" si="149"/>
        <v/>
      </c>
      <c r="Z264" s="47" t="str">
        <f>IF(AND($BZ$7&gt;0,OutputOsiris!$A264&lt;&gt;"9999999"),VLOOKUP(OutputOsiris!A264,$BW$9:$BZ$1008,4,FALSE),"")</f>
        <v/>
      </c>
      <c r="AA264" s="47" t="str">
        <f t="shared" si="150"/>
        <v/>
      </c>
      <c r="AB264" s="47">
        <f t="shared" si="151"/>
        <v>0</v>
      </c>
      <c r="AC264" s="47">
        <f t="shared" si="152"/>
        <v>0</v>
      </c>
      <c r="AD264" s="47" t="str">
        <f t="shared" si="153"/>
        <v/>
      </c>
      <c r="AE264" s="48" t="str">
        <f>IF(ISBLANK(AF264),"",VLOOKUP(AD264,OutputOsiris!$A$9:$A$1008,1,FALSE))</f>
        <v/>
      </c>
      <c r="AF264" s="111"/>
      <c r="AG264" s="78"/>
      <c r="AH264" s="148" t="str">
        <f t="shared" si="127"/>
        <v/>
      </c>
      <c r="AI264" s="47" t="str">
        <f t="shared" si="154"/>
        <v/>
      </c>
      <c r="AJ264" s="48" t="str">
        <f>IF(ISBLANK(AK264),"",VLOOKUP(AI264,OutputOsiris!$A$9:$A$1008,1,FALSE))</f>
        <v/>
      </c>
      <c r="AK264" s="112"/>
      <c r="AL264" s="78"/>
      <c r="AM264" s="148" t="str">
        <f t="shared" si="128"/>
        <v/>
      </c>
      <c r="AN264" s="47" t="str">
        <f t="shared" si="155"/>
        <v/>
      </c>
      <c r="AO264" s="48" t="str">
        <f>IF(ISBLANK(AP264),"",VLOOKUP(AN264,OutputOsiris!$A$9:$A$1008,1,FALSE))</f>
        <v/>
      </c>
      <c r="AP264" s="111"/>
      <c r="AQ264" s="78"/>
      <c r="AR264" s="148" t="str">
        <f t="shared" si="129"/>
        <v/>
      </c>
      <c r="AS264" s="47" t="str">
        <f t="shared" si="156"/>
        <v/>
      </c>
      <c r="AT264" s="48" t="str">
        <f>IF(ISBLANK(AU264),"",VLOOKUP(AS264,OutputOsiris!$A$9:$A$1008,1,FALSE))</f>
        <v/>
      </c>
      <c r="AU264" s="111"/>
      <c r="AV264" s="78"/>
      <c r="AW264" s="148" t="str">
        <f t="shared" si="130"/>
        <v/>
      </c>
      <c r="AX264" s="47" t="str">
        <f t="shared" si="157"/>
        <v/>
      </c>
      <c r="AY264" s="48" t="str">
        <f>IF(ISBLANK(AZ264),"",VLOOKUP(AX264,OutputOsiris!$A$9:$A$1008,1,FALSE))</f>
        <v/>
      </c>
      <c r="AZ264" s="111"/>
      <c r="BA264" s="78"/>
      <c r="BB264" s="148" t="str">
        <f t="shared" si="131"/>
        <v/>
      </c>
      <c r="BC264" s="47" t="str">
        <f t="shared" si="158"/>
        <v/>
      </c>
      <c r="BD264" s="48" t="str">
        <f>IF(ISBLANK(BE264),"",VLOOKUP(BC264,OutputOsiris!$A$9:$A$1008,1,FALSE))</f>
        <v/>
      </c>
      <c r="BE264" s="111"/>
      <c r="BF264" s="78"/>
      <c r="BG264" s="148" t="str">
        <f t="shared" si="132"/>
        <v/>
      </c>
      <c r="BH264" s="47" t="str">
        <f t="shared" si="159"/>
        <v/>
      </c>
      <c r="BI264" s="48" t="str">
        <f>IF(ISBLANK(BJ264),"",VLOOKUP(BH264,OutputOsiris!$A$9:$A$1008,1,FALSE))</f>
        <v/>
      </c>
      <c r="BJ264" s="111"/>
      <c r="BK264" s="78"/>
      <c r="BL264" s="148" t="str">
        <f t="shared" si="133"/>
        <v/>
      </c>
      <c r="BM264" s="47" t="str">
        <f t="shared" si="160"/>
        <v/>
      </c>
      <c r="BN264" s="48" t="str">
        <f>IF(ISBLANK(BO264),"",VLOOKUP(BM264,OutputOsiris!$A$9:$A$1008,1,FALSE))</f>
        <v/>
      </c>
      <c r="BO264" s="111"/>
      <c r="BP264" s="78"/>
      <c r="BQ264" s="148" t="str">
        <f t="shared" si="134"/>
        <v/>
      </c>
      <c r="BR264" s="47" t="str">
        <f t="shared" si="161"/>
        <v/>
      </c>
      <c r="BS264" s="48" t="str">
        <f>IF(ISBLANK(BT264),"",VLOOKUP(BR264,OutputOsiris!$A$9:$A$1008,1,FALSE))</f>
        <v/>
      </c>
      <c r="BT264" s="111"/>
      <c r="BU264" s="78"/>
      <c r="BV264" s="148" t="str">
        <f t="shared" si="135"/>
        <v/>
      </c>
      <c r="BW264" s="47" t="str">
        <f t="shared" si="162"/>
        <v/>
      </c>
      <c r="BX264" s="48" t="str">
        <f>IF(ISBLANK(BY264),"",VLOOKUP(BW264,OutputOsiris!$A$9:$A$1008,1,FALSE))</f>
        <v/>
      </c>
      <c r="BY264" s="111"/>
      <c r="BZ264" s="78"/>
      <c r="CA264" s="148" t="str">
        <f t="shared" si="136"/>
        <v/>
      </c>
    </row>
    <row r="265" spans="1:79" x14ac:dyDescent="0.2">
      <c r="A265" s="47" t="str">
        <f>IF($H$1="Score",IF(OutputOsiris!A265&lt;&gt;"9999999",OutputOsiris!A265,""),"")</f>
        <v/>
      </c>
      <c r="B265" s="76" t="str">
        <f t="shared" si="137"/>
        <v/>
      </c>
      <c r="C265" s="143" t="str">
        <f t="shared" si="138"/>
        <v/>
      </c>
      <c r="D265" s="47" t="str">
        <f>IF($H$1="Cijfer",IF(OutputOsiris!A265&lt;&gt;"9999999",OutputOsiris!A265,""),"")</f>
        <v/>
      </c>
      <c r="E265" s="76" t="str">
        <f t="shared" si="139"/>
        <v/>
      </c>
      <c r="F265" s="143" t="str">
        <f t="shared" si="140"/>
        <v/>
      </c>
      <c r="G265" s="47" t="str">
        <f>IF(ISBLANK(OutputOsiris!B265),"",OutputOsiris!B265)</f>
        <v/>
      </c>
      <c r="H265" s="47">
        <f>IF(AND($AG$7&gt;0,OutputOsiris!$A265&lt;&gt;"9999999"),VLOOKUP(OutputOsiris!A265,$AD$9:$AG$1008,4,FALSE),"")</f>
        <v>0</v>
      </c>
      <c r="I265" s="47">
        <f t="shared" si="141"/>
        <v>0</v>
      </c>
      <c r="J265" s="47">
        <f>IF(AND($AL$7&gt;0,OutputOsiris!$A265&lt;&gt;"9999999"),VLOOKUP(OutputOsiris!A265,$AI$9:$AL$1008,4,FALSE),"")</f>
        <v>0</v>
      </c>
      <c r="K265" s="47">
        <f t="shared" si="142"/>
        <v>0</v>
      </c>
      <c r="L265" s="47" t="str">
        <f>IF(AND($AQ$7&gt;0,OutputOsiris!$A265&lt;&gt;"9999999"),VLOOKUP(OutputOsiris!A265,$AN$9:$AQ$1008,4,FALSE),"")</f>
        <v/>
      </c>
      <c r="M265" s="47" t="str">
        <f t="shared" si="143"/>
        <v/>
      </c>
      <c r="N265" s="47" t="str">
        <f>IF(AND($AV$7&gt;0,OutputOsiris!$A265&lt;&gt;"9999999"),VLOOKUP(OutputOsiris!A265,$AS$9:$AV$1008,4,FALSE),"")</f>
        <v/>
      </c>
      <c r="O265" s="47" t="str">
        <f t="shared" si="144"/>
        <v/>
      </c>
      <c r="P265" s="47" t="str">
        <f>IF(AND($BA$7&gt;0,OutputOsiris!$A265&lt;&gt;"9999999"),VLOOKUP(OutputOsiris!A265,$AX$9:$BA$1008,4,FALSE),"")</f>
        <v/>
      </c>
      <c r="Q265" s="47" t="str">
        <f t="shared" si="145"/>
        <v/>
      </c>
      <c r="R265" s="47" t="str">
        <f>IF(AND($BF$7&gt;0,OutputOsiris!$A265&lt;&gt;"9999999"),VLOOKUP(OutputOsiris!A265,$BC$9:$BF$1008,4,FALSE),"")</f>
        <v/>
      </c>
      <c r="S265" s="47" t="str">
        <f t="shared" si="146"/>
        <v/>
      </c>
      <c r="T265" s="47" t="str">
        <f>IF(AND($BK$7&gt;0,OutputOsiris!$A265&lt;&gt;"9999999"),VLOOKUP(OutputOsiris!A265,$BH$9:$BK$1008,4,FALSE),"")</f>
        <v/>
      </c>
      <c r="U265" s="47" t="str">
        <f t="shared" si="147"/>
        <v/>
      </c>
      <c r="V265" s="47" t="str">
        <f>IF(AND($BP$7&gt;0,OutputOsiris!$A265&lt;&gt;"9999999"),VLOOKUP(OutputOsiris!A265,$BM$9:$BP$1008,4,FALSE),"")</f>
        <v/>
      </c>
      <c r="W265" s="47" t="str">
        <f t="shared" si="148"/>
        <v/>
      </c>
      <c r="X265" s="47" t="str">
        <f>IF(AND($BU$7&gt;0,OutputOsiris!$A265&lt;&gt;"9999999"),VLOOKUP(OutputOsiris!A265,$BR$9:$BU$1008,4,FALSE),"")</f>
        <v/>
      </c>
      <c r="Y265" s="47" t="str">
        <f t="shared" si="149"/>
        <v/>
      </c>
      <c r="Z265" s="47" t="str">
        <f>IF(AND($BZ$7&gt;0,OutputOsiris!$A265&lt;&gt;"9999999"),VLOOKUP(OutputOsiris!A265,$BW$9:$BZ$1008,4,FALSE),"")</f>
        <v/>
      </c>
      <c r="AA265" s="47" t="str">
        <f t="shared" si="150"/>
        <v/>
      </c>
      <c r="AB265" s="47">
        <f t="shared" si="151"/>
        <v>0</v>
      </c>
      <c r="AC265" s="47">
        <f t="shared" si="152"/>
        <v>0</v>
      </c>
      <c r="AD265" s="47" t="str">
        <f t="shared" si="153"/>
        <v/>
      </c>
      <c r="AE265" s="48" t="str">
        <f>IF(ISBLANK(AF265),"",VLOOKUP(AD265,OutputOsiris!$A$9:$A$1008,1,FALSE))</f>
        <v/>
      </c>
      <c r="AF265" s="111"/>
      <c r="AG265" s="78"/>
      <c r="AH265" s="148" t="str">
        <f t="shared" ref="AH265:AH328" si="163">IF(ISBLANK(AF265),"",IF(ISERROR(AE265),"M",""))</f>
        <v/>
      </c>
      <c r="AI265" s="47" t="str">
        <f t="shared" si="154"/>
        <v/>
      </c>
      <c r="AJ265" s="48" t="str">
        <f>IF(ISBLANK(AK265),"",VLOOKUP(AI265,OutputOsiris!$A$9:$A$1008,1,FALSE))</f>
        <v/>
      </c>
      <c r="AK265" s="112"/>
      <c r="AL265" s="78"/>
      <c r="AM265" s="148" t="str">
        <f t="shared" ref="AM265:AM328" si="164">IF(ISBLANK(AK265),"",IF(ISERROR(AJ265),"M",""))</f>
        <v/>
      </c>
      <c r="AN265" s="47" t="str">
        <f t="shared" si="155"/>
        <v/>
      </c>
      <c r="AO265" s="48" t="str">
        <f>IF(ISBLANK(AP265),"",VLOOKUP(AN265,OutputOsiris!$A$9:$A$1008,1,FALSE))</f>
        <v/>
      </c>
      <c r="AP265" s="111"/>
      <c r="AQ265" s="78"/>
      <c r="AR265" s="148" t="str">
        <f t="shared" ref="AR265:AR328" si="165">IF(ISBLANK(AP265),"",IF(ISERROR(AO265),"M",""))</f>
        <v/>
      </c>
      <c r="AS265" s="47" t="str">
        <f t="shared" si="156"/>
        <v/>
      </c>
      <c r="AT265" s="48" t="str">
        <f>IF(ISBLANK(AU265),"",VLOOKUP(AS265,OutputOsiris!$A$9:$A$1008,1,FALSE))</f>
        <v/>
      </c>
      <c r="AU265" s="111"/>
      <c r="AV265" s="78"/>
      <c r="AW265" s="148" t="str">
        <f t="shared" ref="AW265:AW328" si="166">IF(ISBLANK(AU265),"",IF(ISERROR(AT265),"M",""))</f>
        <v/>
      </c>
      <c r="AX265" s="47" t="str">
        <f t="shared" si="157"/>
        <v/>
      </c>
      <c r="AY265" s="48" t="str">
        <f>IF(ISBLANK(AZ265),"",VLOOKUP(AX265,OutputOsiris!$A$9:$A$1008,1,FALSE))</f>
        <v/>
      </c>
      <c r="AZ265" s="111"/>
      <c r="BA265" s="78"/>
      <c r="BB265" s="148" t="str">
        <f t="shared" ref="BB265:BB328" si="167">IF(ISBLANK(AZ265),"",IF(ISERROR(AY265),"M",""))</f>
        <v/>
      </c>
      <c r="BC265" s="47" t="str">
        <f t="shared" si="158"/>
        <v/>
      </c>
      <c r="BD265" s="48" t="str">
        <f>IF(ISBLANK(BE265),"",VLOOKUP(BC265,OutputOsiris!$A$9:$A$1008,1,FALSE))</f>
        <v/>
      </c>
      <c r="BE265" s="111"/>
      <c r="BF265" s="78"/>
      <c r="BG265" s="148" t="str">
        <f t="shared" ref="BG265:BG328" si="168">IF(ISBLANK(BE265),"",IF(ISERROR(BD265),"M",""))</f>
        <v/>
      </c>
      <c r="BH265" s="47" t="str">
        <f t="shared" si="159"/>
        <v/>
      </c>
      <c r="BI265" s="48" t="str">
        <f>IF(ISBLANK(BJ265),"",VLOOKUP(BH265,OutputOsiris!$A$9:$A$1008,1,FALSE))</f>
        <v/>
      </c>
      <c r="BJ265" s="111"/>
      <c r="BK265" s="78"/>
      <c r="BL265" s="148" t="str">
        <f t="shared" ref="BL265:BL328" si="169">IF(ISBLANK(BJ265),"",IF(ISERROR(BI265),"M",""))</f>
        <v/>
      </c>
      <c r="BM265" s="47" t="str">
        <f t="shared" si="160"/>
        <v/>
      </c>
      <c r="BN265" s="48" t="str">
        <f>IF(ISBLANK(BO265),"",VLOOKUP(BM265,OutputOsiris!$A$9:$A$1008,1,FALSE))</f>
        <v/>
      </c>
      <c r="BO265" s="111"/>
      <c r="BP265" s="78"/>
      <c r="BQ265" s="148" t="str">
        <f t="shared" ref="BQ265:BQ328" si="170">IF(ISBLANK(BO265),"",IF(ISERROR(BN265),"M",""))</f>
        <v/>
      </c>
      <c r="BR265" s="47" t="str">
        <f t="shared" si="161"/>
        <v/>
      </c>
      <c r="BS265" s="48" t="str">
        <f>IF(ISBLANK(BT265),"",VLOOKUP(BR265,OutputOsiris!$A$9:$A$1008,1,FALSE))</f>
        <v/>
      </c>
      <c r="BT265" s="111"/>
      <c r="BU265" s="78"/>
      <c r="BV265" s="148" t="str">
        <f t="shared" ref="BV265:BV328" si="171">IF(ISBLANK(BT265),"",IF(ISERROR(BS265),"M",""))</f>
        <v/>
      </c>
      <c r="BW265" s="47" t="str">
        <f t="shared" si="162"/>
        <v/>
      </c>
      <c r="BX265" s="48" t="str">
        <f>IF(ISBLANK(BY265),"",VLOOKUP(BW265,OutputOsiris!$A$9:$A$1008,1,FALSE))</f>
        <v/>
      </c>
      <c r="BY265" s="111"/>
      <c r="BZ265" s="78"/>
      <c r="CA265" s="148" t="str">
        <f t="shared" ref="CA265:CA328" si="172">IF(ISBLANK(BY265),"",IF(ISERROR(BX265),"M",""))</f>
        <v/>
      </c>
    </row>
    <row r="266" spans="1:79" x14ac:dyDescent="0.2">
      <c r="A266" s="47" t="str">
        <f>IF($H$1="Score",IF(OutputOsiris!A266&lt;&gt;"9999999",OutputOsiris!A266,""),"")</f>
        <v/>
      </c>
      <c r="B266" s="76" t="str">
        <f t="shared" ref="B266:B329" si="173">IF($H$1="Score",IF(A266="","",IF(ISERROR(AB266),"MISSING",AB266)),"")</f>
        <v/>
      </c>
      <c r="C266" s="143" t="str">
        <f t="shared" ref="C266:C329" si="174">IF(ISNUMBER(B266),IF(OR(ISERROR(H266),ISERROR(J266),ISERROR(L266),ISERROR(N266),ISERROR(P266),ISERROR(R266),ISERROR(T266),ISERROR(V266),ISERROR(X266),ISERROR(Z266)),"M",""),"")</f>
        <v/>
      </c>
      <c r="D266" s="47" t="str">
        <f>IF($H$1="Cijfer",IF(OutputOsiris!A266&lt;&gt;"9999999",OutputOsiris!A266,""),"")</f>
        <v/>
      </c>
      <c r="E266" s="76" t="str">
        <f t="shared" ref="E266:E329" si="175">IF($H$1="Cijfer",IF(D266="","",IF(ISERROR(AC266),"MISSING",IF(OR(AND(I266&gt;0,I266&lt;$E$6),AND(K266&gt;0,K266&lt;$E$6),AND(M266&gt;0,M266&lt;$E$6),AND(O266&gt;0,O266&lt;$E$6),AND(Q266&gt;0,Q266&lt;$E$6),AND(S266&gt;0,S266&lt;$E$6),AND(U266&gt;0,U266&lt;$E$6),AND(W266&gt;0,W266&lt;$E$6),AND(Y266&gt;0,Y266&lt;$E$6),AND(AA266&gt;0,AA266&lt;$E$6),AND(O266&gt;0,O266&lt;$E$6)),"!",AC266))),"")</f>
        <v/>
      </c>
      <c r="F266" s="143" t="str">
        <f t="shared" ref="F266:F329" si="176">IF(ISNUMBER(E266),IF(OR(ISERROR(H266),ISERROR(J266),ISERROR(L266),ISERROR(N266),ISERROR(P266),ISERROR(R266),ISERROR(T266),ISERROR(V266),ISERROR(X266),ISERROR(Z266)),"M",""),"")</f>
        <v/>
      </c>
      <c r="G266" s="47" t="str">
        <f>IF(ISBLANK(OutputOsiris!B266),"",OutputOsiris!B266)</f>
        <v/>
      </c>
      <c r="H266" s="47">
        <f>IF(AND($AG$7&gt;0,OutputOsiris!$A266&lt;&gt;"9999999"),VLOOKUP(OutputOsiris!A266,$AD$9:$AG$1008,4,FALSE),"")</f>
        <v>0</v>
      </c>
      <c r="I266" s="47">
        <f t="shared" ref="I266:I329" si="177">IF(AND(ISERROR(H266),H$7="N"),0,H266)</f>
        <v>0</v>
      </c>
      <c r="J266" s="47">
        <f>IF(AND($AL$7&gt;0,OutputOsiris!$A266&lt;&gt;"9999999"),VLOOKUP(OutputOsiris!A266,$AI$9:$AL$1008,4,FALSE),"")</f>
        <v>0</v>
      </c>
      <c r="K266" s="47">
        <f t="shared" ref="K266:K329" si="178">IF(AND(ISERROR(J266),J$7="N"),0,J266)</f>
        <v>0</v>
      </c>
      <c r="L266" s="47" t="str">
        <f>IF(AND($AQ$7&gt;0,OutputOsiris!$A266&lt;&gt;"9999999"),VLOOKUP(OutputOsiris!A266,$AN$9:$AQ$1008,4,FALSE),"")</f>
        <v/>
      </c>
      <c r="M266" s="47" t="str">
        <f t="shared" ref="M266:M329" si="179">IF(AND(ISERROR(L266),L$7="N"),0,L266)</f>
        <v/>
      </c>
      <c r="N266" s="47" t="str">
        <f>IF(AND($AV$7&gt;0,OutputOsiris!$A266&lt;&gt;"9999999"),VLOOKUP(OutputOsiris!A266,$AS$9:$AV$1008,4,FALSE),"")</f>
        <v/>
      </c>
      <c r="O266" s="47" t="str">
        <f t="shared" ref="O266:O329" si="180">IF(AND(ISERROR(N266),N$7="N"),0,N266)</f>
        <v/>
      </c>
      <c r="P266" s="47" t="str">
        <f>IF(AND($BA$7&gt;0,OutputOsiris!$A266&lt;&gt;"9999999"),VLOOKUP(OutputOsiris!A266,$AX$9:$BA$1008,4,FALSE),"")</f>
        <v/>
      </c>
      <c r="Q266" s="47" t="str">
        <f t="shared" ref="Q266:Q329" si="181">IF(AND(ISERROR(P266),P$7="N"),0,P266)</f>
        <v/>
      </c>
      <c r="R266" s="47" t="str">
        <f>IF(AND($BF$7&gt;0,OutputOsiris!$A266&lt;&gt;"9999999"),VLOOKUP(OutputOsiris!A266,$BC$9:$BF$1008,4,FALSE),"")</f>
        <v/>
      </c>
      <c r="S266" s="47" t="str">
        <f t="shared" ref="S266:S329" si="182">IF(AND(ISERROR(R266),R$7="N"),0,R266)</f>
        <v/>
      </c>
      <c r="T266" s="47" t="str">
        <f>IF(AND($BK$7&gt;0,OutputOsiris!$A266&lt;&gt;"9999999"),VLOOKUP(OutputOsiris!A266,$BH$9:$BK$1008,4,FALSE),"")</f>
        <v/>
      </c>
      <c r="U266" s="47" t="str">
        <f t="shared" ref="U266:U329" si="183">IF(AND(ISERROR(T266),T$7="N"),0,T266)</f>
        <v/>
      </c>
      <c r="V266" s="47" t="str">
        <f>IF(AND($BP$7&gt;0,OutputOsiris!$A266&lt;&gt;"9999999"),VLOOKUP(OutputOsiris!A266,$BM$9:$BP$1008,4,FALSE),"")</f>
        <v/>
      </c>
      <c r="W266" s="47" t="str">
        <f t="shared" ref="W266:W329" si="184">IF(AND(ISERROR(V266),V$7="N"),0,V266)</f>
        <v/>
      </c>
      <c r="X266" s="47" t="str">
        <f>IF(AND($BU$7&gt;0,OutputOsiris!$A266&lt;&gt;"9999999"),VLOOKUP(OutputOsiris!A266,$BR$9:$BU$1008,4,FALSE),"")</f>
        <v/>
      </c>
      <c r="Y266" s="47" t="str">
        <f t="shared" ref="Y266:Y329" si="185">IF(AND(ISERROR(X266),X$7="N"),0,X266)</f>
        <v/>
      </c>
      <c r="Z266" s="47" t="str">
        <f>IF(AND($BZ$7&gt;0,OutputOsiris!$A266&lt;&gt;"9999999"),VLOOKUP(OutputOsiris!A266,$BW$9:$BZ$1008,4,FALSE),"")</f>
        <v/>
      </c>
      <c r="AA266" s="47" t="str">
        <f t="shared" ref="AA266:AA329" si="186">IF(AND(ISERROR(Z266),Z$7="N"),0,Z266)</f>
        <v/>
      </c>
      <c r="AB266" s="47">
        <f t="shared" ref="AB266:AB329" si="187">IF(I266="",0,I266*$AG$7)+IF(K266="",0,K266*$AL$7)+IF(M266="",0,M266*$AQ$7)+IF(O266="",0,O266*$AV$7)+IF(Q266="",0,Q266*$BA$7)+IF(S266="",0,S266*$BF$7)+IF(U266="",0,U266*$BK$7)+IF(W266="",0,W266*$BP$7)+IF(Y266="",0,Y266*$BU$7)+IF(AA266="",0,AA266*$BZ$7)</f>
        <v>0</v>
      </c>
      <c r="AC266" s="47">
        <f t="shared" ref="AC266:AC329" si="188">AB266/SUM($AG$7,$AL$7,$AQ$7,$AV$7,$BA$7,$BF$7,$BK$7,$BP$7,$BU$7,$BZ$7)</f>
        <v>0</v>
      </c>
      <c r="AD266" s="47" t="str">
        <f t="shared" ref="AD266:AD329" si="189">TEXT(RIGHT(TRIM(AF266),7),"0000000")</f>
        <v/>
      </c>
      <c r="AE266" s="48" t="str">
        <f>IF(ISBLANK(AF266),"",VLOOKUP(AD266,OutputOsiris!$A$9:$A$1008,1,FALSE))</f>
        <v/>
      </c>
      <c r="AF266" s="111"/>
      <c r="AG266" s="78"/>
      <c r="AH266" s="148" t="str">
        <f t="shared" si="163"/>
        <v/>
      </c>
      <c r="AI266" s="47" t="str">
        <f t="shared" ref="AI266:AI329" si="190">TEXT(RIGHT(TRIM(AK266),7),"0000000")</f>
        <v/>
      </c>
      <c r="AJ266" s="48" t="str">
        <f>IF(ISBLANK(AK266),"",VLOOKUP(AI266,OutputOsiris!$A$9:$A$1008,1,FALSE))</f>
        <v/>
      </c>
      <c r="AK266" s="112"/>
      <c r="AL266" s="78"/>
      <c r="AM266" s="148" t="str">
        <f t="shared" si="164"/>
        <v/>
      </c>
      <c r="AN266" s="47" t="str">
        <f t="shared" ref="AN266:AN329" si="191">TEXT(RIGHT(TRIM(AP266),7),"0000000")</f>
        <v/>
      </c>
      <c r="AO266" s="48" t="str">
        <f>IF(ISBLANK(AP266),"",VLOOKUP(AN266,OutputOsiris!$A$9:$A$1008,1,FALSE))</f>
        <v/>
      </c>
      <c r="AP266" s="111"/>
      <c r="AQ266" s="78"/>
      <c r="AR266" s="148" t="str">
        <f t="shared" si="165"/>
        <v/>
      </c>
      <c r="AS266" s="47" t="str">
        <f t="shared" ref="AS266:AS329" si="192">TEXT(RIGHT(TRIM(AU266),7),"0000000")</f>
        <v/>
      </c>
      <c r="AT266" s="48" t="str">
        <f>IF(ISBLANK(AU266),"",VLOOKUP(AS266,OutputOsiris!$A$9:$A$1008,1,FALSE))</f>
        <v/>
      </c>
      <c r="AU266" s="111"/>
      <c r="AV266" s="78"/>
      <c r="AW266" s="148" t="str">
        <f t="shared" si="166"/>
        <v/>
      </c>
      <c r="AX266" s="47" t="str">
        <f t="shared" ref="AX266:AX329" si="193">TEXT(RIGHT(TRIM(AZ266),7),"0000000")</f>
        <v/>
      </c>
      <c r="AY266" s="48" t="str">
        <f>IF(ISBLANK(AZ266),"",VLOOKUP(AX266,OutputOsiris!$A$9:$A$1008,1,FALSE))</f>
        <v/>
      </c>
      <c r="AZ266" s="111"/>
      <c r="BA266" s="78"/>
      <c r="BB266" s="148" t="str">
        <f t="shared" si="167"/>
        <v/>
      </c>
      <c r="BC266" s="47" t="str">
        <f t="shared" ref="BC266:BC329" si="194">TEXT(RIGHT(TRIM(BE266),7),"0000000")</f>
        <v/>
      </c>
      <c r="BD266" s="48" t="str">
        <f>IF(ISBLANK(BE266),"",VLOOKUP(BC266,OutputOsiris!$A$9:$A$1008,1,FALSE))</f>
        <v/>
      </c>
      <c r="BE266" s="111"/>
      <c r="BF266" s="78"/>
      <c r="BG266" s="148" t="str">
        <f t="shared" si="168"/>
        <v/>
      </c>
      <c r="BH266" s="47" t="str">
        <f t="shared" ref="BH266:BH329" si="195">TEXT(RIGHT(TRIM(BJ266),7),"0000000")</f>
        <v/>
      </c>
      <c r="BI266" s="48" t="str">
        <f>IF(ISBLANK(BJ266),"",VLOOKUP(BH266,OutputOsiris!$A$9:$A$1008,1,FALSE))</f>
        <v/>
      </c>
      <c r="BJ266" s="111"/>
      <c r="BK266" s="78"/>
      <c r="BL266" s="148" t="str">
        <f t="shared" si="169"/>
        <v/>
      </c>
      <c r="BM266" s="47" t="str">
        <f t="shared" ref="BM266:BM329" si="196">TEXT(RIGHT(TRIM(BO266),7),"0000000")</f>
        <v/>
      </c>
      <c r="BN266" s="48" t="str">
        <f>IF(ISBLANK(BO266),"",VLOOKUP(BM266,OutputOsiris!$A$9:$A$1008,1,FALSE))</f>
        <v/>
      </c>
      <c r="BO266" s="111"/>
      <c r="BP266" s="78"/>
      <c r="BQ266" s="148" t="str">
        <f t="shared" si="170"/>
        <v/>
      </c>
      <c r="BR266" s="47" t="str">
        <f t="shared" ref="BR266:BR329" si="197">TEXT(RIGHT(TRIM(BT266),7),"0000000")</f>
        <v/>
      </c>
      <c r="BS266" s="48" t="str">
        <f>IF(ISBLANK(BT266),"",VLOOKUP(BR266,OutputOsiris!$A$9:$A$1008,1,FALSE))</f>
        <v/>
      </c>
      <c r="BT266" s="111"/>
      <c r="BU266" s="78"/>
      <c r="BV266" s="148" t="str">
        <f t="shared" si="171"/>
        <v/>
      </c>
      <c r="BW266" s="47" t="str">
        <f t="shared" ref="BW266:BW329" si="198">TEXT(RIGHT(TRIM(BY266),7),"0000000")</f>
        <v/>
      </c>
      <c r="BX266" s="48" t="str">
        <f>IF(ISBLANK(BY266),"",VLOOKUP(BW266,OutputOsiris!$A$9:$A$1008,1,FALSE))</f>
        <v/>
      </c>
      <c r="BY266" s="111"/>
      <c r="BZ266" s="78"/>
      <c r="CA266" s="148" t="str">
        <f t="shared" si="172"/>
        <v/>
      </c>
    </row>
    <row r="267" spans="1:79" x14ac:dyDescent="0.2">
      <c r="A267" s="47" t="str">
        <f>IF($H$1="Score",IF(OutputOsiris!A267&lt;&gt;"9999999",OutputOsiris!A267,""),"")</f>
        <v/>
      </c>
      <c r="B267" s="76" t="str">
        <f t="shared" si="173"/>
        <v/>
      </c>
      <c r="C267" s="143" t="str">
        <f t="shared" si="174"/>
        <v/>
      </c>
      <c r="D267" s="47" t="str">
        <f>IF($H$1="Cijfer",IF(OutputOsiris!A267&lt;&gt;"9999999",OutputOsiris!A267,""),"")</f>
        <v/>
      </c>
      <c r="E267" s="76" t="str">
        <f t="shared" si="175"/>
        <v/>
      </c>
      <c r="F267" s="143" t="str">
        <f t="shared" si="176"/>
        <v/>
      </c>
      <c r="G267" s="47" t="str">
        <f>IF(ISBLANK(OutputOsiris!B267),"",OutputOsiris!B267)</f>
        <v/>
      </c>
      <c r="H267" s="47">
        <f>IF(AND($AG$7&gt;0,OutputOsiris!$A267&lt;&gt;"9999999"),VLOOKUP(OutputOsiris!A267,$AD$9:$AG$1008,4,FALSE),"")</f>
        <v>0</v>
      </c>
      <c r="I267" s="47">
        <f t="shared" si="177"/>
        <v>0</v>
      </c>
      <c r="J267" s="47">
        <f>IF(AND($AL$7&gt;0,OutputOsiris!$A267&lt;&gt;"9999999"),VLOOKUP(OutputOsiris!A267,$AI$9:$AL$1008,4,FALSE),"")</f>
        <v>0</v>
      </c>
      <c r="K267" s="47">
        <f t="shared" si="178"/>
        <v>0</v>
      </c>
      <c r="L267" s="47" t="str">
        <f>IF(AND($AQ$7&gt;0,OutputOsiris!$A267&lt;&gt;"9999999"),VLOOKUP(OutputOsiris!A267,$AN$9:$AQ$1008,4,FALSE),"")</f>
        <v/>
      </c>
      <c r="M267" s="47" t="str">
        <f t="shared" si="179"/>
        <v/>
      </c>
      <c r="N267" s="47" t="str">
        <f>IF(AND($AV$7&gt;0,OutputOsiris!$A267&lt;&gt;"9999999"),VLOOKUP(OutputOsiris!A267,$AS$9:$AV$1008,4,FALSE),"")</f>
        <v/>
      </c>
      <c r="O267" s="47" t="str">
        <f t="shared" si="180"/>
        <v/>
      </c>
      <c r="P267" s="47" t="str">
        <f>IF(AND($BA$7&gt;0,OutputOsiris!$A267&lt;&gt;"9999999"),VLOOKUP(OutputOsiris!A267,$AX$9:$BA$1008,4,FALSE),"")</f>
        <v/>
      </c>
      <c r="Q267" s="47" t="str">
        <f t="shared" si="181"/>
        <v/>
      </c>
      <c r="R267" s="47" t="str">
        <f>IF(AND($BF$7&gt;0,OutputOsiris!$A267&lt;&gt;"9999999"),VLOOKUP(OutputOsiris!A267,$BC$9:$BF$1008,4,FALSE),"")</f>
        <v/>
      </c>
      <c r="S267" s="47" t="str">
        <f t="shared" si="182"/>
        <v/>
      </c>
      <c r="T267" s="47" t="str">
        <f>IF(AND($BK$7&gt;0,OutputOsiris!$A267&lt;&gt;"9999999"),VLOOKUP(OutputOsiris!A267,$BH$9:$BK$1008,4,FALSE),"")</f>
        <v/>
      </c>
      <c r="U267" s="47" t="str">
        <f t="shared" si="183"/>
        <v/>
      </c>
      <c r="V267" s="47" t="str">
        <f>IF(AND($BP$7&gt;0,OutputOsiris!$A267&lt;&gt;"9999999"),VLOOKUP(OutputOsiris!A267,$BM$9:$BP$1008,4,FALSE),"")</f>
        <v/>
      </c>
      <c r="W267" s="47" t="str">
        <f t="shared" si="184"/>
        <v/>
      </c>
      <c r="X267" s="47" t="str">
        <f>IF(AND($BU$7&gt;0,OutputOsiris!$A267&lt;&gt;"9999999"),VLOOKUP(OutputOsiris!A267,$BR$9:$BU$1008,4,FALSE),"")</f>
        <v/>
      </c>
      <c r="Y267" s="47" t="str">
        <f t="shared" si="185"/>
        <v/>
      </c>
      <c r="Z267" s="47" t="str">
        <f>IF(AND($BZ$7&gt;0,OutputOsiris!$A267&lt;&gt;"9999999"),VLOOKUP(OutputOsiris!A267,$BW$9:$BZ$1008,4,FALSE),"")</f>
        <v/>
      </c>
      <c r="AA267" s="47" t="str">
        <f t="shared" si="186"/>
        <v/>
      </c>
      <c r="AB267" s="47">
        <f t="shared" si="187"/>
        <v>0</v>
      </c>
      <c r="AC267" s="47">
        <f t="shared" si="188"/>
        <v>0</v>
      </c>
      <c r="AD267" s="47" t="str">
        <f t="shared" si="189"/>
        <v/>
      </c>
      <c r="AE267" s="48" t="str">
        <f>IF(ISBLANK(AF267),"",VLOOKUP(AD267,OutputOsiris!$A$9:$A$1008,1,FALSE))</f>
        <v/>
      </c>
      <c r="AF267" s="111"/>
      <c r="AG267" s="78"/>
      <c r="AH267" s="148" t="str">
        <f t="shared" si="163"/>
        <v/>
      </c>
      <c r="AI267" s="47" t="str">
        <f t="shared" si="190"/>
        <v/>
      </c>
      <c r="AJ267" s="48" t="str">
        <f>IF(ISBLANK(AK267),"",VLOOKUP(AI267,OutputOsiris!$A$9:$A$1008,1,FALSE))</f>
        <v/>
      </c>
      <c r="AK267" s="112"/>
      <c r="AL267" s="78"/>
      <c r="AM267" s="148" t="str">
        <f t="shared" si="164"/>
        <v/>
      </c>
      <c r="AN267" s="47" t="str">
        <f t="shared" si="191"/>
        <v/>
      </c>
      <c r="AO267" s="48" t="str">
        <f>IF(ISBLANK(AP267),"",VLOOKUP(AN267,OutputOsiris!$A$9:$A$1008,1,FALSE))</f>
        <v/>
      </c>
      <c r="AP267" s="111"/>
      <c r="AQ267" s="78"/>
      <c r="AR267" s="148" t="str">
        <f t="shared" si="165"/>
        <v/>
      </c>
      <c r="AS267" s="47" t="str">
        <f t="shared" si="192"/>
        <v/>
      </c>
      <c r="AT267" s="48" t="str">
        <f>IF(ISBLANK(AU267),"",VLOOKUP(AS267,OutputOsiris!$A$9:$A$1008,1,FALSE))</f>
        <v/>
      </c>
      <c r="AU267" s="111"/>
      <c r="AV267" s="78"/>
      <c r="AW267" s="148" t="str">
        <f t="shared" si="166"/>
        <v/>
      </c>
      <c r="AX267" s="47" t="str">
        <f t="shared" si="193"/>
        <v/>
      </c>
      <c r="AY267" s="48" t="str">
        <f>IF(ISBLANK(AZ267),"",VLOOKUP(AX267,OutputOsiris!$A$9:$A$1008,1,FALSE))</f>
        <v/>
      </c>
      <c r="AZ267" s="111"/>
      <c r="BA267" s="78"/>
      <c r="BB267" s="148" t="str">
        <f t="shared" si="167"/>
        <v/>
      </c>
      <c r="BC267" s="47" t="str">
        <f t="shared" si="194"/>
        <v/>
      </c>
      <c r="BD267" s="48" t="str">
        <f>IF(ISBLANK(BE267),"",VLOOKUP(BC267,OutputOsiris!$A$9:$A$1008,1,FALSE))</f>
        <v/>
      </c>
      <c r="BE267" s="111"/>
      <c r="BF267" s="78"/>
      <c r="BG267" s="148" t="str">
        <f t="shared" si="168"/>
        <v/>
      </c>
      <c r="BH267" s="47" t="str">
        <f t="shared" si="195"/>
        <v/>
      </c>
      <c r="BI267" s="48" t="str">
        <f>IF(ISBLANK(BJ267),"",VLOOKUP(BH267,OutputOsiris!$A$9:$A$1008,1,FALSE))</f>
        <v/>
      </c>
      <c r="BJ267" s="111"/>
      <c r="BK267" s="78"/>
      <c r="BL267" s="148" t="str">
        <f t="shared" si="169"/>
        <v/>
      </c>
      <c r="BM267" s="47" t="str">
        <f t="shared" si="196"/>
        <v/>
      </c>
      <c r="BN267" s="48" t="str">
        <f>IF(ISBLANK(BO267),"",VLOOKUP(BM267,OutputOsiris!$A$9:$A$1008,1,FALSE))</f>
        <v/>
      </c>
      <c r="BO267" s="111"/>
      <c r="BP267" s="78"/>
      <c r="BQ267" s="148" t="str">
        <f t="shared" si="170"/>
        <v/>
      </c>
      <c r="BR267" s="47" t="str">
        <f t="shared" si="197"/>
        <v/>
      </c>
      <c r="BS267" s="48" t="str">
        <f>IF(ISBLANK(BT267),"",VLOOKUP(BR267,OutputOsiris!$A$9:$A$1008,1,FALSE))</f>
        <v/>
      </c>
      <c r="BT267" s="111"/>
      <c r="BU267" s="78"/>
      <c r="BV267" s="148" t="str">
        <f t="shared" si="171"/>
        <v/>
      </c>
      <c r="BW267" s="47" t="str">
        <f t="shared" si="198"/>
        <v/>
      </c>
      <c r="BX267" s="48" t="str">
        <f>IF(ISBLANK(BY267),"",VLOOKUP(BW267,OutputOsiris!$A$9:$A$1008,1,FALSE))</f>
        <v/>
      </c>
      <c r="BY267" s="111"/>
      <c r="BZ267" s="78"/>
      <c r="CA267" s="148" t="str">
        <f t="shared" si="172"/>
        <v/>
      </c>
    </row>
    <row r="268" spans="1:79" x14ac:dyDescent="0.2">
      <c r="A268" s="47" t="str">
        <f>IF($H$1="Score",IF(OutputOsiris!A268&lt;&gt;"9999999",OutputOsiris!A268,""),"")</f>
        <v/>
      </c>
      <c r="B268" s="76" t="str">
        <f t="shared" si="173"/>
        <v/>
      </c>
      <c r="C268" s="143" t="str">
        <f t="shared" si="174"/>
        <v/>
      </c>
      <c r="D268" s="47" t="str">
        <f>IF($H$1="Cijfer",IF(OutputOsiris!A268&lt;&gt;"9999999",OutputOsiris!A268,""),"")</f>
        <v/>
      </c>
      <c r="E268" s="76" t="str">
        <f t="shared" si="175"/>
        <v/>
      </c>
      <c r="F268" s="143" t="str">
        <f t="shared" si="176"/>
        <v/>
      </c>
      <c r="G268" s="47" t="str">
        <f>IF(ISBLANK(OutputOsiris!B268),"",OutputOsiris!B268)</f>
        <v/>
      </c>
      <c r="H268" s="47">
        <f>IF(AND($AG$7&gt;0,OutputOsiris!$A268&lt;&gt;"9999999"),VLOOKUP(OutputOsiris!A268,$AD$9:$AG$1008,4,FALSE),"")</f>
        <v>0</v>
      </c>
      <c r="I268" s="47">
        <f t="shared" si="177"/>
        <v>0</v>
      </c>
      <c r="J268" s="47">
        <f>IF(AND($AL$7&gt;0,OutputOsiris!$A268&lt;&gt;"9999999"),VLOOKUP(OutputOsiris!A268,$AI$9:$AL$1008,4,FALSE),"")</f>
        <v>0</v>
      </c>
      <c r="K268" s="47">
        <f t="shared" si="178"/>
        <v>0</v>
      </c>
      <c r="L268" s="47" t="str">
        <f>IF(AND($AQ$7&gt;0,OutputOsiris!$A268&lt;&gt;"9999999"),VLOOKUP(OutputOsiris!A268,$AN$9:$AQ$1008,4,FALSE),"")</f>
        <v/>
      </c>
      <c r="M268" s="47" t="str">
        <f t="shared" si="179"/>
        <v/>
      </c>
      <c r="N268" s="47" t="str">
        <f>IF(AND($AV$7&gt;0,OutputOsiris!$A268&lt;&gt;"9999999"),VLOOKUP(OutputOsiris!A268,$AS$9:$AV$1008,4,FALSE),"")</f>
        <v/>
      </c>
      <c r="O268" s="47" t="str">
        <f t="shared" si="180"/>
        <v/>
      </c>
      <c r="P268" s="47" t="str">
        <f>IF(AND($BA$7&gt;0,OutputOsiris!$A268&lt;&gt;"9999999"),VLOOKUP(OutputOsiris!A268,$AX$9:$BA$1008,4,FALSE),"")</f>
        <v/>
      </c>
      <c r="Q268" s="47" t="str">
        <f t="shared" si="181"/>
        <v/>
      </c>
      <c r="R268" s="47" t="str">
        <f>IF(AND($BF$7&gt;0,OutputOsiris!$A268&lt;&gt;"9999999"),VLOOKUP(OutputOsiris!A268,$BC$9:$BF$1008,4,FALSE),"")</f>
        <v/>
      </c>
      <c r="S268" s="47" t="str">
        <f t="shared" si="182"/>
        <v/>
      </c>
      <c r="T268" s="47" t="str">
        <f>IF(AND($BK$7&gt;0,OutputOsiris!$A268&lt;&gt;"9999999"),VLOOKUP(OutputOsiris!A268,$BH$9:$BK$1008,4,FALSE),"")</f>
        <v/>
      </c>
      <c r="U268" s="47" t="str">
        <f t="shared" si="183"/>
        <v/>
      </c>
      <c r="V268" s="47" t="str">
        <f>IF(AND($BP$7&gt;0,OutputOsiris!$A268&lt;&gt;"9999999"),VLOOKUP(OutputOsiris!A268,$BM$9:$BP$1008,4,FALSE),"")</f>
        <v/>
      </c>
      <c r="W268" s="47" t="str">
        <f t="shared" si="184"/>
        <v/>
      </c>
      <c r="X268" s="47" t="str">
        <f>IF(AND($BU$7&gt;0,OutputOsiris!$A268&lt;&gt;"9999999"),VLOOKUP(OutputOsiris!A268,$BR$9:$BU$1008,4,FALSE),"")</f>
        <v/>
      </c>
      <c r="Y268" s="47" t="str">
        <f t="shared" si="185"/>
        <v/>
      </c>
      <c r="Z268" s="47" t="str">
        <f>IF(AND($BZ$7&gt;0,OutputOsiris!$A268&lt;&gt;"9999999"),VLOOKUP(OutputOsiris!A268,$BW$9:$BZ$1008,4,FALSE),"")</f>
        <v/>
      </c>
      <c r="AA268" s="47" t="str">
        <f t="shared" si="186"/>
        <v/>
      </c>
      <c r="AB268" s="47">
        <f t="shared" si="187"/>
        <v>0</v>
      </c>
      <c r="AC268" s="47">
        <f t="shared" si="188"/>
        <v>0</v>
      </c>
      <c r="AD268" s="47" t="str">
        <f t="shared" si="189"/>
        <v/>
      </c>
      <c r="AE268" s="48" t="str">
        <f>IF(ISBLANK(AF268),"",VLOOKUP(AD268,OutputOsiris!$A$9:$A$1008,1,FALSE))</f>
        <v/>
      </c>
      <c r="AF268" s="111"/>
      <c r="AG268" s="78"/>
      <c r="AH268" s="148" t="str">
        <f t="shared" si="163"/>
        <v/>
      </c>
      <c r="AI268" s="47" t="str">
        <f t="shared" si="190"/>
        <v/>
      </c>
      <c r="AJ268" s="48" t="str">
        <f>IF(ISBLANK(AK268),"",VLOOKUP(AI268,OutputOsiris!$A$9:$A$1008,1,FALSE))</f>
        <v/>
      </c>
      <c r="AK268" s="112"/>
      <c r="AL268" s="78"/>
      <c r="AM268" s="148" t="str">
        <f t="shared" si="164"/>
        <v/>
      </c>
      <c r="AN268" s="47" t="str">
        <f t="shared" si="191"/>
        <v/>
      </c>
      <c r="AO268" s="48" t="str">
        <f>IF(ISBLANK(AP268),"",VLOOKUP(AN268,OutputOsiris!$A$9:$A$1008,1,FALSE))</f>
        <v/>
      </c>
      <c r="AP268" s="111"/>
      <c r="AQ268" s="78"/>
      <c r="AR268" s="148" t="str">
        <f t="shared" si="165"/>
        <v/>
      </c>
      <c r="AS268" s="47" t="str">
        <f t="shared" si="192"/>
        <v/>
      </c>
      <c r="AT268" s="48" t="str">
        <f>IF(ISBLANK(AU268),"",VLOOKUP(AS268,OutputOsiris!$A$9:$A$1008,1,FALSE))</f>
        <v/>
      </c>
      <c r="AU268" s="111"/>
      <c r="AV268" s="78"/>
      <c r="AW268" s="148" t="str">
        <f t="shared" si="166"/>
        <v/>
      </c>
      <c r="AX268" s="47" t="str">
        <f t="shared" si="193"/>
        <v/>
      </c>
      <c r="AY268" s="48" t="str">
        <f>IF(ISBLANK(AZ268),"",VLOOKUP(AX268,OutputOsiris!$A$9:$A$1008,1,FALSE))</f>
        <v/>
      </c>
      <c r="AZ268" s="111"/>
      <c r="BA268" s="78"/>
      <c r="BB268" s="148" t="str">
        <f t="shared" si="167"/>
        <v/>
      </c>
      <c r="BC268" s="47" t="str">
        <f t="shared" si="194"/>
        <v/>
      </c>
      <c r="BD268" s="48" t="str">
        <f>IF(ISBLANK(BE268),"",VLOOKUP(BC268,OutputOsiris!$A$9:$A$1008,1,FALSE))</f>
        <v/>
      </c>
      <c r="BE268" s="111"/>
      <c r="BF268" s="78"/>
      <c r="BG268" s="148" t="str">
        <f t="shared" si="168"/>
        <v/>
      </c>
      <c r="BH268" s="47" t="str">
        <f t="shared" si="195"/>
        <v/>
      </c>
      <c r="BI268" s="48" t="str">
        <f>IF(ISBLANK(BJ268),"",VLOOKUP(BH268,OutputOsiris!$A$9:$A$1008,1,FALSE))</f>
        <v/>
      </c>
      <c r="BJ268" s="111"/>
      <c r="BK268" s="78"/>
      <c r="BL268" s="148" t="str">
        <f t="shared" si="169"/>
        <v/>
      </c>
      <c r="BM268" s="47" t="str">
        <f t="shared" si="196"/>
        <v/>
      </c>
      <c r="BN268" s="48" t="str">
        <f>IF(ISBLANK(BO268),"",VLOOKUP(BM268,OutputOsiris!$A$9:$A$1008,1,FALSE))</f>
        <v/>
      </c>
      <c r="BO268" s="111"/>
      <c r="BP268" s="78"/>
      <c r="BQ268" s="148" t="str">
        <f t="shared" si="170"/>
        <v/>
      </c>
      <c r="BR268" s="47" t="str">
        <f t="shared" si="197"/>
        <v/>
      </c>
      <c r="BS268" s="48" t="str">
        <f>IF(ISBLANK(BT268),"",VLOOKUP(BR268,OutputOsiris!$A$9:$A$1008,1,FALSE))</f>
        <v/>
      </c>
      <c r="BT268" s="111"/>
      <c r="BU268" s="78"/>
      <c r="BV268" s="148" t="str">
        <f t="shared" si="171"/>
        <v/>
      </c>
      <c r="BW268" s="47" t="str">
        <f t="shared" si="198"/>
        <v/>
      </c>
      <c r="BX268" s="48" t="str">
        <f>IF(ISBLANK(BY268),"",VLOOKUP(BW268,OutputOsiris!$A$9:$A$1008,1,FALSE))</f>
        <v/>
      </c>
      <c r="BY268" s="111"/>
      <c r="BZ268" s="78"/>
      <c r="CA268" s="148" t="str">
        <f t="shared" si="172"/>
        <v/>
      </c>
    </row>
    <row r="269" spans="1:79" x14ac:dyDescent="0.2">
      <c r="A269" s="47" t="str">
        <f>IF($H$1="Score",IF(OutputOsiris!A269&lt;&gt;"9999999",OutputOsiris!A269,""),"")</f>
        <v/>
      </c>
      <c r="B269" s="76" t="str">
        <f t="shared" si="173"/>
        <v/>
      </c>
      <c r="C269" s="143" t="str">
        <f t="shared" si="174"/>
        <v/>
      </c>
      <c r="D269" s="47" t="str">
        <f>IF($H$1="Cijfer",IF(OutputOsiris!A269&lt;&gt;"9999999",OutputOsiris!A269,""),"")</f>
        <v/>
      </c>
      <c r="E269" s="76" t="str">
        <f t="shared" si="175"/>
        <v/>
      </c>
      <c r="F269" s="143" t="str">
        <f t="shared" si="176"/>
        <v/>
      </c>
      <c r="G269" s="47" t="str">
        <f>IF(ISBLANK(OutputOsiris!B269),"",OutputOsiris!B269)</f>
        <v/>
      </c>
      <c r="H269" s="47">
        <f>IF(AND($AG$7&gt;0,OutputOsiris!$A269&lt;&gt;"9999999"),VLOOKUP(OutputOsiris!A269,$AD$9:$AG$1008,4,FALSE),"")</f>
        <v>0</v>
      </c>
      <c r="I269" s="47">
        <f t="shared" si="177"/>
        <v>0</v>
      </c>
      <c r="J269" s="47">
        <f>IF(AND($AL$7&gt;0,OutputOsiris!$A269&lt;&gt;"9999999"),VLOOKUP(OutputOsiris!A269,$AI$9:$AL$1008,4,FALSE),"")</f>
        <v>0</v>
      </c>
      <c r="K269" s="47">
        <f t="shared" si="178"/>
        <v>0</v>
      </c>
      <c r="L269" s="47" t="str">
        <f>IF(AND($AQ$7&gt;0,OutputOsiris!$A269&lt;&gt;"9999999"),VLOOKUP(OutputOsiris!A269,$AN$9:$AQ$1008,4,FALSE),"")</f>
        <v/>
      </c>
      <c r="M269" s="47" t="str">
        <f t="shared" si="179"/>
        <v/>
      </c>
      <c r="N269" s="47" t="str">
        <f>IF(AND($AV$7&gt;0,OutputOsiris!$A269&lt;&gt;"9999999"),VLOOKUP(OutputOsiris!A269,$AS$9:$AV$1008,4,FALSE),"")</f>
        <v/>
      </c>
      <c r="O269" s="47" t="str">
        <f t="shared" si="180"/>
        <v/>
      </c>
      <c r="P269" s="47" t="str">
        <f>IF(AND($BA$7&gt;0,OutputOsiris!$A269&lt;&gt;"9999999"),VLOOKUP(OutputOsiris!A269,$AX$9:$BA$1008,4,FALSE),"")</f>
        <v/>
      </c>
      <c r="Q269" s="47" t="str">
        <f t="shared" si="181"/>
        <v/>
      </c>
      <c r="R269" s="47" t="str">
        <f>IF(AND($BF$7&gt;0,OutputOsiris!$A269&lt;&gt;"9999999"),VLOOKUP(OutputOsiris!A269,$BC$9:$BF$1008,4,FALSE),"")</f>
        <v/>
      </c>
      <c r="S269" s="47" t="str">
        <f t="shared" si="182"/>
        <v/>
      </c>
      <c r="T269" s="47" t="str">
        <f>IF(AND($BK$7&gt;0,OutputOsiris!$A269&lt;&gt;"9999999"),VLOOKUP(OutputOsiris!A269,$BH$9:$BK$1008,4,FALSE),"")</f>
        <v/>
      </c>
      <c r="U269" s="47" t="str">
        <f t="shared" si="183"/>
        <v/>
      </c>
      <c r="V269" s="47" t="str">
        <f>IF(AND($BP$7&gt;0,OutputOsiris!$A269&lt;&gt;"9999999"),VLOOKUP(OutputOsiris!A269,$BM$9:$BP$1008,4,FALSE),"")</f>
        <v/>
      </c>
      <c r="W269" s="47" t="str">
        <f t="shared" si="184"/>
        <v/>
      </c>
      <c r="X269" s="47" t="str">
        <f>IF(AND($BU$7&gt;0,OutputOsiris!$A269&lt;&gt;"9999999"),VLOOKUP(OutputOsiris!A269,$BR$9:$BU$1008,4,FALSE),"")</f>
        <v/>
      </c>
      <c r="Y269" s="47" t="str">
        <f t="shared" si="185"/>
        <v/>
      </c>
      <c r="Z269" s="47" t="str">
        <f>IF(AND($BZ$7&gt;0,OutputOsiris!$A269&lt;&gt;"9999999"),VLOOKUP(OutputOsiris!A269,$BW$9:$BZ$1008,4,FALSE),"")</f>
        <v/>
      </c>
      <c r="AA269" s="47" t="str">
        <f t="shared" si="186"/>
        <v/>
      </c>
      <c r="AB269" s="47">
        <f t="shared" si="187"/>
        <v>0</v>
      </c>
      <c r="AC269" s="47">
        <f t="shared" si="188"/>
        <v>0</v>
      </c>
      <c r="AD269" s="47" t="str">
        <f t="shared" si="189"/>
        <v/>
      </c>
      <c r="AE269" s="48" t="str">
        <f>IF(ISBLANK(AF269),"",VLOOKUP(AD269,OutputOsiris!$A$9:$A$1008,1,FALSE))</f>
        <v/>
      </c>
      <c r="AF269" s="111"/>
      <c r="AG269" s="78"/>
      <c r="AH269" s="148" t="str">
        <f t="shared" si="163"/>
        <v/>
      </c>
      <c r="AI269" s="47" t="str">
        <f t="shared" si="190"/>
        <v/>
      </c>
      <c r="AJ269" s="48" t="str">
        <f>IF(ISBLANK(AK269),"",VLOOKUP(AI269,OutputOsiris!$A$9:$A$1008,1,FALSE))</f>
        <v/>
      </c>
      <c r="AK269" s="112"/>
      <c r="AL269" s="78"/>
      <c r="AM269" s="148" t="str">
        <f t="shared" si="164"/>
        <v/>
      </c>
      <c r="AN269" s="47" t="str">
        <f t="shared" si="191"/>
        <v/>
      </c>
      <c r="AO269" s="48" t="str">
        <f>IF(ISBLANK(AP269),"",VLOOKUP(AN269,OutputOsiris!$A$9:$A$1008,1,FALSE))</f>
        <v/>
      </c>
      <c r="AP269" s="111"/>
      <c r="AQ269" s="78"/>
      <c r="AR269" s="148" t="str">
        <f t="shared" si="165"/>
        <v/>
      </c>
      <c r="AS269" s="47" t="str">
        <f t="shared" si="192"/>
        <v/>
      </c>
      <c r="AT269" s="48" t="str">
        <f>IF(ISBLANK(AU269),"",VLOOKUP(AS269,OutputOsiris!$A$9:$A$1008,1,FALSE))</f>
        <v/>
      </c>
      <c r="AU269" s="111"/>
      <c r="AV269" s="78"/>
      <c r="AW269" s="148" t="str">
        <f t="shared" si="166"/>
        <v/>
      </c>
      <c r="AX269" s="47" t="str">
        <f t="shared" si="193"/>
        <v/>
      </c>
      <c r="AY269" s="48" t="str">
        <f>IF(ISBLANK(AZ269),"",VLOOKUP(AX269,OutputOsiris!$A$9:$A$1008,1,FALSE))</f>
        <v/>
      </c>
      <c r="AZ269" s="111"/>
      <c r="BA269" s="78"/>
      <c r="BB269" s="148" t="str">
        <f t="shared" si="167"/>
        <v/>
      </c>
      <c r="BC269" s="47" t="str">
        <f t="shared" si="194"/>
        <v/>
      </c>
      <c r="BD269" s="48" t="str">
        <f>IF(ISBLANK(BE269),"",VLOOKUP(BC269,OutputOsiris!$A$9:$A$1008,1,FALSE))</f>
        <v/>
      </c>
      <c r="BE269" s="111"/>
      <c r="BF269" s="78"/>
      <c r="BG269" s="148" t="str">
        <f t="shared" si="168"/>
        <v/>
      </c>
      <c r="BH269" s="47" t="str">
        <f t="shared" si="195"/>
        <v/>
      </c>
      <c r="BI269" s="48" t="str">
        <f>IF(ISBLANK(BJ269),"",VLOOKUP(BH269,OutputOsiris!$A$9:$A$1008,1,FALSE))</f>
        <v/>
      </c>
      <c r="BJ269" s="111"/>
      <c r="BK269" s="78"/>
      <c r="BL269" s="148" t="str">
        <f t="shared" si="169"/>
        <v/>
      </c>
      <c r="BM269" s="47" t="str">
        <f t="shared" si="196"/>
        <v/>
      </c>
      <c r="BN269" s="48" t="str">
        <f>IF(ISBLANK(BO269),"",VLOOKUP(BM269,OutputOsiris!$A$9:$A$1008,1,FALSE))</f>
        <v/>
      </c>
      <c r="BO269" s="111"/>
      <c r="BP269" s="78"/>
      <c r="BQ269" s="148" t="str">
        <f t="shared" si="170"/>
        <v/>
      </c>
      <c r="BR269" s="47" t="str">
        <f t="shared" si="197"/>
        <v/>
      </c>
      <c r="BS269" s="48" t="str">
        <f>IF(ISBLANK(BT269),"",VLOOKUP(BR269,OutputOsiris!$A$9:$A$1008,1,FALSE))</f>
        <v/>
      </c>
      <c r="BT269" s="111"/>
      <c r="BU269" s="78"/>
      <c r="BV269" s="148" t="str">
        <f t="shared" si="171"/>
        <v/>
      </c>
      <c r="BW269" s="47" t="str">
        <f t="shared" si="198"/>
        <v/>
      </c>
      <c r="BX269" s="48" t="str">
        <f>IF(ISBLANK(BY269),"",VLOOKUP(BW269,OutputOsiris!$A$9:$A$1008,1,FALSE))</f>
        <v/>
      </c>
      <c r="BY269" s="111"/>
      <c r="BZ269" s="78"/>
      <c r="CA269" s="148" t="str">
        <f t="shared" si="172"/>
        <v/>
      </c>
    </row>
    <row r="270" spans="1:79" x14ac:dyDescent="0.2">
      <c r="A270" s="47" t="str">
        <f>IF($H$1="Score",IF(OutputOsiris!A270&lt;&gt;"9999999",OutputOsiris!A270,""),"")</f>
        <v/>
      </c>
      <c r="B270" s="76" t="str">
        <f t="shared" si="173"/>
        <v/>
      </c>
      <c r="C270" s="143" t="str">
        <f t="shared" si="174"/>
        <v/>
      </c>
      <c r="D270" s="47" t="str">
        <f>IF($H$1="Cijfer",IF(OutputOsiris!A270&lt;&gt;"9999999",OutputOsiris!A270,""),"")</f>
        <v/>
      </c>
      <c r="E270" s="76" t="str">
        <f t="shared" si="175"/>
        <v/>
      </c>
      <c r="F270" s="143" t="str">
        <f t="shared" si="176"/>
        <v/>
      </c>
      <c r="G270" s="47" t="str">
        <f>IF(ISBLANK(OutputOsiris!B270),"",OutputOsiris!B270)</f>
        <v/>
      </c>
      <c r="H270" s="47">
        <f>IF(AND($AG$7&gt;0,OutputOsiris!$A270&lt;&gt;"9999999"),VLOOKUP(OutputOsiris!A270,$AD$9:$AG$1008,4,FALSE),"")</f>
        <v>0</v>
      </c>
      <c r="I270" s="47">
        <f t="shared" si="177"/>
        <v>0</v>
      </c>
      <c r="J270" s="47">
        <f>IF(AND($AL$7&gt;0,OutputOsiris!$A270&lt;&gt;"9999999"),VLOOKUP(OutputOsiris!A270,$AI$9:$AL$1008,4,FALSE),"")</f>
        <v>0</v>
      </c>
      <c r="K270" s="47">
        <f t="shared" si="178"/>
        <v>0</v>
      </c>
      <c r="L270" s="47" t="str">
        <f>IF(AND($AQ$7&gt;0,OutputOsiris!$A270&lt;&gt;"9999999"),VLOOKUP(OutputOsiris!A270,$AN$9:$AQ$1008,4,FALSE),"")</f>
        <v/>
      </c>
      <c r="M270" s="47" t="str">
        <f t="shared" si="179"/>
        <v/>
      </c>
      <c r="N270" s="47" t="str">
        <f>IF(AND($AV$7&gt;0,OutputOsiris!$A270&lt;&gt;"9999999"),VLOOKUP(OutputOsiris!A270,$AS$9:$AV$1008,4,FALSE),"")</f>
        <v/>
      </c>
      <c r="O270" s="47" t="str">
        <f t="shared" si="180"/>
        <v/>
      </c>
      <c r="P270" s="47" t="str">
        <f>IF(AND($BA$7&gt;0,OutputOsiris!$A270&lt;&gt;"9999999"),VLOOKUP(OutputOsiris!A270,$AX$9:$BA$1008,4,FALSE),"")</f>
        <v/>
      </c>
      <c r="Q270" s="47" t="str">
        <f t="shared" si="181"/>
        <v/>
      </c>
      <c r="R270" s="47" t="str">
        <f>IF(AND($BF$7&gt;0,OutputOsiris!$A270&lt;&gt;"9999999"),VLOOKUP(OutputOsiris!A270,$BC$9:$BF$1008,4,FALSE),"")</f>
        <v/>
      </c>
      <c r="S270" s="47" t="str">
        <f t="shared" si="182"/>
        <v/>
      </c>
      <c r="T270" s="47" t="str">
        <f>IF(AND($BK$7&gt;0,OutputOsiris!$A270&lt;&gt;"9999999"),VLOOKUP(OutputOsiris!A270,$BH$9:$BK$1008,4,FALSE),"")</f>
        <v/>
      </c>
      <c r="U270" s="47" t="str">
        <f t="shared" si="183"/>
        <v/>
      </c>
      <c r="V270" s="47" t="str">
        <f>IF(AND($BP$7&gt;0,OutputOsiris!$A270&lt;&gt;"9999999"),VLOOKUP(OutputOsiris!A270,$BM$9:$BP$1008,4,FALSE),"")</f>
        <v/>
      </c>
      <c r="W270" s="47" t="str">
        <f t="shared" si="184"/>
        <v/>
      </c>
      <c r="X270" s="47" t="str">
        <f>IF(AND($BU$7&gt;0,OutputOsiris!$A270&lt;&gt;"9999999"),VLOOKUP(OutputOsiris!A270,$BR$9:$BU$1008,4,FALSE),"")</f>
        <v/>
      </c>
      <c r="Y270" s="47" t="str">
        <f t="shared" si="185"/>
        <v/>
      </c>
      <c r="Z270" s="47" t="str">
        <f>IF(AND($BZ$7&gt;0,OutputOsiris!$A270&lt;&gt;"9999999"),VLOOKUP(OutputOsiris!A270,$BW$9:$BZ$1008,4,FALSE),"")</f>
        <v/>
      </c>
      <c r="AA270" s="47" t="str">
        <f t="shared" si="186"/>
        <v/>
      </c>
      <c r="AB270" s="47">
        <f t="shared" si="187"/>
        <v>0</v>
      </c>
      <c r="AC270" s="47">
        <f t="shared" si="188"/>
        <v>0</v>
      </c>
      <c r="AD270" s="47" t="str">
        <f t="shared" si="189"/>
        <v/>
      </c>
      <c r="AE270" s="48" t="str">
        <f>IF(ISBLANK(AF270),"",VLOOKUP(AD270,OutputOsiris!$A$9:$A$1008,1,FALSE))</f>
        <v/>
      </c>
      <c r="AF270" s="111"/>
      <c r="AG270" s="78"/>
      <c r="AH270" s="148" t="str">
        <f t="shared" si="163"/>
        <v/>
      </c>
      <c r="AI270" s="47" t="str">
        <f t="shared" si="190"/>
        <v/>
      </c>
      <c r="AJ270" s="48" t="str">
        <f>IF(ISBLANK(AK270),"",VLOOKUP(AI270,OutputOsiris!$A$9:$A$1008,1,FALSE))</f>
        <v/>
      </c>
      <c r="AK270" s="112"/>
      <c r="AL270" s="78"/>
      <c r="AM270" s="148" t="str">
        <f t="shared" si="164"/>
        <v/>
      </c>
      <c r="AN270" s="47" t="str">
        <f t="shared" si="191"/>
        <v/>
      </c>
      <c r="AO270" s="48" t="str">
        <f>IF(ISBLANK(AP270),"",VLOOKUP(AN270,OutputOsiris!$A$9:$A$1008,1,FALSE))</f>
        <v/>
      </c>
      <c r="AP270" s="111"/>
      <c r="AQ270" s="78"/>
      <c r="AR270" s="148" t="str">
        <f t="shared" si="165"/>
        <v/>
      </c>
      <c r="AS270" s="47" t="str">
        <f t="shared" si="192"/>
        <v/>
      </c>
      <c r="AT270" s="48" t="str">
        <f>IF(ISBLANK(AU270),"",VLOOKUP(AS270,OutputOsiris!$A$9:$A$1008,1,FALSE))</f>
        <v/>
      </c>
      <c r="AU270" s="111"/>
      <c r="AV270" s="78"/>
      <c r="AW270" s="148" t="str">
        <f t="shared" si="166"/>
        <v/>
      </c>
      <c r="AX270" s="47" t="str">
        <f t="shared" si="193"/>
        <v/>
      </c>
      <c r="AY270" s="48" t="str">
        <f>IF(ISBLANK(AZ270),"",VLOOKUP(AX270,OutputOsiris!$A$9:$A$1008,1,FALSE))</f>
        <v/>
      </c>
      <c r="AZ270" s="111"/>
      <c r="BA270" s="78"/>
      <c r="BB270" s="148" t="str">
        <f t="shared" si="167"/>
        <v/>
      </c>
      <c r="BC270" s="47" t="str">
        <f t="shared" si="194"/>
        <v/>
      </c>
      <c r="BD270" s="48" t="str">
        <f>IF(ISBLANK(BE270),"",VLOOKUP(BC270,OutputOsiris!$A$9:$A$1008,1,FALSE))</f>
        <v/>
      </c>
      <c r="BE270" s="111"/>
      <c r="BF270" s="78"/>
      <c r="BG270" s="148" t="str">
        <f t="shared" si="168"/>
        <v/>
      </c>
      <c r="BH270" s="47" t="str">
        <f t="shared" si="195"/>
        <v/>
      </c>
      <c r="BI270" s="48" t="str">
        <f>IF(ISBLANK(BJ270),"",VLOOKUP(BH270,OutputOsiris!$A$9:$A$1008,1,FALSE))</f>
        <v/>
      </c>
      <c r="BJ270" s="111"/>
      <c r="BK270" s="78"/>
      <c r="BL270" s="148" t="str">
        <f t="shared" si="169"/>
        <v/>
      </c>
      <c r="BM270" s="47" t="str">
        <f t="shared" si="196"/>
        <v/>
      </c>
      <c r="BN270" s="48" t="str">
        <f>IF(ISBLANK(BO270),"",VLOOKUP(BM270,OutputOsiris!$A$9:$A$1008,1,FALSE))</f>
        <v/>
      </c>
      <c r="BO270" s="111"/>
      <c r="BP270" s="78"/>
      <c r="BQ270" s="148" t="str">
        <f t="shared" si="170"/>
        <v/>
      </c>
      <c r="BR270" s="47" t="str">
        <f t="shared" si="197"/>
        <v/>
      </c>
      <c r="BS270" s="48" t="str">
        <f>IF(ISBLANK(BT270),"",VLOOKUP(BR270,OutputOsiris!$A$9:$A$1008,1,FALSE))</f>
        <v/>
      </c>
      <c r="BT270" s="111"/>
      <c r="BU270" s="78"/>
      <c r="BV270" s="148" t="str">
        <f t="shared" si="171"/>
        <v/>
      </c>
      <c r="BW270" s="47" t="str">
        <f t="shared" si="198"/>
        <v/>
      </c>
      <c r="BX270" s="48" t="str">
        <f>IF(ISBLANK(BY270),"",VLOOKUP(BW270,OutputOsiris!$A$9:$A$1008,1,FALSE))</f>
        <v/>
      </c>
      <c r="BY270" s="111"/>
      <c r="BZ270" s="78"/>
      <c r="CA270" s="148" t="str">
        <f t="shared" si="172"/>
        <v/>
      </c>
    </row>
    <row r="271" spans="1:79" x14ac:dyDescent="0.2">
      <c r="A271" s="47" t="str">
        <f>IF($H$1="Score",IF(OutputOsiris!A271&lt;&gt;"9999999",OutputOsiris!A271,""),"")</f>
        <v/>
      </c>
      <c r="B271" s="76" t="str">
        <f t="shared" si="173"/>
        <v/>
      </c>
      <c r="C271" s="143" t="str">
        <f t="shared" si="174"/>
        <v/>
      </c>
      <c r="D271" s="47" t="str">
        <f>IF($H$1="Cijfer",IF(OutputOsiris!A271&lt;&gt;"9999999",OutputOsiris!A271,""),"")</f>
        <v/>
      </c>
      <c r="E271" s="76" t="str">
        <f t="shared" si="175"/>
        <v/>
      </c>
      <c r="F271" s="143" t="str">
        <f t="shared" si="176"/>
        <v/>
      </c>
      <c r="G271" s="47" t="str">
        <f>IF(ISBLANK(OutputOsiris!B271),"",OutputOsiris!B271)</f>
        <v/>
      </c>
      <c r="H271" s="47">
        <f>IF(AND($AG$7&gt;0,OutputOsiris!$A271&lt;&gt;"9999999"),VLOOKUP(OutputOsiris!A271,$AD$9:$AG$1008,4,FALSE),"")</f>
        <v>0</v>
      </c>
      <c r="I271" s="47">
        <f t="shared" si="177"/>
        <v>0</v>
      </c>
      <c r="J271" s="47">
        <f>IF(AND($AL$7&gt;0,OutputOsiris!$A271&lt;&gt;"9999999"),VLOOKUP(OutputOsiris!A271,$AI$9:$AL$1008,4,FALSE),"")</f>
        <v>0</v>
      </c>
      <c r="K271" s="47">
        <f t="shared" si="178"/>
        <v>0</v>
      </c>
      <c r="L271" s="47" t="str">
        <f>IF(AND($AQ$7&gt;0,OutputOsiris!$A271&lt;&gt;"9999999"),VLOOKUP(OutputOsiris!A271,$AN$9:$AQ$1008,4,FALSE),"")</f>
        <v/>
      </c>
      <c r="M271" s="47" t="str">
        <f t="shared" si="179"/>
        <v/>
      </c>
      <c r="N271" s="47" t="str">
        <f>IF(AND($AV$7&gt;0,OutputOsiris!$A271&lt;&gt;"9999999"),VLOOKUP(OutputOsiris!A271,$AS$9:$AV$1008,4,FALSE),"")</f>
        <v/>
      </c>
      <c r="O271" s="47" t="str">
        <f t="shared" si="180"/>
        <v/>
      </c>
      <c r="P271" s="47" t="str">
        <f>IF(AND($BA$7&gt;0,OutputOsiris!$A271&lt;&gt;"9999999"),VLOOKUP(OutputOsiris!A271,$AX$9:$BA$1008,4,FALSE),"")</f>
        <v/>
      </c>
      <c r="Q271" s="47" t="str">
        <f t="shared" si="181"/>
        <v/>
      </c>
      <c r="R271" s="47" t="str">
        <f>IF(AND($BF$7&gt;0,OutputOsiris!$A271&lt;&gt;"9999999"),VLOOKUP(OutputOsiris!A271,$BC$9:$BF$1008,4,FALSE),"")</f>
        <v/>
      </c>
      <c r="S271" s="47" t="str">
        <f t="shared" si="182"/>
        <v/>
      </c>
      <c r="T271" s="47" t="str">
        <f>IF(AND($BK$7&gt;0,OutputOsiris!$A271&lt;&gt;"9999999"),VLOOKUP(OutputOsiris!A271,$BH$9:$BK$1008,4,FALSE),"")</f>
        <v/>
      </c>
      <c r="U271" s="47" t="str">
        <f t="shared" si="183"/>
        <v/>
      </c>
      <c r="V271" s="47" t="str">
        <f>IF(AND($BP$7&gt;0,OutputOsiris!$A271&lt;&gt;"9999999"),VLOOKUP(OutputOsiris!A271,$BM$9:$BP$1008,4,FALSE),"")</f>
        <v/>
      </c>
      <c r="W271" s="47" t="str">
        <f t="shared" si="184"/>
        <v/>
      </c>
      <c r="X271" s="47" t="str">
        <f>IF(AND($BU$7&gt;0,OutputOsiris!$A271&lt;&gt;"9999999"),VLOOKUP(OutputOsiris!A271,$BR$9:$BU$1008,4,FALSE),"")</f>
        <v/>
      </c>
      <c r="Y271" s="47" t="str">
        <f t="shared" si="185"/>
        <v/>
      </c>
      <c r="Z271" s="47" t="str">
        <f>IF(AND($BZ$7&gt;0,OutputOsiris!$A271&lt;&gt;"9999999"),VLOOKUP(OutputOsiris!A271,$BW$9:$BZ$1008,4,FALSE),"")</f>
        <v/>
      </c>
      <c r="AA271" s="47" t="str">
        <f t="shared" si="186"/>
        <v/>
      </c>
      <c r="AB271" s="47">
        <f t="shared" si="187"/>
        <v>0</v>
      </c>
      <c r="AC271" s="47">
        <f t="shared" si="188"/>
        <v>0</v>
      </c>
      <c r="AD271" s="47" t="str">
        <f t="shared" si="189"/>
        <v/>
      </c>
      <c r="AE271" s="48" t="str">
        <f>IF(ISBLANK(AF271),"",VLOOKUP(AD271,OutputOsiris!$A$9:$A$1008,1,FALSE))</f>
        <v/>
      </c>
      <c r="AF271" s="111"/>
      <c r="AG271" s="78"/>
      <c r="AH271" s="148" t="str">
        <f t="shared" si="163"/>
        <v/>
      </c>
      <c r="AI271" s="47" t="str">
        <f t="shared" si="190"/>
        <v/>
      </c>
      <c r="AJ271" s="48" t="str">
        <f>IF(ISBLANK(AK271),"",VLOOKUP(AI271,OutputOsiris!$A$9:$A$1008,1,FALSE))</f>
        <v/>
      </c>
      <c r="AK271" s="112"/>
      <c r="AL271" s="78"/>
      <c r="AM271" s="148" t="str">
        <f t="shared" si="164"/>
        <v/>
      </c>
      <c r="AN271" s="47" t="str">
        <f t="shared" si="191"/>
        <v/>
      </c>
      <c r="AO271" s="48" t="str">
        <f>IF(ISBLANK(AP271),"",VLOOKUP(AN271,OutputOsiris!$A$9:$A$1008,1,FALSE))</f>
        <v/>
      </c>
      <c r="AP271" s="111"/>
      <c r="AQ271" s="78"/>
      <c r="AR271" s="148" t="str">
        <f t="shared" si="165"/>
        <v/>
      </c>
      <c r="AS271" s="47" t="str">
        <f t="shared" si="192"/>
        <v/>
      </c>
      <c r="AT271" s="48" t="str">
        <f>IF(ISBLANK(AU271),"",VLOOKUP(AS271,OutputOsiris!$A$9:$A$1008,1,FALSE))</f>
        <v/>
      </c>
      <c r="AU271" s="111"/>
      <c r="AV271" s="78"/>
      <c r="AW271" s="148" t="str">
        <f t="shared" si="166"/>
        <v/>
      </c>
      <c r="AX271" s="47" t="str">
        <f t="shared" si="193"/>
        <v/>
      </c>
      <c r="AY271" s="48" t="str">
        <f>IF(ISBLANK(AZ271),"",VLOOKUP(AX271,OutputOsiris!$A$9:$A$1008,1,FALSE))</f>
        <v/>
      </c>
      <c r="AZ271" s="111"/>
      <c r="BA271" s="78"/>
      <c r="BB271" s="148" t="str">
        <f t="shared" si="167"/>
        <v/>
      </c>
      <c r="BC271" s="47" t="str">
        <f t="shared" si="194"/>
        <v/>
      </c>
      <c r="BD271" s="48" t="str">
        <f>IF(ISBLANK(BE271),"",VLOOKUP(BC271,OutputOsiris!$A$9:$A$1008,1,FALSE))</f>
        <v/>
      </c>
      <c r="BE271" s="111"/>
      <c r="BF271" s="78"/>
      <c r="BG271" s="148" t="str">
        <f t="shared" si="168"/>
        <v/>
      </c>
      <c r="BH271" s="47" t="str">
        <f t="shared" si="195"/>
        <v/>
      </c>
      <c r="BI271" s="48" t="str">
        <f>IF(ISBLANK(BJ271),"",VLOOKUP(BH271,OutputOsiris!$A$9:$A$1008,1,FALSE))</f>
        <v/>
      </c>
      <c r="BJ271" s="111"/>
      <c r="BK271" s="78"/>
      <c r="BL271" s="148" t="str">
        <f t="shared" si="169"/>
        <v/>
      </c>
      <c r="BM271" s="47" t="str">
        <f t="shared" si="196"/>
        <v/>
      </c>
      <c r="BN271" s="48" t="str">
        <f>IF(ISBLANK(BO271),"",VLOOKUP(BM271,OutputOsiris!$A$9:$A$1008,1,FALSE))</f>
        <v/>
      </c>
      <c r="BO271" s="111"/>
      <c r="BP271" s="78"/>
      <c r="BQ271" s="148" t="str">
        <f t="shared" si="170"/>
        <v/>
      </c>
      <c r="BR271" s="47" t="str">
        <f t="shared" si="197"/>
        <v/>
      </c>
      <c r="BS271" s="48" t="str">
        <f>IF(ISBLANK(BT271),"",VLOOKUP(BR271,OutputOsiris!$A$9:$A$1008,1,FALSE))</f>
        <v/>
      </c>
      <c r="BT271" s="111"/>
      <c r="BU271" s="78"/>
      <c r="BV271" s="148" t="str">
        <f t="shared" si="171"/>
        <v/>
      </c>
      <c r="BW271" s="47" t="str">
        <f t="shared" si="198"/>
        <v/>
      </c>
      <c r="BX271" s="48" t="str">
        <f>IF(ISBLANK(BY271),"",VLOOKUP(BW271,OutputOsiris!$A$9:$A$1008,1,FALSE))</f>
        <v/>
      </c>
      <c r="BY271" s="111"/>
      <c r="BZ271" s="78"/>
      <c r="CA271" s="148" t="str">
        <f t="shared" si="172"/>
        <v/>
      </c>
    </row>
    <row r="272" spans="1:79" x14ac:dyDescent="0.2">
      <c r="A272" s="47" t="str">
        <f>IF($H$1="Score",IF(OutputOsiris!A272&lt;&gt;"9999999",OutputOsiris!A272,""),"")</f>
        <v/>
      </c>
      <c r="B272" s="76" t="str">
        <f t="shared" si="173"/>
        <v/>
      </c>
      <c r="C272" s="143" t="str">
        <f t="shared" si="174"/>
        <v/>
      </c>
      <c r="D272" s="47" t="str">
        <f>IF($H$1="Cijfer",IF(OutputOsiris!A272&lt;&gt;"9999999",OutputOsiris!A272,""),"")</f>
        <v/>
      </c>
      <c r="E272" s="76" t="str">
        <f t="shared" si="175"/>
        <v/>
      </c>
      <c r="F272" s="143" t="str">
        <f t="shared" si="176"/>
        <v/>
      </c>
      <c r="G272" s="47" t="str">
        <f>IF(ISBLANK(OutputOsiris!B272),"",OutputOsiris!B272)</f>
        <v/>
      </c>
      <c r="H272" s="47">
        <f>IF(AND($AG$7&gt;0,OutputOsiris!$A272&lt;&gt;"9999999"),VLOOKUP(OutputOsiris!A272,$AD$9:$AG$1008,4,FALSE),"")</f>
        <v>0</v>
      </c>
      <c r="I272" s="47">
        <f t="shared" si="177"/>
        <v>0</v>
      </c>
      <c r="J272" s="47">
        <f>IF(AND($AL$7&gt;0,OutputOsiris!$A272&lt;&gt;"9999999"),VLOOKUP(OutputOsiris!A272,$AI$9:$AL$1008,4,FALSE),"")</f>
        <v>0</v>
      </c>
      <c r="K272" s="47">
        <f t="shared" si="178"/>
        <v>0</v>
      </c>
      <c r="L272" s="47" t="str">
        <f>IF(AND($AQ$7&gt;0,OutputOsiris!$A272&lt;&gt;"9999999"),VLOOKUP(OutputOsiris!A272,$AN$9:$AQ$1008,4,FALSE),"")</f>
        <v/>
      </c>
      <c r="M272" s="47" t="str">
        <f t="shared" si="179"/>
        <v/>
      </c>
      <c r="N272" s="47" t="str">
        <f>IF(AND($AV$7&gt;0,OutputOsiris!$A272&lt;&gt;"9999999"),VLOOKUP(OutputOsiris!A272,$AS$9:$AV$1008,4,FALSE),"")</f>
        <v/>
      </c>
      <c r="O272" s="47" t="str">
        <f t="shared" si="180"/>
        <v/>
      </c>
      <c r="P272" s="47" t="str">
        <f>IF(AND($BA$7&gt;0,OutputOsiris!$A272&lt;&gt;"9999999"),VLOOKUP(OutputOsiris!A272,$AX$9:$BA$1008,4,FALSE),"")</f>
        <v/>
      </c>
      <c r="Q272" s="47" t="str">
        <f t="shared" si="181"/>
        <v/>
      </c>
      <c r="R272" s="47" t="str">
        <f>IF(AND($BF$7&gt;0,OutputOsiris!$A272&lt;&gt;"9999999"),VLOOKUP(OutputOsiris!A272,$BC$9:$BF$1008,4,FALSE),"")</f>
        <v/>
      </c>
      <c r="S272" s="47" t="str">
        <f t="shared" si="182"/>
        <v/>
      </c>
      <c r="T272" s="47" t="str">
        <f>IF(AND($BK$7&gt;0,OutputOsiris!$A272&lt;&gt;"9999999"),VLOOKUP(OutputOsiris!A272,$BH$9:$BK$1008,4,FALSE),"")</f>
        <v/>
      </c>
      <c r="U272" s="47" t="str">
        <f t="shared" si="183"/>
        <v/>
      </c>
      <c r="V272" s="47" t="str">
        <f>IF(AND($BP$7&gt;0,OutputOsiris!$A272&lt;&gt;"9999999"),VLOOKUP(OutputOsiris!A272,$BM$9:$BP$1008,4,FALSE),"")</f>
        <v/>
      </c>
      <c r="W272" s="47" t="str">
        <f t="shared" si="184"/>
        <v/>
      </c>
      <c r="X272" s="47" t="str">
        <f>IF(AND($BU$7&gt;0,OutputOsiris!$A272&lt;&gt;"9999999"),VLOOKUP(OutputOsiris!A272,$BR$9:$BU$1008,4,FALSE),"")</f>
        <v/>
      </c>
      <c r="Y272" s="47" t="str">
        <f t="shared" si="185"/>
        <v/>
      </c>
      <c r="Z272" s="47" t="str">
        <f>IF(AND($BZ$7&gt;0,OutputOsiris!$A272&lt;&gt;"9999999"),VLOOKUP(OutputOsiris!A272,$BW$9:$BZ$1008,4,FALSE),"")</f>
        <v/>
      </c>
      <c r="AA272" s="47" t="str">
        <f t="shared" si="186"/>
        <v/>
      </c>
      <c r="AB272" s="47">
        <f t="shared" si="187"/>
        <v>0</v>
      </c>
      <c r="AC272" s="47">
        <f t="shared" si="188"/>
        <v>0</v>
      </c>
      <c r="AD272" s="47" t="str">
        <f t="shared" si="189"/>
        <v/>
      </c>
      <c r="AE272" s="48" t="str">
        <f>IF(ISBLANK(AF272),"",VLOOKUP(AD272,OutputOsiris!$A$9:$A$1008,1,FALSE))</f>
        <v/>
      </c>
      <c r="AF272" s="111"/>
      <c r="AG272" s="78"/>
      <c r="AH272" s="148" t="str">
        <f t="shared" si="163"/>
        <v/>
      </c>
      <c r="AI272" s="47" t="str">
        <f t="shared" si="190"/>
        <v/>
      </c>
      <c r="AJ272" s="48" t="str">
        <f>IF(ISBLANK(AK272),"",VLOOKUP(AI272,OutputOsiris!$A$9:$A$1008,1,FALSE))</f>
        <v/>
      </c>
      <c r="AK272" s="112"/>
      <c r="AL272" s="78"/>
      <c r="AM272" s="148" t="str">
        <f t="shared" si="164"/>
        <v/>
      </c>
      <c r="AN272" s="47" t="str">
        <f t="shared" si="191"/>
        <v/>
      </c>
      <c r="AO272" s="48" t="str">
        <f>IF(ISBLANK(AP272),"",VLOOKUP(AN272,OutputOsiris!$A$9:$A$1008,1,FALSE))</f>
        <v/>
      </c>
      <c r="AP272" s="111"/>
      <c r="AQ272" s="78"/>
      <c r="AR272" s="148" t="str">
        <f t="shared" si="165"/>
        <v/>
      </c>
      <c r="AS272" s="47" t="str">
        <f t="shared" si="192"/>
        <v/>
      </c>
      <c r="AT272" s="48" t="str">
        <f>IF(ISBLANK(AU272),"",VLOOKUP(AS272,OutputOsiris!$A$9:$A$1008,1,FALSE))</f>
        <v/>
      </c>
      <c r="AU272" s="111"/>
      <c r="AV272" s="78"/>
      <c r="AW272" s="148" t="str">
        <f t="shared" si="166"/>
        <v/>
      </c>
      <c r="AX272" s="47" t="str">
        <f t="shared" si="193"/>
        <v/>
      </c>
      <c r="AY272" s="48" t="str">
        <f>IF(ISBLANK(AZ272),"",VLOOKUP(AX272,OutputOsiris!$A$9:$A$1008,1,FALSE))</f>
        <v/>
      </c>
      <c r="AZ272" s="111"/>
      <c r="BA272" s="78"/>
      <c r="BB272" s="148" t="str">
        <f t="shared" si="167"/>
        <v/>
      </c>
      <c r="BC272" s="47" t="str">
        <f t="shared" si="194"/>
        <v/>
      </c>
      <c r="BD272" s="48" t="str">
        <f>IF(ISBLANK(BE272),"",VLOOKUP(BC272,OutputOsiris!$A$9:$A$1008,1,FALSE))</f>
        <v/>
      </c>
      <c r="BE272" s="111"/>
      <c r="BF272" s="78"/>
      <c r="BG272" s="148" t="str">
        <f t="shared" si="168"/>
        <v/>
      </c>
      <c r="BH272" s="47" t="str">
        <f t="shared" si="195"/>
        <v/>
      </c>
      <c r="BI272" s="48" t="str">
        <f>IF(ISBLANK(BJ272),"",VLOOKUP(BH272,OutputOsiris!$A$9:$A$1008,1,FALSE))</f>
        <v/>
      </c>
      <c r="BJ272" s="111"/>
      <c r="BK272" s="78"/>
      <c r="BL272" s="148" t="str">
        <f t="shared" si="169"/>
        <v/>
      </c>
      <c r="BM272" s="47" t="str">
        <f t="shared" si="196"/>
        <v/>
      </c>
      <c r="BN272" s="48" t="str">
        <f>IF(ISBLANK(BO272),"",VLOOKUP(BM272,OutputOsiris!$A$9:$A$1008,1,FALSE))</f>
        <v/>
      </c>
      <c r="BO272" s="111"/>
      <c r="BP272" s="78"/>
      <c r="BQ272" s="148" t="str">
        <f t="shared" si="170"/>
        <v/>
      </c>
      <c r="BR272" s="47" t="str">
        <f t="shared" si="197"/>
        <v/>
      </c>
      <c r="BS272" s="48" t="str">
        <f>IF(ISBLANK(BT272),"",VLOOKUP(BR272,OutputOsiris!$A$9:$A$1008,1,FALSE))</f>
        <v/>
      </c>
      <c r="BT272" s="111"/>
      <c r="BU272" s="78"/>
      <c r="BV272" s="148" t="str">
        <f t="shared" si="171"/>
        <v/>
      </c>
      <c r="BW272" s="47" t="str">
        <f t="shared" si="198"/>
        <v/>
      </c>
      <c r="BX272" s="48" t="str">
        <f>IF(ISBLANK(BY272),"",VLOOKUP(BW272,OutputOsiris!$A$9:$A$1008,1,FALSE))</f>
        <v/>
      </c>
      <c r="BY272" s="111"/>
      <c r="BZ272" s="78"/>
      <c r="CA272" s="148" t="str">
        <f t="shared" si="172"/>
        <v/>
      </c>
    </row>
    <row r="273" spans="1:79" x14ac:dyDescent="0.2">
      <c r="A273" s="47" t="str">
        <f>IF($H$1="Score",IF(OutputOsiris!A273&lt;&gt;"9999999",OutputOsiris!A273,""),"")</f>
        <v/>
      </c>
      <c r="B273" s="76" t="str">
        <f t="shared" si="173"/>
        <v/>
      </c>
      <c r="C273" s="143" t="str">
        <f t="shared" si="174"/>
        <v/>
      </c>
      <c r="D273" s="47" t="str">
        <f>IF($H$1="Cijfer",IF(OutputOsiris!A273&lt;&gt;"9999999",OutputOsiris!A273,""),"")</f>
        <v/>
      </c>
      <c r="E273" s="76" t="str">
        <f t="shared" si="175"/>
        <v/>
      </c>
      <c r="F273" s="143" t="str">
        <f t="shared" si="176"/>
        <v/>
      </c>
      <c r="G273" s="47" t="str">
        <f>IF(ISBLANK(OutputOsiris!B273),"",OutputOsiris!B273)</f>
        <v/>
      </c>
      <c r="H273" s="47">
        <f>IF(AND($AG$7&gt;0,OutputOsiris!$A273&lt;&gt;"9999999"),VLOOKUP(OutputOsiris!A273,$AD$9:$AG$1008,4,FALSE),"")</f>
        <v>0</v>
      </c>
      <c r="I273" s="47">
        <f t="shared" si="177"/>
        <v>0</v>
      </c>
      <c r="J273" s="47">
        <f>IF(AND($AL$7&gt;0,OutputOsiris!$A273&lt;&gt;"9999999"),VLOOKUP(OutputOsiris!A273,$AI$9:$AL$1008,4,FALSE),"")</f>
        <v>0</v>
      </c>
      <c r="K273" s="47">
        <f t="shared" si="178"/>
        <v>0</v>
      </c>
      <c r="L273" s="47" t="str">
        <f>IF(AND($AQ$7&gt;0,OutputOsiris!$A273&lt;&gt;"9999999"),VLOOKUP(OutputOsiris!A273,$AN$9:$AQ$1008,4,FALSE),"")</f>
        <v/>
      </c>
      <c r="M273" s="47" t="str">
        <f t="shared" si="179"/>
        <v/>
      </c>
      <c r="N273" s="47" t="str">
        <f>IF(AND($AV$7&gt;0,OutputOsiris!$A273&lt;&gt;"9999999"),VLOOKUP(OutputOsiris!A273,$AS$9:$AV$1008,4,FALSE),"")</f>
        <v/>
      </c>
      <c r="O273" s="47" t="str">
        <f t="shared" si="180"/>
        <v/>
      </c>
      <c r="P273" s="47" t="str">
        <f>IF(AND($BA$7&gt;0,OutputOsiris!$A273&lt;&gt;"9999999"),VLOOKUP(OutputOsiris!A273,$AX$9:$BA$1008,4,FALSE),"")</f>
        <v/>
      </c>
      <c r="Q273" s="47" t="str">
        <f t="shared" si="181"/>
        <v/>
      </c>
      <c r="R273" s="47" t="str">
        <f>IF(AND($BF$7&gt;0,OutputOsiris!$A273&lt;&gt;"9999999"),VLOOKUP(OutputOsiris!A273,$BC$9:$BF$1008,4,FALSE),"")</f>
        <v/>
      </c>
      <c r="S273" s="47" t="str">
        <f t="shared" si="182"/>
        <v/>
      </c>
      <c r="T273" s="47" t="str">
        <f>IF(AND($BK$7&gt;0,OutputOsiris!$A273&lt;&gt;"9999999"),VLOOKUP(OutputOsiris!A273,$BH$9:$BK$1008,4,FALSE),"")</f>
        <v/>
      </c>
      <c r="U273" s="47" t="str">
        <f t="shared" si="183"/>
        <v/>
      </c>
      <c r="V273" s="47" t="str">
        <f>IF(AND($BP$7&gt;0,OutputOsiris!$A273&lt;&gt;"9999999"),VLOOKUP(OutputOsiris!A273,$BM$9:$BP$1008,4,FALSE),"")</f>
        <v/>
      </c>
      <c r="W273" s="47" t="str">
        <f t="shared" si="184"/>
        <v/>
      </c>
      <c r="X273" s="47" t="str">
        <f>IF(AND($BU$7&gt;0,OutputOsiris!$A273&lt;&gt;"9999999"),VLOOKUP(OutputOsiris!A273,$BR$9:$BU$1008,4,FALSE),"")</f>
        <v/>
      </c>
      <c r="Y273" s="47" t="str">
        <f t="shared" si="185"/>
        <v/>
      </c>
      <c r="Z273" s="47" t="str">
        <f>IF(AND($BZ$7&gt;0,OutputOsiris!$A273&lt;&gt;"9999999"),VLOOKUP(OutputOsiris!A273,$BW$9:$BZ$1008,4,FALSE),"")</f>
        <v/>
      </c>
      <c r="AA273" s="47" t="str">
        <f t="shared" si="186"/>
        <v/>
      </c>
      <c r="AB273" s="47">
        <f t="shared" si="187"/>
        <v>0</v>
      </c>
      <c r="AC273" s="47">
        <f t="shared" si="188"/>
        <v>0</v>
      </c>
      <c r="AD273" s="47" t="str">
        <f t="shared" si="189"/>
        <v/>
      </c>
      <c r="AE273" s="48" t="str">
        <f>IF(ISBLANK(AF273),"",VLOOKUP(AD273,OutputOsiris!$A$9:$A$1008,1,FALSE))</f>
        <v/>
      </c>
      <c r="AF273" s="111"/>
      <c r="AG273" s="78"/>
      <c r="AH273" s="148" t="str">
        <f t="shared" si="163"/>
        <v/>
      </c>
      <c r="AI273" s="47" t="str">
        <f t="shared" si="190"/>
        <v/>
      </c>
      <c r="AJ273" s="48" t="str">
        <f>IF(ISBLANK(AK273),"",VLOOKUP(AI273,OutputOsiris!$A$9:$A$1008,1,FALSE))</f>
        <v/>
      </c>
      <c r="AK273" s="112"/>
      <c r="AL273" s="78"/>
      <c r="AM273" s="148" t="str">
        <f t="shared" si="164"/>
        <v/>
      </c>
      <c r="AN273" s="47" t="str">
        <f t="shared" si="191"/>
        <v/>
      </c>
      <c r="AO273" s="48" t="str">
        <f>IF(ISBLANK(AP273),"",VLOOKUP(AN273,OutputOsiris!$A$9:$A$1008,1,FALSE))</f>
        <v/>
      </c>
      <c r="AP273" s="111"/>
      <c r="AQ273" s="78"/>
      <c r="AR273" s="148" t="str">
        <f t="shared" si="165"/>
        <v/>
      </c>
      <c r="AS273" s="47" t="str">
        <f t="shared" si="192"/>
        <v/>
      </c>
      <c r="AT273" s="48" t="str">
        <f>IF(ISBLANK(AU273),"",VLOOKUP(AS273,OutputOsiris!$A$9:$A$1008,1,FALSE))</f>
        <v/>
      </c>
      <c r="AU273" s="111"/>
      <c r="AV273" s="78"/>
      <c r="AW273" s="148" t="str">
        <f t="shared" si="166"/>
        <v/>
      </c>
      <c r="AX273" s="47" t="str">
        <f t="shared" si="193"/>
        <v/>
      </c>
      <c r="AY273" s="48" t="str">
        <f>IF(ISBLANK(AZ273),"",VLOOKUP(AX273,OutputOsiris!$A$9:$A$1008,1,FALSE))</f>
        <v/>
      </c>
      <c r="AZ273" s="111"/>
      <c r="BA273" s="78"/>
      <c r="BB273" s="148" t="str">
        <f t="shared" si="167"/>
        <v/>
      </c>
      <c r="BC273" s="47" t="str">
        <f t="shared" si="194"/>
        <v/>
      </c>
      <c r="BD273" s="48" t="str">
        <f>IF(ISBLANK(BE273),"",VLOOKUP(BC273,OutputOsiris!$A$9:$A$1008,1,FALSE))</f>
        <v/>
      </c>
      <c r="BE273" s="111"/>
      <c r="BF273" s="78"/>
      <c r="BG273" s="148" t="str">
        <f t="shared" si="168"/>
        <v/>
      </c>
      <c r="BH273" s="47" t="str">
        <f t="shared" si="195"/>
        <v/>
      </c>
      <c r="BI273" s="48" t="str">
        <f>IF(ISBLANK(BJ273),"",VLOOKUP(BH273,OutputOsiris!$A$9:$A$1008,1,FALSE))</f>
        <v/>
      </c>
      <c r="BJ273" s="111"/>
      <c r="BK273" s="78"/>
      <c r="BL273" s="148" t="str">
        <f t="shared" si="169"/>
        <v/>
      </c>
      <c r="BM273" s="47" t="str">
        <f t="shared" si="196"/>
        <v/>
      </c>
      <c r="BN273" s="48" t="str">
        <f>IF(ISBLANK(BO273),"",VLOOKUP(BM273,OutputOsiris!$A$9:$A$1008,1,FALSE))</f>
        <v/>
      </c>
      <c r="BO273" s="111"/>
      <c r="BP273" s="78"/>
      <c r="BQ273" s="148" t="str">
        <f t="shared" si="170"/>
        <v/>
      </c>
      <c r="BR273" s="47" t="str">
        <f t="shared" si="197"/>
        <v/>
      </c>
      <c r="BS273" s="48" t="str">
        <f>IF(ISBLANK(BT273),"",VLOOKUP(BR273,OutputOsiris!$A$9:$A$1008,1,FALSE))</f>
        <v/>
      </c>
      <c r="BT273" s="111"/>
      <c r="BU273" s="78"/>
      <c r="BV273" s="148" t="str">
        <f t="shared" si="171"/>
        <v/>
      </c>
      <c r="BW273" s="47" t="str">
        <f t="shared" si="198"/>
        <v/>
      </c>
      <c r="BX273" s="48" t="str">
        <f>IF(ISBLANK(BY273),"",VLOOKUP(BW273,OutputOsiris!$A$9:$A$1008,1,FALSE))</f>
        <v/>
      </c>
      <c r="BY273" s="111"/>
      <c r="BZ273" s="78"/>
      <c r="CA273" s="148" t="str">
        <f t="shared" si="172"/>
        <v/>
      </c>
    </row>
    <row r="274" spans="1:79" x14ac:dyDescent="0.2">
      <c r="A274" s="47" t="str">
        <f>IF($H$1="Score",IF(OutputOsiris!A274&lt;&gt;"9999999",OutputOsiris!A274,""),"")</f>
        <v/>
      </c>
      <c r="B274" s="76" t="str">
        <f t="shared" si="173"/>
        <v/>
      </c>
      <c r="C274" s="143" t="str">
        <f t="shared" si="174"/>
        <v/>
      </c>
      <c r="D274" s="47" t="str">
        <f>IF($H$1="Cijfer",IF(OutputOsiris!A274&lt;&gt;"9999999",OutputOsiris!A274,""),"")</f>
        <v/>
      </c>
      <c r="E274" s="76" t="str">
        <f t="shared" si="175"/>
        <v/>
      </c>
      <c r="F274" s="143" t="str">
        <f t="shared" si="176"/>
        <v/>
      </c>
      <c r="G274" s="47" t="str">
        <f>IF(ISBLANK(OutputOsiris!B274),"",OutputOsiris!B274)</f>
        <v/>
      </c>
      <c r="H274" s="47">
        <f>IF(AND($AG$7&gt;0,OutputOsiris!$A274&lt;&gt;"9999999"),VLOOKUP(OutputOsiris!A274,$AD$9:$AG$1008,4,FALSE),"")</f>
        <v>0</v>
      </c>
      <c r="I274" s="47">
        <f t="shared" si="177"/>
        <v>0</v>
      </c>
      <c r="J274" s="47">
        <f>IF(AND($AL$7&gt;0,OutputOsiris!$A274&lt;&gt;"9999999"),VLOOKUP(OutputOsiris!A274,$AI$9:$AL$1008,4,FALSE),"")</f>
        <v>0</v>
      </c>
      <c r="K274" s="47">
        <f t="shared" si="178"/>
        <v>0</v>
      </c>
      <c r="L274" s="47" t="str">
        <f>IF(AND($AQ$7&gt;0,OutputOsiris!$A274&lt;&gt;"9999999"),VLOOKUP(OutputOsiris!A274,$AN$9:$AQ$1008,4,FALSE),"")</f>
        <v/>
      </c>
      <c r="M274" s="47" t="str">
        <f t="shared" si="179"/>
        <v/>
      </c>
      <c r="N274" s="47" t="str">
        <f>IF(AND($AV$7&gt;0,OutputOsiris!$A274&lt;&gt;"9999999"),VLOOKUP(OutputOsiris!A274,$AS$9:$AV$1008,4,FALSE),"")</f>
        <v/>
      </c>
      <c r="O274" s="47" t="str">
        <f t="shared" si="180"/>
        <v/>
      </c>
      <c r="P274" s="47" t="str">
        <f>IF(AND($BA$7&gt;0,OutputOsiris!$A274&lt;&gt;"9999999"),VLOOKUP(OutputOsiris!A274,$AX$9:$BA$1008,4,FALSE),"")</f>
        <v/>
      </c>
      <c r="Q274" s="47" t="str">
        <f t="shared" si="181"/>
        <v/>
      </c>
      <c r="R274" s="47" t="str">
        <f>IF(AND($BF$7&gt;0,OutputOsiris!$A274&lt;&gt;"9999999"),VLOOKUP(OutputOsiris!A274,$BC$9:$BF$1008,4,FALSE),"")</f>
        <v/>
      </c>
      <c r="S274" s="47" t="str">
        <f t="shared" si="182"/>
        <v/>
      </c>
      <c r="T274" s="47" t="str">
        <f>IF(AND($BK$7&gt;0,OutputOsiris!$A274&lt;&gt;"9999999"),VLOOKUP(OutputOsiris!A274,$BH$9:$BK$1008,4,FALSE),"")</f>
        <v/>
      </c>
      <c r="U274" s="47" t="str">
        <f t="shared" si="183"/>
        <v/>
      </c>
      <c r="V274" s="47" t="str">
        <f>IF(AND($BP$7&gt;0,OutputOsiris!$A274&lt;&gt;"9999999"),VLOOKUP(OutputOsiris!A274,$BM$9:$BP$1008,4,FALSE),"")</f>
        <v/>
      </c>
      <c r="W274" s="47" t="str">
        <f t="shared" si="184"/>
        <v/>
      </c>
      <c r="X274" s="47" t="str">
        <f>IF(AND($BU$7&gt;0,OutputOsiris!$A274&lt;&gt;"9999999"),VLOOKUP(OutputOsiris!A274,$BR$9:$BU$1008,4,FALSE),"")</f>
        <v/>
      </c>
      <c r="Y274" s="47" t="str">
        <f t="shared" si="185"/>
        <v/>
      </c>
      <c r="Z274" s="47" t="str">
        <f>IF(AND($BZ$7&gt;0,OutputOsiris!$A274&lt;&gt;"9999999"),VLOOKUP(OutputOsiris!A274,$BW$9:$BZ$1008,4,FALSE),"")</f>
        <v/>
      </c>
      <c r="AA274" s="47" t="str">
        <f t="shared" si="186"/>
        <v/>
      </c>
      <c r="AB274" s="47">
        <f t="shared" si="187"/>
        <v>0</v>
      </c>
      <c r="AC274" s="47">
        <f t="shared" si="188"/>
        <v>0</v>
      </c>
      <c r="AD274" s="47" t="str">
        <f t="shared" si="189"/>
        <v/>
      </c>
      <c r="AE274" s="48" t="str">
        <f>IF(ISBLANK(AF274),"",VLOOKUP(AD274,OutputOsiris!$A$9:$A$1008,1,FALSE))</f>
        <v/>
      </c>
      <c r="AF274" s="111"/>
      <c r="AG274" s="78"/>
      <c r="AH274" s="148" t="str">
        <f t="shared" si="163"/>
        <v/>
      </c>
      <c r="AI274" s="47" t="str">
        <f t="shared" si="190"/>
        <v/>
      </c>
      <c r="AJ274" s="48" t="str">
        <f>IF(ISBLANK(AK274),"",VLOOKUP(AI274,OutputOsiris!$A$9:$A$1008,1,FALSE))</f>
        <v/>
      </c>
      <c r="AK274" s="112"/>
      <c r="AL274" s="78"/>
      <c r="AM274" s="148" t="str">
        <f t="shared" si="164"/>
        <v/>
      </c>
      <c r="AN274" s="47" t="str">
        <f t="shared" si="191"/>
        <v/>
      </c>
      <c r="AO274" s="48" t="str">
        <f>IF(ISBLANK(AP274),"",VLOOKUP(AN274,OutputOsiris!$A$9:$A$1008,1,FALSE))</f>
        <v/>
      </c>
      <c r="AP274" s="111"/>
      <c r="AQ274" s="78"/>
      <c r="AR274" s="148" t="str">
        <f t="shared" si="165"/>
        <v/>
      </c>
      <c r="AS274" s="47" t="str">
        <f t="shared" si="192"/>
        <v/>
      </c>
      <c r="AT274" s="48" t="str">
        <f>IF(ISBLANK(AU274),"",VLOOKUP(AS274,OutputOsiris!$A$9:$A$1008,1,FALSE))</f>
        <v/>
      </c>
      <c r="AU274" s="111"/>
      <c r="AV274" s="78"/>
      <c r="AW274" s="148" t="str">
        <f t="shared" si="166"/>
        <v/>
      </c>
      <c r="AX274" s="47" t="str">
        <f t="shared" si="193"/>
        <v/>
      </c>
      <c r="AY274" s="48" t="str">
        <f>IF(ISBLANK(AZ274),"",VLOOKUP(AX274,OutputOsiris!$A$9:$A$1008,1,FALSE))</f>
        <v/>
      </c>
      <c r="AZ274" s="111"/>
      <c r="BA274" s="78"/>
      <c r="BB274" s="148" t="str">
        <f t="shared" si="167"/>
        <v/>
      </c>
      <c r="BC274" s="47" t="str">
        <f t="shared" si="194"/>
        <v/>
      </c>
      <c r="BD274" s="48" t="str">
        <f>IF(ISBLANK(BE274),"",VLOOKUP(BC274,OutputOsiris!$A$9:$A$1008,1,FALSE))</f>
        <v/>
      </c>
      <c r="BE274" s="111"/>
      <c r="BF274" s="78"/>
      <c r="BG274" s="148" t="str">
        <f t="shared" si="168"/>
        <v/>
      </c>
      <c r="BH274" s="47" t="str">
        <f t="shared" si="195"/>
        <v/>
      </c>
      <c r="BI274" s="48" t="str">
        <f>IF(ISBLANK(BJ274),"",VLOOKUP(BH274,OutputOsiris!$A$9:$A$1008,1,FALSE))</f>
        <v/>
      </c>
      <c r="BJ274" s="111"/>
      <c r="BK274" s="78"/>
      <c r="BL274" s="148" t="str">
        <f t="shared" si="169"/>
        <v/>
      </c>
      <c r="BM274" s="47" t="str">
        <f t="shared" si="196"/>
        <v/>
      </c>
      <c r="BN274" s="48" t="str">
        <f>IF(ISBLANK(BO274),"",VLOOKUP(BM274,OutputOsiris!$A$9:$A$1008,1,FALSE))</f>
        <v/>
      </c>
      <c r="BO274" s="111"/>
      <c r="BP274" s="78"/>
      <c r="BQ274" s="148" t="str">
        <f t="shared" si="170"/>
        <v/>
      </c>
      <c r="BR274" s="47" t="str">
        <f t="shared" si="197"/>
        <v/>
      </c>
      <c r="BS274" s="48" t="str">
        <f>IF(ISBLANK(BT274),"",VLOOKUP(BR274,OutputOsiris!$A$9:$A$1008,1,FALSE))</f>
        <v/>
      </c>
      <c r="BT274" s="111"/>
      <c r="BU274" s="78"/>
      <c r="BV274" s="148" t="str">
        <f t="shared" si="171"/>
        <v/>
      </c>
      <c r="BW274" s="47" t="str">
        <f t="shared" si="198"/>
        <v/>
      </c>
      <c r="BX274" s="48" t="str">
        <f>IF(ISBLANK(BY274),"",VLOOKUP(BW274,OutputOsiris!$A$9:$A$1008,1,FALSE))</f>
        <v/>
      </c>
      <c r="BY274" s="111"/>
      <c r="BZ274" s="78"/>
      <c r="CA274" s="148" t="str">
        <f t="shared" si="172"/>
        <v/>
      </c>
    </row>
    <row r="275" spans="1:79" x14ac:dyDescent="0.2">
      <c r="A275" s="47" t="str">
        <f>IF($H$1="Score",IF(OutputOsiris!A275&lt;&gt;"9999999",OutputOsiris!A275,""),"")</f>
        <v/>
      </c>
      <c r="B275" s="76" t="str">
        <f t="shared" si="173"/>
        <v/>
      </c>
      <c r="C275" s="143" t="str">
        <f t="shared" si="174"/>
        <v/>
      </c>
      <c r="D275" s="47" t="str">
        <f>IF($H$1="Cijfer",IF(OutputOsiris!A275&lt;&gt;"9999999",OutputOsiris!A275,""),"")</f>
        <v/>
      </c>
      <c r="E275" s="76" t="str">
        <f t="shared" si="175"/>
        <v/>
      </c>
      <c r="F275" s="143" t="str">
        <f t="shared" si="176"/>
        <v/>
      </c>
      <c r="G275" s="47" t="str">
        <f>IF(ISBLANK(OutputOsiris!B275),"",OutputOsiris!B275)</f>
        <v/>
      </c>
      <c r="H275" s="47">
        <f>IF(AND($AG$7&gt;0,OutputOsiris!$A275&lt;&gt;"9999999"),VLOOKUP(OutputOsiris!A275,$AD$9:$AG$1008,4,FALSE),"")</f>
        <v>0</v>
      </c>
      <c r="I275" s="47">
        <f t="shared" si="177"/>
        <v>0</v>
      </c>
      <c r="J275" s="47">
        <f>IF(AND($AL$7&gt;0,OutputOsiris!$A275&lt;&gt;"9999999"),VLOOKUP(OutputOsiris!A275,$AI$9:$AL$1008,4,FALSE),"")</f>
        <v>0</v>
      </c>
      <c r="K275" s="47">
        <f t="shared" si="178"/>
        <v>0</v>
      </c>
      <c r="L275" s="47" t="str">
        <f>IF(AND($AQ$7&gt;0,OutputOsiris!$A275&lt;&gt;"9999999"),VLOOKUP(OutputOsiris!A275,$AN$9:$AQ$1008,4,FALSE),"")</f>
        <v/>
      </c>
      <c r="M275" s="47" t="str">
        <f t="shared" si="179"/>
        <v/>
      </c>
      <c r="N275" s="47" t="str">
        <f>IF(AND($AV$7&gt;0,OutputOsiris!$A275&lt;&gt;"9999999"),VLOOKUP(OutputOsiris!A275,$AS$9:$AV$1008,4,FALSE),"")</f>
        <v/>
      </c>
      <c r="O275" s="47" t="str">
        <f t="shared" si="180"/>
        <v/>
      </c>
      <c r="P275" s="47" t="str">
        <f>IF(AND($BA$7&gt;0,OutputOsiris!$A275&lt;&gt;"9999999"),VLOOKUP(OutputOsiris!A275,$AX$9:$BA$1008,4,FALSE),"")</f>
        <v/>
      </c>
      <c r="Q275" s="47" t="str">
        <f t="shared" si="181"/>
        <v/>
      </c>
      <c r="R275" s="47" t="str">
        <f>IF(AND($BF$7&gt;0,OutputOsiris!$A275&lt;&gt;"9999999"),VLOOKUP(OutputOsiris!A275,$BC$9:$BF$1008,4,FALSE),"")</f>
        <v/>
      </c>
      <c r="S275" s="47" t="str">
        <f t="shared" si="182"/>
        <v/>
      </c>
      <c r="T275" s="47" t="str">
        <f>IF(AND($BK$7&gt;0,OutputOsiris!$A275&lt;&gt;"9999999"),VLOOKUP(OutputOsiris!A275,$BH$9:$BK$1008,4,FALSE),"")</f>
        <v/>
      </c>
      <c r="U275" s="47" t="str">
        <f t="shared" si="183"/>
        <v/>
      </c>
      <c r="V275" s="47" t="str">
        <f>IF(AND($BP$7&gt;0,OutputOsiris!$A275&lt;&gt;"9999999"),VLOOKUP(OutputOsiris!A275,$BM$9:$BP$1008,4,FALSE),"")</f>
        <v/>
      </c>
      <c r="W275" s="47" t="str">
        <f t="shared" si="184"/>
        <v/>
      </c>
      <c r="X275" s="47" t="str">
        <f>IF(AND($BU$7&gt;0,OutputOsiris!$A275&lt;&gt;"9999999"),VLOOKUP(OutputOsiris!A275,$BR$9:$BU$1008,4,FALSE),"")</f>
        <v/>
      </c>
      <c r="Y275" s="47" t="str">
        <f t="shared" si="185"/>
        <v/>
      </c>
      <c r="Z275" s="47" t="str">
        <f>IF(AND($BZ$7&gt;0,OutputOsiris!$A275&lt;&gt;"9999999"),VLOOKUP(OutputOsiris!A275,$BW$9:$BZ$1008,4,FALSE),"")</f>
        <v/>
      </c>
      <c r="AA275" s="47" t="str">
        <f t="shared" si="186"/>
        <v/>
      </c>
      <c r="AB275" s="47">
        <f t="shared" si="187"/>
        <v>0</v>
      </c>
      <c r="AC275" s="47">
        <f t="shared" si="188"/>
        <v>0</v>
      </c>
      <c r="AD275" s="47" t="str">
        <f t="shared" si="189"/>
        <v/>
      </c>
      <c r="AE275" s="48" t="str">
        <f>IF(ISBLANK(AF275),"",VLOOKUP(AD275,OutputOsiris!$A$9:$A$1008,1,FALSE))</f>
        <v/>
      </c>
      <c r="AF275" s="111"/>
      <c r="AG275" s="78"/>
      <c r="AH275" s="148" t="str">
        <f t="shared" si="163"/>
        <v/>
      </c>
      <c r="AI275" s="47" t="str">
        <f t="shared" si="190"/>
        <v/>
      </c>
      <c r="AJ275" s="48" t="str">
        <f>IF(ISBLANK(AK275),"",VLOOKUP(AI275,OutputOsiris!$A$9:$A$1008,1,FALSE))</f>
        <v/>
      </c>
      <c r="AK275" s="112"/>
      <c r="AL275" s="78"/>
      <c r="AM275" s="148" t="str">
        <f t="shared" si="164"/>
        <v/>
      </c>
      <c r="AN275" s="47" t="str">
        <f t="shared" si="191"/>
        <v/>
      </c>
      <c r="AO275" s="48" t="str">
        <f>IF(ISBLANK(AP275),"",VLOOKUP(AN275,OutputOsiris!$A$9:$A$1008,1,FALSE))</f>
        <v/>
      </c>
      <c r="AP275" s="111"/>
      <c r="AQ275" s="78"/>
      <c r="AR275" s="148" t="str">
        <f t="shared" si="165"/>
        <v/>
      </c>
      <c r="AS275" s="47" t="str">
        <f t="shared" si="192"/>
        <v/>
      </c>
      <c r="AT275" s="48" t="str">
        <f>IF(ISBLANK(AU275),"",VLOOKUP(AS275,OutputOsiris!$A$9:$A$1008,1,FALSE))</f>
        <v/>
      </c>
      <c r="AU275" s="111"/>
      <c r="AV275" s="78"/>
      <c r="AW275" s="148" t="str">
        <f t="shared" si="166"/>
        <v/>
      </c>
      <c r="AX275" s="47" t="str">
        <f t="shared" si="193"/>
        <v/>
      </c>
      <c r="AY275" s="48" t="str">
        <f>IF(ISBLANK(AZ275),"",VLOOKUP(AX275,OutputOsiris!$A$9:$A$1008,1,FALSE))</f>
        <v/>
      </c>
      <c r="AZ275" s="111"/>
      <c r="BA275" s="78"/>
      <c r="BB275" s="148" t="str">
        <f t="shared" si="167"/>
        <v/>
      </c>
      <c r="BC275" s="47" t="str">
        <f t="shared" si="194"/>
        <v/>
      </c>
      <c r="BD275" s="48" t="str">
        <f>IF(ISBLANK(BE275),"",VLOOKUP(BC275,OutputOsiris!$A$9:$A$1008,1,FALSE))</f>
        <v/>
      </c>
      <c r="BE275" s="111"/>
      <c r="BF275" s="78"/>
      <c r="BG275" s="148" t="str">
        <f t="shared" si="168"/>
        <v/>
      </c>
      <c r="BH275" s="47" t="str">
        <f t="shared" si="195"/>
        <v/>
      </c>
      <c r="BI275" s="48" t="str">
        <f>IF(ISBLANK(BJ275),"",VLOOKUP(BH275,OutputOsiris!$A$9:$A$1008,1,FALSE))</f>
        <v/>
      </c>
      <c r="BJ275" s="111"/>
      <c r="BK275" s="78"/>
      <c r="BL275" s="148" t="str">
        <f t="shared" si="169"/>
        <v/>
      </c>
      <c r="BM275" s="47" t="str">
        <f t="shared" si="196"/>
        <v/>
      </c>
      <c r="BN275" s="48" t="str">
        <f>IF(ISBLANK(BO275),"",VLOOKUP(BM275,OutputOsiris!$A$9:$A$1008,1,FALSE))</f>
        <v/>
      </c>
      <c r="BO275" s="111"/>
      <c r="BP275" s="78"/>
      <c r="BQ275" s="148" t="str">
        <f t="shared" si="170"/>
        <v/>
      </c>
      <c r="BR275" s="47" t="str">
        <f t="shared" si="197"/>
        <v/>
      </c>
      <c r="BS275" s="48" t="str">
        <f>IF(ISBLANK(BT275),"",VLOOKUP(BR275,OutputOsiris!$A$9:$A$1008,1,FALSE))</f>
        <v/>
      </c>
      <c r="BT275" s="111"/>
      <c r="BU275" s="78"/>
      <c r="BV275" s="148" t="str">
        <f t="shared" si="171"/>
        <v/>
      </c>
      <c r="BW275" s="47" t="str">
        <f t="shared" si="198"/>
        <v/>
      </c>
      <c r="BX275" s="48" t="str">
        <f>IF(ISBLANK(BY275),"",VLOOKUP(BW275,OutputOsiris!$A$9:$A$1008,1,FALSE))</f>
        <v/>
      </c>
      <c r="BY275" s="111"/>
      <c r="BZ275" s="78"/>
      <c r="CA275" s="148" t="str">
        <f t="shared" si="172"/>
        <v/>
      </c>
    </row>
    <row r="276" spans="1:79" x14ac:dyDescent="0.2">
      <c r="A276" s="47" t="str">
        <f>IF($H$1="Score",IF(OutputOsiris!A276&lt;&gt;"9999999",OutputOsiris!A276,""),"")</f>
        <v/>
      </c>
      <c r="B276" s="76" t="str">
        <f t="shared" si="173"/>
        <v/>
      </c>
      <c r="C276" s="143" t="str">
        <f t="shared" si="174"/>
        <v/>
      </c>
      <c r="D276" s="47" t="str">
        <f>IF($H$1="Cijfer",IF(OutputOsiris!A276&lt;&gt;"9999999",OutputOsiris!A276,""),"")</f>
        <v/>
      </c>
      <c r="E276" s="76" t="str">
        <f t="shared" si="175"/>
        <v/>
      </c>
      <c r="F276" s="143" t="str">
        <f t="shared" si="176"/>
        <v/>
      </c>
      <c r="G276" s="47" t="str">
        <f>IF(ISBLANK(OutputOsiris!B276),"",OutputOsiris!B276)</f>
        <v/>
      </c>
      <c r="H276" s="47">
        <f>IF(AND($AG$7&gt;0,OutputOsiris!$A276&lt;&gt;"9999999"),VLOOKUP(OutputOsiris!A276,$AD$9:$AG$1008,4,FALSE),"")</f>
        <v>0</v>
      </c>
      <c r="I276" s="47">
        <f t="shared" si="177"/>
        <v>0</v>
      </c>
      <c r="J276" s="47">
        <f>IF(AND($AL$7&gt;0,OutputOsiris!$A276&lt;&gt;"9999999"),VLOOKUP(OutputOsiris!A276,$AI$9:$AL$1008,4,FALSE),"")</f>
        <v>0</v>
      </c>
      <c r="K276" s="47">
        <f t="shared" si="178"/>
        <v>0</v>
      </c>
      <c r="L276" s="47" t="str">
        <f>IF(AND($AQ$7&gt;0,OutputOsiris!$A276&lt;&gt;"9999999"),VLOOKUP(OutputOsiris!A276,$AN$9:$AQ$1008,4,FALSE),"")</f>
        <v/>
      </c>
      <c r="M276" s="47" t="str">
        <f t="shared" si="179"/>
        <v/>
      </c>
      <c r="N276" s="47" t="str">
        <f>IF(AND($AV$7&gt;0,OutputOsiris!$A276&lt;&gt;"9999999"),VLOOKUP(OutputOsiris!A276,$AS$9:$AV$1008,4,FALSE),"")</f>
        <v/>
      </c>
      <c r="O276" s="47" t="str">
        <f t="shared" si="180"/>
        <v/>
      </c>
      <c r="P276" s="47" t="str">
        <f>IF(AND($BA$7&gt;0,OutputOsiris!$A276&lt;&gt;"9999999"),VLOOKUP(OutputOsiris!A276,$AX$9:$BA$1008,4,FALSE),"")</f>
        <v/>
      </c>
      <c r="Q276" s="47" t="str">
        <f t="shared" si="181"/>
        <v/>
      </c>
      <c r="R276" s="47" t="str">
        <f>IF(AND($BF$7&gt;0,OutputOsiris!$A276&lt;&gt;"9999999"),VLOOKUP(OutputOsiris!A276,$BC$9:$BF$1008,4,FALSE),"")</f>
        <v/>
      </c>
      <c r="S276" s="47" t="str">
        <f t="shared" si="182"/>
        <v/>
      </c>
      <c r="T276" s="47" t="str">
        <f>IF(AND($BK$7&gt;0,OutputOsiris!$A276&lt;&gt;"9999999"),VLOOKUP(OutputOsiris!A276,$BH$9:$BK$1008,4,FALSE),"")</f>
        <v/>
      </c>
      <c r="U276" s="47" t="str">
        <f t="shared" si="183"/>
        <v/>
      </c>
      <c r="V276" s="47" t="str">
        <f>IF(AND($BP$7&gt;0,OutputOsiris!$A276&lt;&gt;"9999999"),VLOOKUP(OutputOsiris!A276,$BM$9:$BP$1008,4,FALSE),"")</f>
        <v/>
      </c>
      <c r="W276" s="47" t="str">
        <f t="shared" si="184"/>
        <v/>
      </c>
      <c r="X276" s="47" t="str">
        <f>IF(AND($BU$7&gt;0,OutputOsiris!$A276&lt;&gt;"9999999"),VLOOKUP(OutputOsiris!A276,$BR$9:$BU$1008,4,FALSE),"")</f>
        <v/>
      </c>
      <c r="Y276" s="47" t="str">
        <f t="shared" si="185"/>
        <v/>
      </c>
      <c r="Z276" s="47" t="str">
        <f>IF(AND($BZ$7&gt;0,OutputOsiris!$A276&lt;&gt;"9999999"),VLOOKUP(OutputOsiris!A276,$BW$9:$BZ$1008,4,FALSE),"")</f>
        <v/>
      </c>
      <c r="AA276" s="47" t="str">
        <f t="shared" si="186"/>
        <v/>
      </c>
      <c r="AB276" s="47">
        <f t="shared" si="187"/>
        <v>0</v>
      </c>
      <c r="AC276" s="47">
        <f t="shared" si="188"/>
        <v>0</v>
      </c>
      <c r="AD276" s="47" t="str">
        <f t="shared" si="189"/>
        <v/>
      </c>
      <c r="AE276" s="48" t="str">
        <f>IF(ISBLANK(AF276),"",VLOOKUP(AD276,OutputOsiris!$A$9:$A$1008,1,FALSE))</f>
        <v/>
      </c>
      <c r="AF276" s="111"/>
      <c r="AG276" s="78"/>
      <c r="AH276" s="148" t="str">
        <f t="shared" si="163"/>
        <v/>
      </c>
      <c r="AI276" s="47" t="str">
        <f t="shared" si="190"/>
        <v/>
      </c>
      <c r="AJ276" s="48" t="str">
        <f>IF(ISBLANK(AK276),"",VLOOKUP(AI276,OutputOsiris!$A$9:$A$1008,1,FALSE))</f>
        <v/>
      </c>
      <c r="AK276" s="112"/>
      <c r="AL276" s="78"/>
      <c r="AM276" s="148" t="str">
        <f t="shared" si="164"/>
        <v/>
      </c>
      <c r="AN276" s="47" t="str">
        <f t="shared" si="191"/>
        <v/>
      </c>
      <c r="AO276" s="48" t="str">
        <f>IF(ISBLANK(AP276),"",VLOOKUP(AN276,OutputOsiris!$A$9:$A$1008,1,FALSE))</f>
        <v/>
      </c>
      <c r="AP276" s="111"/>
      <c r="AQ276" s="78"/>
      <c r="AR276" s="148" t="str">
        <f t="shared" si="165"/>
        <v/>
      </c>
      <c r="AS276" s="47" t="str">
        <f t="shared" si="192"/>
        <v/>
      </c>
      <c r="AT276" s="48" t="str">
        <f>IF(ISBLANK(AU276),"",VLOOKUP(AS276,OutputOsiris!$A$9:$A$1008,1,FALSE))</f>
        <v/>
      </c>
      <c r="AU276" s="111"/>
      <c r="AV276" s="78"/>
      <c r="AW276" s="148" t="str">
        <f t="shared" si="166"/>
        <v/>
      </c>
      <c r="AX276" s="47" t="str">
        <f t="shared" si="193"/>
        <v/>
      </c>
      <c r="AY276" s="48" t="str">
        <f>IF(ISBLANK(AZ276),"",VLOOKUP(AX276,OutputOsiris!$A$9:$A$1008,1,FALSE))</f>
        <v/>
      </c>
      <c r="AZ276" s="111"/>
      <c r="BA276" s="78"/>
      <c r="BB276" s="148" t="str">
        <f t="shared" si="167"/>
        <v/>
      </c>
      <c r="BC276" s="47" t="str">
        <f t="shared" si="194"/>
        <v/>
      </c>
      <c r="BD276" s="48" t="str">
        <f>IF(ISBLANK(BE276),"",VLOOKUP(BC276,OutputOsiris!$A$9:$A$1008,1,FALSE))</f>
        <v/>
      </c>
      <c r="BE276" s="111"/>
      <c r="BF276" s="78"/>
      <c r="BG276" s="148" t="str">
        <f t="shared" si="168"/>
        <v/>
      </c>
      <c r="BH276" s="47" t="str">
        <f t="shared" si="195"/>
        <v/>
      </c>
      <c r="BI276" s="48" t="str">
        <f>IF(ISBLANK(BJ276),"",VLOOKUP(BH276,OutputOsiris!$A$9:$A$1008,1,FALSE))</f>
        <v/>
      </c>
      <c r="BJ276" s="111"/>
      <c r="BK276" s="78"/>
      <c r="BL276" s="148" t="str">
        <f t="shared" si="169"/>
        <v/>
      </c>
      <c r="BM276" s="47" t="str">
        <f t="shared" si="196"/>
        <v/>
      </c>
      <c r="BN276" s="48" t="str">
        <f>IF(ISBLANK(BO276),"",VLOOKUP(BM276,OutputOsiris!$A$9:$A$1008,1,FALSE))</f>
        <v/>
      </c>
      <c r="BO276" s="111"/>
      <c r="BP276" s="78"/>
      <c r="BQ276" s="148" t="str">
        <f t="shared" si="170"/>
        <v/>
      </c>
      <c r="BR276" s="47" t="str">
        <f t="shared" si="197"/>
        <v/>
      </c>
      <c r="BS276" s="48" t="str">
        <f>IF(ISBLANK(BT276),"",VLOOKUP(BR276,OutputOsiris!$A$9:$A$1008,1,FALSE))</f>
        <v/>
      </c>
      <c r="BT276" s="111"/>
      <c r="BU276" s="78"/>
      <c r="BV276" s="148" t="str">
        <f t="shared" si="171"/>
        <v/>
      </c>
      <c r="BW276" s="47" t="str">
        <f t="shared" si="198"/>
        <v/>
      </c>
      <c r="BX276" s="48" t="str">
        <f>IF(ISBLANK(BY276),"",VLOOKUP(BW276,OutputOsiris!$A$9:$A$1008,1,FALSE))</f>
        <v/>
      </c>
      <c r="BY276" s="111"/>
      <c r="BZ276" s="78"/>
      <c r="CA276" s="148" t="str">
        <f t="shared" si="172"/>
        <v/>
      </c>
    </row>
    <row r="277" spans="1:79" x14ac:dyDescent="0.2">
      <c r="A277" s="47" t="str">
        <f>IF($H$1="Score",IF(OutputOsiris!A277&lt;&gt;"9999999",OutputOsiris!A277,""),"")</f>
        <v/>
      </c>
      <c r="B277" s="76" t="str">
        <f t="shared" si="173"/>
        <v/>
      </c>
      <c r="C277" s="143" t="str">
        <f t="shared" si="174"/>
        <v/>
      </c>
      <c r="D277" s="47" t="str">
        <f>IF($H$1="Cijfer",IF(OutputOsiris!A277&lt;&gt;"9999999",OutputOsiris!A277,""),"")</f>
        <v/>
      </c>
      <c r="E277" s="76" t="str">
        <f t="shared" si="175"/>
        <v/>
      </c>
      <c r="F277" s="143" t="str">
        <f t="shared" si="176"/>
        <v/>
      </c>
      <c r="G277" s="47" t="str">
        <f>IF(ISBLANK(OutputOsiris!B277),"",OutputOsiris!B277)</f>
        <v/>
      </c>
      <c r="H277" s="47">
        <f>IF(AND($AG$7&gt;0,OutputOsiris!$A277&lt;&gt;"9999999"),VLOOKUP(OutputOsiris!A277,$AD$9:$AG$1008,4,FALSE),"")</f>
        <v>0</v>
      </c>
      <c r="I277" s="47">
        <f t="shared" si="177"/>
        <v>0</v>
      </c>
      <c r="J277" s="47">
        <f>IF(AND($AL$7&gt;0,OutputOsiris!$A277&lt;&gt;"9999999"),VLOOKUP(OutputOsiris!A277,$AI$9:$AL$1008,4,FALSE),"")</f>
        <v>0</v>
      </c>
      <c r="K277" s="47">
        <f t="shared" si="178"/>
        <v>0</v>
      </c>
      <c r="L277" s="47" t="str">
        <f>IF(AND($AQ$7&gt;0,OutputOsiris!$A277&lt;&gt;"9999999"),VLOOKUP(OutputOsiris!A277,$AN$9:$AQ$1008,4,FALSE),"")</f>
        <v/>
      </c>
      <c r="M277" s="47" t="str">
        <f t="shared" si="179"/>
        <v/>
      </c>
      <c r="N277" s="47" t="str">
        <f>IF(AND($AV$7&gt;0,OutputOsiris!$A277&lt;&gt;"9999999"),VLOOKUP(OutputOsiris!A277,$AS$9:$AV$1008,4,FALSE),"")</f>
        <v/>
      </c>
      <c r="O277" s="47" t="str">
        <f t="shared" si="180"/>
        <v/>
      </c>
      <c r="P277" s="47" t="str">
        <f>IF(AND($BA$7&gt;0,OutputOsiris!$A277&lt;&gt;"9999999"),VLOOKUP(OutputOsiris!A277,$AX$9:$BA$1008,4,FALSE),"")</f>
        <v/>
      </c>
      <c r="Q277" s="47" t="str">
        <f t="shared" si="181"/>
        <v/>
      </c>
      <c r="R277" s="47" t="str">
        <f>IF(AND($BF$7&gt;0,OutputOsiris!$A277&lt;&gt;"9999999"),VLOOKUP(OutputOsiris!A277,$BC$9:$BF$1008,4,FALSE),"")</f>
        <v/>
      </c>
      <c r="S277" s="47" t="str">
        <f t="shared" si="182"/>
        <v/>
      </c>
      <c r="T277" s="47" t="str">
        <f>IF(AND($BK$7&gt;0,OutputOsiris!$A277&lt;&gt;"9999999"),VLOOKUP(OutputOsiris!A277,$BH$9:$BK$1008,4,FALSE),"")</f>
        <v/>
      </c>
      <c r="U277" s="47" t="str">
        <f t="shared" si="183"/>
        <v/>
      </c>
      <c r="V277" s="47" t="str">
        <f>IF(AND($BP$7&gt;0,OutputOsiris!$A277&lt;&gt;"9999999"),VLOOKUP(OutputOsiris!A277,$BM$9:$BP$1008,4,FALSE),"")</f>
        <v/>
      </c>
      <c r="W277" s="47" t="str">
        <f t="shared" si="184"/>
        <v/>
      </c>
      <c r="X277" s="47" t="str">
        <f>IF(AND($BU$7&gt;0,OutputOsiris!$A277&lt;&gt;"9999999"),VLOOKUP(OutputOsiris!A277,$BR$9:$BU$1008,4,FALSE),"")</f>
        <v/>
      </c>
      <c r="Y277" s="47" t="str">
        <f t="shared" si="185"/>
        <v/>
      </c>
      <c r="Z277" s="47" t="str">
        <f>IF(AND($BZ$7&gt;0,OutputOsiris!$A277&lt;&gt;"9999999"),VLOOKUP(OutputOsiris!A277,$BW$9:$BZ$1008,4,FALSE),"")</f>
        <v/>
      </c>
      <c r="AA277" s="47" t="str">
        <f t="shared" si="186"/>
        <v/>
      </c>
      <c r="AB277" s="47">
        <f t="shared" si="187"/>
        <v>0</v>
      </c>
      <c r="AC277" s="47">
        <f t="shared" si="188"/>
        <v>0</v>
      </c>
      <c r="AD277" s="47" t="str">
        <f t="shared" si="189"/>
        <v/>
      </c>
      <c r="AE277" s="48" t="str">
        <f>IF(ISBLANK(AF277),"",VLOOKUP(AD277,OutputOsiris!$A$9:$A$1008,1,FALSE))</f>
        <v/>
      </c>
      <c r="AF277" s="111"/>
      <c r="AG277" s="78"/>
      <c r="AH277" s="148" t="str">
        <f t="shared" si="163"/>
        <v/>
      </c>
      <c r="AI277" s="47" t="str">
        <f t="shared" si="190"/>
        <v/>
      </c>
      <c r="AJ277" s="48" t="str">
        <f>IF(ISBLANK(AK277),"",VLOOKUP(AI277,OutputOsiris!$A$9:$A$1008,1,FALSE))</f>
        <v/>
      </c>
      <c r="AK277" s="112"/>
      <c r="AL277" s="78"/>
      <c r="AM277" s="148" t="str">
        <f t="shared" si="164"/>
        <v/>
      </c>
      <c r="AN277" s="47" t="str">
        <f t="shared" si="191"/>
        <v/>
      </c>
      <c r="AO277" s="48" t="str">
        <f>IF(ISBLANK(AP277),"",VLOOKUP(AN277,OutputOsiris!$A$9:$A$1008,1,FALSE))</f>
        <v/>
      </c>
      <c r="AP277" s="111"/>
      <c r="AQ277" s="78"/>
      <c r="AR277" s="148" t="str">
        <f t="shared" si="165"/>
        <v/>
      </c>
      <c r="AS277" s="47" t="str">
        <f t="shared" si="192"/>
        <v/>
      </c>
      <c r="AT277" s="48" t="str">
        <f>IF(ISBLANK(AU277),"",VLOOKUP(AS277,OutputOsiris!$A$9:$A$1008,1,FALSE))</f>
        <v/>
      </c>
      <c r="AU277" s="111"/>
      <c r="AV277" s="78"/>
      <c r="AW277" s="148" t="str">
        <f t="shared" si="166"/>
        <v/>
      </c>
      <c r="AX277" s="47" t="str">
        <f t="shared" si="193"/>
        <v/>
      </c>
      <c r="AY277" s="48" t="str">
        <f>IF(ISBLANK(AZ277),"",VLOOKUP(AX277,OutputOsiris!$A$9:$A$1008,1,FALSE))</f>
        <v/>
      </c>
      <c r="AZ277" s="111"/>
      <c r="BA277" s="78"/>
      <c r="BB277" s="148" t="str">
        <f t="shared" si="167"/>
        <v/>
      </c>
      <c r="BC277" s="47" t="str">
        <f t="shared" si="194"/>
        <v/>
      </c>
      <c r="BD277" s="48" t="str">
        <f>IF(ISBLANK(BE277),"",VLOOKUP(BC277,OutputOsiris!$A$9:$A$1008,1,FALSE))</f>
        <v/>
      </c>
      <c r="BE277" s="111"/>
      <c r="BF277" s="78"/>
      <c r="BG277" s="148" t="str">
        <f t="shared" si="168"/>
        <v/>
      </c>
      <c r="BH277" s="47" t="str">
        <f t="shared" si="195"/>
        <v/>
      </c>
      <c r="BI277" s="48" t="str">
        <f>IF(ISBLANK(BJ277),"",VLOOKUP(BH277,OutputOsiris!$A$9:$A$1008,1,FALSE))</f>
        <v/>
      </c>
      <c r="BJ277" s="111"/>
      <c r="BK277" s="78"/>
      <c r="BL277" s="148" t="str">
        <f t="shared" si="169"/>
        <v/>
      </c>
      <c r="BM277" s="47" t="str">
        <f t="shared" si="196"/>
        <v/>
      </c>
      <c r="BN277" s="48" t="str">
        <f>IF(ISBLANK(BO277),"",VLOOKUP(BM277,OutputOsiris!$A$9:$A$1008,1,FALSE))</f>
        <v/>
      </c>
      <c r="BO277" s="111"/>
      <c r="BP277" s="78"/>
      <c r="BQ277" s="148" t="str">
        <f t="shared" si="170"/>
        <v/>
      </c>
      <c r="BR277" s="47" t="str">
        <f t="shared" si="197"/>
        <v/>
      </c>
      <c r="BS277" s="48" t="str">
        <f>IF(ISBLANK(BT277),"",VLOOKUP(BR277,OutputOsiris!$A$9:$A$1008,1,FALSE))</f>
        <v/>
      </c>
      <c r="BT277" s="111"/>
      <c r="BU277" s="78"/>
      <c r="BV277" s="148" t="str">
        <f t="shared" si="171"/>
        <v/>
      </c>
      <c r="BW277" s="47" t="str">
        <f t="shared" si="198"/>
        <v/>
      </c>
      <c r="BX277" s="48" t="str">
        <f>IF(ISBLANK(BY277),"",VLOOKUP(BW277,OutputOsiris!$A$9:$A$1008,1,FALSE))</f>
        <v/>
      </c>
      <c r="BY277" s="111"/>
      <c r="BZ277" s="78"/>
      <c r="CA277" s="148" t="str">
        <f t="shared" si="172"/>
        <v/>
      </c>
    </row>
    <row r="278" spans="1:79" x14ac:dyDescent="0.2">
      <c r="A278" s="47" t="str">
        <f>IF($H$1="Score",IF(OutputOsiris!A278&lt;&gt;"9999999",OutputOsiris!A278,""),"")</f>
        <v/>
      </c>
      <c r="B278" s="76" t="str">
        <f t="shared" si="173"/>
        <v/>
      </c>
      <c r="C278" s="143" t="str">
        <f t="shared" si="174"/>
        <v/>
      </c>
      <c r="D278" s="47" t="str">
        <f>IF($H$1="Cijfer",IF(OutputOsiris!A278&lt;&gt;"9999999",OutputOsiris!A278,""),"")</f>
        <v/>
      </c>
      <c r="E278" s="76" t="str">
        <f t="shared" si="175"/>
        <v/>
      </c>
      <c r="F278" s="143" t="str">
        <f t="shared" si="176"/>
        <v/>
      </c>
      <c r="G278" s="47" t="str">
        <f>IF(ISBLANK(OutputOsiris!B278),"",OutputOsiris!B278)</f>
        <v/>
      </c>
      <c r="H278" s="47">
        <f>IF(AND($AG$7&gt;0,OutputOsiris!$A278&lt;&gt;"9999999"),VLOOKUP(OutputOsiris!A278,$AD$9:$AG$1008,4,FALSE),"")</f>
        <v>0</v>
      </c>
      <c r="I278" s="47">
        <f t="shared" si="177"/>
        <v>0</v>
      </c>
      <c r="J278" s="47">
        <f>IF(AND($AL$7&gt;0,OutputOsiris!$A278&lt;&gt;"9999999"),VLOOKUP(OutputOsiris!A278,$AI$9:$AL$1008,4,FALSE),"")</f>
        <v>0</v>
      </c>
      <c r="K278" s="47">
        <f t="shared" si="178"/>
        <v>0</v>
      </c>
      <c r="L278" s="47" t="str">
        <f>IF(AND($AQ$7&gt;0,OutputOsiris!$A278&lt;&gt;"9999999"),VLOOKUP(OutputOsiris!A278,$AN$9:$AQ$1008,4,FALSE),"")</f>
        <v/>
      </c>
      <c r="M278" s="47" t="str">
        <f t="shared" si="179"/>
        <v/>
      </c>
      <c r="N278" s="47" t="str">
        <f>IF(AND($AV$7&gt;0,OutputOsiris!$A278&lt;&gt;"9999999"),VLOOKUP(OutputOsiris!A278,$AS$9:$AV$1008,4,FALSE),"")</f>
        <v/>
      </c>
      <c r="O278" s="47" t="str">
        <f t="shared" si="180"/>
        <v/>
      </c>
      <c r="P278" s="47" t="str">
        <f>IF(AND($BA$7&gt;0,OutputOsiris!$A278&lt;&gt;"9999999"),VLOOKUP(OutputOsiris!A278,$AX$9:$BA$1008,4,FALSE),"")</f>
        <v/>
      </c>
      <c r="Q278" s="47" t="str">
        <f t="shared" si="181"/>
        <v/>
      </c>
      <c r="R278" s="47" t="str">
        <f>IF(AND($BF$7&gt;0,OutputOsiris!$A278&lt;&gt;"9999999"),VLOOKUP(OutputOsiris!A278,$BC$9:$BF$1008,4,FALSE),"")</f>
        <v/>
      </c>
      <c r="S278" s="47" t="str">
        <f t="shared" si="182"/>
        <v/>
      </c>
      <c r="T278" s="47" t="str">
        <f>IF(AND($BK$7&gt;0,OutputOsiris!$A278&lt;&gt;"9999999"),VLOOKUP(OutputOsiris!A278,$BH$9:$BK$1008,4,FALSE),"")</f>
        <v/>
      </c>
      <c r="U278" s="47" t="str">
        <f t="shared" si="183"/>
        <v/>
      </c>
      <c r="V278" s="47" t="str">
        <f>IF(AND($BP$7&gt;0,OutputOsiris!$A278&lt;&gt;"9999999"),VLOOKUP(OutputOsiris!A278,$BM$9:$BP$1008,4,FALSE),"")</f>
        <v/>
      </c>
      <c r="W278" s="47" t="str">
        <f t="shared" si="184"/>
        <v/>
      </c>
      <c r="X278" s="47" t="str">
        <f>IF(AND($BU$7&gt;0,OutputOsiris!$A278&lt;&gt;"9999999"),VLOOKUP(OutputOsiris!A278,$BR$9:$BU$1008,4,FALSE),"")</f>
        <v/>
      </c>
      <c r="Y278" s="47" t="str">
        <f t="shared" si="185"/>
        <v/>
      </c>
      <c r="Z278" s="47" t="str">
        <f>IF(AND($BZ$7&gt;0,OutputOsiris!$A278&lt;&gt;"9999999"),VLOOKUP(OutputOsiris!A278,$BW$9:$BZ$1008,4,FALSE),"")</f>
        <v/>
      </c>
      <c r="AA278" s="47" t="str">
        <f t="shared" si="186"/>
        <v/>
      </c>
      <c r="AB278" s="47">
        <f t="shared" si="187"/>
        <v>0</v>
      </c>
      <c r="AC278" s="47">
        <f t="shared" si="188"/>
        <v>0</v>
      </c>
      <c r="AD278" s="47" t="str">
        <f t="shared" si="189"/>
        <v/>
      </c>
      <c r="AE278" s="48" t="str">
        <f>IF(ISBLANK(AF278),"",VLOOKUP(AD278,OutputOsiris!$A$9:$A$1008,1,FALSE))</f>
        <v/>
      </c>
      <c r="AF278" s="111"/>
      <c r="AG278" s="78"/>
      <c r="AH278" s="148" t="str">
        <f t="shared" si="163"/>
        <v/>
      </c>
      <c r="AI278" s="47" t="str">
        <f t="shared" si="190"/>
        <v/>
      </c>
      <c r="AJ278" s="48" t="str">
        <f>IF(ISBLANK(AK278),"",VLOOKUP(AI278,OutputOsiris!$A$9:$A$1008,1,FALSE))</f>
        <v/>
      </c>
      <c r="AK278" s="112"/>
      <c r="AL278" s="78"/>
      <c r="AM278" s="148" t="str">
        <f t="shared" si="164"/>
        <v/>
      </c>
      <c r="AN278" s="47" t="str">
        <f t="shared" si="191"/>
        <v/>
      </c>
      <c r="AO278" s="48" t="str">
        <f>IF(ISBLANK(AP278),"",VLOOKUP(AN278,OutputOsiris!$A$9:$A$1008,1,FALSE))</f>
        <v/>
      </c>
      <c r="AP278" s="111"/>
      <c r="AQ278" s="78"/>
      <c r="AR278" s="148" t="str">
        <f t="shared" si="165"/>
        <v/>
      </c>
      <c r="AS278" s="47" t="str">
        <f t="shared" si="192"/>
        <v/>
      </c>
      <c r="AT278" s="48" t="str">
        <f>IF(ISBLANK(AU278),"",VLOOKUP(AS278,OutputOsiris!$A$9:$A$1008,1,FALSE))</f>
        <v/>
      </c>
      <c r="AU278" s="111"/>
      <c r="AV278" s="78"/>
      <c r="AW278" s="148" t="str">
        <f t="shared" si="166"/>
        <v/>
      </c>
      <c r="AX278" s="47" t="str">
        <f t="shared" si="193"/>
        <v/>
      </c>
      <c r="AY278" s="48" t="str">
        <f>IF(ISBLANK(AZ278),"",VLOOKUP(AX278,OutputOsiris!$A$9:$A$1008,1,FALSE))</f>
        <v/>
      </c>
      <c r="AZ278" s="111"/>
      <c r="BA278" s="78"/>
      <c r="BB278" s="148" t="str">
        <f t="shared" si="167"/>
        <v/>
      </c>
      <c r="BC278" s="47" t="str">
        <f t="shared" si="194"/>
        <v/>
      </c>
      <c r="BD278" s="48" t="str">
        <f>IF(ISBLANK(BE278),"",VLOOKUP(BC278,OutputOsiris!$A$9:$A$1008,1,FALSE))</f>
        <v/>
      </c>
      <c r="BE278" s="111"/>
      <c r="BF278" s="78"/>
      <c r="BG278" s="148" t="str">
        <f t="shared" si="168"/>
        <v/>
      </c>
      <c r="BH278" s="47" t="str">
        <f t="shared" si="195"/>
        <v/>
      </c>
      <c r="BI278" s="48" t="str">
        <f>IF(ISBLANK(BJ278),"",VLOOKUP(BH278,OutputOsiris!$A$9:$A$1008,1,FALSE))</f>
        <v/>
      </c>
      <c r="BJ278" s="111"/>
      <c r="BK278" s="78"/>
      <c r="BL278" s="148" t="str">
        <f t="shared" si="169"/>
        <v/>
      </c>
      <c r="BM278" s="47" t="str">
        <f t="shared" si="196"/>
        <v/>
      </c>
      <c r="BN278" s="48" t="str">
        <f>IF(ISBLANK(BO278),"",VLOOKUP(BM278,OutputOsiris!$A$9:$A$1008,1,FALSE))</f>
        <v/>
      </c>
      <c r="BO278" s="111"/>
      <c r="BP278" s="78"/>
      <c r="BQ278" s="148" t="str">
        <f t="shared" si="170"/>
        <v/>
      </c>
      <c r="BR278" s="47" t="str">
        <f t="shared" si="197"/>
        <v/>
      </c>
      <c r="BS278" s="48" t="str">
        <f>IF(ISBLANK(BT278),"",VLOOKUP(BR278,OutputOsiris!$A$9:$A$1008,1,FALSE))</f>
        <v/>
      </c>
      <c r="BT278" s="111"/>
      <c r="BU278" s="78"/>
      <c r="BV278" s="148" t="str">
        <f t="shared" si="171"/>
        <v/>
      </c>
      <c r="BW278" s="47" t="str">
        <f t="shared" si="198"/>
        <v/>
      </c>
      <c r="BX278" s="48" t="str">
        <f>IF(ISBLANK(BY278),"",VLOOKUP(BW278,OutputOsiris!$A$9:$A$1008,1,FALSE))</f>
        <v/>
      </c>
      <c r="BY278" s="111"/>
      <c r="BZ278" s="78"/>
      <c r="CA278" s="148" t="str">
        <f t="shared" si="172"/>
        <v/>
      </c>
    </row>
    <row r="279" spans="1:79" x14ac:dyDescent="0.2">
      <c r="A279" s="47" t="str">
        <f>IF($H$1="Score",IF(OutputOsiris!A279&lt;&gt;"9999999",OutputOsiris!A279,""),"")</f>
        <v/>
      </c>
      <c r="B279" s="76" t="str">
        <f t="shared" si="173"/>
        <v/>
      </c>
      <c r="C279" s="143" t="str">
        <f t="shared" si="174"/>
        <v/>
      </c>
      <c r="D279" s="47" t="str">
        <f>IF($H$1="Cijfer",IF(OutputOsiris!A279&lt;&gt;"9999999",OutputOsiris!A279,""),"")</f>
        <v/>
      </c>
      <c r="E279" s="76" t="str">
        <f t="shared" si="175"/>
        <v/>
      </c>
      <c r="F279" s="143" t="str">
        <f t="shared" si="176"/>
        <v/>
      </c>
      <c r="G279" s="47" t="str">
        <f>IF(ISBLANK(OutputOsiris!B279),"",OutputOsiris!B279)</f>
        <v/>
      </c>
      <c r="H279" s="47">
        <f>IF(AND($AG$7&gt;0,OutputOsiris!$A279&lt;&gt;"9999999"),VLOOKUP(OutputOsiris!A279,$AD$9:$AG$1008,4,FALSE),"")</f>
        <v>0</v>
      </c>
      <c r="I279" s="47">
        <f t="shared" si="177"/>
        <v>0</v>
      </c>
      <c r="J279" s="47">
        <f>IF(AND($AL$7&gt;0,OutputOsiris!$A279&lt;&gt;"9999999"),VLOOKUP(OutputOsiris!A279,$AI$9:$AL$1008,4,FALSE),"")</f>
        <v>0</v>
      </c>
      <c r="K279" s="47">
        <f t="shared" si="178"/>
        <v>0</v>
      </c>
      <c r="L279" s="47" t="str">
        <f>IF(AND($AQ$7&gt;0,OutputOsiris!$A279&lt;&gt;"9999999"),VLOOKUP(OutputOsiris!A279,$AN$9:$AQ$1008,4,FALSE),"")</f>
        <v/>
      </c>
      <c r="M279" s="47" t="str">
        <f t="shared" si="179"/>
        <v/>
      </c>
      <c r="N279" s="47" t="str">
        <f>IF(AND($AV$7&gt;0,OutputOsiris!$A279&lt;&gt;"9999999"),VLOOKUP(OutputOsiris!A279,$AS$9:$AV$1008,4,FALSE),"")</f>
        <v/>
      </c>
      <c r="O279" s="47" t="str">
        <f t="shared" si="180"/>
        <v/>
      </c>
      <c r="P279" s="47" t="str">
        <f>IF(AND($BA$7&gt;0,OutputOsiris!$A279&lt;&gt;"9999999"),VLOOKUP(OutputOsiris!A279,$AX$9:$BA$1008,4,FALSE),"")</f>
        <v/>
      </c>
      <c r="Q279" s="47" t="str">
        <f t="shared" si="181"/>
        <v/>
      </c>
      <c r="R279" s="47" t="str">
        <f>IF(AND($BF$7&gt;0,OutputOsiris!$A279&lt;&gt;"9999999"),VLOOKUP(OutputOsiris!A279,$BC$9:$BF$1008,4,FALSE),"")</f>
        <v/>
      </c>
      <c r="S279" s="47" t="str">
        <f t="shared" si="182"/>
        <v/>
      </c>
      <c r="T279" s="47" t="str">
        <f>IF(AND($BK$7&gt;0,OutputOsiris!$A279&lt;&gt;"9999999"),VLOOKUP(OutputOsiris!A279,$BH$9:$BK$1008,4,FALSE),"")</f>
        <v/>
      </c>
      <c r="U279" s="47" t="str">
        <f t="shared" si="183"/>
        <v/>
      </c>
      <c r="V279" s="47" t="str">
        <f>IF(AND($BP$7&gt;0,OutputOsiris!$A279&lt;&gt;"9999999"),VLOOKUP(OutputOsiris!A279,$BM$9:$BP$1008,4,FALSE),"")</f>
        <v/>
      </c>
      <c r="W279" s="47" t="str">
        <f t="shared" si="184"/>
        <v/>
      </c>
      <c r="X279" s="47" t="str">
        <f>IF(AND($BU$7&gt;0,OutputOsiris!$A279&lt;&gt;"9999999"),VLOOKUP(OutputOsiris!A279,$BR$9:$BU$1008,4,FALSE),"")</f>
        <v/>
      </c>
      <c r="Y279" s="47" t="str">
        <f t="shared" si="185"/>
        <v/>
      </c>
      <c r="Z279" s="47" t="str">
        <f>IF(AND($BZ$7&gt;0,OutputOsiris!$A279&lt;&gt;"9999999"),VLOOKUP(OutputOsiris!A279,$BW$9:$BZ$1008,4,FALSE),"")</f>
        <v/>
      </c>
      <c r="AA279" s="47" t="str">
        <f t="shared" si="186"/>
        <v/>
      </c>
      <c r="AB279" s="47">
        <f t="shared" si="187"/>
        <v>0</v>
      </c>
      <c r="AC279" s="47">
        <f t="shared" si="188"/>
        <v>0</v>
      </c>
      <c r="AD279" s="47" t="str">
        <f t="shared" si="189"/>
        <v/>
      </c>
      <c r="AE279" s="48" t="str">
        <f>IF(ISBLANK(AF279),"",VLOOKUP(AD279,OutputOsiris!$A$9:$A$1008,1,FALSE))</f>
        <v/>
      </c>
      <c r="AF279" s="111"/>
      <c r="AG279" s="78"/>
      <c r="AH279" s="148" t="str">
        <f t="shared" si="163"/>
        <v/>
      </c>
      <c r="AI279" s="47" t="str">
        <f t="shared" si="190"/>
        <v/>
      </c>
      <c r="AJ279" s="48" t="str">
        <f>IF(ISBLANK(AK279),"",VLOOKUP(AI279,OutputOsiris!$A$9:$A$1008,1,FALSE))</f>
        <v/>
      </c>
      <c r="AK279" s="112"/>
      <c r="AL279" s="78"/>
      <c r="AM279" s="148" t="str">
        <f t="shared" si="164"/>
        <v/>
      </c>
      <c r="AN279" s="47" t="str">
        <f t="shared" si="191"/>
        <v/>
      </c>
      <c r="AO279" s="48" t="str">
        <f>IF(ISBLANK(AP279),"",VLOOKUP(AN279,OutputOsiris!$A$9:$A$1008,1,FALSE))</f>
        <v/>
      </c>
      <c r="AP279" s="111"/>
      <c r="AQ279" s="78"/>
      <c r="AR279" s="148" t="str">
        <f t="shared" si="165"/>
        <v/>
      </c>
      <c r="AS279" s="47" t="str">
        <f t="shared" si="192"/>
        <v/>
      </c>
      <c r="AT279" s="48" t="str">
        <f>IF(ISBLANK(AU279),"",VLOOKUP(AS279,OutputOsiris!$A$9:$A$1008,1,FALSE))</f>
        <v/>
      </c>
      <c r="AU279" s="111"/>
      <c r="AV279" s="78"/>
      <c r="AW279" s="148" t="str">
        <f t="shared" si="166"/>
        <v/>
      </c>
      <c r="AX279" s="47" t="str">
        <f t="shared" si="193"/>
        <v/>
      </c>
      <c r="AY279" s="48" t="str">
        <f>IF(ISBLANK(AZ279),"",VLOOKUP(AX279,OutputOsiris!$A$9:$A$1008,1,FALSE))</f>
        <v/>
      </c>
      <c r="AZ279" s="111"/>
      <c r="BA279" s="78"/>
      <c r="BB279" s="148" t="str">
        <f t="shared" si="167"/>
        <v/>
      </c>
      <c r="BC279" s="47" t="str">
        <f t="shared" si="194"/>
        <v/>
      </c>
      <c r="BD279" s="48" t="str">
        <f>IF(ISBLANK(BE279),"",VLOOKUP(BC279,OutputOsiris!$A$9:$A$1008,1,FALSE))</f>
        <v/>
      </c>
      <c r="BE279" s="111"/>
      <c r="BF279" s="78"/>
      <c r="BG279" s="148" t="str">
        <f t="shared" si="168"/>
        <v/>
      </c>
      <c r="BH279" s="47" t="str">
        <f t="shared" si="195"/>
        <v/>
      </c>
      <c r="BI279" s="48" t="str">
        <f>IF(ISBLANK(BJ279),"",VLOOKUP(BH279,OutputOsiris!$A$9:$A$1008,1,FALSE))</f>
        <v/>
      </c>
      <c r="BJ279" s="111"/>
      <c r="BK279" s="78"/>
      <c r="BL279" s="148" t="str">
        <f t="shared" si="169"/>
        <v/>
      </c>
      <c r="BM279" s="47" t="str">
        <f t="shared" si="196"/>
        <v/>
      </c>
      <c r="BN279" s="48" t="str">
        <f>IF(ISBLANK(BO279),"",VLOOKUP(BM279,OutputOsiris!$A$9:$A$1008,1,FALSE))</f>
        <v/>
      </c>
      <c r="BO279" s="111"/>
      <c r="BP279" s="78"/>
      <c r="BQ279" s="148" t="str">
        <f t="shared" si="170"/>
        <v/>
      </c>
      <c r="BR279" s="47" t="str">
        <f t="shared" si="197"/>
        <v/>
      </c>
      <c r="BS279" s="48" t="str">
        <f>IF(ISBLANK(BT279),"",VLOOKUP(BR279,OutputOsiris!$A$9:$A$1008,1,FALSE))</f>
        <v/>
      </c>
      <c r="BT279" s="111"/>
      <c r="BU279" s="78"/>
      <c r="BV279" s="148" t="str">
        <f t="shared" si="171"/>
        <v/>
      </c>
      <c r="BW279" s="47" t="str">
        <f t="shared" si="198"/>
        <v/>
      </c>
      <c r="BX279" s="48" t="str">
        <f>IF(ISBLANK(BY279),"",VLOOKUP(BW279,OutputOsiris!$A$9:$A$1008,1,FALSE))</f>
        <v/>
      </c>
      <c r="BY279" s="111"/>
      <c r="BZ279" s="78"/>
      <c r="CA279" s="148" t="str">
        <f t="shared" si="172"/>
        <v/>
      </c>
    </row>
    <row r="280" spans="1:79" x14ac:dyDescent="0.2">
      <c r="A280" s="47" t="str">
        <f>IF($H$1="Score",IF(OutputOsiris!A280&lt;&gt;"9999999",OutputOsiris!A280,""),"")</f>
        <v/>
      </c>
      <c r="B280" s="76" t="str">
        <f t="shared" si="173"/>
        <v/>
      </c>
      <c r="C280" s="143" t="str">
        <f t="shared" si="174"/>
        <v/>
      </c>
      <c r="D280" s="47" t="str">
        <f>IF($H$1="Cijfer",IF(OutputOsiris!A280&lt;&gt;"9999999",OutputOsiris!A280,""),"")</f>
        <v/>
      </c>
      <c r="E280" s="76" t="str">
        <f t="shared" si="175"/>
        <v/>
      </c>
      <c r="F280" s="143" t="str">
        <f t="shared" si="176"/>
        <v/>
      </c>
      <c r="G280" s="47" t="str">
        <f>IF(ISBLANK(OutputOsiris!B280),"",OutputOsiris!B280)</f>
        <v/>
      </c>
      <c r="H280" s="47">
        <f>IF(AND($AG$7&gt;0,OutputOsiris!$A280&lt;&gt;"9999999"),VLOOKUP(OutputOsiris!A280,$AD$9:$AG$1008,4,FALSE),"")</f>
        <v>0</v>
      </c>
      <c r="I280" s="47">
        <f t="shared" si="177"/>
        <v>0</v>
      </c>
      <c r="J280" s="47">
        <f>IF(AND($AL$7&gt;0,OutputOsiris!$A280&lt;&gt;"9999999"),VLOOKUP(OutputOsiris!A280,$AI$9:$AL$1008,4,FALSE),"")</f>
        <v>0</v>
      </c>
      <c r="K280" s="47">
        <f t="shared" si="178"/>
        <v>0</v>
      </c>
      <c r="L280" s="47" t="str">
        <f>IF(AND($AQ$7&gt;0,OutputOsiris!$A280&lt;&gt;"9999999"),VLOOKUP(OutputOsiris!A280,$AN$9:$AQ$1008,4,FALSE),"")</f>
        <v/>
      </c>
      <c r="M280" s="47" t="str">
        <f t="shared" si="179"/>
        <v/>
      </c>
      <c r="N280" s="47" t="str">
        <f>IF(AND($AV$7&gt;0,OutputOsiris!$A280&lt;&gt;"9999999"),VLOOKUP(OutputOsiris!A280,$AS$9:$AV$1008,4,FALSE),"")</f>
        <v/>
      </c>
      <c r="O280" s="47" t="str">
        <f t="shared" si="180"/>
        <v/>
      </c>
      <c r="P280" s="47" t="str">
        <f>IF(AND($BA$7&gt;0,OutputOsiris!$A280&lt;&gt;"9999999"),VLOOKUP(OutputOsiris!A280,$AX$9:$BA$1008,4,FALSE),"")</f>
        <v/>
      </c>
      <c r="Q280" s="47" t="str">
        <f t="shared" si="181"/>
        <v/>
      </c>
      <c r="R280" s="47" t="str">
        <f>IF(AND($BF$7&gt;0,OutputOsiris!$A280&lt;&gt;"9999999"),VLOOKUP(OutputOsiris!A280,$BC$9:$BF$1008,4,FALSE),"")</f>
        <v/>
      </c>
      <c r="S280" s="47" t="str">
        <f t="shared" si="182"/>
        <v/>
      </c>
      <c r="T280" s="47" t="str">
        <f>IF(AND($BK$7&gt;0,OutputOsiris!$A280&lt;&gt;"9999999"),VLOOKUP(OutputOsiris!A280,$BH$9:$BK$1008,4,FALSE),"")</f>
        <v/>
      </c>
      <c r="U280" s="47" t="str">
        <f t="shared" si="183"/>
        <v/>
      </c>
      <c r="V280" s="47" t="str">
        <f>IF(AND($BP$7&gt;0,OutputOsiris!$A280&lt;&gt;"9999999"),VLOOKUP(OutputOsiris!A280,$BM$9:$BP$1008,4,FALSE),"")</f>
        <v/>
      </c>
      <c r="W280" s="47" t="str">
        <f t="shared" si="184"/>
        <v/>
      </c>
      <c r="X280" s="47" t="str">
        <f>IF(AND($BU$7&gt;0,OutputOsiris!$A280&lt;&gt;"9999999"),VLOOKUP(OutputOsiris!A280,$BR$9:$BU$1008,4,FALSE),"")</f>
        <v/>
      </c>
      <c r="Y280" s="47" t="str">
        <f t="shared" si="185"/>
        <v/>
      </c>
      <c r="Z280" s="47" t="str">
        <f>IF(AND($BZ$7&gt;0,OutputOsiris!$A280&lt;&gt;"9999999"),VLOOKUP(OutputOsiris!A280,$BW$9:$BZ$1008,4,FALSE),"")</f>
        <v/>
      </c>
      <c r="AA280" s="47" t="str">
        <f t="shared" si="186"/>
        <v/>
      </c>
      <c r="AB280" s="47">
        <f t="shared" si="187"/>
        <v>0</v>
      </c>
      <c r="AC280" s="47">
        <f t="shared" si="188"/>
        <v>0</v>
      </c>
      <c r="AD280" s="47" t="str">
        <f t="shared" si="189"/>
        <v/>
      </c>
      <c r="AE280" s="48" t="str">
        <f>IF(ISBLANK(AF280),"",VLOOKUP(AD280,OutputOsiris!$A$9:$A$1008,1,FALSE))</f>
        <v/>
      </c>
      <c r="AF280" s="111"/>
      <c r="AG280" s="78"/>
      <c r="AH280" s="148" t="str">
        <f t="shared" si="163"/>
        <v/>
      </c>
      <c r="AI280" s="47" t="str">
        <f t="shared" si="190"/>
        <v/>
      </c>
      <c r="AJ280" s="48" t="str">
        <f>IF(ISBLANK(AK280),"",VLOOKUP(AI280,OutputOsiris!$A$9:$A$1008,1,FALSE))</f>
        <v/>
      </c>
      <c r="AK280" s="112"/>
      <c r="AL280" s="78"/>
      <c r="AM280" s="148" t="str">
        <f t="shared" si="164"/>
        <v/>
      </c>
      <c r="AN280" s="47" t="str">
        <f t="shared" si="191"/>
        <v/>
      </c>
      <c r="AO280" s="48" t="str">
        <f>IF(ISBLANK(AP280),"",VLOOKUP(AN280,OutputOsiris!$A$9:$A$1008,1,FALSE))</f>
        <v/>
      </c>
      <c r="AP280" s="111"/>
      <c r="AQ280" s="78"/>
      <c r="AR280" s="148" t="str">
        <f t="shared" si="165"/>
        <v/>
      </c>
      <c r="AS280" s="47" t="str">
        <f t="shared" si="192"/>
        <v/>
      </c>
      <c r="AT280" s="48" t="str">
        <f>IF(ISBLANK(AU280),"",VLOOKUP(AS280,OutputOsiris!$A$9:$A$1008,1,FALSE))</f>
        <v/>
      </c>
      <c r="AU280" s="111"/>
      <c r="AV280" s="78"/>
      <c r="AW280" s="148" t="str">
        <f t="shared" si="166"/>
        <v/>
      </c>
      <c r="AX280" s="47" t="str">
        <f t="shared" si="193"/>
        <v/>
      </c>
      <c r="AY280" s="48" t="str">
        <f>IF(ISBLANK(AZ280),"",VLOOKUP(AX280,OutputOsiris!$A$9:$A$1008,1,FALSE))</f>
        <v/>
      </c>
      <c r="AZ280" s="111"/>
      <c r="BA280" s="78"/>
      <c r="BB280" s="148" t="str">
        <f t="shared" si="167"/>
        <v/>
      </c>
      <c r="BC280" s="47" t="str">
        <f t="shared" si="194"/>
        <v/>
      </c>
      <c r="BD280" s="48" t="str">
        <f>IF(ISBLANK(BE280),"",VLOOKUP(BC280,OutputOsiris!$A$9:$A$1008,1,FALSE))</f>
        <v/>
      </c>
      <c r="BE280" s="111"/>
      <c r="BF280" s="78"/>
      <c r="BG280" s="148" t="str">
        <f t="shared" si="168"/>
        <v/>
      </c>
      <c r="BH280" s="47" t="str">
        <f t="shared" si="195"/>
        <v/>
      </c>
      <c r="BI280" s="48" t="str">
        <f>IF(ISBLANK(BJ280),"",VLOOKUP(BH280,OutputOsiris!$A$9:$A$1008,1,FALSE))</f>
        <v/>
      </c>
      <c r="BJ280" s="111"/>
      <c r="BK280" s="78"/>
      <c r="BL280" s="148" t="str">
        <f t="shared" si="169"/>
        <v/>
      </c>
      <c r="BM280" s="47" t="str">
        <f t="shared" si="196"/>
        <v/>
      </c>
      <c r="BN280" s="48" t="str">
        <f>IF(ISBLANK(BO280),"",VLOOKUP(BM280,OutputOsiris!$A$9:$A$1008,1,FALSE))</f>
        <v/>
      </c>
      <c r="BO280" s="111"/>
      <c r="BP280" s="78"/>
      <c r="BQ280" s="148" t="str">
        <f t="shared" si="170"/>
        <v/>
      </c>
      <c r="BR280" s="47" t="str">
        <f t="shared" si="197"/>
        <v/>
      </c>
      <c r="BS280" s="48" t="str">
        <f>IF(ISBLANK(BT280),"",VLOOKUP(BR280,OutputOsiris!$A$9:$A$1008,1,FALSE))</f>
        <v/>
      </c>
      <c r="BT280" s="111"/>
      <c r="BU280" s="78"/>
      <c r="BV280" s="148" t="str">
        <f t="shared" si="171"/>
        <v/>
      </c>
      <c r="BW280" s="47" t="str">
        <f t="shared" si="198"/>
        <v/>
      </c>
      <c r="BX280" s="48" t="str">
        <f>IF(ISBLANK(BY280),"",VLOOKUP(BW280,OutputOsiris!$A$9:$A$1008,1,FALSE))</f>
        <v/>
      </c>
      <c r="BY280" s="111"/>
      <c r="BZ280" s="78"/>
      <c r="CA280" s="148" t="str">
        <f t="shared" si="172"/>
        <v/>
      </c>
    </row>
    <row r="281" spans="1:79" x14ac:dyDescent="0.2">
      <c r="A281" s="47" t="str">
        <f>IF($H$1="Score",IF(OutputOsiris!A281&lt;&gt;"9999999",OutputOsiris!A281,""),"")</f>
        <v/>
      </c>
      <c r="B281" s="76" t="str">
        <f t="shared" si="173"/>
        <v/>
      </c>
      <c r="C281" s="143" t="str">
        <f t="shared" si="174"/>
        <v/>
      </c>
      <c r="D281" s="47" t="str">
        <f>IF($H$1="Cijfer",IF(OutputOsiris!A281&lt;&gt;"9999999",OutputOsiris!A281,""),"")</f>
        <v/>
      </c>
      <c r="E281" s="76" t="str">
        <f t="shared" si="175"/>
        <v/>
      </c>
      <c r="F281" s="143" t="str">
        <f t="shared" si="176"/>
        <v/>
      </c>
      <c r="G281" s="47" t="str">
        <f>IF(ISBLANK(OutputOsiris!B281),"",OutputOsiris!B281)</f>
        <v/>
      </c>
      <c r="H281" s="47">
        <f>IF(AND($AG$7&gt;0,OutputOsiris!$A281&lt;&gt;"9999999"),VLOOKUP(OutputOsiris!A281,$AD$9:$AG$1008,4,FALSE),"")</f>
        <v>0</v>
      </c>
      <c r="I281" s="47">
        <f t="shared" si="177"/>
        <v>0</v>
      </c>
      <c r="J281" s="47">
        <f>IF(AND($AL$7&gt;0,OutputOsiris!$A281&lt;&gt;"9999999"),VLOOKUP(OutputOsiris!A281,$AI$9:$AL$1008,4,FALSE),"")</f>
        <v>0</v>
      </c>
      <c r="K281" s="47">
        <f t="shared" si="178"/>
        <v>0</v>
      </c>
      <c r="L281" s="47" t="str">
        <f>IF(AND($AQ$7&gt;0,OutputOsiris!$A281&lt;&gt;"9999999"),VLOOKUP(OutputOsiris!A281,$AN$9:$AQ$1008,4,FALSE),"")</f>
        <v/>
      </c>
      <c r="M281" s="47" t="str">
        <f t="shared" si="179"/>
        <v/>
      </c>
      <c r="N281" s="47" t="str">
        <f>IF(AND($AV$7&gt;0,OutputOsiris!$A281&lt;&gt;"9999999"),VLOOKUP(OutputOsiris!A281,$AS$9:$AV$1008,4,FALSE),"")</f>
        <v/>
      </c>
      <c r="O281" s="47" t="str">
        <f t="shared" si="180"/>
        <v/>
      </c>
      <c r="P281" s="47" t="str">
        <f>IF(AND($BA$7&gt;0,OutputOsiris!$A281&lt;&gt;"9999999"),VLOOKUP(OutputOsiris!A281,$AX$9:$BA$1008,4,FALSE),"")</f>
        <v/>
      </c>
      <c r="Q281" s="47" t="str">
        <f t="shared" si="181"/>
        <v/>
      </c>
      <c r="R281" s="47" t="str">
        <f>IF(AND($BF$7&gt;0,OutputOsiris!$A281&lt;&gt;"9999999"),VLOOKUP(OutputOsiris!A281,$BC$9:$BF$1008,4,FALSE),"")</f>
        <v/>
      </c>
      <c r="S281" s="47" t="str">
        <f t="shared" si="182"/>
        <v/>
      </c>
      <c r="T281" s="47" t="str">
        <f>IF(AND($BK$7&gt;0,OutputOsiris!$A281&lt;&gt;"9999999"),VLOOKUP(OutputOsiris!A281,$BH$9:$BK$1008,4,FALSE),"")</f>
        <v/>
      </c>
      <c r="U281" s="47" t="str">
        <f t="shared" si="183"/>
        <v/>
      </c>
      <c r="V281" s="47" t="str">
        <f>IF(AND($BP$7&gt;0,OutputOsiris!$A281&lt;&gt;"9999999"),VLOOKUP(OutputOsiris!A281,$BM$9:$BP$1008,4,FALSE),"")</f>
        <v/>
      </c>
      <c r="W281" s="47" t="str">
        <f t="shared" si="184"/>
        <v/>
      </c>
      <c r="X281" s="47" t="str">
        <f>IF(AND($BU$7&gt;0,OutputOsiris!$A281&lt;&gt;"9999999"),VLOOKUP(OutputOsiris!A281,$BR$9:$BU$1008,4,FALSE),"")</f>
        <v/>
      </c>
      <c r="Y281" s="47" t="str">
        <f t="shared" si="185"/>
        <v/>
      </c>
      <c r="Z281" s="47" t="str">
        <f>IF(AND($BZ$7&gt;0,OutputOsiris!$A281&lt;&gt;"9999999"),VLOOKUP(OutputOsiris!A281,$BW$9:$BZ$1008,4,FALSE),"")</f>
        <v/>
      </c>
      <c r="AA281" s="47" t="str">
        <f t="shared" si="186"/>
        <v/>
      </c>
      <c r="AB281" s="47">
        <f t="shared" si="187"/>
        <v>0</v>
      </c>
      <c r="AC281" s="47">
        <f t="shared" si="188"/>
        <v>0</v>
      </c>
      <c r="AD281" s="47" t="str">
        <f t="shared" si="189"/>
        <v/>
      </c>
      <c r="AE281" s="48" t="str">
        <f>IF(ISBLANK(AF281),"",VLOOKUP(AD281,OutputOsiris!$A$9:$A$1008,1,FALSE))</f>
        <v/>
      </c>
      <c r="AF281" s="111"/>
      <c r="AG281" s="78"/>
      <c r="AH281" s="148" t="str">
        <f t="shared" si="163"/>
        <v/>
      </c>
      <c r="AI281" s="47" t="str">
        <f t="shared" si="190"/>
        <v/>
      </c>
      <c r="AJ281" s="48" t="str">
        <f>IF(ISBLANK(AK281),"",VLOOKUP(AI281,OutputOsiris!$A$9:$A$1008,1,FALSE))</f>
        <v/>
      </c>
      <c r="AK281" s="112"/>
      <c r="AL281" s="78"/>
      <c r="AM281" s="148" t="str">
        <f t="shared" si="164"/>
        <v/>
      </c>
      <c r="AN281" s="47" t="str">
        <f t="shared" si="191"/>
        <v/>
      </c>
      <c r="AO281" s="48" t="str">
        <f>IF(ISBLANK(AP281),"",VLOOKUP(AN281,OutputOsiris!$A$9:$A$1008,1,FALSE))</f>
        <v/>
      </c>
      <c r="AP281" s="111"/>
      <c r="AQ281" s="78"/>
      <c r="AR281" s="148" t="str">
        <f t="shared" si="165"/>
        <v/>
      </c>
      <c r="AS281" s="47" t="str">
        <f t="shared" si="192"/>
        <v/>
      </c>
      <c r="AT281" s="48" t="str">
        <f>IF(ISBLANK(AU281),"",VLOOKUP(AS281,OutputOsiris!$A$9:$A$1008,1,FALSE))</f>
        <v/>
      </c>
      <c r="AU281" s="111"/>
      <c r="AV281" s="78"/>
      <c r="AW281" s="148" t="str">
        <f t="shared" si="166"/>
        <v/>
      </c>
      <c r="AX281" s="47" t="str">
        <f t="shared" si="193"/>
        <v/>
      </c>
      <c r="AY281" s="48" t="str">
        <f>IF(ISBLANK(AZ281),"",VLOOKUP(AX281,OutputOsiris!$A$9:$A$1008,1,FALSE))</f>
        <v/>
      </c>
      <c r="AZ281" s="111"/>
      <c r="BA281" s="78"/>
      <c r="BB281" s="148" t="str">
        <f t="shared" si="167"/>
        <v/>
      </c>
      <c r="BC281" s="47" t="str">
        <f t="shared" si="194"/>
        <v/>
      </c>
      <c r="BD281" s="48" t="str">
        <f>IF(ISBLANK(BE281),"",VLOOKUP(BC281,OutputOsiris!$A$9:$A$1008,1,FALSE))</f>
        <v/>
      </c>
      <c r="BE281" s="111"/>
      <c r="BF281" s="78"/>
      <c r="BG281" s="148" t="str">
        <f t="shared" si="168"/>
        <v/>
      </c>
      <c r="BH281" s="47" t="str">
        <f t="shared" si="195"/>
        <v/>
      </c>
      <c r="BI281" s="48" t="str">
        <f>IF(ISBLANK(BJ281),"",VLOOKUP(BH281,OutputOsiris!$A$9:$A$1008,1,FALSE))</f>
        <v/>
      </c>
      <c r="BJ281" s="111"/>
      <c r="BK281" s="78"/>
      <c r="BL281" s="148" t="str">
        <f t="shared" si="169"/>
        <v/>
      </c>
      <c r="BM281" s="47" t="str">
        <f t="shared" si="196"/>
        <v/>
      </c>
      <c r="BN281" s="48" t="str">
        <f>IF(ISBLANK(BO281),"",VLOOKUP(BM281,OutputOsiris!$A$9:$A$1008,1,FALSE))</f>
        <v/>
      </c>
      <c r="BO281" s="111"/>
      <c r="BP281" s="78"/>
      <c r="BQ281" s="148" t="str">
        <f t="shared" si="170"/>
        <v/>
      </c>
      <c r="BR281" s="47" t="str">
        <f t="shared" si="197"/>
        <v/>
      </c>
      <c r="BS281" s="48" t="str">
        <f>IF(ISBLANK(BT281),"",VLOOKUP(BR281,OutputOsiris!$A$9:$A$1008,1,FALSE))</f>
        <v/>
      </c>
      <c r="BT281" s="111"/>
      <c r="BU281" s="78"/>
      <c r="BV281" s="148" t="str">
        <f t="shared" si="171"/>
        <v/>
      </c>
      <c r="BW281" s="47" t="str">
        <f t="shared" si="198"/>
        <v/>
      </c>
      <c r="BX281" s="48" t="str">
        <f>IF(ISBLANK(BY281),"",VLOOKUP(BW281,OutputOsiris!$A$9:$A$1008,1,FALSE))</f>
        <v/>
      </c>
      <c r="BY281" s="111"/>
      <c r="BZ281" s="78"/>
      <c r="CA281" s="148" t="str">
        <f t="shared" si="172"/>
        <v/>
      </c>
    </row>
    <row r="282" spans="1:79" x14ac:dyDescent="0.2">
      <c r="A282" s="47" t="str">
        <f>IF($H$1="Score",IF(OutputOsiris!A282&lt;&gt;"9999999",OutputOsiris!A282,""),"")</f>
        <v/>
      </c>
      <c r="B282" s="76" t="str">
        <f t="shared" si="173"/>
        <v/>
      </c>
      <c r="C282" s="143" t="str">
        <f t="shared" si="174"/>
        <v/>
      </c>
      <c r="D282" s="47" t="str">
        <f>IF($H$1="Cijfer",IF(OutputOsiris!A282&lt;&gt;"9999999",OutputOsiris!A282,""),"")</f>
        <v/>
      </c>
      <c r="E282" s="76" t="str">
        <f t="shared" si="175"/>
        <v/>
      </c>
      <c r="F282" s="143" t="str">
        <f t="shared" si="176"/>
        <v/>
      </c>
      <c r="G282" s="47" t="str">
        <f>IF(ISBLANK(OutputOsiris!B282),"",OutputOsiris!B282)</f>
        <v/>
      </c>
      <c r="H282" s="47">
        <f>IF(AND($AG$7&gt;0,OutputOsiris!$A282&lt;&gt;"9999999"),VLOOKUP(OutputOsiris!A282,$AD$9:$AG$1008,4,FALSE),"")</f>
        <v>0</v>
      </c>
      <c r="I282" s="47">
        <f t="shared" si="177"/>
        <v>0</v>
      </c>
      <c r="J282" s="47">
        <f>IF(AND($AL$7&gt;0,OutputOsiris!$A282&lt;&gt;"9999999"),VLOOKUP(OutputOsiris!A282,$AI$9:$AL$1008,4,FALSE),"")</f>
        <v>0</v>
      </c>
      <c r="K282" s="47">
        <f t="shared" si="178"/>
        <v>0</v>
      </c>
      <c r="L282" s="47" t="str">
        <f>IF(AND($AQ$7&gt;0,OutputOsiris!$A282&lt;&gt;"9999999"),VLOOKUP(OutputOsiris!A282,$AN$9:$AQ$1008,4,FALSE),"")</f>
        <v/>
      </c>
      <c r="M282" s="47" t="str">
        <f t="shared" si="179"/>
        <v/>
      </c>
      <c r="N282" s="47" t="str">
        <f>IF(AND($AV$7&gt;0,OutputOsiris!$A282&lt;&gt;"9999999"),VLOOKUP(OutputOsiris!A282,$AS$9:$AV$1008,4,FALSE),"")</f>
        <v/>
      </c>
      <c r="O282" s="47" t="str">
        <f t="shared" si="180"/>
        <v/>
      </c>
      <c r="P282" s="47" t="str">
        <f>IF(AND($BA$7&gt;0,OutputOsiris!$A282&lt;&gt;"9999999"),VLOOKUP(OutputOsiris!A282,$AX$9:$BA$1008,4,FALSE),"")</f>
        <v/>
      </c>
      <c r="Q282" s="47" t="str">
        <f t="shared" si="181"/>
        <v/>
      </c>
      <c r="R282" s="47" t="str">
        <f>IF(AND($BF$7&gt;0,OutputOsiris!$A282&lt;&gt;"9999999"),VLOOKUP(OutputOsiris!A282,$BC$9:$BF$1008,4,FALSE),"")</f>
        <v/>
      </c>
      <c r="S282" s="47" t="str">
        <f t="shared" si="182"/>
        <v/>
      </c>
      <c r="T282" s="47" t="str">
        <f>IF(AND($BK$7&gt;0,OutputOsiris!$A282&lt;&gt;"9999999"),VLOOKUP(OutputOsiris!A282,$BH$9:$BK$1008,4,FALSE),"")</f>
        <v/>
      </c>
      <c r="U282" s="47" t="str">
        <f t="shared" si="183"/>
        <v/>
      </c>
      <c r="V282" s="47" t="str">
        <f>IF(AND($BP$7&gt;0,OutputOsiris!$A282&lt;&gt;"9999999"),VLOOKUP(OutputOsiris!A282,$BM$9:$BP$1008,4,FALSE),"")</f>
        <v/>
      </c>
      <c r="W282" s="47" t="str">
        <f t="shared" si="184"/>
        <v/>
      </c>
      <c r="X282" s="47" t="str">
        <f>IF(AND($BU$7&gt;0,OutputOsiris!$A282&lt;&gt;"9999999"),VLOOKUP(OutputOsiris!A282,$BR$9:$BU$1008,4,FALSE),"")</f>
        <v/>
      </c>
      <c r="Y282" s="47" t="str">
        <f t="shared" si="185"/>
        <v/>
      </c>
      <c r="Z282" s="47" t="str">
        <f>IF(AND($BZ$7&gt;0,OutputOsiris!$A282&lt;&gt;"9999999"),VLOOKUP(OutputOsiris!A282,$BW$9:$BZ$1008,4,FALSE),"")</f>
        <v/>
      </c>
      <c r="AA282" s="47" t="str">
        <f t="shared" si="186"/>
        <v/>
      </c>
      <c r="AB282" s="47">
        <f t="shared" si="187"/>
        <v>0</v>
      </c>
      <c r="AC282" s="47">
        <f t="shared" si="188"/>
        <v>0</v>
      </c>
      <c r="AD282" s="47" t="str">
        <f t="shared" si="189"/>
        <v/>
      </c>
      <c r="AE282" s="48" t="str">
        <f>IF(ISBLANK(AF282),"",VLOOKUP(AD282,OutputOsiris!$A$9:$A$1008,1,FALSE))</f>
        <v/>
      </c>
      <c r="AF282" s="111"/>
      <c r="AG282" s="78"/>
      <c r="AH282" s="148" t="str">
        <f t="shared" si="163"/>
        <v/>
      </c>
      <c r="AI282" s="47" t="str">
        <f t="shared" si="190"/>
        <v/>
      </c>
      <c r="AJ282" s="48" t="str">
        <f>IF(ISBLANK(AK282),"",VLOOKUP(AI282,OutputOsiris!$A$9:$A$1008,1,FALSE))</f>
        <v/>
      </c>
      <c r="AK282" s="112"/>
      <c r="AL282" s="78"/>
      <c r="AM282" s="148" t="str">
        <f t="shared" si="164"/>
        <v/>
      </c>
      <c r="AN282" s="47" t="str">
        <f t="shared" si="191"/>
        <v/>
      </c>
      <c r="AO282" s="48" t="str">
        <f>IF(ISBLANK(AP282),"",VLOOKUP(AN282,OutputOsiris!$A$9:$A$1008,1,FALSE))</f>
        <v/>
      </c>
      <c r="AP282" s="111"/>
      <c r="AQ282" s="78"/>
      <c r="AR282" s="148" t="str">
        <f t="shared" si="165"/>
        <v/>
      </c>
      <c r="AS282" s="47" t="str">
        <f t="shared" si="192"/>
        <v/>
      </c>
      <c r="AT282" s="48" t="str">
        <f>IF(ISBLANK(AU282),"",VLOOKUP(AS282,OutputOsiris!$A$9:$A$1008,1,FALSE))</f>
        <v/>
      </c>
      <c r="AU282" s="111"/>
      <c r="AV282" s="78"/>
      <c r="AW282" s="148" t="str">
        <f t="shared" si="166"/>
        <v/>
      </c>
      <c r="AX282" s="47" t="str">
        <f t="shared" si="193"/>
        <v/>
      </c>
      <c r="AY282" s="48" t="str">
        <f>IF(ISBLANK(AZ282),"",VLOOKUP(AX282,OutputOsiris!$A$9:$A$1008,1,FALSE))</f>
        <v/>
      </c>
      <c r="AZ282" s="111"/>
      <c r="BA282" s="78"/>
      <c r="BB282" s="148" t="str">
        <f t="shared" si="167"/>
        <v/>
      </c>
      <c r="BC282" s="47" t="str">
        <f t="shared" si="194"/>
        <v/>
      </c>
      <c r="BD282" s="48" t="str">
        <f>IF(ISBLANK(BE282),"",VLOOKUP(BC282,OutputOsiris!$A$9:$A$1008,1,FALSE))</f>
        <v/>
      </c>
      <c r="BE282" s="111"/>
      <c r="BF282" s="78"/>
      <c r="BG282" s="148" t="str">
        <f t="shared" si="168"/>
        <v/>
      </c>
      <c r="BH282" s="47" t="str">
        <f t="shared" si="195"/>
        <v/>
      </c>
      <c r="BI282" s="48" t="str">
        <f>IF(ISBLANK(BJ282),"",VLOOKUP(BH282,OutputOsiris!$A$9:$A$1008,1,FALSE))</f>
        <v/>
      </c>
      <c r="BJ282" s="111"/>
      <c r="BK282" s="78"/>
      <c r="BL282" s="148" t="str">
        <f t="shared" si="169"/>
        <v/>
      </c>
      <c r="BM282" s="47" t="str">
        <f t="shared" si="196"/>
        <v/>
      </c>
      <c r="BN282" s="48" t="str">
        <f>IF(ISBLANK(BO282),"",VLOOKUP(BM282,OutputOsiris!$A$9:$A$1008,1,FALSE))</f>
        <v/>
      </c>
      <c r="BO282" s="111"/>
      <c r="BP282" s="78"/>
      <c r="BQ282" s="148" t="str">
        <f t="shared" si="170"/>
        <v/>
      </c>
      <c r="BR282" s="47" t="str">
        <f t="shared" si="197"/>
        <v/>
      </c>
      <c r="BS282" s="48" t="str">
        <f>IF(ISBLANK(BT282),"",VLOOKUP(BR282,OutputOsiris!$A$9:$A$1008,1,FALSE))</f>
        <v/>
      </c>
      <c r="BT282" s="111"/>
      <c r="BU282" s="78"/>
      <c r="BV282" s="148" t="str">
        <f t="shared" si="171"/>
        <v/>
      </c>
      <c r="BW282" s="47" t="str">
        <f t="shared" si="198"/>
        <v/>
      </c>
      <c r="BX282" s="48" t="str">
        <f>IF(ISBLANK(BY282),"",VLOOKUP(BW282,OutputOsiris!$A$9:$A$1008,1,FALSE))</f>
        <v/>
      </c>
      <c r="BY282" s="111"/>
      <c r="BZ282" s="78"/>
      <c r="CA282" s="148" t="str">
        <f t="shared" si="172"/>
        <v/>
      </c>
    </row>
    <row r="283" spans="1:79" x14ac:dyDescent="0.2">
      <c r="A283" s="47" t="str">
        <f>IF($H$1="Score",IF(OutputOsiris!A283&lt;&gt;"9999999",OutputOsiris!A283,""),"")</f>
        <v/>
      </c>
      <c r="B283" s="76" t="str">
        <f t="shared" si="173"/>
        <v/>
      </c>
      <c r="C283" s="143" t="str">
        <f t="shared" si="174"/>
        <v/>
      </c>
      <c r="D283" s="47" t="str">
        <f>IF($H$1="Cijfer",IF(OutputOsiris!A283&lt;&gt;"9999999",OutputOsiris!A283,""),"")</f>
        <v/>
      </c>
      <c r="E283" s="76" t="str">
        <f t="shared" si="175"/>
        <v/>
      </c>
      <c r="F283" s="143" t="str">
        <f t="shared" si="176"/>
        <v/>
      </c>
      <c r="G283" s="47" t="str">
        <f>IF(ISBLANK(OutputOsiris!B283),"",OutputOsiris!B283)</f>
        <v/>
      </c>
      <c r="H283" s="47">
        <f>IF(AND($AG$7&gt;0,OutputOsiris!$A283&lt;&gt;"9999999"),VLOOKUP(OutputOsiris!A283,$AD$9:$AG$1008,4,FALSE),"")</f>
        <v>0</v>
      </c>
      <c r="I283" s="47">
        <f t="shared" si="177"/>
        <v>0</v>
      </c>
      <c r="J283" s="47">
        <f>IF(AND($AL$7&gt;0,OutputOsiris!$A283&lt;&gt;"9999999"),VLOOKUP(OutputOsiris!A283,$AI$9:$AL$1008,4,FALSE),"")</f>
        <v>0</v>
      </c>
      <c r="K283" s="47">
        <f t="shared" si="178"/>
        <v>0</v>
      </c>
      <c r="L283" s="47" t="str">
        <f>IF(AND($AQ$7&gt;0,OutputOsiris!$A283&lt;&gt;"9999999"),VLOOKUP(OutputOsiris!A283,$AN$9:$AQ$1008,4,FALSE),"")</f>
        <v/>
      </c>
      <c r="M283" s="47" t="str">
        <f t="shared" si="179"/>
        <v/>
      </c>
      <c r="N283" s="47" t="str">
        <f>IF(AND($AV$7&gt;0,OutputOsiris!$A283&lt;&gt;"9999999"),VLOOKUP(OutputOsiris!A283,$AS$9:$AV$1008,4,FALSE),"")</f>
        <v/>
      </c>
      <c r="O283" s="47" t="str">
        <f t="shared" si="180"/>
        <v/>
      </c>
      <c r="P283" s="47" t="str">
        <f>IF(AND($BA$7&gt;0,OutputOsiris!$A283&lt;&gt;"9999999"),VLOOKUP(OutputOsiris!A283,$AX$9:$BA$1008,4,FALSE),"")</f>
        <v/>
      </c>
      <c r="Q283" s="47" t="str">
        <f t="shared" si="181"/>
        <v/>
      </c>
      <c r="R283" s="47" t="str">
        <f>IF(AND($BF$7&gt;0,OutputOsiris!$A283&lt;&gt;"9999999"),VLOOKUP(OutputOsiris!A283,$BC$9:$BF$1008,4,FALSE),"")</f>
        <v/>
      </c>
      <c r="S283" s="47" t="str">
        <f t="shared" si="182"/>
        <v/>
      </c>
      <c r="T283" s="47" t="str">
        <f>IF(AND($BK$7&gt;0,OutputOsiris!$A283&lt;&gt;"9999999"),VLOOKUP(OutputOsiris!A283,$BH$9:$BK$1008,4,FALSE),"")</f>
        <v/>
      </c>
      <c r="U283" s="47" t="str">
        <f t="shared" si="183"/>
        <v/>
      </c>
      <c r="V283" s="47" t="str">
        <f>IF(AND($BP$7&gt;0,OutputOsiris!$A283&lt;&gt;"9999999"),VLOOKUP(OutputOsiris!A283,$BM$9:$BP$1008,4,FALSE),"")</f>
        <v/>
      </c>
      <c r="W283" s="47" t="str">
        <f t="shared" si="184"/>
        <v/>
      </c>
      <c r="X283" s="47" t="str">
        <f>IF(AND($BU$7&gt;0,OutputOsiris!$A283&lt;&gt;"9999999"),VLOOKUP(OutputOsiris!A283,$BR$9:$BU$1008,4,FALSE),"")</f>
        <v/>
      </c>
      <c r="Y283" s="47" t="str">
        <f t="shared" si="185"/>
        <v/>
      </c>
      <c r="Z283" s="47" t="str">
        <f>IF(AND($BZ$7&gt;0,OutputOsiris!$A283&lt;&gt;"9999999"),VLOOKUP(OutputOsiris!A283,$BW$9:$BZ$1008,4,FALSE),"")</f>
        <v/>
      </c>
      <c r="AA283" s="47" t="str">
        <f t="shared" si="186"/>
        <v/>
      </c>
      <c r="AB283" s="47">
        <f t="shared" si="187"/>
        <v>0</v>
      </c>
      <c r="AC283" s="47">
        <f t="shared" si="188"/>
        <v>0</v>
      </c>
      <c r="AD283" s="47" t="str">
        <f t="shared" si="189"/>
        <v/>
      </c>
      <c r="AE283" s="48" t="str">
        <f>IF(ISBLANK(AF283),"",VLOOKUP(AD283,OutputOsiris!$A$9:$A$1008,1,FALSE))</f>
        <v/>
      </c>
      <c r="AF283" s="111"/>
      <c r="AG283" s="78"/>
      <c r="AH283" s="148" t="str">
        <f t="shared" si="163"/>
        <v/>
      </c>
      <c r="AI283" s="47" t="str">
        <f t="shared" si="190"/>
        <v/>
      </c>
      <c r="AJ283" s="48" t="str">
        <f>IF(ISBLANK(AK283),"",VLOOKUP(AI283,OutputOsiris!$A$9:$A$1008,1,FALSE))</f>
        <v/>
      </c>
      <c r="AK283" s="112"/>
      <c r="AL283" s="78"/>
      <c r="AM283" s="148" t="str">
        <f t="shared" si="164"/>
        <v/>
      </c>
      <c r="AN283" s="47" t="str">
        <f t="shared" si="191"/>
        <v/>
      </c>
      <c r="AO283" s="48" t="str">
        <f>IF(ISBLANK(AP283),"",VLOOKUP(AN283,OutputOsiris!$A$9:$A$1008,1,FALSE))</f>
        <v/>
      </c>
      <c r="AP283" s="111"/>
      <c r="AQ283" s="78"/>
      <c r="AR283" s="148" t="str">
        <f t="shared" si="165"/>
        <v/>
      </c>
      <c r="AS283" s="47" t="str">
        <f t="shared" si="192"/>
        <v/>
      </c>
      <c r="AT283" s="48" t="str">
        <f>IF(ISBLANK(AU283),"",VLOOKUP(AS283,OutputOsiris!$A$9:$A$1008,1,FALSE))</f>
        <v/>
      </c>
      <c r="AU283" s="111"/>
      <c r="AV283" s="78"/>
      <c r="AW283" s="148" t="str">
        <f t="shared" si="166"/>
        <v/>
      </c>
      <c r="AX283" s="47" t="str">
        <f t="shared" si="193"/>
        <v/>
      </c>
      <c r="AY283" s="48" t="str">
        <f>IF(ISBLANK(AZ283),"",VLOOKUP(AX283,OutputOsiris!$A$9:$A$1008,1,FALSE))</f>
        <v/>
      </c>
      <c r="AZ283" s="111"/>
      <c r="BA283" s="78"/>
      <c r="BB283" s="148" t="str">
        <f t="shared" si="167"/>
        <v/>
      </c>
      <c r="BC283" s="47" t="str">
        <f t="shared" si="194"/>
        <v/>
      </c>
      <c r="BD283" s="48" t="str">
        <f>IF(ISBLANK(BE283),"",VLOOKUP(BC283,OutputOsiris!$A$9:$A$1008,1,FALSE))</f>
        <v/>
      </c>
      <c r="BE283" s="111"/>
      <c r="BF283" s="78"/>
      <c r="BG283" s="148" t="str">
        <f t="shared" si="168"/>
        <v/>
      </c>
      <c r="BH283" s="47" t="str">
        <f t="shared" si="195"/>
        <v/>
      </c>
      <c r="BI283" s="48" t="str">
        <f>IF(ISBLANK(BJ283),"",VLOOKUP(BH283,OutputOsiris!$A$9:$A$1008,1,FALSE))</f>
        <v/>
      </c>
      <c r="BJ283" s="111"/>
      <c r="BK283" s="78"/>
      <c r="BL283" s="148" t="str">
        <f t="shared" si="169"/>
        <v/>
      </c>
      <c r="BM283" s="47" t="str">
        <f t="shared" si="196"/>
        <v/>
      </c>
      <c r="BN283" s="48" t="str">
        <f>IF(ISBLANK(BO283),"",VLOOKUP(BM283,OutputOsiris!$A$9:$A$1008,1,FALSE))</f>
        <v/>
      </c>
      <c r="BO283" s="111"/>
      <c r="BP283" s="78"/>
      <c r="BQ283" s="148" t="str">
        <f t="shared" si="170"/>
        <v/>
      </c>
      <c r="BR283" s="47" t="str">
        <f t="shared" si="197"/>
        <v/>
      </c>
      <c r="BS283" s="48" t="str">
        <f>IF(ISBLANK(BT283),"",VLOOKUP(BR283,OutputOsiris!$A$9:$A$1008,1,FALSE))</f>
        <v/>
      </c>
      <c r="BT283" s="111"/>
      <c r="BU283" s="78"/>
      <c r="BV283" s="148" t="str">
        <f t="shared" si="171"/>
        <v/>
      </c>
      <c r="BW283" s="47" t="str">
        <f t="shared" si="198"/>
        <v/>
      </c>
      <c r="BX283" s="48" t="str">
        <f>IF(ISBLANK(BY283),"",VLOOKUP(BW283,OutputOsiris!$A$9:$A$1008,1,FALSE))</f>
        <v/>
      </c>
      <c r="BY283" s="111"/>
      <c r="BZ283" s="78"/>
      <c r="CA283" s="148" t="str">
        <f t="shared" si="172"/>
        <v/>
      </c>
    </row>
    <row r="284" spans="1:79" x14ac:dyDescent="0.2">
      <c r="A284" s="47" t="str">
        <f>IF($H$1="Score",IF(OutputOsiris!A284&lt;&gt;"9999999",OutputOsiris!A284,""),"")</f>
        <v/>
      </c>
      <c r="B284" s="76" t="str">
        <f t="shared" si="173"/>
        <v/>
      </c>
      <c r="C284" s="143" t="str">
        <f t="shared" si="174"/>
        <v/>
      </c>
      <c r="D284" s="47" t="str">
        <f>IF($H$1="Cijfer",IF(OutputOsiris!A284&lt;&gt;"9999999",OutputOsiris!A284,""),"")</f>
        <v/>
      </c>
      <c r="E284" s="76" t="str">
        <f t="shared" si="175"/>
        <v/>
      </c>
      <c r="F284" s="143" t="str">
        <f t="shared" si="176"/>
        <v/>
      </c>
      <c r="G284" s="47" t="str">
        <f>IF(ISBLANK(OutputOsiris!B284),"",OutputOsiris!B284)</f>
        <v/>
      </c>
      <c r="H284" s="47">
        <f>IF(AND($AG$7&gt;0,OutputOsiris!$A284&lt;&gt;"9999999"),VLOOKUP(OutputOsiris!A284,$AD$9:$AG$1008,4,FALSE),"")</f>
        <v>0</v>
      </c>
      <c r="I284" s="47">
        <f t="shared" si="177"/>
        <v>0</v>
      </c>
      <c r="J284" s="47">
        <f>IF(AND($AL$7&gt;0,OutputOsiris!$A284&lt;&gt;"9999999"),VLOOKUP(OutputOsiris!A284,$AI$9:$AL$1008,4,FALSE),"")</f>
        <v>0</v>
      </c>
      <c r="K284" s="47">
        <f t="shared" si="178"/>
        <v>0</v>
      </c>
      <c r="L284" s="47" t="str">
        <f>IF(AND($AQ$7&gt;0,OutputOsiris!$A284&lt;&gt;"9999999"),VLOOKUP(OutputOsiris!A284,$AN$9:$AQ$1008,4,FALSE),"")</f>
        <v/>
      </c>
      <c r="M284" s="47" t="str">
        <f t="shared" si="179"/>
        <v/>
      </c>
      <c r="N284" s="47" t="str">
        <f>IF(AND($AV$7&gt;0,OutputOsiris!$A284&lt;&gt;"9999999"),VLOOKUP(OutputOsiris!A284,$AS$9:$AV$1008,4,FALSE),"")</f>
        <v/>
      </c>
      <c r="O284" s="47" t="str">
        <f t="shared" si="180"/>
        <v/>
      </c>
      <c r="P284" s="47" t="str">
        <f>IF(AND($BA$7&gt;0,OutputOsiris!$A284&lt;&gt;"9999999"),VLOOKUP(OutputOsiris!A284,$AX$9:$BA$1008,4,FALSE),"")</f>
        <v/>
      </c>
      <c r="Q284" s="47" t="str">
        <f t="shared" si="181"/>
        <v/>
      </c>
      <c r="R284" s="47" t="str">
        <f>IF(AND($BF$7&gt;0,OutputOsiris!$A284&lt;&gt;"9999999"),VLOOKUP(OutputOsiris!A284,$BC$9:$BF$1008,4,FALSE),"")</f>
        <v/>
      </c>
      <c r="S284" s="47" t="str">
        <f t="shared" si="182"/>
        <v/>
      </c>
      <c r="T284" s="47" t="str">
        <f>IF(AND($BK$7&gt;0,OutputOsiris!$A284&lt;&gt;"9999999"),VLOOKUP(OutputOsiris!A284,$BH$9:$BK$1008,4,FALSE),"")</f>
        <v/>
      </c>
      <c r="U284" s="47" t="str">
        <f t="shared" si="183"/>
        <v/>
      </c>
      <c r="V284" s="47" t="str">
        <f>IF(AND($BP$7&gt;0,OutputOsiris!$A284&lt;&gt;"9999999"),VLOOKUP(OutputOsiris!A284,$BM$9:$BP$1008,4,FALSE),"")</f>
        <v/>
      </c>
      <c r="W284" s="47" t="str">
        <f t="shared" si="184"/>
        <v/>
      </c>
      <c r="X284" s="47" t="str">
        <f>IF(AND($BU$7&gt;0,OutputOsiris!$A284&lt;&gt;"9999999"),VLOOKUP(OutputOsiris!A284,$BR$9:$BU$1008,4,FALSE),"")</f>
        <v/>
      </c>
      <c r="Y284" s="47" t="str">
        <f t="shared" si="185"/>
        <v/>
      </c>
      <c r="Z284" s="47" t="str">
        <f>IF(AND($BZ$7&gt;0,OutputOsiris!$A284&lt;&gt;"9999999"),VLOOKUP(OutputOsiris!A284,$BW$9:$BZ$1008,4,FALSE),"")</f>
        <v/>
      </c>
      <c r="AA284" s="47" t="str">
        <f t="shared" si="186"/>
        <v/>
      </c>
      <c r="AB284" s="47">
        <f t="shared" si="187"/>
        <v>0</v>
      </c>
      <c r="AC284" s="47">
        <f t="shared" si="188"/>
        <v>0</v>
      </c>
      <c r="AD284" s="47" t="str">
        <f t="shared" si="189"/>
        <v/>
      </c>
      <c r="AE284" s="48" t="str">
        <f>IF(ISBLANK(AF284),"",VLOOKUP(AD284,OutputOsiris!$A$9:$A$1008,1,FALSE))</f>
        <v/>
      </c>
      <c r="AF284" s="111"/>
      <c r="AG284" s="78"/>
      <c r="AH284" s="148" t="str">
        <f t="shared" si="163"/>
        <v/>
      </c>
      <c r="AI284" s="47" t="str">
        <f t="shared" si="190"/>
        <v/>
      </c>
      <c r="AJ284" s="48" t="str">
        <f>IF(ISBLANK(AK284),"",VLOOKUP(AI284,OutputOsiris!$A$9:$A$1008,1,FALSE))</f>
        <v/>
      </c>
      <c r="AK284" s="112"/>
      <c r="AL284" s="78"/>
      <c r="AM284" s="148" t="str">
        <f t="shared" si="164"/>
        <v/>
      </c>
      <c r="AN284" s="47" t="str">
        <f t="shared" si="191"/>
        <v/>
      </c>
      <c r="AO284" s="48" t="str">
        <f>IF(ISBLANK(AP284),"",VLOOKUP(AN284,OutputOsiris!$A$9:$A$1008,1,FALSE))</f>
        <v/>
      </c>
      <c r="AP284" s="111"/>
      <c r="AQ284" s="78"/>
      <c r="AR284" s="148" t="str">
        <f t="shared" si="165"/>
        <v/>
      </c>
      <c r="AS284" s="47" t="str">
        <f t="shared" si="192"/>
        <v/>
      </c>
      <c r="AT284" s="48" t="str">
        <f>IF(ISBLANK(AU284),"",VLOOKUP(AS284,OutputOsiris!$A$9:$A$1008,1,FALSE))</f>
        <v/>
      </c>
      <c r="AU284" s="111"/>
      <c r="AV284" s="78"/>
      <c r="AW284" s="148" t="str">
        <f t="shared" si="166"/>
        <v/>
      </c>
      <c r="AX284" s="47" t="str">
        <f t="shared" si="193"/>
        <v/>
      </c>
      <c r="AY284" s="48" t="str">
        <f>IF(ISBLANK(AZ284),"",VLOOKUP(AX284,OutputOsiris!$A$9:$A$1008,1,FALSE))</f>
        <v/>
      </c>
      <c r="AZ284" s="111"/>
      <c r="BA284" s="78"/>
      <c r="BB284" s="148" t="str">
        <f t="shared" si="167"/>
        <v/>
      </c>
      <c r="BC284" s="47" t="str">
        <f t="shared" si="194"/>
        <v/>
      </c>
      <c r="BD284" s="48" t="str">
        <f>IF(ISBLANK(BE284),"",VLOOKUP(BC284,OutputOsiris!$A$9:$A$1008,1,FALSE))</f>
        <v/>
      </c>
      <c r="BE284" s="111"/>
      <c r="BF284" s="78"/>
      <c r="BG284" s="148" t="str">
        <f t="shared" si="168"/>
        <v/>
      </c>
      <c r="BH284" s="47" t="str">
        <f t="shared" si="195"/>
        <v/>
      </c>
      <c r="BI284" s="48" t="str">
        <f>IF(ISBLANK(BJ284),"",VLOOKUP(BH284,OutputOsiris!$A$9:$A$1008,1,FALSE))</f>
        <v/>
      </c>
      <c r="BJ284" s="111"/>
      <c r="BK284" s="78"/>
      <c r="BL284" s="148" t="str">
        <f t="shared" si="169"/>
        <v/>
      </c>
      <c r="BM284" s="47" t="str">
        <f t="shared" si="196"/>
        <v/>
      </c>
      <c r="BN284" s="48" t="str">
        <f>IF(ISBLANK(BO284),"",VLOOKUP(BM284,OutputOsiris!$A$9:$A$1008,1,FALSE))</f>
        <v/>
      </c>
      <c r="BO284" s="111"/>
      <c r="BP284" s="78"/>
      <c r="BQ284" s="148" t="str">
        <f t="shared" si="170"/>
        <v/>
      </c>
      <c r="BR284" s="47" t="str">
        <f t="shared" si="197"/>
        <v/>
      </c>
      <c r="BS284" s="48" t="str">
        <f>IF(ISBLANK(BT284),"",VLOOKUP(BR284,OutputOsiris!$A$9:$A$1008,1,FALSE))</f>
        <v/>
      </c>
      <c r="BT284" s="111"/>
      <c r="BU284" s="78"/>
      <c r="BV284" s="148" t="str">
        <f t="shared" si="171"/>
        <v/>
      </c>
      <c r="BW284" s="47" t="str">
        <f t="shared" si="198"/>
        <v/>
      </c>
      <c r="BX284" s="48" t="str">
        <f>IF(ISBLANK(BY284),"",VLOOKUP(BW284,OutputOsiris!$A$9:$A$1008,1,FALSE))</f>
        <v/>
      </c>
      <c r="BY284" s="111"/>
      <c r="BZ284" s="78"/>
      <c r="CA284" s="148" t="str">
        <f t="shared" si="172"/>
        <v/>
      </c>
    </row>
    <row r="285" spans="1:79" x14ac:dyDescent="0.2">
      <c r="A285" s="47" t="str">
        <f>IF($H$1="Score",IF(OutputOsiris!A285&lt;&gt;"9999999",OutputOsiris!A285,""),"")</f>
        <v/>
      </c>
      <c r="B285" s="76" t="str">
        <f t="shared" si="173"/>
        <v/>
      </c>
      <c r="C285" s="143" t="str">
        <f t="shared" si="174"/>
        <v/>
      </c>
      <c r="D285" s="47" t="str">
        <f>IF($H$1="Cijfer",IF(OutputOsiris!A285&lt;&gt;"9999999",OutputOsiris!A285,""),"")</f>
        <v/>
      </c>
      <c r="E285" s="76" t="str">
        <f t="shared" si="175"/>
        <v/>
      </c>
      <c r="F285" s="143" t="str">
        <f t="shared" si="176"/>
        <v/>
      </c>
      <c r="G285" s="47" t="str">
        <f>IF(ISBLANK(OutputOsiris!B285),"",OutputOsiris!B285)</f>
        <v/>
      </c>
      <c r="H285" s="47">
        <f>IF(AND($AG$7&gt;0,OutputOsiris!$A285&lt;&gt;"9999999"),VLOOKUP(OutputOsiris!A285,$AD$9:$AG$1008,4,FALSE),"")</f>
        <v>0</v>
      </c>
      <c r="I285" s="47">
        <f t="shared" si="177"/>
        <v>0</v>
      </c>
      <c r="J285" s="47">
        <f>IF(AND($AL$7&gt;0,OutputOsiris!$A285&lt;&gt;"9999999"),VLOOKUP(OutputOsiris!A285,$AI$9:$AL$1008,4,FALSE),"")</f>
        <v>0</v>
      </c>
      <c r="K285" s="47">
        <f t="shared" si="178"/>
        <v>0</v>
      </c>
      <c r="L285" s="47" t="str">
        <f>IF(AND($AQ$7&gt;0,OutputOsiris!$A285&lt;&gt;"9999999"),VLOOKUP(OutputOsiris!A285,$AN$9:$AQ$1008,4,FALSE),"")</f>
        <v/>
      </c>
      <c r="M285" s="47" t="str">
        <f t="shared" si="179"/>
        <v/>
      </c>
      <c r="N285" s="47" t="str">
        <f>IF(AND($AV$7&gt;0,OutputOsiris!$A285&lt;&gt;"9999999"),VLOOKUP(OutputOsiris!A285,$AS$9:$AV$1008,4,FALSE),"")</f>
        <v/>
      </c>
      <c r="O285" s="47" t="str">
        <f t="shared" si="180"/>
        <v/>
      </c>
      <c r="P285" s="47" t="str">
        <f>IF(AND($BA$7&gt;0,OutputOsiris!$A285&lt;&gt;"9999999"),VLOOKUP(OutputOsiris!A285,$AX$9:$BA$1008,4,FALSE),"")</f>
        <v/>
      </c>
      <c r="Q285" s="47" t="str">
        <f t="shared" si="181"/>
        <v/>
      </c>
      <c r="R285" s="47" t="str">
        <f>IF(AND($BF$7&gt;0,OutputOsiris!$A285&lt;&gt;"9999999"),VLOOKUP(OutputOsiris!A285,$BC$9:$BF$1008,4,FALSE),"")</f>
        <v/>
      </c>
      <c r="S285" s="47" t="str">
        <f t="shared" si="182"/>
        <v/>
      </c>
      <c r="T285" s="47" t="str">
        <f>IF(AND($BK$7&gt;0,OutputOsiris!$A285&lt;&gt;"9999999"),VLOOKUP(OutputOsiris!A285,$BH$9:$BK$1008,4,FALSE),"")</f>
        <v/>
      </c>
      <c r="U285" s="47" t="str">
        <f t="shared" si="183"/>
        <v/>
      </c>
      <c r="V285" s="47" t="str">
        <f>IF(AND($BP$7&gt;0,OutputOsiris!$A285&lt;&gt;"9999999"),VLOOKUP(OutputOsiris!A285,$BM$9:$BP$1008,4,FALSE),"")</f>
        <v/>
      </c>
      <c r="W285" s="47" t="str">
        <f t="shared" si="184"/>
        <v/>
      </c>
      <c r="X285" s="47" t="str">
        <f>IF(AND($BU$7&gt;0,OutputOsiris!$A285&lt;&gt;"9999999"),VLOOKUP(OutputOsiris!A285,$BR$9:$BU$1008,4,FALSE),"")</f>
        <v/>
      </c>
      <c r="Y285" s="47" t="str">
        <f t="shared" si="185"/>
        <v/>
      </c>
      <c r="Z285" s="47" t="str">
        <f>IF(AND($BZ$7&gt;0,OutputOsiris!$A285&lt;&gt;"9999999"),VLOOKUP(OutputOsiris!A285,$BW$9:$BZ$1008,4,FALSE),"")</f>
        <v/>
      </c>
      <c r="AA285" s="47" t="str">
        <f t="shared" si="186"/>
        <v/>
      </c>
      <c r="AB285" s="47">
        <f t="shared" si="187"/>
        <v>0</v>
      </c>
      <c r="AC285" s="47">
        <f t="shared" si="188"/>
        <v>0</v>
      </c>
      <c r="AD285" s="47" t="str">
        <f t="shared" si="189"/>
        <v/>
      </c>
      <c r="AE285" s="48" t="str">
        <f>IF(ISBLANK(AF285),"",VLOOKUP(AD285,OutputOsiris!$A$9:$A$1008,1,FALSE))</f>
        <v/>
      </c>
      <c r="AF285" s="111"/>
      <c r="AG285" s="78"/>
      <c r="AH285" s="148" t="str">
        <f t="shared" si="163"/>
        <v/>
      </c>
      <c r="AI285" s="47" t="str">
        <f t="shared" si="190"/>
        <v/>
      </c>
      <c r="AJ285" s="48" t="str">
        <f>IF(ISBLANK(AK285),"",VLOOKUP(AI285,OutputOsiris!$A$9:$A$1008,1,FALSE))</f>
        <v/>
      </c>
      <c r="AK285" s="112"/>
      <c r="AL285" s="78"/>
      <c r="AM285" s="148" t="str">
        <f t="shared" si="164"/>
        <v/>
      </c>
      <c r="AN285" s="47" t="str">
        <f t="shared" si="191"/>
        <v/>
      </c>
      <c r="AO285" s="48" t="str">
        <f>IF(ISBLANK(AP285),"",VLOOKUP(AN285,OutputOsiris!$A$9:$A$1008,1,FALSE))</f>
        <v/>
      </c>
      <c r="AP285" s="111"/>
      <c r="AQ285" s="78"/>
      <c r="AR285" s="148" t="str">
        <f t="shared" si="165"/>
        <v/>
      </c>
      <c r="AS285" s="47" t="str">
        <f t="shared" si="192"/>
        <v/>
      </c>
      <c r="AT285" s="48" t="str">
        <f>IF(ISBLANK(AU285),"",VLOOKUP(AS285,OutputOsiris!$A$9:$A$1008,1,FALSE))</f>
        <v/>
      </c>
      <c r="AU285" s="111"/>
      <c r="AV285" s="78"/>
      <c r="AW285" s="148" t="str">
        <f t="shared" si="166"/>
        <v/>
      </c>
      <c r="AX285" s="47" t="str">
        <f t="shared" si="193"/>
        <v/>
      </c>
      <c r="AY285" s="48" t="str">
        <f>IF(ISBLANK(AZ285),"",VLOOKUP(AX285,OutputOsiris!$A$9:$A$1008,1,FALSE))</f>
        <v/>
      </c>
      <c r="AZ285" s="111"/>
      <c r="BA285" s="78"/>
      <c r="BB285" s="148" t="str">
        <f t="shared" si="167"/>
        <v/>
      </c>
      <c r="BC285" s="47" t="str">
        <f t="shared" si="194"/>
        <v/>
      </c>
      <c r="BD285" s="48" t="str">
        <f>IF(ISBLANK(BE285),"",VLOOKUP(BC285,OutputOsiris!$A$9:$A$1008,1,FALSE))</f>
        <v/>
      </c>
      <c r="BE285" s="111"/>
      <c r="BF285" s="78"/>
      <c r="BG285" s="148" t="str">
        <f t="shared" si="168"/>
        <v/>
      </c>
      <c r="BH285" s="47" t="str">
        <f t="shared" si="195"/>
        <v/>
      </c>
      <c r="BI285" s="48" t="str">
        <f>IF(ISBLANK(BJ285),"",VLOOKUP(BH285,OutputOsiris!$A$9:$A$1008,1,FALSE))</f>
        <v/>
      </c>
      <c r="BJ285" s="111"/>
      <c r="BK285" s="78"/>
      <c r="BL285" s="148" t="str">
        <f t="shared" si="169"/>
        <v/>
      </c>
      <c r="BM285" s="47" t="str">
        <f t="shared" si="196"/>
        <v/>
      </c>
      <c r="BN285" s="48" t="str">
        <f>IF(ISBLANK(BO285),"",VLOOKUP(BM285,OutputOsiris!$A$9:$A$1008,1,FALSE))</f>
        <v/>
      </c>
      <c r="BO285" s="111"/>
      <c r="BP285" s="78"/>
      <c r="BQ285" s="148" t="str">
        <f t="shared" si="170"/>
        <v/>
      </c>
      <c r="BR285" s="47" t="str">
        <f t="shared" si="197"/>
        <v/>
      </c>
      <c r="BS285" s="48" t="str">
        <f>IF(ISBLANK(BT285),"",VLOOKUP(BR285,OutputOsiris!$A$9:$A$1008,1,FALSE))</f>
        <v/>
      </c>
      <c r="BT285" s="111"/>
      <c r="BU285" s="78"/>
      <c r="BV285" s="148" t="str">
        <f t="shared" si="171"/>
        <v/>
      </c>
      <c r="BW285" s="47" t="str">
        <f t="shared" si="198"/>
        <v/>
      </c>
      <c r="BX285" s="48" t="str">
        <f>IF(ISBLANK(BY285),"",VLOOKUP(BW285,OutputOsiris!$A$9:$A$1008,1,FALSE))</f>
        <v/>
      </c>
      <c r="BY285" s="111"/>
      <c r="BZ285" s="78"/>
      <c r="CA285" s="148" t="str">
        <f t="shared" si="172"/>
        <v/>
      </c>
    </row>
    <row r="286" spans="1:79" x14ac:dyDescent="0.2">
      <c r="A286" s="47" t="str">
        <f>IF($H$1="Score",IF(OutputOsiris!A286&lt;&gt;"9999999",OutputOsiris!A286,""),"")</f>
        <v/>
      </c>
      <c r="B286" s="76" t="str">
        <f t="shared" si="173"/>
        <v/>
      </c>
      <c r="C286" s="143" t="str">
        <f t="shared" si="174"/>
        <v/>
      </c>
      <c r="D286" s="47" t="str">
        <f>IF($H$1="Cijfer",IF(OutputOsiris!A286&lt;&gt;"9999999",OutputOsiris!A286,""),"")</f>
        <v/>
      </c>
      <c r="E286" s="76" t="str">
        <f t="shared" si="175"/>
        <v/>
      </c>
      <c r="F286" s="143" t="str">
        <f t="shared" si="176"/>
        <v/>
      </c>
      <c r="G286" s="47" t="str">
        <f>IF(ISBLANK(OutputOsiris!B286),"",OutputOsiris!B286)</f>
        <v/>
      </c>
      <c r="H286" s="47">
        <f>IF(AND($AG$7&gt;0,OutputOsiris!$A286&lt;&gt;"9999999"),VLOOKUP(OutputOsiris!A286,$AD$9:$AG$1008,4,FALSE),"")</f>
        <v>0</v>
      </c>
      <c r="I286" s="47">
        <f t="shared" si="177"/>
        <v>0</v>
      </c>
      <c r="J286" s="47">
        <f>IF(AND($AL$7&gt;0,OutputOsiris!$A286&lt;&gt;"9999999"),VLOOKUP(OutputOsiris!A286,$AI$9:$AL$1008,4,FALSE),"")</f>
        <v>0</v>
      </c>
      <c r="K286" s="47">
        <f t="shared" si="178"/>
        <v>0</v>
      </c>
      <c r="L286" s="47" t="str">
        <f>IF(AND($AQ$7&gt;0,OutputOsiris!$A286&lt;&gt;"9999999"),VLOOKUP(OutputOsiris!A286,$AN$9:$AQ$1008,4,FALSE),"")</f>
        <v/>
      </c>
      <c r="M286" s="47" t="str">
        <f t="shared" si="179"/>
        <v/>
      </c>
      <c r="N286" s="47" t="str">
        <f>IF(AND($AV$7&gt;0,OutputOsiris!$A286&lt;&gt;"9999999"),VLOOKUP(OutputOsiris!A286,$AS$9:$AV$1008,4,FALSE),"")</f>
        <v/>
      </c>
      <c r="O286" s="47" t="str">
        <f t="shared" si="180"/>
        <v/>
      </c>
      <c r="P286" s="47" t="str">
        <f>IF(AND($BA$7&gt;0,OutputOsiris!$A286&lt;&gt;"9999999"),VLOOKUP(OutputOsiris!A286,$AX$9:$BA$1008,4,FALSE),"")</f>
        <v/>
      </c>
      <c r="Q286" s="47" t="str">
        <f t="shared" si="181"/>
        <v/>
      </c>
      <c r="R286" s="47" t="str">
        <f>IF(AND($BF$7&gt;0,OutputOsiris!$A286&lt;&gt;"9999999"),VLOOKUP(OutputOsiris!A286,$BC$9:$BF$1008,4,FALSE),"")</f>
        <v/>
      </c>
      <c r="S286" s="47" t="str">
        <f t="shared" si="182"/>
        <v/>
      </c>
      <c r="T286" s="47" t="str">
        <f>IF(AND($BK$7&gt;0,OutputOsiris!$A286&lt;&gt;"9999999"),VLOOKUP(OutputOsiris!A286,$BH$9:$BK$1008,4,FALSE),"")</f>
        <v/>
      </c>
      <c r="U286" s="47" t="str">
        <f t="shared" si="183"/>
        <v/>
      </c>
      <c r="V286" s="47" t="str">
        <f>IF(AND($BP$7&gt;0,OutputOsiris!$A286&lt;&gt;"9999999"),VLOOKUP(OutputOsiris!A286,$BM$9:$BP$1008,4,FALSE),"")</f>
        <v/>
      </c>
      <c r="W286" s="47" t="str">
        <f t="shared" si="184"/>
        <v/>
      </c>
      <c r="X286" s="47" t="str">
        <f>IF(AND($BU$7&gt;0,OutputOsiris!$A286&lt;&gt;"9999999"),VLOOKUP(OutputOsiris!A286,$BR$9:$BU$1008,4,FALSE),"")</f>
        <v/>
      </c>
      <c r="Y286" s="47" t="str">
        <f t="shared" si="185"/>
        <v/>
      </c>
      <c r="Z286" s="47" t="str">
        <f>IF(AND($BZ$7&gt;0,OutputOsiris!$A286&lt;&gt;"9999999"),VLOOKUP(OutputOsiris!A286,$BW$9:$BZ$1008,4,FALSE),"")</f>
        <v/>
      </c>
      <c r="AA286" s="47" t="str">
        <f t="shared" si="186"/>
        <v/>
      </c>
      <c r="AB286" s="47">
        <f t="shared" si="187"/>
        <v>0</v>
      </c>
      <c r="AC286" s="47">
        <f t="shared" si="188"/>
        <v>0</v>
      </c>
      <c r="AD286" s="47" t="str">
        <f t="shared" si="189"/>
        <v/>
      </c>
      <c r="AE286" s="48" t="str">
        <f>IF(ISBLANK(AF286),"",VLOOKUP(AD286,OutputOsiris!$A$9:$A$1008,1,FALSE))</f>
        <v/>
      </c>
      <c r="AF286" s="111"/>
      <c r="AG286" s="78"/>
      <c r="AH286" s="148" t="str">
        <f t="shared" si="163"/>
        <v/>
      </c>
      <c r="AI286" s="47" t="str">
        <f t="shared" si="190"/>
        <v/>
      </c>
      <c r="AJ286" s="48" t="str">
        <f>IF(ISBLANK(AK286),"",VLOOKUP(AI286,OutputOsiris!$A$9:$A$1008,1,FALSE))</f>
        <v/>
      </c>
      <c r="AK286" s="112"/>
      <c r="AL286" s="78"/>
      <c r="AM286" s="148" t="str">
        <f t="shared" si="164"/>
        <v/>
      </c>
      <c r="AN286" s="47" t="str">
        <f t="shared" si="191"/>
        <v/>
      </c>
      <c r="AO286" s="48" t="str">
        <f>IF(ISBLANK(AP286),"",VLOOKUP(AN286,OutputOsiris!$A$9:$A$1008,1,FALSE))</f>
        <v/>
      </c>
      <c r="AP286" s="111"/>
      <c r="AQ286" s="78"/>
      <c r="AR286" s="148" t="str">
        <f t="shared" si="165"/>
        <v/>
      </c>
      <c r="AS286" s="47" t="str">
        <f t="shared" si="192"/>
        <v/>
      </c>
      <c r="AT286" s="48" t="str">
        <f>IF(ISBLANK(AU286),"",VLOOKUP(AS286,OutputOsiris!$A$9:$A$1008,1,FALSE))</f>
        <v/>
      </c>
      <c r="AU286" s="111"/>
      <c r="AV286" s="78"/>
      <c r="AW286" s="148" t="str">
        <f t="shared" si="166"/>
        <v/>
      </c>
      <c r="AX286" s="47" t="str">
        <f t="shared" si="193"/>
        <v/>
      </c>
      <c r="AY286" s="48" t="str">
        <f>IF(ISBLANK(AZ286),"",VLOOKUP(AX286,OutputOsiris!$A$9:$A$1008,1,FALSE))</f>
        <v/>
      </c>
      <c r="AZ286" s="111"/>
      <c r="BA286" s="78"/>
      <c r="BB286" s="148" t="str">
        <f t="shared" si="167"/>
        <v/>
      </c>
      <c r="BC286" s="47" t="str">
        <f t="shared" si="194"/>
        <v/>
      </c>
      <c r="BD286" s="48" t="str">
        <f>IF(ISBLANK(BE286),"",VLOOKUP(BC286,OutputOsiris!$A$9:$A$1008,1,FALSE))</f>
        <v/>
      </c>
      <c r="BE286" s="111"/>
      <c r="BF286" s="78"/>
      <c r="BG286" s="148" t="str">
        <f t="shared" si="168"/>
        <v/>
      </c>
      <c r="BH286" s="47" t="str">
        <f t="shared" si="195"/>
        <v/>
      </c>
      <c r="BI286" s="48" t="str">
        <f>IF(ISBLANK(BJ286),"",VLOOKUP(BH286,OutputOsiris!$A$9:$A$1008,1,FALSE))</f>
        <v/>
      </c>
      <c r="BJ286" s="111"/>
      <c r="BK286" s="78"/>
      <c r="BL286" s="148" t="str">
        <f t="shared" si="169"/>
        <v/>
      </c>
      <c r="BM286" s="47" t="str">
        <f t="shared" si="196"/>
        <v/>
      </c>
      <c r="BN286" s="48" t="str">
        <f>IF(ISBLANK(BO286),"",VLOOKUP(BM286,OutputOsiris!$A$9:$A$1008,1,FALSE))</f>
        <v/>
      </c>
      <c r="BO286" s="111"/>
      <c r="BP286" s="78"/>
      <c r="BQ286" s="148" t="str">
        <f t="shared" si="170"/>
        <v/>
      </c>
      <c r="BR286" s="47" t="str">
        <f t="shared" si="197"/>
        <v/>
      </c>
      <c r="BS286" s="48" t="str">
        <f>IF(ISBLANK(BT286),"",VLOOKUP(BR286,OutputOsiris!$A$9:$A$1008,1,FALSE))</f>
        <v/>
      </c>
      <c r="BT286" s="111"/>
      <c r="BU286" s="78"/>
      <c r="BV286" s="148" t="str">
        <f t="shared" si="171"/>
        <v/>
      </c>
      <c r="BW286" s="47" t="str">
        <f t="shared" si="198"/>
        <v/>
      </c>
      <c r="BX286" s="48" t="str">
        <f>IF(ISBLANK(BY286),"",VLOOKUP(BW286,OutputOsiris!$A$9:$A$1008,1,FALSE))</f>
        <v/>
      </c>
      <c r="BY286" s="111"/>
      <c r="BZ286" s="78"/>
      <c r="CA286" s="148" t="str">
        <f t="shared" si="172"/>
        <v/>
      </c>
    </row>
    <row r="287" spans="1:79" x14ac:dyDescent="0.2">
      <c r="A287" s="47" t="str">
        <f>IF($H$1="Score",IF(OutputOsiris!A287&lt;&gt;"9999999",OutputOsiris!A287,""),"")</f>
        <v/>
      </c>
      <c r="B287" s="76" t="str">
        <f t="shared" si="173"/>
        <v/>
      </c>
      <c r="C287" s="143" t="str">
        <f t="shared" si="174"/>
        <v/>
      </c>
      <c r="D287" s="47" t="str">
        <f>IF($H$1="Cijfer",IF(OutputOsiris!A287&lt;&gt;"9999999",OutputOsiris!A287,""),"")</f>
        <v/>
      </c>
      <c r="E287" s="76" t="str">
        <f t="shared" si="175"/>
        <v/>
      </c>
      <c r="F287" s="143" t="str">
        <f t="shared" si="176"/>
        <v/>
      </c>
      <c r="G287" s="47" t="str">
        <f>IF(ISBLANK(OutputOsiris!B287),"",OutputOsiris!B287)</f>
        <v/>
      </c>
      <c r="H287" s="47">
        <f>IF(AND($AG$7&gt;0,OutputOsiris!$A287&lt;&gt;"9999999"),VLOOKUP(OutputOsiris!A287,$AD$9:$AG$1008,4,FALSE),"")</f>
        <v>0</v>
      </c>
      <c r="I287" s="47">
        <f t="shared" si="177"/>
        <v>0</v>
      </c>
      <c r="J287" s="47">
        <f>IF(AND($AL$7&gt;0,OutputOsiris!$A287&lt;&gt;"9999999"),VLOOKUP(OutputOsiris!A287,$AI$9:$AL$1008,4,FALSE),"")</f>
        <v>0</v>
      </c>
      <c r="K287" s="47">
        <f t="shared" si="178"/>
        <v>0</v>
      </c>
      <c r="L287" s="47" t="str">
        <f>IF(AND($AQ$7&gt;0,OutputOsiris!$A287&lt;&gt;"9999999"),VLOOKUP(OutputOsiris!A287,$AN$9:$AQ$1008,4,FALSE),"")</f>
        <v/>
      </c>
      <c r="M287" s="47" t="str">
        <f t="shared" si="179"/>
        <v/>
      </c>
      <c r="N287" s="47" t="str">
        <f>IF(AND($AV$7&gt;0,OutputOsiris!$A287&lt;&gt;"9999999"),VLOOKUP(OutputOsiris!A287,$AS$9:$AV$1008,4,FALSE),"")</f>
        <v/>
      </c>
      <c r="O287" s="47" t="str">
        <f t="shared" si="180"/>
        <v/>
      </c>
      <c r="P287" s="47" t="str">
        <f>IF(AND($BA$7&gt;0,OutputOsiris!$A287&lt;&gt;"9999999"),VLOOKUP(OutputOsiris!A287,$AX$9:$BA$1008,4,FALSE),"")</f>
        <v/>
      </c>
      <c r="Q287" s="47" t="str">
        <f t="shared" si="181"/>
        <v/>
      </c>
      <c r="R287" s="47" t="str">
        <f>IF(AND($BF$7&gt;0,OutputOsiris!$A287&lt;&gt;"9999999"),VLOOKUP(OutputOsiris!A287,$BC$9:$BF$1008,4,FALSE),"")</f>
        <v/>
      </c>
      <c r="S287" s="47" t="str">
        <f t="shared" si="182"/>
        <v/>
      </c>
      <c r="T287" s="47" t="str">
        <f>IF(AND($BK$7&gt;0,OutputOsiris!$A287&lt;&gt;"9999999"),VLOOKUP(OutputOsiris!A287,$BH$9:$BK$1008,4,FALSE),"")</f>
        <v/>
      </c>
      <c r="U287" s="47" t="str">
        <f t="shared" si="183"/>
        <v/>
      </c>
      <c r="V287" s="47" t="str">
        <f>IF(AND($BP$7&gt;0,OutputOsiris!$A287&lt;&gt;"9999999"),VLOOKUP(OutputOsiris!A287,$BM$9:$BP$1008,4,FALSE),"")</f>
        <v/>
      </c>
      <c r="W287" s="47" t="str">
        <f t="shared" si="184"/>
        <v/>
      </c>
      <c r="X287" s="47" t="str">
        <f>IF(AND($BU$7&gt;0,OutputOsiris!$A287&lt;&gt;"9999999"),VLOOKUP(OutputOsiris!A287,$BR$9:$BU$1008,4,FALSE),"")</f>
        <v/>
      </c>
      <c r="Y287" s="47" t="str">
        <f t="shared" si="185"/>
        <v/>
      </c>
      <c r="Z287" s="47" t="str">
        <f>IF(AND($BZ$7&gt;0,OutputOsiris!$A287&lt;&gt;"9999999"),VLOOKUP(OutputOsiris!A287,$BW$9:$BZ$1008,4,FALSE),"")</f>
        <v/>
      </c>
      <c r="AA287" s="47" t="str">
        <f t="shared" si="186"/>
        <v/>
      </c>
      <c r="AB287" s="47">
        <f t="shared" si="187"/>
        <v>0</v>
      </c>
      <c r="AC287" s="47">
        <f t="shared" si="188"/>
        <v>0</v>
      </c>
      <c r="AD287" s="47" t="str">
        <f t="shared" si="189"/>
        <v/>
      </c>
      <c r="AE287" s="48" t="str">
        <f>IF(ISBLANK(AF287),"",VLOOKUP(AD287,OutputOsiris!$A$9:$A$1008,1,FALSE))</f>
        <v/>
      </c>
      <c r="AF287" s="111"/>
      <c r="AG287" s="78"/>
      <c r="AH287" s="148" t="str">
        <f t="shared" si="163"/>
        <v/>
      </c>
      <c r="AI287" s="47" t="str">
        <f t="shared" si="190"/>
        <v/>
      </c>
      <c r="AJ287" s="48" t="str">
        <f>IF(ISBLANK(AK287),"",VLOOKUP(AI287,OutputOsiris!$A$9:$A$1008,1,FALSE))</f>
        <v/>
      </c>
      <c r="AK287" s="112"/>
      <c r="AL287" s="78"/>
      <c r="AM287" s="148" t="str">
        <f t="shared" si="164"/>
        <v/>
      </c>
      <c r="AN287" s="47" t="str">
        <f t="shared" si="191"/>
        <v/>
      </c>
      <c r="AO287" s="48" t="str">
        <f>IF(ISBLANK(AP287),"",VLOOKUP(AN287,OutputOsiris!$A$9:$A$1008,1,FALSE))</f>
        <v/>
      </c>
      <c r="AP287" s="111"/>
      <c r="AQ287" s="78"/>
      <c r="AR287" s="148" t="str">
        <f t="shared" si="165"/>
        <v/>
      </c>
      <c r="AS287" s="47" t="str">
        <f t="shared" si="192"/>
        <v/>
      </c>
      <c r="AT287" s="48" t="str">
        <f>IF(ISBLANK(AU287),"",VLOOKUP(AS287,OutputOsiris!$A$9:$A$1008,1,FALSE))</f>
        <v/>
      </c>
      <c r="AU287" s="111"/>
      <c r="AV287" s="78"/>
      <c r="AW287" s="148" t="str">
        <f t="shared" si="166"/>
        <v/>
      </c>
      <c r="AX287" s="47" t="str">
        <f t="shared" si="193"/>
        <v/>
      </c>
      <c r="AY287" s="48" t="str">
        <f>IF(ISBLANK(AZ287),"",VLOOKUP(AX287,OutputOsiris!$A$9:$A$1008,1,FALSE))</f>
        <v/>
      </c>
      <c r="AZ287" s="111"/>
      <c r="BA287" s="78"/>
      <c r="BB287" s="148" t="str">
        <f t="shared" si="167"/>
        <v/>
      </c>
      <c r="BC287" s="47" t="str">
        <f t="shared" si="194"/>
        <v/>
      </c>
      <c r="BD287" s="48" t="str">
        <f>IF(ISBLANK(BE287),"",VLOOKUP(BC287,OutputOsiris!$A$9:$A$1008,1,FALSE))</f>
        <v/>
      </c>
      <c r="BE287" s="111"/>
      <c r="BF287" s="78"/>
      <c r="BG287" s="148" t="str">
        <f t="shared" si="168"/>
        <v/>
      </c>
      <c r="BH287" s="47" t="str">
        <f t="shared" si="195"/>
        <v/>
      </c>
      <c r="BI287" s="48" t="str">
        <f>IF(ISBLANK(BJ287),"",VLOOKUP(BH287,OutputOsiris!$A$9:$A$1008,1,FALSE))</f>
        <v/>
      </c>
      <c r="BJ287" s="111"/>
      <c r="BK287" s="78"/>
      <c r="BL287" s="148" t="str">
        <f t="shared" si="169"/>
        <v/>
      </c>
      <c r="BM287" s="47" t="str">
        <f t="shared" si="196"/>
        <v/>
      </c>
      <c r="BN287" s="48" t="str">
        <f>IF(ISBLANK(BO287),"",VLOOKUP(BM287,OutputOsiris!$A$9:$A$1008,1,FALSE))</f>
        <v/>
      </c>
      <c r="BO287" s="111"/>
      <c r="BP287" s="78"/>
      <c r="BQ287" s="148" t="str">
        <f t="shared" si="170"/>
        <v/>
      </c>
      <c r="BR287" s="47" t="str">
        <f t="shared" si="197"/>
        <v/>
      </c>
      <c r="BS287" s="48" t="str">
        <f>IF(ISBLANK(BT287),"",VLOOKUP(BR287,OutputOsiris!$A$9:$A$1008,1,FALSE))</f>
        <v/>
      </c>
      <c r="BT287" s="111"/>
      <c r="BU287" s="78"/>
      <c r="BV287" s="148" t="str">
        <f t="shared" si="171"/>
        <v/>
      </c>
      <c r="BW287" s="47" t="str">
        <f t="shared" si="198"/>
        <v/>
      </c>
      <c r="BX287" s="48" t="str">
        <f>IF(ISBLANK(BY287),"",VLOOKUP(BW287,OutputOsiris!$A$9:$A$1008,1,FALSE))</f>
        <v/>
      </c>
      <c r="BY287" s="111"/>
      <c r="BZ287" s="78"/>
      <c r="CA287" s="148" t="str">
        <f t="shared" si="172"/>
        <v/>
      </c>
    </row>
    <row r="288" spans="1:79" x14ac:dyDescent="0.2">
      <c r="A288" s="47" t="str">
        <f>IF($H$1="Score",IF(OutputOsiris!A288&lt;&gt;"9999999",OutputOsiris!A288,""),"")</f>
        <v/>
      </c>
      <c r="B288" s="76" t="str">
        <f t="shared" si="173"/>
        <v/>
      </c>
      <c r="C288" s="143" t="str">
        <f t="shared" si="174"/>
        <v/>
      </c>
      <c r="D288" s="47" t="str">
        <f>IF($H$1="Cijfer",IF(OutputOsiris!A288&lt;&gt;"9999999",OutputOsiris!A288,""),"")</f>
        <v/>
      </c>
      <c r="E288" s="76" t="str">
        <f t="shared" si="175"/>
        <v/>
      </c>
      <c r="F288" s="143" t="str">
        <f t="shared" si="176"/>
        <v/>
      </c>
      <c r="G288" s="47" t="str">
        <f>IF(ISBLANK(OutputOsiris!B288),"",OutputOsiris!B288)</f>
        <v/>
      </c>
      <c r="H288" s="47">
        <f>IF(AND($AG$7&gt;0,OutputOsiris!$A288&lt;&gt;"9999999"),VLOOKUP(OutputOsiris!A288,$AD$9:$AG$1008,4,FALSE),"")</f>
        <v>0</v>
      </c>
      <c r="I288" s="47">
        <f t="shared" si="177"/>
        <v>0</v>
      </c>
      <c r="J288" s="47">
        <f>IF(AND($AL$7&gt;0,OutputOsiris!$A288&lt;&gt;"9999999"),VLOOKUP(OutputOsiris!A288,$AI$9:$AL$1008,4,FALSE),"")</f>
        <v>0</v>
      </c>
      <c r="K288" s="47">
        <f t="shared" si="178"/>
        <v>0</v>
      </c>
      <c r="L288" s="47" t="str">
        <f>IF(AND($AQ$7&gt;0,OutputOsiris!$A288&lt;&gt;"9999999"),VLOOKUP(OutputOsiris!A288,$AN$9:$AQ$1008,4,FALSE),"")</f>
        <v/>
      </c>
      <c r="M288" s="47" t="str">
        <f t="shared" si="179"/>
        <v/>
      </c>
      <c r="N288" s="47" t="str">
        <f>IF(AND($AV$7&gt;0,OutputOsiris!$A288&lt;&gt;"9999999"),VLOOKUP(OutputOsiris!A288,$AS$9:$AV$1008,4,FALSE),"")</f>
        <v/>
      </c>
      <c r="O288" s="47" t="str">
        <f t="shared" si="180"/>
        <v/>
      </c>
      <c r="P288" s="47" t="str">
        <f>IF(AND($BA$7&gt;0,OutputOsiris!$A288&lt;&gt;"9999999"),VLOOKUP(OutputOsiris!A288,$AX$9:$BA$1008,4,FALSE),"")</f>
        <v/>
      </c>
      <c r="Q288" s="47" t="str">
        <f t="shared" si="181"/>
        <v/>
      </c>
      <c r="R288" s="47" t="str">
        <f>IF(AND($BF$7&gt;0,OutputOsiris!$A288&lt;&gt;"9999999"),VLOOKUP(OutputOsiris!A288,$BC$9:$BF$1008,4,FALSE),"")</f>
        <v/>
      </c>
      <c r="S288" s="47" t="str">
        <f t="shared" si="182"/>
        <v/>
      </c>
      <c r="T288" s="47" t="str">
        <f>IF(AND($BK$7&gt;0,OutputOsiris!$A288&lt;&gt;"9999999"),VLOOKUP(OutputOsiris!A288,$BH$9:$BK$1008,4,FALSE),"")</f>
        <v/>
      </c>
      <c r="U288" s="47" t="str">
        <f t="shared" si="183"/>
        <v/>
      </c>
      <c r="V288" s="47" t="str">
        <f>IF(AND($BP$7&gt;0,OutputOsiris!$A288&lt;&gt;"9999999"),VLOOKUP(OutputOsiris!A288,$BM$9:$BP$1008,4,FALSE),"")</f>
        <v/>
      </c>
      <c r="W288" s="47" t="str">
        <f t="shared" si="184"/>
        <v/>
      </c>
      <c r="X288" s="47" t="str">
        <f>IF(AND($BU$7&gt;0,OutputOsiris!$A288&lt;&gt;"9999999"),VLOOKUP(OutputOsiris!A288,$BR$9:$BU$1008,4,FALSE),"")</f>
        <v/>
      </c>
      <c r="Y288" s="47" t="str">
        <f t="shared" si="185"/>
        <v/>
      </c>
      <c r="Z288" s="47" t="str">
        <f>IF(AND($BZ$7&gt;0,OutputOsiris!$A288&lt;&gt;"9999999"),VLOOKUP(OutputOsiris!A288,$BW$9:$BZ$1008,4,FALSE),"")</f>
        <v/>
      </c>
      <c r="AA288" s="47" t="str">
        <f t="shared" si="186"/>
        <v/>
      </c>
      <c r="AB288" s="47">
        <f t="shared" si="187"/>
        <v>0</v>
      </c>
      <c r="AC288" s="47">
        <f t="shared" si="188"/>
        <v>0</v>
      </c>
      <c r="AD288" s="47" t="str">
        <f t="shared" si="189"/>
        <v/>
      </c>
      <c r="AE288" s="48" t="str">
        <f>IF(ISBLANK(AF288),"",VLOOKUP(AD288,OutputOsiris!$A$9:$A$1008,1,FALSE))</f>
        <v/>
      </c>
      <c r="AF288" s="111"/>
      <c r="AG288" s="78"/>
      <c r="AH288" s="148" t="str">
        <f t="shared" si="163"/>
        <v/>
      </c>
      <c r="AI288" s="47" t="str">
        <f t="shared" si="190"/>
        <v/>
      </c>
      <c r="AJ288" s="48" t="str">
        <f>IF(ISBLANK(AK288),"",VLOOKUP(AI288,OutputOsiris!$A$9:$A$1008,1,FALSE))</f>
        <v/>
      </c>
      <c r="AK288" s="112"/>
      <c r="AL288" s="78"/>
      <c r="AM288" s="148" t="str">
        <f t="shared" si="164"/>
        <v/>
      </c>
      <c r="AN288" s="47" t="str">
        <f t="shared" si="191"/>
        <v/>
      </c>
      <c r="AO288" s="48" t="str">
        <f>IF(ISBLANK(AP288),"",VLOOKUP(AN288,OutputOsiris!$A$9:$A$1008,1,FALSE))</f>
        <v/>
      </c>
      <c r="AP288" s="111"/>
      <c r="AQ288" s="78"/>
      <c r="AR288" s="148" t="str">
        <f t="shared" si="165"/>
        <v/>
      </c>
      <c r="AS288" s="47" t="str">
        <f t="shared" si="192"/>
        <v/>
      </c>
      <c r="AT288" s="48" t="str">
        <f>IF(ISBLANK(AU288),"",VLOOKUP(AS288,OutputOsiris!$A$9:$A$1008,1,FALSE))</f>
        <v/>
      </c>
      <c r="AU288" s="111"/>
      <c r="AV288" s="78"/>
      <c r="AW288" s="148" t="str">
        <f t="shared" si="166"/>
        <v/>
      </c>
      <c r="AX288" s="47" t="str">
        <f t="shared" si="193"/>
        <v/>
      </c>
      <c r="AY288" s="48" t="str">
        <f>IF(ISBLANK(AZ288),"",VLOOKUP(AX288,OutputOsiris!$A$9:$A$1008,1,FALSE))</f>
        <v/>
      </c>
      <c r="AZ288" s="111"/>
      <c r="BA288" s="78"/>
      <c r="BB288" s="148" t="str">
        <f t="shared" si="167"/>
        <v/>
      </c>
      <c r="BC288" s="47" t="str">
        <f t="shared" si="194"/>
        <v/>
      </c>
      <c r="BD288" s="48" t="str">
        <f>IF(ISBLANK(BE288),"",VLOOKUP(BC288,OutputOsiris!$A$9:$A$1008,1,FALSE))</f>
        <v/>
      </c>
      <c r="BE288" s="111"/>
      <c r="BF288" s="78"/>
      <c r="BG288" s="148" t="str">
        <f t="shared" si="168"/>
        <v/>
      </c>
      <c r="BH288" s="47" t="str">
        <f t="shared" si="195"/>
        <v/>
      </c>
      <c r="BI288" s="48" t="str">
        <f>IF(ISBLANK(BJ288),"",VLOOKUP(BH288,OutputOsiris!$A$9:$A$1008,1,FALSE))</f>
        <v/>
      </c>
      <c r="BJ288" s="111"/>
      <c r="BK288" s="78"/>
      <c r="BL288" s="148" t="str">
        <f t="shared" si="169"/>
        <v/>
      </c>
      <c r="BM288" s="47" t="str">
        <f t="shared" si="196"/>
        <v/>
      </c>
      <c r="BN288" s="48" t="str">
        <f>IF(ISBLANK(BO288),"",VLOOKUP(BM288,OutputOsiris!$A$9:$A$1008,1,FALSE))</f>
        <v/>
      </c>
      <c r="BO288" s="111"/>
      <c r="BP288" s="78"/>
      <c r="BQ288" s="148" t="str">
        <f t="shared" si="170"/>
        <v/>
      </c>
      <c r="BR288" s="47" t="str">
        <f t="shared" si="197"/>
        <v/>
      </c>
      <c r="BS288" s="48" t="str">
        <f>IF(ISBLANK(BT288),"",VLOOKUP(BR288,OutputOsiris!$A$9:$A$1008,1,FALSE))</f>
        <v/>
      </c>
      <c r="BT288" s="111"/>
      <c r="BU288" s="78"/>
      <c r="BV288" s="148" t="str">
        <f t="shared" si="171"/>
        <v/>
      </c>
      <c r="BW288" s="47" t="str">
        <f t="shared" si="198"/>
        <v/>
      </c>
      <c r="BX288" s="48" t="str">
        <f>IF(ISBLANK(BY288),"",VLOOKUP(BW288,OutputOsiris!$A$9:$A$1008,1,FALSE))</f>
        <v/>
      </c>
      <c r="BY288" s="111"/>
      <c r="BZ288" s="78"/>
      <c r="CA288" s="148" t="str">
        <f t="shared" si="172"/>
        <v/>
      </c>
    </row>
    <row r="289" spans="1:79" x14ac:dyDescent="0.2">
      <c r="A289" s="47" t="str">
        <f>IF($H$1="Score",IF(OutputOsiris!A289&lt;&gt;"9999999",OutputOsiris!A289,""),"")</f>
        <v/>
      </c>
      <c r="B289" s="76" t="str">
        <f t="shared" si="173"/>
        <v/>
      </c>
      <c r="C289" s="143" t="str">
        <f t="shared" si="174"/>
        <v/>
      </c>
      <c r="D289" s="47" t="str">
        <f>IF($H$1="Cijfer",IF(OutputOsiris!A289&lt;&gt;"9999999",OutputOsiris!A289,""),"")</f>
        <v/>
      </c>
      <c r="E289" s="76" t="str">
        <f t="shared" si="175"/>
        <v/>
      </c>
      <c r="F289" s="143" t="str">
        <f t="shared" si="176"/>
        <v/>
      </c>
      <c r="G289" s="47" t="str">
        <f>IF(ISBLANK(OutputOsiris!B289),"",OutputOsiris!B289)</f>
        <v/>
      </c>
      <c r="H289" s="47">
        <f>IF(AND($AG$7&gt;0,OutputOsiris!$A289&lt;&gt;"9999999"),VLOOKUP(OutputOsiris!A289,$AD$9:$AG$1008,4,FALSE),"")</f>
        <v>0</v>
      </c>
      <c r="I289" s="47">
        <f t="shared" si="177"/>
        <v>0</v>
      </c>
      <c r="J289" s="47">
        <f>IF(AND($AL$7&gt;0,OutputOsiris!$A289&lt;&gt;"9999999"),VLOOKUP(OutputOsiris!A289,$AI$9:$AL$1008,4,FALSE),"")</f>
        <v>0</v>
      </c>
      <c r="K289" s="47">
        <f t="shared" si="178"/>
        <v>0</v>
      </c>
      <c r="L289" s="47" t="str">
        <f>IF(AND($AQ$7&gt;0,OutputOsiris!$A289&lt;&gt;"9999999"),VLOOKUP(OutputOsiris!A289,$AN$9:$AQ$1008,4,FALSE),"")</f>
        <v/>
      </c>
      <c r="M289" s="47" t="str">
        <f t="shared" si="179"/>
        <v/>
      </c>
      <c r="N289" s="47" t="str">
        <f>IF(AND($AV$7&gt;0,OutputOsiris!$A289&lt;&gt;"9999999"),VLOOKUP(OutputOsiris!A289,$AS$9:$AV$1008,4,FALSE),"")</f>
        <v/>
      </c>
      <c r="O289" s="47" t="str">
        <f t="shared" si="180"/>
        <v/>
      </c>
      <c r="P289" s="47" t="str">
        <f>IF(AND($BA$7&gt;0,OutputOsiris!$A289&lt;&gt;"9999999"),VLOOKUP(OutputOsiris!A289,$AX$9:$BA$1008,4,FALSE),"")</f>
        <v/>
      </c>
      <c r="Q289" s="47" t="str">
        <f t="shared" si="181"/>
        <v/>
      </c>
      <c r="R289" s="47" t="str">
        <f>IF(AND($BF$7&gt;0,OutputOsiris!$A289&lt;&gt;"9999999"),VLOOKUP(OutputOsiris!A289,$BC$9:$BF$1008,4,FALSE),"")</f>
        <v/>
      </c>
      <c r="S289" s="47" t="str">
        <f t="shared" si="182"/>
        <v/>
      </c>
      <c r="T289" s="47" t="str">
        <f>IF(AND($BK$7&gt;0,OutputOsiris!$A289&lt;&gt;"9999999"),VLOOKUP(OutputOsiris!A289,$BH$9:$BK$1008,4,FALSE),"")</f>
        <v/>
      </c>
      <c r="U289" s="47" t="str">
        <f t="shared" si="183"/>
        <v/>
      </c>
      <c r="V289" s="47" t="str">
        <f>IF(AND($BP$7&gt;0,OutputOsiris!$A289&lt;&gt;"9999999"),VLOOKUP(OutputOsiris!A289,$BM$9:$BP$1008,4,FALSE),"")</f>
        <v/>
      </c>
      <c r="W289" s="47" t="str">
        <f t="shared" si="184"/>
        <v/>
      </c>
      <c r="X289" s="47" t="str">
        <f>IF(AND($BU$7&gt;0,OutputOsiris!$A289&lt;&gt;"9999999"),VLOOKUP(OutputOsiris!A289,$BR$9:$BU$1008,4,FALSE),"")</f>
        <v/>
      </c>
      <c r="Y289" s="47" t="str">
        <f t="shared" si="185"/>
        <v/>
      </c>
      <c r="Z289" s="47" t="str">
        <f>IF(AND($BZ$7&gt;0,OutputOsiris!$A289&lt;&gt;"9999999"),VLOOKUP(OutputOsiris!A289,$BW$9:$BZ$1008,4,FALSE),"")</f>
        <v/>
      </c>
      <c r="AA289" s="47" t="str">
        <f t="shared" si="186"/>
        <v/>
      </c>
      <c r="AB289" s="47">
        <f t="shared" si="187"/>
        <v>0</v>
      </c>
      <c r="AC289" s="47">
        <f t="shared" si="188"/>
        <v>0</v>
      </c>
      <c r="AD289" s="47" t="str">
        <f t="shared" si="189"/>
        <v/>
      </c>
      <c r="AE289" s="48" t="str">
        <f>IF(ISBLANK(AF289),"",VLOOKUP(AD289,OutputOsiris!$A$9:$A$1008,1,FALSE))</f>
        <v/>
      </c>
      <c r="AF289" s="111"/>
      <c r="AG289" s="78"/>
      <c r="AH289" s="148" t="str">
        <f t="shared" si="163"/>
        <v/>
      </c>
      <c r="AI289" s="47" t="str">
        <f t="shared" si="190"/>
        <v/>
      </c>
      <c r="AJ289" s="48" t="str">
        <f>IF(ISBLANK(AK289),"",VLOOKUP(AI289,OutputOsiris!$A$9:$A$1008,1,FALSE))</f>
        <v/>
      </c>
      <c r="AK289" s="112"/>
      <c r="AL289" s="78"/>
      <c r="AM289" s="148" t="str">
        <f t="shared" si="164"/>
        <v/>
      </c>
      <c r="AN289" s="47" t="str">
        <f t="shared" si="191"/>
        <v/>
      </c>
      <c r="AO289" s="48" t="str">
        <f>IF(ISBLANK(AP289),"",VLOOKUP(AN289,OutputOsiris!$A$9:$A$1008,1,FALSE))</f>
        <v/>
      </c>
      <c r="AP289" s="111"/>
      <c r="AQ289" s="78"/>
      <c r="AR289" s="148" t="str">
        <f t="shared" si="165"/>
        <v/>
      </c>
      <c r="AS289" s="47" t="str">
        <f t="shared" si="192"/>
        <v/>
      </c>
      <c r="AT289" s="48" t="str">
        <f>IF(ISBLANK(AU289),"",VLOOKUP(AS289,OutputOsiris!$A$9:$A$1008,1,FALSE))</f>
        <v/>
      </c>
      <c r="AU289" s="111"/>
      <c r="AV289" s="78"/>
      <c r="AW289" s="148" t="str">
        <f t="shared" si="166"/>
        <v/>
      </c>
      <c r="AX289" s="47" t="str">
        <f t="shared" si="193"/>
        <v/>
      </c>
      <c r="AY289" s="48" t="str">
        <f>IF(ISBLANK(AZ289),"",VLOOKUP(AX289,OutputOsiris!$A$9:$A$1008,1,FALSE))</f>
        <v/>
      </c>
      <c r="AZ289" s="111"/>
      <c r="BA289" s="78"/>
      <c r="BB289" s="148" t="str">
        <f t="shared" si="167"/>
        <v/>
      </c>
      <c r="BC289" s="47" t="str">
        <f t="shared" si="194"/>
        <v/>
      </c>
      <c r="BD289" s="48" t="str">
        <f>IF(ISBLANK(BE289),"",VLOOKUP(BC289,OutputOsiris!$A$9:$A$1008,1,FALSE))</f>
        <v/>
      </c>
      <c r="BE289" s="111"/>
      <c r="BF289" s="78"/>
      <c r="BG289" s="148" t="str">
        <f t="shared" si="168"/>
        <v/>
      </c>
      <c r="BH289" s="47" t="str">
        <f t="shared" si="195"/>
        <v/>
      </c>
      <c r="BI289" s="48" t="str">
        <f>IF(ISBLANK(BJ289),"",VLOOKUP(BH289,OutputOsiris!$A$9:$A$1008,1,FALSE))</f>
        <v/>
      </c>
      <c r="BJ289" s="111"/>
      <c r="BK289" s="78"/>
      <c r="BL289" s="148" t="str">
        <f t="shared" si="169"/>
        <v/>
      </c>
      <c r="BM289" s="47" t="str">
        <f t="shared" si="196"/>
        <v/>
      </c>
      <c r="BN289" s="48" t="str">
        <f>IF(ISBLANK(BO289),"",VLOOKUP(BM289,OutputOsiris!$A$9:$A$1008,1,FALSE))</f>
        <v/>
      </c>
      <c r="BO289" s="111"/>
      <c r="BP289" s="78"/>
      <c r="BQ289" s="148" t="str">
        <f t="shared" si="170"/>
        <v/>
      </c>
      <c r="BR289" s="47" t="str">
        <f t="shared" si="197"/>
        <v/>
      </c>
      <c r="BS289" s="48" t="str">
        <f>IF(ISBLANK(BT289),"",VLOOKUP(BR289,OutputOsiris!$A$9:$A$1008,1,FALSE))</f>
        <v/>
      </c>
      <c r="BT289" s="111"/>
      <c r="BU289" s="78"/>
      <c r="BV289" s="148" t="str">
        <f t="shared" si="171"/>
        <v/>
      </c>
      <c r="BW289" s="47" t="str">
        <f t="shared" si="198"/>
        <v/>
      </c>
      <c r="BX289" s="48" t="str">
        <f>IF(ISBLANK(BY289),"",VLOOKUP(BW289,OutputOsiris!$A$9:$A$1008,1,FALSE))</f>
        <v/>
      </c>
      <c r="BY289" s="111"/>
      <c r="BZ289" s="78"/>
      <c r="CA289" s="148" t="str">
        <f t="shared" si="172"/>
        <v/>
      </c>
    </row>
    <row r="290" spans="1:79" x14ac:dyDescent="0.2">
      <c r="A290" s="47" t="str">
        <f>IF($H$1="Score",IF(OutputOsiris!A290&lt;&gt;"9999999",OutputOsiris!A290,""),"")</f>
        <v/>
      </c>
      <c r="B290" s="76" t="str">
        <f t="shared" si="173"/>
        <v/>
      </c>
      <c r="C290" s="143" t="str">
        <f t="shared" si="174"/>
        <v/>
      </c>
      <c r="D290" s="47" t="str">
        <f>IF($H$1="Cijfer",IF(OutputOsiris!A290&lt;&gt;"9999999",OutputOsiris!A290,""),"")</f>
        <v/>
      </c>
      <c r="E290" s="76" t="str">
        <f t="shared" si="175"/>
        <v/>
      </c>
      <c r="F290" s="143" t="str">
        <f t="shared" si="176"/>
        <v/>
      </c>
      <c r="G290" s="47" t="str">
        <f>IF(ISBLANK(OutputOsiris!B290),"",OutputOsiris!B290)</f>
        <v/>
      </c>
      <c r="H290" s="47">
        <f>IF(AND($AG$7&gt;0,OutputOsiris!$A290&lt;&gt;"9999999"),VLOOKUP(OutputOsiris!A290,$AD$9:$AG$1008,4,FALSE),"")</f>
        <v>0</v>
      </c>
      <c r="I290" s="47">
        <f t="shared" si="177"/>
        <v>0</v>
      </c>
      <c r="J290" s="47">
        <f>IF(AND($AL$7&gt;0,OutputOsiris!$A290&lt;&gt;"9999999"),VLOOKUP(OutputOsiris!A290,$AI$9:$AL$1008,4,FALSE),"")</f>
        <v>0</v>
      </c>
      <c r="K290" s="47">
        <f t="shared" si="178"/>
        <v>0</v>
      </c>
      <c r="L290" s="47" t="str">
        <f>IF(AND($AQ$7&gt;0,OutputOsiris!$A290&lt;&gt;"9999999"),VLOOKUP(OutputOsiris!A290,$AN$9:$AQ$1008,4,FALSE),"")</f>
        <v/>
      </c>
      <c r="M290" s="47" t="str">
        <f t="shared" si="179"/>
        <v/>
      </c>
      <c r="N290" s="47" t="str">
        <f>IF(AND($AV$7&gt;0,OutputOsiris!$A290&lt;&gt;"9999999"),VLOOKUP(OutputOsiris!A290,$AS$9:$AV$1008,4,FALSE),"")</f>
        <v/>
      </c>
      <c r="O290" s="47" t="str">
        <f t="shared" si="180"/>
        <v/>
      </c>
      <c r="P290" s="47" t="str">
        <f>IF(AND($BA$7&gt;0,OutputOsiris!$A290&lt;&gt;"9999999"),VLOOKUP(OutputOsiris!A290,$AX$9:$BA$1008,4,FALSE),"")</f>
        <v/>
      </c>
      <c r="Q290" s="47" t="str">
        <f t="shared" si="181"/>
        <v/>
      </c>
      <c r="R290" s="47" t="str">
        <f>IF(AND($BF$7&gt;0,OutputOsiris!$A290&lt;&gt;"9999999"),VLOOKUP(OutputOsiris!A290,$BC$9:$BF$1008,4,FALSE),"")</f>
        <v/>
      </c>
      <c r="S290" s="47" t="str">
        <f t="shared" si="182"/>
        <v/>
      </c>
      <c r="T290" s="47" t="str">
        <f>IF(AND($BK$7&gt;0,OutputOsiris!$A290&lt;&gt;"9999999"),VLOOKUP(OutputOsiris!A290,$BH$9:$BK$1008,4,FALSE),"")</f>
        <v/>
      </c>
      <c r="U290" s="47" t="str">
        <f t="shared" si="183"/>
        <v/>
      </c>
      <c r="V290" s="47" t="str">
        <f>IF(AND($BP$7&gt;0,OutputOsiris!$A290&lt;&gt;"9999999"),VLOOKUP(OutputOsiris!A290,$BM$9:$BP$1008,4,FALSE),"")</f>
        <v/>
      </c>
      <c r="W290" s="47" t="str">
        <f t="shared" si="184"/>
        <v/>
      </c>
      <c r="X290" s="47" t="str">
        <f>IF(AND($BU$7&gt;0,OutputOsiris!$A290&lt;&gt;"9999999"),VLOOKUP(OutputOsiris!A290,$BR$9:$BU$1008,4,FALSE),"")</f>
        <v/>
      </c>
      <c r="Y290" s="47" t="str">
        <f t="shared" si="185"/>
        <v/>
      </c>
      <c r="Z290" s="47" t="str">
        <f>IF(AND($BZ$7&gt;0,OutputOsiris!$A290&lt;&gt;"9999999"),VLOOKUP(OutputOsiris!A290,$BW$9:$BZ$1008,4,FALSE),"")</f>
        <v/>
      </c>
      <c r="AA290" s="47" t="str">
        <f t="shared" si="186"/>
        <v/>
      </c>
      <c r="AB290" s="47">
        <f t="shared" si="187"/>
        <v>0</v>
      </c>
      <c r="AC290" s="47">
        <f t="shared" si="188"/>
        <v>0</v>
      </c>
      <c r="AD290" s="47" t="str">
        <f t="shared" si="189"/>
        <v/>
      </c>
      <c r="AE290" s="48" t="str">
        <f>IF(ISBLANK(AF290),"",VLOOKUP(AD290,OutputOsiris!$A$9:$A$1008,1,FALSE))</f>
        <v/>
      </c>
      <c r="AF290" s="111"/>
      <c r="AG290" s="78"/>
      <c r="AH290" s="148" t="str">
        <f t="shared" si="163"/>
        <v/>
      </c>
      <c r="AI290" s="47" t="str">
        <f t="shared" si="190"/>
        <v/>
      </c>
      <c r="AJ290" s="48" t="str">
        <f>IF(ISBLANK(AK290),"",VLOOKUP(AI290,OutputOsiris!$A$9:$A$1008,1,FALSE))</f>
        <v/>
      </c>
      <c r="AK290" s="112"/>
      <c r="AL290" s="78"/>
      <c r="AM290" s="148" t="str">
        <f t="shared" si="164"/>
        <v/>
      </c>
      <c r="AN290" s="47" t="str">
        <f t="shared" si="191"/>
        <v/>
      </c>
      <c r="AO290" s="48" t="str">
        <f>IF(ISBLANK(AP290),"",VLOOKUP(AN290,OutputOsiris!$A$9:$A$1008,1,FALSE))</f>
        <v/>
      </c>
      <c r="AP290" s="111"/>
      <c r="AQ290" s="78"/>
      <c r="AR290" s="148" t="str">
        <f t="shared" si="165"/>
        <v/>
      </c>
      <c r="AS290" s="47" t="str">
        <f t="shared" si="192"/>
        <v/>
      </c>
      <c r="AT290" s="48" t="str">
        <f>IF(ISBLANK(AU290),"",VLOOKUP(AS290,OutputOsiris!$A$9:$A$1008,1,FALSE))</f>
        <v/>
      </c>
      <c r="AU290" s="111"/>
      <c r="AV290" s="78"/>
      <c r="AW290" s="148" t="str">
        <f t="shared" si="166"/>
        <v/>
      </c>
      <c r="AX290" s="47" t="str">
        <f t="shared" si="193"/>
        <v/>
      </c>
      <c r="AY290" s="48" t="str">
        <f>IF(ISBLANK(AZ290),"",VLOOKUP(AX290,OutputOsiris!$A$9:$A$1008,1,FALSE))</f>
        <v/>
      </c>
      <c r="AZ290" s="111"/>
      <c r="BA290" s="78"/>
      <c r="BB290" s="148" t="str">
        <f t="shared" si="167"/>
        <v/>
      </c>
      <c r="BC290" s="47" t="str">
        <f t="shared" si="194"/>
        <v/>
      </c>
      <c r="BD290" s="48" t="str">
        <f>IF(ISBLANK(BE290),"",VLOOKUP(BC290,OutputOsiris!$A$9:$A$1008,1,FALSE))</f>
        <v/>
      </c>
      <c r="BE290" s="111"/>
      <c r="BF290" s="78"/>
      <c r="BG290" s="148" t="str">
        <f t="shared" si="168"/>
        <v/>
      </c>
      <c r="BH290" s="47" t="str">
        <f t="shared" si="195"/>
        <v/>
      </c>
      <c r="BI290" s="48" t="str">
        <f>IF(ISBLANK(BJ290),"",VLOOKUP(BH290,OutputOsiris!$A$9:$A$1008,1,FALSE))</f>
        <v/>
      </c>
      <c r="BJ290" s="111"/>
      <c r="BK290" s="78"/>
      <c r="BL290" s="148" t="str">
        <f t="shared" si="169"/>
        <v/>
      </c>
      <c r="BM290" s="47" t="str">
        <f t="shared" si="196"/>
        <v/>
      </c>
      <c r="BN290" s="48" t="str">
        <f>IF(ISBLANK(BO290),"",VLOOKUP(BM290,OutputOsiris!$A$9:$A$1008,1,FALSE))</f>
        <v/>
      </c>
      <c r="BO290" s="111"/>
      <c r="BP290" s="78"/>
      <c r="BQ290" s="148" t="str">
        <f t="shared" si="170"/>
        <v/>
      </c>
      <c r="BR290" s="47" t="str">
        <f t="shared" si="197"/>
        <v/>
      </c>
      <c r="BS290" s="48" t="str">
        <f>IF(ISBLANK(BT290),"",VLOOKUP(BR290,OutputOsiris!$A$9:$A$1008,1,FALSE))</f>
        <v/>
      </c>
      <c r="BT290" s="111"/>
      <c r="BU290" s="78"/>
      <c r="BV290" s="148" t="str">
        <f t="shared" si="171"/>
        <v/>
      </c>
      <c r="BW290" s="47" t="str">
        <f t="shared" si="198"/>
        <v/>
      </c>
      <c r="BX290" s="48" t="str">
        <f>IF(ISBLANK(BY290),"",VLOOKUP(BW290,OutputOsiris!$A$9:$A$1008,1,FALSE))</f>
        <v/>
      </c>
      <c r="BY290" s="111"/>
      <c r="BZ290" s="78"/>
      <c r="CA290" s="148" t="str">
        <f t="shared" si="172"/>
        <v/>
      </c>
    </row>
    <row r="291" spans="1:79" x14ac:dyDescent="0.2">
      <c r="A291" s="47" t="str">
        <f>IF($H$1="Score",IF(OutputOsiris!A291&lt;&gt;"9999999",OutputOsiris!A291,""),"")</f>
        <v/>
      </c>
      <c r="B291" s="76" t="str">
        <f t="shared" si="173"/>
        <v/>
      </c>
      <c r="C291" s="143" t="str">
        <f t="shared" si="174"/>
        <v/>
      </c>
      <c r="D291" s="47" t="str">
        <f>IF($H$1="Cijfer",IF(OutputOsiris!A291&lt;&gt;"9999999",OutputOsiris!A291,""),"")</f>
        <v/>
      </c>
      <c r="E291" s="76" t="str">
        <f t="shared" si="175"/>
        <v/>
      </c>
      <c r="F291" s="143" t="str">
        <f t="shared" si="176"/>
        <v/>
      </c>
      <c r="G291" s="47" t="str">
        <f>IF(ISBLANK(OutputOsiris!B291),"",OutputOsiris!B291)</f>
        <v/>
      </c>
      <c r="H291" s="47">
        <f>IF(AND($AG$7&gt;0,OutputOsiris!$A291&lt;&gt;"9999999"),VLOOKUP(OutputOsiris!A291,$AD$9:$AG$1008,4,FALSE),"")</f>
        <v>0</v>
      </c>
      <c r="I291" s="47">
        <f t="shared" si="177"/>
        <v>0</v>
      </c>
      <c r="J291" s="47">
        <f>IF(AND($AL$7&gt;0,OutputOsiris!$A291&lt;&gt;"9999999"),VLOOKUP(OutputOsiris!A291,$AI$9:$AL$1008,4,FALSE),"")</f>
        <v>0</v>
      </c>
      <c r="K291" s="47">
        <f t="shared" si="178"/>
        <v>0</v>
      </c>
      <c r="L291" s="47" t="str">
        <f>IF(AND($AQ$7&gt;0,OutputOsiris!$A291&lt;&gt;"9999999"),VLOOKUP(OutputOsiris!A291,$AN$9:$AQ$1008,4,FALSE),"")</f>
        <v/>
      </c>
      <c r="M291" s="47" t="str">
        <f t="shared" si="179"/>
        <v/>
      </c>
      <c r="N291" s="47" t="str">
        <f>IF(AND($AV$7&gt;0,OutputOsiris!$A291&lt;&gt;"9999999"),VLOOKUP(OutputOsiris!A291,$AS$9:$AV$1008,4,FALSE),"")</f>
        <v/>
      </c>
      <c r="O291" s="47" t="str">
        <f t="shared" si="180"/>
        <v/>
      </c>
      <c r="P291" s="47" t="str">
        <f>IF(AND($BA$7&gt;0,OutputOsiris!$A291&lt;&gt;"9999999"),VLOOKUP(OutputOsiris!A291,$AX$9:$BA$1008,4,FALSE),"")</f>
        <v/>
      </c>
      <c r="Q291" s="47" t="str">
        <f t="shared" si="181"/>
        <v/>
      </c>
      <c r="R291" s="47" t="str">
        <f>IF(AND($BF$7&gt;0,OutputOsiris!$A291&lt;&gt;"9999999"),VLOOKUP(OutputOsiris!A291,$BC$9:$BF$1008,4,FALSE),"")</f>
        <v/>
      </c>
      <c r="S291" s="47" t="str">
        <f t="shared" si="182"/>
        <v/>
      </c>
      <c r="T291" s="47" t="str">
        <f>IF(AND($BK$7&gt;0,OutputOsiris!$A291&lt;&gt;"9999999"),VLOOKUP(OutputOsiris!A291,$BH$9:$BK$1008,4,FALSE),"")</f>
        <v/>
      </c>
      <c r="U291" s="47" t="str">
        <f t="shared" si="183"/>
        <v/>
      </c>
      <c r="V291" s="47" t="str">
        <f>IF(AND($BP$7&gt;0,OutputOsiris!$A291&lt;&gt;"9999999"),VLOOKUP(OutputOsiris!A291,$BM$9:$BP$1008,4,FALSE),"")</f>
        <v/>
      </c>
      <c r="W291" s="47" t="str">
        <f t="shared" si="184"/>
        <v/>
      </c>
      <c r="X291" s="47" t="str">
        <f>IF(AND($BU$7&gt;0,OutputOsiris!$A291&lt;&gt;"9999999"),VLOOKUP(OutputOsiris!A291,$BR$9:$BU$1008,4,FALSE),"")</f>
        <v/>
      </c>
      <c r="Y291" s="47" t="str">
        <f t="shared" si="185"/>
        <v/>
      </c>
      <c r="Z291" s="47" t="str">
        <f>IF(AND($BZ$7&gt;0,OutputOsiris!$A291&lt;&gt;"9999999"),VLOOKUP(OutputOsiris!A291,$BW$9:$BZ$1008,4,FALSE),"")</f>
        <v/>
      </c>
      <c r="AA291" s="47" t="str">
        <f t="shared" si="186"/>
        <v/>
      </c>
      <c r="AB291" s="47">
        <f t="shared" si="187"/>
        <v>0</v>
      </c>
      <c r="AC291" s="47">
        <f t="shared" si="188"/>
        <v>0</v>
      </c>
      <c r="AD291" s="47" t="str">
        <f t="shared" si="189"/>
        <v/>
      </c>
      <c r="AE291" s="48" t="str">
        <f>IF(ISBLANK(AF291),"",VLOOKUP(AD291,OutputOsiris!$A$9:$A$1008,1,FALSE))</f>
        <v/>
      </c>
      <c r="AF291" s="111"/>
      <c r="AG291" s="78"/>
      <c r="AH291" s="148" t="str">
        <f t="shared" si="163"/>
        <v/>
      </c>
      <c r="AI291" s="47" t="str">
        <f t="shared" si="190"/>
        <v/>
      </c>
      <c r="AJ291" s="48" t="str">
        <f>IF(ISBLANK(AK291),"",VLOOKUP(AI291,OutputOsiris!$A$9:$A$1008,1,FALSE))</f>
        <v/>
      </c>
      <c r="AK291" s="112"/>
      <c r="AL291" s="78"/>
      <c r="AM291" s="148" t="str">
        <f t="shared" si="164"/>
        <v/>
      </c>
      <c r="AN291" s="47" t="str">
        <f t="shared" si="191"/>
        <v/>
      </c>
      <c r="AO291" s="48" t="str">
        <f>IF(ISBLANK(AP291),"",VLOOKUP(AN291,OutputOsiris!$A$9:$A$1008,1,FALSE))</f>
        <v/>
      </c>
      <c r="AP291" s="111"/>
      <c r="AQ291" s="78"/>
      <c r="AR291" s="148" t="str">
        <f t="shared" si="165"/>
        <v/>
      </c>
      <c r="AS291" s="47" t="str">
        <f t="shared" si="192"/>
        <v/>
      </c>
      <c r="AT291" s="48" t="str">
        <f>IF(ISBLANK(AU291),"",VLOOKUP(AS291,OutputOsiris!$A$9:$A$1008,1,FALSE))</f>
        <v/>
      </c>
      <c r="AU291" s="111"/>
      <c r="AV291" s="78"/>
      <c r="AW291" s="148" t="str">
        <f t="shared" si="166"/>
        <v/>
      </c>
      <c r="AX291" s="47" t="str">
        <f t="shared" si="193"/>
        <v/>
      </c>
      <c r="AY291" s="48" t="str">
        <f>IF(ISBLANK(AZ291),"",VLOOKUP(AX291,OutputOsiris!$A$9:$A$1008,1,FALSE))</f>
        <v/>
      </c>
      <c r="AZ291" s="111"/>
      <c r="BA291" s="78"/>
      <c r="BB291" s="148" t="str">
        <f t="shared" si="167"/>
        <v/>
      </c>
      <c r="BC291" s="47" t="str">
        <f t="shared" si="194"/>
        <v/>
      </c>
      <c r="BD291" s="48" t="str">
        <f>IF(ISBLANK(BE291),"",VLOOKUP(BC291,OutputOsiris!$A$9:$A$1008,1,FALSE))</f>
        <v/>
      </c>
      <c r="BE291" s="111"/>
      <c r="BF291" s="78"/>
      <c r="BG291" s="148" t="str">
        <f t="shared" si="168"/>
        <v/>
      </c>
      <c r="BH291" s="47" t="str">
        <f t="shared" si="195"/>
        <v/>
      </c>
      <c r="BI291" s="48" t="str">
        <f>IF(ISBLANK(BJ291),"",VLOOKUP(BH291,OutputOsiris!$A$9:$A$1008,1,FALSE))</f>
        <v/>
      </c>
      <c r="BJ291" s="111"/>
      <c r="BK291" s="78"/>
      <c r="BL291" s="148" t="str">
        <f t="shared" si="169"/>
        <v/>
      </c>
      <c r="BM291" s="47" t="str">
        <f t="shared" si="196"/>
        <v/>
      </c>
      <c r="BN291" s="48" t="str">
        <f>IF(ISBLANK(BO291),"",VLOOKUP(BM291,OutputOsiris!$A$9:$A$1008,1,FALSE))</f>
        <v/>
      </c>
      <c r="BO291" s="111"/>
      <c r="BP291" s="78"/>
      <c r="BQ291" s="148" t="str">
        <f t="shared" si="170"/>
        <v/>
      </c>
      <c r="BR291" s="47" t="str">
        <f t="shared" si="197"/>
        <v/>
      </c>
      <c r="BS291" s="48" t="str">
        <f>IF(ISBLANK(BT291),"",VLOOKUP(BR291,OutputOsiris!$A$9:$A$1008,1,FALSE))</f>
        <v/>
      </c>
      <c r="BT291" s="111"/>
      <c r="BU291" s="78"/>
      <c r="BV291" s="148" t="str">
        <f t="shared" si="171"/>
        <v/>
      </c>
      <c r="BW291" s="47" t="str">
        <f t="shared" si="198"/>
        <v/>
      </c>
      <c r="BX291" s="48" t="str">
        <f>IF(ISBLANK(BY291),"",VLOOKUP(BW291,OutputOsiris!$A$9:$A$1008,1,FALSE))</f>
        <v/>
      </c>
      <c r="BY291" s="111"/>
      <c r="BZ291" s="78"/>
      <c r="CA291" s="148" t="str">
        <f t="shared" si="172"/>
        <v/>
      </c>
    </row>
    <row r="292" spans="1:79" x14ac:dyDescent="0.2">
      <c r="A292" s="47" t="str">
        <f>IF($H$1="Score",IF(OutputOsiris!A292&lt;&gt;"9999999",OutputOsiris!A292,""),"")</f>
        <v/>
      </c>
      <c r="B292" s="76" t="str">
        <f t="shared" si="173"/>
        <v/>
      </c>
      <c r="C292" s="143" t="str">
        <f t="shared" si="174"/>
        <v/>
      </c>
      <c r="D292" s="47" t="str">
        <f>IF($H$1="Cijfer",IF(OutputOsiris!A292&lt;&gt;"9999999",OutputOsiris!A292,""),"")</f>
        <v/>
      </c>
      <c r="E292" s="76" t="str">
        <f t="shared" si="175"/>
        <v/>
      </c>
      <c r="F292" s="143" t="str">
        <f t="shared" si="176"/>
        <v/>
      </c>
      <c r="G292" s="47" t="str">
        <f>IF(ISBLANK(OutputOsiris!B292),"",OutputOsiris!B292)</f>
        <v/>
      </c>
      <c r="H292" s="47">
        <f>IF(AND($AG$7&gt;0,OutputOsiris!$A292&lt;&gt;"9999999"),VLOOKUP(OutputOsiris!A292,$AD$9:$AG$1008,4,FALSE),"")</f>
        <v>0</v>
      </c>
      <c r="I292" s="47">
        <f t="shared" si="177"/>
        <v>0</v>
      </c>
      <c r="J292" s="47">
        <f>IF(AND($AL$7&gt;0,OutputOsiris!$A292&lt;&gt;"9999999"),VLOOKUP(OutputOsiris!A292,$AI$9:$AL$1008,4,FALSE),"")</f>
        <v>0</v>
      </c>
      <c r="K292" s="47">
        <f t="shared" si="178"/>
        <v>0</v>
      </c>
      <c r="L292" s="47" t="str">
        <f>IF(AND($AQ$7&gt;0,OutputOsiris!$A292&lt;&gt;"9999999"),VLOOKUP(OutputOsiris!A292,$AN$9:$AQ$1008,4,FALSE),"")</f>
        <v/>
      </c>
      <c r="M292" s="47" t="str">
        <f t="shared" si="179"/>
        <v/>
      </c>
      <c r="N292" s="47" t="str">
        <f>IF(AND($AV$7&gt;0,OutputOsiris!$A292&lt;&gt;"9999999"),VLOOKUP(OutputOsiris!A292,$AS$9:$AV$1008,4,FALSE),"")</f>
        <v/>
      </c>
      <c r="O292" s="47" t="str">
        <f t="shared" si="180"/>
        <v/>
      </c>
      <c r="P292" s="47" t="str">
        <f>IF(AND($BA$7&gt;0,OutputOsiris!$A292&lt;&gt;"9999999"),VLOOKUP(OutputOsiris!A292,$AX$9:$BA$1008,4,FALSE),"")</f>
        <v/>
      </c>
      <c r="Q292" s="47" t="str">
        <f t="shared" si="181"/>
        <v/>
      </c>
      <c r="R292" s="47" t="str">
        <f>IF(AND($BF$7&gt;0,OutputOsiris!$A292&lt;&gt;"9999999"),VLOOKUP(OutputOsiris!A292,$BC$9:$BF$1008,4,FALSE),"")</f>
        <v/>
      </c>
      <c r="S292" s="47" t="str">
        <f t="shared" si="182"/>
        <v/>
      </c>
      <c r="T292" s="47" t="str">
        <f>IF(AND($BK$7&gt;0,OutputOsiris!$A292&lt;&gt;"9999999"),VLOOKUP(OutputOsiris!A292,$BH$9:$BK$1008,4,FALSE),"")</f>
        <v/>
      </c>
      <c r="U292" s="47" t="str">
        <f t="shared" si="183"/>
        <v/>
      </c>
      <c r="V292" s="47" t="str">
        <f>IF(AND($BP$7&gt;0,OutputOsiris!$A292&lt;&gt;"9999999"),VLOOKUP(OutputOsiris!A292,$BM$9:$BP$1008,4,FALSE),"")</f>
        <v/>
      </c>
      <c r="W292" s="47" t="str">
        <f t="shared" si="184"/>
        <v/>
      </c>
      <c r="X292" s="47" t="str">
        <f>IF(AND($BU$7&gt;0,OutputOsiris!$A292&lt;&gt;"9999999"),VLOOKUP(OutputOsiris!A292,$BR$9:$BU$1008,4,FALSE),"")</f>
        <v/>
      </c>
      <c r="Y292" s="47" t="str">
        <f t="shared" si="185"/>
        <v/>
      </c>
      <c r="Z292" s="47" t="str">
        <f>IF(AND($BZ$7&gt;0,OutputOsiris!$A292&lt;&gt;"9999999"),VLOOKUP(OutputOsiris!A292,$BW$9:$BZ$1008,4,FALSE),"")</f>
        <v/>
      </c>
      <c r="AA292" s="47" t="str">
        <f t="shared" si="186"/>
        <v/>
      </c>
      <c r="AB292" s="47">
        <f t="shared" si="187"/>
        <v>0</v>
      </c>
      <c r="AC292" s="47">
        <f t="shared" si="188"/>
        <v>0</v>
      </c>
      <c r="AD292" s="47" t="str">
        <f t="shared" si="189"/>
        <v/>
      </c>
      <c r="AE292" s="48" t="str">
        <f>IF(ISBLANK(AF292),"",VLOOKUP(AD292,OutputOsiris!$A$9:$A$1008,1,FALSE))</f>
        <v/>
      </c>
      <c r="AF292" s="111"/>
      <c r="AG292" s="78"/>
      <c r="AH292" s="148" t="str">
        <f t="shared" si="163"/>
        <v/>
      </c>
      <c r="AI292" s="47" t="str">
        <f t="shared" si="190"/>
        <v/>
      </c>
      <c r="AJ292" s="48" t="str">
        <f>IF(ISBLANK(AK292),"",VLOOKUP(AI292,OutputOsiris!$A$9:$A$1008,1,FALSE))</f>
        <v/>
      </c>
      <c r="AK292" s="112"/>
      <c r="AL292" s="78"/>
      <c r="AM292" s="148" t="str">
        <f t="shared" si="164"/>
        <v/>
      </c>
      <c r="AN292" s="47" t="str">
        <f t="shared" si="191"/>
        <v/>
      </c>
      <c r="AO292" s="48" t="str">
        <f>IF(ISBLANK(AP292),"",VLOOKUP(AN292,OutputOsiris!$A$9:$A$1008,1,FALSE))</f>
        <v/>
      </c>
      <c r="AP292" s="111"/>
      <c r="AQ292" s="78"/>
      <c r="AR292" s="148" t="str">
        <f t="shared" si="165"/>
        <v/>
      </c>
      <c r="AS292" s="47" t="str">
        <f t="shared" si="192"/>
        <v/>
      </c>
      <c r="AT292" s="48" t="str">
        <f>IF(ISBLANK(AU292),"",VLOOKUP(AS292,OutputOsiris!$A$9:$A$1008,1,FALSE))</f>
        <v/>
      </c>
      <c r="AU292" s="111"/>
      <c r="AV292" s="78"/>
      <c r="AW292" s="148" t="str">
        <f t="shared" si="166"/>
        <v/>
      </c>
      <c r="AX292" s="47" t="str">
        <f t="shared" si="193"/>
        <v/>
      </c>
      <c r="AY292" s="48" t="str">
        <f>IF(ISBLANK(AZ292),"",VLOOKUP(AX292,OutputOsiris!$A$9:$A$1008,1,FALSE))</f>
        <v/>
      </c>
      <c r="AZ292" s="111"/>
      <c r="BA292" s="78"/>
      <c r="BB292" s="148" t="str">
        <f t="shared" si="167"/>
        <v/>
      </c>
      <c r="BC292" s="47" t="str">
        <f t="shared" si="194"/>
        <v/>
      </c>
      <c r="BD292" s="48" t="str">
        <f>IF(ISBLANK(BE292),"",VLOOKUP(BC292,OutputOsiris!$A$9:$A$1008,1,FALSE))</f>
        <v/>
      </c>
      <c r="BE292" s="111"/>
      <c r="BF292" s="78"/>
      <c r="BG292" s="148" t="str">
        <f t="shared" si="168"/>
        <v/>
      </c>
      <c r="BH292" s="47" t="str">
        <f t="shared" si="195"/>
        <v/>
      </c>
      <c r="BI292" s="48" t="str">
        <f>IF(ISBLANK(BJ292),"",VLOOKUP(BH292,OutputOsiris!$A$9:$A$1008,1,FALSE))</f>
        <v/>
      </c>
      <c r="BJ292" s="111"/>
      <c r="BK292" s="78"/>
      <c r="BL292" s="148" t="str">
        <f t="shared" si="169"/>
        <v/>
      </c>
      <c r="BM292" s="47" t="str">
        <f t="shared" si="196"/>
        <v/>
      </c>
      <c r="BN292" s="48" t="str">
        <f>IF(ISBLANK(BO292),"",VLOOKUP(BM292,OutputOsiris!$A$9:$A$1008,1,FALSE))</f>
        <v/>
      </c>
      <c r="BO292" s="111"/>
      <c r="BP292" s="78"/>
      <c r="BQ292" s="148" t="str">
        <f t="shared" si="170"/>
        <v/>
      </c>
      <c r="BR292" s="47" t="str">
        <f t="shared" si="197"/>
        <v/>
      </c>
      <c r="BS292" s="48" t="str">
        <f>IF(ISBLANK(BT292),"",VLOOKUP(BR292,OutputOsiris!$A$9:$A$1008,1,FALSE))</f>
        <v/>
      </c>
      <c r="BT292" s="111"/>
      <c r="BU292" s="78"/>
      <c r="BV292" s="148" t="str">
        <f t="shared" si="171"/>
        <v/>
      </c>
      <c r="BW292" s="47" t="str">
        <f t="shared" si="198"/>
        <v/>
      </c>
      <c r="BX292" s="48" t="str">
        <f>IF(ISBLANK(BY292),"",VLOOKUP(BW292,OutputOsiris!$A$9:$A$1008,1,FALSE))</f>
        <v/>
      </c>
      <c r="BY292" s="111"/>
      <c r="BZ292" s="78"/>
      <c r="CA292" s="148" t="str">
        <f t="shared" si="172"/>
        <v/>
      </c>
    </row>
    <row r="293" spans="1:79" x14ac:dyDescent="0.2">
      <c r="A293" s="47" t="str">
        <f>IF($H$1="Score",IF(OutputOsiris!A293&lt;&gt;"9999999",OutputOsiris!A293,""),"")</f>
        <v/>
      </c>
      <c r="B293" s="76" t="str">
        <f t="shared" si="173"/>
        <v/>
      </c>
      <c r="C293" s="143" t="str">
        <f t="shared" si="174"/>
        <v/>
      </c>
      <c r="D293" s="47" t="str">
        <f>IF($H$1="Cijfer",IF(OutputOsiris!A293&lt;&gt;"9999999",OutputOsiris!A293,""),"")</f>
        <v/>
      </c>
      <c r="E293" s="76" t="str">
        <f t="shared" si="175"/>
        <v/>
      </c>
      <c r="F293" s="143" t="str">
        <f t="shared" si="176"/>
        <v/>
      </c>
      <c r="G293" s="47" t="str">
        <f>IF(ISBLANK(OutputOsiris!B293),"",OutputOsiris!B293)</f>
        <v/>
      </c>
      <c r="H293" s="47">
        <f>IF(AND($AG$7&gt;0,OutputOsiris!$A293&lt;&gt;"9999999"),VLOOKUP(OutputOsiris!A293,$AD$9:$AG$1008,4,FALSE),"")</f>
        <v>0</v>
      </c>
      <c r="I293" s="47">
        <f t="shared" si="177"/>
        <v>0</v>
      </c>
      <c r="J293" s="47">
        <f>IF(AND($AL$7&gt;0,OutputOsiris!$A293&lt;&gt;"9999999"),VLOOKUP(OutputOsiris!A293,$AI$9:$AL$1008,4,FALSE),"")</f>
        <v>0</v>
      </c>
      <c r="K293" s="47">
        <f t="shared" si="178"/>
        <v>0</v>
      </c>
      <c r="L293" s="47" t="str">
        <f>IF(AND($AQ$7&gt;0,OutputOsiris!$A293&lt;&gt;"9999999"),VLOOKUP(OutputOsiris!A293,$AN$9:$AQ$1008,4,FALSE),"")</f>
        <v/>
      </c>
      <c r="M293" s="47" t="str">
        <f t="shared" si="179"/>
        <v/>
      </c>
      <c r="N293" s="47" t="str">
        <f>IF(AND($AV$7&gt;0,OutputOsiris!$A293&lt;&gt;"9999999"),VLOOKUP(OutputOsiris!A293,$AS$9:$AV$1008,4,FALSE),"")</f>
        <v/>
      </c>
      <c r="O293" s="47" t="str">
        <f t="shared" si="180"/>
        <v/>
      </c>
      <c r="P293" s="47" t="str">
        <f>IF(AND($BA$7&gt;0,OutputOsiris!$A293&lt;&gt;"9999999"),VLOOKUP(OutputOsiris!A293,$AX$9:$BA$1008,4,FALSE),"")</f>
        <v/>
      </c>
      <c r="Q293" s="47" t="str">
        <f t="shared" si="181"/>
        <v/>
      </c>
      <c r="R293" s="47" t="str">
        <f>IF(AND($BF$7&gt;0,OutputOsiris!$A293&lt;&gt;"9999999"),VLOOKUP(OutputOsiris!A293,$BC$9:$BF$1008,4,FALSE),"")</f>
        <v/>
      </c>
      <c r="S293" s="47" t="str">
        <f t="shared" si="182"/>
        <v/>
      </c>
      <c r="T293" s="47" t="str">
        <f>IF(AND($BK$7&gt;0,OutputOsiris!$A293&lt;&gt;"9999999"),VLOOKUP(OutputOsiris!A293,$BH$9:$BK$1008,4,FALSE),"")</f>
        <v/>
      </c>
      <c r="U293" s="47" t="str">
        <f t="shared" si="183"/>
        <v/>
      </c>
      <c r="V293" s="47" t="str">
        <f>IF(AND($BP$7&gt;0,OutputOsiris!$A293&lt;&gt;"9999999"),VLOOKUP(OutputOsiris!A293,$BM$9:$BP$1008,4,FALSE),"")</f>
        <v/>
      </c>
      <c r="W293" s="47" t="str">
        <f t="shared" si="184"/>
        <v/>
      </c>
      <c r="X293" s="47" t="str">
        <f>IF(AND($BU$7&gt;0,OutputOsiris!$A293&lt;&gt;"9999999"),VLOOKUP(OutputOsiris!A293,$BR$9:$BU$1008,4,FALSE),"")</f>
        <v/>
      </c>
      <c r="Y293" s="47" t="str">
        <f t="shared" si="185"/>
        <v/>
      </c>
      <c r="Z293" s="47" t="str">
        <f>IF(AND($BZ$7&gt;0,OutputOsiris!$A293&lt;&gt;"9999999"),VLOOKUP(OutputOsiris!A293,$BW$9:$BZ$1008,4,FALSE),"")</f>
        <v/>
      </c>
      <c r="AA293" s="47" t="str">
        <f t="shared" si="186"/>
        <v/>
      </c>
      <c r="AB293" s="47">
        <f t="shared" si="187"/>
        <v>0</v>
      </c>
      <c r="AC293" s="47">
        <f t="shared" si="188"/>
        <v>0</v>
      </c>
      <c r="AD293" s="47" t="str">
        <f t="shared" si="189"/>
        <v/>
      </c>
      <c r="AE293" s="48" t="str">
        <f>IF(ISBLANK(AF293),"",VLOOKUP(AD293,OutputOsiris!$A$9:$A$1008,1,FALSE))</f>
        <v/>
      </c>
      <c r="AF293" s="111"/>
      <c r="AG293" s="78"/>
      <c r="AH293" s="148" t="str">
        <f t="shared" si="163"/>
        <v/>
      </c>
      <c r="AI293" s="47" t="str">
        <f t="shared" si="190"/>
        <v/>
      </c>
      <c r="AJ293" s="48" t="str">
        <f>IF(ISBLANK(AK293),"",VLOOKUP(AI293,OutputOsiris!$A$9:$A$1008,1,FALSE))</f>
        <v/>
      </c>
      <c r="AK293" s="112"/>
      <c r="AL293" s="78"/>
      <c r="AM293" s="148" t="str">
        <f t="shared" si="164"/>
        <v/>
      </c>
      <c r="AN293" s="47" t="str">
        <f t="shared" si="191"/>
        <v/>
      </c>
      <c r="AO293" s="48" t="str">
        <f>IF(ISBLANK(AP293),"",VLOOKUP(AN293,OutputOsiris!$A$9:$A$1008,1,FALSE))</f>
        <v/>
      </c>
      <c r="AP293" s="111"/>
      <c r="AQ293" s="78"/>
      <c r="AR293" s="148" t="str">
        <f t="shared" si="165"/>
        <v/>
      </c>
      <c r="AS293" s="47" t="str">
        <f t="shared" si="192"/>
        <v/>
      </c>
      <c r="AT293" s="48" t="str">
        <f>IF(ISBLANK(AU293),"",VLOOKUP(AS293,OutputOsiris!$A$9:$A$1008,1,FALSE))</f>
        <v/>
      </c>
      <c r="AU293" s="111"/>
      <c r="AV293" s="78"/>
      <c r="AW293" s="148" t="str">
        <f t="shared" si="166"/>
        <v/>
      </c>
      <c r="AX293" s="47" t="str">
        <f t="shared" si="193"/>
        <v/>
      </c>
      <c r="AY293" s="48" t="str">
        <f>IF(ISBLANK(AZ293),"",VLOOKUP(AX293,OutputOsiris!$A$9:$A$1008,1,FALSE))</f>
        <v/>
      </c>
      <c r="AZ293" s="111"/>
      <c r="BA293" s="78"/>
      <c r="BB293" s="148" t="str">
        <f t="shared" si="167"/>
        <v/>
      </c>
      <c r="BC293" s="47" t="str">
        <f t="shared" si="194"/>
        <v/>
      </c>
      <c r="BD293" s="48" t="str">
        <f>IF(ISBLANK(BE293),"",VLOOKUP(BC293,OutputOsiris!$A$9:$A$1008,1,FALSE))</f>
        <v/>
      </c>
      <c r="BE293" s="111"/>
      <c r="BF293" s="78"/>
      <c r="BG293" s="148" t="str">
        <f t="shared" si="168"/>
        <v/>
      </c>
      <c r="BH293" s="47" t="str">
        <f t="shared" si="195"/>
        <v/>
      </c>
      <c r="BI293" s="48" t="str">
        <f>IF(ISBLANK(BJ293),"",VLOOKUP(BH293,OutputOsiris!$A$9:$A$1008,1,FALSE))</f>
        <v/>
      </c>
      <c r="BJ293" s="111"/>
      <c r="BK293" s="78"/>
      <c r="BL293" s="148" t="str">
        <f t="shared" si="169"/>
        <v/>
      </c>
      <c r="BM293" s="47" t="str">
        <f t="shared" si="196"/>
        <v/>
      </c>
      <c r="BN293" s="48" t="str">
        <f>IF(ISBLANK(BO293),"",VLOOKUP(BM293,OutputOsiris!$A$9:$A$1008,1,FALSE))</f>
        <v/>
      </c>
      <c r="BO293" s="111"/>
      <c r="BP293" s="78"/>
      <c r="BQ293" s="148" t="str">
        <f t="shared" si="170"/>
        <v/>
      </c>
      <c r="BR293" s="47" t="str">
        <f t="shared" si="197"/>
        <v/>
      </c>
      <c r="BS293" s="48" t="str">
        <f>IF(ISBLANK(BT293),"",VLOOKUP(BR293,OutputOsiris!$A$9:$A$1008,1,FALSE))</f>
        <v/>
      </c>
      <c r="BT293" s="111"/>
      <c r="BU293" s="78"/>
      <c r="BV293" s="148" t="str">
        <f t="shared" si="171"/>
        <v/>
      </c>
      <c r="BW293" s="47" t="str">
        <f t="shared" si="198"/>
        <v/>
      </c>
      <c r="BX293" s="48" t="str">
        <f>IF(ISBLANK(BY293),"",VLOOKUP(BW293,OutputOsiris!$A$9:$A$1008,1,FALSE))</f>
        <v/>
      </c>
      <c r="BY293" s="111"/>
      <c r="BZ293" s="78"/>
      <c r="CA293" s="148" t="str">
        <f t="shared" si="172"/>
        <v/>
      </c>
    </row>
    <row r="294" spans="1:79" x14ac:dyDescent="0.2">
      <c r="A294" s="47" t="str">
        <f>IF($H$1="Score",IF(OutputOsiris!A294&lt;&gt;"9999999",OutputOsiris!A294,""),"")</f>
        <v/>
      </c>
      <c r="B294" s="76" t="str">
        <f t="shared" si="173"/>
        <v/>
      </c>
      <c r="C294" s="143" t="str">
        <f t="shared" si="174"/>
        <v/>
      </c>
      <c r="D294" s="47" t="str">
        <f>IF($H$1="Cijfer",IF(OutputOsiris!A294&lt;&gt;"9999999",OutputOsiris!A294,""),"")</f>
        <v/>
      </c>
      <c r="E294" s="76" t="str">
        <f t="shared" si="175"/>
        <v/>
      </c>
      <c r="F294" s="143" t="str">
        <f t="shared" si="176"/>
        <v/>
      </c>
      <c r="G294" s="47" t="str">
        <f>IF(ISBLANK(OutputOsiris!B294),"",OutputOsiris!B294)</f>
        <v/>
      </c>
      <c r="H294" s="47">
        <f>IF(AND($AG$7&gt;0,OutputOsiris!$A294&lt;&gt;"9999999"),VLOOKUP(OutputOsiris!A294,$AD$9:$AG$1008,4,FALSE),"")</f>
        <v>0</v>
      </c>
      <c r="I294" s="47">
        <f t="shared" si="177"/>
        <v>0</v>
      </c>
      <c r="J294" s="47">
        <f>IF(AND($AL$7&gt;0,OutputOsiris!$A294&lt;&gt;"9999999"),VLOOKUP(OutputOsiris!A294,$AI$9:$AL$1008,4,FALSE),"")</f>
        <v>0</v>
      </c>
      <c r="K294" s="47">
        <f t="shared" si="178"/>
        <v>0</v>
      </c>
      <c r="L294" s="47" t="str">
        <f>IF(AND($AQ$7&gt;0,OutputOsiris!$A294&lt;&gt;"9999999"),VLOOKUP(OutputOsiris!A294,$AN$9:$AQ$1008,4,FALSE),"")</f>
        <v/>
      </c>
      <c r="M294" s="47" t="str">
        <f t="shared" si="179"/>
        <v/>
      </c>
      <c r="N294" s="47" t="str">
        <f>IF(AND($AV$7&gt;0,OutputOsiris!$A294&lt;&gt;"9999999"),VLOOKUP(OutputOsiris!A294,$AS$9:$AV$1008,4,FALSE),"")</f>
        <v/>
      </c>
      <c r="O294" s="47" t="str">
        <f t="shared" si="180"/>
        <v/>
      </c>
      <c r="P294" s="47" t="str">
        <f>IF(AND($BA$7&gt;0,OutputOsiris!$A294&lt;&gt;"9999999"),VLOOKUP(OutputOsiris!A294,$AX$9:$BA$1008,4,FALSE),"")</f>
        <v/>
      </c>
      <c r="Q294" s="47" t="str">
        <f t="shared" si="181"/>
        <v/>
      </c>
      <c r="R294" s="47" t="str">
        <f>IF(AND($BF$7&gt;0,OutputOsiris!$A294&lt;&gt;"9999999"),VLOOKUP(OutputOsiris!A294,$BC$9:$BF$1008,4,FALSE),"")</f>
        <v/>
      </c>
      <c r="S294" s="47" t="str">
        <f t="shared" si="182"/>
        <v/>
      </c>
      <c r="T294" s="47" t="str">
        <f>IF(AND($BK$7&gt;0,OutputOsiris!$A294&lt;&gt;"9999999"),VLOOKUP(OutputOsiris!A294,$BH$9:$BK$1008,4,FALSE),"")</f>
        <v/>
      </c>
      <c r="U294" s="47" t="str">
        <f t="shared" si="183"/>
        <v/>
      </c>
      <c r="V294" s="47" t="str">
        <f>IF(AND($BP$7&gt;0,OutputOsiris!$A294&lt;&gt;"9999999"),VLOOKUP(OutputOsiris!A294,$BM$9:$BP$1008,4,FALSE),"")</f>
        <v/>
      </c>
      <c r="W294" s="47" t="str">
        <f t="shared" si="184"/>
        <v/>
      </c>
      <c r="X294" s="47" t="str">
        <f>IF(AND($BU$7&gt;0,OutputOsiris!$A294&lt;&gt;"9999999"),VLOOKUP(OutputOsiris!A294,$BR$9:$BU$1008,4,FALSE),"")</f>
        <v/>
      </c>
      <c r="Y294" s="47" t="str">
        <f t="shared" si="185"/>
        <v/>
      </c>
      <c r="Z294" s="47" t="str">
        <f>IF(AND($BZ$7&gt;0,OutputOsiris!$A294&lt;&gt;"9999999"),VLOOKUP(OutputOsiris!A294,$BW$9:$BZ$1008,4,FALSE),"")</f>
        <v/>
      </c>
      <c r="AA294" s="47" t="str">
        <f t="shared" si="186"/>
        <v/>
      </c>
      <c r="AB294" s="47">
        <f t="shared" si="187"/>
        <v>0</v>
      </c>
      <c r="AC294" s="47">
        <f t="shared" si="188"/>
        <v>0</v>
      </c>
      <c r="AD294" s="47" t="str">
        <f t="shared" si="189"/>
        <v/>
      </c>
      <c r="AE294" s="48" t="str">
        <f>IF(ISBLANK(AF294),"",VLOOKUP(AD294,OutputOsiris!$A$9:$A$1008,1,FALSE))</f>
        <v/>
      </c>
      <c r="AF294" s="111"/>
      <c r="AG294" s="78"/>
      <c r="AH294" s="148" t="str">
        <f t="shared" si="163"/>
        <v/>
      </c>
      <c r="AI294" s="47" t="str">
        <f t="shared" si="190"/>
        <v/>
      </c>
      <c r="AJ294" s="48" t="str">
        <f>IF(ISBLANK(AK294),"",VLOOKUP(AI294,OutputOsiris!$A$9:$A$1008,1,FALSE))</f>
        <v/>
      </c>
      <c r="AK294" s="112"/>
      <c r="AL294" s="78"/>
      <c r="AM294" s="148" t="str">
        <f t="shared" si="164"/>
        <v/>
      </c>
      <c r="AN294" s="47" t="str">
        <f t="shared" si="191"/>
        <v/>
      </c>
      <c r="AO294" s="48" t="str">
        <f>IF(ISBLANK(AP294),"",VLOOKUP(AN294,OutputOsiris!$A$9:$A$1008,1,FALSE))</f>
        <v/>
      </c>
      <c r="AP294" s="111"/>
      <c r="AQ294" s="78"/>
      <c r="AR294" s="148" t="str">
        <f t="shared" si="165"/>
        <v/>
      </c>
      <c r="AS294" s="47" t="str">
        <f t="shared" si="192"/>
        <v/>
      </c>
      <c r="AT294" s="48" t="str">
        <f>IF(ISBLANK(AU294),"",VLOOKUP(AS294,OutputOsiris!$A$9:$A$1008,1,FALSE))</f>
        <v/>
      </c>
      <c r="AU294" s="111"/>
      <c r="AV294" s="78"/>
      <c r="AW294" s="148" t="str">
        <f t="shared" si="166"/>
        <v/>
      </c>
      <c r="AX294" s="47" t="str">
        <f t="shared" si="193"/>
        <v/>
      </c>
      <c r="AY294" s="48" t="str">
        <f>IF(ISBLANK(AZ294),"",VLOOKUP(AX294,OutputOsiris!$A$9:$A$1008,1,FALSE))</f>
        <v/>
      </c>
      <c r="AZ294" s="111"/>
      <c r="BA294" s="78"/>
      <c r="BB294" s="148" t="str">
        <f t="shared" si="167"/>
        <v/>
      </c>
      <c r="BC294" s="47" t="str">
        <f t="shared" si="194"/>
        <v/>
      </c>
      <c r="BD294" s="48" t="str">
        <f>IF(ISBLANK(BE294),"",VLOOKUP(BC294,OutputOsiris!$A$9:$A$1008,1,FALSE))</f>
        <v/>
      </c>
      <c r="BE294" s="111"/>
      <c r="BF294" s="78"/>
      <c r="BG294" s="148" t="str">
        <f t="shared" si="168"/>
        <v/>
      </c>
      <c r="BH294" s="47" t="str">
        <f t="shared" si="195"/>
        <v/>
      </c>
      <c r="BI294" s="48" t="str">
        <f>IF(ISBLANK(BJ294),"",VLOOKUP(BH294,OutputOsiris!$A$9:$A$1008,1,FALSE))</f>
        <v/>
      </c>
      <c r="BJ294" s="111"/>
      <c r="BK294" s="78"/>
      <c r="BL294" s="148" t="str">
        <f t="shared" si="169"/>
        <v/>
      </c>
      <c r="BM294" s="47" t="str">
        <f t="shared" si="196"/>
        <v/>
      </c>
      <c r="BN294" s="48" t="str">
        <f>IF(ISBLANK(BO294),"",VLOOKUP(BM294,OutputOsiris!$A$9:$A$1008,1,FALSE))</f>
        <v/>
      </c>
      <c r="BO294" s="111"/>
      <c r="BP294" s="78"/>
      <c r="BQ294" s="148" t="str">
        <f t="shared" si="170"/>
        <v/>
      </c>
      <c r="BR294" s="47" t="str">
        <f t="shared" si="197"/>
        <v/>
      </c>
      <c r="BS294" s="48" t="str">
        <f>IF(ISBLANK(BT294),"",VLOOKUP(BR294,OutputOsiris!$A$9:$A$1008,1,FALSE))</f>
        <v/>
      </c>
      <c r="BT294" s="111"/>
      <c r="BU294" s="78"/>
      <c r="BV294" s="148" t="str">
        <f t="shared" si="171"/>
        <v/>
      </c>
      <c r="BW294" s="47" t="str">
        <f t="shared" si="198"/>
        <v/>
      </c>
      <c r="BX294" s="48" t="str">
        <f>IF(ISBLANK(BY294),"",VLOOKUP(BW294,OutputOsiris!$A$9:$A$1008,1,FALSE))</f>
        <v/>
      </c>
      <c r="BY294" s="111"/>
      <c r="BZ294" s="78"/>
      <c r="CA294" s="148" t="str">
        <f t="shared" si="172"/>
        <v/>
      </c>
    </row>
    <row r="295" spans="1:79" x14ac:dyDescent="0.2">
      <c r="A295" s="47" t="str">
        <f>IF($H$1="Score",IF(OutputOsiris!A295&lt;&gt;"9999999",OutputOsiris!A295,""),"")</f>
        <v/>
      </c>
      <c r="B295" s="76" t="str">
        <f t="shared" si="173"/>
        <v/>
      </c>
      <c r="C295" s="143" t="str">
        <f t="shared" si="174"/>
        <v/>
      </c>
      <c r="D295" s="47" t="str">
        <f>IF($H$1="Cijfer",IF(OutputOsiris!A295&lt;&gt;"9999999",OutputOsiris!A295,""),"")</f>
        <v/>
      </c>
      <c r="E295" s="76" t="str">
        <f t="shared" si="175"/>
        <v/>
      </c>
      <c r="F295" s="143" t="str">
        <f t="shared" si="176"/>
        <v/>
      </c>
      <c r="G295" s="47" t="str">
        <f>IF(ISBLANK(OutputOsiris!B295),"",OutputOsiris!B295)</f>
        <v/>
      </c>
      <c r="H295" s="47">
        <f>IF(AND($AG$7&gt;0,OutputOsiris!$A295&lt;&gt;"9999999"),VLOOKUP(OutputOsiris!A295,$AD$9:$AG$1008,4,FALSE),"")</f>
        <v>0</v>
      </c>
      <c r="I295" s="47">
        <f t="shared" si="177"/>
        <v>0</v>
      </c>
      <c r="J295" s="47">
        <f>IF(AND($AL$7&gt;0,OutputOsiris!$A295&lt;&gt;"9999999"),VLOOKUP(OutputOsiris!A295,$AI$9:$AL$1008,4,FALSE),"")</f>
        <v>0</v>
      </c>
      <c r="K295" s="47">
        <f t="shared" si="178"/>
        <v>0</v>
      </c>
      <c r="L295" s="47" t="str">
        <f>IF(AND($AQ$7&gt;0,OutputOsiris!$A295&lt;&gt;"9999999"),VLOOKUP(OutputOsiris!A295,$AN$9:$AQ$1008,4,FALSE),"")</f>
        <v/>
      </c>
      <c r="M295" s="47" t="str">
        <f t="shared" si="179"/>
        <v/>
      </c>
      <c r="N295" s="47" t="str">
        <f>IF(AND($AV$7&gt;0,OutputOsiris!$A295&lt;&gt;"9999999"),VLOOKUP(OutputOsiris!A295,$AS$9:$AV$1008,4,FALSE),"")</f>
        <v/>
      </c>
      <c r="O295" s="47" t="str">
        <f t="shared" si="180"/>
        <v/>
      </c>
      <c r="P295" s="47" t="str">
        <f>IF(AND($BA$7&gt;0,OutputOsiris!$A295&lt;&gt;"9999999"),VLOOKUP(OutputOsiris!A295,$AX$9:$BA$1008,4,FALSE),"")</f>
        <v/>
      </c>
      <c r="Q295" s="47" t="str">
        <f t="shared" si="181"/>
        <v/>
      </c>
      <c r="R295" s="47" t="str">
        <f>IF(AND($BF$7&gt;0,OutputOsiris!$A295&lt;&gt;"9999999"),VLOOKUP(OutputOsiris!A295,$BC$9:$BF$1008,4,FALSE),"")</f>
        <v/>
      </c>
      <c r="S295" s="47" t="str">
        <f t="shared" si="182"/>
        <v/>
      </c>
      <c r="T295" s="47" t="str">
        <f>IF(AND($BK$7&gt;0,OutputOsiris!$A295&lt;&gt;"9999999"),VLOOKUP(OutputOsiris!A295,$BH$9:$BK$1008,4,FALSE),"")</f>
        <v/>
      </c>
      <c r="U295" s="47" t="str">
        <f t="shared" si="183"/>
        <v/>
      </c>
      <c r="V295" s="47" t="str">
        <f>IF(AND($BP$7&gt;0,OutputOsiris!$A295&lt;&gt;"9999999"),VLOOKUP(OutputOsiris!A295,$BM$9:$BP$1008,4,FALSE),"")</f>
        <v/>
      </c>
      <c r="W295" s="47" t="str">
        <f t="shared" si="184"/>
        <v/>
      </c>
      <c r="X295" s="47" t="str">
        <f>IF(AND($BU$7&gt;0,OutputOsiris!$A295&lt;&gt;"9999999"),VLOOKUP(OutputOsiris!A295,$BR$9:$BU$1008,4,FALSE),"")</f>
        <v/>
      </c>
      <c r="Y295" s="47" t="str">
        <f t="shared" si="185"/>
        <v/>
      </c>
      <c r="Z295" s="47" t="str">
        <f>IF(AND($BZ$7&gt;0,OutputOsiris!$A295&lt;&gt;"9999999"),VLOOKUP(OutputOsiris!A295,$BW$9:$BZ$1008,4,FALSE),"")</f>
        <v/>
      </c>
      <c r="AA295" s="47" t="str">
        <f t="shared" si="186"/>
        <v/>
      </c>
      <c r="AB295" s="47">
        <f t="shared" si="187"/>
        <v>0</v>
      </c>
      <c r="AC295" s="47">
        <f t="shared" si="188"/>
        <v>0</v>
      </c>
      <c r="AD295" s="47" t="str">
        <f t="shared" si="189"/>
        <v/>
      </c>
      <c r="AE295" s="48" t="str">
        <f>IF(ISBLANK(AF295),"",VLOOKUP(AD295,OutputOsiris!$A$9:$A$1008,1,FALSE))</f>
        <v/>
      </c>
      <c r="AF295" s="111"/>
      <c r="AG295" s="78"/>
      <c r="AH295" s="148" t="str">
        <f t="shared" si="163"/>
        <v/>
      </c>
      <c r="AI295" s="47" t="str">
        <f t="shared" si="190"/>
        <v/>
      </c>
      <c r="AJ295" s="48" t="str">
        <f>IF(ISBLANK(AK295),"",VLOOKUP(AI295,OutputOsiris!$A$9:$A$1008,1,FALSE))</f>
        <v/>
      </c>
      <c r="AK295" s="112"/>
      <c r="AL295" s="78"/>
      <c r="AM295" s="148" t="str">
        <f t="shared" si="164"/>
        <v/>
      </c>
      <c r="AN295" s="47" t="str">
        <f t="shared" si="191"/>
        <v/>
      </c>
      <c r="AO295" s="48" t="str">
        <f>IF(ISBLANK(AP295),"",VLOOKUP(AN295,OutputOsiris!$A$9:$A$1008,1,FALSE))</f>
        <v/>
      </c>
      <c r="AP295" s="111"/>
      <c r="AQ295" s="78"/>
      <c r="AR295" s="148" t="str">
        <f t="shared" si="165"/>
        <v/>
      </c>
      <c r="AS295" s="47" t="str">
        <f t="shared" si="192"/>
        <v/>
      </c>
      <c r="AT295" s="48" t="str">
        <f>IF(ISBLANK(AU295),"",VLOOKUP(AS295,OutputOsiris!$A$9:$A$1008,1,FALSE))</f>
        <v/>
      </c>
      <c r="AU295" s="111"/>
      <c r="AV295" s="78"/>
      <c r="AW295" s="148" t="str">
        <f t="shared" si="166"/>
        <v/>
      </c>
      <c r="AX295" s="47" t="str">
        <f t="shared" si="193"/>
        <v/>
      </c>
      <c r="AY295" s="48" t="str">
        <f>IF(ISBLANK(AZ295),"",VLOOKUP(AX295,OutputOsiris!$A$9:$A$1008,1,FALSE))</f>
        <v/>
      </c>
      <c r="AZ295" s="111"/>
      <c r="BA295" s="78"/>
      <c r="BB295" s="148" t="str">
        <f t="shared" si="167"/>
        <v/>
      </c>
      <c r="BC295" s="47" t="str">
        <f t="shared" si="194"/>
        <v/>
      </c>
      <c r="BD295" s="48" t="str">
        <f>IF(ISBLANK(BE295),"",VLOOKUP(BC295,OutputOsiris!$A$9:$A$1008,1,FALSE))</f>
        <v/>
      </c>
      <c r="BE295" s="111"/>
      <c r="BF295" s="78"/>
      <c r="BG295" s="148" t="str">
        <f t="shared" si="168"/>
        <v/>
      </c>
      <c r="BH295" s="47" t="str">
        <f t="shared" si="195"/>
        <v/>
      </c>
      <c r="BI295" s="48" t="str">
        <f>IF(ISBLANK(BJ295),"",VLOOKUP(BH295,OutputOsiris!$A$9:$A$1008,1,FALSE))</f>
        <v/>
      </c>
      <c r="BJ295" s="111"/>
      <c r="BK295" s="78"/>
      <c r="BL295" s="148" t="str">
        <f t="shared" si="169"/>
        <v/>
      </c>
      <c r="BM295" s="47" t="str">
        <f t="shared" si="196"/>
        <v/>
      </c>
      <c r="BN295" s="48" t="str">
        <f>IF(ISBLANK(BO295),"",VLOOKUP(BM295,OutputOsiris!$A$9:$A$1008,1,FALSE))</f>
        <v/>
      </c>
      <c r="BO295" s="111"/>
      <c r="BP295" s="78"/>
      <c r="BQ295" s="148" t="str">
        <f t="shared" si="170"/>
        <v/>
      </c>
      <c r="BR295" s="47" t="str">
        <f t="shared" si="197"/>
        <v/>
      </c>
      <c r="BS295" s="48" t="str">
        <f>IF(ISBLANK(BT295),"",VLOOKUP(BR295,OutputOsiris!$A$9:$A$1008,1,FALSE))</f>
        <v/>
      </c>
      <c r="BT295" s="111"/>
      <c r="BU295" s="78"/>
      <c r="BV295" s="148" t="str">
        <f t="shared" si="171"/>
        <v/>
      </c>
      <c r="BW295" s="47" t="str">
        <f t="shared" si="198"/>
        <v/>
      </c>
      <c r="BX295" s="48" t="str">
        <f>IF(ISBLANK(BY295),"",VLOOKUP(BW295,OutputOsiris!$A$9:$A$1008,1,FALSE))</f>
        <v/>
      </c>
      <c r="BY295" s="111"/>
      <c r="BZ295" s="78"/>
      <c r="CA295" s="148" t="str">
        <f t="shared" si="172"/>
        <v/>
      </c>
    </row>
    <row r="296" spans="1:79" x14ac:dyDescent="0.2">
      <c r="A296" s="47" t="str">
        <f>IF($H$1="Score",IF(OutputOsiris!A296&lt;&gt;"9999999",OutputOsiris!A296,""),"")</f>
        <v/>
      </c>
      <c r="B296" s="76" t="str">
        <f t="shared" si="173"/>
        <v/>
      </c>
      <c r="C296" s="143" t="str">
        <f t="shared" si="174"/>
        <v/>
      </c>
      <c r="D296" s="47" t="str">
        <f>IF($H$1="Cijfer",IF(OutputOsiris!A296&lt;&gt;"9999999",OutputOsiris!A296,""),"")</f>
        <v/>
      </c>
      <c r="E296" s="76" t="str">
        <f t="shared" si="175"/>
        <v/>
      </c>
      <c r="F296" s="143" t="str">
        <f t="shared" si="176"/>
        <v/>
      </c>
      <c r="G296" s="47" t="str">
        <f>IF(ISBLANK(OutputOsiris!B296),"",OutputOsiris!B296)</f>
        <v/>
      </c>
      <c r="H296" s="47">
        <f>IF(AND($AG$7&gt;0,OutputOsiris!$A296&lt;&gt;"9999999"),VLOOKUP(OutputOsiris!A296,$AD$9:$AG$1008,4,FALSE),"")</f>
        <v>0</v>
      </c>
      <c r="I296" s="47">
        <f t="shared" si="177"/>
        <v>0</v>
      </c>
      <c r="J296" s="47">
        <f>IF(AND($AL$7&gt;0,OutputOsiris!$A296&lt;&gt;"9999999"),VLOOKUP(OutputOsiris!A296,$AI$9:$AL$1008,4,FALSE),"")</f>
        <v>0</v>
      </c>
      <c r="K296" s="47">
        <f t="shared" si="178"/>
        <v>0</v>
      </c>
      <c r="L296" s="47" t="str">
        <f>IF(AND($AQ$7&gt;0,OutputOsiris!$A296&lt;&gt;"9999999"),VLOOKUP(OutputOsiris!A296,$AN$9:$AQ$1008,4,FALSE),"")</f>
        <v/>
      </c>
      <c r="M296" s="47" t="str">
        <f t="shared" si="179"/>
        <v/>
      </c>
      <c r="N296" s="47" t="str">
        <f>IF(AND($AV$7&gt;0,OutputOsiris!$A296&lt;&gt;"9999999"),VLOOKUP(OutputOsiris!A296,$AS$9:$AV$1008,4,FALSE),"")</f>
        <v/>
      </c>
      <c r="O296" s="47" t="str">
        <f t="shared" si="180"/>
        <v/>
      </c>
      <c r="P296" s="47" t="str">
        <f>IF(AND($BA$7&gt;0,OutputOsiris!$A296&lt;&gt;"9999999"),VLOOKUP(OutputOsiris!A296,$AX$9:$BA$1008,4,FALSE),"")</f>
        <v/>
      </c>
      <c r="Q296" s="47" t="str">
        <f t="shared" si="181"/>
        <v/>
      </c>
      <c r="R296" s="47" t="str">
        <f>IF(AND($BF$7&gt;0,OutputOsiris!$A296&lt;&gt;"9999999"),VLOOKUP(OutputOsiris!A296,$BC$9:$BF$1008,4,FALSE),"")</f>
        <v/>
      </c>
      <c r="S296" s="47" t="str">
        <f t="shared" si="182"/>
        <v/>
      </c>
      <c r="T296" s="47" t="str">
        <f>IF(AND($BK$7&gt;0,OutputOsiris!$A296&lt;&gt;"9999999"),VLOOKUP(OutputOsiris!A296,$BH$9:$BK$1008,4,FALSE),"")</f>
        <v/>
      </c>
      <c r="U296" s="47" t="str">
        <f t="shared" si="183"/>
        <v/>
      </c>
      <c r="V296" s="47" t="str">
        <f>IF(AND($BP$7&gt;0,OutputOsiris!$A296&lt;&gt;"9999999"),VLOOKUP(OutputOsiris!A296,$BM$9:$BP$1008,4,FALSE),"")</f>
        <v/>
      </c>
      <c r="W296" s="47" t="str">
        <f t="shared" si="184"/>
        <v/>
      </c>
      <c r="X296" s="47" t="str">
        <f>IF(AND($BU$7&gt;0,OutputOsiris!$A296&lt;&gt;"9999999"),VLOOKUP(OutputOsiris!A296,$BR$9:$BU$1008,4,FALSE),"")</f>
        <v/>
      </c>
      <c r="Y296" s="47" t="str">
        <f t="shared" si="185"/>
        <v/>
      </c>
      <c r="Z296" s="47" t="str">
        <f>IF(AND($BZ$7&gt;0,OutputOsiris!$A296&lt;&gt;"9999999"),VLOOKUP(OutputOsiris!A296,$BW$9:$BZ$1008,4,FALSE),"")</f>
        <v/>
      </c>
      <c r="AA296" s="47" t="str">
        <f t="shared" si="186"/>
        <v/>
      </c>
      <c r="AB296" s="47">
        <f t="shared" si="187"/>
        <v>0</v>
      </c>
      <c r="AC296" s="47">
        <f t="shared" si="188"/>
        <v>0</v>
      </c>
      <c r="AD296" s="47" t="str">
        <f t="shared" si="189"/>
        <v/>
      </c>
      <c r="AE296" s="48" t="str">
        <f>IF(ISBLANK(AF296),"",VLOOKUP(AD296,OutputOsiris!$A$9:$A$1008,1,FALSE))</f>
        <v/>
      </c>
      <c r="AF296" s="111"/>
      <c r="AG296" s="78"/>
      <c r="AH296" s="148" t="str">
        <f t="shared" si="163"/>
        <v/>
      </c>
      <c r="AI296" s="47" t="str">
        <f t="shared" si="190"/>
        <v/>
      </c>
      <c r="AJ296" s="48" t="str">
        <f>IF(ISBLANK(AK296),"",VLOOKUP(AI296,OutputOsiris!$A$9:$A$1008,1,FALSE))</f>
        <v/>
      </c>
      <c r="AK296" s="112"/>
      <c r="AL296" s="78"/>
      <c r="AM296" s="148" t="str">
        <f t="shared" si="164"/>
        <v/>
      </c>
      <c r="AN296" s="47" t="str">
        <f t="shared" si="191"/>
        <v/>
      </c>
      <c r="AO296" s="48" t="str">
        <f>IF(ISBLANK(AP296),"",VLOOKUP(AN296,OutputOsiris!$A$9:$A$1008,1,FALSE))</f>
        <v/>
      </c>
      <c r="AP296" s="111"/>
      <c r="AQ296" s="78"/>
      <c r="AR296" s="148" t="str">
        <f t="shared" si="165"/>
        <v/>
      </c>
      <c r="AS296" s="47" t="str">
        <f t="shared" si="192"/>
        <v/>
      </c>
      <c r="AT296" s="48" t="str">
        <f>IF(ISBLANK(AU296),"",VLOOKUP(AS296,OutputOsiris!$A$9:$A$1008,1,FALSE))</f>
        <v/>
      </c>
      <c r="AU296" s="111"/>
      <c r="AV296" s="78"/>
      <c r="AW296" s="148" t="str">
        <f t="shared" si="166"/>
        <v/>
      </c>
      <c r="AX296" s="47" t="str">
        <f t="shared" si="193"/>
        <v/>
      </c>
      <c r="AY296" s="48" t="str">
        <f>IF(ISBLANK(AZ296),"",VLOOKUP(AX296,OutputOsiris!$A$9:$A$1008,1,FALSE))</f>
        <v/>
      </c>
      <c r="AZ296" s="111"/>
      <c r="BA296" s="78"/>
      <c r="BB296" s="148" t="str">
        <f t="shared" si="167"/>
        <v/>
      </c>
      <c r="BC296" s="47" t="str">
        <f t="shared" si="194"/>
        <v/>
      </c>
      <c r="BD296" s="48" t="str">
        <f>IF(ISBLANK(BE296),"",VLOOKUP(BC296,OutputOsiris!$A$9:$A$1008,1,FALSE))</f>
        <v/>
      </c>
      <c r="BE296" s="111"/>
      <c r="BF296" s="78"/>
      <c r="BG296" s="148" t="str">
        <f t="shared" si="168"/>
        <v/>
      </c>
      <c r="BH296" s="47" t="str">
        <f t="shared" si="195"/>
        <v/>
      </c>
      <c r="BI296" s="48" t="str">
        <f>IF(ISBLANK(BJ296),"",VLOOKUP(BH296,OutputOsiris!$A$9:$A$1008,1,FALSE))</f>
        <v/>
      </c>
      <c r="BJ296" s="111"/>
      <c r="BK296" s="78"/>
      <c r="BL296" s="148" t="str">
        <f t="shared" si="169"/>
        <v/>
      </c>
      <c r="BM296" s="47" t="str">
        <f t="shared" si="196"/>
        <v/>
      </c>
      <c r="BN296" s="48" t="str">
        <f>IF(ISBLANK(BO296),"",VLOOKUP(BM296,OutputOsiris!$A$9:$A$1008,1,FALSE))</f>
        <v/>
      </c>
      <c r="BO296" s="111"/>
      <c r="BP296" s="78"/>
      <c r="BQ296" s="148" t="str">
        <f t="shared" si="170"/>
        <v/>
      </c>
      <c r="BR296" s="47" t="str">
        <f t="shared" si="197"/>
        <v/>
      </c>
      <c r="BS296" s="48" t="str">
        <f>IF(ISBLANK(BT296),"",VLOOKUP(BR296,OutputOsiris!$A$9:$A$1008,1,FALSE))</f>
        <v/>
      </c>
      <c r="BT296" s="111"/>
      <c r="BU296" s="78"/>
      <c r="BV296" s="148" t="str">
        <f t="shared" si="171"/>
        <v/>
      </c>
      <c r="BW296" s="47" t="str">
        <f t="shared" si="198"/>
        <v/>
      </c>
      <c r="BX296" s="48" t="str">
        <f>IF(ISBLANK(BY296),"",VLOOKUP(BW296,OutputOsiris!$A$9:$A$1008,1,FALSE))</f>
        <v/>
      </c>
      <c r="BY296" s="111"/>
      <c r="BZ296" s="78"/>
      <c r="CA296" s="148" t="str">
        <f t="shared" si="172"/>
        <v/>
      </c>
    </row>
    <row r="297" spans="1:79" x14ac:dyDescent="0.2">
      <c r="A297" s="47" t="str">
        <f>IF($H$1="Score",IF(OutputOsiris!A297&lt;&gt;"9999999",OutputOsiris!A297,""),"")</f>
        <v/>
      </c>
      <c r="B297" s="76" t="str">
        <f t="shared" si="173"/>
        <v/>
      </c>
      <c r="C297" s="143" t="str">
        <f t="shared" si="174"/>
        <v/>
      </c>
      <c r="D297" s="47" t="str">
        <f>IF($H$1="Cijfer",IF(OutputOsiris!A297&lt;&gt;"9999999",OutputOsiris!A297,""),"")</f>
        <v/>
      </c>
      <c r="E297" s="76" t="str">
        <f t="shared" si="175"/>
        <v/>
      </c>
      <c r="F297" s="143" t="str">
        <f t="shared" si="176"/>
        <v/>
      </c>
      <c r="G297" s="47" t="str">
        <f>IF(ISBLANK(OutputOsiris!B297),"",OutputOsiris!B297)</f>
        <v/>
      </c>
      <c r="H297" s="47">
        <f>IF(AND($AG$7&gt;0,OutputOsiris!$A297&lt;&gt;"9999999"),VLOOKUP(OutputOsiris!A297,$AD$9:$AG$1008,4,FALSE),"")</f>
        <v>0</v>
      </c>
      <c r="I297" s="47">
        <f t="shared" si="177"/>
        <v>0</v>
      </c>
      <c r="J297" s="47">
        <f>IF(AND($AL$7&gt;0,OutputOsiris!$A297&lt;&gt;"9999999"),VLOOKUP(OutputOsiris!A297,$AI$9:$AL$1008,4,FALSE),"")</f>
        <v>0</v>
      </c>
      <c r="K297" s="47">
        <f t="shared" si="178"/>
        <v>0</v>
      </c>
      <c r="L297" s="47" t="str">
        <f>IF(AND($AQ$7&gt;0,OutputOsiris!$A297&lt;&gt;"9999999"),VLOOKUP(OutputOsiris!A297,$AN$9:$AQ$1008,4,FALSE),"")</f>
        <v/>
      </c>
      <c r="M297" s="47" t="str">
        <f t="shared" si="179"/>
        <v/>
      </c>
      <c r="N297" s="47" t="str">
        <f>IF(AND($AV$7&gt;0,OutputOsiris!$A297&lt;&gt;"9999999"),VLOOKUP(OutputOsiris!A297,$AS$9:$AV$1008,4,FALSE),"")</f>
        <v/>
      </c>
      <c r="O297" s="47" t="str">
        <f t="shared" si="180"/>
        <v/>
      </c>
      <c r="P297" s="47" t="str">
        <f>IF(AND($BA$7&gt;0,OutputOsiris!$A297&lt;&gt;"9999999"),VLOOKUP(OutputOsiris!A297,$AX$9:$BA$1008,4,FALSE),"")</f>
        <v/>
      </c>
      <c r="Q297" s="47" t="str">
        <f t="shared" si="181"/>
        <v/>
      </c>
      <c r="R297" s="47" t="str">
        <f>IF(AND($BF$7&gt;0,OutputOsiris!$A297&lt;&gt;"9999999"),VLOOKUP(OutputOsiris!A297,$BC$9:$BF$1008,4,FALSE),"")</f>
        <v/>
      </c>
      <c r="S297" s="47" t="str">
        <f t="shared" si="182"/>
        <v/>
      </c>
      <c r="T297" s="47" t="str">
        <f>IF(AND($BK$7&gt;0,OutputOsiris!$A297&lt;&gt;"9999999"),VLOOKUP(OutputOsiris!A297,$BH$9:$BK$1008,4,FALSE),"")</f>
        <v/>
      </c>
      <c r="U297" s="47" t="str">
        <f t="shared" si="183"/>
        <v/>
      </c>
      <c r="V297" s="47" t="str">
        <f>IF(AND($BP$7&gt;0,OutputOsiris!$A297&lt;&gt;"9999999"),VLOOKUP(OutputOsiris!A297,$BM$9:$BP$1008,4,FALSE),"")</f>
        <v/>
      </c>
      <c r="W297" s="47" t="str">
        <f t="shared" si="184"/>
        <v/>
      </c>
      <c r="X297" s="47" t="str">
        <f>IF(AND($BU$7&gt;0,OutputOsiris!$A297&lt;&gt;"9999999"),VLOOKUP(OutputOsiris!A297,$BR$9:$BU$1008,4,FALSE),"")</f>
        <v/>
      </c>
      <c r="Y297" s="47" t="str">
        <f t="shared" si="185"/>
        <v/>
      </c>
      <c r="Z297" s="47" t="str">
        <f>IF(AND($BZ$7&gt;0,OutputOsiris!$A297&lt;&gt;"9999999"),VLOOKUP(OutputOsiris!A297,$BW$9:$BZ$1008,4,FALSE),"")</f>
        <v/>
      </c>
      <c r="AA297" s="47" t="str">
        <f t="shared" si="186"/>
        <v/>
      </c>
      <c r="AB297" s="47">
        <f t="shared" si="187"/>
        <v>0</v>
      </c>
      <c r="AC297" s="47">
        <f t="shared" si="188"/>
        <v>0</v>
      </c>
      <c r="AD297" s="47" t="str">
        <f t="shared" si="189"/>
        <v/>
      </c>
      <c r="AE297" s="48" t="str">
        <f>IF(ISBLANK(AF297),"",VLOOKUP(AD297,OutputOsiris!$A$9:$A$1008,1,FALSE))</f>
        <v/>
      </c>
      <c r="AF297" s="111"/>
      <c r="AG297" s="78"/>
      <c r="AH297" s="148" t="str">
        <f t="shared" si="163"/>
        <v/>
      </c>
      <c r="AI297" s="47" t="str">
        <f t="shared" si="190"/>
        <v/>
      </c>
      <c r="AJ297" s="48" t="str">
        <f>IF(ISBLANK(AK297),"",VLOOKUP(AI297,OutputOsiris!$A$9:$A$1008,1,FALSE))</f>
        <v/>
      </c>
      <c r="AK297" s="112"/>
      <c r="AL297" s="78"/>
      <c r="AM297" s="148" t="str">
        <f t="shared" si="164"/>
        <v/>
      </c>
      <c r="AN297" s="47" t="str">
        <f t="shared" si="191"/>
        <v/>
      </c>
      <c r="AO297" s="48" t="str">
        <f>IF(ISBLANK(AP297),"",VLOOKUP(AN297,OutputOsiris!$A$9:$A$1008,1,FALSE))</f>
        <v/>
      </c>
      <c r="AP297" s="111"/>
      <c r="AQ297" s="78"/>
      <c r="AR297" s="148" t="str">
        <f t="shared" si="165"/>
        <v/>
      </c>
      <c r="AS297" s="47" t="str">
        <f t="shared" si="192"/>
        <v/>
      </c>
      <c r="AT297" s="48" t="str">
        <f>IF(ISBLANK(AU297),"",VLOOKUP(AS297,OutputOsiris!$A$9:$A$1008,1,FALSE))</f>
        <v/>
      </c>
      <c r="AU297" s="111"/>
      <c r="AV297" s="78"/>
      <c r="AW297" s="148" t="str">
        <f t="shared" si="166"/>
        <v/>
      </c>
      <c r="AX297" s="47" t="str">
        <f t="shared" si="193"/>
        <v/>
      </c>
      <c r="AY297" s="48" t="str">
        <f>IF(ISBLANK(AZ297),"",VLOOKUP(AX297,OutputOsiris!$A$9:$A$1008,1,FALSE))</f>
        <v/>
      </c>
      <c r="AZ297" s="111"/>
      <c r="BA297" s="78"/>
      <c r="BB297" s="148" t="str">
        <f t="shared" si="167"/>
        <v/>
      </c>
      <c r="BC297" s="47" t="str">
        <f t="shared" si="194"/>
        <v/>
      </c>
      <c r="BD297" s="48" t="str">
        <f>IF(ISBLANK(BE297),"",VLOOKUP(BC297,OutputOsiris!$A$9:$A$1008,1,FALSE))</f>
        <v/>
      </c>
      <c r="BE297" s="111"/>
      <c r="BF297" s="78"/>
      <c r="BG297" s="148" t="str">
        <f t="shared" si="168"/>
        <v/>
      </c>
      <c r="BH297" s="47" t="str">
        <f t="shared" si="195"/>
        <v/>
      </c>
      <c r="BI297" s="48" t="str">
        <f>IF(ISBLANK(BJ297),"",VLOOKUP(BH297,OutputOsiris!$A$9:$A$1008,1,FALSE))</f>
        <v/>
      </c>
      <c r="BJ297" s="111"/>
      <c r="BK297" s="78"/>
      <c r="BL297" s="148" t="str">
        <f t="shared" si="169"/>
        <v/>
      </c>
      <c r="BM297" s="47" t="str">
        <f t="shared" si="196"/>
        <v/>
      </c>
      <c r="BN297" s="48" t="str">
        <f>IF(ISBLANK(BO297),"",VLOOKUP(BM297,OutputOsiris!$A$9:$A$1008,1,FALSE))</f>
        <v/>
      </c>
      <c r="BO297" s="111"/>
      <c r="BP297" s="78"/>
      <c r="BQ297" s="148" t="str">
        <f t="shared" si="170"/>
        <v/>
      </c>
      <c r="BR297" s="47" t="str">
        <f t="shared" si="197"/>
        <v/>
      </c>
      <c r="BS297" s="48" t="str">
        <f>IF(ISBLANK(BT297),"",VLOOKUP(BR297,OutputOsiris!$A$9:$A$1008,1,FALSE))</f>
        <v/>
      </c>
      <c r="BT297" s="111"/>
      <c r="BU297" s="78"/>
      <c r="BV297" s="148" t="str">
        <f t="shared" si="171"/>
        <v/>
      </c>
      <c r="BW297" s="47" t="str">
        <f t="shared" si="198"/>
        <v/>
      </c>
      <c r="BX297" s="48" t="str">
        <f>IF(ISBLANK(BY297),"",VLOOKUP(BW297,OutputOsiris!$A$9:$A$1008,1,FALSE))</f>
        <v/>
      </c>
      <c r="BY297" s="111"/>
      <c r="BZ297" s="78"/>
      <c r="CA297" s="148" t="str">
        <f t="shared" si="172"/>
        <v/>
      </c>
    </row>
    <row r="298" spans="1:79" x14ac:dyDescent="0.2">
      <c r="A298" s="47" t="str">
        <f>IF($H$1="Score",IF(OutputOsiris!A298&lt;&gt;"9999999",OutputOsiris!A298,""),"")</f>
        <v/>
      </c>
      <c r="B298" s="76" t="str">
        <f t="shared" si="173"/>
        <v/>
      </c>
      <c r="C298" s="143" t="str">
        <f t="shared" si="174"/>
        <v/>
      </c>
      <c r="D298" s="47" t="str">
        <f>IF($H$1="Cijfer",IF(OutputOsiris!A298&lt;&gt;"9999999",OutputOsiris!A298,""),"")</f>
        <v/>
      </c>
      <c r="E298" s="76" t="str">
        <f t="shared" si="175"/>
        <v/>
      </c>
      <c r="F298" s="143" t="str">
        <f t="shared" si="176"/>
        <v/>
      </c>
      <c r="G298" s="47" t="str">
        <f>IF(ISBLANK(OutputOsiris!B298),"",OutputOsiris!B298)</f>
        <v/>
      </c>
      <c r="H298" s="47">
        <f>IF(AND($AG$7&gt;0,OutputOsiris!$A298&lt;&gt;"9999999"),VLOOKUP(OutputOsiris!A298,$AD$9:$AG$1008,4,FALSE),"")</f>
        <v>0</v>
      </c>
      <c r="I298" s="47">
        <f t="shared" si="177"/>
        <v>0</v>
      </c>
      <c r="J298" s="47">
        <f>IF(AND($AL$7&gt;0,OutputOsiris!$A298&lt;&gt;"9999999"),VLOOKUP(OutputOsiris!A298,$AI$9:$AL$1008,4,FALSE),"")</f>
        <v>0</v>
      </c>
      <c r="K298" s="47">
        <f t="shared" si="178"/>
        <v>0</v>
      </c>
      <c r="L298" s="47" t="str">
        <f>IF(AND($AQ$7&gt;0,OutputOsiris!$A298&lt;&gt;"9999999"),VLOOKUP(OutputOsiris!A298,$AN$9:$AQ$1008,4,FALSE),"")</f>
        <v/>
      </c>
      <c r="M298" s="47" t="str">
        <f t="shared" si="179"/>
        <v/>
      </c>
      <c r="N298" s="47" t="str">
        <f>IF(AND($AV$7&gt;0,OutputOsiris!$A298&lt;&gt;"9999999"),VLOOKUP(OutputOsiris!A298,$AS$9:$AV$1008,4,FALSE),"")</f>
        <v/>
      </c>
      <c r="O298" s="47" t="str">
        <f t="shared" si="180"/>
        <v/>
      </c>
      <c r="P298" s="47" t="str">
        <f>IF(AND($BA$7&gt;0,OutputOsiris!$A298&lt;&gt;"9999999"),VLOOKUP(OutputOsiris!A298,$AX$9:$BA$1008,4,FALSE),"")</f>
        <v/>
      </c>
      <c r="Q298" s="47" t="str">
        <f t="shared" si="181"/>
        <v/>
      </c>
      <c r="R298" s="47" t="str">
        <f>IF(AND($BF$7&gt;0,OutputOsiris!$A298&lt;&gt;"9999999"),VLOOKUP(OutputOsiris!A298,$BC$9:$BF$1008,4,FALSE),"")</f>
        <v/>
      </c>
      <c r="S298" s="47" t="str">
        <f t="shared" si="182"/>
        <v/>
      </c>
      <c r="T298" s="47" t="str">
        <f>IF(AND($BK$7&gt;0,OutputOsiris!$A298&lt;&gt;"9999999"),VLOOKUP(OutputOsiris!A298,$BH$9:$BK$1008,4,FALSE),"")</f>
        <v/>
      </c>
      <c r="U298" s="47" t="str">
        <f t="shared" si="183"/>
        <v/>
      </c>
      <c r="V298" s="47" t="str">
        <f>IF(AND($BP$7&gt;0,OutputOsiris!$A298&lt;&gt;"9999999"),VLOOKUP(OutputOsiris!A298,$BM$9:$BP$1008,4,FALSE),"")</f>
        <v/>
      </c>
      <c r="W298" s="47" t="str">
        <f t="shared" si="184"/>
        <v/>
      </c>
      <c r="X298" s="47" t="str">
        <f>IF(AND($BU$7&gt;0,OutputOsiris!$A298&lt;&gt;"9999999"),VLOOKUP(OutputOsiris!A298,$BR$9:$BU$1008,4,FALSE),"")</f>
        <v/>
      </c>
      <c r="Y298" s="47" t="str">
        <f t="shared" si="185"/>
        <v/>
      </c>
      <c r="Z298" s="47" t="str">
        <f>IF(AND($BZ$7&gt;0,OutputOsiris!$A298&lt;&gt;"9999999"),VLOOKUP(OutputOsiris!A298,$BW$9:$BZ$1008,4,FALSE),"")</f>
        <v/>
      </c>
      <c r="AA298" s="47" t="str">
        <f t="shared" si="186"/>
        <v/>
      </c>
      <c r="AB298" s="47">
        <f t="shared" si="187"/>
        <v>0</v>
      </c>
      <c r="AC298" s="47">
        <f t="shared" si="188"/>
        <v>0</v>
      </c>
      <c r="AD298" s="47" t="str">
        <f t="shared" si="189"/>
        <v/>
      </c>
      <c r="AE298" s="48" t="str">
        <f>IF(ISBLANK(AF298),"",VLOOKUP(AD298,OutputOsiris!$A$9:$A$1008,1,FALSE))</f>
        <v/>
      </c>
      <c r="AF298" s="111"/>
      <c r="AG298" s="78"/>
      <c r="AH298" s="148" t="str">
        <f t="shared" si="163"/>
        <v/>
      </c>
      <c r="AI298" s="47" t="str">
        <f t="shared" si="190"/>
        <v/>
      </c>
      <c r="AJ298" s="48" t="str">
        <f>IF(ISBLANK(AK298),"",VLOOKUP(AI298,OutputOsiris!$A$9:$A$1008,1,FALSE))</f>
        <v/>
      </c>
      <c r="AK298" s="112"/>
      <c r="AL298" s="78"/>
      <c r="AM298" s="148" t="str">
        <f t="shared" si="164"/>
        <v/>
      </c>
      <c r="AN298" s="47" t="str">
        <f t="shared" si="191"/>
        <v/>
      </c>
      <c r="AO298" s="48" t="str">
        <f>IF(ISBLANK(AP298),"",VLOOKUP(AN298,OutputOsiris!$A$9:$A$1008,1,FALSE))</f>
        <v/>
      </c>
      <c r="AP298" s="111"/>
      <c r="AQ298" s="78"/>
      <c r="AR298" s="148" t="str">
        <f t="shared" si="165"/>
        <v/>
      </c>
      <c r="AS298" s="47" t="str">
        <f t="shared" si="192"/>
        <v/>
      </c>
      <c r="AT298" s="48" t="str">
        <f>IF(ISBLANK(AU298),"",VLOOKUP(AS298,OutputOsiris!$A$9:$A$1008,1,FALSE))</f>
        <v/>
      </c>
      <c r="AU298" s="111"/>
      <c r="AV298" s="78"/>
      <c r="AW298" s="148" t="str">
        <f t="shared" si="166"/>
        <v/>
      </c>
      <c r="AX298" s="47" t="str">
        <f t="shared" si="193"/>
        <v/>
      </c>
      <c r="AY298" s="48" t="str">
        <f>IF(ISBLANK(AZ298),"",VLOOKUP(AX298,OutputOsiris!$A$9:$A$1008,1,FALSE))</f>
        <v/>
      </c>
      <c r="AZ298" s="111"/>
      <c r="BA298" s="78"/>
      <c r="BB298" s="148" t="str">
        <f t="shared" si="167"/>
        <v/>
      </c>
      <c r="BC298" s="47" t="str">
        <f t="shared" si="194"/>
        <v/>
      </c>
      <c r="BD298" s="48" t="str">
        <f>IF(ISBLANK(BE298),"",VLOOKUP(BC298,OutputOsiris!$A$9:$A$1008,1,FALSE))</f>
        <v/>
      </c>
      <c r="BE298" s="111"/>
      <c r="BF298" s="78"/>
      <c r="BG298" s="148" t="str">
        <f t="shared" si="168"/>
        <v/>
      </c>
      <c r="BH298" s="47" t="str">
        <f t="shared" si="195"/>
        <v/>
      </c>
      <c r="BI298" s="48" t="str">
        <f>IF(ISBLANK(BJ298),"",VLOOKUP(BH298,OutputOsiris!$A$9:$A$1008,1,FALSE))</f>
        <v/>
      </c>
      <c r="BJ298" s="111"/>
      <c r="BK298" s="78"/>
      <c r="BL298" s="148" t="str">
        <f t="shared" si="169"/>
        <v/>
      </c>
      <c r="BM298" s="47" t="str">
        <f t="shared" si="196"/>
        <v/>
      </c>
      <c r="BN298" s="48" t="str">
        <f>IF(ISBLANK(BO298),"",VLOOKUP(BM298,OutputOsiris!$A$9:$A$1008,1,FALSE))</f>
        <v/>
      </c>
      <c r="BO298" s="111"/>
      <c r="BP298" s="78"/>
      <c r="BQ298" s="148" t="str">
        <f t="shared" si="170"/>
        <v/>
      </c>
      <c r="BR298" s="47" t="str">
        <f t="shared" si="197"/>
        <v/>
      </c>
      <c r="BS298" s="48" t="str">
        <f>IF(ISBLANK(BT298),"",VLOOKUP(BR298,OutputOsiris!$A$9:$A$1008,1,FALSE))</f>
        <v/>
      </c>
      <c r="BT298" s="111"/>
      <c r="BU298" s="78"/>
      <c r="BV298" s="148" t="str">
        <f t="shared" si="171"/>
        <v/>
      </c>
      <c r="BW298" s="47" t="str">
        <f t="shared" si="198"/>
        <v/>
      </c>
      <c r="BX298" s="48" t="str">
        <f>IF(ISBLANK(BY298),"",VLOOKUP(BW298,OutputOsiris!$A$9:$A$1008,1,FALSE))</f>
        <v/>
      </c>
      <c r="BY298" s="111"/>
      <c r="BZ298" s="78"/>
      <c r="CA298" s="148" t="str">
        <f t="shared" si="172"/>
        <v/>
      </c>
    </row>
    <row r="299" spans="1:79" x14ac:dyDescent="0.2">
      <c r="A299" s="47" t="str">
        <f>IF($H$1="Score",IF(OutputOsiris!A299&lt;&gt;"9999999",OutputOsiris!A299,""),"")</f>
        <v/>
      </c>
      <c r="B299" s="76" t="str">
        <f t="shared" si="173"/>
        <v/>
      </c>
      <c r="C299" s="143" t="str">
        <f t="shared" si="174"/>
        <v/>
      </c>
      <c r="D299" s="47" t="str">
        <f>IF($H$1="Cijfer",IF(OutputOsiris!A299&lt;&gt;"9999999",OutputOsiris!A299,""),"")</f>
        <v/>
      </c>
      <c r="E299" s="76" t="str">
        <f t="shared" si="175"/>
        <v/>
      </c>
      <c r="F299" s="143" t="str">
        <f t="shared" si="176"/>
        <v/>
      </c>
      <c r="G299" s="47" t="str">
        <f>IF(ISBLANK(OutputOsiris!B299),"",OutputOsiris!B299)</f>
        <v/>
      </c>
      <c r="H299" s="47">
        <f>IF(AND($AG$7&gt;0,OutputOsiris!$A299&lt;&gt;"9999999"),VLOOKUP(OutputOsiris!A299,$AD$9:$AG$1008,4,FALSE),"")</f>
        <v>0</v>
      </c>
      <c r="I299" s="47">
        <f t="shared" si="177"/>
        <v>0</v>
      </c>
      <c r="J299" s="47">
        <f>IF(AND($AL$7&gt;0,OutputOsiris!$A299&lt;&gt;"9999999"),VLOOKUP(OutputOsiris!A299,$AI$9:$AL$1008,4,FALSE),"")</f>
        <v>0</v>
      </c>
      <c r="K299" s="47">
        <f t="shared" si="178"/>
        <v>0</v>
      </c>
      <c r="L299" s="47" t="str">
        <f>IF(AND($AQ$7&gt;0,OutputOsiris!$A299&lt;&gt;"9999999"),VLOOKUP(OutputOsiris!A299,$AN$9:$AQ$1008,4,FALSE),"")</f>
        <v/>
      </c>
      <c r="M299" s="47" t="str">
        <f t="shared" si="179"/>
        <v/>
      </c>
      <c r="N299" s="47" t="str">
        <f>IF(AND($AV$7&gt;0,OutputOsiris!$A299&lt;&gt;"9999999"),VLOOKUP(OutputOsiris!A299,$AS$9:$AV$1008,4,FALSE),"")</f>
        <v/>
      </c>
      <c r="O299" s="47" t="str">
        <f t="shared" si="180"/>
        <v/>
      </c>
      <c r="P299" s="47" t="str">
        <f>IF(AND($BA$7&gt;0,OutputOsiris!$A299&lt;&gt;"9999999"),VLOOKUP(OutputOsiris!A299,$AX$9:$BA$1008,4,FALSE),"")</f>
        <v/>
      </c>
      <c r="Q299" s="47" t="str">
        <f t="shared" si="181"/>
        <v/>
      </c>
      <c r="R299" s="47" t="str">
        <f>IF(AND($BF$7&gt;0,OutputOsiris!$A299&lt;&gt;"9999999"),VLOOKUP(OutputOsiris!A299,$BC$9:$BF$1008,4,FALSE),"")</f>
        <v/>
      </c>
      <c r="S299" s="47" t="str">
        <f t="shared" si="182"/>
        <v/>
      </c>
      <c r="T299" s="47" t="str">
        <f>IF(AND($BK$7&gt;0,OutputOsiris!$A299&lt;&gt;"9999999"),VLOOKUP(OutputOsiris!A299,$BH$9:$BK$1008,4,FALSE),"")</f>
        <v/>
      </c>
      <c r="U299" s="47" t="str">
        <f t="shared" si="183"/>
        <v/>
      </c>
      <c r="V299" s="47" t="str">
        <f>IF(AND($BP$7&gt;0,OutputOsiris!$A299&lt;&gt;"9999999"),VLOOKUP(OutputOsiris!A299,$BM$9:$BP$1008,4,FALSE),"")</f>
        <v/>
      </c>
      <c r="W299" s="47" t="str">
        <f t="shared" si="184"/>
        <v/>
      </c>
      <c r="X299" s="47" t="str">
        <f>IF(AND($BU$7&gt;0,OutputOsiris!$A299&lt;&gt;"9999999"),VLOOKUP(OutputOsiris!A299,$BR$9:$BU$1008,4,FALSE),"")</f>
        <v/>
      </c>
      <c r="Y299" s="47" t="str">
        <f t="shared" si="185"/>
        <v/>
      </c>
      <c r="Z299" s="47" t="str">
        <f>IF(AND($BZ$7&gt;0,OutputOsiris!$A299&lt;&gt;"9999999"),VLOOKUP(OutputOsiris!A299,$BW$9:$BZ$1008,4,FALSE),"")</f>
        <v/>
      </c>
      <c r="AA299" s="47" t="str">
        <f t="shared" si="186"/>
        <v/>
      </c>
      <c r="AB299" s="47">
        <f t="shared" si="187"/>
        <v>0</v>
      </c>
      <c r="AC299" s="47">
        <f t="shared" si="188"/>
        <v>0</v>
      </c>
      <c r="AD299" s="47" t="str">
        <f t="shared" si="189"/>
        <v/>
      </c>
      <c r="AE299" s="48" t="str">
        <f>IF(ISBLANK(AF299),"",VLOOKUP(AD299,OutputOsiris!$A$9:$A$1008,1,FALSE))</f>
        <v/>
      </c>
      <c r="AF299" s="111"/>
      <c r="AG299" s="78"/>
      <c r="AH299" s="148" t="str">
        <f t="shared" si="163"/>
        <v/>
      </c>
      <c r="AI299" s="47" t="str">
        <f t="shared" si="190"/>
        <v/>
      </c>
      <c r="AJ299" s="48" t="str">
        <f>IF(ISBLANK(AK299),"",VLOOKUP(AI299,OutputOsiris!$A$9:$A$1008,1,FALSE))</f>
        <v/>
      </c>
      <c r="AK299" s="112"/>
      <c r="AL299" s="78"/>
      <c r="AM299" s="148" t="str">
        <f t="shared" si="164"/>
        <v/>
      </c>
      <c r="AN299" s="47" t="str">
        <f t="shared" si="191"/>
        <v/>
      </c>
      <c r="AO299" s="48" t="str">
        <f>IF(ISBLANK(AP299),"",VLOOKUP(AN299,OutputOsiris!$A$9:$A$1008,1,FALSE))</f>
        <v/>
      </c>
      <c r="AP299" s="111"/>
      <c r="AQ299" s="78"/>
      <c r="AR299" s="148" t="str">
        <f t="shared" si="165"/>
        <v/>
      </c>
      <c r="AS299" s="47" t="str">
        <f t="shared" si="192"/>
        <v/>
      </c>
      <c r="AT299" s="48" t="str">
        <f>IF(ISBLANK(AU299),"",VLOOKUP(AS299,OutputOsiris!$A$9:$A$1008,1,FALSE))</f>
        <v/>
      </c>
      <c r="AU299" s="111"/>
      <c r="AV299" s="78"/>
      <c r="AW299" s="148" t="str">
        <f t="shared" si="166"/>
        <v/>
      </c>
      <c r="AX299" s="47" t="str">
        <f t="shared" si="193"/>
        <v/>
      </c>
      <c r="AY299" s="48" t="str">
        <f>IF(ISBLANK(AZ299),"",VLOOKUP(AX299,OutputOsiris!$A$9:$A$1008,1,FALSE))</f>
        <v/>
      </c>
      <c r="AZ299" s="111"/>
      <c r="BA299" s="78"/>
      <c r="BB299" s="148" t="str">
        <f t="shared" si="167"/>
        <v/>
      </c>
      <c r="BC299" s="47" t="str">
        <f t="shared" si="194"/>
        <v/>
      </c>
      <c r="BD299" s="48" t="str">
        <f>IF(ISBLANK(BE299),"",VLOOKUP(BC299,OutputOsiris!$A$9:$A$1008,1,FALSE))</f>
        <v/>
      </c>
      <c r="BE299" s="111"/>
      <c r="BF299" s="78"/>
      <c r="BG299" s="148" t="str">
        <f t="shared" si="168"/>
        <v/>
      </c>
      <c r="BH299" s="47" t="str">
        <f t="shared" si="195"/>
        <v/>
      </c>
      <c r="BI299" s="48" t="str">
        <f>IF(ISBLANK(BJ299),"",VLOOKUP(BH299,OutputOsiris!$A$9:$A$1008,1,FALSE))</f>
        <v/>
      </c>
      <c r="BJ299" s="111"/>
      <c r="BK299" s="78"/>
      <c r="BL299" s="148" t="str">
        <f t="shared" si="169"/>
        <v/>
      </c>
      <c r="BM299" s="47" t="str">
        <f t="shared" si="196"/>
        <v/>
      </c>
      <c r="BN299" s="48" t="str">
        <f>IF(ISBLANK(BO299),"",VLOOKUP(BM299,OutputOsiris!$A$9:$A$1008,1,FALSE))</f>
        <v/>
      </c>
      <c r="BO299" s="111"/>
      <c r="BP299" s="78"/>
      <c r="BQ299" s="148" t="str">
        <f t="shared" si="170"/>
        <v/>
      </c>
      <c r="BR299" s="47" t="str">
        <f t="shared" si="197"/>
        <v/>
      </c>
      <c r="BS299" s="48" t="str">
        <f>IF(ISBLANK(BT299),"",VLOOKUP(BR299,OutputOsiris!$A$9:$A$1008,1,FALSE))</f>
        <v/>
      </c>
      <c r="BT299" s="111"/>
      <c r="BU299" s="78"/>
      <c r="BV299" s="148" t="str">
        <f t="shared" si="171"/>
        <v/>
      </c>
      <c r="BW299" s="47" t="str">
        <f t="shared" si="198"/>
        <v/>
      </c>
      <c r="BX299" s="48" t="str">
        <f>IF(ISBLANK(BY299),"",VLOOKUP(BW299,OutputOsiris!$A$9:$A$1008,1,FALSE))</f>
        <v/>
      </c>
      <c r="BY299" s="111"/>
      <c r="BZ299" s="78"/>
      <c r="CA299" s="148" t="str">
        <f t="shared" si="172"/>
        <v/>
      </c>
    </row>
    <row r="300" spans="1:79" x14ac:dyDescent="0.2">
      <c r="A300" s="47" t="str">
        <f>IF($H$1="Score",IF(OutputOsiris!A300&lt;&gt;"9999999",OutputOsiris!A300,""),"")</f>
        <v/>
      </c>
      <c r="B300" s="76" t="str">
        <f t="shared" si="173"/>
        <v/>
      </c>
      <c r="C300" s="143" t="str">
        <f t="shared" si="174"/>
        <v/>
      </c>
      <c r="D300" s="47" t="str">
        <f>IF($H$1="Cijfer",IF(OutputOsiris!A300&lt;&gt;"9999999",OutputOsiris!A300,""),"")</f>
        <v/>
      </c>
      <c r="E300" s="76" t="str">
        <f t="shared" si="175"/>
        <v/>
      </c>
      <c r="F300" s="143" t="str">
        <f t="shared" si="176"/>
        <v/>
      </c>
      <c r="G300" s="47" t="str">
        <f>IF(ISBLANK(OutputOsiris!B300),"",OutputOsiris!B300)</f>
        <v/>
      </c>
      <c r="H300" s="47">
        <f>IF(AND($AG$7&gt;0,OutputOsiris!$A300&lt;&gt;"9999999"),VLOOKUP(OutputOsiris!A300,$AD$9:$AG$1008,4,FALSE),"")</f>
        <v>0</v>
      </c>
      <c r="I300" s="47">
        <f t="shared" si="177"/>
        <v>0</v>
      </c>
      <c r="J300" s="47">
        <f>IF(AND($AL$7&gt;0,OutputOsiris!$A300&lt;&gt;"9999999"),VLOOKUP(OutputOsiris!A300,$AI$9:$AL$1008,4,FALSE),"")</f>
        <v>0</v>
      </c>
      <c r="K300" s="47">
        <f t="shared" si="178"/>
        <v>0</v>
      </c>
      <c r="L300" s="47" t="str">
        <f>IF(AND($AQ$7&gt;0,OutputOsiris!$A300&lt;&gt;"9999999"),VLOOKUP(OutputOsiris!A300,$AN$9:$AQ$1008,4,FALSE),"")</f>
        <v/>
      </c>
      <c r="M300" s="47" t="str">
        <f t="shared" si="179"/>
        <v/>
      </c>
      <c r="N300" s="47" t="str">
        <f>IF(AND($AV$7&gt;0,OutputOsiris!$A300&lt;&gt;"9999999"),VLOOKUP(OutputOsiris!A300,$AS$9:$AV$1008,4,FALSE),"")</f>
        <v/>
      </c>
      <c r="O300" s="47" t="str">
        <f t="shared" si="180"/>
        <v/>
      </c>
      <c r="P300" s="47" t="str">
        <f>IF(AND($BA$7&gt;0,OutputOsiris!$A300&lt;&gt;"9999999"),VLOOKUP(OutputOsiris!A300,$AX$9:$BA$1008,4,FALSE),"")</f>
        <v/>
      </c>
      <c r="Q300" s="47" t="str">
        <f t="shared" si="181"/>
        <v/>
      </c>
      <c r="R300" s="47" t="str">
        <f>IF(AND($BF$7&gt;0,OutputOsiris!$A300&lt;&gt;"9999999"),VLOOKUP(OutputOsiris!A300,$BC$9:$BF$1008,4,FALSE),"")</f>
        <v/>
      </c>
      <c r="S300" s="47" t="str">
        <f t="shared" si="182"/>
        <v/>
      </c>
      <c r="T300" s="47" t="str">
        <f>IF(AND($BK$7&gt;0,OutputOsiris!$A300&lt;&gt;"9999999"),VLOOKUP(OutputOsiris!A300,$BH$9:$BK$1008,4,FALSE),"")</f>
        <v/>
      </c>
      <c r="U300" s="47" t="str">
        <f t="shared" si="183"/>
        <v/>
      </c>
      <c r="V300" s="47" t="str">
        <f>IF(AND($BP$7&gt;0,OutputOsiris!$A300&lt;&gt;"9999999"),VLOOKUP(OutputOsiris!A300,$BM$9:$BP$1008,4,FALSE),"")</f>
        <v/>
      </c>
      <c r="W300" s="47" t="str">
        <f t="shared" si="184"/>
        <v/>
      </c>
      <c r="X300" s="47" t="str">
        <f>IF(AND($BU$7&gt;0,OutputOsiris!$A300&lt;&gt;"9999999"),VLOOKUP(OutputOsiris!A300,$BR$9:$BU$1008,4,FALSE),"")</f>
        <v/>
      </c>
      <c r="Y300" s="47" t="str">
        <f t="shared" si="185"/>
        <v/>
      </c>
      <c r="Z300" s="47" t="str">
        <f>IF(AND($BZ$7&gt;0,OutputOsiris!$A300&lt;&gt;"9999999"),VLOOKUP(OutputOsiris!A300,$BW$9:$BZ$1008,4,FALSE),"")</f>
        <v/>
      </c>
      <c r="AA300" s="47" t="str">
        <f t="shared" si="186"/>
        <v/>
      </c>
      <c r="AB300" s="47">
        <f t="shared" si="187"/>
        <v>0</v>
      </c>
      <c r="AC300" s="47">
        <f t="shared" si="188"/>
        <v>0</v>
      </c>
      <c r="AD300" s="47" t="str">
        <f t="shared" si="189"/>
        <v/>
      </c>
      <c r="AE300" s="48" t="str">
        <f>IF(ISBLANK(AF300),"",VLOOKUP(AD300,OutputOsiris!$A$9:$A$1008,1,FALSE))</f>
        <v/>
      </c>
      <c r="AF300" s="111"/>
      <c r="AG300" s="78"/>
      <c r="AH300" s="148" t="str">
        <f t="shared" si="163"/>
        <v/>
      </c>
      <c r="AI300" s="47" t="str">
        <f t="shared" si="190"/>
        <v/>
      </c>
      <c r="AJ300" s="48" t="str">
        <f>IF(ISBLANK(AK300),"",VLOOKUP(AI300,OutputOsiris!$A$9:$A$1008,1,FALSE))</f>
        <v/>
      </c>
      <c r="AK300" s="112"/>
      <c r="AL300" s="78"/>
      <c r="AM300" s="148" t="str">
        <f t="shared" si="164"/>
        <v/>
      </c>
      <c r="AN300" s="47" t="str">
        <f t="shared" si="191"/>
        <v/>
      </c>
      <c r="AO300" s="48" t="str">
        <f>IF(ISBLANK(AP300),"",VLOOKUP(AN300,OutputOsiris!$A$9:$A$1008,1,FALSE))</f>
        <v/>
      </c>
      <c r="AP300" s="111"/>
      <c r="AQ300" s="78"/>
      <c r="AR300" s="148" t="str">
        <f t="shared" si="165"/>
        <v/>
      </c>
      <c r="AS300" s="47" t="str">
        <f t="shared" si="192"/>
        <v/>
      </c>
      <c r="AT300" s="48" t="str">
        <f>IF(ISBLANK(AU300),"",VLOOKUP(AS300,OutputOsiris!$A$9:$A$1008,1,FALSE))</f>
        <v/>
      </c>
      <c r="AU300" s="111"/>
      <c r="AV300" s="78"/>
      <c r="AW300" s="148" t="str">
        <f t="shared" si="166"/>
        <v/>
      </c>
      <c r="AX300" s="47" t="str">
        <f t="shared" si="193"/>
        <v/>
      </c>
      <c r="AY300" s="48" t="str">
        <f>IF(ISBLANK(AZ300),"",VLOOKUP(AX300,OutputOsiris!$A$9:$A$1008,1,FALSE))</f>
        <v/>
      </c>
      <c r="AZ300" s="111"/>
      <c r="BA300" s="78"/>
      <c r="BB300" s="148" t="str">
        <f t="shared" si="167"/>
        <v/>
      </c>
      <c r="BC300" s="47" t="str">
        <f t="shared" si="194"/>
        <v/>
      </c>
      <c r="BD300" s="48" t="str">
        <f>IF(ISBLANK(BE300),"",VLOOKUP(BC300,OutputOsiris!$A$9:$A$1008,1,FALSE))</f>
        <v/>
      </c>
      <c r="BE300" s="111"/>
      <c r="BF300" s="78"/>
      <c r="BG300" s="148" t="str">
        <f t="shared" si="168"/>
        <v/>
      </c>
      <c r="BH300" s="47" t="str">
        <f t="shared" si="195"/>
        <v/>
      </c>
      <c r="BI300" s="48" t="str">
        <f>IF(ISBLANK(BJ300),"",VLOOKUP(BH300,OutputOsiris!$A$9:$A$1008,1,FALSE))</f>
        <v/>
      </c>
      <c r="BJ300" s="111"/>
      <c r="BK300" s="78"/>
      <c r="BL300" s="148" t="str">
        <f t="shared" si="169"/>
        <v/>
      </c>
      <c r="BM300" s="47" t="str">
        <f t="shared" si="196"/>
        <v/>
      </c>
      <c r="BN300" s="48" t="str">
        <f>IF(ISBLANK(BO300),"",VLOOKUP(BM300,OutputOsiris!$A$9:$A$1008,1,FALSE))</f>
        <v/>
      </c>
      <c r="BO300" s="111"/>
      <c r="BP300" s="78"/>
      <c r="BQ300" s="148" t="str">
        <f t="shared" si="170"/>
        <v/>
      </c>
      <c r="BR300" s="47" t="str">
        <f t="shared" si="197"/>
        <v/>
      </c>
      <c r="BS300" s="48" t="str">
        <f>IF(ISBLANK(BT300),"",VLOOKUP(BR300,OutputOsiris!$A$9:$A$1008,1,FALSE))</f>
        <v/>
      </c>
      <c r="BT300" s="111"/>
      <c r="BU300" s="78"/>
      <c r="BV300" s="148" t="str">
        <f t="shared" si="171"/>
        <v/>
      </c>
      <c r="BW300" s="47" t="str">
        <f t="shared" si="198"/>
        <v/>
      </c>
      <c r="BX300" s="48" t="str">
        <f>IF(ISBLANK(BY300),"",VLOOKUP(BW300,OutputOsiris!$A$9:$A$1008,1,FALSE))</f>
        <v/>
      </c>
      <c r="BY300" s="111"/>
      <c r="BZ300" s="78"/>
      <c r="CA300" s="148" t="str">
        <f t="shared" si="172"/>
        <v/>
      </c>
    </row>
    <row r="301" spans="1:79" x14ac:dyDescent="0.2">
      <c r="A301" s="47" t="str">
        <f>IF($H$1="Score",IF(OutputOsiris!A301&lt;&gt;"9999999",OutputOsiris!A301,""),"")</f>
        <v/>
      </c>
      <c r="B301" s="76" t="str">
        <f t="shared" si="173"/>
        <v/>
      </c>
      <c r="C301" s="143" t="str">
        <f t="shared" si="174"/>
        <v/>
      </c>
      <c r="D301" s="47" t="str">
        <f>IF($H$1="Cijfer",IF(OutputOsiris!A301&lt;&gt;"9999999",OutputOsiris!A301,""),"")</f>
        <v/>
      </c>
      <c r="E301" s="76" t="str">
        <f t="shared" si="175"/>
        <v/>
      </c>
      <c r="F301" s="143" t="str">
        <f t="shared" si="176"/>
        <v/>
      </c>
      <c r="G301" s="47" t="str">
        <f>IF(ISBLANK(OutputOsiris!B301),"",OutputOsiris!B301)</f>
        <v/>
      </c>
      <c r="H301" s="47">
        <f>IF(AND($AG$7&gt;0,OutputOsiris!$A301&lt;&gt;"9999999"),VLOOKUP(OutputOsiris!A301,$AD$9:$AG$1008,4,FALSE),"")</f>
        <v>0</v>
      </c>
      <c r="I301" s="47">
        <f t="shared" si="177"/>
        <v>0</v>
      </c>
      <c r="J301" s="47">
        <f>IF(AND($AL$7&gt;0,OutputOsiris!$A301&lt;&gt;"9999999"),VLOOKUP(OutputOsiris!A301,$AI$9:$AL$1008,4,FALSE),"")</f>
        <v>0</v>
      </c>
      <c r="K301" s="47">
        <f t="shared" si="178"/>
        <v>0</v>
      </c>
      <c r="L301" s="47" t="str">
        <f>IF(AND($AQ$7&gt;0,OutputOsiris!$A301&lt;&gt;"9999999"),VLOOKUP(OutputOsiris!A301,$AN$9:$AQ$1008,4,FALSE),"")</f>
        <v/>
      </c>
      <c r="M301" s="47" t="str">
        <f t="shared" si="179"/>
        <v/>
      </c>
      <c r="N301" s="47" t="str">
        <f>IF(AND($AV$7&gt;0,OutputOsiris!$A301&lt;&gt;"9999999"),VLOOKUP(OutputOsiris!A301,$AS$9:$AV$1008,4,FALSE),"")</f>
        <v/>
      </c>
      <c r="O301" s="47" t="str">
        <f t="shared" si="180"/>
        <v/>
      </c>
      <c r="P301" s="47" t="str">
        <f>IF(AND($BA$7&gt;0,OutputOsiris!$A301&lt;&gt;"9999999"),VLOOKUP(OutputOsiris!A301,$AX$9:$BA$1008,4,FALSE),"")</f>
        <v/>
      </c>
      <c r="Q301" s="47" t="str">
        <f t="shared" si="181"/>
        <v/>
      </c>
      <c r="R301" s="47" t="str">
        <f>IF(AND($BF$7&gt;0,OutputOsiris!$A301&lt;&gt;"9999999"),VLOOKUP(OutputOsiris!A301,$BC$9:$BF$1008,4,FALSE),"")</f>
        <v/>
      </c>
      <c r="S301" s="47" t="str">
        <f t="shared" si="182"/>
        <v/>
      </c>
      <c r="T301" s="47" t="str">
        <f>IF(AND($BK$7&gt;0,OutputOsiris!$A301&lt;&gt;"9999999"),VLOOKUP(OutputOsiris!A301,$BH$9:$BK$1008,4,FALSE),"")</f>
        <v/>
      </c>
      <c r="U301" s="47" t="str">
        <f t="shared" si="183"/>
        <v/>
      </c>
      <c r="V301" s="47" t="str">
        <f>IF(AND($BP$7&gt;0,OutputOsiris!$A301&lt;&gt;"9999999"),VLOOKUP(OutputOsiris!A301,$BM$9:$BP$1008,4,FALSE),"")</f>
        <v/>
      </c>
      <c r="W301" s="47" t="str">
        <f t="shared" si="184"/>
        <v/>
      </c>
      <c r="X301" s="47" t="str">
        <f>IF(AND($BU$7&gt;0,OutputOsiris!$A301&lt;&gt;"9999999"),VLOOKUP(OutputOsiris!A301,$BR$9:$BU$1008,4,FALSE),"")</f>
        <v/>
      </c>
      <c r="Y301" s="47" t="str">
        <f t="shared" si="185"/>
        <v/>
      </c>
      <c r="Z301" s="47" t="str">
        <f>IF(AND($BZ$7&gt;0,OutputOsiris!$A301&lt;&gt;"9999999"),VLOOKUP(OutputOsiris!A301,$BW$9:$BZ$1008,4,FALSE),"")</f>
        <v/>
      </c>
      <c r="AA301" s="47" t="str">
        <f t="shared" si="186"/>
        <v/>
      </c>
      <c r="AB301" s="47">
        <f t="shared" si="187"/>
        <v>0</v>
      </c>
      <c r="AC301" s="47">
        <f t="shared" si="188"/>
        <v>0</v>
      </c>
      <c r="AD301" s="47" t="str">
        <f t="shared" si="189"/>
        <v/>
      </c>
      <c r="AE301" s="48" t="str">
        <f>IF(ISBLANK(AF301),"",VLOOKUP(AD301,OutputOsiris!$A$9:$A$1008,1,FALSE))</f>
        <v/>
      </c>
      <c r="AF301" s="111"/>
      <c r="AG301" s="78"/>
      <c r="AH301" s="148" t="str">
        <f t="shared" si="163"/>
        <v/>
      </c>
      <c r="AI301" s="47" t="str">
        <f t="shared" si="190"/>
        <v/>
      </c>
      <c r="AJ301" s="48" t="str">
        <f>IF(ISBLANK(AK301),"",VLOOKUP(AI301,OutputOsiris!$A$9:$A$1008,1,FALSE))</f>
        <v/>
      </c>
      <c r="AK301" s="112"/>
      <c r="AL301" s="78"/>
      <c r="AM301" s="148" t="str">
        <f t="shared" si="164"/>
        <v/>
      </c>
      <c r="AN301" s="47" t="str">
        <f t="shared" si="191"/>
        <v/>
      </c>
      <c r="AO301" s="48" t="str">
        <f>IF(ISBLANK(AP301),"",VLOOKUP(AN301,OutputOsiris!$A$9:$A$1008,1,FALSE))</f>
        <v/>
      </c>
      <c r="AP301" s="111"/>
      <c r="AQ301" s="78"/>
      <c r="AR301" s="148" t="str">
        <f t="shared" si="165"/>
        <v/>
      </c>
      <c r="AS301" s="47" t="str">
        <f t="shared" si="192"/>
        <v/>
      </c>
      <c r="AT301" s="48" t="str">
        <f>IF(ISBLANK(AU301),"",VLOOKUP(AS301,OutputOsiris!$A$9:$A$1008,1,FALSE))</f>
        <v/>
      </c>
      <c r="AU301" s="111"/>
      <c r="AV301" s="78"/>
      <c r="AW301" s="148" t="str">
        <f t="shared" si="166"/>
        <v/>
      </c>
      <c r="AX301" s="47" t="str">
        <f t="shared" si="193"/>
        <v/>
      </c>
      <c r="AY301" s="48" t="str">
        <f>IF(ISBLANK(AZ301),"",VLOOKUP(AX301,OutputOsiris!$A$9:$A$1008,1,FALSE))</f>
        <v/>
      </c>
      <c r="AZ301" s="111"/>
      <c r="BA301" s="78"/>
      <c r="BB301" s="148" t="str">
        <f t="shared" si="167"/>
        <v/>
      </c>
      <c r="BC301" s="47" t="str">
        <f t="shared" si="194"/>
        <v/>
      </c>
      <c r="BD301" s="48" t="str">
        <f>IF(ISBLANK(BE301),"",VLOOKUP(BC301,OutputOsiris!$A$9:$A$1008,1,FALSE))</f>
        <v/>
      </c>
      <c r="BE301" s="111"/>
      <c r="BF301" s="78"/>
      <c r="BG301" s="148" t="str">
        <f t="shared" si="168"/>
        <v/>
      </c>
      <c r="BH301" s="47" t="str">
        <f t="shared" si="195"/>
        <v/>
      </c>
      <c r="BI301" s="48" t="str">
        <f>IF(ISBLANK(BJ301),"",VLOOKUP(BH301,OutputOsiris!$A$9:$A$1008,1,FALSE))</f>
        <v/>
      </c>
      <c r="BJ301" s="111"/>
      <c r="BK301" s="78"/>
      <c r="BL301" s="148" t="str">
        <f t="shared" si="169"/>
        <v/>
      </c>
      <c r="BM301" s="47" t="str">
        <f t="shared" si="196"/>
        <v/>
      </c>
      <c r="BN301" s="48" t="str">
        <f>IF(ISBLANK(BO301),"",VLOOKUP(BM301,OutputOsiris!$A$9:$A$1008,1,FALSE))</f>
        <v/>
      </c>
      <c r="BO301" s="111"/>
      <c r="BP301" s="78"/>
      <c r="BQ301" s="148" t="str">
        <f t="shared" si="170"/>
        <v/>
      </c>
      <c r="BR301" s="47" t="str">
        <f t="shared" si="197"/>
        <v/>
      </c>
      <c r="BS301" s="48" t="str">
        <f>IF(ISBLANK(BT301),"",VLOOKUP(BR301,OutputOsiris!$A$9:$A$1008,1,FALSE))</f>
        <v/>
      </c>
      <c r="BT301" s="111"/>
      <c r="BU301" s="78"/>
      <c r="BV301" s="148" t="str">
        <f t="shared" si="171"/>
        <v/>
      </c>
      <c r="BW301" s="47" t="str">
        <f t="shared" si="198"/>
        <v/>
      </c>
      <c r="BX301" s="48" t="str">
        <f>IF(ISBLANK(BY301),"",VLOOKUP(BW301,OutputOsiris!$A$9:$A$1008,1,FALSE))</f>
        <v/>
      </c>
      <c r="BY301" s="111"/>
      <c r="BZ301" s="78"/>
      <c r="CA301" s="148" t="str">
        <f t="shared" si="172"/>
        <v/>
      </c>
    </row>
    <row r="302" spans="1:79" x14ac:dyDescent="0.2">
      <c r="A302" s="47" t="str">
        <f>IF($H$1="Score",IF(OutputOsiris!A302&lt;&gt;"9999999",OutputOsiris!A302,""),"")</f>
        <v/>
      </c>
      <c r="B302" s="76" t="str">
        <f t="shared" si="173"/>
        <v/>
      </c>
      <c r="C302" s="143" t="str">
        <f t="shared" si="174"/>
        <v/>
      </c>
      <c r="D302" s="47" t="str">
        <f>IF($H$1="Cijfer",IF(OutputOsiris!A302&lt;&gt;"9999999",OutputOsiris!A302,""),"")</f>
        <v/>
      </c>
      <c r="E302" s="76" t="str">
        <f t="shared" si="175"/>
        <v/>
      </c>
      <c r="F302" s="143" t="str">
        <f t="shared" si="176"/>
        <v/>
      </c>
      <c r="G302" s="47" t="str">
        <f>IF(ISBLANK(OutputOsiris!B302),"",OutputOsiris!B302)</f>
        <v/>
      </c>
      <c r="H302" s="47">
        <f>IF(AND($AG$7&gt;0,OutputOsiris!$A302&lt;&gt;"9999999"),VLOOKUP(OutputOsiris!A302,$AD$9:$AG$1008,4,FALSE),"")</f>
        <v>0</v>
      </c>
      <c r="I302" s="47">
        <f t="shared" si="177"/>
        <v>0</v>
      </c>
      <c r="J302" s="47">
        <f>IF(AND($AL$7&gt;0,OutputOsiris!$A302&lt;&gt;"9999999"),VLOOKUP(OutputOsiris!A302,$AI$9:$AL$1008,4,FALSE),"")</f>
        <v>0</v>
      </c>
      <c r="K302" s="47">
        <f t="shared" si="178"/>
        <v>0</v>
      </c>
      <c r="L302" s="47" t="str">
        <f>IF(AND($AQ$7&gt;0,OutputOsiris!$A302&lt;&gt;"9999999"),VLOOKUP(OutputOsiris!A302,$AN$9:$AQ$1008,4,FALSE),"")</f>
        <v/>
      </c>
      <c r="M302" s="47" t="str">
        <f t="shared" si="179"/>
        <v/>
      </c>
      <c r="N302" s="47" t="str">
        <f>IF(AND($AV$7&gt;0,OutputOsiris!$A302&lt;&gt;"9999999"),VLOOKUP(OutputOsiris!A302,$AS$9:$AV$1008,4,FALSE),"")</f>
        <v/>
      </c>
      <c r="O302" s="47" t="str">
        <f t="shared" si="180"/>
        <v/>
      </c>
      <c r="P302" s="47" t="str">
        <f>IF(AND($BA$7&gt;0,OutputOsiris!$A302&lt;&gt;"9999999"),VLOOKUP(OutputOsiris!A302,$AX$9:$BA$1008,4,FALSE),"")</f>
        <v/>
      </c>
      <c r="Q302" s="47" t="str">
        <f t="shared" si="181"/>
        <v/>
      </c>
      <c r="R302" s="47" t="str">
        <f>IF(AND($BF$7&gt;0,OutputOsiris!$A302&lt;&gt;"9999999"),VLOOKUP(OutputOsiris!A302,$BC$9:$BF$1008,4,FALSE),"")</f>
        <v/>
      </c>
      <c r="S302" s="47" t="str">
        <f t="shared" si="182"/>
        <v/>
      </c>
      <c r="T302" s="47" t="str">
        <f>IF(AND($BK$7&gt;0,OutputOsiris!$A302&lt;&gt;"9999999"),VLOOKUP(OutputOsiris!A302,$BH$9:$BK$1008,4,FALSE),"")</f>
        <v/>
      </c>
      <c r="U302" s="47" t="str">
        <f t="shared" si="183"/>
        <v/>
      </c>
      <c r="V302" s="47" t="str">
        <f>IF(AND($BP$7&gt;0,OutputOsiris!$A302&lt;&gt;"9999999"),VLOOKUP(OutputOsiris!A302,$BM$9:$BP$1008,4,FALSE),"")</f>
        <v/>
      </c>
      <c r="W302" s="47" t="str">
        <f t="shared" si="184"/>
        <v/>
      </c>
      <c r="X302" s="47" t="str">
        <f>IF(AND($BU$7&gt;0,OutputOsiris!$A302&lt;&gt;"9999999"),VLOOKUP(OutputOsiris!A302,$BR$9:$BU$1008,4,FALSE),"")</f>
        <v/>
      </c>
      <c r="Y302" s="47" t="str">
        <f t="shared" si="185"/>
        <v/>
      </c>
      <c r="Z302" s="47" t="str">
        <f>IF(AND($BZ$7&gt;0,OutputOsiris!$A302&lt;&gt;"9999999"),VLOOKUP(OutputOsiris!A302,$BW$9:$BZ$1008,4,FALSE),"")</f>
        <v/>
      </c>
      <c r="AA302" s="47" t="str">
        <f t="shared" si="186"/>
        <v/>
      </c>
      <c r="AB302" s="47">
        <f t="shared" si="187"/>
        <v>0</v>
      </c>
      <c r="AC302" s="47">
        <f t="shared" si="188"/>
        <v>0</v>
      </c>
      <c r="AD302" s="47" t="str">
        <f t="shared" si="189"/>
        <v/>
      </c>
      <c r="AE302" s="48" t="str">
        <f>IF(ISBLANK(AF302),"",VLOOKUP(AD302,OutputOsiris!$A$9:$A$1008,1,FALSE))</f>
        <v/>
      </c>
      <c r="AF302" s="111"/>
      <c r="AG302" s="78"/>
      <c r="AH302" s="148" t="str">
        <f t="shared" si="163"/>
        <v/>
      </c>
      <c r="AI302" s="47" t="str">
        <f t="shared" si="190"/>
        <v/>
      </c>
      <c r="AJ302" s="48" t="str">
        <f>IF(ISBLANK(AK302),"",VLOOKUP(AI302,OutputOsiris!$A$9:$A$1008,1,FALSE))</f>
        <v/>
      </c>
      <c r="AK302" s="112"/>
      <c r="AL302" s="78"/>
      <c r="AM302" s="148" t="str">
        <f t="shared" si="164"/>
        <v/>
      </c>
      <c r="AN302" s="47" t="str">
        <f t="shared" si="191"/>
        <v/>
      </c>
      <c r="AO302" s="48" t="str">
        <f>IF(ISBLANK(AP302),"",VLOOKUP(AN302,OutputOsiris!$A$9:$A$1008,1,FALSE))</f>
        <v/>
      </c>
      <c r="AP302" s="111"/>
      <c r="AQ302" s="78"/>
      <c r="AR302" s="148" t="str">
        <f t="shared" si="165"/>
        <v/>
      </c>
      <c r="AS302" s="47" t="str">
        <f t="shared" si="192"/>
        <v/>
      </c>
      <c r="AT302" s="48" t="str">
        <f>IF(ISBLANK(AU302),"",VLOOKUP(AS302,OutputOsiris!$A$9:$A$1008,1,FALSE))</f>
        <v/>
      </c>
      <c r="AU302" s="111"/>
      <c r="AV302" s="78"/>
      <c r="AW302" s="148" t="str">
        <f t="shared" si="166"/>
        <v/>
      </c>
      <c r="AX302" s="47" t="str">
        <f t="shared" si="193"/>
        <v/>
      </c>
      <c r="AY302" s="48" t="str">
        <f>IF(ISBLANK(AZ302),"",VLOOKUP(AX302,OutputOsiris!$A$9:$A$1008,1,FALSE))</f>
        <v/>
      </c>
      <c r="AZ302" s="111"/>
      <c r="BA302" s="78"/>
      <c r="BB302" s="148" t="str">
        <f t="shared" si="167"/>
        <v/>
      </c>
      <c r="BC302" s="47" t="str">
        <f t="shared" si="194"/>
        <v/>
      </c>
      <c r="BD302" s="48" t="str">
        <f>IF(ISBLANK(BE302),"",VLOOKUP(BC302,OutputOsiris!$A$9:$A$1008,1,FALSE))</f>
        <v/>
      </c>
      <c r="BE302" s="111"/>
      <c r="BF302" s="78"/>
      <c r="BG302" s="148" t="str">
        <f t="shared" si="168"/>
        <v/>
      </c>
      <c r="BH302" s="47" t="str">
        <f t="shared" si="195"/>
        <v/>
      </c>
      <c r="BI302" s="48" t="str">
        <f>IF(ISBLANK(BJ302),"",VLOOKUP(BH302,OutputOsiris!$A$9:$A$1008,1,FALSE))</f>
        <v/>
      </c>
      <c r="BJ302" s="111"/>
      <c r="BK302" s="78"/>
      <c r="BL302" s="148" t="str">
        <f t="shared" si="169"/>
        <v/>
      </c>
      <c r="BM302" s="47" t="str">
        <f t="shared" si="196"/>
        <v/>
      </c>
      <c r="BN302" s="48" t="str">
        <f>IF(ISBLANK(BO302),"",VLOOKUP(BM302,OutputOsiris!$A$9:$A$1008,1,FALSE))</f>
        <v/>
      </c>
      <c r="BO302" s="111"/>
      <c r="BP302" s="78"/>
      <c r="BQ302" s="148" t="str">
        <f t="shared" si="170"/>
        <v/>
      </c>
      <c r="BR302" s="47" t="str">
        <f t="shared" si="197"/>
        <v/>
      </c>
      <c r="BS302" s="48" t="str">
        <f>IF(ISBLANK(BT302),"",VLOOKUP(BR302,OutputOsiris!$A$9:$A$1008,1,FALSE))</f>
        <v/>
      </c>
      <c r="BT302" s="111"/>
      <c r="BU302" s="78"/>
      <c r="BV302" s="148" t="str">
        <f t="shared" si="171"/>
        <v/>
      </c>
      <c r="BW302" s="47" t="str">
        <f t="shared" si="198"/>
        <v/>
      </c>
      <c r="BX302" s="48" t="str">
        <f>IF(ISBLANK(BY302),"",VLOOKUP(BW302,OutputOsiris!$A$9:$A$1008,1,FALSE))</f>
        <v/>
      </c>
      <c r="BY302" s="111"/>
      <c r="BZ302" s="78"/>
      <c r="CA302" s="148" t="str">
        <f t="shared" si="172"/>
        <v/>
      </c>
    </row>
    <row r="303" spans="1:79" x14ac:dyDescent="0.2">
      <c r="A303" s="47" t="str">
        <f>IF($H$1="Score",IF(OutputOsiris!A303&lt;&gt;"9999999",OutputOsiris!A303,""),"")</f>
        <v/>
      </c>
      <c r="B303" s="76" t="str">
        <f t="shared" si="173"/>
        <v/>
      </c>
      <c r="C303" s="143" t="str">
        <f t="shared" si="174"/>
        <v/>
      </c>
      <c r="D303" s="47" t="str">
        <f>IF($H$1="Cijfer",IF(OutputOsiris!A303&lt;&gt;"9999999",OutputOsiris!A303,""),"")</f>
        <v/>
      </c>
      <c r="E303" s="76" t="str">
        <f t="shared" si="175"/>
        <v/>
      </c>
      <c r="F303" s="143" t="str">
        <f t="shared" si="176"/>
        <v/>
      </c>
      <c r="G303" s="47" t="str">
        <f>IF(ISBLANK(OutputOsiris!B303),"",OutputOsiris!B303)</f>
        <v/>
      </c>
      <c r="H303" s="47">
        <f>IF(AND($AG$7&gt;0,OutputOsiris!$A303&lt;&gt;"9999999"),VLOOKUP(OutputOsiris!A303,$AD$9:$AG$1008,4,FALSE),"")</f>
        <v>0</v>
      </c>
      <c r="I303" s="47">
        <f t="shared" si="177"/>
        <v>0</v>
      </c>
      <c r="J303" s="47">
        <f>IF(AND($AL$7&gt;0,OutputOsiris!$A303&lt;&gt;"9999999"),VLOOKUP(OutputOsiris!A303,$AI$9:$AL$1008,4,FALSE),"")</f>
        <v>0</v>
      </c>
      <c r="K303" s="47">
        <f t="shared" si="178"/>
        <v>0</v>
      </c>
      <c r="L303" s="47" t="str">
        <f>IF(AND($AQ$7&gt;0,OutputOsiris!$A303&lt;&gt;"9999999"),VLOOKUP(OutputOsiris!A303,$AN$9:$AQ$1008,4,FALSE),"")</f>
        <v/>
      </c>
      <c r="M303" s="47" t="str">
        <f t="shared" si="179"/>
        <v/>
      </c>
      <c r="N303" s="47" t="str">
        <f>IF(AND($AV$7&gt;0,OutputOsiris!$A303&lt;&gt;"9999999"),VLOOKUP(OutputOsiris!A303,$AS$9:$AV$1008,4,FALSE),"")</f>
        <v/>
      </c>
      <c r="O303" s="47" t="str">
        <f t="shared" si="180"/>
        <v/>
      </c>
      <c r="P303" s="47" t="str">
        <f>IF(AND($BA$7&gt;0,OutputOsiris!$A303&lt;&gt;"9999999"),VLOOKUP(OutputOsiris!A303,$AX$9:$BA$1008,4,FALSE),"")</f>
        <v/>
      </c>
      <c r="Q303" s="47" t="str">
        <f t="shared" si="181"/>
        <v/>
      </c>
      <c r="R303" s="47" t="str">
        <f>IF(AND($BF$7&gt;0,OutputOsiris!$A303&lt;&gt;"9999999"),VLOOKUP(OutputOsiris!A303,$BC$9:$BF$1008,4,FALSE),"")</f>
        <v/>
      </c>
      <c r="S303" s="47" t="str">
        <f t="shared" si="182"/>
        <v/>
      </c>
      <c r="T303" s="47" t="str">
        <f>IF(AND($BK$7&gt;0,OutputOsiris!$A303&lt;&gt;"9999999"),VLOOKUP(OutputOsiris!A303,$BH$9:$BK$1008,4,FALSE),"")</f>
        <v/>
      </c>
      <c r="U303" s="47" t="str">
        <f t="shared" si="183"/>
        <v/>
      </c>
      <c r="V303" s="47" t="str">
        <f>IF(AND($BP$7&gt;0,OutputOsiris!$A303&lt;&gt;"9999999"),VLOOKUP(OutputOsiris!A303,$BM$9:$BP$1008,4,FALSE),"")</f>
        <v/>
      </c>
      <c r="W303" s="47" t="str">
        <f t="shared" si="184"/>
        <v/>
      </c>
      <c r="X303" s="47" t="str">
        <f>IF(AND($BU$7&gt;0,OutputOsiris!$A303&lt;&gt;"9999999"),VLOOKUP(OutputOsiris!A303,$BR$9:$BU$1008,4,FALSE),"")</f>
        <v/>
      </c>
      <c r="Y303" s="47" t="str">
        <f t="shared" si="185"/>
        <v/>
      </c>
      <c r="Z303" s="47" t="str">
        <f>IF(AND($BZ$7&gt;0,OutputOsiris!$A303&lt;&gt;"9999999"),VLOOKUP(OutputOsiris!A303,$BW$9:$BZ$1008,4,FALSE),"")</f>
        <v/>
      </c>
      <c r="AA303" s="47" t="str">
        <f t="shared" si="186"/>
        <v/>
      </c>
      <c r="AB303" s="47">
        <f t="shared" si="187"/>
        <v>0</v>
      </c>
      <c r="AC303" s="47">
        <f t="shared" si="188"/>
        <v>0</v>
      </c>
      <c r="AD303" s="47" t="str">
        <f t="shared" si="189"/>
        <v/>
      </c>
      <c r="AE303" s="48" t="str">
        <f>IF(ISBLANK(AF303),"",VLOOKUP(AD303,OutputOsiris!$A$9:$A$1008,1,FALSE))</f>
        <v/>
      </c>
      <c r="AF303" s="111"/>
      <c r="AG303" s="78"/>
      <c r="AH303" s="148" t="str">
        <f t="shared" si="163"/>
        <v/>
      </c>
      <c r="AI303" s="47" t="str">
        <f t="shared" si="190"/>
        <v/>
      </c>
      <c r="AJ303" s="48" t="str">
        <f>IF(ISBLANK(AK303),"",VLOOKUP(AI303,OutputOsiris!$A$9:$A$1008,1,FALSE))</f>
        <v/>
      </c>
      <c r="AK303" s="112"/>
      <c r="AL303" s="78"/>
      <c r="AM303" s="148" t="str">
        <f t="shared" si="164"/>
        <v/>
      </c>
      <c r="AN303" s="47" t="str">
        <f t="shared" si="191"/>
        <v/>
      </c>
      <c r="AO303" s="48" t="str">
        <f>IF(ISBLANK(AP303),"",VLOOKUP(AN303,OutputOsiris!$A$9:$A$1008,1,FALSE))</f>
        <v/>
      </c>
      <c r="AP303" s="111"/>
      <c r="AQ303" s="78"/>
      <c r="AR303" s="148" t="str">
        <f t="shared" si="165"/>
        <v/>
      </c>
      <c r="AS303" s="47" t="str">
        <f t="shared" si="192"/>
        <v/>
      </c>
      <c r="AT303" s="48" t="str">
        <f>IF(ISBLANK(AU303),"",VLOOKUP(AS303,OutputOsiris!$A$9:$A$1008,1,FALSE))</f>
        <v/>
      </c>
      <c r="AU303" s="111"/>
      <c r="AV303" s="78"/>
      <c r="AW303" s="148" t="str">
        <f t="shared" si="166"/>
        <v/>
      </c>
      <c r="AX303" s="47" t="str">
        <f t="shared" si="193"/>
        <v/>
      </c>
      <c r="AY303" s="48" t="str">
        <f>IF(ISBLANK(AZ303),"",VLOOKUP(AX303,OutputOsiris!$A$9:$A$1008,1,FALSE))</f>
        <v/>
      </c>
      <c r="AZ303" s="111"/>
      <c r="BA303" s="78"/>
      <c r="BB303" s="148" t="str">
        <f t="shared" si="167"/>
        <v/>
      </c>
      <c r="BC303" s="47" t="str">
        <f t="shared" si="194"/>
        <v/>
      </c>
      <c r="BD303" s="48" t="str">
        <f>IF(ISBLANK(BE303),"",VLOOKUP(BC303,OutputOsiris!$A$9:$A$1008,1,FALSE))</f>
        <v/>
      </c>
      <c r="BE303" s="111"/>
      <c r="BF303" s="78"/>
      <c r="BG303" s="148" t="str">
        <f t="shared" si="168"/>
        <v/>
      </c>
      <c r="BH303" s="47" t="str">
        <f t="shared" si="195"/>
        <v/>
      </c>
      <c r="BI303" s="48" t="str">
        <f>IF(ISBLANK(BJ303),"",VLOOKUP(BH303,OutputOsiris!$A$9:$A$1008,1,FALSE))</f>
        <v/>
      </c>
      <c r="BJ303" s="111"/>
      <c r="BK303" s="78"/>
      <c r="BL303" s="148" t="str">
        <f t="shared" si="169"/>
        <v/>
      </c>
      <c r="BM303" s="47" t="str">
        <f t="shared" si="196"/>
        <v/>
      </c>
      <c r="BN303" s="48" t="str">
        <f>IF(ISBLANK(BO303),"",VLOOKUP(BM303,OutputOsiris!$A$9:$A$1008,1,FALSE))</f>
        <v/>
      </c>
      <c r="BO303" s="111"/>
      <c r="BP303" s="78"/>
      <c r="BQ303" s="148" t="str">
        <f t="shared" si="170"/>
        <v/>
      </c>
      <c r="BR303" s="47" t="str">
        <f t="shared" si="197"/>
        <v/>
      </c>
      <c r="BS303" s="48" t="str">
        <f>IF(ISBLANK(BT303),"",VLOOKUP(BR303,OutputOsiris!$A$9:$A$1008,1,FALSE))</f>
        <v/>
      </c>
      <c r="BT303" s="111"/>
      <c r="BU303" s="78"/>
      <c r="BV303" s="148" t="str">
        <f t="shared" si="171"/>
        <v/>
      </c>
      <c r="BW303" s="47" t="str">
        <f t="shared" si="198"/>
        <v/>
      </c>
      <c r="BX303" s="48" t="str">
        <f>IF(ISBLANK(BY303),"",VLOOKUP(BW303,OutputOsiris!$A$9:$A$1008,1,FALSE))</f>
        <v/>
      </c>
      <c r="BY303" s="111"/>
      <c r="BZ303" s="78"/>
      <c r="CA303" s="148" t="str">
        <f t="shared" si="172"/>
        <v/>
      </c>
    </row>
    <row r="304" spans="1:79" x14ac:dyDescent="0.2">
      <c r="A304" s="47" t="str">
        <f>IF($H$1="Score",IF(OutputOsiris!A304&lt;&gt;"9999999",OutputOsiris!A304,""),"")</f>
        <v/>
      </c>
      <c r="B304" s="76" t="str">
        <f t="shared" si="173"/>
        <v/>
      </c>
      <c r="C304" s="143" t="str">
        <f t="shared" si="174"/>
        <v/>
      </c>
      <c r="D304" s="47" t="str">
        <f>IF($H$1="Cijfer",IF(OutputOsiris!A304&lt;&gt;"9999999",OutputOsiris!A304,""),"")</f>
        <v/>
      </c>
      <c r="E304" s="76" t="str">
        <f t="shared" si="175"/>
        <v/>
      </c>
      <c r="F304" s="143" t="str">
        <f t="shared" si="176"/>
        <v/>
      </c>
      <c r="G304" s="47" t="str">
        <f>IF(ISBLANK(OutputOsiris!B304),"",OutputOsiris!B304)</f>
        <v/>
      </c>
      <c r="H304" s="47">
        <f>IF(AND($AG$7&gt;0,OutputOsiris!$A304&lt;&gt;"9999999"),VLOOKUP(OutputOsiris!A304,$AD$9:$AG$1008,4,FALSE),"")</f>
        <v>0</v>
      </c>
      <c r="I304" s="47">
        <f t="shared" si="177"/>
        <v>0</v>
      </c>
      <c r="J304" s="47">
        <f>IF(AND($AL$7&gt;0,OutputOsiris!$A304&lt;&gt;"9999999"),VLOOKUP(OutputOsiris!A304,$AI$9:$AL$1008,4,FALSE),"")</f>
        <v>0</v>
      </c>
      <c r="K304" s="47">
        <f t="shared" si="178"/>
        <v>0</v>
      </c>
      <c r="L304" s="47" t="str">
        <f>IF(AND($AQ$7&gt;0,OutputOsiris!$A304&lt;&gt;"9999999"),VLOOKUP(OutputOsiris!A304,$AN$9:$AQ$1008,4,FALSE),"")</f>
        <v/>
      </c>
      <c r="M304" s="47" t="str">
        <f t="shared" si="179"/>
        <v/>
      </c>
      <c r="N304" s="47" t="str">
        <f>IF(AND($AV$7&gt;0,OutputOsiris!$A304&lt;&gt;"9999999"),VLOOKUP(OutputOsiris!A304,$AS$9:$AV$1008,4,FALSE),"")</f>
        <v/>
      </c>
      <c r="O304" s="47" t="str">
        <f t="shared" si="180"/>
        <v/>
      </c>
      <c r="P304" s="47" t="str">
        <f>IF(AND($BA$7&gt;0,OutputOsiris!$A304&lt;&gt;"9999999"),VLOOKUP(OutputOsiris!A304,$AX$9:$BA$1008,4,FALSE),"")</f>
        <v/>
      </c>
      <c r="Q304" s="47" t="str">
        <f t="shared" si="181"/>
        <v/>
      </c>
      <c r="R304" s="47" t="str">
        <f>IF(AND($BF$7&gt;0,OutputOsiris!$A304&lt;&gt;"9999999"),VLOOKUP(OutputOsiris!A304,$BC$9:$BF$1008,4,FALSE),"")</f>
        <v/>
      </c>
      <c r="S304" s="47" t="str">
        <f t="shared" si="182"/>
        <v/>
      </c>
      <c r="T304" s="47" t="str">
        <f>IF(AND($BK$7&gt;0,OutputOsiris!$A304&lt;&gt;"9999999"),VLOOKUP(OutputOsiris!A304,$BH$9:$BK$1008,4,FALSE),"")</f>
        <v/>
      </c>
      <c r="U304" s="47" t="str">
        <f t="shared" si="183"/>
        <v/>
      </c>
      <c r="V304" s="47" t="str">
        <f>IF(AND($BP$7&gt;0,OutputOsiris!$A304&lt;&gt;"9999999"),VLOOKUP(OutputOsiris!A304,$BM$9:$BP$1008,4,FALSE),"")</f>
        <v/>
      </c>
      <c r="W304" s="47" t="str">
        <f t="shared" si="184"/>
        <v/>
      </c>
      <c r="X304" s="47" t="str">
        <f>IF(AND($BU$7&gt;0,OutputOsiris!$A304&lt;&gt;"9999999"),VLOOKUP(OutputOsiris!A304,$BR$9:$BU$1008,4,FALSE),"")</f>
        <v/>
      </c>
      <c r="Y304" s="47" t="str">
        <f t="shared" si="185"/>
        <v/>
      </c>
      <c r="Z304" s="47" t="str">
        <f>IF(AND($BZ$7&gt;0,OutputOsiris!$A304&lt;&gt;"9999999"),VLOOKUP(OutputOsiris!A304,$BW$9:$BZ$1008,4,FALSE),"")</f>
        <v/>
      </c>
      <c r="AA304" s="47" t="str">
        <f t="shared" si="186"/>
        <v/>
      </c>
      <c r="AB304" s="47">
        <f t="shared" si="187"/>
        <v>0</v>
      </c>
      <c r="AC304" s="47">
        <f t="shared" si="188"/>
        <v>0</v>
      </c>
      <c r="AD304" s="47" t="str">
        <f t="shared" si="189"/>
        <v/>
      </c>
      <c r="AE304" s="48" t="str">
        <f>IF(ISBLANK(AF304),"",VLOOKUP(AD304,OutputOsiris!$A$9:$A$1008,1,FALSE))</f>
        <v/>
      </c>
      <c r="AF304" s="111"/>
      <c r="AG304" s="78"/>
      <c r="AH304" s="148" t="str">
        <f t="shared" si="163"/>
        <v/>
      </c>
      <c r="AI304" s="47" t="str">
        <f t="shared" si="190"/>
        <v/>
      </c>
      <c r="AJ304" s="48" t="str">
        <f>IF(ISBLANK(AK304),"",VLOOKUP(AI304,OutputOsiris!$A$9:$A$1008,1,FALSE))</f>
        <v/>
      </c>
      <c r="AK304" s="112"/>
      <c r="AL304" s="78"/>
      <c r="AM304" s="148" t="str">
        <f t="shared" si="164"/>
        <v/>
      </c>
      <c r="AN304" s="47" t="str">
        <f t="shared" si="191"/>
        <v/>
      </c>
      <c r="AO304" s="48" t="str">
        <f>IF(ISBLANK(AP304),"",VLOOKUP(AN304,OutputOsiris!$A$9:$A$1008,1,FALSE))</f>
        <v/>
      </c>
      <c r="AP304" s="111"/>
      <c r="AQ304" s="78"/>
      <c r="AR304" s="148" t="str">
        <f t="shared" si="165"/>
        <v/>
      </c>
      <c r="AS304" s="47" t="str">
        <f t="shared" si="192"/>
        <v/>
      </c>
      <c r="AT304" s="48" t="str">
        <f>IF(ISBLANK(AU304),"",VLOOKUP(AS304,OutputOsiris!$A$9:$A$1008,1,FALSE))</f>
        <v/>
      </c>
      <c r="AU304" s="111"/>
      <c r="AV304" s="78"/>
      <c r="AW304" s="148" t="str">
        <f t="shared" si="166"/>
        <v/>
      </c>
      <c r="AX304" s="47" t="str">
        <f t="shared" si="193"/>
        <v/>
      </c>
      <c r="AY304" s="48" t="str">
        <f>IF(ISBLANK(AZ304),"",VLOOKUP(AX304,OutputOsiris!$A$9:$A$1008,1,FALSE))</f>
        <v/>
      </c>
      <c r="AZ304" s="111"/>
      <c r="BA304" s="78"/>
      <c r="BB304" s="148" t="str">
        <f t="shared" si="167"/>
        <v/>
      </c>
      <c r="BC304" s="47" t="str">
        <f t="shared" si="194"/>
        <v/>
      </c>
      <c r="BD304" s="48" t="str">
        <f>IF(ISBLANK(BE304),"",VLOOKUP(BC304,OutputOsiris!$A$9:$A$1008,1,FALSE))</f>
        <v/>
      </c>
      <c r="BE304" s="111"/>
      <c r="BF304" s="78"/>
      <c r="BG304" s="148" t="str">
        <f t="shared" si="168"/>
        <v/>
      </c>
      <c r="BH304" s="47" t="str">
        <f t="shared" si="195"/>
        <v/>
      </c>
      <c r="BI304" s="48" t="str">
        <f>IF(ISBLANK(BJ304),"",VLOOKUP(BH304,OutputOsiris!$A$9:$A$1008,1,FALSE))</f>
        <v/>
      </c>
      <c r="BJ304" s="111"/>
      <c r="BK304" s="78"/>
      <c r="BL304" s="148" t="str">
        <f t="shared" si="169"/>
        <v/>
      </c>
      <c r="BM304" s="47" t="str">
        <f t="shared" si="196"/>
        <v/>
      </c>
      <c r="BN304" s="48" t="str">
        <f>IF(ISBLANK(BO304),"",VLOOKUP(BM304,OutputOsiris!$A$9:$A$1008,1,FALSE))</f>
        <v/>
      </c>
      <c r="BO304" s="111"/>
      <c r="BP304" s="78"/>
      <c r="BQ304" s="148" t="str">
        <f t="shared" si="170"/>
        <v/>
      </c>
      <c r="BR304" s="47" t="str">
        <f t="shared" si="197"/>
        <v/>
      </c>
      <c r="BS304" s="48" t="str">
        <f>IF(ISBLANK(BT304),"",VLOOKUP(BR304,OutputOsiris!$A$9:$A$1008,1,FALSE))</f>
        <v/>
      </c>
      <c r="BT304" s="111"/>
      <c r="BU304" s="78"/>
      <c r="BV304" s="148" t="str">
        <f t="shared" si="171"/>
        <v/>
      </c>
      <c r="BW304" s="47" t="str">
        <f t="shared" si="198"/>
        <v/>
      </c>
      <c r="BX304" s="48" t="str">
        <f>IF(ISBLANK(BY304),"",VLOOKUP(BW304,OutputOsiris!$A$9:$A$1008,1,FALSE))</f>
        <v/>
      </c>
      <c r="BY304" s="111"/>
      <c r="BZ304" s="78"/>
      <c r="CA304" s="148" t="str">
        <f t="shared" si="172"/>
        <v/>
      </c>
    </row>
    <row r="305" spans="1:79" x14ac:dyDescent="0.2">
      <c r="A305" s="47" t="str">
        <f>IF($H$1="Score",IF(OutputOsiris!A305&lt;&gt;"9999999",OutputOsiris!A305,""),"")</f>
        <v/>
      </c>
      <c r="B305" s="76" t="str">
        <f t="shared" si="173"/>
        <v/>
      </c>
      <c r="C305" s="143" t="str">
        <f t="shared" si="174"/>
        <v/>
      </c>
      <c r="D305" s="47" t="str">
        <f>IF($H$1="Cijfer",IF(OutputOsiris!A305&lt;&gt;"9999999",OutputOsiris!A305,""),"")</f>
        <v/>
      </c>
      <c r="E305" s="76" t="str">
        <f t="shared" si="175"/>
        <v/>
      </c>
      <c r="F305" s="143" t="str">
        <f t="shared" si="176"/>
        <v/>
      </c>
      <c r="G305" s="47" t="str">
        <f>IF(ISBLANK(OutputOsiris!B305),"",OutputOsiris!B305)</f>
        <v/>
      </c>
      <c r="H305" s="47">
        <f>IF(AND($AG$7&gt;0,OutputOsiris!$A305&lt;&gt;"9999999"),VLOOKUP(OutputOsiris!A305,$AD$9:$AG$1008,4,FALSE),"")</f>
        <v>0</v>
      </c>
      <c r="I305" s="47">
        <f t="shared" si="177"/>
        <v>0</v>
      </c>
      <c r="J305" s="47">
        <f>IF(AND($AL$7&gt;0,OutputOsiris!$A305&lt;&gt;"9999999"),VLOOKUP(OutputOsiris!A305,$AI$9:$AL$1008,4,FALSE),"")</f>
        <v>0</v>
      </c>
      <c r="K305" s="47">
        <f t="shared" si="178"/>
        <v>0</v>
      </c>
      <c r="L305" s="47" t="str">
        <f>IF(AND($AQ$7&gt;0,OutputOsiris!$A305&lt;&gt;"9999999"),VLOOKUP(OutputOsiris!A305,$AN$9:$AQ$1008,4,FALSE),"")</f>
        <v/>
      </c>
      <c r="M305" s="47" t="str">
        <f t="shared" si="179"/>
        <v/>
      </c>
      <c r="N305" s="47" t="str">
        <f>IF(AND($AV$7&gt;0,OutputOsiris!$A305&lt;&gt;"9999999"),VLOOKUP(OutputOsiris!A305,$AS$9:$AV$1008,4,FALSE),"")</f>
        <v/>
      </c>
      <c r="O305" s="47" t="str">
        <f t="shared" si="180"/>
        <v/>
      </c>
      <c r="P305" s="47" t="str">
        <f>IF(AND($BA$7&gt;0,OutputOsiris!$A305&lt;&gt;"9999999"),VLOOKUP(OutputOsiris!A305,$AX$9:$BA$1008,4,FALSE),"")</f>
        <v/>
      </c>
      <c r="Q305" s="47" t="str">
        <f t="shared" si="181"/>
        <v/>
      </c>
      <c r="R305" s="47" t="str">
        <f>IF(AND($BF$7&gt;0,OutputOsiris!$A305&lt;&gt;"9999999"),VLOOKUP(OutputOsiris!A305,$BC$9:$BF$1008,4,FALSE),"")</f>
        <v/>
      </c>
      <c r="S305" s="47" t="str">
        <f t="shared" si="182"/>
        <v/>
      </c>
      <c r="T305" s="47" t="str">
        <f>IF(AND($BK$7&gt;0,OutputOsiris!$A305&lt;&gt;"9999999"),VLOOKUP(OutputOsiris!A305,$BH$9:$BK$1008,4,FALSE),"")</f>
        <v/>
      </c>
      <c r="U305" s="47" t="str">
        <f t="shared" si="183"/>
        <v/>
      </c>
      <c r="V305" s="47" t="str">
        <f>IF(AND($BP$7&gt;0,OutputOsiris!$A305&lt;&gt;"9999999"),VLOOKUP(OutputOsiris!A305,$BM$9:$BP$1008,4,FALSE),"")</f>
        <v/>
      </c>
      <c r="W305" s="47" t="str">
        <f t="shared" si="184"/>
        <v/>
      </c>
      <c r="X305" s="47" t="str">
        <f>IF(AND($BU$7&gt;0,OutputOsiris!$A305&lt;&gt;"9999999"),VLOOKUP(OutputOsiris!A305,$BR$9:$BU$1008,4,FALSE),"")</f>
        <v/>
      </c>
      <c r="Y305" s="47" t="str">
        <f t="shared" si="185"/>
        <v/>
      </c>
      <c r="Z305" s="47" t="str">
        <f>IF(AND($BZ$7&gt;0,OutputOsiris!$A305&lt;&gt;"9999999"),VLOOKUP(OutputOsiris!A305,$BW$9:$BZ$1008,4,FALSE),"")</f>
        <v/>
      </c>
      <c r="AA305" s="47" t="str">
        <f t="shared" si="186"/>
        <v/>
      </c>
      <c r="AB305" s="47">
        <f t="shared" si="187"/>
        <v>0</v>
      </c>
      <c r="AC305" s="47">
        <f t="shared" si="188"/>
        <v>0</v>
      </c>
      <c r="AD305" s="47" t="str">
        <f t="shared" si="189"/>
        <v/>
      </c>
      <c r="AE305" s="48" t="str">
        <f>IF(ISBLANK(AF305),"",VLOOKUP(AD305,OutputOsiris!$A$9:$A$1008,1,FALSE))</f>
        <v/>
      </c>
      <c r="AF305" s="111"/>
      <c r="AG305" s="78"/>
      <c r="AH305" s="148" t="str">
        <f t="shared" si="163"/>
        <v/>
      </c>
      <c r="AI305" s="47" t="str">
        <f t="shared" si="190"/>
        <v/>
      </c>
      <c r="AJ305" s="48" t="str">
        <f>IF(ISBLANK(AK305),"",VLOOKUP(AI305,OutputOsiris!$A$9:$A$1008,1,FALSE))</f>
        <v/>
      </c>
      <c r="AK305" s="112"/>
      <c r="AL305" s="78"/>
      <c r="AM305" s="148" t="str">
        <f t="shared" si="164"/>
        <v/>
      </c>
      <c r="AN305" s="47" t="str">
        <f t="shared" si="191"/>
        <v/>
      </c>
      <c r="AO305" s="48" t="str">
        <f>IF(ISBLANK(AP305),"",VLOOKUP(AN305,OutputOsiris!$A$9:$A$1008,1,FALSE))</f>
        <v/>
      </c>
      <c r="AP305" s="111"/>
      <c r="AQ305" s="78"/>
      <c r="AR305" s="148" t="str">
        <f t="shared" si="165"/>
        <v/>
      </c>
      <c r="AS305" s="47" t="str">
        <f t="shared" si="192"/>
        <v/>
      </c>
      <c r="AT305" s="48" t="str">
        <f>IF(ISBLANK(AU305),"",VLOOKUP(AS305,OutputOsiris!$A$9:$A$1008,1,FALSE))</f>
        <v/>
      </c>
      <c r="AU305" s="111"/>
      <c r="AV305" s="78"/>
      <c r="AW305" s="148" t="str">
        <f t="shared" si="166"/>
        <v/>
      </c>
      <c r="AX305" s="47" t="str">
        <f t="shared" si="193"/>
        <v/>
      </c>
      <c r="AY305" s="48" t="str">
        <f>IF(ISBLANK(AZ305),"",VLOOKUP(AX305,OutputOsiris!$A$9:$A$1008,1,FALSE))</f>
        <v/>
      </c>
      <c r="AZ305" s="111"/>
      <c r="BA305" s="78"/>
      <c r="BB305" s="148" t="str">
        <f t="shared" si="167"/>
        <v/>
      </c>
      <c r="BC305" s="47" t="str">
        <f t="shared" si="194"/>
        <v/>
      </c>
      <c r="BD305" s="48" t="str">
        <f>IF(ISBLANK(BE305),"",VLOOKUP(BC305,OutputOsiris!$A$9:$A$1008,1,FALSE))</f>
        <v/>
      </c>
      <c r="BE305" s="111"/>
      <c r="BF305" s="78"/>
      <c r="BG305" s="148" t="str">
        <f t="shared" si="168"/>
        <v/>
      </c>
      <c r="BH305" s="47" t="str">
        <f t="shared" si="195"/>
        <v/>
      </c>
      <c r="BI305" s="48" t="str">
        <f>IF(ISBLANK(BJ305),"",VLOOKUP(BH305,OutputOsiris!$A$9:$A$1008,1,FALSE))</f>
        <v/>
      </c>
      <c r="BJ305" s="111"/>
      <c r="BK305" s="78"/>
      <c r="BL305" s="148" t="str">
        <f t="shared" si="169"/>
        <v/>
      </c>
      <c r="BM305" s="47" t="str">
        <f t="shared" si="196"/>
        <v/>
      </c>
      <c r="BN305" s="48" t="str">
        <f>IF(ISBLANK(BO305),"",VLOOKUP(BM305,OutputOsiris!$A$9:$A$1008,1,FALSE))</f>
        <v/>
      </c>
      <c r="BO305" s="111"/>
      <c r="BP305" s="78"/>
      <c r="BQ305" s="148" t="str">
        <f t="shared" si="170"/>
        <v/>
      </c>
      <c r="BR305" s="47" t="str">
        <f t="shared" si="197"/>
        <v/>
      </c>
      <c r="BS305" s="48" t="str">
        <f>IF(ISBLANK(BT305),"",VLOOKUP(BR305,OutputOsiris!$A$9:$A$1008,1,FALSE))</f>
        <v/>
      </c>
      <c r="BT305" s="111"/>
      <c r="BU305" s="78"/>
      <c r="BV305" s="148" t="str">
        <f t="shared" si="171"/>
        <v/>
      </c>
      <c r="BW305" s="47" t="str">
        <f t="shared" si="198"/>
        <v/>
      </c>
      <c r="BX305" s="48" t="str">
        <f>IF(ISBLANK(BY305),"",VLOOKUP(BW305,OutputOsiris!$A$9:$A$1008,1,FALSE))</f>
        <v/>
      </c>
      <c r="BY305" s="111"/>
      <c r="BZ305" s="78"/>
      <c r="CA305" s="148" t="str">
        <f t="shared" si="172"/>
        <v/>
      </c>
    </row>
    <row r="306" spans="1:79" x14ac:dyDescent="0.2">
      <c r="A306" s="47" t="str">
        <f>IF($H$1="Score",IF(OutputOsiris!A306&lt;&gt;"9999999",OutputOsiris!A306,""),"")</f>
        <v/>
      </c>
      <c r="B306" s="76" t="str">
        <f t="shared" si="173"/>
        <v/>
      </c>
      <c r="C306" s="143" t="str">
        <f t="shared" si="174"/>
        <v/>
      </c>
      <c r="D306" s="47" t="str">
        <f>IF($H$1="Cijfer",IF(OutputOsiris!A306&lt;&gt;"9999999",OutputOsiris!A306,""),"")</f>
        <v/>
      </c>
      <c r="E306" s="76" t="str">
        <f t="shared" si="175"/>
        <v/>
      </c>
      <c r="F306" s="143" t="str">
        <f t="shared" si="176"/>
        <v/>
      </c>
      <c r="G306" s="47" t="str">
        <f>IF(ISBLANK(OutputOsiris!B306),"",OutputOsiris!B306)</f>
        <v/>
      </c>
      <c r="H306" s="47">
        <f>IF(AND($AG$7&gt;0,OutputOsiris!$A306&lt;&gt;"9999999"),VLOOKUP(OutputOsiris!A306,$AD$9:$AG$1008,4,FALSE),"")</f>
        <v>0</v>
      </c>
      <c r="I306" s="47">
        <f t="shared" si="177"/>
        <v>0</v>
      </c>
      <c r="J306" s="47">
        <f>IF(AND($AL$7&gt;0,OutputOsiris!$A306&lt;&gt;"9999999"),VLOOKUP(OutputOsiris!A306,$AI$9:$AL$1008,4,FALSE),"")</f>
        <v>0</v>
      </c>
      <c r="K306" s="47">
        <f t="shared" si="178"/>
        <v>0</v>
      </c>
      <c r="L306" s="47" t="str">
        <f>IF(AND($AQ$7&gt;0,OutputOsiris!$A306&lt;&gt;"9999999"),VLOOKUP(OutputOsiris!A306,$AN$9:$AQ$1008,4,FALSE),"")</f>
        <v/>
      </c>
      <c r="M306" s="47" t="str">
        <f t="shared" si="179"/>
        <v/>
      </c>
      <c r="N306" s="47" t="str">
        <f>IF(AND($AV$7&gt;0,OutputOsiris!$A306&lt;&gt;"9999999"),VLOOKUP(OutputOsiris!A306,$AS$9:$AV$1008,4,FALSE),"")</f>
        <v/>
      </c>
      <c r="O306" s="47" t="str">
        <f t="shared" si="180"/>
        <v/>
      </c>
      <c r="P306" s="47" t="str">
        <f>IF(AND($BA$7&gt;0,OutputOsiris!$A306&lt;&gt;"9999999"),VLOOKUP(OutputOsiris!A306,$AX$9:$BA$1008,4,FALSE),"")</f>
        <v/>
      </c>
      <c r="Q306" s="47" t="str">
        <f t="shared" si="181"/>
        <v/>
      </c>
      <c r="R306" s="47" t="str">
        <f>IF(AND($BF$7&gt;0,OutputOsiris!$A306&lt;&gt;"9999999"),VLOOKUP(OutputOsiris!A306,$BC$9:$BF$1008,4,FALSE),"")</f>
        <v/>
      </c>
      <c r="S306" s="47" t="str">
        <f t="shared" si="182"/>
        <v/>
      </c>
      <c r="T306" s="47" t="str">
        <f>IF(AND($BK$7&gt;0,OutputOsiris!$A306&lt;&gt;"9999999"),VLOOKUP(OutputOsiris!A306,$BH$9:$BK$1008,4,FALSE),"")</f>
        <v/>
      </c>
      <c r="U306" s="47" t="str">
        <f t="shared" si="183"/>
        <v/>
      </c>
      <c r="V306" s="47" t="str">
        <f>IF(AND($BP$7&gt;0,OutputOsiris!$A306&lt;&gt;"9999999"),VLOOKUP(OutputOsiris!A306,$BM$9:$BP$1008,4,FALSE),"")</f>
        <v/>
      </c>
      <c r="W306" s="47" t="str">
        <f t="shared" si="184"/>
        <v/>
      </c>
      <c r="X306" s="47" t="str">
        <f>IF(AND($BU$7&gt;0,OutputOsiris!$A306&lt;&gt;"9999999"),VLOOKUP(OutputOsiris!A306,$BR$9:$BU$1008,4,FALSE),"")</f>
        <v/>
      </c>
      <c r="Y306" s="47" t="str">
        <f t="shared" si="185"/>
        <v/>
      </c>
      <c r="Z306" s="47" t="str">
        <f>IF(AND($BZ$7&gt;0,OutputOsiris!$A306&lt;&gt;"9999999"),VLOOKUP(OutputOsiris!A306,$BW$9:$BZ$1008,4,FALSE),"")</f>
        <v/>
      </c>
      <c r="AA306" s="47" t="str">
        <f t="shared" si="186"/>
        <v/>
      </c>
      <c r="AB306" s="47">
        <f t="shared" si="187"/>
        <v>0</v>
      </c>
      <c r="AC306" s="47">
        <f t="shared" si="188"/>
        <v>0</v>
      </c>
      <c r="AD306" s="47" t="str">
        <f t="shared" si="189"/>
        <v/>
      </c>
      <c r="AE306" s="48" t="str">
        <f>IF(ISBLANK(AF306),"",VLOOKUP(AD306,OutputOsiris!$A$9:$A$1008,1,FALSE))</f>
        <v/>
      </c>
      <c r="AF306" s="111"/>
      <c r="AG306" s="78"/>
      <c r="AH306" s="148" t="str">
        <f t="shared" si="163"/>
        <v/>
      </c>
      <c r="AI306" s="47" t="str">
        <f t="shared" si="190"/>
        <v/>
      </c>
      <c r="AJ306" s="48" t="str">
        <f>IF(ISBLANK(AK306),"",VLOOKUP(AI306,OutputOsiris!$A$9:$A$1008,1,FALSE))</f>
        <v/>
      </c>
      <c r="AK306" s="112"/>
      <c r="AL306" s="78"/>
      <c r="AM306" s="148" t="str">
        <f t="shared" si="164"/>
        <v/>
      </c>
      <c r="AN306" s="47" t="str">
        <f t="shared" si="191"/>
        <v/>
      </c>
      <c r="AO306" s="48" t="str">
        <f>IF(ISBLANK(AP306),"",VLOOKUP(AN306,OutputOsiris!$A$9:$A$1008,1,FALSE))</f>
        <v/>
      </c>
      <c r="AP306" s="111"/>
      <c r="AQ306" s="78"/>
      <c r="AR306" s="148" t="str">
        <f t="shared" si="165"/>
        <v/>
      </c>
      <c r="AS306" s="47" t="str">
        <f t="shared" si="192"/>
        <v/>
      </c>
      <c r="AT306" s="48" t="str">
        <f>IF(ISBLANK(AU306),"",VLOOKUP(AS306,OutputOsiris!$A$9:$A$1008,1,FALSE))</f>
        <v/>
      </c>
      <c r="AU306" s="111"/>
      <c r="AV306" s="78"/>
      <c r="AW306" s="148" t="str">
        <f t="shared" si="166"/>
        <v/>
      </c>
      <c r="AX306" s="47" t="str">
        <f t="shared" si="193"/>
        <v/>
      </c>
      <c r="AY306" s="48" t="str">
        <f>IF(ISBLANK(AZ306),"",VLOOKUP(AX306,OutputOsiris!$A$9:$A$1008,1,FALSE))</f>
        <v/>
      </c>
      <c r="AZ306" s="111"/>
      <c r="BA306" s="78"/>
      <c r="BB306" s="148" t="str">
        <f t="shared" si="167"/>
        <v/>
      </c>
      <c r="BC306" s="47" t="str">
        <f t="shared" si="194"/>
        <v/>
      </c>
      <c r="BD306" s="48" t="str">
        <f>IF(ISBLANK(BE306),"",VLOOKUP(BC306,OutputOsiris!$A$9:$A$1008,1,FALSE))</f>
        <v/>
      </c>
      <c r="BE306" s="111"/>
      <c r="BF306" s="78"/>
      <c r="BG306" s="148" t="str">
        <f t="shared" si="168"/>
        <v/>
      </c>
      <c r="BH306" s="47" t="str">
        <f t="shared" si="195"/>
        <v/>
      </c>
      <c r="BI306" s="48" t="str">
        <f>IF(ISBLANK(BJ306),"",VLOOKUP(BH306,OutputOsiris!$A$9:$A$1008,1,FALSE))</f>
        <v/>
      </c>
      <c r="BJ306" s="111"/>
      <c r="BK306" s="78"/>
      <c r="BL306" s="148" t="str">
        <f t="shared" si="169"/>
        <v/>
      </c>
      <c r="BM306" s="47" t="str">
        <f t="shared" si="196"/>
        <v/>
      </c>
      <c r="BN306" s="48" t="str">
        <f>IF(ISBLANK(BO306),"",VLOOKUP(BM306,OutputOsiris!$A$9:$A$1008,1,FALSE))</f>
        <v/>
      </c>
      <c r="BO306" s="111"/>
      <c r="BP306" s="78"/>
      <c r="BQ306" s="148" t="str">
        <f t="shared" si="170"/>
        <v/>
      </c>
      <c r="BR306" s="47" t="str">
        <f t="shared" si="197"/>
        <v/>
      </c>
      <c r="BS306" s="48" t="str">
        <f>IF(ISBLANK(BT306),"",VLOOKUP(BR306,OutputOsiris!$A$9:$A$1008,1,FALSE))</f>
        <v/>
      </c>
      <c r="BT306" s="111"/>
      <c r="BU306" s="78"/>
      <c r="BV306" s="148" t="str">
        <f t="shared" si="171"/>
        <v/>
      </c>
      <c r="BW306" s="47" t="str">
        <f t="shared" si="198"/>
        <v/>
      </c>
      <c r="BX306" s="48" t="str">
        <f>IF(ISBLANK(BY306),"",VLOOKUP(BW306,OutputOsiris!$A$9:$A$1008,1,FALSE))</f>
        <v/>
      </c>
      <c r="BY306" s="111"/>
      <c r="BZ306" s="78"/>
      <c r="CA306" s="148" t="str">
        <f t="shared" si="172"/>
        <v/>
      </c>
    </row>
    <row r="307" spans="1:79" x14ac:dyDescent="0.2">
      <c r="A307" s="47" t="str">
        <f>IF($H$1="Score",IF(OutputOsiris!A307&lt;&gt;"9999999",OutputOsiris!A307,""),"")</f>
        <v/>
      </c>
      <c r="B307" s="76" t="str">
        <f t="shared" si="173"/>
        <v/>
      </c>
      <c r="C307" s="143" t="str">
        <f t="shared" si="174"/>
        <v/>
      </c>
      <c r="D307" s="47" t="str">
        <f>IF($H$1="Cijfer",IF(OutputOsiris!A307&lt;&gt;"9999999",OutputOsiris!A307,""),"")</f>
        <v/>
      </c>
      <c r="E307" s="76" t="str">
        <f t="shared" si="175"/>
        <v/>
      </c>
      <c r="F307" s="143" t="str">
        <f t="shared" si="176"/>
        <v/>
      </c>
      <c r="G307" s="47" t="str">
        <f>IF(ISBLANK(OutputOsiris!B307),"",OutputOsiris!B307)</f>
        <v/>
      </c>
      <c r="H307" s="47">
        <f>IF(AND($AG$7&gt;0,OutputOsiris!$A307&lt;&gt;"9999999"),VLOOKUP(OutputOsiris!A307,$AD$9:$AG$1008,4,FALSE),"")</f>
        <v>0</v>
      </c>
      <c r="I307" s="47">
        <f t="shared" si="177"/>
        <v>0</v>
      </c>
      <c r="J307" s="47">
        <f>IF(AND($AL$7&gt;0,OutputOsiris!$A307&lt;&gt;"9999999"),VLOOKUP(OutputOsiris!A307,$AI$9:$AL$1008,4,FALSE),"")</f>
        <v>0</v>
      </c>
      <c r="K307" s="47">
        <f t="shared" si="178"/>
        <v>0</v>
      </c>
      <c r="L307" s="47" t="str">
        <f>IF(AND($AQ$7&gt;0,OutputOsiris!$A307&lt;&gt;"9999999"),VLOOKUP(OutputOsiris!A307,$AN$9:$AQ$1008,4,FALSE),"")</f>
        <v/>
      </c>
      <c r="M307" s="47" t="str">
        <f t="shared" si="179"/>
        <v/>
      </c>
      <c r="N307" s="47" t="str">
        <f>IF(AND($AV$7&gt;0,OutputOsiris!$A307&lt;&gt;"9999999"),VLOOKUP(OutputOsiris!A307,$AS$9:$AV$1008,4,FALSE),"")</f>
        <v/>
      </c>
      <c r="O307" s="47" t="str">
        <f t="shared" si="180"/>
        <v/>
      </c>
      <c r="P307" s="47" t="str">
        <f>IF(AND($BA$7&gt;0,OutputOsiris!$A307&lt;&gt;"9999999"),VLOOKUP(OutputOsiris!A307,$AX$9:$BA$1008,4,FALSE),"")</f>
        <v/>
      </c>
      <c r="Q307" s="47" t="str">
        <f t="shared" si="181"/>
        <v/>
      </c>
      <c r="R307" s="47" t="str">
        <f>IF(AND($BF$7&gt;0,OutputOsiris!$A307&lt;&gt;"9999999"),VLOOKUP(OutputOsiris!A307,$BC$9:$BF$1008,4,FALSE),"")</f>
        <v/>
      </c>
      <c r="S307" s="47" t="str">
        <f t="shared" si="182"/>
        <v/>
      </c>
      <c r="T307" s="47" t="str">
        <f>IF(AND($BK$7&gt;0,OutputOsiris!$A307&lt;&gt;"9999999"),VLOOKUP(OutputOsiris!A307,$BH$9:$BK$1008,4,FALSE),"")</f>
        <v/>
      </c>
      <c r="U307" s="47" t="str">
        <f t="shared" si="183"/>
        <v/>
      </c>
      <c r="V307" s="47" t="str">
        <f>IF(AND($BP$7&gt;0,OutputOsiris!$A307&lt;&gt;"9999999"),VLOOKUP(OutputOsiris!A307,$BM$9:$BP$1008,4,FALSE),"")</f>
        <v/>
      </c>
      <c r="W307" s="47" t="str">
        <f t="shared" si="184"/>
        <v/>
      </c>
      <c r="X307" s="47" t="str">
        <f>IF(AND($BU$7&gt;0,OutputOsiris!$A307&lt;&gt;"9999999"),VLOOKUP(OutputOsiris!A307,$BR$9:$BU$1008,4,FALSE),"")</f>
        <v/>
      </c>
      <c r="Y307" s="47" t="str">
        <f t="shared" si="185"/>
        <v/>
      </c>
      <c r="Z307" s="47" t="str">
        <f>IF(AND($BZ$7&gt;0,OutputOsiris!$A307&lt;&gt;"9999999"),VLOOKUP(OutputOsiris!A307,$BW$9:$BZ$1008,4,FALSE),"")</f>
        <v/>
      </c>
      <c r="AA307" s="47" t="str">
        <f t="shared" si="186"/>
        <v/>
      </c>
      <c r="AB307" s="47">
        <f t="shared" si="187"/>
        <v>0</v>
      </c>
      <c r="AC307" s="47">
        <f t="shared" si="188"/>
        <v>0</v>
      </c>
      <c r="AD307" s="47" t="str">
        <f t="shared" si="189"/>
        <v/>
      </c>
      <c r="AE307" s="48" t="str">
        <f>IF(ISBLANK(AF307),"",VLOOKUP(AD307,OutputOsiris!$A$9:$A$1008,1,FALSE))</f>
        <v/>
      </c>
      <c r="AF307" s="111"/>
      <c r="AG307" s="78"/>
      <c r="AH307" s="148" t="str">
        <f t="shared" si="163"/>
        <v/>
      </c>
      <c r="AI307" s="47" t="str">
        <f t="shared" si="190"/>
        <v/>
      </c>
      <c r="AJ307" s="48" t="str">
        <f>IF(ISBLANK(AK307),"",VLOOKUP(AI307,OutputOsiris!$A$9:$A$1008,1,FALSE))</f>
        <v/>
      </c>
      <c r="AK307" s="112"/>
      <c r="AL307" s="78"/>
      <c r="AM307" s="148" t="str">
        <f t="shared" si="164"/>
        <v/>
      </c>
      <c r="AN307" s="47" t="str">
        <f t="shared" si="191"/>
        <v/>
      </c>
      <c r="AO307" s="48" t="str">
        <f>IF(ISBLANK(AP307),"",VLOOKUP(AN307,OutputOsiris!$A$9:$A$1008,1,FALSE))</f>
        <v/>
      </c>
      <c r="AP307" s="111"/>
      <c r="AQ307" s="78"/>
      <c r="AR307" s="148" t="str">
        <f t="shared" si="165"/>
        <v/>
      </c>
      <c r="AS307" s="47" t="str">
        <f t="shared" si="192"/>
        <v/>
      </c>
      <c r="AT307" s="48" t="str">
        <f>IF(ISBLANK(AU307),"",VLOOKUP(AS307,OutputOsiris!$A$9:$A$1008,1,FALSE))</f>
        <v/>
      </c>
      <c r="AU307" s="111"/>
      <c r="AV307" s="78"/>
      <c r="AW307" s="148" t="str">
        <f t="shared" si="166"/>
        <v/>
      </c>
      <c r="AX307" s="47" t="str">
        <f t="shared" si="193"/>
        <v/>
      </c>
      <c r="AY307" s="48" t="str">
        <f>IF(ISBLANK(AZ307),"",VLOOKUP(AX307,OutputOsiris!$A$9:$A$1008,1,FALSE))</f>
        <v/>
      </c>
      <c r="AZ307" s="111"/>
      <c r="BA307" s="78"/>
      <c r="BB307" s="148" t="str">
        <f t="shared" si="167"/>
        <v/>
      </c>
      <c r="BC307" s="47" t="str">
        <f t="shared" si="194"/>
        <v/>
      </c>
      <c r="BD307" s="48" t="str">
        <f>IF(ISBLANK(BE307),"",VLOOKUP(BC307,OutputOsiris!$A$9:$A$1008,1,FALSE))</f>
        <v/>
      </c>
      <c r="BE307" s="111"/>
      <c r="BF307" s="78"/>
      <c r="BG307" s="148" t="str">
        <f t="shared" si="168"/>
        <v/>
      </c>
      <c r="BH307" s="47" t="str">
        <f t="shared" si="195"/>
        <v/>
      </c>
      <c r="BI307" s="48" t="str">
        <f>IF(ISBLANK(BJ307),"",VLOOKUP(BH307,OutputOsiris!$A$9:$A$1008,1,FALSE))</f>
        <v/>
      </c>
      <c r="BJ307" s="111"/>
      <c r="BK307" s="78"/>
      <c r="BL307" s="148" t="str">
        <f t="shared" si="169"/>
        <v/>
      </c>
      <c r="BM307" s="47" t="str">
        <f t="shared" si="196"/>
        <v/>
      </c>
      <c r="BN307" s="48" t="str">
        <f>IF(ISBLANK(BO307),"",VLOOKUP(BM307,OutputOsiris!$A$9:$A$1008,1,FALSE))</f>
        <v/>
      </c>
      <c r="BO307" s="111"/>
      <c r="BP307" s="78"/>
      <c r="BQ307" s="148" t="str">
        <f t="shared" si="170"/>
        <v/>
      </c>
      <c r="BR307" s="47" t="str">
        <f t="shared" si="197"/>
        <v/>
      </c>
      <c r="BS307" s="48" t="str">
        <f>IF(ISBLANK(BT307),"",VLOOKUP(BR307,OutputOsiris!$A$9:$A$1008,1,FALSE))</f>
        <v/>
      </c>
      <c r="BT307" s="111"/>
      <c r="BU307" s="78"/>
      <c r="BV307" s="148" t="str">
        <f t="shared" si="171"/>
        <v/>
      </c>
      <c r="BW307" s="47" t="str">
        <f t="shared" si="198"/>
        <v/>
      </c>
      <c r="BX307" s="48" t="str">
        <f>IF(ISBLANK(BY307),"",VLOOKUP(BW307,OutputOsiris!$A$9:$A$1008,1,FALSE))</f>
        <v/>
      </c>
      <c r="BY307" s="111"/>
      <c r="BZ307" s="78"/>
      <c r="CA307" s="148" t="str">
        <f t="shared" si="172"/>
        <v/>
      </c>
    </row>
    <row r="308" spans="1:79" x14ac:dyDescent="0.2">
      <c r="A308" s="47" t="str">
        <f>IF($H$1="Score",IF(OutputOsiris!A308&lt;&gt;"9999999",OutputOsiris!A308,""),"")</f>
        <v/>
      </c>
      <c r="B308" s="76" t="str">
        <f t="shared" si="173"/>
        <v/>
      </c>
      <c r="C308" s="143" t="str">
        <f t="shared" si="174"/>
        <v/>
      </c>
      <c r="D308" s="47" t="str">
        <f>IF($H$1="Cijfer",IF(OutputOsiris!A308&lt;&gt;"9999999",OutputOsiris!A308,""),"")</f>
        <v/>
      </c>
      <c r="E308" s="76" t="str">
        <f t="shared" si="175"/>
        <v/>
      </c>
      <c r="F308" s="143" t="str">
        <f t="shared" si="176"/>
        <v/>
      </c>
      <c r="G308" s="47" t="str">
        <f>IF(ISBLANK(OutputOsiris!B308),"",OutputOsiris!B308)</f>
        <v/>
      </c>
      <c r="H308" s="47">
        <f>IF(AND($AG$7&gt;0,OutputOsiris!$A308&lt;&gt;"9999999"),VLOOKUP(OutputOsiris!A308,$AD$9:$AG$1008,4,FALSE),"")</f>
        <v>0</v>
      </c>
      <c r="I308" s="47">
        <f t="shared" si="177"/>
        <v>0</v>
      </c>
      <c r="J308" s="47">
        <f>IF(AND($AL$7&gt;0,OutputOsiris!$A308&lt;&gt;"9999999"),VLOOKUP(OutputOsiris!A308,$AI$9:$AL$1008,4,FALSE),"")</f>
        <v>0</v>
      </c>
      <c r="K308" s="47">
        <f t="shared" si="178"/>
        <v>0</v>
      </c>
      <c r="L308" s="47" t="str">
        <f>IF(AND($AQ$7&gt;0,OutputOsiris!$A308&lt;&gt;"9999999"),VLOOKUP(OutputOsiris!A308,$AN$9:$AQ$1008,4,FALSE),"")</f>
        <v/>
      </c>
      <c r="M308" s="47" t="str">
        <f t="shared" si="179"/>
        <v/>
      </c>
      <c r="N308" s="47" t="str">
        <f>IF(AND($AV$7&gt;0,OutputOsiris!$A308&lt;&gt;"9999999"),VLOOKUP(OutputOsiris!A308,$AS$9:$AV$1008,4,FALSE),"")</f>
        <v/>
      </c>
      <c r="O308" s="47" t="str">
        <f t="shared" si="180"/>
        <v/>
      </c>
      <c r="P308" s="47" t="str">
        <f>IF(AND($BA$7&gt;0,OutputOsiris!$A308&lt;&gt;"9999999"),VLOOKUP(OutputOsiris!A308,$AX$9:$BA$1008,4,FALSE),"")</f>
        <v/>
      </c>
      <c r="Q308" s="47" t="str">
        <f t="shared" si="181"/>
        <v/>
      </c>
      <c r="R308" s="47" t="str">
        <f>IF(AND($BF$7&gt;0,OutputOsiris!$A308&lt;&gt;"9999999"),VLOOKUP(OutputOsiris!A308,$BC$9:$BF$1008,4,FALSE),"")</f>
        <v/>
      </c>
      <c r="S308" s="47" t="str">
        <f t="shared" si="182"/>
        <v/>
      </c>
      <c r="T308" s="47" t="str">
        <f>IF(AND($BK$7&gt;0,OutputOsiris!$A308&lt;&gt;"9999999"),VLOOKUP(OutputOsiris!A308,$BH$9:$BK$1008,4,FALSE),"")</f>
        <v/>
      </c>
      <c r="U308" s="47" t="str">
        <f t="shared" si="183"/>
        <v/>
      </c>
      <c r="V308" s="47" t="str">
        <f>IF(AND($BP$7&gt;0,OutputOsiris!$A308&lt;&gt;"9999999"),VLOOKUP(OutputOsiris!A308,$BM$9:$BP$1008,4,FALSE),"")</f>
        <v/>
      </c>
      <c r="W308" s="47" t="str">
        <f t="shared" si="184"/>
        <v/>
      </c>
      <c r="X308" s="47" t="str">
        <f>IF(AND($BU$7&gt;0,OutputOsiris!$A308&lt;&gt;"9999999"),VLOOKUP(OutputOsiris!A308,$BR$9:$BU$1008,4,FALSE),"")</f>
        <v/>
      </c>
      <c r="Y308" s="47" t="str">
        <f t="shared" si="185"/>
        <v/>
      </c>
      <c r="Z308" s="47" t="str">
        <f>IF(AND($BZ$7&gt;0,OutputOsiris!$A308&lt;&gt;"9999999"),VLOOKUP(OutputOsiris!A308,$BW$9:$BZ$1008,4,FALSE),"")</f>
        <v/>
      </c>
      <c r="AA308" s="47" t="str">
        <f t="shared" si="186"/>
        <v/>
      </c>
      <c r="AB308" s="47">
        <f t="shared" si="187"/>
        <v>0</v>
      </c>
      <c r="AC308" s="47">
        <f t="shared" si="188"/>
        <v>0</v>
      </c>
      <c r="AD308" s="47" t="str">
        <f t="shared" si="189"/>
        <v/>
      </c>
      <c r="AE308" s="48" t="str">
        <f>IF(ISBLANK(AF308),"",VLOOKUP(AD308,OutputOsiris!$A$9:$A$1008,1,FALSE))</f>
        <v/>
      </c>
      <c r="AF308" s="111"/>
      <c r="AG308" s="78"/>
      <c r="AH308" s="148" t="str">
        <f t="shared" si="163"/>
        <v/>
      </c>
      <c r="AI308" s="47" t="str">
        <f t="shared" si="190"/>
        <v/>
      </c>
      <c r="AJ308" s="48" t="str">
        <f>IF(ISBLANK(AK308),"",VLOOKUP(AI308,OutputOsiris!$A$9:$A$1008,1,FALSE))</f>
        <v/>
      </c>
      <c r="AK308" s="112"/>
      <c r="AL308" s="78"/>
      <c r="AM308" s="148" t="str">
        <f t="shared" si="164"/>
        <v/>
      </c>
      <c r="AN308" s="47" t="str">
        <f t="shared" si="191"/>
        <v/>
      </c>
      <c r="AO308" s="48" t="str">
        <f>IF(ISBLANK(AP308),"",VLOOKUP(AN308,OutputOsiris!$A$9:$A$1008,1,FALSE))</f>
        <v/>
      </c>
      <c r="AP308" s="111"/>
      <c r="AQ308" s="78"/>
      <c r="AR308" s="148" t="str">
        <f t="shared" si="165"/>
        <v/>
      </c>
      <c r="AS308" s="47" t="str">
        <f t="shared" si="192"/>
        <v/>
      </c>
      <c r="AT308" s="48" t="str">
        <f>IF(ISBLANK(AU308),"",VLOOKUP(AS308,OutputOsiris!$A$9:$A$1008,1,FALSE))</f>
        <v/>
      </c>
      <c r="AU308" s="111"/>
      <c r="AV308" s="78"/>
      <c r="AW308" s="148" t="str">
        <f t="shared" si="166"/>
        <v/>
      </c>
      <c r="AX308" s="47" t="str">
        <f t="shared" si="193"/>
        <v/>
      </c>
      <c r="AY308" s="48" t="str">
        <f>IF(ISBLANK(AZ308),"",VLOOKUP(AX308,OutputOsiris!$A$9:$A$1008,1,FALSE))</f>
        <v/>
      </c>
      <c r="AZ308" s="111"/>
      <c r="BA308" s="78"/>
      <c r="BB308" s="148" t="str">
        <f t="shared" si="167"/>
        <v/>
      </c>
      <c r="BC308" s="47" t="str">
        <f t="shared" si="194"/>
        <v/>
      </c>
      <c r="BD308" s="48" t="str">
        <f>IF(ISBLANK(BE308),"",VLOOKUP(BC308,OutputOsiris!$A$9:$A$1008,1,FALSE))</f>
        <v/>
      </c>
      <c r="BE308" s="111"/>
      <c r="BF308" s="78"/>
      <c r="BG308" s="148" t="str">
        <f t="shared" si="168"/>
        <v/>
      </c>
      <c r="BH308" s="47" t="str">
        <f t="shared" si="195"/>
        <v/>
      </c>
      <c r="BI308" s="48" t="str">
        <f>IF(ISBLANK(BJ308),"",VLOOKUP(BH308,OutputOsiris!$A$9:$A$1008,1,FALSE))</f>
        <v/>
      </c>
      <c r="BJ308" s="111"/>
      <c r="BK308" s="78"/>
      <c r="BL308" s="148" t="str">
        <f t="shared" si="169"/>
        <v/>
      </c>
      <c r="BM308" s="47" t="str">
        <f t="shared" si="196"/>
        <v/>
      </c>
      <c r="BN308" s="48" t="str">
        <f>IF(ISBLANK(BO308),"",VLOOKUP(BM308,OutputOsiris!$A$9:$A$1008,1,FALSE))</f>
        <v/>
      </c>
      <c r="BO308" s="111"/>
      <c r="BP308" s="78"/>
      <c r="BQ308" s="148" t="str">
        <f t="shared" si="170"/>
        <v/>
      </c>
      <c r="BR308" s="47" t="str">
        <f t="shared" si="197"/>
        <v/>
      </c>
      <c r="BS308" s="48" t="str">
        <f>IF(ISBLANK(BT308),"",VLOOKUP(BR308,OutputOsiris!$A$9:$A$1008,1,FALSE))</f>
        <v/>
      </c>
      <c r="BT308" s="111"/>
      <c r="BU308" s="78"/>
      <c r="BV308" s="148" t="str">
        <f t="shared" si="171"/>
        <v/>
      </c>
      <c r="BW308" s="47" t="str">
        <f t="shared" si="198"/>
        <v/>
      </c>
      <c r="BX308" s="48" t="str">
        <f>IF(ISBLANK(BY308),"",VLOOKUP(BW308,OutputOsiris!$A$9:$A$1008,1,FALSE))</f>
        <v/>
      </c>
      <c r="BY308" s="111"/>
      <c r="BZ308" s="78"/>
      <c r="CA308" s="148" t="str">
        <f t="shared" si="172"/>
        <v/>
      </c>
    </row>
    <row r="309" spans="1:79" x14ac:dyDescent="0.2">
      <c r="A309" s="47" t="str">
        <f>IF($H$1="Score",IF(OutputOsiris!A309&lt;&gt;"9999999",OutputOsiris!A309,""),"")</f>
        <v/>
      </c>
      <c r="B309" s="76" t="str">
        <f t="shared" si="173"/>
        <v/>
      </c>
      <c r="C309" s="143" t="str">
        <f t="shared" si="174"/>
        <v/>
      </c>
      <c r="D309" s="47" t="str">
        <f>IF($H$1="Cijfer",IF(OutputOsiris!A309&lt;&gt;"9999999",OutputOsiris!A309,""),"")</f>
        <v/>
      </c>
      <c r="E309" s="76" t="str">
        <f t="shared" si="175"/>
        <v/>
      </c>
      <c r="F309" s="143" t="str">
        <f t="shared" si="176"/>
        <v/>
      </c>
      <c r="G309" s="47" t="str">
        <f>IF(ISBLANK(OutputOsiris!B309),"",OutputOsiris!B309)</f>
        <v/>
      </c>
      <c r="H309" s="47">
        <f>IF(AND($AG$7&gt;0,OutputOsiris!$A309&lt;&gt;"9999999"),VLOOKUP(OutputOsiris!A309,$AD$9:$AG$1008,4,FALSE),"")</f>
        <v>0</v>
      </c>
      <c r="I309" s="47">
        <f t="shared" si="177"/>
        <v>0</v>
      </c>
      <c r="J309" s="47">
        <f>IF(AND($AL$7&gt;0,OutputOsiris!$A309&lt;&gt;"9999999"),VLOOKUP(OutputOsiris!A309,$AI$9:$AL$1008,4,FALSE),"")</f>
        <v>0</v>
      </c>
      <c r="K309" s="47">
        <f t="shared" si="178"/>
        <v>0</v>
      </c>
      <c r="L309" s="47" t="str">
        <f>IF(AND($AQ$7&gt;0,OutputOsiris!$A309&lt;&gt;"9999999"),VLOOKUP(OutputOsiris!A309,$AN$9:$AQ$1008,4,FALSE),"")</f>
        <v/>
      </c>
      <c r="M309" s="47" t="str">
        <f t="shared" si="179"/>
        <v/>
      </c>
      <c r="N309" s="47" t="str">
        <f>IF(AND($AV$7&gt;0,OutputOsiris!$A309&lt;&gt;"9999999"),VLOOKUP(OutputOsiris!A309,$AS$9:$AV$1008,4,FALSE),"")</f>
        <v/>
      </c>
      <c r="O309" s="47" t="str">
        <f t="shared" si="180"/>
        <v/>
      </c>
      <c r="P309" s="47" t="str">
        <f>IF(AND($BA$7&gt;0,OutputOsiris!$A309&lt;&gt;"9999999"),VLOOKUP(OutputOsiris!A309,$AX$9:$BA$1008,4,FALSE),"")</f>
        <v/>
      </c>
      <c r="Q309" s="47" t="str">
        <f t="shared" si="181"/>
        <v/>
      </c>
      <c r="R309" s="47" t="str">
        <f>IF(AND($BF$7&gt;0,OutputOsiris!$A309&lt;&gt;"9999999"),VLOOKUP(OutputOsiris!A309,$BC$9:$BF$1008,4,FALSE),"")</f>
        <v/>
      </c>
      <c r="S309" s="47" t="str">
        <f t="shared" si="182"/>
        <v/>
      </c>
      <c r="T309" s="47" t="str">
        <f>IF(AND($BK$7&gt;0,OutputOsiris!$A309&lt;&gt;"9999999"),VLOOKUP(OutputOsiris!A309,$BH$9:$BK$1008,4,FALSE),"")</f>
        <v/>
      </c>
      <c r="U309" s="47" t="str">
        <f t="shared" si="183"/>
        <v/>
      </c>
      <c r="V309" s="47" t="str">
        <f>IF(AND($BP$7&gt;0,OutputOsiris!$A309&lt;&gt;"9999999"),VLOOKUP(OutputOsiris!A309,$BM$9:$BP$1008,4,FALSE),"")</f>
        <v/>
      </c>
      <c r="W309" s="47" t="str">
        <f t="shared" si="184"/>
        <v/>
      </c>
      <c r="X309" s="47" t="str">
        <f>IF(AND($BU$7&gt;0,OutputOsiris!$A309&lt;&gt;"9999999"),VLOOKUP(OutputOsiris!A309,$BR$9:$BU$1008,4,FALSE),"")</f>
        <v/>
      </c>
      <c r="Y309" s="47" t="str">
        <f t="shared" si="185"/>
        <v/>
      </c>
      <c r="Z309" s="47" t="str">
        <f>IF(AND($BZ$7&gt;0,OutputOsiris!$A309&lt;&gt;"9999999"),VLOOKUP(OutputOsiris!A309,$BW$9:$BZ$1008,4,FALSE),"")</f>
        <v/>
      </c>
      <c r="AA309" s="47" t="str">
        <f t="shared" si="186"/>
        <v/>
      </c>
      <c r="AB309" s="47">
        <f t="shared" si="187"/>
        <v>0</v>
      </c>
      <c r="AC309" s="47">
        <f t="shared" si="188"/>
        <v>0</v>
      </c>
      <c r="AD309" s="47" t="str">
        <f t="shared" si="189"/>
        <v/>
      </c>
      <c r="AE309" s="48" t="str">
        <f>IF(ISBLANK(AF309),"",VLOOKUP(AD309,OutputOsiris!$A$9:$A$1008,1,FALSE))</f>
        <v/>
      </c>
      <c r="AF309" s="111"/>
      <c r="AG309" s="78"/>
      <c r="AH309" s="148" t="str">
        <f t="shared" si="163"/>
        <v/>
      </c>
      <c r="AI309" s="47" t="str">
        <f t="shared" si="190"/>
        <v/>
      </c>
      <c r="AJ309" s="48" t="str">
        <f>IF(ISBLANK(AK309),"",VLOOKUP(AI309,OutputOsiris!$A$9:$A$1008,1,FALSE))</f>
        <v/>
      </c>
      <c r="AK309" s="112"/>
      <c r="AL309" s="78"/>
      <c r="AM309" s="148" t="str">
        <f t="shared" si="164"/>
        <v/>
      </c>
      <c r="AN309" s="47" t="str">
        <f t="shared" si="191"/>
        <v/>
      </c>
      <c r="AO309" s="48" t="str">
        <f>IF(ISBLANK(AP309),"",VLOOKUP(AN309,OutputOsiris!$A$9:$A$1008,1,FALSE))</f>
        <v/>
      </c>
      <c r="AP309" s="111"/>
      <c r="AQ309" s="78"/>
      <c r="AR309" s="148" t="str">
        <f t="shared" si="165"/>
        <v/>
      </c>
      <c r="AS309" s="47" t="str">
        <f t="shared" si="192"/>
        <v/>
      </c>
      <c r="AT309" s="48" t="str">
        <f>IF(ISBLANK(AU309),"",VLOOKUP(AS309,OutputOsiris!$A$9:$A$1008,1,FALSE))</f>
        <v/>
      </c>
      <c r="AU309" s="111"/>
      <c r="AV309" s="78"/>
      <c r="AW309" s="148" t="str">
        <f t="shared" si="166"/>
        <v/>
      </c>
      <c r="AX309" s="47" t="str">
        <f t="shared" si="193"/>
        <v/>
      </c>
      <c r="AY309" s="48" t="str">
        <f>IF(ISBLANK(AZ309),"",VLOOKUP(AX309,OutputOsiris!$A$9:$A$1008,1,FALSE))</f>
        <v/>
      </c>
      <c r="AZ309" s="111"/>
      <c r="BA309" s="78"/>
      <c r="BB309" s="148" t="str">
        <f t="shared" si="167"/>
        <v/>
      </c>
      <c r="BC309" s="47" t="str">
        <f t="shared" si="194"/>
        <v/>
      </c>
      <c r="BD309" s="48" t="str">
        <f>IF(ISBLANK(BE309),"",VLOOKUP(BC309,OutputOsiris!$A$9:$A$1008,1,FALSE))</f>
        <v/>
      </c>
      <c r="BE309" s="111"/>
      <c r="BF309" s="78"/>
      <c r="BG309" s="148" t="str">
        <f t="shared" si="168"/>
        <v/>
      </c>
      <c r="BH309" s="47" t="str">
        <f t="shared" si="195"/>
        <v/>
      </c>
      <c r="BI309" s="48" t="str">
        <f>IF(ISBLANK(BJ309),"",VLOOKUP(BH309,OutputOsiris!$A$9:$A$1008,1,FALSE))</f>
        <v/>
      </c>
      <c r="BJ309" s="111"/>
      <c r="BK309" s="78"/>
      <c r="BL309" s="148" t="str">
        <f t="shared" si="169"/>
        <v/>
      </c>
      <c r="BM309" s="47" t="str">
        <f t="shared" si="196"/>
        <v/>
      </c>
      <c r="BN309" s="48" t="str">
        <f>IF(ISBLANK(BO309),"",VLOOKUP(BM309,OutputOsiris!$A$9:$A$1008,1,FALSE))</f>
        <v/>
      </c>
      <c r="BO309" s="111"/>
      <c r="BP309" s="78"/>
      <c r="BQ309" s="148" t="str">
        <f t="shared" si="170"/>
        <v/>
      </c>
      <c r="BR309" s="47" t="str">
        <f t="shared" si="197"/>
        <v/>
      </c>
      <c r="BS309" s="48" t="str">
        <f>IF(ISBLANK(BT309),"",VLOOKUP(BR309,OutputOsiris!$A$9:$A$1008,1,FALSE))</f>
        <v/>
      </c>
      <c r="BT309" s="111"/>
      <c r="BU309" s="78"/>
      <c r="BV309" s="148" t="str">
        <f t="shared" si="171"/>
        <v/>
      </c>
      <c r="BW309" s="47" t="str">
        <f t="shared" si="198"/>
        <v/>
      </c>
      <c r="BX309" s="48" t="str">
        <f>IF(ISBLANK(BY309),"",VLOOKUP(BW309,OutputOsiris!$A$9:$A$1008,1,FALSE))</f>
        <v/>
      </c>
      <c r="BY309" s="111"/>
      <c r="BZ309" s="78"/>
      <c r="CA309" s="148" t="str">
        <f t="shared" si="172"/>
        <v/>
      </c>
    </row>
    <row r="310" spans="1:79" x14ac:dyDescent="0.2">
      <c r="A310" s="47" t="str">
        <f>IF($H$1="Score",IF(OutputOsiris!A310&lt;&gt;"9999999",OutputOsiris!A310,""),"")</f>
        <v/>
      </c>
      <c r="B310" s="76" t="str">
        <f t="shared" si="173"/>
        <v/>
      </c>
      <c r="C310" s="143" t="str">
        <f t="shared" si="174"/>
        <v/>
      </c>
      <c r="D310" s="47" t="str">
        <f>IF($H$1="Cijfer",IF(OutputOsiris!A310&lt;&gt;"9999999",OutputOsiris!A310,""),"")</f>
        <v/>
      </c>
      <c r="E310" s="76" t="str">
        <f t="shared" si="175"/>
        <v/>
      </c>
      <c r="F310" s="143" t="str">
        <f t="shared" si="176"/>
        <v/>
      </c>
      <c r="G310" s="47" t="str">
        <f>IF(ISBLANK(OutputOsiris!B310),"",OutputOsiris!B310)</f>
        <v/>
      </c>
      <c r="H310" s="47">
        <f>IF(AND($AG$7&gt;0,OutputOsiris!$A310&lt;&gt;"9999999"),VLOOKUP(OutputOsiris!A310,$AD$9:$AG$1008,4,FALSE),"")</f>
        <v>0</v>
      </c>
      <c r="I310" s="47">
        <f t="shared" si="177"/>
        <v>0</v>
      </c>
      <c r="J310" s="47">
        <f>IF(AND($AL$7&gt;0,OutputOsiris!$A310&lt;&gt;"9999999"),VLOOKUP(OutputOsiris!A310,$AI$9:$AL$1008,4,FALSE),"")</f>
        <v>0</v>
      </c>
      <c r="K310" s="47">
        <f t="shared" si="178"/>
        <v>0</v>
      </c>
      <c r="L310" s="47" t="str">
        <f>IF(AND($AQ$7&gt;0,OutputOsiris!$A310&lt;&gt;"9999999"),VLOOKUP(OutputOsiris!A310,$AN$9:$AQ$1008,4,FALSE),"")</f>
        <v/>
      </c>
      <c r="M310" s="47" t="str">
        <f t="shared" si="179"/>
        <v/>
      </c>
      <c r="N310" s="47" t="str">
        <f>IF(AND($AV$7&gt;0,OutputOsiris!$A310&lt;&gt;"9999999"),VLOOKUP(OutputOsiris!A310,$AS$9:$AV$1008,4,FALSE),"")</f>
        <v/>
      </c>
      <c r="O310" s="47" t="str">
        <f t="shared" si="180"/>
        <v/>
      </c>
      <c r="P310" s="47" t="str">
        <f>IF(AND($BA$7&gt;0,OutputOsiris!$A310&lt;&gt;"9999999"),VLOOKUP(OutputOsiris!A310,$AX$9:$BA$1008,4,FALSE),"")</f>
        <v/>
      </c>
      <c r="Q310" s="47" t="str">
        <f t="shared" si="181"/>
        <v/>
      </c>
      <c r="R310" s="47" t="str">
        <f>IF(AND($BF$7&gt;0,OutputOsiris!$A310&lt;&gt;"9999999"),VLOOKUP(OutputOsiris!A310,$BC$9:$BF$1008,4,FALSE),"")</f>
        <v/>
      </c>
      <c r="S310" s="47" t="str">
        <f t="shared" si="182"/>
        <v/>
      </c>
      <c r="T310" s="47" t="str">
        <f>IF(AND($BK$7&gt;0,OutputOsiris!$A310&lt;&gt;"9999999"),VLOOKUP(OutputOsiris!A310,$BH$9:$BK$1008,4,FALSE),"")</f>
        <v/>
      </c>
      <c r="U310" s="47" t="str">
        <f t="shared" si="183"/>
        <v/>
      </c>
      <c r="V310" s="47" t="str">
        <f>IF(AND($BP$7&gt;0,OutputOsiris!$A310&lt;&gt;"9999999"),VLOOKUP(OutputOsiris!A310,$BM$9:$BP$1008,4,FALSE),"")</f>
        <v/>
      </c>
      <c r="W310" s="47" t="str">
        <f t="shared" si="184"/>
        <v/>
      </c>
      <c r="X310" s="47" t="str">
        <f>IF(AND($BU$7&gt;0,OutputOsiris!$A310&lt;&gt;"9999999"),VLOOKUP(OutputOsiris!A310,$BR$9:$BU$1008,4,FALSE),"")</f>
        <v/>
      </c>
      <c r="Y310" s="47" t="str">
        <f t="shared" si="185"/>
        <v/>
      </c>
      <c r="Z310" s="47" t="str">
        <f>IF(AND($BZ$7&gt;0,OutputOsiris!$A310&lt;&gt;"9999999"),VLOOKUP(OutputOsiris!A310,$BW$9:$BZ$1008,4,FALSE),"")</f>
        <v/>
      </c>
      <c r="AA310" s="47" t="str">
        <f t="shared" si="186"/>
        <v/>
      </c>
      <c r="AB310" s="47">
        <f t="shared" si="187"/>
        <v>0</v>
      </c>
      <c r="AC310" s="47">
        <f t="shared" si="188"/>
        <v>0</v>
      </c>
      <c r="AD310" s="47" t="str">
        <f t="shared" si="189"/>
        <v/>
      </c>
      <c r="AE310" s="48" t="str">
        <f>IF(ISBLANK(AF310),"",VLOOKUP(AD310,OutputOsiris!$A$9:$A$1008,1,FALSE))</f>
        <v/>
      </c>
      <c r="AF310" s="111"/>
      <c r="AG310" s="78"/>
      <c r="AH310" s="148" t="str">
        <f t="shared" si="163"/>
        <v/>
      </c>
      <c r="AI310" s="47" t="str">
        <f t="shared" si="190"/>
        <v/>
      </c>
      <c r="AJ310" s="48" t="str">
        <f>IF(ISBLANK(AK310),"",VLOOKUP(AI310,OutputOsiris!$A$9:$A$1008,1,FALSE))</f>
        <v/>
      </c>
      <c r="AK310" s="112"/>
      <c r="AL310" s="78"/>
      <c r="AM310" s="148" t="str">
        <f t="shared" si="164"/>
        <v/>
      </c>
      <c r="AN310" s="47" t="str">
        <f t="shared" si="191"/>
        <v/>
      </c>
      <c r="AO310" s="48" t="str">
        <f>IF(ISBLANK(AP310),"",VLOOKUP(AN310,OutputOsiris!$A$9:$A$1008,1,FALSE))</f>
        <v/>
      </c>
      <c r="AP310" s="111"/>
      <c r="AQ310" s="78"/>
      <c r="AR310" s="148" t="str">
        <f t="shared" si="165"/>
        <v/>
      </c>
      <c r="AS310" s="47" t="str">
        <f t="shared" si="192"/>
        <v/>
      </c>
      <c r="AT310" s="48" t="str">
        <f>IF(ISBLANK(AU310),"",VLOOKUP(AS310,OutputOsiris!$A$9:$A$1008,1,FALSE))</f>
        <v/>
      </c>
      <c r="AU310" s="111"/>
      <c r="AV310" s="78"/>
      <c r="AW310" s="148" t="str">
        <f t="shared" si="166"/>
        <v/>
      </c>
      <c r="AX310" s="47" t="str">
        <f t="shared" si="193"/>
        <v/>
      </c>
      <c r="AY310" s="48" t="str">
        <f>IF(ISBLANK(AZ310),"",VLOOKUP(AX310,OutputOsiris!$A$9:$A$1008,1,FALSE))</f>
        <v/>
      </c>
      <c r="AZ310" s="111"/>
      <c r="BA310" s="78"/>
      <c r="BB310" s="148" t="str">
        <f t="shared" si="167"/>
        <v/>
      </c>
      <c r="BC310" s="47" t="str">
        <f t="shared" si="194"/>
        <v/>
      </c>
      <c r="BD310" s="48" t="str">
        <f>IF(ISBLANK(BE310),"",VLOOKUP(BC310,OutputOsiris!$A$9:$A$1008,1,FALSE))</f>
        <v/>
      </c>
      <c r="BE310" s="111"/>
      <c r="BF310" s="78"/>
      <c r="BG310" s="148" t="str">
        <f t="shared" si="168"/>
        <v/>
      </c>
      <c r="BH310" s="47" t="str">
        <f t="shared" si="195"/>
        <v/>
      </c>
      <c r="BI310" s="48" t="str">
        <f>IF(ISBLANK(BJ310),"",VLOOKUP(BH310,OutputOsiris!$A$9:$A$1008,1,FALSE))</f>
        <v/>
      </c>
      <c r="BJ310" s="111"/>
      <c r="BK310" s="78"/>
      <c r="BL310" s="148" t="str">
        <f t="shared" si="169"/>
        <v/>
      </c>
      <c r="BM310" s="47" t="str">
        <f t="shared" si="196"/>
        <v/>
      </c>
      <c r="BN310" s="48" t="str">
        <f>IF(ISBLANK(BO310),"",VLOOKUP(BM310,OutputOsiris!$A$9:$A$1008,1,FALSE))</f>
        <v/>
      </c>
      <c r="BO310" s="111"/>
      <c r="BP310" s="78"/>
      <c r="BQ310" s="148" t="str">
        <f t="shared" si="170"/>
        <v/>
      </c>
      <c r="BR310" s="47" t="str">
        <f t="shared" si="197"/>
        <v/>
      </c>
      <c r="BS310" s="48" t="str">
        <f>IF(ISBLANK(BT310),"",VLOOKUP(BR310,OutputOsiris!$A$9:$A$1008,1,FALSE))</f>
        <v/>
      </c>
      <c r="BT310" s="111"/>
      <c r="BU310" s="78"/>
      <c r="BV310" s="148" t="str">
        <f t="shared" si="171"/>
        <v/>
      </c>
      <c r="BW310" s="47" t="str">
        <f t="shared" si="198"/>
        <v/>
      </c>
      <c r="BX310" s="48" t="str">
        <f>IF(ISBLANK(BY310),"",VLOOKUP(BW310,OutputOsiris!$A$9:$A$1008,1,FALSE))</f>
        <v/>
      </c>
      <c r="BY310" s="111"/>
      <c r="BZ310" s="78"/>
      <c r="CA310" s="148" t="str">
        <f t="shared" si="172"/>
        <v/>
      </c>
    </row>
    <row r="311" spans="1:79" x14ac:dyDescent="0.2">
      <c r="A311" s="47" t="str">
        <f>IF($H$1="Score",IF(OutputOsiris!A311&lt;&gt;"9999999",OutputOsiris!A311,""),"")</f>
        <v/>
      </c>
      <c r="B311" s="76" t="str">
        <f t="shared" si="173"/>
        <v/>
      </c>
      <c r="C311" s="143" t="str">
        <f t="shared" si="174"/>
        <v/>
      </c>
      <c r="D311" s="47" t="str">
        <f>IF($H$1="Cijfer",IF(OutputOsiris!A311&lt;&gt;"9999999",OutputOsiris!A311,""),"")</f>
        <v/>
      </c>
      <c r="E311" s="76" t="str">
        <f t="shared" si="175"/>
        <v/>
      </c>
      <c r="F311" s="143" t="str">
        <f t="shared" si="176"/>
        <v/>
      </c>
      <c r="G311" s="47" t="str">
        <f>IF(ISBLANK(OutputOsiris!B311),"",OutputOsiris!B311)</f>
        <v/>
      </c>
      <c r="H311" s="47">
        <f>IF(AND($AG$7&gt;0,OutputOsiris!$A311&lt;&gt;"9999999"),VLOOKUP(OutputOsiris!A311,$AD$9:$AG$1008,4,FALSE),"")</f>
        <v>0</v>
      </c>
      <c r="I311" s="47">
        <f t="shared" si="177"/>
        <v>0</v>
      </c>
      <c r="J311" s="47">
        <f>IF(AND($AL$7&gt;0,OutputOsiris!$A311&lt;&gt;"9999999"),VLOOKUP(OutputOsiris!A311,$AI$9:$AL$1008,4,FALSE),"")</f>
        <v>0</v>
      </c>
      <c r="K311" s="47">
        <f t="shared" si="178"/>
        <v>0</v>
      </c>
      <c r="L311" s="47" t="str">
        <f>IF(AND($AQ$7&gt;0,OutputOsiris!$A311&lt;&gt;"9999999"),VLOOKUP(OutputOsiris!A311,$AN$9:$AQ$1008,4,FALSE),"")</f>
        <v/>
      </c>
      <c r="M311" s="47" t="str">
        <f t="shared" si="179"/>
        <v/>
      </c>
      <c r="N311" s="47" t="str">
        <f>IF(AND($AV$7&gt;0,OutputOsiris!$A311&lt;&gt;"9999999"),VLOOKUP(OutputOsiris!A311,$AS$9:$AV$1008,4,FALSE),"")</f>
        <v/>
      </c>
      <c r="O311" s="47" t="str">
        <f t="shared" si="180"/>
        <v/>
      </c>
      <c r="P311" s="47" t="str">
        <f>IF(AND($BA$7&gt;0,OutputOsiris!$A311&lt;&gt;"9999999"),VLOOKUP(OutputOsiris!A311,$AX$9:$BA$1008,4,FALSE),"")</f>
        <v/>
      </c>
      <c r="Q311" s="47" t="str">
        <f t="shared" si="181"/>
        <v/>
      </c>
      <c r="R311" s="47" t="str">
        <f>IF(AND($BF$7&gt;0,OutputOsiris!$A311&lt;&gt;"9999999"),VLOOKUP(OutputOsiris!A311,$BC$9:$BF$1008,4,FALSE),"")</f>
        <v/>
      </c>
      <c r="S311" s="47" t="str">
        <f t="shared" si="182"/>
        <v/>
      </c>
      <c r="T311" s="47" t="str">
        <f>IF(AND($BK$7&gt;0,OutputOsiris!$A311&lt;&gt;"9999999"),VLOOKUP(OutputOsiris!A311,$BH$9:$BK$1008,4,FALSE),"")</f>
        <v/>
      </c>
      <c r="U311" s="47" t="str">
        <f t="shared" si="183"/>
        <v/>
      </c>
      <c r="V311" s="47" t="str">
        <f>IF(AND($BP$7&gt;0,OutputOsiris!$A311&lt;&gt;"9999999"),VLOOKUP(OutputOsiris!A311,$BM$9:$BP$1008,4,FALSE),"")</f>
        <v/>
      </c>
      <c r="W311" s="47" t="str">
        <f t="shared" si="184"/>
        <v/>
      </c>
      <c r="X311" s="47" t="str">
        <f>IF(AND($BU$7&gt;0,OutputOsiris!$A311&lt;&gt;"9999999"),VLOOKUP(OutputOsiris!A311,$BR$9:$BU$1008,4,FALSE),"")</f>
        <v/>
      </c>
      <c r="Y311" s="47" t="str">
        <f t="shared" si="185"/>
        <v/>
      </c>
      <c r="Z311" s="47" t="str">
        <f>IF(AND($BZ$7&gt;0,OutputOsiris!$A311&lt;&gt;"9999999"),VLOOKUP(OutputOsiris!A311,$BW$9:$BZ$1008,4,FALSE),"")</f>
        <v/>
      </c>
      <c r="AA311" s="47" t="str">
        <f t="shared" si="186"/>
        <v/>
      </c>
      <c r="AB311" s="47">
        <f t="shared" si="187"/>
        <v>0</v>
      </c>
      <c r="AC311" s="47">
        <f t="shared" si="188"/>
        <v>0</v>
      </c>
      <c r="AD311" s="47" t="str">
        <f t="shared" si="189"/>
        <v/>
      </c>
      <c r="AE311" s="48" t="str">
        <f>IF(ISBLANK(AF311),"",VLOOKUP(AD311,OutputOsiris!$A$9:$A$1008,1,FALSE))</f>
        <v/>
      </c>
      <c r="AF311" s="111"/>
      <c r="AG311" s="78"/>
      <c r="AH311" s="148" t="str">
        <f t="shared" si="163"/>
        <v/>
      </c>
      <c r="AI311" s="47" t="str">
        <f t="shared" si="190"/>
        <v/>
      </c>
      <c r="AJ311" s="48" t="str">
        <f>IF(ISBLANK(AK311),"",VLOOKUP(AI311,OutputOsiris!$A$9:$A$1008,1,FALSE))</f>
        <v/>
      </c>
      <c r="AK311" s="112"/>
      <c r="AL311" s="78"/>
      <c r="AM311" s="148" t="str">
        <f t="shared" si="164"/>
        <v/>
      </c>
      <c r="AN311" s="47" t="str">
        <f t="shared" si="191"/>
        <v/>
      </c>
      <c r="AO311" s="48" t="str">
        <f>IF(ISBLANK(AP311),"",VLOOKUP(AN311,OutputOsiris!$A$9:$A$1008,1,FALSE))</f>
        <v/>
      </c>
      <c r="AP311" s="111"/>
      <c r="AQ311" s="78"/>
      <c r="AR311" s="148" t="str">
        <f t="shared" si="165"/>
        <v/>
      </c>
      <c r="AS311" s="47" t="str">
        <f t="shared" si="192"/>
        <v/>
      </c>
      <c r="AT311" s="48" t="str">
        <f>IF(ISBLANK(AU311),"",VLOOKUP(AS311,OutputOsiris!$A$9:$A$1008,1,FALSE))</f>
        <v/>
      </c>
      <c r="AU311" s="111"/>
      <c r="AV311" s="78"/>
      <c r="AW311" s="148" t="str">
        <f t="shared" si="166"/>
        <v/>
      </c>
      <c r="AX311" s="47" t="str">
        <f t="shared" si="193"/>
        <v/>
      </c>
      <c r="AY311" s="48" t="str">
        <f>IF(ISBLANK(AZ311),"",VLOOKUP(AX311,OutputOsiris!$A$9:$A$1008,1,FALSE))</f>
        <v/>
      </c>
      <c r="AZ311" s="111"/>
      <c r="BA311" s="78"/>
      <c r="BB311" s="148" t="str">
        <f t="shared" si="167"/>
        <v/>
      </c>
      <c r="BC311" s="47" t="str">
        <f t="shared" si="194"/>
        <v/>
      </c>
      <c r="BD311" s="48" t="str">
        <f>IF(ISBLANK(BE311),"",VLOOKUP(BC311,OutputOsiris!$A$9:$A$1008,1,FALSE))</f>
        <v/>
      </c>
      <c r="BE311" s="111"/>
      <c r="BF311" s="78"/>
      <c r="BG311" s="148" t="str">
        <f t="shared" si="168"/>
        <v/>
      </c>
      <c r="BH311" s="47" t="str">
        <f t="shared" si="195"/>
        <v/>
      </c>
      <c r="BI311" s="48" t="str">
        <f>IF(ISBLANK(BJ311),"",VLOOKUP(BH311,OutputOsiris!$A$9:$A$1008,1,FALSE))</f>
        <v/>
      </c>
      <c r="BJ311" s="111"/>
      <c r="BK311" s="78"/>
      <c r="BL311" s="148" t="str">
        <f t="shared" si="169"/>
        <v/>
      </c>
      <c r="BM311" s="47" t="str">
        <f t="shared" si="196"/>
        <v/>
      </c>
      <c r="BN311" s="48" t="str">
        <f>IF(ISBLANK(BO311),"",VLOOKUP(BM311,OutputOsiris!$A$9:$A$1008,1,FALSE))</f>
        <v/>
      </c>
      <c r="BO311" s="111"/>
      <c r="BP311" s="78"/>
      <c r="BQ311" s="148" t="str">
        <f t="shared" si="170"/>
        <v/>
      </c>
      <c r="BR311" s="47" t="str">
        <f t="shared" si="197"/>
        <v/>
      </c>
      <c r="BS311" s="48" t="str">
        <f>IF(ISBLANK(BT311),"",VLOOKUP(BR311,OutputOsiris!$A$9:$A$1008,1,FALSE))</f>
        <v/>
      </c>
      <c r="BT311" s="111"/>
      <c r="BU311" s="78"/>
      <c r="BV311" s="148" t="str">
        <f t="shared" si="171"/>
        <v/>
      </c>
      <c r="BW311" s="47" t="str">
        <f t="shared" si="198"/>
        <v/>
      </c>
      <c r="BX311" s="48" t="str">
        <f>IF(ISBLANK(BY311),"",VLOOKUP(BW311,OutputOsiris!$A$9:$A$1008,1,FALSE))</f>
        <v/>
      </c>
      <c r="BY311" s="111"/>
      <c r="BZ311" s="78"/>
      <c r="CA311" s="148" t="str">
        <f t="shared" si="172"/>
        <v/>
      </c>
    </row>
    <row r="312" spans="1:79" x14ac:dyDescent="0.2">
      <c r="A312" s="47" t="str">
        <f>IF($H$1="Score",IF(OutputOsiris!A312&lt;&gt;"9999999",OutputOsiris!A312,""),"")</f>
        <v/>
      </c>
      <c r="B312" s="76" t="str">
        <f t="shared" si="173"/>
        <v/>
      </c>
      <c r="C312" s="143" t="str">
        <f t="shared" si="174"/>
        <v/>
      </c>
      <c r="D312" s="47" t="str">
        <f>IF($H$1="Cijfer",IF(OutputOsiris!A312&lt;&gt;"9999999",OutputOsiris!A312,""),"")</f>
        <v/>
      </c>
      <c r="E312" s="76" t="str">
        <f t="shared" si="175"/>
        <v/>
      </c>
      <c r="F312" s="143" t="str">
        <f t="shared" si="176"/>
        <v/>
      </c>
      <c r="G312" s="47" t="str">
        <f>IF(ISBLANK(OutputOsiris!B312),"",OutputOsiris!B312)</f>
        <v/>
      </c>
      <c r="H312" s="47">
        <f>IF(AND($AG$7&gt;0,OutputOsiris!$A312&lt;&gt;"9999999"),VLOOKUP(OutputOsiris!A312,$AD$9:$AG$1008,4,FALSE),"")</f>
        <v>0</v>
      </c>
      <c r="I312" s="47">
        <f t="shared" si="177"/>
        <v>0</v>
      </c>
      <c r="J312" s="47">
        <f>IF(AND($AL$7&gt;0,OutputOsiris!$A312&lt;&gt;"9999999"),VLOOKUP(OutputOsiris!A312,$AI$9:$AL$1008,4,FALSE),"")</f>
        <v>0</v>
      </c>
      <c r="K312" s="47">
        <f t="shared" si="178"/>
        <v>0</v>
      </c>
      <c r="L312" s="47" t="str">
        <f>IF(AND($AQ$7&gt;0,OutputOsiris!$A312&lt;&gt;"9999999"),VLOOKUP(OutputOsiris!A312,$AN$9:$AQ$1008,4,FALSE),"")</f>
        <v/>
      </c>
      <c r="M312" s="47" t="str">
        <f t="shared" si="179"/>
        <v/>
      </c>
      <c r="N312" s="47" t="str">
        <f>IF(AND($AV$7&gt;0,OutputOsiris!$A312&lt;&gt;"9999999"),VLOOKUP(OutputOsiris!A312,$AS$9:$AV$1008,4,FALSE),"")</f>
        <v/>
      </c>
      <c r="O312" s="47" t="str">
        <f t="shared" si="180"/>
        <v/>
      </c>
      <c r="P312" s="47" t="str">
        <f>IF(AND($BA$7&gt;0,OutputOsiris!$A312&lt;&gt;"9999999"),VLOOKUP(OutputOsiris!A312,$AX$9:$BA$1008,4,FALSE),"")</f>
        <v/>
      </c>
      <c r="Q312" s="47" t="str">
        <f t="shared" si="181"/>
        <v/>
      </c>
      <c r="R312" s="47" t="str">
        <f>IF(AND($BF$7&gt;0,OutputOsiris!$A312&lt;&gt;"9999999"),VLOOKUP(OutputOsiris!A312,$BC$9:$BF$1008,4,FALSE),"")</f>
        <v/>
      </c>
      <c r="S312" s="47" t="str">
        <f t="shared" si="182"/>
        <v/>
      </c>
      <c r="T312" s="47" t="str">
        <f>IF(AND($BK$7&gt;0,OutputOsiris!$A312&lt;&gt;"9999999"),VLOOKUP(OutputOsiris!A312,$BH$9:$BK$1008,4,FALSE),"")</f>
        <v/>
      </c>
      <c r="U312" s="47" t="str">
        <f t="shared" si="183"/>
        <v/>
      </c>
      <c r="V312" s="47" t="str">
        <f>IF(AND($BP$7&gt;0,OutputOsiris!$A312&lt;&gt;"9999999"),VLOOKUP(OutputOsiris!A312,$BM$9:$BP$1008,4,FALSE),"")</f>
        <v/>
      </c>
      <c r="W312" s="47" t="str">
        <f t="shared" si="184"/>
        <v/>
      </c>
      <c r="X312" s="47" t="str">
        <f>IF(AND($BU$7&gt;0,OutputOsiris!$A312&lt;&gt;"9999999"),VLOOKUP(OutputOsiris!A312,$BR$9:$BU$1008,4,FALSE),"")</f>
        <v/>
      </c>
      <c r="Y312" s="47" t="str">
        <f t="shared" si="185"/>
        <v/>
      </c>
      <c r="Z312" s="47" t="str">
        <f>IF(AND($BZ$7&gt;0,OutputOsiris!$A312&lt;&gt;"9999999"),VLOOKUP(OutputOsiris!A312,$BW$9:$BZ$1008,4,FALSE),"")</f>
        <v/>
      </c>
      <c r="AA312" s="47" t="str">
        <f t="shared" si="186"/>
        <v/>
      </c>
      <c r="AB312" s="47">
        <f t="shared" si="187"/>
        <v>0</v>
      </c>
      <c r="AC312" s="47">
        <f t="shared" si="188"/>
        <v>0</v>
      </c>
      <c r="AD312" s="47" t="str">
        <f t="shared" si="189"/>
        <v/>
      </c>
      <c r="AE312" s="48" t="str">
        <f>IF(ISBLANK(AF312),"",VLOOKUP(AD312,OutputOsiris!$A$9:$A$1008,1,FALSE))</f>
        <v/>
      </c>
      <c r="AF312" s="111"/>
      <c r="AG312" s="78"/>
      <c r="AH312" s="148" t="str">
        <f t="shared" si="163"/>
        <v/>
      </c>
      <c r="AI312" s="47" t="str">
        <f t="shared" si="190"/>
        <v/>
      </c>
      <c r="AJ312" s="48" t="str">
        <f>IF(ISBLANK(AK312),"",VLOOKUP(AI312,OutputOsiris!$A$9:$A$1008,1,FALSE))</f>
        <v/>
      </c>
      <c r="AK312" s="112"/>
      <c r="AL312" s="78"/>
      <c r="AM312" s="148" t="str">
        <f t="shared" si="164"/>
        <v/>
      </c>
      <c r="AN312" s="47" t="str">
        <f t="shared" si="191"/>
        <v/>
      </c>
      <c r="AO312" s="48" t="str">
        <f>IF(ISBLANK(AP312),"",VLOOKUP(AN312,OutputOsiris!$A$9:$A$1008,1,FALSE))</f>
        <v/>
      </c>
      <c r="AP312" s="111"/>
      <c r="AQ312" s="78"/>
      <c r="AR312" s="148" t="str">
        <f t="shared" si="165"/>
        <v/>
      </c>
      <c r="AS312" s="47" t="str">
        <f t="shared" si="192"/>
        <v/>
      </c>
      <c r="AT312" s="48" t="str">
        <f>IF(ISBLANK(AU312),"",VLOOKUP(AS312,OutputOsiris!$A$9:$A$1008,1,FALSE))</f>
        <v/>
      </c>
      <c r="AU312" s="111"/>
      <c r="AV312" s="78"/>
      <c r="AW312" s="148" t="str">
        <f t="shared" si="166"/>
        <v/>
      </c>
      <c r="AX312" s="47" t="str">
        <f t="shared" si="193"/>
        <v/>
      </c>
      <c r="AY312" s="48" t="str">
        <f>IF(ISBLANK(AZ312),"",VLOOKUP(AX312,OutputOsiris!$A$9:$A$1008,1,FALSE))</f>
        <v/>
      </c>
      <c r="AZ312" s="111"/>
      <c r="BA312" s="78"/>
      <c r="BB312" s="148" t="str">
        <f t="shared" si="167"/>
        <v/>
      </c>
      <c r="BC312" s="47" t="str">
        <f t="shared" si="194"/>
        <v/>
      </c>
      <c r="BD312" s="48" t="str">
        <f>IF(ISBLANK(BE312),"",VLOOKUP(BC312,OutputOsiris!$A$9:$A$1008,1,FALSE))</f>
        <v/>
      </c>
      <c r="BE312" s="111"/>
      <c r="BF312" s="78"/>
      <c r="BG312" s="148" t="str">
        <f t="shared" si="168"/>
        <v/>
      </c>
      <c r="BH312" s="47" t="str">
        <f t="shared" si="195"/>
        <v/>
      </c>
      <c r="BI312" s="48" t="str">
        <f>IF(ISBLANK(BJ312),"",VLOOKUP(BH312,OutputOsiris!$A$9:$A$1008,1,FALSE))</f>
        <v/>
      </c>
      <c r="BJ312" s="111"/>
      <c r="BK312" s="78"/>
      <c r="BL312" s="148" t="str">
        <f t="shared" si="169"/>
        <v/>
      </c>
      <c r="BM312" s="47" t="str">
        <f t="shared" si="196"/>
        <v/>
      </c>
      <c r="BN312" s="48" t="str">
        <f>IF(ISBLANK(BO312),"",VLOOKUP(BM312,OutputOsiris!$A$9:$A$1008,1,FALSE))</f>
        <v/>
      </c>
      <c r="BO312" s="111"/>
      <c r="BP312" s="78"/>
      <c r="BQ312" s="148" t="str">
        <f t="shared" si="170"/>
        <v/>
      </c>
      <c r="BR312" s="47" t="str">
        <f t="shared" si="197"/>
        <v/>
      </c>
      <c r="BS312" s="48" t="str">
        <f>IF(ISBLANK(BT312),"",VLOOKUP(BR312,OutputOsiris!$A$9:$A$1008,1,FALSE))</f>
        <v/>
      </c>
      <c r="BT312" s="111"/>
      <c r="BU312" s="78"/>
      <c r="BV312" s="148" t="str">
        <f t="shared" si="171"/>
        <v/>
      </c>
      <c r="BW312" s="47" t="str">
        <f t="shared" si="198"/>
        <v/>
      </c>
      <c r="BX312" s="48" t="str">
        <f>IF(ISBLANK(BY312),"",VLOOKUP(BW312,OutputOsiris!$A$9:$A$1008,1,FALSE))</f>
        <v/>
      </c>
      <c r="BY312" s="111"/>
      <c r="BZ312" s="78"/>
      <c r="CA312" s="148" t="str">
        <f t="shared" si="172"/>
        <v/>
      </c>
    </row>
    <row r="313" spans="1:79" x14ac:dyDescent="0.2">
      <c r="A313" s="47" t="str">
        <f>IF($H$1="Score",IF(OutputOsiris!A313&lt;&gt;"9999999",OutputOsiris!A313,""),"")</f>
        <v/>
      </c>
      <c r="B313" s="76" t="str">
        <f t="shared" si="173"/>
        <v/>
      </c>
      <c r="C313" s="143" t="str">
        <f t="shared" si="174"/>
        <v/>
      </c>
      <c r="D313" s="47" t="str">
        <f>IF($H$1="Cijfer",IF(OutputOsiris!A313&lt;&gt;"9999999",OutputOsiris!A313,""),"")</f>
        <v/>
      </c>
      <c r="E313" s="76" t="str">
        <f t="shared" si="175"/>
        <v/>
      </c>
      <c r="F313" s="143" t="str">
        <f t="shared" si="176"/>
        <v/>
      </c>
      <c r="G313" s="47" t="str">
        <f>IF(ISBLANK(OutputOsiris!B313),"",OutputOsiris!B313)</f>
        <v/>
      </c>
      <c r="H313" s="47">
        <f>IF(AND($AG$7&gt;0,OutputOsiris!$A313&lt;&gt;"9999999"),VLOOKUP(OutputOsiris!A313,$AD$9:$AG$1008,4,FALSE),"")</f>
        <v>0</v>
      </c>
      <c r="I313" s="47">
        <f t="shared" si="177"/>
        <v>0</v>
      </c>
      <c r="J313" s="47">
        <f>IF(AND($AL$7&gt;0,OutputOsiris!$A313&lt;&gt;"9999999"),VLOOKUP(OutputOsiris!A313,$AI$9:$AL$1008,4,FALSE),"")</f>
        <v>0</v>
      </c>
      <c r="K313" s="47">
        <f t="shared" si="178"/>
        <v>0</v>
      </c>
      <c r="L313" s="47" t="str">
        <f>IF(AND($AQ$7&gt;0,OutputOsiris!$A313&lt;&gt;"9999999"),VLOOKUP(OutputOsiris!A313,$AN$9:$AQ$1008,4,FALSE),"")</f>
        <v/>
      </c>
      <c r="M313" s="47" t="str">
        <f t="shared" si="179"/>
        <v/>
      </c>
      <c r="N313" s="47" t="str">
        <f>IF(AND($AV$7&gt;0,OutputOsiris!$A313&lt;&gt;"9999999"),VLOOKUP(OutputOsiris!A313,$AS$9:$AV$1008,4,FALSE),"")</f>
        <v/>
      </c>
      <c r="O313" s="47" t="str">
        <f t="shared" si="180"/>
        <v/>
      </c>
      <c r="P313" s="47" t="str">
        <f>IF(AND($BA$7&gt;0,OutputOsiris!$A313&lt;&gt;"9999999"),VLOOKUP(OutputOsiris!A313,$AX$9:$BA$1008,4,FALSE),"")</f>
        <v/>
      </c>
      <c r="Q313" s="47" t="str">
        <f t="shared" si="181"/>
        <v/>
      </c>
      <c r="R313" s="47" t="str">
        <f>IF(AND($BF$7&gt;0,OutputOsiris!$A313&lt;&gt;"9999999"),VLOOKUP(OutputOsiris!A313,$BC$9:$BF$1008,4,FALSE),"")</f>
        <v/>
      </c>
      <c r="S313" s="47" t="str">
        <f t="shared" si="182"/>
        <v/>
      </c>
      <c r="T313" s="47" t="str">
        <f>IF(AND($BK$7&gt;0,OutputOsiris!$A313&lt;&gt;"9999999"),VLOOKUP(OutputOsiris!A313,$BH$9:$BK$1008,4,FALSE),"")</f>
        <v/>
      </c>
      <c r="U313" s="47" t="str">
        <f t="shared" si="183"/>
        <v/>
      </c>
      <c r="V313" s="47" t="str">
        <f>IF(AND($BP$7&gt;0,OutputOsiris!$A313&lt;&gt;"9999999"),VLOOKUP(OutputOsiris!A313,$BM$9:$BP$1008,4,FALSE),"")</f>
        <v/>
      </c>
      <c r="W313" s="47" t="str">
        <f t="shared" si="184"/>
        <v/>
      </c>
      <c r="X313" s="47" t="str">
        <f>IF(AND($BU$7&gt;0,OutputOsiris!$A313&lt;&gt;"9999999"),VLOOKUP(OutputOsiris!A313,$BR$9:$BU$1008,4,FALSE),"")</f>
        <v/>
      </c>
      <c r="Y313" s="47" t="str">
        <f t="shared" si="185"/>
        <v/>
      </c>
      <c r="Z313" s="47" t="str">
        <f>IF(AND($BZ$7&gt;0,OutputOsiris!$A313&lt;&gt;"9999999"),VLOOKUP(OutputOsiris!A313,$BW$9:$BZ$1008,4,FALSE),"")</f>
        <v/>
      </c>
      <c r="AA313" s="47" t="str">
        <f t="shared" si="186"/>
        <v/>
      </c>
      <c r="AB313" s="47">
        <f t="shared" si="187"/>
        <v>0</v>
      </c>
      <c r="AC313" s="47">
        <f t="shared" si="188"/>
        <v>0</v>
      </c>
      <c r="AD313" s="47" t="str">
        <f t="shared" si="189"/>
        <v/>
      </c>
      <c r="AE313" s="48" t="str">
        <f>IF(ISBLANK(AF313),"",VLOOKUP(AD313,OutputOsiris!$A$9:$A$1008,1,FALSE))</f>
        <v/>
      </c>
      <c r="AF313" s="111"/>
      <c r="AG313" s="78"/>
      <c r="AH313" s="148" t="str">
        <f t="shared" si="163"/>
        <v/>
      </c>
      <c r="AI313" s="47" t="str">
        <f t="shared" si="190"/>
        <v/>
      </c>
      <c r="AJ313" s="48" t="str">
        <f>IF(ISBLANK(AK313),"",VLOOKUP(AI313,OutputOsiris!$A$9:$A$1008,1,FALSE))</f>
        <v/>
      </c>
      <c r="AK313" s="112"/>
      <c r="AL313" s="78"/>
      <c r="AM313" s="148" t="str">
        <f t="shared" si="164"/>
        <v/>
      </c>
      <c r="AN313" s="47" t="str">
        <f t="shared" si="191"/>
        <v/>
      </c>
      <c r="AO313" s="48" t="str">
        <f>IF(ISBLANK(AP313),"",VLOOKUP(AN313,OutputOsiris!$A$9:$A$1008,1,FALSE))</f>
        <v/>
      </c>
      <c r="AP313" s="111"/>
      <c r="AQ313" s="78"/>
      <c r="AR313" s="148" t="str">
        <f t="shared" si="165"/>
        <v/>
      </c>
      <c r="AS313" s="47" t="str">
        <f t="shared" si="192"/>
        <v/>
      </c>
      <c r="AT313" s="48" t="str">
        <f>IF(ISBLANK(AU313),"",VLOOKUP(AS313,OutputOsiris!$A$9:$A$1008,1,FALSE))</f>
        <v/>
      </c>
      <c r="AU313" s="111"/>
      <c r="AV313" s="78"/>
      <c r="AW313" s="148" t="str">
        <f t="shared" si="166"/>
        <v/>
      </c>
      <c r="AX313" s="47" t="str">
        <f t="shared" si="193"/>
        <v/>
      </c>
      <c r="AY313" s="48" t="str">
        <f>IF(ISBLANK(AZ313),"",VLOOKUP(AX313,OutputOsiris!$A$9:$A$1008,1,FALSE))</f>
        <v/>
      </c>
      <c r="AZ313" s="111"/>
      <c r="BA313" s="78"/>
      <c r="BB313" s="148" t="str">
        <f t="shared" si="167"/>
        <v/>
      </c>
      <c r="BC313" s="47" t="str">
        <f t="shared" si="194"/>
        <v/>
      </c>
      <c r="BD313" s="48" t="str">
        <f>IF(ISBLANK(BE313),"",VLOOKUP(BC313,OutputOsiris!$A$9:$A$1008,1,FALSE))</f>
        <v/>
      </c>
      <c r="BE313" s="111"/>
      <c r="BF313" s="78"/>
      <c r="BG313" s="148" t="str">
        <f t="shared" si="168"/>
        <v/>
      </c>
      <c r="BH313" s="47" t="str">
        <f t="shared" si="195"/>
        <v/>
      </c>
      <c r="BI313" s="48" t="str">
        <f>IF(ISBLANK(BJ313),"",VLOOKUP(BH313,OutputOsiris!$A$9:$A$1008,1,FALSE))</f>
        <v/>
      </c>
      <c r="BJ313" s="111"/>
      <c r="BK313" s="78"/>
      <c r="BL313" s="148" t="str">
        <f t="shared" si="169"/>
        <v/>
      </c>
      <c r="BM313" s="47" t="str">
        <f t="shared" si="196"/>
        <v/>
      </c>
      <c r="BN313" s="48" t="str">
        <f>IF(ISBLANK(BO313),"",VLOOKUP(BM313,OutputOsiris!$A$9:$A$1008,1,FALSE))</f>
        <v/>
      </c>
      <c r="BO313" s="111"/>
      <c r="BP313" s="78"/>
      <c r="BQ313" s="148" t="str">
        <f t="shared" si="170"/>
        <v/>
      </c>
      <c r="BR313" s="47" t="str">
        <f t="shared" si="197"/>
        <v/>
      </c>
      <c r="BS313" s="48" t="str">
        <f>IF(ISBLANK(BT313),"",VLOOKUP(BR313,OutputOsiris!$A$9:$A$1008,1,FALSE))</f>
        <v/>
      </c>
      <c r="BT313" s="111"/>
      <c r="BU313" s="78"/>
      <c r="BV313" s="148" t="str">
        <f t="shared" si="171"/>
        <v/>
      </c>
      <c r="BW313" s="47" t="str">
        <f t="shared" si="198"/>
        <v/>
      </c>
      <c r="BX313" s="48" t="str">
        <f>IF(ISBLANK(BY313),"",VLOOKUP(BW313,OutputOsiris!$A$9:$A$1008,1,FALSE))</f>
        <v/>
      </c>
      <c r="BY313" s="111"/>
      <c r="BZ313" s="78"/>
      <c r="CA313" s="148" t="str">
        <f t="shared" si="172"/>
        <v/>
      </c>
    </row>
    <row r="314" spans="1:79" x14ac:dyDescent="0.2">
      <c r="A314" s="47" t="str">
        <f>IF($H$1="Score",IF(OutputOsiris!A314&lt;&gt;"9999999",OutputOsiris!A314,""),"")</f>
        <v/>
      </c>
      <c r="B314" s="76" t="str">
        <f t="shared" si="173"/>
        <v/>
      </c>
      <c r="C314" s="143" t="str">
        <f t="shared" si="174"/>
        <v/>
      </c>
      <c r="D314" s="47" t="str">
        <f>IF($H$1="Cijfer",IF(OutputOsiris!A314&lt;&gt;"9999999",OutputOsiris!A314,""),"")</f>
        <v/>
      </c>
      <c r="E314" s="76" t="str">
        <f t="shared" si="175"/>
        <v/>
      </c>
      <c r="F314" s="143" t="str">
        <f t="shared" si="176"/>
        <v/>
      </c>
      <c r="G314" s="47" t="str">
        <f>IF(ISBLANK(OutputOsiris!B314),"",OutputOsiris!B314)</f>
        <v/>
      </c>
      <c r="H314" s="47">
        <f>IF(AND($AG$7&gt;0,OutputOsiris!$A314&lt;&gt;"9999999"),VLOOKUP(OutputOsiris!A314,$AD$9:$AG$1008,4,FALSE),"")</f>
        <v>0</v>
      </c>
      <c r="I314" s="47">
        <f t="shared" si="177"/>
        <v>0</v>
      </c>
      <c r="J314" s="47">
        <f>IF(AND($AL$7&gt;0,OutputOsiris!$A314&lt;&gt;"9999999"),VLOOKUP(OutputOsiris!A314,$AI$9:$AL$1008,4,FALSE),"")</f>
        <v>0</v>
      </c>
      <c r="K314" s="47">
        <f t="shared" si="178"/>
        <v>0</v>
      </c>
      <c r="L314" s="47" t="str">
        <f>IF(AND($AQ$7&gt;0,OutputOsiris!$A314&lt;&gt;"9999999"),VLOOKUP(OutputOsiris!A314,$AN$9:$AQ$1008,4,FALSE),"")</f>
        <v/>
      </c>
      <c r="M314" s="47" t="str">
        <f t="shared" si="179"/>
        <v/>
      </c>
      <c r="N314" s="47" t="str">
        <f>IF(AND($AV$7&gt;0,OutputOsiris!$A314&lt;&gt;"9999999"),VLOOKUP(OutputOsiris!A314,$AS$9:$AV$1008,4,FALSE),"")</f>
        <v/>
      </c>
      <c r="O314" s="47" t="str">
        <f t="shared" si="180"/>
        <v/>
      </c>
      <c r="P314" s="47" t="str">
        <f>IF(AND($BA$7&gt;0,OutputOsiris!$A314&lt;&gt;"9999999"),VLOOKUP(OutputOsiris!A314,$AX$9:$BA$1008,4,FALSE),"")</f>
        <v/>
      </c>
      <c r="Q314" s="47" t="str">
        <f t="shared" si="181"/>
        <v/>
      </c>
      <c r="R314" s="47" t="str">
        <f>IF(AND($BF$7&gt;0,OutputOsiris!$A314&lt;&gt;"9999999"),VLOOKUP(OutputOsiris!A314,$BC$9:$BF$1008,4,FALSE),"")</f>
        <v/>
      </c>
      <c r="S314" s="47" t="str">
        <f t="shared" si="182"/>
        <v/>
      </c>
      <c r="T314" s="47" t="str">
        <f>IF(AND($BK$7&gt;0,OutputOsiris!$A314&lt;&gt;"9999999"),VLOOKUP(OutputOsiris!A314,$BH$9:$BK$1008,4,FALSE),"")</f>
        <v/>
      </c>
      <c r="U314" s="47" t="str">
        <f t="shared" si="183"/>
        <v/>
      </c>
      <c r="V314" s="47" t="str">
        <f>IF(AND($BP$7&gt;0,OutputOsiris!$A314&lt;&gt;"9999999"),VLOOKUP(OutputOsiris!A314,$BM$9:$BP$1008,4,FALSE),"")</f>
        <v/>
      </c>
      <c r="W314" s="47" t="str">
        <f t="shared" si="184"/>
        <v/>
      </c>
      <c r="X314" s="47" t="str">
        <f>IF(AND($BU$7&gt;0,OutputOsiris!$A314&lt;&gt;"9999999"),VLOOKUP(OutputOsiris!A314,$BR$9:$BU$1008,4,FALSE),"")</f>
        <v/>
      </c>
      <c r="Y314" s="47" t="str">
        <f t="shared" si="185"/>
        <v/>
      </c>
      <c r="Z314" s="47" t="str">
        <f>IF(AND($BZ$7&gt;0,OutputOsiris!$A314&lt;&gt;"9999999"),VLOOKUP(OutputOsiris!A314,$BW$9:$BZ$1008,4,FALSE),"")</f>
        <v/>
      </c>
      <c r="AA314" s="47" t="str">
        <f t="shared" si="186"/>
        <v/>
      </c>
      <c r="AB314" s="47">
        <f t="shared" si="187"/>
        <v>0</v>
      </c>
      <c r="AC314" s="47">
        <f t="shared" si="188"/>
        <v>0</v>
      </c>
      <c r="AD314" s="47" t="str">
        <f t="shared" si="189"/>
        <v/>
      </c>
      <c r="AE314" s="48" t="str">
        <f>IF(ISBLANK(AF314),"",VLOOKUP(AD314,OutputOsiris!$A$9:$A$1008,1,FALSE))</f>
        <v/>
      </c>
      <c r="AF314" s="111"/>
      <c r="AG314" s="78"/>
      <c r="AH314" s="148" t="str">
        <f t="shared" si="163"/>
        <v/>
      </c>
      <c r="AI314" s="47" t="str">
        <f t="shared" si="190"/>
        <v/>
      </c>
      <c r="AJ314" s="48" t="str">
        <f>IF(ISBLANK(AK314),"",VLOOKUP(AI314,OutputOsiris!$A$9:$A$1008,1,FALSE))</f>
        <v/>
      </c>
      <c r="AK314" s="112"/>
      <c r="AL314" s="78"/>
      <c r="AM314" s="148" t="str">
        <f t="shared" si="164"/>
        <v/>
      </c>
      <c r="AN314" s="47" t="str">
        <f t="shared" si="191"/>
        <v/>
      </c>
      <c r="AO314" s="48" t="str">
        <f>IF(ISBLANK(AP314),"",VLOOKUP(AN314,OutputOsiris!$A$9:$A$1008,1,FALSE))</f>
        <v/>
      </c>
      <c r="AP314" s="111"/>
      <c r="AQ314" s="78"/>
      <c r="AR314" s="148" t="str">
        <f t="shared" si="165"/>
        <v/>
      </c>
      <c r="AS314" s="47" t="str">
        <f t="shared" si="192"/>
        <v/>
      </c>
      <c r="AT314" s="48" t="str">
        <f>IF(ISBLANK(AU314),"",VLOOKUP(AS314,OutputOsiris!$A$9:$A$1008,1,FALSE))</f>
        <v/>
      </c>
      <c r="AU314" s="111"/>
      <c r="AV314" s="78"/>
      <c r="AW314" s="148" t="str">
        <f t="shared" si="166"/>
        <v/>
      </c>
      <c r="AX314" s="47" t="str">
        <f t="shared" si="193"/>
        <v/>
      </c>
      <c r="AY314" s="48" t="str">
        <f>IF(ISBLANK(AZ314),"",VLOOKUP(AX314,OutputOsiris!$A$9:$A$1008,1,FALSE))</f>
        <v/>
      </c>
      <c r="AZ314" s="111"/>
      <c r="BA314" s="78"/>
      <c r="BB314" s="148" t="str">
        <f t="shared" si="167"/>
        <v/>
      </c>
      <c r="BC314" s="47" t="str">
        <f t="shared" si="194"/>
        <v/>
      </c>
      <c r="BD314" s="48" t="str">
        <f>IF(ISBLANK(BE314),"",VLOOKUP(BC314,OutputOsiris!$A$9:$A$1008,1,FALSE))</f>
        <v/>
      </c>
      <c r="BE314" s="111"/>
      <c r="BF314" s="78"/>
      <c r="BG314" s="148" t="str">
        <f t="shared" si="168"/>
        <v/>
      </c>
      <c r="BH314" s="47" t="str">
        <f t="shared" si="195"/>
        <v/>
      </c>
      <c r="BI314" s="48" t="str">
        <f>IF(ISBLANK(BJ314),"",VLOOKUP(BH314,OutputOsiris!$A$9:$A$1008,1,FALSE))</f>
        <v/>
      </c>
      <c r="BJ314" s="111"/>
      <c r="BK314" s="78"/>
      <c r="BL314" s="148" t="str">
        <f t="shared" si="169"/>
        <v/>
      </c>
      <c r="BM314" s="47" t="str">
        <f t="shared" si="196"/>
        <v/>
      </c>
      <c r="BN314" s="48" t="str">
        <f>IF(ISBLANK(BO314),"",VLOOKUP(BM314,OutputOsiris!$A$9:$A$1008,1,FALSE))</f>
        <v/>
      </c>
      <c r="BO314" s="111"/>
      <c r="BP314" s="78"/>
      <c r="BQ314" s="148" t="str">
        <f t="shared" si="170"/>
        <v/>
      </c>
      <c r="BR314" s="47" t="str">
        <f t="shared" si="197"/>
        <v/>
      </c>
      <c r="BS314" s="48" t="str">
        <f>IF(ISBLANK(BT314),"",VLOOKUP(BR314,OutputOsiris!$A$9:$A$1008,1,FALSE))</f>
        <v/>
      </c>
      <c r="BT314" s="111"/>
      <c r="BU314" s="78"/>
      <c r="BV314" s="148" t="str">
        <f t="shared" si="171"/>
        <v/>
      </c>
      <c r="BW314" s="47" t="str">
        <f t="shared" si="198"/>
        <v/>
      </c>
      <c r="BX314" s="48" t="str">
        <f>IF(ISBLANK(BY314),"",VLOOKUP(BW314,OutputOsiris!$A$9:$A$1008,1,FALSE))</f>
        <v/>
      </c>
      <c r="BY314" s="111"/>
      <c r="BZ314" s="78"/>
      <c r="CA314" s="148" t="str">
        <f t="shared" si="172"/>
        <v/>
      </c>
    </row>
    <row r="315" spans="1:79" x14ac:dyDescent="0.2">
      <c r="A315" s="47" t="str">
        <f>IF($H$1="Score",IF(OutputOsiris!A315&lt;&gt;"9999999",OutputOsiris!A315,""),"")</f>
        <v/>
      </c>
      <c r="B315" s="76" t="str">
        <f t="shared" si="173"/>
        <v/>
      </c>
      <c r="C315" s="143" t="str">
        <f t="shared" si="174"/>
        <v/>
      </c>
      <c r="D315" s="47" t="str">
        <f>IF($H$1="Cijfer",IF(OutputOsiris!A315&lt;&gt;"9999999",OutputOsiris!A315,""),"")</f>
        <v/>
      </c>
      <c r="E315" s="76" t="str">
        <f t="shared" si="175"/>
        <v/>
      </c>
      <c r="F315" s="143" t="str">
        <f t="shared" si="176"/>
        <v/>
      </c>
      <c r="G315" s="47" t="str">
        <f>IF(ISBLANK(OutputOsiris!B315),"",OutputOsiris!B315)</f>
        <v/>
      </c>
      <c r="H315" s="47">
        <f>IF(AND($AG$7&gt;0,OutputOsiris!$A315&lt;&gt;"9999999"),VLOOKUP(OutputOsiris!A315,$AD$9:$AG$1008,4,FALSE),"")</f>
        <v>0</v>
      </c>
      <c r="I315" s="47">
        <f t="shared" si="177"/>
        <v>0</v>
      </c>
      <c r="J315" s="47">
        <f>IF(AND($AL$7&gt;0,OutputOsiris!$A315&lt;&gt;"9999999"),VLOOKUP(OutputOsiris!A315,$AI$9:$AL$1008,4,FALSE),"")</f>
        <v>0</v>
      </c>
      <c r="K315" s="47">
        <f t="shared" si="178"/>
        <v>0</v>
      </c>
      <c r="L315" s="47" t="str">
        <f>IF(AND($AQ$7&gt;0,OutputOsiris!$A315&lt;&gt;"9999999"),VLOOKUP(OutputOsiris!A315,$AN$9:$AQ$1008,4,FALSE),"")</f>
        <v/>
      </c>
      <c r="M315" s="47" t="str">
        <f t="shared" si="179"/>
        <v/>
      </c>
      <c r="N315" s="47" t="str">
        <f>IF(AND($AV$7&gt;0,OutputOsiris!$A315&lt;&gt;"9999999"),VLOOKUP(OutputOsiris!A315,$AS$9:$AV$1008,4,FALSE),"")</f>
        <v/>
      </c>
      <c r="O315" s="47" t="str">
        <f t="shared" si="180"/>
        <v/>
      </c>
      <c r="P315" s="47" t="str">
        <f>IF(AND($BA$7&gt;0,OutputOsiris!$A315&lt;&gt;"9999999"),VLOOKUP(OutputOsiris!A315,$AX$9:$BA$1008,4,FALSE),"")</f>
        <v/>
      </c>
      <c r="Q315" s="47" t="str">
        <f t="shared" si="181"/>
        <v/>
      </c>
      <c r="R315" s="47" t="str">
        <f>IF(AND($BF$7&gt;0,OutputOsiris!$A315&lt;&gt;"9999999"),VLOOKUP(OutputOsiris!A315,$BC$9:$BF$1008,4,FALSE),"")</f>
        <v/>
      </c>
      <c r="S315" s="47" t="str">
        <f t="shared" si="182"/>
        <v/>
      </c>
      <c r="T315" s="47" t="str">
        <f>IF(AND($BK$7&gt;0,OutputOsiris!$A315&lt;&gt;"9999999"),VLOOKUP(OutputOsiris!A315,$BH$9:$BK$1008,4,FALSE),"")</f>
        <v/>
      </c>
      <c r="U315" s="47" t="str">
        <f t="shared" si="183"/>
        <v/>
      </c>
      <c r="V315" s="47" t="str">
        <f>IF(AND($BP$7&gt;0,OutputOsiris!$A315&lt;&gt;"9999999"),VLOOKUP(OutputOsiris!A315,$BM$9:$BP$1008,4,FALSE),"")</f>
        <v/>
      </c>
      <c r="W315" s="47" t="str">
        <f t="shared" si="184"/>
        <v/>
      </c>
      <c r="X315" s="47" t="str">
        <f>IF(AND($BU$7&gt;0,OutputOsiris!$A315&lt;&gt;"9999999"),VLOOKUP(OutputOsiris!A315,$BR$9:$BU$1008,4,FALSE),"")</f>
        <v/>
      </c>
      <c r="Y315" s="47" t="str">
        <f t="shared" si="185"/>
        <v/>
      </c>
      <c r="Z315" s="47" t="str">
        <f>IF(AND($BZ$7&gt;0,OutputOsiris!$A315&lt;&gt;"9999999"),VLOOKUP(OutputOsiris!A315,$BW$9:$BZ$1008,4,FALSE),"")</f>
        <v/>
      </c>
      <c r="AA315" s="47" t="str">
        <f t="shared" si="186"/>
        <v/>
      </c>
      <c r="AB315" s="47">
        <f t="shared" si="187"/>
        <v>0</v>
      </c>
      <c r="AC315" s="47">
        <f t="shared" si="188"/>
        <v>0</v>
      </c>
      <c r="AD315" s="47" t="str">
        <f t="shared" si="189"/>
        <v/>
      </c>
      <c r="AE315" s="48" t="str">
        <f>IF(ISBLANK(AF315),"",VLOOKUP(AD315,OutputOsiris!$A$9:$A$1008,1,FALSE))</f>
        <v/>
      </c>
      <c r="AF315" s="111"/>
      <c r="AG315" s="78"/>
      <c r="AH315" s="148" t="str">
        <f t="shared" si="163"/>
        <v/>
      </c>
      <c r="AI315" s="47" t="str">
        <f t="shared" si="190"/>
        <v/>
      </c>
      <c r="AJ315" s="48" t="str">
        <f>IF(ISBLANK(AK315),"",VLOOKUP(AI315,OutputOsiris!$A$9:$A$1008,1,FALSE))</f>
        <v/>
      </c>
      <c r="AK315" s="112"/>
      <c r="AL315" s="78"/>
      <c r="AM315" s="148" t="str">
        <f t="shared" si="164"/>
        <v/>
      </c>
      <c r="AN315" s="47" t="str">
        <f t="shared" si="191"/>
        <v/>
      </c>
      <c r="AO315" s="48" t="str">
        <f>IF(ISBLANK(AP315),"",VLOOKUP(AN315,OutputOsiris!$A$9:$A$1008,1,FALSE))</f>
        <v/>
      </c>
      <c r="AP315" s="111"/>
      <c r="AQ315" s="78"/>
      <c r="AR315" s="148" t="str">
        <f t="shared" si="165"/>
        <v/>
      </c>
      <c r="AS315" s="47" t="str">
        <f t="shared" si="192"/>
        <v/>
      </c>
      <c r="AT315" s="48" t="str">
        <f>IF(ISBLANK(AU315),"",VLOOKUP(AS315,OutputOsiris!$A$9:$A$1008,1,FALSE))</f>
        <v/>
      </c>
      <c r="AU315" s="111"/>
      <c r="AV315" s="78"/>
      <c r="AW315" s="148" t="str">
        <f t="shared" si="166"/>
        <v/>
      </c>
      <c r="AX315" s="47" t="str">
        <f t="shared" si="193"/>
        <v/>
      </c>
      <c r="AY315" s="48" t="str">
        <f>IF(ISBLANK(AZ315),"",VLOOKUP(AX315,OutputOsiris!$A$9:$A$1008,1,FALSE))</f>
        <v/>
      </c>
      <c r="AZ315" s="111"/>
      <c r="BA315" s="78"/>
      <c r="BB315" s="148" t="str">
        <f t="shared" si="167"/>
        <v/>
      </c>
      <c r="BC315" s="47" t="str">
        <f t="shared" si="194"/>
        <v/>
      </c>
      <c r="BD315" s="48" t="str">
        <f>IF(ISBLANK(BE315),"",VLOOKUP(BC315,OutputOsiris!$A$9:$A$1008,1,FALSE))</f>
        <v/>
      </c>
      <c r="BE315" s="111"/>
      <c r="BF315" s="78"/>
      <c r="BG315" s="148" t="str">
        <f t="shared" si="168"/>
        <v/>
      </c>
      <c r="BH315" s="47" t="str">
        <f t="shared" si="195"/>
        <v/>
      </c>
      <c r="BI315" s="48" t="str">
        <f>IF(ISBLANK(BJ315),"",VLOOKUP(BH315,OutputOsiris!$A$9:$A$1008,1,FALSE))</f>
        <v/>
      </c>
      <c r="BJ315" s="111"/>
      <c r="BK315" s="78"/>
      <c r="BL315" s="148" t="str">
        <f t="shared" si="169"/>
        <v/>
      </c>
      <c r="BM315" s="47" t="str">
        <f t="shared" si="196"/>
        <v/>
      </c>
      <c r="BN315" s="48" t="str">
        <f>IF(ISBLANK(BO315),"",VLOOKUP(BM315,OutputOsiris!$A$9:$A$1008,1,FALSE))</f>
        <v/>
      </c>
      <c r="BO315" s="111"/>
      <c r="BP315" s="78"/>
      <c r="BQ315" s="148" t="str">
        <f t="shared" si="170"/>
        <v/>
      </c>
      <c r="BR315" s="47" t="str">
        <f t="shared" si="197"/>
        <v/>
      </c>
      <c r="BS315" s="48" t="str">
        <f>IF(ISBLANK(BT315),"",VLOOKUP(BR315,OutputOsiris!$A$9:$A$1008,1,FALSE))</f>
        <v/>
      </c>
      <c r="BT315" s="111"/>
      <c r="BU315" s="78"/>
      <c r="BV315" s="148" t="str">
        <f t="shared" si="171"/>
        <v/>
      </c>
      <c r="BW315" s="47" t="str">
        <f t="shared" si="198"/>
        <v/>
      </c>
      <c r="BX315" s="48" t="str">
        <f>IF(ISBLANK(BY315),"",VLOOKUP(BW315,OutputOsiris!$A$9:$A$1008,1,FALSE))</f>
        <v/>
      </c>
      <c r="BY315" s="111"/>
      <c r="BZ315" s="78"/>
      <c r="CA315" s="148" t="str">
        <f t="shared" si="172"/>
        <v/>
      </c>
    </row>
    <row r="316" spans="1:79" x14ac:dyDescent="0.2">
      <c r="A316" s="47" t="str">
        <f>IF($H$1="Score",IF(OutputOsiris!A316&lt;&gt;"9999999",OutputOsiris!A316,""),"")</f>
        <v/>
      </c>
      <c r="B316" s="76" t="str">
        <f t="shared" si="173"/>
        <v/>
      </c>
      <c r="C316" s="143" t="str">
        <f t="shared" si="174"/>
        <v/>
      </c>
      <c r="D316" s="47" t="str">
        <f>IF($H$1="Cijfer",IF(OutputOsiris!A316&lt;&gt;"9999999",OutputOsiris!A316,""),"")</f>
        <v/>
      </c>
      <c r="E316" s="76" t="str">
        <f t="shared" si="175"/>
        <v/>
      </c>
      <c r="F316" s="143" t="str">
        <f t="shared" si="176"/>
        <v/>
      </c>
      <c r="G316" s="47" t="str">
        <f>IF(ISBLANK(OutputOsiris!B316),"",OutputOsiris!B316)</f>
        <v/>
      </c>
      <c r="H316" s="47">
        <f>IF(AND($AG$7&gt;0,OutputOsiris!$A316&lt;&gt;"9999999"),VLOOKUP(OutputOsiris!A316,$AD$9:$AG$1008,4,FALSE),"")</f>
        <v>0</v>
      </c>
      <c r="I316" s="47">
        <f t="shared" si="177"/>
        <v>0</v>
      </c>
      <c r="J316" s="47">
        <f>IF(AND($AL$7&gt;0,OutputOsiris!$A316&lt;&gt;"9999999"),VLOOKUP(OutputOsiris!A316,$AI$9:$AL$1008,4,FALSE),"")</f>
        <v>0</v>
      </c>
      <c r="K316" s="47">
        <f t="shared" si="178"/>
        <v>0</v>
      </c>
      <c r="L316" s="47" t="str">
        <f>IF(AND($AQ$7&gt;0,OutputOsiris!$A316&lt;&gt;"9999999"),VLOOKUP(OutputOsiris!A316,$AN$9:$AQ$1008,4,FALSE),"")</f>
        <v/>
      </c>
      <c r="M316" s="47" t="str">
        <f t="shared" si="179"/>
        <v/>
      </c>
      <c r="N316" s="47" t="str">
        <f>IF(AND($AV$7&gt;0,OutputOsiris!$A316&lt;&gt;"9999999"),VLOOKUP(OutputOsiris!A316,$AS$9:$AV$1008,4,FALSE),"")</f>
        <v/>
      </c>
      <c r="O316" s="47" t="str">
        <f t="shared" si="180"/>
        <v/>
      </c>
      <c r="P316" s="47" t="str">
        <f>IF(AND($BA$7&gt;0,OutputOsiris!$A316&lt;&gt;"9999999"),VLOOKUP(OutputOsiris!A316,$AX$9:$BA$1008,4,FALSE),"")</f>
        <v/>
      </c>
      <c r="Q316" s="47" t="str">
        <f t="shared" si="181"/>
        <v/>
      </c>
      <c r="R316" s="47" t="str">
        <f>IF(AND($BF$7&gt;0,OutputOsiris!$A316&lt;&gt;"9999999"),VLOOKUP(OutputOsiris!A316,$BC$9:$BF$1008,4,FALSE),"")</f>
        <v/>
      </c>
      <c r="S316" s="47" t="str">
        <f t="shared" si="182"/>
        <v/>
      </c>
      <c r="T316" s="47" t="str">
        <f>IF(AND($BK$7&gt;0,OutputOsiris!$A316&lt;&gt;"9999999"),VLOOKUP(OutputOsiris!A316,$BH$9:$BK$1008,4,FALSE),"")</f>
        <v/>
      </c>
      <c r="U316" s="47" t="str">
        <f t="shared" si="183"/>
        <v/>
      </c>
      <c r="V316" s="47" t="str">
        <f>IF(AND($BP$7&gt;0,OutputOsiris!$A316&lt;&gt;"9999999"),VLOOKUP(OutputOsiris!A316,$BM$9:$BP$1008,4,FALSE),"")</f>
        <v/>
      </c>
      <c r="W316" s="47" t="str">
        <f t="shared" si="184"/>
        <v/>
      </c>
      <c r="X316" s="47" t="str">
        <f>IF(AND($BU$7&gt;0,OutputOsiris!$A316&lt;&gt;"9999999"),VLOOKUP(OutputOsiris!A316,$BR$9:$BU$1008,4,FALSE),"")</f>
        <v/>
      </c>
      <c r="Y316" s="47" t="str">
        <f t="shared" si="185"/>
        <v/>
      </c>
      <c r="Z316" s="47" t="str">
        <f>IF(AND($BZ$7&gt;0,OutputOsiris!$A316&lt;&gt;"9999999"),VLOOKUP(OutputOsiris!A316,$BW$9:$BZ$1008,4,FALSE),"")</f>
        <v/>
      </c>
      <c r="AA316" s="47" t="str">
        <f t="shared" si="186"/>
        <v/>
      </c>
      <c r="AB316" s="47">
        <f t="shared" si="187"/>
        <v>0</v>
      </c>
      <c r="AC316" s="47">
        <f t="shared" si="188"/>
        <v>0</v>
      </c>
      <c r="AD316" s="47" t="str">
        <f t="shared" si="189"/>
        <v/>
      </c>
      <c r="AE316" s="48" t="str">
        <f>IF(ISBLANK(AF316),"",VLOOKUP(AD316,OutputOsiris!$A$9:$A$1008,1,FALSE))</f>
        <v/>
      </c>
      <c r="AF316" s="111"/>
      <c r="AG316" s="78"/>
      <c r="AH316" s="148" t="str">
        <f t="shared" si="163"/>
        <v/>
      </c>
      <c r="AI316" s="47" t="str">
        <f t="shared" si="190"/>
        <v/>
      </c>
      <c r="AJ316" s="48" t="str">
        <f>IF(ISBLANK(AK316),"",VLOOKUP(AI316,OutputOsiris!$A$9:$A$1008,1,FALSE))</f>
        <v/>
      </c>
      <c r="AK316" s="112"/>
      <c r="AL316" s="78"/>
      <c r="AM316" s="148" t="str">
        <f t="shared" si="164"/>
        <v/>
      </c>
      <c r="AN316" s="47" t="str">
        <f t="shared" si="191"/>
        <v/>
      </c>
      <c r="AO316" s="48" t="str">
        <f>IF(ISBLANK(AP316),"",VLOOKUP(AN316,OutputOsiris!$A$9:$A$1008,1,FALSE))</f>
        <v/>
      </c>
      <c r="AP316" s="111"/>
      <c r="AQ316" s="78"/>
      <c r="AR316" s="148" t="str">
        <f t="shared" si="165"/>
        <v/>
      </c>
      <c r="AS316" s="47" t="str">
        <f t="shared" si="192"/>
        <v/>
      </c>
      <c r="AT316" s="48" t="str">
        <f>IF(ISBLANK(AU316),"",VLOOKUP(AS316,OutputOsiris!$A$9:$A$1008,1,FALSE))</f>
        <v/>
      </c>
      <c r="AU316" s="111"/>
      <c r="AV316" s="78"/>
      <c r="AW316" s="148" t="str">
        <f t="shared" si="166"/>
        <v/>
      </c>
      <c r="AX316" s="47" t="str">
        <f t="shared" si="193"/>
        <v/>
      </c>
      <c r="AY316" s="48" t="str">
        <f>IF(ISBLANK(AZ316),"",VLOOKUP(AX316,OutputOsiris!$A$9:$A$1008,1,FALSE))</f>
        <v/>
      </c>
      <c r="AZ316" s="111"/>
      <c r="BA316" s="78"/>
      <c r="BB316" s="148" t="str">
        <f t="shared" si="167"/>
        <v/>
      </c>
      <c r="BC316" s="47" t="str">
        <f t="shared" si="194"/>
        <v/>
      </c>
      <c r="BD316" s="48" t="str">
        <f>IF(ISBLANK(BE316),"",VLOOKUP(BC316,OutputOsiris!$A$9:$A$1008,1,FALSE))</f>
        <v/>
      </c>
      <c r="BE316" s="111"/>
      <c r="BF316" s="78"/>
      <c r="BG316" s="148" t="str">
        <f t="shared" si="168"/>
        <v/>
      </c>
      <c r="BH316" s="47" t="str">
        <f t="shared" si="195"/>
        <v/>
      </c>
      <c r="BI316" s="48" t="str">
        <f>IF(ISBLANK(BJ316),"",VLOOKUP(BH316,OutputOsiris!$A$9:$A$1008,1,FALSE))</f>
        <v/>
      </c>
      <c r="BJ316" s="111"/>
      <c r="BK316" s="78"/>
      <c r="BL316" s="148" t="str">
        <f t="shared" si="169"/>
        <v/>
      </c>
      <c r="BM316" s="47" t="str">
        <f t="shared" si="196"/>
        <v/>
      </c>
      <c r="BN316" s="48" t="str">
        <f>IF(ISBLANK(BO316),"",VLOOKUP(BM316,OutputOsiris!$A$9:$A$1008,1,FALSE))</f>
        <v/>
      </c>
      <c r="BO316" s="111"/>
      <c r="BP316" s="78"/>
      <c r="BQ316" s="148" t="str">
        <f t="shared" si="170"/>
        <v/>
      </c>
      <c r="BR316" s="47" t="str">
        <f t="shared" si="197"/>
        <v/>
      </c>
      <c r="BS316" s="48" t="str">
        <f>IF(ISBLANK(BT316),"",VLOOKUP(BR316,OutputOsiris!$A$9:$A$1008,1,FALSE))</f>
        <v/>
      </c>
      <c r="BT316" s="111"/>
      <c r="BU316" s="78"/>
      <c r="BV316" s="148" t="str">
        <f t="shared" si="171"/>
        <v/>
      </c>
      <c r="BW316" s="47" t="str">
        <f t="shared" si="198"/>
        <v/>
      </c>
      <c r="BX316" s="48" t="str">
        <f>IF(ISBLANK(BY316),"",VLOOKUP(BW316,OutputOsiris!$A$9:$A$1008,1,FALSE))</f>
        <v/>
      </c>
      <c r="BY316" s="111"/>
      <c r="BZ316" s="78"/>
      <c r="CA316" s="148" t="str">
        <f t="shared" si="172"/>
        <v/>
      </c>
    </row>
    <row r="317" spans="1:79" x14ac:dyDescent="0.2">
      <c r="A317" s="47" t="str">
        <f>IF($H$1="Score",IF(OutputOsiris!A317&lt;&gt;"9999999",OutputOsiris!A317,""),"")</f>
        <v/>
      </c>
      <c r="B317" s="76" t="str">
        <f t="shared" si="173"/>
        <v/>
      </c>
      <c r="C317" s="143" t="str">
        <f t="shared" si="174"/>
        <v/>
      </c>
      <c r="D317" s="47" t="str">
        <f>IF($H$1="Cijfer",IF(OutputOsiris!A317&lt;&gt;"9999999",OutputOsiris!A317,""),"")</f>
        <v/>
      </c>
      <c r="E317" s="76" t="str">
        <f t="shared" si="175"/>
        <v/>
      </c>
      <c r="F317" s="143" t="str">
        <f t="shared" si="176"/>
        <v/>
      </c>
      <c r="G317" s="47" t="str">
        <f>IF(ISBLANK(OutputOsiris!B317),"",OutputOsiris!B317)</f>
        <v/>
      </c>
      <c r="H317" s="47">
        <f>IF(AND($AG$7&gt;0,OutputOsiris!$A317&lt;&gt;"9999999"),VLOOKUP(OutputOsiris!A317,$AD$9:$AG$1008,4,FALSE),"")</f>
        <v>0</v>
      </c>
      <c r="I317" s="47">
        <f t="shared" si="177"/>
        <v>0</v>
      </c>
      <c r="J317" s="47">
        <f>IF(AND($AL$7&gt;0,OutputOsiris!$A317&lt;&gt;"9999999"),VLOOKUP(OutputOsiris!A317,$AI$9:$AL$1008,4,FALSE),"")</f>
        <v>0</v>
      </c>
      <c r="K317" s="47">
        <f t="shared" si="178"/>
        <v>0</v>
      </c>
      <c r="L317" s="47" t="str">
        <f>IF(AND($AQ$7&gt;0,OutputOsiris!$A317&lt;&gt;"9999999"),VLOOKUP(OutputOsiris!A317,$AN$9:$AQ$1008,4,FALSE),"")</f>
        <v/>
      </c>
      <c r="M317" s="47" t="str">
        <f t="shared" si="179"/>
        <v/>
      </c>
      <c r="N317" s="47" t="str">
        <f>IF(AND($AV$7&gt;0,OutputOsiris!$A317&lt;&gt;"9999999"),VLOOKUP(OutputOsiris!A317,$AS$9:$AV$1008,4,FALSE),"")</f>
        <v/>
      </c>
      <c r="O317" s="47" t="str">
        <f t="shared" si="180"/>
        <v/>
      </c>
      <c r="P317" s="47" t="str">
        <f>IF(AND($BA$7&gt;0,OutputOsiris!$A317&lt;&gt;"9999999"),VLOOKUP(OutputOsiris!A317,$AX$9:$BA$1008,4,FALSE),"")</f>
        <v/>
      </c>
      <c r="Q317" s="47" t="str">
        <f t="shared" si="181"/>
        <v/>
      </c>
      <c r="R317" s="47" t="str">
        <f>IF(AND($BF$7&gt;0,OutputOsiris!$A317&lt;&gt;"9999999"),VLOOKUP(OutputOsiris!A317,$BC$9:$BF$1008,4,FALSE),"")</f>
        <v/>
      </c>
      <c r="S317" s="47" t="str">
        <f t="shared" si="182"/>
        <v/>
      </c>
      <c r="T317" s="47" t="str">
        <f>IF(AND($BK$7&gt;0,OutputOsiris!$A317&lt;&gt;"9999999"),VLOOKUP(OutputOsiris!A317,$BH$9:$BK$1008,4,FALSE),"")</f>
        <v/>
      </c>
      <c r="U317" s="47" t="str">
        <f t="shared" si="183"/>
        <v/>
      </c>
      <c r="V317" s="47" t="str">
        <f>IF(AND($BP$7&gt;0,OutputOsiris!$A317&lt;&gt;"9999999"),VLOOKUP(OutputOsiris!A317,$BM$9:$BP$1008,4,FALSE),"")</f>
        <v/>
      </c>
      <c r="W317" s="47" t="str">
        <f t="shared" si="184"/>
        <v/>
      </c>
      <c r="X317" s="47" t="str">
        <f>IF(AND($BU$7&gt;0,OutputOsiris!$A317&lt;&gt;"9999999"),VLOOKUP(OutputOsiris!A317,$BR$9:$BU$1008,4,FALSE),"")</f>
        <v/>
      </c>
      <c r="Y317" s="47" t="str">
        <f t="shared" si="185"/>
        <v/>
      </c>
      <c r="Z317" s="47" t="str">
        <f>IF(AND($BZ$7&gt;0,OutputOsiris!$A317&lt;&gt;"9999999"),VLOOKUP(OutputOsiris!A317,$BW$9:$BZ$1008,4,FALSE),"")</f>
        <v/>
      </c>
      <c r="AA317" s="47" t="str">
        <f t="shared" si="186"/>
        <v/>
      </c>
      <c r="AB317" s="47">
        <f t="shared" si="187"/>
        <v>0</v>
      </c>
      <c r="AC317" s="47">
        <f t="shared" si="188"/>
        <v>0</v>
      </c>
      <c r="AD317" s="47" t="str">
        <f t="shared" si="189"/>
        <v/>
      </c>
      <c r="AE317" s="48" t="str">
        <f>IF(ISBLANK(AF317),"",VLOOKUP(AD317,OutputOsiris!$A$9:$A$1008,1,FALSE))</f>
        <v/>
      </c>
      <c r="AF317" s="111"/>
      <c r="AG317" s="78"/>
      <c r="AH317" s="148" t="str">
        <f t="shared" si="163"/>
        <v/>
      </c>
      <c r="AI317" s="47" t="str">
        <f t="shared" si="190"/>
        <v/>
      </c>
      <c r="AJ317" s="48" t="str">
        <f>IF(ISBLANK(AK317),"",VLOOKUP(AI317,OutputOsiris!$A$9:$A$1008,1,FALSE))</f>
        <v/>
      </c>
      <c r="AK317" s="112"/>
      <c r="AL317" s="78"/>
      <c r="AM317" s="148" t="str">
        <f t="shared" si="164"/>
        <v/>
      </c>
      <c r="AN317" s="47" t="str">
        <f t="shared" si="191"/>
        <v/>
      </c>
      <c r="AO317" s="48" t="str">
        <f>IF(ISBLANK(AP317),"",VLOOKUP(AN317,OutputOsiris!$A$9:$A$1008,1,FALSE))</f>
        <v/>
      </c>
      <c r="AP317" s="111"/>
      <c r="AQ317" s="78"/>
      <c r="AR317" s="148" t="str">
        <f t="shared" si="165"/>
        <v/>
      </c>
      <c r="AS317" s="47" t="str">
        <f t="shared" si="192"/>
        <v/>
      </c>
      <c r="AT317" s="48" t="str">
        <f>IF(ISBLANK(AU317),"",VLOOKUP(AS317,OutputOsiris!$A$9:$A$1008,1,FALSE))</f>
        <v/>
      </c>
      <c r="AU317" s="111"/>
      <c r="AV317" s="78"/>
      <c r="AW317" s="148" t="str">
        <f t="shared" si="166"/>
        <v/>
      </c>
      <c r="AX317" s="47" t="str">
        <f t="shared" si="193"/>
        <v/>
      </c>
      <c r="AY317" s="48" t="str">
        <f>IF(ISBLANK(AZ317),"",VLOOKUP(AX317,OutputOsiris!$A$9:$A$1008,1,FALSE))</f>
        <v/>
      </c>
      <c r="AZ317" s="111"/>
      <c r="BA317" s="78"/>
      <c r="BB317" s="148" t="str">
        <f t="shared" si="167"/>
        <v/>
      </c>
      <c r="BC317" s="47" t="str">
        <f t="shared" si="194"/>
        <v/>
      </c>
      <c r="BD317" s="48" t="str">
        <f>IF(ISBLANK(BE317),"",VLOOKUP(BC317,OutputOsiris!$A$9:$A$1008,1,FALSE))</f>
        <v/>
      </c>
      <c r="BE317" s="111"/>
      <c r="BF317" s="78"/>
      <c r="BG317" s="148" t="str">
        <f t="shared" si="168"/>
        <v/>
      </c>
      <c r="BH317" s="47" t="str">
        <f t="shared" si="195"/>
        <v/>
      </c>
      <c r="BI317" s="48" t="str">
        <f>IF(ISBLANK(BJ317),"",VLOOKUP(BH317,OutputOsiris!$A$9:$A$1008,1,FALSE))</f>
        <v/>
      </c>
      <c r="BJ317" s="111"/>
      <c r="BK317" s="78"/>
      <c r="BL317" s="148" t="str">
        <f t="shared" si="169"/>
        <v/>
      </c>
      <c r="BM317" s="47" t="str">
        <f t="shared" si="196"/>
        <v/>
      </c>
      <c r="BN317" s="48" t="str">
        <f>IF(ISBLANK(BO317),"",VLOOKUP(BM317,OutputOsiris!$A$9:$A$1008,1,FALSE))</f>
        <v/>
      </c>
      <c r="BO317" s="111"/>
      <c r="BP317" s="78"/>
      <c r="BQ317" s="148" t="str">
        <f t="shared" si="170"/>
        <v/>
      </c>
      <c r="BR317" s="47" t="str">
        <f t="shared" si="197"/>
        <v/>
      </c>
      <c r="BS317" s="48" t="str">
        <f>IF(ISBLANK(BT317),"",VLOOKUP(BR317,OutputOsiris!$A$9:$A$1008,1,FALSE))</f>
        <v/>
      </c>
      <c r="BT317" s="111"/>
      <c r="BU317" s="78"/>
      <c r="BV317" s="148" t="str">
        <f t="shared" si="171"/>
        <v/>
      </c>
      <c r="BW317" s="47" t="str">
        <f t="shared" si="198"/>
        <v/>
      </c>
      <c r="BX317" s="48" t="str">
        <f>IF(ISBLANK(BY317),"",VLOOKUP(BW317,OutputOsiris!$A$9:$A$1008,1,FALSE))</f>
        <v/>
      </c>
      <c r="BY317" s="111"/>
      <c r="BZ317" s="78"/>
      <c r="CA317" s="148" t="str">
        <f t="shared" si="172"/>
        <v/>
      </c>
    </row>
    <row r="318" spans="1:79" x14ac:dyDescent="0.2">
      <c r="A318" s="47" t="str">
        <f>IF($H$1="Score",IF(OutputOsiris!A318&lt;&gt;"9999999",OutputOsiris!A318,""),"")</f>
        <v/>
      </c>
      <c r="B318" s="76" t="str">
        <f t="shared" si="173"/>
        <v/>
      </c>
      <c r="C318" s="143" t="str">
        <f t="shared" si="174"/>
        <v/>
      </c>
      <c r="D318" s="47" t="str">
        <f>IF($H$1="Cijfer",IF(OutputOsiris!A318&lt;&gt;"9999999",OutputOsiris!A318,""),"")</f>
        <v/>
      </c>
      <c r="E318" s="76" t="str">
        <f t="shared" si="175"/>
        <v/>
      </c>
      <c r="F318" s="143" t="str">
        <f t="shared" si="176"/>
        <v/>
      </c>
      <c r="G318" s="47" t="str">
        <f>IF(ISBLANK(OutputOsiris!B318),"",OutputOsiris!B318)</f>
        <v/>
      </c>
      <c r="H318" s="47">
        <f>IF(AND($AG$7&gt;0,OutputOsiris!$A318&lt;&gt;"9999999"),VLOOKUP(OutputOsiris!A318,$AD$9:$AG$1008,4,FALSE),"")</f>
        <v>0</v>
      </c>
      <c r="I318" s="47">
        <f t="shared" si="177"/>
        <v>0</v>
      </c>
      <c r="J318" s="47">
        <f>IF(AND($AL$7&gt;0,OutputOsiris!$A318&lt;&gt;"9999999"),VLOOKUP(OutputOsiris!A318,$AI$9:$AL$1008,4,FALSE),"")</f>
        <v>0</v>
      </c>
      <c r="K318" s="47">
        <f t="shared" si="178"/>
        <v>0</v>
      </c>
      <c r="L318" s="47" t="str">
        <f>IF(AND($AQ$7&gt;0,OutputOsiris!$A318&lt;&gt;"9999999"),VLOOKUP(OutputOsiris!A318,$AN$9:$AQ$1008,4,FALSE),"")</f>
        <v/>
      </c>
      <c r="M318" s="47" t="str">
        <f t="shared" si="179"/>
        <v/>
      </c>
      <c r="N318" s="47" t="str">
        <f>IF(AND($AV$7&gt;0,OutputOsiris!$A318&lt;&gt;"9999999"),VLOOKUP(OutputOsiris!A318,$AS$9:$AV$1008,4,FALSE),"")</f>
        <v/>
      </c>
      <c r="O318" s="47" t="str">
        <f t="shared" si="180"/>
        <v/>
      </c>
      <c r="P318" s="47" t="str">
        <f>IF(AND($BA$7&gt;0,OutputOsiris!$A318&lt;&gt;"9999999"),VLOOKUP(OutputOsiris!A318,$AX$9:$BA$1008,4,FALSE),"")</f>
        <v/>
      </c>
      <c r="Q318" s="47" t="str">
        <f t="shared" si="181"/>
        <v/>
      </c>
      <c r="R318" s="47" t="str">
        <f>IF(AND($BF$7&gt;0,OutputOsiris!$A318&lt;&gt;"9999999"),VLOOKUP(OutputOsiris!A318,$BC$9:$BF$1008,4,FALSE),"")</f>
        <v/>
      </c>
      <c r="S318" s="47" t="str">
        <f t="shared" si="182"/>
        <v/>
      </c>
      <c r="T318" s="47" t="str">
        <f>IF(AND($BK$7&gt;0,OutputOsiris!$A318&lt;&gt;"9999999"),VLOOKUP(OutputOsiris!A318,$BH$9:$BK$1008,4,FALSE),"")</f>
        <v/>
      </c>
      <c r="U318" s="47" t="str">
        <f t="shared" si="183"/>
        <v/>
      </c>
      <c r="V318" s="47" t="str">
        <f>IF(AND($BP$7&gt;0,OutputOsiris!$A318&lt;&gt;"9999999"),VLOOKUP(OutputOsiris!A318,$BM$9:$BP$1008,4,FALSE),"")</f>
        <v/>
      </c>
      <c r="W318" s="47" t="str">
        <f t="shared" si="184"/>
        <v/>
      </c>
      <c r="X318" s="47" t="str">
        <f>IF(AND($BU$7&gt;0,OutputOsiris!$A318&lt;&gt;"9999999"),VLOOKUP(OutputOsiris!A318,$BR$9:$BU$1008,4,FALSE),"")</f>
        <v/>
      </c>
      <c r="Y318" s="47" t="str">
        <f t="shared" si="185"/>
        <v/>
      </c>
      <c r="Z318" s="47" t="str">
        <f>IF(AND($BZ$7&gt;0,OutputOsiris!$A318&lt;&gt;"9999999"),VLOOKUP(OutputOsiris!A318,$BW$9:$BZ$1008,4,FALSE),"")</f>
        <v/>
      </c>
      <c r="AA318" s="47" t="str">
        <f t="shared" si="186"/>
        <v/>
      </c>
      <c r="AB318" s="47">
        <f t="shared" si="187"/>
        <v>0</v>
      </c>
      <c r="AC318" s="47">
        <f t="shared" si="188"/>
        <v>0</v>
      </c>
      <c r="AD318" s="47" t="str">
        <f t="shared" si="189"/>
        <v/>
      </c>
      <c r="AE318" s="48" t="str">
        <f>IF(ISBLANK(AF318),"",VLOOKUP(AD318,OutputOsiris!$A$9:$A$1008,1,FALSE))</f>
        <v/>
      </c>
      <c r="AF318" s="111"/>
      <c r="AG318" s="78"/>
      <c r="AH318" s="148" t="str">
        <f t="shared" si="163"/>
        <v/>
      </c>
      <c r="AI318" s="47" t="str">
        <f t="shared" si="190"/>
        <v/>
      </c>
      <c r="AJ318" s="48" t="str">
        <f>IF(ISBLANK(AK318),"",VLOOKUP(AI318,OutputOsiris!$A$9:$A$1008,1,FALSE))</f>
        <v/>
      </c>
      <c r="AK318" s="112"/>
      <c r="AL318" s="78"/>
      <c r="AM318" s="148" t="str">
        <f t="shared" si="164"/>
        <v/>
      </c>
      <c r="AN318" s="47" t="str">
        <f t="shared" si="191"/>
        <v/>
      </c>
      <c r="AO318" s="48" t="str">
        <f>IF(ISBLANK(AP318),"",VLOOKUP(AN318,OutputOsiris!$A$9:$A$1008,1,FALSE))</f>
        <v/>
      </c>
      <c r="AP318" s="111"/>
      <c r="AQ318" s="78"/>
      <c r="AR318" s="148" t="str">
        <f t="shared" si="165"/>
        <v/>
      </c>
      <c r="AS318" s="47" t="str">
        <f t="shared" si="192"/>
        <v/>
      </c>
      <c r="AT318" s="48" t="str">
        <f>IF(ISBLANK(AU318),"",VLOOKUP(AS318,OutputOsiris!$A$9:$A$1008,1,FALSE))</f>
        <v/>
      </c>
      <c r="AU318" s="111"/>
      <c r="AV318" s="78"/>
      <c r="AW318" s="148" t="str">
        <f t="shared" si="166"/>
        <v/>
      </c>
      <c r="AX318" s="47" t="str">
        <f t="shared" si="193"/>
        <v/>
      </c>
      <c r="AY318" s="48" t="str">
        <f>IF(ISBLANK(AZ318),"",VLOOKUP(AX318,OutputOsiris!$A$9:$A$1008,1,FALSE))</f>
        <v/>
      </c>
      <c r="AZ318" s="111"/>
      <c r="BA318" s="78"/>
      <c r="BB318" s="148" t="str">
        <f t="shared" si="167"/>
        <v/>
      </c>
      <c r="BC318" s="47" t="str">
        <f t="shared" si="194"/>
        <v/>
      </c>
      <c r="BD318" s="48" t="str">
        <f>IF(ISBLANK(BE318),"",VLOOKUP(BC318,OutputOsiris!$A$9:$A$1008,1,FALSE))</f>
        <v/>
      </c>
      <c r="BE318" s="111"/>
      <c r="BF318" s="78"/>
      <c r="BG318" s="148" t="str">
        <f t="shared" si="168"/>
        <v/>
      </c>
      <c r="BH318" s="47" t="str">
        <f t="shared" si="195"/>
        <v/>
      </c>
      <c r="BI318" s="48" t="str">
        <f>IF(ISBLANK(BJ318),"",VLOOKUP(BH318,OutputOsiris!$A$9:$A$1008,1,FALSE))</f>
        <v/>
      </c>
      <c r="BJ318" s="111"/>
      <c r="BK318" s="78"/>
      <c r="BL318" s="148" t="str">
        <f t="shared" si="169"/>
        <v/>
      </c>
      <c r="BM318" s="47" t="str">
        <f t="shared" si="196"/>
        <v/>
      </c>
      <c r="BN318" s="48" t="str">
        <f>IF(ISBLANK(BO318),"",VLOOKUP(BM318,OutputOsiris!$A$9:$A$1008,1,FALSE))</f>
        <v/>
      </c>
      <c r="BO318" s="111"/>
      <c r="BP318" s="78"/>
      <c r="BQ318" s="148" t="str">
        <f t="shared" si="170"/>
        <v/>
      </c>
      <c r="BR318" s="47" t="str">
        <f t="shared" si="197"/>
        <v/>
      </c>
      <c r="BS318" s="48" t="str">
        <f>IF(ISBLANK(BT318),"",VLOOKUP(BR318,OutputOsiris!$A$9:$A$1008,1,FALSE))</f>
        <v/>
      </c>
      <c r="BT318" s="111"/>
      <c r="BU318" s="78"/>
      <c r="BV318" s="148" t="str">
        <f t="shared" si="171"/>
        <v/>
      </c>
      <c r="BW318" s="47" t="str">
        <f t="shared" si="198"/>
        <v/>
      </c>
      <c r="BX318" s="48" t="str">
        <f>IF(ISBLANK(BY318),"",VLOOKUP(BW318,OutputOsiris!$A$9:$A$1008,1,FALSE))</f>
        <v/>
      </c>
      <c r="BY318" s="111"/>
      <c r="BZ318" s="78"/>
      <c r="CA318" s="148" t="str">
        <f t="shared" si="172"/>
        <v/>
      </c>
    </row>
    <row r="319" spans="1:79" x14ac:dyDescent="0.2">
      <c r="A319" s="47" t="str">
        <f>IF($H$1="Score",IF(OutputOsiris!A319&lt;&gt;"9999999",OutputOsiris!A319,""),"")</f>
        <v/>
      </c>
      <c r="B319" s="76" t="str">
        <f t="shared" si="173"/>
        <v/>
      </c>
      <c r="C319" s="143" t="str">
        <f t="shared" si="174"/>
        <v/>
      </c>
      <c r="D319" s="47" t="str">
        <f>IF($H$1="Cijfer",IF(OutputOsiris!A319&lt;&gt;"9999999",OutputOsiris!A319,""),"")</f>
        <v/>
      </c>
      <c r="E319" s="76" t="str">
        <f t="shared" si="175"/>
        <v/>
      </c>
      <c r="F319" s="143" t="str">
        <f t="shared" si="176"/>
        <v/>
      </c>
      <c r="G319" s="47" t="str">
        <f>IF(ISBLANK(OutputOsiris!B319),"",OutputOsiris!B319)</f>
        <v/>
      </c>
      <c r="H319" s="47">
        <f>IF(AND($AG$7&gt;0,OutputOsiris!$A319&lt;&gt;"9999999"),VLOOKUP(OutputOsiris!A319,$AD$9:$AG$1008,4,FALSE),"")</f>
        <v>0</v>
      </c>
      <c r="I319" s="47">
        <f t="shared" si="177"/>
        <v>0</v>
      </c>
      <c r="J319" s="47">
        <f>IF(AND($AL$7&gt;0,OutputOsiris!$A319&lt;&gt;"9999999"),VLOOKUP(OutputOsiris!A319,$AI$9:$AL$1008,4,FALSE),"")</f>
        <v>0</v>
      </c>
      <c r="K319" s="47">
        <f t="shared" si="178"/>
        <v>0</v>
      </c>
      <c r="L319" s="47" t="str">
        <f>IF(AND($AQ$7&gt;0,OutputOsiris!$A319&lt;&gt;"9999999"),VLOOKUP(OutputOsiris!A319,$AN$9:$AQ$1008,4,FALSE),"")</f>
        <v/>
      </c>
      <c r="M319" s="47" t="str">
        <f t="shared" si="179"/>
        <v/>
      </c>
      <c r="N319" s="47" t="str">
        <f>IF(AND($AV$7&gt;0,OutputOsiris!$A319&lt;&gt;"9999999"),VLOOKUP(OutputOsiris!A319,$AS$9:$AV$1008,4,FALSE),"")</f>
        <v/>
      </c>
      <c r="O319" s="47" t="str">
        <f t="shared" si="180"/>
        <v/>
      </c>
      <c r="P319" s="47" t="str">
        <f>IF(AND($BA$7&gt;0,OutputOsiris!$A319&lt;&gt;"9999999"),VLOOKUP(OutputOsiris!A319,$AX$9:$BA$1008,4,FALSE),"")</f>
        <v/>
      </c>
      <c r="Q319" s="47" t="str">
        <f t="shared" si="181"/>
        <v/>
      </c>
      <c r="R319" s="47" t="str">
        <f>IF(AND($BF$7&gt;0,OutputOsiris!$A319&lt;&gt;"9999999"),VLOOKUP(OutputOsiris!A319,$BC$9:$BF$1008,4,FALSE),"")</f>
        <v/>
      </c>
      <c r="S319" s="47" t="str">
        <f t="shared" si="182"/>
        <v/>
      </c>
      <c r="T319" s="47" t="str">
        <f>IF(AND($BK$7&gt;0,OutputOsiris!$A319&lt;&gt;"9999999"),VLOOKUP(OutputOsiris!A319,$BH$9:$BK$1008,4,FALSE),"")</f>
        <v/>
      </c>
      <c r="U319" s="47" t="str">
        <f t="shared" si="183"/>
        <v/>
      </c>
      <c r="V319" s="47" t="str">
        <f>IF(AND($BP$7&gt;0,OutputOsiris!$A319&lt;&gt;"9999999"),VLOOKUP(OutputOsiris!A319,$BM$9:$BP$1008,4,FALSE),"")</f>
        <v/>
      </c>
      <c r="W319" s="47" t="str">
        <f t="shared" si="184"/>
        <v/>
      </c>
      <c r="X319" s="47" t="str">
        <f>IF(AND($BU$7&gt;0,OutputOsiris!$A319&lt;&gt;"9999999"),VLOOKUP(OutputOsiris!A319,$BR$9:$BU$1008,4,FALSE),"")</f>
        <v/>
      </c>
      <c r="Y319" s="47" t="str">
        <f t="shared" si="185"/>
        <v/>
      </c>
      <c r="Z319" s="47" t="str">
        <f>IF(AND($BZ$7&gt;0,OutputOsiris!$A319&lt;&gt;"9999999"),VLOOKUP(OutputOsiris!A319,$BW$9:$BZ$1008,4,FALSE),"")</f>
        <v/>
      </c>
      <c r="AA319" s="47" t="str">
        <f t="shared" si="186"/>
        <v/>
      </c>
      <c r="AB319" s="47">
        <f t="shared" si="187"/>
        <v>0</v>
      </c>
      <c r="AC319" s="47">
        <f t="shared" si="188"/>
        <v>0</v>
      </c>
      <c r="AD319" s="47" t="str">
        <f t="shared" si="189"/>
        <v/>
      </c>
      <c r="AE319" s="48" t="str">
        <f>IF(ISBLANK(AF319),"",VLOOKUP(AD319,OutputOsiris!$A$9:$A$1008,1,FALSE))</f>
        <v/>
      </c>
      <c r="AF319" s="111"/>
      <c r="AG319" s="78"/>
      <c r="AH319" s="148" t="str">
        <f t="shared" si="163"/>
        <v/>
      </c>
      <c r="AI319" s="47" t="str">
        <f t="shared" si="190"/>
        <v/>
      </c>
      <c r="AJ319" s="48" t="str">
        <f>IF(ISBLANK(AK319),"",VLOOKUP(AI319,OutputOsiris!$A$9:$A$1008,1,FALSE))</f>
        <v/>
      </c>
      <c r="AK319" s="112"/>
      <c r="AL319" s="78"/>
      <c r="AM319" s="148" t="str">
        <f t="shared" si="164"/>
        <v/>
      </c>
      <c r="AN319" s="47" t="str">
        <f t="shared" si="191"/>
        <v/>
      </c>
      <c r="AO319" s="48" t="str">
        <f>IF(ISBLANK(AP319),"",VLOOKUP(AN319,OutputOsiris!$A$9:$A$1008,1,FALSE))</f>
        <v/>
      </c>
      <c r="AP319" s="111"/>
      <c r="AQ319" s="78"/>
      <c r="AR319" s="148" t="str">
        <f t="shared" si="165"/>
        <v/>
      </c>
      <c r="AS319" s="47" t="str">
        <f t="shared" si="192"/>
        <v/>
      </c>
      <c r="AT319" s="48" t="str">
        <f>IF(ISBLANK(AU319),"",VLOOKUP(AS319,OutputOsiris!$A$9:$A$1008,1,FALSE))</f>
        <v/>
      </c>
      <c r="AU319" s="111"/>
      <c r="AV319" s="78"/>
      <c r="AW319" s="148" t="str">
        <f t="shared" si="166"/>
        <v/>
      </c>
      <c r="AX319" s="47" t="str">
        <f t="shared" si="193"/>
        <v/>
      </c>
      <c r="AY319" s="48" t="str">
        <f>IF(ISBLANK(AZ319),"",VLOOKUP(AX319,OutputOsiris!$A$9:$A$1008,1,FALSE))</f>
        <v/>
      </c>
      <c r="AZ319" s="111"/>
      <c r="BA319" s="78"/>
      <c r="BB319" s="148" t="str">
        <f t="shared" si="167"/>
        <v/>
      </c>
      <c r="BC319" s="47" t="str">
        <f t="shared" si="194"/>
        <v/>
      </c>
      <c r="BD319" s="48" t="str">
        <f>IF(ISBLANK(BE319),"",VLOOKUP(BC319,OutputOsiris!$A$9:$A$1008,1,FALSE))</f>
        <v/>
      </c>
      <c r="BE319" s="111"/>
      <c r="BF319" s="78"/>
      <c r="BG319" s="148" t="str">
        <f t="shared" si="168"/>
        <v/>
      </c>
      <c r="BH319" s="47" t="str">
        <f t="shared" si="195"/>
        <v/>
      </c>
      <c r="BI319" s="48" t="str">
        <f>IF(ISBLANK(BJ319),"",VLOOKUP(BH319,OutputOsiris!$A$9:$A$1008,1,FALSE))</f>
        <v/>
      </c>
      <c r="BJ319" s="111"/>
      <c r="BK319" s="78"/>
      <c r="BL319" s="148" t="str">
        <f t="shared" si="169"/>
        <v/>
      </c>
      <c r="BM319" s="47" t="str">
        <f t="shared" si="196"/>
        <v/>
      </c>
      <c r="BN319" s="48" t="str">
        <f>IF(ISBLANK(BO319),"",VLOOKUP(BM319,OutputOsiris!$A$9:$A$1008,1,FALSE))</f>
        <v/>
      </c>
      <c r="BO319" s="111"/>
      <c r="BP319" s="78"/>
      <c r="BQ319" s="148" t="str">
        <f t="shared" si="170"/>
        <v/>
      </c>
      <c r="BR319" s="47" t="str">
        <f t="shared" si="197"/>
        <v/>
      </c>
      <c r="BS319" s="48" t="str">
        <f>IF(ISBLANK(BT319),"",VLOOKUP(BR319,OutputOsiris!$A$9:$A$1008,1,FALSE))</f>
        <v/>
      </c>
      <c r="BT319" s="111"/>
      <c r="BU319" s="78"/>
      <c r="BV319" s="148" t="str">
        <f t="shared" si="171"/>
        <v/>
      </c>
      <c r="BW319" s="47" t="str">
        <f t="shared" si="198"/>
        <v/>
      </c>
      <c r="BX319" s="48" t="str">
        <f>IF(ISBLANK(BY319),"",VLOOKUP(BW319,OutputOsiris!$A$9:$A$1008,1,FALSE))</f>
        <v/>
      </c>
      <c r="BY319" s="111"/>
      <c r="BZ319" s="78"/>
      <c r="CA319" s="148" t="str">
        <f t="shared" si="172"/>
        <v/>
      </c>
    </row>
    <row r="320" spans="1:79" x14ac:dyDescent="0.2">
      <c r="A320" s="47" t="str">
        <f>IF($H$1="Score",IF(OutputOsiris!A320&lt;&gt;"9999999",OutputOsiris!A320,""),"")</f>
        <v/>
      </c>
      <c r="B320" s="76" t="str">
        <f t="shared" si="173"/>
        <v/>
      </c>
      <c r="C320" s="143" t="str">
        <f t="shared" si="174"/>
        <v/>
      </c>
      <c r="D320" s="47" t="str">
        <f>IF($H$1="Cijfer",IF(OutputOsiris!A320&lt;&gt;"9999999",OutputOsiris!A320,""),"")</f>
        <v/>
      </c>
      <c r="E320" s="76" t="str">
        <f t="shared" si="175"/>
        <v/>
      </c>
      <c r="F320" s="143" t="str">
        <f t="shared" si="176"/>
        <v/>
      </c>
      <c r="G320" s="47" t="str">
        <f>IF(ISBLANK(OutputOsiris!B320),"",OutputOsiris!B320)</f>
        <v/>
      </c>
      <c r="H320" s="47">
        <f>IF(AND($AG$7&gt;0,OutputOsiris!$A320&lt;&gt;"9999999"),VLOOKUP(OutputOsiris!A320,$AD$9:$AG$1008,4,FALSE),"")</f>
        <v>0</v>
      </c>
      <c r="I320" s="47">
        <f t="shared" si="177"/>
        <v>0</v>
      </c>
      <c r="J320" s="47">
        <f>IF(AND($AL$7&gt;0,OutputOsiris!$A320&lt;&gt;"9999999"),VLOOKUP(OutputOsiris!A320,$AI$9:$AL$1008,4,FALSE),"")</f>
        <v>0</v>
      </c>
      <c r="K320" s="47">
        <f t="shared" si="178"/>
        <v>0</v>
      </c>
      <c r="L320" s="47" t="str">
        <f>IF(AND($AQ$7&gt;0,OutputOsiris!$A320&lt;&gt;"9999999"),VLOOKUP(OutputOsiris!A320,$AN$9:$AQ$1008,4,FALSE),"")</f>
        <v/>
      </c>
      <c r="M320" s="47" t="str">
        <f t="shared" si="179"/>
        <v/>
      </c>
      <c r="N320" s="47" t="str">
        <f>IF(AND($AV$7&gt;0,OutputOsiris!$A320&lt;&gt;"9999999"),VLOOKUP(OutputOsiris!A320,$AS$9:$AV$1008,4,FALSE),"")</f>
        <v/>
      </c>
      <c r="O320" s="47" t="str">
        <f t="shared" si="180"/>
        <v/>
      </c>
      <c r="P320" s="47" t="str">
        <f>IF(AND($BA$7&gt;0,OutputOsiris!$A320&lt;&gt;"9999999"),VLOOKUP(OutputOsiris!A320,$AX$9:$BA$1008,4,FALSE),"")</f>
        <v/>
      </c>
      <c r="Q320" s="47" t="str">
        <f t="shared" si="181"/>
        <v/>
      </c>
      <c r="R320" s="47" t="str">
        <f>IF(AND($BF$7&gt;0,OutputOsiris!$A320&lt;&gt;"9999999"),VLOOKUP(OutputOsiris!A320,$BC$9:$BF$1008,4,FALSE),"")</f>
        <v/>
      </c>
      <c r="S320" s="47" t="str">
        <f t="shared" si="182"/>
        <v/>
      </c>
      <c r="T320" s="47" t="str">
        <f>IF(AND($BK$7&gt;0,OutputOsiris!$A320&lt;&gt;"9999999"),VLOOKUP(OutputOsiris!A320,$BH$9:$BK$1008,4,FALSE),"")</f>
        <v/>
      </c>
      <c r="U320" s="47" t="str">
        <f t="shared" si="183"/>
        <v/>
      </c>
      <c r="V320" s="47" t="str">
        <f>IF(AND($BP$7&gt;0,OutputOsiris!$A320&lt;&gt;"9999999"),VLOOKUP(OutputOsiris!A320,$BM$9:$BP$1008,4,FALSE),"")</f>
        <v/>
      </c>
      <c r="W320" s="47" t="str">
        <f t="shared" si="184"/>
        <v/>
      </c>
      <c r="X320" s="47" t="str">
        <f>IF(AND($BU$7&gt;0,OutputOsiris!$A320&lt;&gt;"9999999"),VLOOKUP(OutputOsiris!A320,$BR$9:$BU$1008,4,FALSE),"")</f>
        <v/>
      </c>
      <c r="Y320" s="47" t="str">
        <f t="shared" si="185"/>
        <v/>
      </c>
      <c r="Z320" s="47" t="str">
        <f>IF(AND($BZ$7&gt;0,OutputOsiris!$A320&lt;&gt;"9999999"),VLOOKUP(OutputOsiris!A320,$BW$9:$BZ$1008,4,FALSE),"")</f>
        <v/>
      </c>
      <c r="AA320" s="47" t="str">
        <f t="shared" si="186"/>
        <v/>
      </c>
      <c r="AB320" s="47">
        <f t="shared" si="187"/>
        <v>0</v>
      </c>
      <c r="AC320" s="47">
        <f t="shared" si="188"/>
        <v>0</v>
      </c>
      <c r="AD320" s="47" t="str">
        <f t="shared" si="189"/>
        <v/>
      </c>
      <c r="AE320" s="48" t="str">
        <f>IF(ISBLANK(AF320),"",VLOOKUP(AD320,OutputOsiris!$A$9:$A$1008,1,FALSE))</f>
        <v/>
      </c>
      <c r="AF320" s="111"/>
      <c r="AG320" s="78"/>
      <c r="AH320" s="148" t="str">
        <f t="shared" si="163"/>
        <v/>
      </c>
      <c r="AI320" s="47" t="str">
        <f t="shared" si="190"/>
        <v/>
      </c>
      <c r="AJ320" s="48" t="str">
        <f>IF(ISBLANK(AK320),"",VLOOKUP(AI320,OutputOsiris!$A$9:$A$1008,1,FALSE))</f>
        <v/>
      </c>
      <c r="AK320" s="112"/>
      <c r="AL320" s="78"/>
      <c r="AM320" s="148" t="str">
        <f t="shared" si="164"/>
        <v/>
      </c>
      <c r="AN320" s="47" t="str">
        <f t="shared" si="191"/>
        <v/>
      </c>
      <c r="AO320" s="48" t="str">
        <f>IF(ISBLANK(AP320),"",VLOOKUP(AN320,OutputOsiris!$A$9:$A$1008,1,FALSE))</f>
        <v/>
      </c>
      <c r="AP320" s="111"/>
      <c r="AQ320" s="78"/>
      <c r="AR320" s="148" t="str">
        <f t="shared" si="165"/>
        <v/>
      </c>
      <c r="AS320" s="47" t="str">
        <f t="shared" si="192"/>
        <v/>
      </c>
      <c r="AT320" s="48" t="str">
        <f>IF(ISBLANK(AU320),"",VLOOKUP(AS320,OutputOsiris!$A$9:$A$1008,1,FALSE))</f>
        <v/>
      </c>
      <c r="AU320" s="111"/>
      <c r="AV320" s="78"/>
      <c r="AW320" s="148" t="str">
        <f t="shared" si="166"/>
        <v/>
      </c>
      <c r="AX320" s="47" t="str">
        <f t="shared" si="193"/>
        <v/>
      </c>
      <c r="AY320" s="48" t="str">
        <f>IF(ISBLANK(AZ320),"",VLOOKUP(AX320,OutputOsiris!$A$9:$A$1008,1,FALSE))</f>
        <v/>
      </c>
      <c r="AZ320" s="111"/>
      <c r="BA320" s="78"/>
      <c r="BB320" s="148" t="str">
        <f t="shared" si="167"/>
        <v/>
      </c>
      <c r="BC320" s="47" t="str">
        <f t="shared" si="194"/>
        <v/>
      </c>
      <c r="BD320" s="48" t="str">
        <f>IF(ISBLANK(BE320),"",VLOOKUP(BC320,OutputOsiris!$A$9:$A$1008,1,FALSE))</f>
        <v/>
      </c>
      <c r="BE320" s="111"/>
      <c r="BF320" s="78"/>
      <c r="BG320" s="148" t="str">
        <f t="shared" si="168"/>
        <v/>
      </c>
      <c r="BH320" s="47" t="str">
        <f t="shared" si="195"/>
        <v/>
      </c>
      <c r="BI320" s="48" t="str">
        <f>IF(ISBLANK(BJ320),"",VLOOKUP(BH320,OutputOsiris!$A$9:$A$1008,1,FALSE))</f>
        <v/>
      </c>
      <c r="BJ320" s="111"/>
      <c r="BK320" s="78"/>
      <c r="BL320" s="148" t="str">
        <f t="shared" si="169"/>
        <v/>
      </c>
      <c r="BM320" s="47" t="str">
        <f t="shared" si="196"/>
        <v/>
      </c>
      <c r="BN320" s="48" t="str">
        <f>IF(ISBLANK(BO320),"",VLOOKUP(BM320,OutputOsiris!$A$9:$A$1008,1,FALSE))</f>
        <v/>
      </c>
      <c r="BO320" s="111"/>
      <c r="BP320" s="78"/>
      <c r="BQ320" s="148" t="str">
        <f t="shared" si="170"/>
        <v/>
      </c>
      <c r="BR320" s="47" t="str">
        <f t="shared" si="197"/>
        <v/>
      </c>
      <c r="BS320" s="48" t="str">
        <f>IF(ISBLANK(BT320),"",VLOOKUP(BR320,OutputOsiris!$A$9:$A$1008,1,FALSE))</f>
        <v/>
      </c>
      <c r="BT320" s="111"/>
      <c r="BU320" s="78"/>
      <c r="BV320" s="148" t="str">
        <f t="shared" si="171"/>
        <v/>
      </c>
      <c r="BW320" s="47" t="str">
        <f t="shared" si="198"/>
        <v/>
      </c>
      <c r="BX320" s="48" t="str">
        <f>IF(ISBLANK(BY320),"",VLOOKUP(BW320,OutputOsiris!$A$9:$A$1008,1,FALSE))</f>
        <v/>
      </c>
      <c r="BY320" s="111"/>
      <c r="BZ320" s="78"/>
      <c r="CA320" s="148" t="str">
        <f t="shared" si="172"/>
        <v/>
      </c>
    </row>
    <row r="321" spans="1:79" x14ac:dyDescent="0.2">
      <c r="A321" s="47" t="str">
        <f>IF($H$1="Score",IF(OutputOsiris!A321&lt;&gt;"9999999",OutputOsiris!A321,""),"")</f>
        <v/>
      </c>
      <c r="B321" s="76" t="str">
        <f t="shared" si="173"/>
        <v/>
      </c>
      <c r="C321" s="143" t="str">
        <f t="shared" si="174"/>
        <v/>
      </c>
      <c r="D321" s="47" t="str">
        <f>IF($H$1="Cijfer",IF(OutputOsiris!A321&lt;&gt;"9999999",OutputOsiris!A321,""),"")</f>
        <v/>
      </c>
      <c r="E321" s="76" t="str">
        <f t="shared" si="175"/>
        <v/>
      </c>
      <c r="F321" s="143" t="str">
        <f t="shared" si="176"/>
        <v/>
      </c>
      <c r="G321" s="47" t="str">
        <f>IF(ISBLANK(OutputOsiris!B321),"",OutputOsiris!B321)</f>
        <v/>
      </c>
      <c r="H321" s="47">
        <f>IF(AND($AG$7&gt;0,OutputOsiris!$A321&lt;&gt;"9999999"),VLOOKUP(OutputOsiris!A321,$AD$9:$AG$1008,4,FALSE),"")</f>
        <v>0</v>
      </c>
      <c r="I321" s="47">
        <f t="shared" si="177"/>
        <v>0</v>
      </c>
      <c r="J321" s="47">
        <f>IF(AND($AL$7&gt;0,OutputOsiris!$A321&lt;&gt;"9999999"),VLOOKUP(OutputOsiris!A321,$AI$9:$AL$1008,4,FALSE),"")</f>
        <v>0</v>
      </c>
      <c r="K321" s="47">
        <f t="shared" si="178"/>
        <v>0</v>
      </c>
      <c r="L321" s="47" t="str">
        <f>IF(AND($AQ$7&gt;0,OutputOsiris!$A321&lt;&gt;"9999999"),VLOOKUP(OutputOsiris!A321,$AN$9:$AQ$1008,4,FALSE),"")</f>
        <v/>
      </c>
      <c r="M321" s="47" t="str">
        <f t="shared" si="179"/>
        <v/>
      </c>
      <c r="N321" s="47" t="str">
        <f>IF(AND($AV$7&gt;0,OutputOsiris!$A321&lt;&gt;"9999999"),VLOOKUP(OutputOsiris!A321,$AS$9:$AV$1008,4,FALSE),"")</f>
        <v/>
      </c>
      <c r="O321" s="47" t="str">
        <f t="shared" si="180"/>
        <v/>
      </c>
      <c r="P321" s="47" t="str">
        <f>IF(AND($BA$7&gt;0,OutputOsiris!$A321&lt;&gt;"9999999"),VLOOKUP(OutputOsiris!A321,$AX$9:$BA$1008,4,FALSE),"")</f>
        <v/>
      </c>
      <c r="Q321" s="47" t="str">
        <f t="shared" si="181"/>
        <v/>
      </c>
      <c r="R321" s="47" t="str">
        <f>IF(AND($BF$7&gt;0,OutputOsiris!$A321&lt;&gt;"9999999"),VLOOKUP(OutputOsiris!A321,$BC$9:$BF$1008,4,FALSE),"")</f>
        <v/>
      </c>
      <c r="S321" s="47" t="str">
        <f t="shared" si="182"/>
        <v/>
      </c>
      <c r="T321" s="47" t="str">
        <f>IF(AND($BK$7&gt;0,OutputOsiris!$A321&lt;&gt;"9999999"),VLOOKUP(OutputOsiris!A321,$BH$9:$BK$1008,4,FALSE),"")</f>
        <v/>
      </c>
      <c r="U321" s="47" t="str">
        <f t="shared" si="183"/>
        <v/>
      </c>
      <c r="V321" s="47" t="str">
        <f>IF(AND($BP$7&gt;0,OutputOsiris!$A321&lt;&gt;"9999999"),VLOOKUP(OutputOsiris!A321,$BM$9:$BP$1008,4,FALSE),"")</f>
        <v/>
      </c>
      <c r="W321" s="47" t="str">
        <f t="shared" si="184"/>
        <v/>
      </c>
      <c r="X321" s="47" t="str">
        <f>IF(AND($BU$7&gt;0,OutputOsiris!$A321&lt;&gt;"9999999"),VLOOKUP(OutputOsiris!A321,$BR$9:$BU$1008,4,FALSE),"")</f>
        <v/>
      </c>
      <c r="Y321" s="47" t="str">
        <f t="shared" si="185"/>
        <v/>
      </c>
      <c r="Z321" s="47" t="str">
        <f>IF(AND($BZ$7&gt;0,OutputOsiris!$A321&lt;&gt;"9999999"),VLOOKUP(OutputOsiris!A321,$BW$9:$BZ$1008,4,FALSE),"")</f>
        <v/>
      </c>
      <c r="AA321" s="47" t="str">
        <f t="shared" si="186"/>
        <v/>
      </c>
      <c r="AB321" s="47">
        <f t="shared" si="187"/>
        <v>0</v>
      </c>
      <c r="AC321" s="47">
        <f t="shared" si="188"/>
        <v>0</v>
      </c>
      <c r="AD321" s="47" t="str">
        <f t="shared" si="189"/>
        <v/>
      </c>
      <c r="AE321" s="48" t="str">
        <f>IF(ISBLANK(AF321),"",VLOOKUP(AD321,OutputOsiris!$A$9:$A$1008,1,FALSE))</f>
        <v/>
      </c>
      <c r="AF321" s="111"/>
      <c r="AG321" s="78"/>
      <c r="AH321" s="148" t="str">
        <f t="shared" si="163"/>
        <v/>
      </c>
      <c r="AI321" s="47" t="str">
        <f t="shared" si="190"/>
        <v/>
      </c>
      <c r="AJ321" s="48" t="str">
        <f>IF(ISBLANK(AK321),"",VLOOKUP(AI321,OutputOsiris!$A$9:$A$1008,1,FALSE))</f>
        <v/>
      </c>
      <c r="AK321" s="112"/>
      <c r="AL321" s="78"/>
      <c r="AM321" s="148" t="str">
        <f t="shared" si="164"/>
        <v/>
      </c>
      <c r="AN321" s="47" t="str">
        <f t="shared" si="191"/>
        <v/>
      </c>
      <c r="AO321" s="48" t="str">
        <f>IF(ISBLANK(AP321),"",VLOOKUP(AN321,OutputOsiris!$A$9:$A$1008,1,FALSE))</f>
        <v/>
      </c>
      <c r="AP321" s="111"/>
      <c r="AQ321" s="78"/>
      <c r="AR321" s="148" t="str">
        <f t="shared" si="165"/>
        <v/>
      </c>
      <c r="AS321" s="47" t="str">
        <f t="shared" si="192"/>
        <v/>
      </c>
      <c r="AT321" s="48" t="str">
        <f>IF(ISBLANK(AU321),"",VLOOKUP(AS321,OutputOsiris!$A$9:$A$1008,1,FALSE))</f>
        <v/>
      </c>
      <c r="AU321" s="111"/>
      <c r="AV321" s="78"/>
      <c r="AW321" s="148" t="str">
        <f t="shared" si="166"/>
        <v/>
      </c>
      <c r="AX321" s="47" t="str">
        <f t="shared" si="193"/>
        <v/>
      </c>
      <c r="AY321" s="48" t="str">
        <f>IF(ISBLANK(AZ321),"",VLOOKUP(AX321,OutputOsiris!$A$9:$A$1008,1,FALSE))</f>
        <v/>
      </c>
      <c r="AZ321" s="111"/>
      <c r="BA321" s="78"/>
      <c r="BB321" s="148" t="str">
        <f t="shared" si="167"/>
        <v/>
      </c>
      <c r="BC321" s="47" t="str">
        <f t="shared" si="194"/>
        <v/>
      </c>
      <c r="BD321" s="48" t="str">
        <f>IF(ISBLANK(BE321),"",VLOOKUP(BC321,OutputOsiris!$A$9:$A$1008,1,FALSE))</f>
        <v/>
      </c>
      <c r="BE321" s="111"/>
      <c r="BF321" s="78"/>
      <c r="BG321" s="148" t="str">
        <f t="shared" si="168"/>
        <v/>
      </c>
      <c r="BH321" s="47" t="str">
        <f t="shared" si="195"/>
        <v/>
      </c>
      <c r="BI321" s="48" t="str">
        <f>IF(ISBLANK(BJ321),"",VLOOKUP(BH321,OutputOsiris!$A$9:$A$1008,1,FALSE))</f>
        <v/>
      </c>
      <c r="BJ321" s="111"/>
      <c r="BK321" s="78"/>
      <c r="BL321" s="148" t="str">
        <f t="shared" si="169"/>
        <v/>
      </c>
      <c r="BM321" s="47" t="str">
        <f t="shared" si="196"/>
        <v/>
      </c>
      <c r="BN321" s="48" t="str">
        <f>IF(ISBLANK(BO321),"",VLOOKUP(BM321,OutputOsiris!$A$9:$A$1008,1,FALSE))</f>
        <v/>
      </c>
      <c r="BO321" s="111"/>
      <c r="BP321" s="78"/>
      <c r="BQ321" s="148" t="str">
        <f t="shared" si="170"/>
        <v/>
      </c>
      <c r="BR321" s="47" t="str">
        <f t="shared" si="197"/>
        <v/>
      </c>
      <c r="BS321" s="48" t="str">
        <f>IF(ISBLANK(BT321),"",VLOOKUP(BR321,OutputOsiris!$A$9:$A$1008,1,FALSE))</f>
        <v/>
      </c>
      <c r="BT321" s="111"/>
      <c r="BU321" s="78"/>
      <c r="BV321" s="148" t="str">
        <f t="shared" si="171"/>
        <v/>
      </c>
      <c r="BW321" s="47" t="str">
        <f t="shared" si="198"/>
        <v/>
      </c>
      <c r="BX321" s="48" t="str">
        <f>IF(ISBLANK(BY321),"",VLOOKUP(BW321,OutputOsiris!$A$9:$A$1008,1,FALSE))</f>
        <v/>
      </c>
      <c r="BY321" s="111"/>
      <c r="BZ321" s="78"/>
      <c r="CA321" s="148" t="str">
        <f t="shared" si="172"/>
        <v/>
      </c>
    </row>
    <row r="322" spans="1:79" x14ac:dyDescent="0.2">
      <c r="A322" s="47" t="str">
        <f>IF($H$1="Score",IF(OutputOsiris!A322&lt;&gt;"9999999",OutputOsiris!A322,""),"")</f>
        <v/>
      </c>
      <c r="B322" s="76" t="str">
        <f t="shared" si="173"/>
        <v/>
      </c>
      <c r="C322" s="143" t="str">
        <f t="shared" si="174"/>
        <v/>
      </c>
      <c r="D322" s="47" t="str">
        <f>IF($H$1="Cijfer",IF(OutputOsiris!A322&lt;&gt;"9999999",OutputOsiris!A322,""),"")</f>
        <v/>
      </c>
      <c r="E322" s="76" t="str">
        <f t="shared" si="175"/>
        <v/>
      </c>
      <c r="F322" s="143" t="str">
        <f t="shared" si="176"/>
        <v/>
      </c>
      <c r="G322" s="47" t="str">
        <f>IF(ISBLANK(OutputOsiris!B322),"",OutputOsiris!B322)</f>
        <v/>
      </c>
      <c r="H322" s="47">
        <f>IF(AND($AG$7&gt;0,OutputOsiris!$A322&lt;&gt;"9999999"),VLOOKUP(OutputOsiris!A322,$AD$9:$AG$1008,4,FALSE),"")</f>
        <v>0</v>
      </c>
      <c r="I322" s="47">
        <f t="shared" si="177"/>
        <v>0</v>
      </c>
      <c r="J322" s="47">
        <f>IF(AND($AL$7&gt;0,OutputOsiris!$A322&lt;&gt;"9999999"),VLOOKUP(OutputOsiris!A322,$AI$9:$AL$1008,4,FALSE),"")</f>
        <v>0</v>
      </c>
      <c r="K322" s="47">
        <f t="shared" si="178"/>
        <v>0</v>
      </c>
      <c r="L322" s="47" t="str">
        <f>IF(AND($AQ$7&gt;0,OutputOsiris!$A322&lt;&gt;"9999999"),VLOOKUP(OutputOsiris!A322,$AN$9:$AQ$1008,4,FALSE),"")</f>
        <v/>
      </c>
      <c r="M322" s="47" t="str">
        <f t="shared" si="179"/>
        <v/>
      </c>
      <c r="N322" s="47" t="str">
        <f>IF(AND($AV$7&gt;0,OutputOsiris!$A322&lt;&gt;"9999999"),VLOOKUP(OutputOsiris!A322,$AS$9:$AV$1008,4,FALSE),"")</f>
        <v/>
      </c>
      <c r="O322" s="47" t="str">
        <f t="shared" si="180"/>
        <v/>
      </c>
      <c r="P322" s="47" t="str">
        <f>IF(AND($BA$7&gt;0,OutputOsiris!$A322&lt;&gt;"9999999"),VLOOKUP(OutputOsiris!A322,$AX$9:$BA$1008,4,FALSE),"")</f>
        <v/>
      </c>
      <c r="Q322" s="47" t="str">
        <f t="shared" si="181"/>
        <v/>
      </c>
      <c r="R322" s="47" t="str">
        <f>IF(AND($BF$7&gt;0,OutputOsiris!$A322&lt;&gt;"9999999"),VLOOKUP(OutputOsiris!A322,$BC$9:$BF$1008,4,FALSE),"")</f>
        <v/>
      </c>
      <c r="S322" s="47" t="str">
        <f t="shared" si="182"/>
        <v/>
      </c>
      <c r="T322" s="47" t="str">
        <f>IF(AND($BK$7&gt;0,OutputOsiris!$A322&lt;&gt;"9999999"),VLOOKUP(OutputOsiris!A322,$BH$9:$BK$1008,4,FALSE),"")</f>
        <v/>
      </c>
      <c r="U322" s="47" t="str">
        <f t="shared" si="183"/>
        <v/>
      </c>
      <c r="V322" s="47" t="str">
        <f>IF(AND($BP$7&gt;0,OutputOsiris!$A322&lt;&gt;"9999999"),VLOOKUP(OutputOsiris!A322,$BM$9:$BP$1008,4,FALSE),"")</f>
        <v/>
      </c>
      <c r="W322" s="47" t="str">
        <f t="shared" si="184"/>
        <v/>
      </c>
      <c r="X322" s="47" t="str">
        <f>IF(AND($BU$7&gt;0,OutputOsiris!$A322&lt;&gt;"9999999"),VLOOKUP(OutputOsiris!A322,$BR$9:$BU$1008,4,FALSE),"")</f>
        <v/>
      </c>
      <c r="Y322" s="47" t="str">
        <f t="shared" si="185"/>
        <v/>
      </c>
      <c r="Z322" s="47" t="str">
        <f>IF(AND($BZ$7&gt;0,OutputOsiris!$A322&lt;&gt;"9999999"),VLOOKUP(OutputOsiris!A322,$BW$9:$BZ$1008,4,FALSE),"")</f>
        <v/>
      </c>
      <c r="AA322" s="47" t="str">
        <f t="shared" si="186"/>
        <v/>
      </c>
      <c r="AB322" s="47">
        <f t="shared" si="187"/>
        <v>0</v>
      </c>
      <c r="AC322" s="47">
        <f t="shared" si="188"/>
        <v>0</v>
      </c>
      <c r="AD322" s="47" t="str">
        <f t="shared" si="189"/>
        <v/>
      </c>
      <c r="AE322" s="48" t="str">
        <f>IF(ISBLANK(AF322),"",VLOOKUP(AD322,OutputOsiris!$A$9:$A$1008,1,FALSE))</f>
        <v/>
      </c>
      <c r="AF322" s="111"/>
      <c r="AG322" s="78"/>
      <c r="AH322" s="148" t="str">
        <f t="shared" si="163"/>
        <v/>
      </c>
      <c r="AI322" s="47" t="str">
        <f t="shared" si="190"/>
        <v/>
      </c>
      <c r="AJ322" s="48" t="str">
        <f>IF(ISBLANK(AK322),"",VLOOKUP(AI322,OutputOsiris!$A$9:$A$1008,1,FALSE))</f>
        <v/>
      </c>
      <c r="AK322" s="112"/>
      <c r="AL322" s="78"/>
      <c r="AM322" s="148" t="str">
        <f t="shared" si="164"/>
        <v/>
      </c>
      <c r="AN322" s="47" t="str">
        <f t="shared" si="191"/>
        <v/>
      </c>
      <c r="AO322" s="48" t="str">
        <f>IF(ISBLANK(AP322),"",VLOOKUP(AN322,OutputOsiris!$A$9:$A$1008,1,FALSE))</f>
        <v/>
      </c>
      <c r="AP322" s="111"/>
      <c r="AQ322" s="78"/>
      <c r="AR322" s="148" t="str">
        <f t="shared" si="165"/>
        <v/>
      </c>
      <c r="AS322" s="47" t="str">
        <f t="shared" si="192"/>
        <v/>
      </c>
      <c r="AT322" s="48" t="str">
        <f>IF(ISBLANK(AU322),"",VLOOKUP(AS322,OutputOsiris!$A$9:$A$1008,1,FALSE))</f>
        <v/>
      </c>
      <c r="AU322" s="111"/>
      <c r="AV322" s="78"/>
      <c r="AW322" s="148" t="str">
        <f t="shared" si="166"/>
        <v/>
      </c>
      <c r="AX322" s="47" t="str">
        <f t="shared" si="193"/>
        <v/>
      </c>
      <c r="AY322" s="48" t="str">
        <f>IF(ISBLANK(AZ322),"",VLOOKUP(AX322,OutputOsiris!$A$9:$A$1008,1,FALSE))</f>
        <v/>
      </c>
      <c r="AZ322" s="111"/>
      <c r="BA322" s="78"/>
      <c r="BB322" s="148" t="str">
        <f t="shared" si="167"/>
        <v/>
      </c>
      <c r="BC322" s="47" t="str">
        <f t="shared" si="194"/>
        <v/>
      </c>
      <c r="BD322" s="48" t="str">
        <f>IF(ISBLANK(BE322),"",VLOOKUP(BC322,OutputOsiris!$A$9:$A$1008,1,FALSE))</f>
        <v/>
      </c>
      <c r="BE322" s="111"/>
      <c r="BF322" s="78"/>
      <c r="BG322" s="148" t="str">
        <f t="shared" si="168"/>
        <v/>
      </c>
      <c r="BH322" s="47" t="str">
        <f t="shared" si="195"/>
        <v/>
      </c>
      <c r="BI322" s="48" t="str">
        <f>IF(ISBLANK(BJ322),"",VLOOKUP(BH322,OutputOsiris!$A$9:$A$1008,1,FALSE))</f>
        <v/>
      </c>
      <c r="BJ322" s="111"/>
      <c r="BK322" s="78"/>
      <c r="BL322" s="148" t="str">
        <f t="shared" si="169"/>
        <v/>
      </c>
      <c r="BM322" s="47" t="str">
        <f t="shared" si="196"/>
        <v/>
      </c>
      <c r="BN322" s="48" t="str">
        <f>IF(ISBLANK(BO322),"",VLOOKUP(BM322,OutputOsiris!$A$9:$A$1008,1,FALSE))</f>
        <v/>
      </c>
      <c r="BO322" s="111"/>
      <c r="BP322" s="78"/>
      <c r="BQ322" s="148" t="str">
        <f t="shared" si="170"/>
        <v/>
      </c>
      <c r="BR322" s="47" t="str">
        <f t="shared" si="197"/>
        <v/>
      </c>
      <c r="BS322" s="48" t="str">
        <f>IF(ISBLANK(BT322),"",VLOOKUP(BR322,OutputOsiris!$A$9:$A$1008,1,FALSE))</f>
        <v/>
      </c>
      <c r="BT322" s="111"/>
      <c r="BU322" s="78"/>
      <c r="BV322" s="148" t="str">
        <f t="shared" si="171"/>
        <v/>
      </c>
      <c r="BW322" s="47" t="str">
        <f t="shared" si="198"/>
        <v/>
      </c>
      <c r="BX322" s="48" t="str">
        <f>IF(ISBLANK(BY322),"",VLOOKUP(BW322,OutputOsiris!$A$9:$A$1008,1,FALSE))</f>
        <v/>
      </c>
      <c r="BY322" s="111"/>
      <c r="BZ322" s="78"/>
      <c r="CA322" s="148" t="str">
        <f t="shared" si="172"/>
        <v/>
      </c>
    </row>
    <row r="323" spans="1:79" x14ac:dyDescent="0.2">
      <c r="A323" s="47" t="str">
        <f>IF($H$1="Score",IF(OutputOsiris!A323&lt;&gt;"9999999",OutputOsiris!A323,""),"")</f>
        <v/>
      </c>
      <c r="B323" s="76" t="str">
        <f t="shared" si="173"/>
        <v/>
      </c>
      <c r="C323" s="143" t="str">
        <f t="shared" si="174"/>
        <v/>
      </c>
      <c r="D323" s="47" t="str">
        <f>IF($H$1="Cijfer",IF(OutputOsiris!A323&lt;&gt;"9999999",OutputOsiris!A323,""),"")</f>
        <v/>
      </c>
      <c r="E323" s="76" t="str">
        <f t="shared" si="175"/>
        <v/>
      </c>
      <c r="F323" s="143" t="str">
        <f t="shared" si="176"/>
        <v/>
      </c>
      <c r="G323" s="47" t="str">
        <f>IF(ISBLANK(OutputOsiris!B323),"",OutputOsiris!B323)</f>
        <v/>
      </c>
      <c r="H323" s="47">
        <f>IF(AND($AG$7&gt;0,OutputOsiris!$A323&lt;&gt;"9999999"),VLOOKUP(OutputOsiris!A323,$AD$9:$AG$1008,4,FALSE),"")</f>
        <v>0</v>
      </c>
      <c r="I323" s="47">
        <f t="shared" si="177"/>
        <v>0</v>
      </c>
      <c r="J323" s="47">
        <f>IF(AND($AL$7&gt;0,OutputOsiris!$A323&lt;&gt;"9999999"),VLOOKUP(OutputOsiris!A323,$AI$9:$AL$1008,4,FALSE),"")</f>
        <v>0</v>
      </c>
      <c r="K323" s="47">
        <f t="shared" si="178"/>
        <v>0</v>
      </c>
      <c r="L323" s="47" t="str">
        <f>IF(AND($AQ$7&gt;0,OutputOsiris!$A323&lt;&gt;"9999999"),VLOOKUP(OutputOsiris!A323,$AN$9:$AQ$1008,4,FALSE),"")</f>
        <v/>
      </c>
      <c r="M323" s="47" t="str">
        <f t="shared" si="179"/>
        <v/>
      </c>
      <c r="N323" s="47" t="str">
        <f>IF(AND($AV$7&gt;0,OutputOsiris!$A323&lt;&gt;"9999999"),VLOOKUP(OutputOsiris!A323,$AS$9:$AV$1008,4,FALSE),"")</f>
        <v/>
      </c>
      <c r="O323" s="47" t="str">
        <f t="shared" si="180"/>
        <v/>
      </c>
      <c r="P323" s="47" t="str">
        <f>IF(AND($BA$7&gt;0,OutputOsiris!$A323&lt;&gt;"9999999"),VLOOKUP(OutputOsiris!A323,$AX$9:$BA$1008,4,FALSE),"")</f>
        <v/>
      </c>
      <c r="Q323" s="47" t="str">
        <f t="shared" si="181"/>
        <v/>
      </c>
      <c r="R323" s="47" t="str">
        <f>IF(AND($BF$7&gt;0,OutputOsiris!$A323&lt;&gt;"9999999"),VLOOKUP(OutputOsiris!A323,$BC$9:$BF$1008,4,FALSE),"")</f>
        <v/>
      </c>
      <c r="S323" s="47" t="str">
        <f t="shared" si="182"/>
        <v/>
      </c>
      <c r="T323" s="47" t="str">
        <f>IF(AND($BK$7&gt;0,OutputOsiris!$A323&lt;&gt;"9999999"),VLOOKUP(OutputOsiris!A323,$BH$9:$BK$1008,4,FALSE),"")</f>
        <v/>
      </c>
      <c r="U323" s="47" t="str">
        <f t="shared" si="183"/>
        <v/>
      </c>
      <c r="V323" s="47" t="str">
        <f>IF(AND($BP$7&gt;0,OutputOsiris!$A323&lt;&gt;"9999999"),VLOOKUP(OutputOsiris!A323,$BM$9:$BP$1008,4,FALSE),"")</f>
        <v/>
      </c>
      <c r="W323" s="47" t="str">
        <f t="shared" si="184"/>
        <v/>
      </c>
      <c r="X323" s="47" t="str">
        <f>IF(AND($BU$7&gt;0,OutputOsiris!$A323&lt;&gt;"9999999"),VLOOKUP(OutputOsiris!A323,$BR$9:$BU$1008,4,FALSE),"")</f>
        <v/>
      </c>
      <c r="Y323" s="47" t="str">
        <f t="shared" si="185"/>
        <v/>
      </c>
      <c r="Z323" s="47" t="str">
        <f>IF(AND($BZ$7&gt;0,OutputOsiris!$A323&lt;&gt;"9999999"),VLOOKUP(OutputOsiris!A323,$BW$9:$BZ$1008,4,FALSE),"")</f>
        <v/>
      </c>
      <c r="AA323" s="47" t="str">
        <f t="shared" si="186"/>
        <v/>
      </c>
      <c r="AB323" s="47">
        <f t="shared" si="187"/>
        <v>0</v>
      </c>
      <c r="AC323" s="47">
        <f t="shared" si="188"/>
        <v>0</v>
      </c>
      <c r="AD323" s="47" t="str">
        <f t="shared" si="189"/>
        <v/>
      </c>
      <c r="AE323" s="48" t="str">
        <f>IF(ISBLANK(AF323),"",VLOOKUP(AD323,OutputOsiris!$A$9:$A$1008,1,FALSE))</f>
        <v/>
      </c>
      <c r="AF323" s="111"/>
      <c r="AG323" s="78"/>
      <c r="AH323" s="148" t="str">
        <f t="shared" si="163"/>
        <v/>
      </c>
      <c r="AI323" s="47" t="str">
        <f t="shared" si="190"/>
        <v/>
      </c>
      <c r="AJ323" s="48" t="str">
        <f>IF(ISBLANK(AK323),"",VLOOKUP(AI323,OutputOsiris!$A$9:$A$1008,1,FALSE))</f>
        <v/>
      </c>
      <c r="AK323" s="112"/>
      <c r="AL323" s="78"/>
      <c r="AM323" s="148" t="str">
        <f t="shared" si="164"/>
        <v/>
      </c>
      <c r="AN323" s="47" t="str">
        <f t="shared" si="191"/>
        <v/>
      </c>
      <c r="AO323" s="48" t="str">
        <f>IF(ISBLANK(AP323),"",VLOOKUP(AN323,OutputOsiris!$A$9:$A$1008,1,FALSE))</f>
        <v/>
      </c>
      <c r="AP323" s="111"/>
      <c r="AQ323" s="78"/>
      <c r="AR323" s="148" t="str">
        <f t="shared" si="165"/>
        <v/>
      </c>
      <c r="AS323" s="47" t="str">
        <f t="shared" si="192"/>
        <v/>
      </c>
      <c r="AT323" s="48" t="str">
        <f>IF(ISBLANK(AU323),"",VLOOKUP(AS323,OutputOsiris!$A$9:$A$1008,1,FALSE))</f>
        <v/>
      </c>
      <c r="AU323" s="111"/>
      <c r="AV323" s="78"/>
      <c r="AW323" s="148" t="str">
        <f t="shared" si="166"/>
        <v/>
      </c>
      <c r="AX323" s="47" t="str">
        <f t="shared" si="193"/>
        <v/>
      </c>
      <c r="AY323" s="48" t="str">
        <f>IF(ISBLANK(AZ323),"",VLOOKUP(AX323,OutputOsiris!$A$9:$A$1008,1,FALSE))</f>
        <v/>
      </c>
      <c r="AZ323" s="111"/>
      <c r="BA323" s="78"/>
      <c r="BB323" s="148" t="str">
        <f t="shared" si="167"/>
        <v/>
      </c>
      <c r="BC323" s="47" t="str">
        <f t="shared" si="194"/>
        <v/>
      </c>
      <c r="BD323" s="48" t="str">
        <f>IF(ISBLANK(BE323),"",VLOOKUP(BC323,OutputOsiris!$A$9:$A$1008,1,FALSE))</f>
        <v/>
      </c>
      <c r="BE323" s="111"/>
      <c r="BF323" s="78"/>
      <c r="BG323" s="148" t="str">
        <f t="shared" si="168"/>
        <v/>
      </c>
      <c r="BH323" s="47" t="str">
        <f t="shared" si="195"/>
        <v/>
      </c>
      <c r="BI323" s="48" t="str">
        <f>IF(ISBLANK(BJ323),"",VLOOKUP(BH323,OutputOsiris!$A$9:$A$1008,1,FALSE))</f>
        <v/>
      </c>
      <c r="BJ323" s="111"/>
      <c r="BK323" s="78"/>
      <c r="BL323" s="148" t="str">
        <f t="shared" si="169"/>
        <v/>
      </c>
      <c r="BM323" s="47" t="str">
        <f t="shared" si="196"/>
        <v/>
      </c>
      <c r="BN323" s="48" t="str">
        <f>IF(ISBLANK(BO323),"",VLOOKUP(BM323,OutputOsiris!$A$9:$A$1008,1,FALSE))</f>
        <v/>
      </c>
      <c r="BO323" s="111"/>
      <c r="BP323" s="78"/>
      <c r="BQ323" s="148" t="str">
        <f t="shared" si="170"/>
        <v/>
      </c>
      <c r="BR323" s="47" t="str">
        <f t="shared" si="197"/>
        <v/>
      </c>
      <c r="BS323" s="48" t="str">
        <f>IF(ISBLANK(BT323),"",VLOOKUP(BR323,OutputOsiris!$A$9:$A$1008,1,FALSE))</f>
        <v/>
      </c>
      <c r="BT323" s="111"/>
      <c r="BU323" s="78"/>
      <c r="BV323" s="148" t="str">
        <f t="shared" si="171"/>
        <v/>
      </c>
      <c r="BW323" s="47" t="str">
        <f t="shared" si="198"/>
        <v/>
      </c>
      <c r="BX323" s="48" t="str">
        <f>IF(ISBLANK(BY323),"",VLOOKUP(BW323,OutputOsiris!$A$9:$A$1008,1,FALSE))</f>
        <v/>
      </c>
      <c r="BY323" s="111"/>
      <c r="BZ323" s="78"/>
      <c r="CA323" s="148" t="str">
        <f t="shared" si="172"/>
        <v/>
      </c>
    </row>
    <row r="324" spans="1:79" x14ac:dyDescent="0.2">
      <c r="A324" s="47" t="str">
        <f>IF($H$1="Score",IF(OutputOsiris!A324&lt;&gt;"9999999",OutputOsiris!A324,""),"")</f>
        <v/>
      </c>
      <c r="B324" s="76" t="str">
        <f t="shared" si="173"/>
        <v/>
      </c>
      <c r="C324" s="143" t="str">
        <f t="shared" si="174"/>
        <v/>
      </c>
      <c r="D324" s="47" t="str">
        <f>IF($H$1="Cijfer",IF(OutputOsiris!A324&lt;&gt;"9999999",OutputOsiris!A324,""),"")</f>
        <v/>
      </c>
      <c r="E324" s="76" t="str">
        <f t="shared" si="175"/>
        <v/>
      </c>
      <c r="F324" s="143" t="str">
        <f t="shared" si="176"/>
        <v/>
      </c>
      <c r="G324" s="47" t="str">
        <f>IF(ISBLANK(OutputOsiris!B324),"",OutputOsiris!B324)</f>
        <v/>
      </c>
      <c r="H324" s="47">
        <f>IF(AND($AG$7&gt;0,OutputOsiris!$A324&lt;&gt;"9999999"),VLOOKUP(OutputOsiris!A324,$AD$9:$AG$1008,4,FALSE),"")</f>
        <v>0</v>
      </c>
      <c r="I324" s="47">
        <f t="shared" si="177"/>
        <v>0</v>
      </c>
      <c r="J324" s="47">
        <f>IF(AND($AL$7&gt;0,OutputOsiris!$A324&lt;&gt;"9999999"),VLOOKUP(OutputOsiris!A324,$AI$9:$AL$1008,4,FALSE),"")</f>
        <v>0</v>
      </c>
      <c r="K324" s="47">
        <f t="shared" si="178"/>
        <v>0</v>
      </c>
      <c r="L324" s="47" t="str">
        <f>IF(AND($AQ$7&gt;0,OutputOsiris!$A324&lt;&gt;"9999999"),VLOOKUP(OutputOsiris!A324,$AN$9:$AQ$1008,4,FALSE),"")</f>
        <v/>
      </c>
      <c r="M324" s="47" t="str">
        <f t="shared" si="179"/>
        <v/>
      </c>
      <c r="N324" s="47" t="str">
        <f>IF(AND($AV$7&gt;0,OutputOsiris!$A324&lt;&gt;"9999999"),VLOOKUP(OutputOsiris!A324,$AS$9:$AV$1008,4,FALSE),"")</f>
        <v/>
      </c>
      <c r="O324" s="47" t="str">
        <f t="shared" si="180"/>
        <v/>
      </c>
      <c r="P324" s="47" t="str">
        <f>IF(AND($BA$7&gt;0,OutputOsiris!$A324&lt;&gt;"9999999"),VLOOKUP(OutputOsiris!A324,$AX$9:$BA$1008,4,FALSE),"")</f>
        <v/>
      </c>
      <c r="Q324" s="47" t="str">
        <f t="shared" si="181"/>
        <v/>
      </c>
      <c r="R324" s="47" t="str">
        <f>IF(AND($BF$7&gt;0,OutputOsiris!$A324&lt;&gt;"9999999"),VLOOKUP(OutputOsiris!A324,$BC$9:$BF$1008,4,FALSE),"")</f>
        <v/>
      </c>
      <c r="S324" s="47" t="str">
        <f t="shared" si="182"/>
        <v/>
      </c>
      <c r="T324" s="47" t="str">
        <f>IF(AND($BK$7&gt;0,OutputOsiris!$A324&lt;&gt;"9999999"),VLOOKUP(OutputOsiris!A324,$BH$9:$BK$1008,4,FALSE),"")</f>
        <v/>
      </c>
      <c r="U324" s="47" t="str">
        <f t="shared" si="183"/>
        <v/>
      </c>
      <c r="V324" s="47" t="str">
        <f>IF(AND($BP$7&gt;0,OutputOsiris!$A324&lt;&gt;"9999999"),VLOOKUP(OutputOsiris!A324,$BM$9:$BP$1008,4,FALSE),"")</f>
        <v/>
      </c>
      <c r="W324" s="47" t="str">
        <f t="shared" si="184"/>
        <v/>
      </c>
      <c r="X324" s="47" t="str">
        <f>IF(AND($BU$7&gt;0,OutputOsiris!$A324&lt;&gt;"9999999"),VLOOKUP(OutputOsiris!A324,$BR$9:$BU$1008,4,FALSE),"")</f>
        <v/>
      </c>
      <c r="Y324" s="47" t="str">
        <f t="shared" si="185"/>
        <v/>
      </c>
      <c r="Z324" s="47" t="str">
        <f>IF(AND($BZ$7&gt;0,OutputOsiris!$A324&lt;&gt;"9999999"),VLOOKUP(OutputOsiris!A324,$BW$9:$BZ$1008,4,FALSE),"")</f>
        <v/>
      </c>
      <c r="AA324" s="47" t="str">
        <f t="shared" si="186"/>
        <v/>
      </c>
      <c r="AB324" s="47">
        <f t="shared" si="187"/>
        <v>0</v>
      </c>
      <c r="AC324" s="47">
        <f t="shared" si="188"/>
        <v>0</v>
      </c>
      <c r="AD324" s="47" t="str">
        <f t="shared" si="189"/>
        <v/>
      </c>
      <c r="AE324" s="48" t="str">
        <f>IF(ISBLANK(AF324),"",VLOOKUP(AD324,OutputOsiris!$A$9:$A$1008,1,FALSE))</f>
        <v/>
      </c>
      <c r="AF324" s="111"/>
      <c r="AG324" s="78"/>
      <c r="AH324" s="148" t="str">
        <f t="shared" si="163"/>
        <v/>
      </c>
      <c r="AI324" s="47" t="str">
        <f t="shared" si="190"/>
        <v/>
      </c>
      <c r="AJ324" s="48" t="str">
        <f>IF(ISBLANK(AK324),"",VLOOKUP(AI324,OutputOsiris!$A$9:$A$1008,1,FALSE))</f>
        <v/>
      </c>
      <c r="AK324" s="112"/>
      <c r="AL324" s="78"/>
      <c r="AM324" s="148" t="str">
        <f t="shared" si="164"/>
        <v/>
      </c>
      <c r="AN324" s="47" t="str">
        <f t="shared" si="191"/>
        <v/>
      </c>
      <c r="AO324" s="48" t="str">
        <f>IF(ISBLANK(AP324),"",VLOOKUP(AN324,OutputOsiris!$A$9:$A$1008,1,FALSE))</f>
        <v/>
      </c>
      <c r="AP324" s="111"/>
      <c r="AQ324" s="78"/>
      <c r="AR324" s="148" t="str">
        <f t="shared" si="165"/>
        <v/>
      </c>
      <c r="AS324" s="47" t="str">
        <f t="shared" si="192"/>
        <v/>
      </c>
      <c r="AT324" s="48" t="str">
        <f>IF(ISBLANK(AU324),"",VLOOKUP(AS324,OutputOsiris!$A$9:$A$1008,1,FALSE))</f>
        <v/>
      </c>
      <c r="AU324" s="111"/>
      <c r="AV324" s="78"/>
      <c r="AW324" s="148" t="str">
        <f t="shared" si="166"/>
        <v/>
      </c>
      <c r="AX324" s="47" t="str">
        <f t="shared" si="193"/>
        <v/>
      </c>
      <c r="AY324" s="48" t="str">
        <f>IF(ISBLANK(AZ324),"",VLOOKUP(AX324,OutputOsiris!$A$9:$A$1008,1,FALSE))</f>
        <v/>
      </c>
      <c r="AZ324" s="111"/>
      <c r="BA324" s="78"/>
      <c r="BB324" s="148" t="str">
        <f t="shared" si="167"/>
        <v/>
      </c>
      <c r="BC324" s="47" t="str">
        <f t="shared" si="194"/>
        <v/>
      </c>
      <c r="BD324" s="48" t="str">
        <f>IF(ISBLANK(BE324),"",VLOOKUP(BC324,OutputOsiris!$A$9:$A$1008,1,FALSE))</f>
        <v/>
      </c>
      <c r="BE324" s="111"/>
      <c r="BF324" s="78"/>
      <c r="BG324" s="148" t="str">
        <f t="shared" si="168"/>
        <v/>
      </c>
      <c r="BH324" s="47" t="str">
        <f t="shared" si="195"/>
        <v/>
      </c>
      <c r="BI324" s="48" t="str">
        <f>IF(ISBLANK(BJ324),"",VLOOKUP(BH324,OutputOsiris!$A$9:$A$1008,1,FALSE))</f>
        <v/>
      </c>
      <c r="BJ324" s="111"/>
      <c r="BK324" s="78"/>
      <c r="BL324" s="148" t="str">
        <f t="shared" si="169"/>
        <v/>
      </c>
      <c r="BM324" s="47" t="str">
        <f t="shared" si="196"/>
        <v/>
      </c>
      <c r="BN324" s="48" t="str">
        <f>IF(ISBLANK(BO324),"",VLOOKUP(BM324,OutputOsiris!$A$9:$A$1008,1,FALSE))</f>
        <v/>
      </c>
      <c r="BO324" s="111"/>
      <c r="BP324" s="78"/>
      <c r="BQ324" s="148" t="str">
        <f t="shared" si="170"/>
        <v/>
      </c>
      <c r="BR324" s="47" t="str">
        <f t="shared" si="197"/>
        <v/>
      </c>
      <c r="BS324" s="48" t="str">
        <f>IF(ISBLANK(BT324),"",VLOOKUP(BR324,OutputOsiris!$A$9:$A$1008,1,FALSE))</f>
        <v/>
      </c>
      <c r="BT324" s="111"/>
      <c r="BU324" s="78"/>
      <c r="BV324" s="148" t="str">
        <f t="shared" si="171"/>
        <v/>
      </c>
      <c r="BW324" s="47" t="str">
        <f t="shared" si="198"/>
        <v/>
      </c>
      <c r="BX324" s="48" t="str">
        <f>IF(ISBLANK(BY324),"",VLOOKUP(BW324,OutputOsiris!$A$9:$A$1008,1,FALSE))</f>
        <v/>
      </c>
      <c r="BY324" s="111"/>
      <c r="BZ324" s="78"/>
      <c r="CA324" s="148" t="str">
        <f t="shared" si="172"/>
        <v/>
      </c>
    </row>
    <row r="325" spans="1:79" x14ac:dyDescent="0.2">
      <c r="A325" s="47" t="str">
        <f>IF($H$1="Score",IF(OutputOsiris!A325&lt;&gt;"9999999",OutputOsiris!A325,""),"")</f>
        <v/>
      </c>
      <c r="B325" s="76" t="str">
        <f t="shared" si="173"/>
        <v/>
      </c>
      <c r="C325" s="143" t="str">
        <f t="shared" si="174"/>
        <v/>
      </c>
      <c r="D325" s="47" t="str">
        <f>IF($H$1="Cijfer",IF(OutputOsiris!A325&lt;&gt;"9999999",OutputOsiris!A325,""),"")</f>
        <v/>
      </c>
      <c r="E325" s="76" t="str">
        <f t="shared" si="175"/>
        <v/>
      </c>
      <c r="F325" s="143" t="str">
        <f t="shared" si="176"/>
        <v/>
      </c>
      <c r="G325" s="47" t="str">
        <f>IF(ISBLANK(OutputOsiris!B325),"",OutputOsiris!B325)</f>
        <v/>
      </c>
      <c r="H325" s="47">
        <f>IF(AND($AG$7&gt;0,OutputOsiris!$A325&lt;&gt;"9999999"),VLOOKUP(OutputOsiris!A325,$AD$9:$AG$1008,4,FALSE),"")</f>
        <v>0</v>
      </c>
      <c r="I325" s="47">
        <f t="shared" si="177"/>
        <v>0</v>
      </c>
      <c r="J325" s="47">
        <f>IF(AND($AL$7&gt;0,OutputOsiris!$A325&lt;&gt;"9999999"),VLOOKUP(OutputOsiris!A325,$AI$9:$AL$1008,4,FALSE),"")</f>
        <v>0</v>
      </c>
      <c r="K325" s="47">
        <f t="shared" si="178"/>
        <v>0</v>
      </c>
      <c r="L325" s="47" t="str">
        <f>IF(AND($AQ$7&gt;0,OutputOsiris!$A325&lt;&gt;"9999999"),VLOOKUP(OutputOsiris!A325,$AN$9:$AQ$1008,4,FALSE),"")</f>
        <v/>
      </c>
      <c r="M325" s="47" t="str">
        <f t="shared" si="179"/>
        <v/>
      </c>
      <c r="N325" s="47" t="str">
        <f>IF(AND($AV$7&gt;0,OutputOsiris!$A325&lt;&gt;"9999999"),VLOOKUP(OutputOsiris!A325,$AS$9:$AV$1008,4,FALSE),"")</f>
        <v/>
      </c>
      <c r="O325" s="47" t="str">
        <f t="shared" si="180"/>
        <v/>
      </c>
      <c r="P325" s="47" t="str">
        <f>IF(AND($BA$7&gt;0,OutputOsiris!$A325&lt;&gt;"9999999"),VLOOKUP(OutputOsiris!A325,$AX$9:$BA$1008,4,FALSE),"")</f>
        <v/>
      </c>
      <c r="Q325" s="47" t="str">
        <f t="shared" si="181"/>
        <v/>
      </c>
      <c r="R325" s="47" t="str">
        <f>IF(AND($BF$7&gt;0,OutputOsiris!$A325&lt;&gt;"9999999"),VLOOKUP(OutputOsiris!A325,$BC$9:$BF$1008,4,FALSE),"")</f>
        <v/>
      </c>
      <c r="S325" s="47" t="str">
        <f t="shared" si="182"/>
        <v/>
      </c>
      <c r="T325" s="47" t="str">
        <f>IF(AND($BK$7&gt;0,OutputOsiris!$A325&lt;&gt;"9999999"),VLOOKUP(OutputOsiris!A325,$BH$9:$BK$1008,4,FALSE),"")</f>
        <v/>
      </c>
      <c r="U325" s="47" t="str">
        <f t="shared" si="183"/>
        <v/>
      </c>
      <c r="V325" s="47" t="str">
        <f>IF(AND($BP$7&gt;0,OutputOsiris!$A325&lt;&gt;"9999999"),VLOOKUP(OutputOsiris!A325,$BM$9:$BP$1008,4,FALSE),"")</f>
        <v/>
      </c>
      <c r="W325" s="47" t="str">
        <f t="shared" si="184"/>
        <v/>
      </c>
      <c r="X325" s="47" t="str">
        <f>IF(AND($BU$7&gt;0,OutputOsiris!$A325&lt;&gt;"9999999"),VLOOKUP(OutputOsiris!A325,$BR$9:$BU$1008,4,FALSE),"")</f>
        <v/>
      </c>
      <c r="Y325" s="47" t="str">
        <f t="shared" si="185"/>
        <v/>
      </c>
      <c r="Z325" s="47" t="str">
        <f>IF(AND($BZ$7&gt;0,OutputOsiris!$A325&lt;&gt;"9999999"),VLOOKUP(OutputOsiris!A325,$BW$9:$BZ$1008,4,FALSE),"")</f>
        <v/>
      </c>
      <c r="AA325" s="47" t="str">
        <f t="shared" si="186"/>
        <v/>
      </c>
      <c r="AB325" s="47">
        <f t="shared" si="187"/>
        <v>0</v>
      </c>
      <c r="AC325" s="47">
        <f t="shared" si="188"/>
        <v>0</v>
      </c>
      <c r="AD325" s="47" t="str">
        <f t="shared" si="189"/>
        <v/>
      </c>
      <c r="AE325" s="48" t="str">
        <f>IF(ISBLANK(AF325),"",VLOOKUP(AD325,OutputOsiris!$A$9:$A$1008,1,FALSE))</f>
        <v/>
      </c>
      <c r="AF325" s="111"/>
      <c r="AG325" s="78"/>
      <c r="AH325" s="148" t="str">
        <f t="shared" si="163"/>
        <v/>
      </c>
      <c r="AI325" s="47" t="str">
        <f t="shared" si="190"/>
        <v/>
      </c>
      <c r="AJ325" s="48" t="str">
        <f>IF(ISBLANK(AK325),"",VLOOKUP(AI325,OutputOsiris!$A$9:$A$1008,1,FALSE))</f>
        <v/>
      </c>
      <c r="AK325" s="112"/>
      <c r="AL325" s="78"/>
      <c r="AM325" s="148" t="str">
        <f t="shared" si="164"/>
        <v/>
      </c>
      <c r="AN325" s="47" t="str">
        <f t="shared" si="191"/>
        <v/>
      </c>
      <c r="AO325" s="48" t="str">
        <f>IF(ISBLANK(AP325),"",VLOOKUP(AN325,OutputOsiris!$A$9:$A$1008,1,FALSE))</f>
        <v/>
      </c>
      <c r="AP325" s="111"/>
      <c r="AQ325" s="78"/>
      <c r="AR325" s="148" t="str">
        <f t="shared" si="165"/>
        <v/>
      </c>
      <c r="AS325" s="47" t="str">
        <f t="shared" si="192"/>
        <v/>
      </c>
      <c r="AT325" s="48" t="str">
        <f>IF(ISBLANK(AU325),"",VLOOKUP(AS325,OutputOsiris!$A$9:$A$1008,1,FALSE))</f>
        <v/>
      </c>
      <c r="AU325" s="111"/>
      <c r="AV325" s="78"/>
      <c r="AW325" s="148" t="str">
        <f t="shared" si="166"/>
        <v/>
      </c>
      <c r="AX325" s="47" t="str">
        <f t="shared" si="193"/>
        <v/>
      </c>
      <c r="AY325" s="48" t="str">
        <f>IF(ISBLANK(AZ325),"",VLOOKUP(AX325,OutputOsiris!$A$9:$A$1008,1,FALSE))</f>
        <v/>
      </c>
      <c r="AZ325" s="111"/>
      <c r="BA325" s="78"/>
      <c r="BB325" s="148" t="str">
        <f t="shared" si="167"/>
        <v/>
      </c>
      <c r="BC325" s="47" t="str">
        <f t="shared" si="194"/>
        <v/>
      </c>
      <c r="BD325" s="48" t="str">
        <f>IF(ISBLANK(BE325),"",VLOOKUP(BC325,OutputOsiris!$A$9:$A$1008,1,FALSE))</f>
        <v/>
      </c>
      <c r="BE325" s="111"/>
      <c r="BF325" s="78"/>
      <c r="BG325" s="148" t="str">
        <f t="shared" si="168"/>
        <v/>
      </c>
      <c r="BH325" s="47" t="str">
        <f t="shared" si="195"/>
        <v/>
      </c>
      <c r="BI325" s="48" t="str">
        <f>IF(ISBLANK(BJ325),"",VLOOKUP(BH325,OutputOsiris!$A$9:$A$1008,1,FALSE))</f>
        <v/>
      </c>
      <c r="BJ325" s="111"/>
      <c r="BK325" s="78"/>
      <c r="BL325" s="148" t="str">
        <f t="shared" si="169"/>
        <v/>
      </c>
      <c r="BM325" s="47" t="str">
        <f t="shared" si="196"/>
        <v/>
      </c>
      <c r="BN325" s="48" t="str">
        <f>IF(ISBLANK(BO325),"",VLOOKUP(BM325,OutputOsiris!$A$9:$A$1008,1,FALSE))</f>
        <v/>
      </c>
      <c r="BO325" s="111"/>
      <c r="BP325" s="78"/>
      <c r="BQ325" s="148" t="str">
        <f t="shared" si="170"/>
        <v/>
      </c>
      <c r="BR325" s="47" t="str">
        <f t="shared" si="197"/>
        <v/>
      </c>
      <c r="BS325" s="48" t="str">
        <f>IF(ISBLANK(BT325),"",VLOOKUP(BR325,OutputOsiris!$A$9:$A$1008,1,FALSE))</f>
        <v/>
      </c>
      <c r="BT325" s="111"/>
      <c r="BU325" s="78"/>
      <c r="BV325" s="148" t="str">
        <f t="shared" si="171"/>
        <v/>
      </c>
      <c r="BW325" s="47" t="str">
        <f t="shared" si="198"/>
        <v/>
      </c>
      <c r="BX325" s="48" t="str">
        <f>IF(ISBLANK(BY325),"",VLOOKUP(BW325,OutputOsiris!$A$9:$A$1008,1,FALSE))</f>
        <v/>
      </c>
      <c r="BY325" s="111"/>
      <c r="BZ325" s="78"/>
      <c r="CA325" s="148" t="str">
        <f t="shared" si="172"/>
        <v/>
      </c>
    </row>
    <row r="326" spans="1:79" x14ac:dyDescent="0.2">
      <c r="A326" s="47" t="str">
        <f>IF($H$1="Score",IF(OutputOsiris!A326&lt;&gt;"9999999",OutputOsiris!A326,""),"")</f>
        <v/>
      </c>
      <c r="B326" s="76" t="str">
        <f t="shared" si="173"/>
        <v/>
      </c>
      <c r="C326" s="143" t="str">
        <f t="shared" si="174"/>
        <v/>
      </c>
      <c r="D326" s="47" t="str">
        <f>IF($H$1="Cijfer",IF(OutputOsiris!A326&lt;&gt;"9999999",OutputOsiris!A326,""),"")</f>
        <v/>
      </c>
      <c r="E326" s="76" t="str">
        <f t="shared" si="175"/>
        <v/>
      </c>
      <c r="F326" s="143" t="str">
        <f t="shared" si="176"/>
        <v/>
      </c>
      <c r="G326" s="47" t="str">
        <f>IF(ISBLANK(OutputOsiris!B326),"",OutputOsiris!B326)</f>
        <v/>
      </c>
      <c r="H326" s="47">
        <f>IF(AND($AG$7&gt;0,OutputOsiris!$A326&lt;&gt;"9999999"),VLOOKUP(OutputOsiris!A326,$AD$9:$AG$1008,4,FALSE),"")</f>
        <v>0</v>
      </c>
      <c r="I326" s="47">
        <f t="shared" si="177"/>
        <v>0</v>
      </c>
      <c r="J326" s="47">
        <f>IF(AND($AL$7&gt;0,OutputOsiris!$A326&lt;&gt;"9999999"),VLOOKUP(OutputOsiris!A326,$AI$9:$AL$1008,4,FALSE),"")</f>
        <v>0</v>
      </c>
      <c r="K326" s="47">
        <f t="shared" si="178"/>
        <v>0</v>
      </c>
      <c r="L326" s="47" t="str">
        <f>IF(AND($AQ$7&gt;0,OutputOsiris!$A326&lt;&gt;"9999999"),VLOOKUP(OutputOsiris!A326,$AN$9:$AQ$1008,4,FALSE),"")</f>
        <v/>
      </c>
      <c r="M326" s="47" t="str">
        <f t="shared" si="179"/>
        <v/>
      </c>
      <c r="N326" s="47" t="str">
        <f>IF(AND($AV$7&gt;0,OutputOsiris!$A326&lt;&gt;"9999999"),VLOOKUP(OutputOsiris!A326,$AS$9:$AV$1008,4,FALSE),"")</f>
        <v/>
      </c>
      <c r="O326" s="47" t="str">
        <f t="shared" si="180"/>
        <v/>
      </c>
      <c r="P326" s="47" t="str">
        <f>IF(AND($BA$7&gt;0,OutputOsiris!$A326&lt;&gt;"9999999"),VLOOKUP(OutputOsiris!A326,$AX$9:$BA$1008,4,FALSE),"")</f>
        <v/>
      </c>
      <c r="Q326" s="47" t="str">
        <f t="shared" si="181"/>
        <v/>
      </c>
      <c r="R326" s="47" t="str">
        <f>IF(AND($BF$7&gt;0,OutputOsiris!$A326&lt;&gt;"9999999"),VLOOKUP(OutputOsiris!A326,$BC$9:$BF$1008,4,FALSE),"")</f>
        <v/>
      </c>
      <c r="S326" s="47" t="str">
        <f t="shared" si="182"/>
        <v/>
      </c>
      <c r="T326" s="47" t="str">
        <f>IF(AND($BK$7&gt;0,OutputOsiris!$A326&lt;&gt;"9999999"),VLOOKUP(OutputOsiris!A326,$BH$9:$BK$1008,4,FALSE),"")</f>
        <v/>
      </c>
      <c r="U326" s="47" t="str">
        <f t="shared" si="183"/>
        <v/>
      </c>
      <c r="V326" s="47" t="str">
        <f>IF(AND($BP$7&gt;0,OutputOsiris!$A326&lt;&gt;"9999999"),VLOOKUP(OutputOsiris!A326,$BM$9:$BP$1008,4,FALSE),"")</f>
        <v/>
      </c>
      <c r="W326" s="47" t="str">
        <f t="shared" si="184"/>
        <v/>
      </c>
      <c r="X326" s="47" t="str">
        <f>IF(AND($BU$7&gt;0,OutputOsiris!$A326&lt;&gt;"9999999"),VLOOKUP(OutputOsiris!A326,$BR$9:$BU$1008,4,FALSE),"")</f>
        <v/>
      </c>
      <c r="Y326" s="47" t="str">
        <f t="shared" si="185"/>
        <v/>
      </c>
      <c r="Z326" s="47" t="str">
        <f>IF(AND($BZ$7&gt;0,OutputOsiris!$A326&lt;&gt;"9999999"),VLOOKUP(OutputOsiris!A326,$BW$9:$BZ$1008,4,FALSE),"")</f>
        <v/>
      </c>
      <c r="AA326" s="47" t="str">
        <f t="shared" si="186"/>
        <v/>
      </c>
      <c r="AB326" s="47">
        <f t="shared" si="187"/>
        <v>0</v>
      </c>
      <c r="AC326" s="47">
        <f t="shared" si="188"/>
        <v>0</v>
      </c>
      <c r="AD326" s="47" t="str">
        <f t="shared" si="189"/>
        <v/>
      </c>
      <c r="AE326" s="48" t="str">
        <f>IF(ISBLANK(AF326),"",VLOOKUP(AD326,OutputOsiris!$A$9:$A$1008,1,FALSE))</f>
        <v/>
      </c>
      <c r="AF326" s="111"/>
      <c r="AG326" s="78"/>
      <c r="AH326" s="148" t="str">
        <f t="shared" si="163"/>
        <v/>
      </c>
      <c r="AI326" s="47" t="str">
        <f t="shared" si="190"/>
        <v/>
      </c>
      <c r="AJ326" s="48" t="str">
        <f>IF(ISBLANK(AK326),"",VLOOKUP(AI326,OutputOsiris!$A$9:$A$1008,1,FALSE))</f>
        <v/>
      </c>
      <c r="AK326" s="112"/>
      <c r="AL326" s="78"/>
      <c r="AM326" s="148" t="str">
        <f t="shared" si="164"/>
        <v/>
      </c>
      <c r="AN326" s="47" t="str">
        <f t="shared" si="191"/>
        <v/>
      </c>
      <c r="AO326" s="48" t="str">
        <f>IF(ISBLANK(AP326),"",VLOOKUP(AN326,OutputOsiris!$A$9:$A$1008,1,FALSE))</f>
        <v/>
      </c>
      <c r="AP326" s="111"/>
      <c r="AQ326" s="78"/>
      <c r="AR326" s="148" t="str">
        <f t="shared" si="165"/>
        <v/>
      </c>
      <c r="AS326" s="47" t="str">
        <f t="shared" si="192"/>
        <v/>
      </c>
      <c r="AT326" s="48" t="str">
        <f>IF(ISBLANK(AU326),"",VLOOKUP(AS326,OutputOsiris!$A$9:$A$1008,1,FALSE))</f>
        <v/>
      </c>
      <c r="AU326" s="111"/>
      <c r="AV326" s="78"/>
      <c r="AW326" s="148" t="str">
        <f t="shared" si="166"/>
        <v/>
      </c>
      <c r="AX326" s="47" t="str">
        <f t="shared" si="193"/>
        <v/>
      </c>
      <c r="AY326" s="48" t="str">
        <f>IF(ISBLANK(AZ326),"",VLOOKUP(AX326,OutputOsiris!$A$9:$A$1008,1,FALSE))</f>
        <v/>
      </c>
      <c r="AZ326" s="111"/>
      <c r="BA326" s="78"/>
      <c r="BB326" s="148" t="str">
        <f t="shared" si="167"/>
        <v/>
      </c>
      <c r="BC326" s="47" t="str">
        <f t="shared" si="194"/>
        <v/>
      </c>
      <c r="BD326" s="48" t="str">
        <f>IF(ISBLANK(BE326),"",VLOOKUP(BC326,OutputOsiris!$A$9:$A$1008,1,FALSE))</f>
        <v/>
      </c>
      <c r="BE326" s="111"/>
      <c r="BF326" s="78"/>
      <c r="BG326" s="148" t="str">
        <f t="shared" si="168"/>
        <v/>
      </c>
      <c r="BH326" s="47" t="str">
        <f t="shared" si="195"/>
        <v/>
      </c>
      <c r="BI326" s="48" t="str">
        <f>IF(ISBLANK(BJ326),"",VLOOKUP(BH326,OutputOsiris!$A$9:$A$1008,1,FALSE))</f>
        <v/>
      </c>
      <c r="BJ326" s="111"/>
      <c r="BK326" s="78"/>
      <c r="BL326" s="148" t="str">
        <f t="shared" si="169"/>
        <v/>
      </c>
      <c r="BM326" s="47" t="str">
        <f t="shared" si="196"/>
        <v/>
      </c>
      <c r="BN326" s="48" t="str">
        <f>IF(ISBLANK(BO326),"",VLOOKUP(BM326,OutputOsiris!$A$9:$A$1008,1,FALSE))</f>
        <v/>
      </c>
      <c r="BO326" s="111"/>
      <c r="BP326" s="78"/>
      <c r="BQ326" s="148" t="str">
        <f t="shared" si="170"/>
        <v/>
      </c>
      <c r="BR326" s="47" t="str">
        <f t="shared" si="197"/>
        <v/>
      </c>
      <c r="BS326" s="48" t="str">
        <f>IF(ISBLANK(BT326),"",VLOOKUP(BR326,OutputOsiris!$A$9:$A$1008,1,FALSE))</f>
        <v/>
      </c>
      <c r="BT326" s="111"/>
      <c r="BU326" s="78"/>
      <c r="BV326" s="148" t="str">
        <f t="shared" si="171"/>
        <v/>
      </c>
      <c r="BW326" s="47" t="str">
        <f t="shared" si="198"/>
        <v/>
      </c>
      <c r="BX326" s="48" t="str">
        <f>IF(ISBLANK(BY326),"",VLOOKUP(BW326,OutputOsiris!$A$9:$A$1008,1,FALSE))</f>
        <v/>
      </c>
      <c r="BY326" s="111"/>
      <c r="BZ326" s="78"/>
      <c r="CA326" s="148" t="str">
        <f t="shared" si="172"/>
        <v/>
      </c>
    </row>
    <row r="327" spans="1:79" x14ac:dyDescent="0.2">
      <c r="A327" s="47" t="str">
        <f>IF($H$1="Score",IF(OutputOsiris!A327&lt;&gt;"9999999",OutputOsiris!A327,""),"")</f>
        <v/>
      </c>
      <c r="B327" s="76" t="str">
        <f t="shared" si="173"/>
        <v/>
      </c>
      <c r="C327" s="143" t="str">
        <f t="shared" si="174"/>
        <v/>
      </c>
      <c r="D327" s="47" t="str">
        <f>IF($H$1="Cijfer",IF(OutputOsiris!A327&lt;&gt;"9999999",OutputOsiris!A327,""),"")</f>
        <v/>
      </c>
      <c r="E327" s="76" t="str">
        <f t="shared" si="175"/>
        <v/>
      </c>
      <c r="F327" s="143" t="str">
        <f t="shared" si="176"/>
        <v/>
      </c>
      <c r="G327" s="47" t="str">
        <f>IF(ISBLANK(OutputOsiris!B327),"",OutputOsiris!B327)</f>
        <v/>
      </c>
      <c r="H327" s="47">
        <f>IF(AND($AG$7&gt;0,OutputOsiris!$A327&lt;&gt;"9999999"),VLOOKUP(OutputOsiris!A327,$AD$9:$AG$1008,4,FALSE),"")</f>
        <v>0</v>
      </c>
      <c r="I327" s="47">
        <f t="shared" si="177"/>
        <v>0</v>
      </c>
      <c r="J327" s="47">
        <f>IF(AND($AL$7&gt;0,OutputOsiris!$A327&lt;&gt;"9999999"),VLOOKUP(OutputOsiris!A327,$AI$9:$AL$1008,4,FALSE),"")</f>
        <v>0</v>
      </c>
      <c r="K327" s="47">
        <f t="shared" si="178"/>
        <v>0</v>
      </c>
      <c r="L327" s="47" t="str">
        <f>IF(AND($AQ$7&gt;0,OutputOsiris!$A327&lt;&gt;"9999999"),VLOOKUP(OutputOsiris!A327,$AN$9:$AQ$1008,4,FALSE),"")</f>
        <v/>
      </c>
      <c r="M327" s="47" t="str">
        <f t="shared" si="179"/>
        <v/>
      </c>
      <c r="N327" s="47" t="str">
        <f>IF(AND($AV$7&gt;0,OutputOsiris!$A327&lt;&gt;"9999999"),VLOOKUP(OutputOsiris!A327,$AS$9:$AV$1008,4,FALSE),"")</f>
        <v/>
      </c>
      <c r="O327" s="47" t="str">
        <f t="shared" si="180"/>
        <v/>
      </c>
      <c r="P327" s="47" t="str">
        <f>IF(AND($BA$7&gt;0,OutputOsiris!$A327&lt;&gt;"9999999"),VLOOKUP(OutputOsiris!A327,$AX$9:$BA$1008,4,FALSE),"")</f>
        <v/>
      </c>
      <c r="Q327" s="47" t="str">
        <f t="shared" si="181"/>
        <v/>
      </c>
      <c r="R327" s="47" t="str">
        <f>IF(AND($BF$7&gt;0,OutputOsiris!$A327&lt;&gt;"9999999"),VLOOKUP(OutputOsiris!A327,$BC$9:$BF$1008,4,FALSE),"")</f>
        <v/>
      </c>
      <c r="S327" s="47" t="str">
        <f t="shared" si="182"/>
        <v/>
      </c>
      <c r="T327" s="47" t="str">
        <f>IF(AND($BK$7&gt;0,OutputOsiris!$A327&lt;&gt;"9999999"),VLOOKUP(OutputOsiris!A327,$BH$9:$BK$1008,4,FALSE),"")</f>
        <v/>
      </c>
      <c r="U327" s="47" t="str">
        <f t="shared" si="183"/>
        <v/>
      </c>
      <c r="V327" s="47" t="str">
        <f>IF(AND($BP$7&gt;0,OutputOsiris!$A327&lt;&gt;"9999999"),VLOOKUP(OutputOsiris!A327,$BM$9:$BP$1008,4,FALSE),"")</f>
        <v/>
      </c>
      <c r="W327" s="47" t="str">
        <f t="shared" si="184"/>
        <v/>
      </c>
      <c r="X327" s="47" t="str">
        <f>IF(AND($BU$7&gt;0,OutputOsiris!$A327&lt;&gt;"9999999"),VLOOKUP(OutputOsiris!A327,$BR$9:$BU$1008,4,FALSE),"")</f>
        <v/>
      </c>
      <c r="Y327" s="47" t="str">
        <f t="shared" si="185"/>
        <v/>
      </c>
      <c r="Z327" s="47" t="str">
        <f>IF(AND($BZ$7&gt;0,OutputOsiris!$A327&lt;&gt;"9999999"),VLOOKUP(OutputOsiris!A327,$BW$9:$BZ$1008,4,FALSE),"")</f>
        <v/>
      </c>
      <c r="AA327" s="47" t="str">
        <f t="shared" si="186"/>
        <v/>
      </c>
      <c r="AB327" s="47">
        <f t="shared" si="187"/>
        <v>0</v>
      </c>
      <c r="AC327" s="47">
        <f t="shared" si="188"/>
        <v>0</v>
      </c>
      <c r="AD327" s="47" t="str">
        <f t="shared" si="189"/>
        <v/>
      </c>
      <c r="AE327" s="48" t="str">
        <f>IF(ISBLANK(AF327),"",VLOOKUP(AD327,OutputOsiris!$A$9:$A$1008,1,FALSE))</f>
        <v/>
      </c>
      <c r="AF327" s="111"/>
      <c r="AG327" s="78"/>
      <c r="AH327" s="148" t="str">
        <f t="shared" si="163"/>
        <v/>
      </c>
      <c r="AI327" s="47" t="str">
        <f t="shared" si="190"/>
        <v/>
      </c>
      <c r="AJ327" s="48" t="str">
        <f>IF(ISBLANK(AK327),"",VLOOKUP(AI327,OutputOsiris!$A$9:$A$1008,1,FALSE))</f>
        <v/>
      </c>
      <c r="AK327" s="112"/>
      <c r="AL327" s="78"/>
      <c r="AM327" s="148" t="str">
        <f t="shared" si="164"/>
        <v/>
      </c>
      <c r="AN327" s="47" t="str">
        <f t="shared" si="191"/>
        <v/>
      </c>
      <c r="AO327" s="48" t="str">
        <f>IF(ISBLANK(AP327),"",VLOOKUP(AN327,OutputOsiris!$A$9:$A$1008,1,FALSE))</f>
        <v/>
      </c>
      <c r="AP327" s="111"/>
      <c r="AQ327" s="78"/>
      <c r="AR327" s="148" t="str">
        <f t="shared" si="165"/>
        <v/>
      </c>
      <c r="AS327" s="47" t="str">
        <f t="shared" si="192"/>
        <v/>
      </c>
      <c r="AT327" s="48" t="str">
        <f>IF(ISBLANK(AU327),"",VLOOKUP(AS327,OutputOsiris!$A$9:$A$1008,1,FALSE))</f>
        <v/>
      </c>
      <c r="AU327" s="111"/>
      <c r="AV327" s="78"/>
      <c r="AW327" s="148" t="str">
        <f t="shared" si="166"/>
        <v/>
      </c>
      <c r="AX327" s="47" t="str">
        <f t="shared" si="193"/>
        <v/>
      </c>
      <c r="AY327" s="48" t="str">
        <f>IF(ISBLANK(AZ327),"",VLOOKUP(AX327,OutputOsiris!$A$9:$A$1008,1,FALSE))</f>
        <v/>
      </c>
      <c r="AZ327" s="111"/>
      <c r="BA327" s="78"/>
      <c r="BB327" s="148" t="str">
        <f t="shared" si="167"/>
        <v/>
      </c>
      <c r="BC327" s="47" t="str">
        <f t="shared" si="194"/>
        <v/>
      </c>
      <c r="BD327" s="48" t="str">
        <f>IF(ISBLANK(BE327),"",VLOOKUP(BC327,OutputOsiris!$A$9:$A$1008,1,FALSE))</f>
        <v/>
      </c>
      <c r="BE327" s="111"/>
      <c r="BF327" s="78"/>
      <c r="BG327" s="148" t="str">
        <f t="shared" si="168"/>
        <v/>
      </c>
      <c r="BH327" s="47" t="str">
        <f t="shared" si="195"/>
        <v/>
      </c>
      <c r="BI327" s="48" t="str">
        <f>IF(ISBLANK(BJ327),"",VLOOKUP(BH327,OutputOsiris!$A$9:$A$1008,1,FALSE))</f>
        <v/>
      </c>
      <c r="BJ327" s="111"/>
      <c r="BK327" s="78"/>
      <c r="BL327" s="148" t="str">
        <f t="shared" si="169"/>
        <v/>
      </c>
      <c r="BM327" s="47" t="str">
        <f t="shared" si="196"/>
        <v/>
      </c>
      <c r="BN327" s="48" t="str">
        <f>IF(ISBLANK(BO327),"",VLOOKUP(BM327,OutputOsiris!$A$9:$A$1008,1,FALSE))</f>
        <v/>
      </c>
      <c r="BO327" s="111"/>
      <c r="BP327" s="78"/>
      <c r="BQ327" s="148" t="str">
        <f t="shared" si="170"/>
        <v/>
      </c>
      <c r="BR327" s="47" t="str">
        <f t="shared" si="197"/>
        <v/>
      </c>
      <c r="BS327" s="48" t="str">
        <f>IF(ISBLANK(BT327),"",VLOOKUP(BR327,OutputOsiris!$A$9:$A$1008,1,FALSE))</f>
        <v/>
      </c>
      <c r="BT327" s="111"/>
      <c r="BU327" s="78"/>
      <c r="BV327" s="148" t="str">
        <f t="shared" si="171"/>
        <v/>
      </c>
      <c r="BW327" s="47" t="str">
        <f t="shared" si="198"/>
        <v/>
      </c>
      <c r="BX327" s="48" t="str">
        <f>IF(ISBLANK(BY327),"",VLOOKUP(BW327,OutputOsiris!$A$9:$A$1008,1,FALSE))</f>
        <v/>
      </c>
      <c r="BY327" s="111"/>
      <c r="BZ327" s="78"/>
      <c r="CA327" s="148" t="str">
        <f t="shared" si="172"/>
        <v/>
      </c>
    </row>
    <row r="328" spans="1:79" x14ac:dyDescent="0.2">
      <c r="A328" s="47" t="str">
        <f>IF($H$1="Score",IF(OutputOsiris!A328&lt;&gt;"9999999",OutputOsiris!A328,""),"")</f>
        <v/>
      </c>
      <c r="B328" s="76" t="str">
        <f t="shared" si="173"/>
        <v/>
      </c>
      <c r="C328" s="143" t="str">
        <f t="shared" si="174"/>
        <v/>
      </c>
      <c r="D328" s="47" t="str">
        <f>IF($H$1="Cijfer",IF(OutputOsiris!A328&lt;&gt;"9999999",OutputOsiris!A328,""),"")</f>
        <v/>
      </c>
      <c r="E328" s="76" t="str">
        <f t="shared" si="175"/>
        <v/>
      </c>
      <c r="F328" s="143" t="str">
        <f t="shared" si="176"/>
        <v/>
      </c>
      <c r="G328" s="47" t="str">
        <f>IF(ISBLANK(OutputOsiris!B328),"",OutputOsiris!B328)</f>
        <v/>
      </c>
      <c r="H328" s="47">
        <f>IF(AND($AG$7&gt;0,OutputOsiris!$A328&lt;&gt;"9999999"),VLOOKUP(OutputOsiris!A328,$AD$9:$AG$1008,4,FALSE),"")</f>
        <v>0</v>
      </c>
      <c r="I328" s="47">
        <f t="shared" si="177"/>
        <v>0</v>
      </c>
      <c r="J328" s="47">
        <f>IF(AND($AL$7&gt;0,OutputOsiris!$A328&lt;&gt;"9999999"),VLOOKUP(OutputOsiris!A328,$AI$9:$AL$1008,4,FALSE),"")</f>
        <v>0</v>
      </c>
      <c r="K328" s="47">
        <f t="shared" si="178"/>
        <v>0</v>
      </c>
      <c r="L328" s="47" t="str">
        <f>IF(AND($AQ$7&gt;0,OutputOsiris!$A328&lt;&gt;"9999999"),VLOOKUP(OutputOsiris!A328,$AN$9:$AQ$1008,4,FALSE),"")</f>
        <v/>
      </c>
      <c r="M328" s="47" t="str">
        <f t="shared" si="179"/>
        <v/>
      </c>
      <c r="N328" s="47" t="str">
        <f>IF(AND($AV$7&gt;0,OutputOsiris!$A328&lt;&gt;"9999999"),VLOOKUP(OutputOsiris!A328,$AS$9:$AV$1008,4,FALSE),"")</f>
        <v/>
      </c>
      <c r="O328" s="47" t="str">
        <f t="shared" si="180"/>
        <v/>
      </c>
      <c r="P328" s="47" t="str">
        <f>IF(AND($BA$7&gt;0,OutputOsiris!$A328&lt;&gt;"9999999"),VLOOKUP(OutputOsiris!A328,$AX$9:$BA$1008,4,FALSE),"")</f>
        <v/>
      </c>
      <c r="Q328" s="47" t="str">
        <f t="shared" si="181"/>
        <v/>
      </c>
      <c r="R328" s="47" t="str">
        <f>IF(AND($BF$7&gt;0,OutputOsiris!$A328&lt;&gt;"9999999"),VLOOKUP(OutputOsiris!A328,$BC$9:$BF$1008,4,FALSE),"")</f>
        <v/>
      </c>
      <c r="S328" s="47" t="str">
        <f t="shared" si="182"/>
        <v/>
      </c>
      <c r="T328" s="47" t="str">
        <f>IF(AND($BK$7&gt;0,OutputOsiris!$A328&lt;&gt;"9999999"),VLOOKUP(OutputOsiris!A328,$BH$9:$BK$1008,4,FALSE),"")</f>
        <v/>
      </c>
      <c r="U328" s="47" t="str">
        <f t="shared" si="183"/>
        <v/>
      </c>
      <c r="V328" s="47" t="str">
        <f>IF(AND($BP$7&gt;0,OutputOsiris!$A328&lt;&gt;"9999999"),VLOOKUP(OutputOsiris!A328,$BM$9:$BP$1008,4,FALSE),"")</f>
        <v/>
      </c>
      <c r="W328" s="47" t="str">
        <f t="shared" si="184"/>
        <v/>
      </c>
      <c r="X328" s="47" t="str">
        <f>IF(AND($BU$7&gt;0,OutputOsiris!$A328&lt;&gt;"9999999"),VLOOKUP(OutputOsiris!A328,$BR$9:$BU$1008,4,FALSE),"")</f>
        <v/>
      </c>
      <c r="Y328" s="47" t="str">
        <f t="shared" si="185"/>
        <v/>
      </c>
      <c r="Z328" s="47" t="str">
        <f>IF(AND($BZ$7&gt;0,OutputOsiris!$A328&lt;&gt;"9999999"),VLOOKUP(OutputOsiris!A328,$BW$9:$BZ$1008,4,FALSE),"")</f>
        <v/>
      </c>
      <c r="AA328" s="47" t="str">
        <f t="shared" si="186"/>
        <v/>
      </c>
      <c r="AB328" s="47">
        <f t="shared" si="187"/>
        <v>0</v>
      </c>
      <c r="AC328" s="47">
        <f t="shared" si="188"/>
        <v>0</v>
      </c>
      <c r="AD328" s="47" t="str">
        <f t="shared" si="189"/>
        <v/>
      </c>
      <c r="AE328" s="48" t="str">
        <f>IF(ISBLANK(AF328),"",VLOOKUP(AD328,OutputOsiris!$A$9:$A$1008,1,FALSE))</f>
        <v/>
      </c>
      <c r="AF328" s="111"/>
      <c r="AG328" s="78"/>
      <c r="AH328" s="148" t="str">
        <f t="shared" si="163"/>
        <v/>
      </c>
      <c r="AI328" s="47" t="str">
        <f t="shared" si="190"/>
        <v/>
      </c>
      <c r="AJ328" s="48" t="str">
        <f>IF(ISBLANK(AK328),"",VLOOKUP(AI328,OutputOsiris!$A$9:$A$1008,1,FALSE))</f>
        <v/>
      </c>
      <c r="AK328" s="112"/>
      <c r="AL328" s="78"/>
      <c r="AM328" s="148" t="str">
        <f t="shared" si="164"/>
        <v/>
      </c>
      <c r="AN328" s="47" t="str">
        <f t="shared" si="191"/>
        <v/>
      </c>
      <c r="AO328" s="48" t="str">
        <f>IF(ISBLANK(AP328),"",VLOOKUP(AN328,OutputOsiris!$A$9:$A$1008,1,FALSE))</f>
        <v/>
      </c>
      <c r="AP328" s="111"/>
      <c r="AQ328" s="78"/>
      <c r="AR328" s="148" t="str">
        <f t="shared" si="165"/>
        <v/>
      </c>
      <c r="AS328" s="47" t="str">
        <f t="shared" si="192"/>
        <v/>
      </c>
      <c r="AT328" s="48" t="str">
        <f>IF(ISBLANK(AU328),"",VLOOKUP(AS328,OutputOsiris!$A$9:$A$1008,1,FALSE))</f>
        <v/>
      </c>
      <c r="AU328" s="111"/>
      <c r="AV328" s="78"/>
      <c r="AW328" s="148" t="str">
        <f t="shared" si="166"/>
        <v/>
      </c>
      <c r="AX328" s="47" t="str">
        <f t="shared" si="193"/>
        <v/>
      </c>
      <c r="AY328" s="48" t="str">
        <f>IF(ISBLANK(AZ328),"",VLOOKUP(AX328,OutputOsiris!$A$9:$A$1008,1,FALSE))</f>
        <v/>
      </c>
      <c r="AZ328" s="111"/>
      <c r="BA328" s="78"/>
      <c r="BB328" s="148" t="str">
        <f t="shared" si="167"/>
        <v/>
      </c>
      <c r="BC328" s="47" t="str">
        <f t="shared" si="194"/>
        <v/>
      </c>
      <c r="BD328" s="48" t="str">
        <f>IF(ISBLANK(BE328),"",VLOOKUP(BC328,OutputOsiris!$A$9:$A$1008,1,FALSE))</f>
        <v/>
      </c>
      <c r="BE328" s="111"/>
      <c r="BF328" s="78"/>
      <c r="BG328" s="148" t="str">
        <f t="shared" si="168"/>
        <v/>
      </c>
      <c r="BH328" s="47" t="str">
        <f t="shared" si="195"/>
        <v/>
      </c>
      <c r="BI328" s="48" t="str">
        <f>IF(ISBLANK(BJ328),"",VLOOKUP(BH328,OutputOsiris!$A$9:$A$1008,1,FALSE))</f>
        <v/>
      </c>
      <c r="BJ328" s="111"/>
      <c r="BK328" s="78"/>
      <c r="BL328" s="148" t="str">
        <f t="shared" si="169"/>
        <v/>
      </c>
      <c r="BM328" s="47" t="str">
        <f t="shared" si="196"/>
        <v/>
      </c>
      <c r="BN328" s="48" t="str">
        <f>IF(ISBLANK(BO328),"",VLOOKUP(BM328,OutputOsiris!$A$9:$A$1008,1,FALSE))</f>
        <v/>
      </c>
      <c r="BO328" s="111"/>
      <c r="BP328" s="78"/>
      <c r="BQ328" s="148" t="str">
        <f t="shared" si="170"/>
        <v/>
      </c>
      <c r="BR328" s="47" t="str">
        <f t="shared" si="197"/>
        <v/>
      </c>
      <c r="BS328" s="48" t="str">
        <f>IF(ISBLANK(BT328),"",VLOOKUP(BR328,OutputOsiris!$A$9:$A$1008,1,FALSE))</f>
        <v/>
      </c>
      <c r="BT328" s="111"/>
      <c r="BU328" s="78"/>
      <c r="BV328" s="148" t="str">
        <f t="shared" si="171"/>
        <v/>
      </c>
      <c r="BW328" s="47" t="str">
        <f t="shared" si="198"/>
        <v/>
      </c>
      <c r="BX328" s="48" t="str">
        <f>IF(ISBLANK(BY328),"",VLOOKUP(BW328,OutputOsiris!$A$9:$A$1008,1,FALSE))</f>
        <v/>
      </c>
      <c r="BY328" s="111"/>
      <c r="BZ328" s="78"/>
      <c r="CA328" s="148" t="str">
        <f t="shared" si="172"/>
        <v/>
      </c>
    </row>
    <row r="329" spans="1:79" x14ac:dyDescent="0.2">
      <c r="A329" s="47" t="str">
        <f>IF($H$1="Score",IF(OutputOsiris!A329&lt;&gt;"9999999",OutputOsiris!A329,""),"")</f>
        <v/>
      </c>
      <c r="B329" s="76" t="str">
        <f t="shared" si="173"/>
        <v/>
      </c>
      <c r="C329" s="143" t="str">
        <f t="shared" si="174"/>
        <v/>
      </c>
      <c r="D329" s="47" t="str">
        <f>IF($H$1="Cijfer",IF(OutputOsiris!A329&lt;&gt;"9999999",OutputOsiris!A329,""),"")</f>
        <v/>
      </c>
      <c r="E329" s="76" t="str">
        <f t="shared" si="175"/>
        <v/>
      </c>
      <c r="F329" s="143" t="str">
        <f t="shared" si="176"/>
        <v/>
      </c>
      <c r="G329" s="47" t="str">
        <f>IF(ISBLANK(OutputOsiris!B329),"",OutputOsiris!B329)</f>
        <v/>
      </c>
      <c r="H329" s="47">
        <f>IF(AND($AG$7&gt;0,OutputOsiris!$A329&lt;&gt;"9999999"),VLOOKUP(OutputOsiris!A329,$AD$9:$AG$1008,4,FALSE),"")</f>
        <v>0</v>
      </c>
      <c r="I329" s="47">
        <f t="shared" si="177"/>
        <v>0</v>
      </c>
      <c r="J329" s="47">
        <f>IF(AND($AL$7&gt;0,OutputOsiris!$A329&lt;&gt;"9999999"),VLOOKUP(OutputOsiris!A329,$AI$9:$AL$1008,4,FALSE),"")</f>
        <v>0</v>
      </c>
      <c r="K329" s="47">
        <f t="shared" si="178"/>
        <v>0</v>
      </c>
      <c r="L329" s="47" t="str">
        <f>IF(AND($AQ$7&gt;0,OutputOsiris!$A329&lt;&gt;"9999999"),VLOOKUP(OutputOsiris!A329,$AN$9:$AQ$1008,4,FALSE),"")</f>
        <v/>
      </c>
      <c r="M329" s="47" t="str">
        <f t="shared" si="179"/>
        <v/>
      </c>
      <c r="N329" s="47" t="str">
        <f>IF(AND($AV$7&gt;0,OutputOsiris!$A329&lt;&gt;"9999999"),VLOOKUP(OutputOsiris!A329,$AS$9:$AV$1008,4,FALSE),"")</f>
        <v/>
      </c>
      <c r="O329" s="47" t="str">
        <f t="shared" si="180"/>
        <v/>
      </c>
      <c r="P329" s="47" t="str">
        <f>IF(AND($BA$7&gt;0,OutputOsiris!$A329&lt;&gt;"9999999"),VLOOKUP(OutputOsiris!A329,$AX$9:$BA$1008,4,FALSE),"")</f>
        <v/>
      </c>
      <c r="Q329" s="47" t="str">
        <f t="shared" si="181"/>
        <v/>
      </c>
      <c r="R329" s="47" t="str">
        <f>IF(AND($BF$7&gt;0,OutputOsiris!$A329&lt;&gt;"9999999"),VLOOKUP(OutputOsiris!A329,$BC$9:$BF$1008,4,FALSE),"")</f>
        <v/>
      </c>
      <c r="S329" s="47" t="str">
        <f t="shared" si="182"/>
        <v/>
      </c>
      <c r="T329" s="47" t="str">
        <f>IF(AND($BK$7&gt;0,OutputOsiris!$A329&lt;&gt;"9999999"),VLOOKUP(OutputOsiris!A329,$BH$9:$BK$1008,4,FALSE),"")</f>
        <v/>
      </c>
      <c r="U329" s="47" t="str">
        <f t="shared" si="183"/>
        <v/>
      </c>
      <c r="V329" s="47" t="str">
        <f>IF(AND($BP$7&gt;0,OutputOsiris!$A329&lt;&gt;"9999999"),VLOOKUP(OutputOsiris!A329,$BM$9:$BP$1008,4,FALSE),"")</f>
        <v/>
      </c>
      <c r="W329" s="47" t="str">
        <f t="shared" si="184"/>
        <v/>
      </c>
      <c r="X329" s="47" t="str">
        <f>IF(AND($BU$7&gt;0,OutputOsiris!$A329&lt;&gt;"9999999"),VLOOKUP(OutputOsiris!A329,$BR$9:$BU$1008,4,FALSE),"")</f>
        <v/>
      </c>
      <c r="Y329" s="47" t="str">
        <f t="shared" si="185"/>
        <v/>
      </c>
      <c r="Z329" s="47" t="str">
        <f>IF(AND($BZ$7&gt;0,OutputOsiris!$A329&lt;&gt;"9999999"),VLOOKUP(OutputOsiris!A329,$BW$9:$BZ$1008,4,FALSE),"")</f>
        <v/>
      </c>
      <c r="AA329" s="47" t="str">
        <f t="shared" si="186"/>
        <v/>
      </c>
      <c r="AB329" s="47">
        <f t="shared" si="187"/>
        <v>0</v>
      </c>
      <c r="AC329" s="47">
        <f t="shared" si="188"/>
        <v>0</v>
      </c>
      <c r="AD329" s="47" t="str">
        <f t="shared" si="189"/>
        <v/>
      </c>
      <c r="AE329" s="48" t="str">
        <f>IF(ISBLANK(AF329),"",VLOOKUP(AD329,OutputOsiris!$A$9:$A$1008,1,FALSE))</f>
        <v/>
      </c>
      <c r="AF329" s="111"/>
      <c r="AG329" s="78"/>
      <c r="AH329" s="148" t="str">
        <f t="shared" ref="AH329:AH392" si="199">IF(ISBLANK(AF329),"",IF(ISERROR(AE329),"M",""))</f>
        <v/>
      </c>
      <c r="AI329" s="47" t="str">
        <f t="shared" si="190"/>
        <v/>
      </c>
      <c r="AJ329" s="48" t="str">
        <f>IF(ISBLANK(AK329),"",VLOOKUP(AI329,OutputOsiris!$A$9:$A$1008,1,FALSE))</f>
        <v/>
      </c>
      <c r="AK329" s="112"/>
      <c r="AL329" s="78"/>
      <c r="AM329" s="148" t="str">
        <f t="shared" ref="AM329:AM392" si="200">IF(ISBLANK(AK329),"",IF(ISERROR(AJ329),"M",""))</f>
        <v/>
      </c>
      <c r="AN329" s="47" t="str">
        <f t="shared" si="191"/>
        <v/>
      </c>
      <c r="AO329" s="48" t="str">
        <f>IF(ISBLANK(AP329),"",VLOOKUP(AN329,OutputOsiris!$A$9:$A$1008,1,FALSE))</f>
        <v/>
      </c>
      <c r="AP329" s="111"/>
      <c r="AQ329" s="78"/>
      <c r="AR329" s="148" t="str">
        <f t="shared" ref="AR329:AR392" si="201">IF(ISBLANK(AP329),"",IF(ISERROR(AO329),"M",""))</f>
        <v/>
      </c>
      <c r="AS329" s="47" t="str">
        <f t="shared" si="192"/>
        <v/>
      </c>
      <c r="AT329" s="48" t="str">
        <f>IF(ISBLANK(AU329),"",VLOOKUP(AS329,OutputOsiris!$A$9:$A$1008,1,FALSE))</f>
        <v/>
      </c>
      <c r="AU329" s="111"/>
      <c r="AV329" s="78"/>
      <c r="AW329" s="148" t="str">
        <f t="shared" ref="AW329:AW392" si="202">IF(ISBLANK(AU329),"",IF(ISERROR(AT329),"M",""))</f>
        <v/>
      </c>
      <c r="AX329" s="47" t="str">
        <f t="shared" si="193"/>
        <v/>
      </c>
      <c r="AY329" s="48" t="str">
        <f>IF(ISBLANK(AZ329),"",VLOOKUP(AX329,OutputOsiris!$A$9:$A$1008,1,FALSE))</f>
        <v/>
      </c>
      <c r="AZ329" s="111"/>
      <c r="BA329" s="78"/>
      <c r="BB329" s="148" t="str">
        <f t="shared" ref="BB329:BB392" si="203">IF(ISBLANK(AZ329),"",IF(ISERROR(AY329),"M",""))</f>
        <v/>
      </c>
      <c r="BC329" s="47" t="str">
        <f t="shared" si="194"/>
        <v/>
      </c>
      <c r="BD329" s="48" t="str">
        <f>IF(ISBLANK(BE329),"",VLOOKUP(BC329,OutputOsiris!$A$9:$A$1008,1,FALSE))</f>
        <v/>
      </c>
      <c r="BE329" s="111"/>
      <c r="BF329" s="78"/>
      <c r="BG329" s="148" t="str">
        <f t="shared" ref="BG329:BG392" si="204">IF(ISBLANK(BE329),"",IF(ISERROR(BD329),"M",""))</f>
        <v/>
      </c>
      <c r="BH329" s="47" t="str">
        <f t="shared" si="195"/>
        <v/>
      </c>
      <c r="BI329" s="48" t="str">
        <f>IF(ISBLANK(BJ329),"",VLOOKUP(BH329,OutputOsiris!$A$9:$A$1008,1,FALSE))</f>
        <v/>
      </c>
      <c r="BJ329" s="111"/>
      <c r="BK329" s="78"/>
      <c r="BL329" s="148" t="str">
        <f t="shared" ref="BL329:BL392" si="205">IF(ISBLANK(BJ329),"",IF(ISERROR(BI329),"M",""))</f>
        <v/>
      </c>
      <c r="BM329" s="47" t="str">
        <f t="shared" si="196"/>
        <v/>
      </c>
      <c r="BN329" s="48" t="str">
        <f>IF(ISBLANK(BO329),"",VLOOKUP(BM329,OutputOsiris!$A$9:$A$1008,1,FALSE))</f>
        <v/>
      </c>
      <c r="BO329" s="111"/>
      <c r="BP329" s="78"/>
      <c r="BQ329" s="148" t="str">
        <f t="shared" ref="BQ329:BQ392" si="206">IF(ISBLANK(BO329),"",IF(ISERROR(BN329),"M",""))</f>
        <v/>
      </c>
      <c r="BR329" s="47" t="str">
        <f t="shared" si="197"/>
        <v/>
      </c>
      <c r="BS329" s="48" t="str">
        <f>IF(ISBLANK(BT329),"",VLOOKUP(BR329,OutputOsiris!$A$9:$A$1008,1,FALSE))</f>
        <v/>
      </c>
      <c r="BT329" s="111"/>
      <c r="BU329" s="78"/>
      <c r="BV329" s="148" t="str">
        <f t="shared" ref="BV329:BV392" si="207">IF(ISBLANK(BT329),"",IF(ISERROR(BS329),"M",""))</f>
        <v/>
      </c>
      <c r="BW329" s="47" t="str">
        <f t="shared" si="198"/>
        <v/>
      </c>
      <c r="BX329" s="48" t="str">
        <f>IF(ISBLANK(BY329),"",VLOOKUP(BW329,OutputOsiris!$A$9:$A$1008,1,FALSE))</f>
        <v/>
      </c>
      <c r="BY329" s="111"/>
      <c r="BZ329" s="78"/>
      <c r="CA329" s="148" t="str">
        <f t="shared" ref="CA329:CA392" si="208">IF(ISBLANK(BY329),"",IF(ISERROR(BX329),"M",""))</f>
        <v/>
      </c>
    </row>
    <row r="330" spans="1:79" x14ac:dyDescent="0.2">
      <c r="A330" s="47" t="str">
        <f>IF($H$1="Score",IF(OutputOsiris!A330&lt;&gt;"9999999",OutputOsiris!A330,""),"")</f>
        <v/>
      </c>
      <c r="B330" s="76" t="str">
        <f t="shared" ref="B330:B393" si="209">IF($H$1="Score",IF(A330="","",IF(ISERROR(AB330),"MISSING",AB330)),"")</f>
        <v/>
      </c>
      <c r="C330" s="143" t="str">
        <f t="shared" ref="C330:C393" si="210">IF(ISNUMBER(B330),IF(OR(ISERROR(H330),ISERROR(J330),ISERROR(L330),ISERROR(N330),ISERROR(P330),ISERROR(R330),ISERROR(T330),ISERROR(V330),ISERROR(X330),ISERROR(Z330)),"M",""),"")</f>
        <v/>
      </c>
      <c r="D330" s="47" t="str">
        <f>IF($H$1="Cijfer",IF(OutputOsiris!A330&lt;&gt;"9999999",OutputOsiris!A330,""),"")</f>
        <v/>
      </c>
      <c r="E330" s="76" t="str">
        <f t="shared" ref="E330:E393" si="211">IF($H$1="Cijfer",IF(D330="","",IF(ISERROR(AC330),"MISSING",IF(OR(AND(I330&gt;0,I330&lt;$E$6),AND(K330&gt;0,K330&lt;$E$6),AND(M330&gt;0,M330&lt;$E$6),AND(O330&gt;0,O330&lt;$E$6),AND(Q330&gt;0,Q330&lt;$E$6),AND(S330&gt;0,S330&lt;$E$6),AND(U330&gt;0,U330&lt;$E$6),AND(W330&gt;0,W330&lt;$E$6),AND(Y330&gt;0,Y330&lt;$E$6),AND(AA330&gt;0,AA330&lt;$E$6),AND(O330&gt;0,O330&lt;$E$6)),"!",AC330))),"")</f>
        <v/>
      </c>
      <c r="F330" s="143" t="str">
        <f t="shared" ref="F330:F393" si="212">IF(ISNUMBER(E330),IF(OR(ISERROR(H330),ISERROR(J330),ISERROR(L330),ISERROR(N330),ISERROR(P330),ISERROR(R330),ISERROR(T330),ISERROR(V330),ISERROR(X330),ISERROR(Z330)),"M",""),"")</f>
        <v/>
      </c>
      <c r="G330" s="47" t="str">
        <f>IF(ISBLANK(OutputOsiris!B330),"",OutputOsiris!B330)</f>
        <v/>
      </c>
      <c r="H330" s="47">
        <f>IF(AND($AG$7&gt;0,OutputOsiris!$A330&lt;&gt;"9999999"),VLOOKUP(OutputOsiris!A330,$AD$9:$AG$1008,4,FALSE),"")</f>
        <v>0</v>
      </c>
      <c r="I330" s="47">
        <f t="shared" ref="I330:I393" si="213">IF(AND(ISERROR(H330),H$7="N"),0,H330)</f>
        <v>0</v>
      </c>
      <c r="J330" s="47">
        <f>IF(AND($AL$7&gt;0,OutputOsiris!$A330&lt;&gt;"9999999"),VLOOKUP(OutputOsiris!A330,$AI$9:$AL$1008,4,FALSE),"")</f>
        <v>0</v>
      </c>
      <c r="K330" s="47">
        <f t="shared" ref="K330:K393" si="214">IF(AND(ISERROR(J330),J$7="N"),0,J330)</f>
        <v>0</v>
      </c>
      <c r="L330" s="47" t="str">
        <f>IF(AND($AQ$7&gt;0,OutputOsiris!$A330&lt;&gt;"9999999"),VLOOKUP(OutputOsiris!A330,$AN$9:$AQ$1008,4,FALSE),"")</f>
        <v/>
      </c>
      <c r="M330" s="47" t="str">
        <f t="shared" ref="M330:M393" si="215">IF(AND(ISERROR(L330),L$7="N"),0,L330)</f>
        <v/>
      </c>
      <c r="N330" s="47" t="str">
        <f>IF(AND($AV$7&gt;0,OutputOsiris!$A330&lt;&gt;"9999999"),VLOOKUP(OutputOsiris!A330,$AS$9:$AV$1008,4,FALSE),"")</f>
        <v/>
      </c>
      <c r="O330" s="47" t="str">
        <f t="shared" ref="O330:O393" si="216">IF(AND(ISERROR(N330),N$7="N"),0,N330)</f>
        <v/>
      </c>
      <c r="P330" s="47" t="str">
        <f>IF(AND($BA$7&gt;0,OutputOsiris!$A330&lt;&gt;"9999999"),VLOOKUP(OutputOsiris!A330,$AX$9:$BA$1008,4,FALSE),"")</f>
        <v/>
      </c>
      <c r="Q330" s="47" t="str">
        <f t="shared" ref="Q330:Q393" si="217">IF(AND(ISERROR(P330),P$7="N"),0,P330)</f>
        <v/>
      </c>
      <c r="R330" s="47" t="str">
        <f>IF(AND($BF$7&gt;0,OutputOsiris!$A330&lt;&gt;"9999999"),VLOOKUP(OutputOsiris!A330,$BC$9:$BF$1008,4,FALSE),"")</f>
        <v/>
      </c>
      <c r="S330" s="47" t="str">
        <f t="shared" ref="S330:S393" si="218">IF(AND(ISERROR(R330),R$7="N"),0,R330)</f>
        <v/>
      </c>
      <c r="T330" s="47" t="str">
        <f>IF(AND($BK$7&gt;0,OutputOsiris!$A330&lt;&gt;"9999999"),VLOOKUP(OutputOsiris!A330,$BH$9:$BK$1008,4,FALSE),"")</f>
        <v/>
      </c>
      <c r="U330" s="47" t="str">
        <f t="shared" ref="U330:U393" si="219">IF(AND(ISERROR(T330),T$7="N"),0,T330)</f>
        <v/>
      </c>
      <c r="V330" s="47" t="str">
        <f>IF(AND($BP$7&gt;0,OutputOsiris!$A330&lt;&gt;"9999999"),VLOOKUP(OutputOsiris!A330,$BM$9:$BP$1008,4,FALSE),"")</f>
        <v/>
      </c>
      <c r="W330" s="47" t="str">
        <f t="shared" ref="W330:W393" si="220">IF(AND(ISERROR(V330),V$7="N"),0,V330)</f>
        <v/>
      </c>
      <c r="X330" s="47" t="str">
        <f>IF(AND($BU$7&gt;0,OutputOsiris!$A330&lt;&gt;"9999999"),VLOOKUP(OutputOsiris!A330,$BR$9:$BU$1008,4,FALSE),"")</f>
        <v/>
      </c>
      <c r="Y330" s="47" t="str">
        <f t="shared" ref="Y330:Y393" si="221">IF(AND(ISERROR(X330),X$7="N"),0,X330)</f>
        <v/>
      </c>
      <c r="Z330" s="47" t="str">
        <f>IF(AND($BZ$7&gt;0,OutputOsiris!$A330&lt;&gt;"9999999"),VLOOKUP(OutputOsiris!A330,$BW$9:$BZ$1008,4,FALSE),"")</f>
        <v/>
      </c>
      <c r="AA330" s="47" t="str">
        <f t="shared" ref="AA330:AA393" si="222">IF(AND(ISERROR(Z330),Z$7="N"),0,Z330)</f>
        <v/>
      </c>
      <c r="AB330" s="47">
        <f t="shared" ref="AB330:AB393" si="223">IF(I330="",0,I330*$AG$7)+IF(K330="",0,K330*$AL$7)+IF(M330="",0,M330*$AQ$7)+IF(O330="",0,O330*$AV$7)+IF(Q330="",0,Q330*$BA$7)+IF(S330="",0,S330*$BF$7)+IF(U330="",0,U330*$BK$7)+IF(W330="",0,W330*$BP$7)+IF(Y330="",0,Y330*$BU$7)+IF(AA330="",0,AA330*$BZ$7)</f>
        <v>0</v>
      </c>
      <c r="AC330" s="47">
        <f t="shared" ref="AC330:AC393" si="224">AB330/SUM($AG$7,$AL$7,$AQ$7,$AV$7,$BA$7,$BF$7,$BK$7,$BP$7,$BU$7,$BZ$7)</f>
        <v>0</v>
      </c>
      <c r="AD330" s="47" t="str">
        <f t="shared" ref="AD330:AD393" si="225">TEXT(RIGHT(TRIM(AF330),7),"0000000")</f>
        <v/>
      </c>
      <c r="AE330" s="48" t="str">
        <f>IF(ISBLANK(AF330),"",VLOOKUP(AD330,OutputOsiris!$A$9:$A$1008,1,FALSE))</f>
        <v/>
      </c>
      <c r="AF330" s="111"/>
      <c r="AG330" s="78"/>
      <c r="AH330" s="148" t="str">
        <f t="shared" si="199"/>
        <v/>
      </c>
      <c r="AI330" s="47" t="str">
        <f t="shared" ref="AI330:AI393" si="226">TEXT(RIGHT(TRIM(AK330),7),"0000000")</f>
        <v/>
      </c>
      <c r="AJ330" s="48" t="str">
        <f>IF(ISBLANK(AK330),"",VLOOKUP(AI330,OutputOsiris!$A$9:$A$1008,1,FALSE))</f>
        <v/>
      </c>
      <c r="AK330" s="112"/>
      <c r="AL330" s="78"/>
      <c r="AM330" s="148" t="str">
        <f t="shared" si="200"/>
        <v/>
      </c>
      <c r="AN330" s="47" t="str">
        <f t="shared" ref="AN330:AN393" si="227">TEXT(RIGHT(TRIM(AP330),7),"0000000")</f>
        <v/>
      </c>
      <c r="AO330" s="48" t="str">
        <f>IF(ISBLANK(AP330),"",VLOOKUP(AN330,OutputOsiris!$A$9:$A$1008,1,FALSE))</f>
        <v/>
      </c>
      <c r="AP330" s="111"/>
      <c r="AQ330" s="78"/>
      <c r="AR330" s="148" t="str">
        <f t="shared" si="201"/>
        <v/>
      </c>
      <c r="AS330" s="47" t="str">
        <f t="shared" ref="AS330:AS393" si="228">TEXT(RIGHT(TRIM(AU330),7),"0000000")</f>
        <v/>
      </c>
      <c r="AT330" s="48" t="str">
        <f>IF(ISBLANK(AU330),"",VLOOKUP(AS330,OutputOsiris!$A$9:$A$1008,1,FALSE))</f>
        <v/>
      </c>
      <c r="AU330" s="111"/>
      <c r="AV330" s="78"/>
      <c r="AW330" s="148" t="str">
        <f t="shared" si="202"/>
        <v/>
      </c>
      <c r="AX330" s="47" t="str">
        <f t="shared" ref="AX330:AX393" si="229">TEXT(RIGHT(TRIM(AZ330),7),"0000000")</f>
        <v/>
      </c>
      <c r="AY330" s="48" t="str">
        <f>IF(ISBLANK(AZ330),"",VLOOKUP(AX330,OutputOsiris!$A$9:$A$1008,1,FALSE))</f>
        <v/>
      </c>
      <c r="AZ330" s="111"/>
      <c r="BA330" s="78"/>
      <c r="BB330" s="148" t="str">
        <f t="shared" si="203"/>
        <v/>
      </c>
      <c r="BC330" s="47" t="str">
        <f t="shared" ref="BC330:BC393" si="230">TEXT(RIGHT(TRIM(BE330),7),"0000000")</f>
        <v/>
      </c>
      <c r="BD330" s="48" t="str">
        <f>IF(ISBLANK(BE330),"",VLOOKUP(BC330,OutputOsiris!$A$9:$A$1008,1,FALSE))</f>
        <v/>
      </c>
      <c r="BE330" s="111"/>
      <c r="BF330" s="78"/>
      <c r="BG330" s="148" t="str">
        <f t="shared" si="204"/>
        <v/>
      </c>
      <c r="BH330" s="47" t="str">
        <f t="shared" ref="BH330:BH393" si="231">TEXT(RIGHT(TRIM(BJ330),7),"0000000")</f>
        <v/>
      </c>
      <c r="BI330" s="48" t="str">
        <f>IF(ISBLANK(BJ330),"",VLOOKUP(BH330,OutputOsiris!$A$9:$A$1008,1,FALSE))</f>
        <v/>
      </c>
      <c r="BJ330" s="111"/>
      <c r="BK330" s="78"/>
      <c r="BL330" s="148" t="str">
        <f t="shared" si="205"/>
        <v/>
      </c>
      <c r="BM330" s="47" t="str">
        <f t="shared" ref="BM330:BM393" si="232">TEXT(RIGHT(TRIM(BO330),7),"0000000")</f>
        <v/>
      </c>
      <c r="BN330" s="48" t="str">
        <f>IF(ISBLANK(BO330),"",VLOOKUP(BM330,OutputOsiris!$A$9:$A$1008,1,FALSE))</f>
        <v/>
      </c>
      <c r="BO330" s="111"/>
      <c r="BP330" s="78"/>
      <c r="BQ330" s="148" t="str">
        <f t="shared" si="206"/>
        <v/>
      </c>
      <c r="BR330" s="47" t="str">
        <f t="shared" ref="BR330:BR393" si="233">TEXT(RIGHT(TRIM(BT330),7),"0000000")</f>
        <v/>
      </c>
      <c r="BS330" s="48" t="str">
        <f>IF(ISBLANK(BT330),"",VLOOKUP(BR330,OutputOsiris!$A$9:$A$1008,1,FALSE))</f>
        <v/>
      </c>
      <c r="BT330" s="111"/>
      <c r="BU330" s="78"/>
      <c r="BV330" s="148" t="str">
        <f t="shared" si="207"/>
        <v/>
      </c>
      <c r="BW330" s="47" t="str">
        <f t="shared" ref="BW330:BW393" si="234">TEXT(RIGHT(TRIM(BY330),7),"0000000")</f>
        <v/>
      </c>
      <c r="BX330" s="48" t="str">
        <f>IF(ISBLANK(BY330),"",VLOOKUP(BW330,OutputOsiris!$A$9:$A$1008,1,FALSE))</f>
        <v/>
      </c>
      <c r="BY330" s="111"/>
      <c r="BZ330" s="78"/>
      <c r="CA330" s="148" t="str">
        <f t="shared" si="208"/>
        <v/>
      </c>
    </row>
    <row r="331" spans="1:79" x14ac:dyDescent="0.2">
      <c r="A331" s="47" t="str">
        <f>IF($H$1="Score",IF(OutputOsiris!A331&lt;&gt;"9999999",OutputOsiris!A331,""),"")</f>
        <v/>
      </c>
      <c r="B331" s="76" t="str">
        <f t="shared" si="209"/>
        <v/>
      </c>
      <c r="C331" s="143" t="str">
        <f t="shared" si="210"/>
        <v/>
      </c>
      <c r="D331" s="47" t="str">
        <f>IF($H$1="Cijfer",IF(OutputOsiris!A331&lt;&gt;"9999999",OutputOsiris!A331,""),"")</f>
        <v/>
      </c>
      <c r="E331" s="76" t="str">
        <f t="shared" si="211"/>
        <v/>
      </c>
      <c r="F331" s="143" t="str">
        <f t="shared" si="212"/>
        <v/>
      </c>
      <c r="G331" s="47" t="str">
        <f>IF(ISBLANK(OutputOsiris!B331),"",OutputOsiris!B331)</f>
        <v/>
      </c>
      <c r="H331" s="47">
        <f>IF(AND($AG$7&gt;0,OutputOsiris!$A331&lt;&gt;"9999999"),VLOOKUP(OutputOsiris!A331,$AD$9:$AG$1008,4,FALSE),"")</f>
        <v>0</v>
      </c>
      <c r="I331" s="47">
        <f t="shared" si="213"/>
        <v>0</v>
      </c>
      <c r="J331" s="47">
        <f>IF(AND($AL$7&gt;0,OutputOsiris!$A331&lt;&gt;"9999999"),VLOOKUP(OutputOsiris!A331,$AI$9:$AL$1008,4,FALSE),"")</f>
        <v>0</v>
      </c>
      <c r="K331" s="47">
        <f t="shared" si="214"/>
        <v>0</v>
      </c>
      <c r="L331" s="47" t="str">
        <f>IF(AND($AQ$7&gt;0,OutputOsiris!$A331&lt;&gt;"9999999"),VLOOKUP(OutputOsiris!A331,$AN$9:$AQ$1008,4,FALSE),"")</f>
        <v/>
      </c>
      <c r="M331" s="47" t="str">
        <f t="shared" si="215"/>
        <v/>
      </c>
      <c r="N331" s="47" t="str">
        <f>IF(AND($AV$7&gt;0,OutputOsiris!$A331&lt;&gt;"9999999"),VLOOKUP(OutputOsiris!A331,$AS$9:$AV$1008,4,FALSE),"")</f>
        <v/>
      </c>
      <c r="O331" s="47" t="str">
        <f t="shared" si="216"/>
        <v/>
      </c>
      <c r="P331" s="47" t="str">
        <f>IF(AND($BA$7&gt;0,OutputOsiris!$A331&lt;&gt;"9999999"),VLOOKUP(OutputOsiris!A331,$AX$9:$BA$1008,4,FALSE),"")</f>
        <v/>
      </c>
      <c r="Q331" s="47" t="str">
        <f t="shared" si="217"/>
        <v/>
      </c>
      <c r="R331" s="47" t="str">
        <f>IF(AND($BF$7&gt;0,OutputOsiris!$A331&lt;&gt;"9999999"),VLOOKUP(OutputOsiris!A331,$BC$9:$BF$1008,4,FALSE),"")</f>
        <v/>
      </c>
      <c r="S331" s="47" t="str">
        <f t="shared" si="218"/>
        <v/>
      </c>
      <c r="T331" s="47" t="str">
        <f>IF(AND($BK$7&gt;0,OutputOsiris!$A331&lt;&gt;"9999999"),VLOOKUP(OutputOsiris!A331,$BH$9:$BK$1008,4,FALSE),"")</f>
        <v/>
      </c>
      <c r="U331" s="47" t="str">
        <f t="shared" si="219"/>
        <v/>
      </c>
      <c r="V331" s="47" t="str">
        <f>IF(AND($BP$7&gt;0,OutputOsiris!$A331&lt;&gt;"9999999"),VLOOKUP(OutputOsiris!A331,$BM$9:$BP$1008,4,FALSE),"")</f>
        <v/>
      </c>
      <c r="W331" s="47" t="str">
        <f t="shared" si="220"/>
        <v/>
      </c>
      <c r="X331" s="47" t="str">
        <f>IF(AND($BU$7&gt;0,OutputOsiris!$A331&lt;&gt;"9999999"),VLOOKUP(OutputOsiris!A331,$BR$9:$BU$1008,4,FALSE),"")</f>
        <v/>
      </c>
      <c r="Y331" s="47" t="str">
        <f t="shared" si="221"/>
        <v/>
      </c>
      <c r="Z331" s="47" t="str">
        <f>IF(AND($BZ$7&gt;0,OutputOsiris!$A331&lt;&gt;"9999999"),VLOOKUP(OutputOsiris!A331,$BW$9:$BZ$1008,4,FALSE),"")</f>
        <v/>
      </c>
      <c r="AA331" s="47" t="str">
        <f t="shared" si="222"/>
        <v/>
      </c>
      <c r="AB331" s="47">
        <f t="shared" si="223"/>
        <v>0</v>
      </c>
      <c r="AC331" s="47">
        <f t="shared" si="224"/>
        <v>0</v>
      </c>
      <c r="AD331" s="47" t="str">
        <f t="shared" si="225"/>
        <v/>
      </c>
      <c r="AE331" s="48" t="str">
        <f>IF(ISBLANK(AF331),"",VLOOKUP(AD331,OutputOsiris!$A$9:$A$1008,1,FALSE))</f>
        <v/>
      </c>
      <c r="AF331" s="111"/>
      <c r="AG331" s="78"/>
      <c r="AH331" s="148" t="str">
        <f t="shared" si="199"/>
        <v/>
      </c>
      <c r="AI331" s="47" t="str">
        <f t="shared" si="226"/>
        <v/>
      </c>
      <c r="AJ331" s="48" t="str">
        <f>IF(ISBLANK(AK331),"",VLOOKUP(AI331,OutputOsiris!$A$9:$A$1008,1,FALSE))</f>
        <v/>
      </c>
      <c r="AK331" s="112"/>
      <c r="AL331" s="78"/>
      <c r="AM331" s="148" t="str">
        <f t="shared" si="200"/>
        <v/>
      </c>
      <c r="AN331" s="47" t="str">
        <f t="shared" si="227"/>
        <v/>
      </c>
      <c r="AO331" s="48" t="str">
        <f>IF(ISBLANK(AP331),"",VLOOKUP(AN331,OutputOsiris!$A$9:$A$1008,1,FALSE))</f>
        <v/>
      </c>
      <c r="AP331" s="111"/>
      <c r="AQ331" s="78"/>
      <c r="AR331" s="148" t="str">
        <f t="shared" si="201"/>
        <v/>
      </c>
      <c r="AS331" s="47" t="str">
        <f t="shared" si="228"/>
        <v/>
      </c>
      <c r="AT331" s="48" t="str">
        <f>IF(ISBLANK(AU331),"",VLOOKUP(AS331,OutputOsiris!$A$9:$A$1008,1,FALSE))</f>
        <v/>
      </c>
      <c r="AU331" s="111"/>
      <c r="AV331" s="78"/>
      <c r="AW331" s="148" t="str">
        <f t="shared" si="202"/>
        <v/>
      </c>
      <c r="AX331" s="47" t="str">
        <f t="shared" si="229"/>
        <v/>
      </c>
      <c r="AY331" s="48" t="str">
        <f>IF(ISBLANK(AZ331),"",VLOOKUP(AX331,OutputOsiris!$A$9:$A$1008,1,FALSE))</f>
        <v/>
      </c>
      <c r="AZ331" s="111"/>
      <c r="BA331" s="78"/>
      <c r="BB331" s="148" t="str">
        <f t="shared" si="203"/>
        <v/>
      </c>
      <c r="BC331" s="47" t="str">
        <f t="shared" si="230"/>
        <v/>
      </c>
      <c r="BD331" s="48" t="str">
        <f>IF(ISBLANK(BE331),"",VLOOKUP(BC331,OutputOsiris!$A$9:$A$1008,1,FALSE))</f>
        <v/>
      </c>
      <c r="BE331" s="111"/>
      <c r="BF331" s="78"/>
      <c r="BG331" s="148" t="str">
        <f t="shared" si="204"/>
        <v/>
      </c>
      <c r="BH331" s="47" t="str">
        <f t="shared" si="231"/>
        <v/>
      </c>
      <c r="BI331" s="48" t="str">
        <f>IF(ISBLANK(BJ331),"",VLOOKUP(BH331,OutputOsiris!$A$9:$A$1008,1,FALSE))</f>
        <v/>
      </c>
      <c r="BJ331" s="111"/>
      <c r="BK331" s="78"/>
      <c r="BL331" s="148" t="str">
        <f t="shared" si="205"/>
        <v/>
      </c>
      <c r="BM331" s="47" t="str">
        <f t="shared" si="232"/>
        <v/>
      </c>
      <c r="BN331" s="48" t="str">
        <f>IF(ISBLANK(BO331),"",VLOOKUP(BM331,OutputOsiris!$A$9:$A$1008,1,FALSE))</f>
        <v/>
      </c>
      <c r="BO331" s="111"/>
      <c r="BP331" s="78"/>
      <c r="BQ331" s="148" t="str">
        <f t="shared" si="206"/>
        <v/>
      </c>
      <c r="BR331" s="47" t="str">
        <f t="shared" si="233"/>
        <v/>
      </c>
      <c r="BS331" s="48" t="str">
        <f>IF(ISBLANK(BT331),"",VLOOKUP(BR331,OutputOsiris!$A$9:$A$1008,1,FALSE))</f>
        <v/>
      </c>
      <c r="BT331" s="111"/>
      <c r="BU331" s="78"/>
      <c r="BV331" s="148" t="str">
        <f t="shared" si="207"/>
        <v/>
      </c>
      <c r="BW331" s="47" t="str">
        <f t="shared" si="234"/>
        <v/>
      </c>
      <c r="BX331" s="48" t="str">
        <f>IF(ISBLANK(BY331),"",VLOOKUP(BW331,OutputOsiris!$A$9:$A$1008,1,FALSE))</f>
        <v/>
      </c>
      <c r="BY331" s="111"/>
      <c r="BZ331" s="78"/>
      <c r="CA331" s="148" t="str">
        <f t="shared" si="208"/>
        <v/>
      </c>
    </row>
    <row r="332" spans="1:79" x14ac:dyDescent="0.2">
      <c r="A332" s="47" t="str">
        <f>IF($H$1="Score",IF(OutputOsiris!A332&lt;&gt;"9999999",OutputOsiris!A332,""),"")</f>
        <v/>
      </c>
      <c r="B332" s="76" t="str">
        <f t="shared" si="209"/>
        <v/>
      </c>
      <c r="C332" s="143" t="str">
        <f t="shared" si="210"/>
        <v/>
      </c>
      <c r="D332" s="47" t="str">
        <f>IF($H$1="Cijfer",IF(OutputOsiris!A332&lt;&gt;"9999999",OutputOsiris!A332,""),"")</f>
        <v/>
      </c>
      <c r="E332" s="76" t="str">
        <f t="shared" si="211"/>
        <v/>
      </c>
      <c r="F332" s="143" t="str">
        <f t="shared" si="212"/>
        <v/>
      </c>
      <c r="G332" s="47" t="str">
        <f>IF(ISBLANK(OutputOsiris!B332),"",OutputOsiris!B332)</f>
        <v/>
      </c>
      <c r="H332" s="47">
        <f>IF(AND($AG$7&gt;0,OutputOsiris!$A332&lt;&gt;"9999999"),VLOOKUP(OutputOsiris!A332,$AD$9:$AG$1008,4,FALSE),"")</f>
        <v>0</v>
      </c>
      <c r="I332" s="47">
        <f t="shared" si="213"/>
        <v>0</v>
      </c>
      <c r="J332" s="47">
        <f>IF(AND($AL$7&gt;0,OutputOsiris!$A332&lt;&gt;"9999999"),VLOOKUP(OutputOsiris!A332,$AI$9:$AL$1008,4,FALSE),"")</f>
        <v>0</v>
      </c>
      <c r="K332" s="47">
        <f t="shared" si="214"/>
        <v>0</v>
      </c>
      <c r="L332" s="47" t="str">
        <f>IF(AND($AQ$7&gt;0,OutputOsiris!$A332&lt;&gt;"9999999"),VLOOKUP(OutputOsiris!A332,$AN$9:$AQ$1008,4,FALSE),"")</f>
        <v/>
      </c>
      <c r="M332" s="47" t="str">
        <f t="shared" si="215"/>
        <v/>
      </c>
      <c r="N332" s="47" t="str">
        <f>IF(AND($AV$7&gt;0,OutputOsiris!$A332&lt;&gt;"9999999"),VLOOKUP(OutputOsiris!A332,$AS$9:$AV$1008,4,FALSE),"")</f>
        <v/>
      </c>
      <c r="O332" s="47" t="str">
        <f t="shared" si="216"/>
        <v/>
      </c>
      <c r="P332" s="47" t="str">
        <f>IF(AND($BA$7&gt;0,OutputOsiris!$A332&lt;&gt;"9999999"),VLOOKUP(OutputOsiris!A332,$AX$9:$BA$1008,4,FALSE),"")</f>
        <v/>
      </c>
      <c r="Q332" s="47" t="str">
        <f t="shared" si="217"/>
        <v/>
      </c>
      <c r="R332" s="47" t="str">
        <f>IF(AND($BF$7&gt;0,OutputOsiris!$A332&lt;&gt;"9999999"),VLOOKUP(OutputOsiris!A332,$BC$9:$BF$1008,4,FALSE),"")</f>
        <v/>
      </c>
      <c r="S332" s="47" t="str">
        <f t="shared" si="218"/>
        <v/>
      </c>
      <c r="T332" s="47" t="str">
        <f>IF(AND($BK$7&gt;0,OutputOsiris!$A332&lt;&gt;"9999999"),VLOOKUP(OutputOsiris!A332,$BH$9:$BK$1008,4,FALSE),"")</f>
        <v/>
      </c>
      <c r="U332" s="47" t="str">
        <f t="shared" si="219"/>
        <v/>
      </c>
      <c r="V332" s="47" t="str">
        <f>IF(AND($BP$7&gt;0,OutputOsiris!$A332&lt;&gt;"9999999"),VLOOKUP(OutputOsiris!A332,$BM$9:$BP$1008,4,FALSE),"")</f>
        <v/>
      </c>
      <c r="W332" s="47" t="str">
        <f t="shared" si="220"/>
        <v/>
      </c>
      <c r="X332" s="47" t="str">
        <f>IF(AND($BU$7&gt;0,OutputOsiris!$A332&lt;&gt;"9999999"),VLOOKUP(OutputOsiris!A332,$BR$9:$BU$1008,4,FALSE),"")</f>
        <v/>
      </c>
      <c r="Y332" s="47" t="str">
        <f t="shared" si="221"/>
        <v/>
      </c>
      <c r="Z332" s="47" t="str">
        <f>IF(AND($BZ$7&gt;0,OutputOsiris!$A332&lt;&gt;"9999999"),VLOOKUP(OutputOsiris!A332,$BW$9:$BZ$1008,4,FALSE),"")</f>
        <v/>
      </c>
      <c r="AA332" s="47" t="str">
        <f t="shared" si="222"/>
        <v/>
      </c>
      <c r="AB332" s="47">
        <f t="shared" si="223"/>
        <v>0</v>
      </c>
      <c r="AC332" s="47">
        <f t="shared" si="224"/>
        <v>0</v>
      </c>
      <c r="AD332" s="47" t="str">
        <f t="shared" si="225"/>
        <v/>
      </c>
      <c r="AE332" s="48" t="str">
        <f>IF(ISBLANK(AF332),"",VLOOKUP(AD332,OutputOsiris!$A$9:$A$1008,1,FALSE))</f>
        <v/>
      </c>
      <c r="AF332" s="111"/>
      <c r="AG332" s="78"/>
      <c r="AH332" s="148" t="str">
        <f t="shared" si="199"/>
        <v/>
      </c>
      <c r="AI332" s="47" t="str">
        <f t="shared" si="226"/>
        <v/>
      </c>
      <c r="AJ332" s="48" t="str">
        <f>IF(ISBLANK(AK332),"",VLOOKUP(AI332,OutputOsiris!$A$9:$A$1008,1,FALSE))</f>
        <v/>
      </c>
      <c r="AK332" s="112"/>
      <c r="AL332" s="78"/>
      <c r="AM332" s="148" t="str">
        <f t="shared" si="200"/>
        <v/>
      </c>
      <c r="AN332" s="47" t="str">
        <f t="shared" si="227"/>
        <v/>
      </c>
      <c r="AO332" s="48" t="str">
        <f>IF(ISBLANK(AP332),"",VLOOKUP(AN332,OutputOsiris!$A$9:$A$1008,1,FALSE))</f>
        <v/>
      </c>
      <c r="AP332" s="111"/>
      <c r="AQ332" s="78"/>
      <c r="AR332" s="148" t="str">
        <f t="shared" si="201"/>
        <v/>
      </c>
      <c r="AS332" s="47" t="str">
        <f t="shared" si="228"/>
        <v/>
      </c>
      <c r="AT332" s="48" t="str">
        <f>IF(ISBLANK(AU332),"",VLOOKUP(AS332,OutputOsiris!$A$9:$A$1008,1,FALSE))</f>
        <v/>
      </c>
      <c r="AU332" s="111"/>
      <c r="AV332" s="78"/>
      <c r="AW332" s="148" t="str">
        <f t="shared" si="202"/>
        <v/>
      </c>
      <c r="AX332" s="47" t="str">
        <f t="shared" si="229"/>
        <v/>
      </c>
      <c r="AY332" s="48" t="str">
        <f>IF(ISBLANK(AZ332),"",VLOOKUP(AX332,OutputOsiris!$A$9:$A$1008,1,FALSE))</f>
        <v/>
      </c>
      <c r="AZ332" s="111"/>
      <c r="BA332" s="78"/>
      <c r="BB332" s="148" t="str">
        <f t="shared" si="203"/>
        <v/>
      </c>
      <c r="BC332" s="47" t="str">
        <f t="shared" si="230"/>
        <v/>
      </c>
      <c r="BD332" s="48" t="str">
        <f>IF(ISBLANK(BE332),"",VLOOKUP(BC332,OutputOsiris!$A$9:$A$1008,1,FALSE))</f>
        <v/>
      </c>
      <c r="BE332" s="111"/>
      <c r="BF332" s="78"/>
      <c r="BG332" s="148" t="str">
        <f t="shared" si="204"/>
        <v/>
      </c>
      <c r="BH332" s="47" t="str">
        <f t="shared" si="231"/>
        <v/>
      </c>
      <c r="BI332" s="48" t="str">
        <f>IF(ISBLANK(BJ332),"",VLOOKUP(BH332,OutputOsiris!$A$9:$A$1008,1,FALSE))</f>
        <v/>
      </c>
      <c r="BJ332" s="111"/>
      <c r="BK332" s="78"/>
      <c r="BL332" s="148" t="str">
        <f t="shared" si="205"/>
        <v/>
      </c>
      <c r="BM332" s="47" t="str">
        <f t="shared" si="232"/>
        <v/>
      </c>
      <c r="BN332" s="48" t="str">
        <f>IF(ISBLANK(BO332),"",VLOOKUP(BM332,OutputOsiris!$A$9:$A$1008,1,FALSE))</f>
        <v/>
      </c>
      <c r="BO332" s="111"/>
      <c r="BP332" s="78"/>
      <c r="BQ332" s="148" t="str">
        <f t="shared" si="206"/>
        <v/>
      </c>
      <c r="BR332" s="47" t="str">
        <f t="shared" si="233"/>
        <v/>
      </c>
      <c r="BS332" s="48" t="str">
        <f>IF(ISBLANK(BT332),"",VLOOKUP(BR332,OutputOsiris!$A$9:$A$1008,1,FALSE))</f>
        <v/>
      </c>
      <c r="BT332" s="111"/>
      <c r="BU332" s="78"/>
      <c r="BV332" s="148" t="str">
        <f t="shared" si="207"/>
        <v/>
      </c>
      <c r="BW332" s="47" t="str">
        <f t="shared" si="234"/>
        <v/>
      </c>
      <c r="BX332" s="48" t="str">
        <f>IF(ISBLANK(BY332),"",VLOOKUP(BW332,OutputOsiris!$A$9:$A$1008,1,FALSE))</f>
        <v/>
      </c>
      <c r="BY332" s="111"/>
      <c r="BZ332" s="78"/>
      <c r="CA332" s="148" t="str">
        <f t="shared" si="208"/>
        <v/>
      </c>
    </row>
    <row r="333" spans="1:79" x14ac:dyDescent="0.2">
      <c r="A333" s="47" t="str">
        <f>IF($H$1="Score",IF(OutputOsiris!A333&lt;&gt;"9999999",OutputOsiris!A333,""),"")</f>
        <v/>
      </c>
      <c r="B333" s="76" t="str">
        <f t="shared" si="209"/>
        <v/>
      </c>
      <c r="C333" s="143" t="str">
        <f t="shared" si="210"/>
        <v/>
      </c>
      <c r="D333" s="47" t="str">
        <f>IF($H$1="Cijfer",IF(OutputOsiris!A333&lt;&gt;"9999999",OutputOsiris!A333,""),"")</f>
        <v/>
      </c>
      <c r="E333" s="76" t="str">
        <f t="shared" si="211"/>
        <v/>
      </c>
      <c r="F333" s="143" t="str">
        <f t="shared" si="212"/>
        <v/>
      </c>
      <c r="G333" s="47" t="str">
        <f>IF(ISBLANK(OutputOsiris!B333),"",OutputOsiris!B333)</f>
        <v/>
      </c>
      <c r="H333" s="47">
        <f>IF(AND($AG$7&gt;0,OutputOsiris!$A333&lt;&gt;"9999999"),VLOOKUP(OutputOsiris!A333,$AD$9:$AG$1008,4,FALSE),"")</f>
        <v>0</v>
      </c>
      <c r="I333" s="47">
        <f t="shared" si="213"/>
        <v>0</v>
      </c>
      <c r="J333" s="47">
        <f>IF(AND($AL$7&gt;0,OutputOsiris!$A333&lt;&gt;"9999999"),VLOOKUP(OutputOsiris!A333,$AI$9:$AL$1008,4,FALSE),"")</f>
        <v>0</v>
      </c>
      <c r="K333" s="47">
        <f t="shared" si="214"/>
        <v>0</v>
      </c>
      <c r="L333" s="47" t="str">
        <f>IF(AND($AQ$7&gt;0,OutputOsiris!$A333&lt;&gt;"9999999"),VLOOKUP(OutputOsiris!A333,$AN$9:$AQ$1008,4,FALSE),"")</f>
        <v/>
      </c>
      <c r="M333" s="47" t="str">
        <f t="shared" si="215"/>
        <v/>
      </c>
      <c r="N333" s="47" t="str">
        <f>IF(AND($AV$7&gt;0,OutputOsiris!$A333&lt;&gt;"9999999"),VLOOKUP(OutputOsiris!A333,$AS$9:$AV$1008,4,FALSE),"")</f>
        <v/>
      </c>
      <c r="O333" s="47" t="str">
        <f t="shared" si="216"/>
        <v/>
      </c>
      <c r="P333" s="47" t="str">
        <f>IF(AND($BA$7&gt;0,OutputOsiris!$A333&lt;&gt;"9999999"),VLOOKUP(OutputOsiris!A333,$AX$9:$BA$1008,4,FALSE),"")</f>
        <v/>
      </c>
      <c r="Q333" s="47" t="str">
        <f t="shared" si="217"/>
        <v/>
      </c>
      <c r="R333" s="47" t="str">
        <f>IF(AND($BF$7&gt;0,OutputOsiris!$A333&lt;&gt;"9999999"),VLOOKUP(OutputOsiris!A333,$BC$9:$BF$1008,4,FALSE),"")</f>
        <v/>
      </c>
      <c r="S333" s="47" t="str">
        <f t="shared" si="218"/>
        <v/>
      </c>
      <c r="T333" s="47" t="str">
        <f>IF(AND($BK$7&gt;0,OutputOsiris!$A333&lt;&gt;"9999999"),VLOOKUP(OutputOsiris!A333,$BH$9:$BK$1008,4,FALSE),"")</f>
        <v/>
      </c>
      <c r="U333" s="47" t="str">
        <f t="shared" si="219"/>
        <v/>
      </c>
      <c r="V333" s="47" t="str">
        <f>IF(AND($BP$7&gt;0,OutputOsiris!$A333&lt;&gt;"9999999"),VLOOKUP(OutputOsiris!A333,$BM$9:$BP$1008,4,FALSE),"")</f>
        <v/>
      </c>
      <c r="W333" s="47" t="str">
        <f t="shared" si="220"/>
        <v/>
      </c>
      <c r="X333" s="47" t="str">
        <f>IF(AND($BU$7&gt;0,OutputOsiris!$A333&lt;&gt;"9999999"),VLOOKUP(OutputOsiris!A333,$BR$9:$BU$1008,4,FALSE),"")</f>
        <v/>
      </c>
      <c r="Y333" s="47" t="str">
        <f t="shared" si="221"/>
        <v/>
      </c>
      <c r="Z333" s="47" t="str">
        <f>IF(AND($BZ$7&gt;0,OutputOsiris!$A333&lt;&gt;"9999999"),VLOOKUP(OutputOsiris!A333,$BW$9:$BZ$1008,4,FALSE),"")</f>
        <v/>
      </c>
      <c r="AA333" s="47" t="str">
        <f t="shared" si="222"/>
        <v/>
      </c>
      <c r="AB333" s="47">
        <f t="shared" si="223"/>
        <v>0</v>
      </c>
      <c r="AC333" s="47">
        <f t="shared" si="224"/>
        <v>0</v>
      </c>
      <c r="AD333" s="47" t="str">
        <f t="shared" si="225"/>
        <v/>
      </c>
      <c r="AE333" s="48" t="str">
        <f>IF(ISBLANK(AF333),"",VLOOKUP(AD333,OutputOsiris!$A$9:$A$1008,1,FALSE))</f>
        <v/>
      </c>
      <c r="AF333" s="111"/>
      <c r="AG333" s="78"/>
      <c r="AH333" s="148" t="str">
        <f t="shared" si="199"/>
        <v/>
      </c>
      <c r="AI333" s="47" t="str">
        <f t="shared" si="226"/>
        <v/>
      </c>
      <c r="AJ333" s="48" t="str">
        <f>IF(ISBLANK(AK333),"",VLOOKUP(AI333,OutputOsiris!$A$9:$A$1008,1,FALSE))</f>
        <v/>
      </c>
      <c r="AK333" s="112"/>
      <c r="AL333" s="78"/>
      <c r="AM333" s="148" t="str">
        <f t="shared" si="200"/>
        <v/>
      </c>
      <c r="AN333" s="47" t="str">
        <f t="shared" si="227"/>
        <v/>
      </c>
      <c r="AO333" s="48" t="str">
        <f>IF(ISBLANK(AP333),"",VLOOKUP(AN333,OutputOsiris!$A$9:$A$1008,1,FALSE))</f>
        <v/>
      </c>
      <c r="AP333" s="111"/>
      <c r="AQ333" s="78"/>
      <c r="AR333" s="148" t="str">
        <f t="shared" si="201"/>
        <v/>
      </c>
      <c r="AS333" s="47" t="str">
        <f t="shared" si="228"/>
        <v/>
      </c>
      <c r="AT333" s="48" t="str">
        <f>IF(ISBLANK(AU333),"",VLOOKUP(AS333,OutputOsiris!$A$9:$A$1008,1,FALSE))</f>
        <v/>
      </c>
      <c r="AU333" s="111"/>
      <c r="AV333" s="78"/>
      <c r="AW333" s="148" t="str">
        <f t="shared" si="202"/>
        <v/>
      </c>
      <c r="AX333" s="47" t="str">
        <f t="shared" si="229"/>
        <v/>
      </c>
      <c r="AY333" s="48" t="str">
        <f>IF(ISBLANK(AZ333),"",VLOOKUP(AX333,OutputOsiris!$A$9:$A$1008,1,FALSE))</f>
        <v/>
      </c>
      <c r="AZ333" s="111"/>
      <c r="BA333" s="78"/>
      <c r="BB333" s="148" t="str">
        <f t="shared" si="203"/>
        <v/>
      </c>
      <c r="BC333" s="47" t="str">
        <f t="shared" si="230"/>
        <v/>
      </c>
      <c r="BD333" s="48" t="str">
        <f>IF(ISBLANK(BE333),"",VLOOKUP(BC333,OutputOsiris!$A$9:$A$1008,1,FALSE))</f>
        <v/>
      </c>
      <c r="BE333" s="111"/>
      <c r="BF333" s="78"/>
      <c r="BG333" s="148" t="str">
        <f t="shared" si="204"/>
        <v/>
      </c>
      <c r="BH333" s="47" t="str">
        <f t="shared" si="231"/>
        <v/>
      </c>
      <c r="BI333" s="48" t="str">
        <f>IF(ISBLANK(BJ333),"",VLOOKUP(BH333,OutputOsiris!$A$9:$A$1008,1,FALSE))</f>
        <v/>
      </c>
      <c r="BJ333" s="111"/>
      <c r="BK333" s="78"/>
      <c r="BL333" s="148" t="str">
        <f t="shared" si="205"/>
        <v/>
      </c>
      <c r="BM333" s="47" t="str">
        <f t="shared" si="232"/>
        <v/>
      </c>
      <c r="BN333" s="48" t="str">
        <f>IF(ISBLANK(BO333),"",VLOOKUP(BM333,OutputOsiris!$A$9:$A$1008,1,FALSE))</f>
        <v/>
      </c>
      <c r="BO333" s="111"/>
      <c r="BP333" s="78"/>
      <c r="BQ333" s="148" t="str">
        <f t="shared" si="206"/>
        <v/>
      </c>
      <c r="BR333" s="47" t="str">
        <f t="shared" si="233"/>
        <v/>
      </c>
      <c r="BS333" s="48" t="str">
        <f>IF(ISBLANK(BT333),"",VLOOKUP(BR333,OutputOsiris!$A$9:$A$1008,1,FALSE))</f>
        <v/>
      </c>
      <c r="BT333" s="111"/>
      <c r="BU333" s="78"/>
      <c r="BV333" s="148" t="str">
        <f t="shared" si="207"/>
        <v/>
      </c>
      <c r="BW333" s="47" t="str">
        <f t="shared" si="234"/>
        <v/>
      </c>
      <c r="BX333" s="48" t="str">
        <f>IF(ISBLANK(BY333),"",VLOOKUP(BW333,OutputOsiris!$A$9:$A$1008,1,FALSE))</f>
        <v/>
      </c>
      <c r="BY333" s="111"/>
      <c r="BZ333" s="78"/>
      <c r="CA333" s="148" t="str">
        <f t="shared" si="208"/>
        <v/>
      </c>
    </row>
    <row r="334" spans="1:79" x14ac:dyDescent="0.2">
      <c r="A334" s="47" t="str">
        <f>IF($H$1="Score",IF(OutputOsiris!A334&lt;&gt;"9999999",OutputOsiris!A334,""),"")</f>
        <v/>
      </c>
      <c r="B334" s="76" t="str">
        <f t="shared" si="209"/>
        <v/>
      </c>
      <c r="C334" s="143" t="str">
        <f t="shared" si="210"/>
        <v/>
      </c>
      <c r="D334" s="47" t="str">
        <f>IF($H$1="Cijfer",IF(OutputOsiris!A334&lt;&gt;"9999999",OutputOsiris!A334,""),"")</f>
        <v/>
      </c>
      <c r="E334" s="76" t="str">
        <f t="shared" si="211"/>
        <v/>
      </c>
      <c r="F334" s="143" t="str">
        <f t="shared" si="212"/>
        <v/>
      </c>
      <c r="G334" s="47" t="str">
        <f>IF(ISBLANK(OutputOsiris!B334),"",OutputOsiris!B334)</f>
        <v/>
      </c>
      <c r="H334" s="47">
        <f>IF(AND($AG$7&gt;0,OutputOsiris!$A334&lt;&gt;"9999999"),VLOOKUP(OutputOsiris!A334,$AD$9:$AG$1008,4,FALSE),"")</f>
        <v>0</v>
      </c>
      <c r="I334" s="47">
        <f t="shared" si="213"/>
        <v>0</v>
      </c>
      <c r="J334" s="47">
        <f>IF(AND($AL$7&gt;0,OutputOsiris!$A334&lt;&gt;"9999999"),VLOOKUP(OutputOsiris!A334,$AI$9:$AL$1008,4,FALSE),"")</f>
        <v>0</v>
      </c>
      <c r="K334" s="47">
        <f t="shared" si="214"/>
        <v>0</v>
      </c>
      <c r="L334" s="47" t="str">
        <f>IF(AND($AQ$7&gt;0,OutputOsiris!$A334&lt;&gt;"9999999"),VLOOKUP(OutputOsiris!A334,$AN$9:$AQ$1008,4,FALSE),"")</f>
        <v/>
      </c>
      <c r="M334" s="47" t="str">
        <f t="shared" si="215"/>
        <v/>
      </c>
      <c r="N334" s="47" t="str">
        <f>IF(AND($AV$7&gt;0,OutputOsiris!$A334&lt;&gt;"9999999"),VLOOKUP(OutputOsiris!A334,$AS$9:$AV$1008,4,FALSE),"")</f>
        <v/>
      </c>
      <c r="O334" s="47" t="str">
        <f t="shared" si="216"/>
        <v/>
      </c>
      <c r="P334" s="47" t="str">
        <f>IF(AND($BA$7&gt;0,OutputOsiris!$A334&lt;&gt;"9999999"),VLOOKUP(OutputOsiris!A334,$AX$9:$BA$1008,4,FALSE),"")</f>
        <v/>
      </c>
      <c r="Q334" s="47" t="str">
        <f t="shared" si="217"/>
        <v/>
      </c>
      <c r="R334" s="47" t="str">
        <f>IF(AND($BF$7&gt;0,OutputOsiris!$A334&lt;&gt;"9999999"),VLOOKUP(OutputOsiris!A334,$BC$9:$BF$1008,4,FALSE),"")</f>
        <v/>
      </c>
      <c r="S334" s="47" t="str">
        <f t="shared" si="218"/>
        <v/>
      </c>
      <c r="T334" s="47" t="str">
        <f>IF(AND($BK$7&gt;0,OutputOsiris!$A334&lt;&gt;"9999999"),VLOOKUP(OutputOsiris!A334,$BH$9:$BK$1008,4,FALSE),"")</f>
        <v/>
      </c>
      <c r="U334" s="47" t="str">
        <f t="shared" si="219"/>
        <v/>
      </c>
      <c r="V334" s="47" t="str">
        <f>IF(AND($BP$7&gt;0,OutputOsiris!$A334&lt;&gt;"9999999"),VLOOKUP(OutputOsiris!A334,$BM$9:$BP$1008,4,FALSE),"")</f>
        <v/>
      </c>
      <c r="W334" s="47" t="str">
        <f t="shared" si="220"/>
        <v/>
      </c>
      <c r="X334" s="47" t="str">
        <f>IF(AND($BU$7&gt;0,OutputOsiris!$A334&lt;&gt;"9999999"),VLOOKUP(OutputOsiris!A334,$BR$9:$BU$1008,4,FALSE),"")</f>
        <v/>
      </c>
      <c r="Y334" s="47" t="str">
        <f t="shared" si="221"/>
        <v/>
      </c>
      <c r="Z334" s="47" t="str">
        <f>IF(AND($BZ$7&gt;0,OutputOsiris!$A334&lt;&gt;"9999999"),VLOOKUP(OutputOsiris!A334,$BW$9:$BZ$1008,4,FALSE),"")</f>
        <v/>
      </c>
      <c r="AA334" s="47" t="str">
        <f t="shared" si="222"/>
        <v/>
      </c>
      <c r="AB334" s="47">
        <f t="shared" si="223"/>
        <v>0</v>
      </c>
      <c r="AC334" s="47">
        <f t="shared" si="224"/>
        <v>0</v>
      </c>
      <c r="AD334" s="47" t="str">
        <f t="shared" si="225"/>
        <v/>
      </c>
      <c r="AE334" s="48" t="str">
        <f>IF(ISBLANK(AF334),"",VLOOKUP(AD334,OutputOsiris!$A$9:$A$1008,1,FALSE))</f>
        <v/>
      </c>
      <c r="AF334" s="111"/>
      <c r="AG334" s="78"/>
      <c r="AH334" s="148" t="str">
        <f t="shared" si="199"/>
        <v/>
      </c>
      <c r="AI334" s="47" t="str">
        <f t="shared" si="226"/>
        <v/>
      </c>
      <c r="AJ334" s="48" t="str">
        <f>IF(ISBLANK(AK334),"",VLOOKUP(AI334,OutputOsiris!$A$9:$A$1008,1,FALSE))</f>
        <v/>
      </c>
      <c r="AK334" s="112"/>
      <c r="AL334" s="78"/>
      <c r="AM334" s="148" t="str">
        <f t="shared" si="200"/>
        <v/>
      </c>
      <c r="AN334" s="47" t="str">
        <f t="shared" si="227"/>
        <v/>
      </c>
      <c r="AO334" s="48" t="str">
        <f>IF(ISBLANK(AP334),"",VLOOKUP(AN334,OutputOsiris!$A$9:$A$1008,1,FALSE))</f>
        <v/>
      </c>
      <c r="AP334" s="111"/>
      <c r="AQ334" s="78"/>
      <c r="AR334" s="148" t="str">
        <f t="shared" si="201"/>
        <v/>
      </c>
      <c r="AS334" s="47" t="str">
        <f t="shared" si="228"/>
        <v/>
      </c>
      <c r="AT334" s="48" t="str">
        <f>IF(ISBLANK(AU334),"",VLOOKUP(AS334,OutputOsiris!$A$9:$A$1008,1,FALSE))</f>
        <v/>
      </c>
      <c r="AU334" s="111"/>
      <c r="AV334" s="78"/>
      <c r="AW334" s="148" t="str">
        <f t="shared" si="202"/>
        <v/>
      </c>
      <c r="AX334" s="47" t="str">
        <f t="shared" si="229"/>
        <v/>
      </c>
      <c r="AY334" s="48" t="str">
        <f>IF(ISBLANK(AZ334),"",VLOOKUP(AX334,OutputOsiris!$A$9:$A$1008,1,FALSE))</f>
        <v/>
      </c>
      <c r="AZ334" s="111"/>
      <c r="BA334" s="78"/>
      <c r="BB334" s="148" t="str">
        <f t="shared" si="203"/>
        <v/>
      </c>
      <c r="BC334" s="47" t="str">
        <f t="shared" si="230"/>
        <v/>
      </c>
      <c r="BD334" s="48" t="str">
        <f>IF(ISBLANK(BE334),"",VLOOKUP(BC334,OutputOsiris!$A$9:$A$1008,1,FALSE))</f>
        <v/>
      </c>
      <c r="BE334" s="111"/>
      <c r="BF334" s="78"/>
      <c r="BG334" s="148" t="str">
        <f t="shared" si="204"/>
        <v/>
      </c>
      <c r="BH334" s="47" t="str">
        <f t="shared" si="231"/>
        <v/>
      </c>
      <c r="BI334" s="48" t="str">
        <f>IF(ISBLANK(BJ334),"",VLOOKUP(BH334,OutputOsiris!$A$9:$A$1008,1,FALSE))</f>
        <v/>
      </c>
      <c r="BJ334" s="111"/>
      <c r="BK334" s="78"/>
      <c r="BL334" s="148" t="str">
        <f t="shared" si="205"/>
        <v/>
      </c>
      <c r="BM334" s="47" t="str">
        <f t="shared" si="232"/>
        <v/>
      </c>
      <c r="BN334" s="48" t="str">
        <f>IF(ISBLANK(BO334),"",VLOOKUP(BM334,OutputOsiris!$A$9:$A$1008,1,FALSE))</f>
        <v/>
      </c>
      <c r="BO334" s="111"/>
      <c r="BP334" s="78"/>
      <c r="BQ334" s="148" t="str">
        <f t="shared" si="206"/>
        <v/>
      </c>
      <c r="BR334" s="47" t="str">
        <f t="shared" si="233"/>
        <v/>
      </c>
      <c r="BS334" s="48" t="str">
        <f>IF(ISBLANK(BT334),"",VLOOKUP(BR334,OutputOsiris!$A$9:$A$1008,1,FALSE))</f>
        <v/>
      </c>
      <c r="BT334" s="111"/>
      <c r="BU334" s="78"/>
      <c r="BV334" s="148" t="str">
        <f t="shared" si="207"/>
        <v/>
      </c>
      <c r="BW334" s="47" t="str">
        <f t="shared" si="234"/>
        <v/>
      </c>
      <c r="BX334" s="48" t="str">
        <f>IF(ISBLANK(BY334),"",VLOOKUP(BW334,OutputOsiris!$A$9:$A$1008,1,FALSE))</f>
        <v/>
      </c>
      <c r="BY334" s="111"/>
      <c r="BZ334" s="78"/>
      <c r="CA334" s="148" t="str">
        <f t="shared" si="208"/>
        <v/>
      </c>
    </row>
    <row r="335" spans="1:79" x14ac:dyDescent="0.2">
      <c r="A335" s="47" t="str">
        <f>IF($H$1="Score",IF(OutputOsiris!A335&lt;&gt;"9999999",OutputOsiris!A335,""),"")</f>
        <v/>
      </c>
      <c r="B335" s="76" t="str">
        <f t="shared" si="209"/>
        <v/>
      </c>
      <c r="C335" s="143" t="str">
        <f t="shared" si="210"/>
        <v/>
      </c>
      <c r="D335" s="47" t="str">
        <f>IF($H$1="Cijfer",IF(OutputOsiris!A335&lt;&gt;"9999999",OutputOsiris!A335,""),"")</f>
        <v/>
      </c>
      <c r="E335" s="76" t="str">
        <f t="shared" si="211"/>
        <v/>
      </c>
      <c r="F335" s="143" t="str">
        <f t="shared" si="212"/>
        <v/>
      </c>
      <c r="G335" s="47" t="str">
        <f>IF(ISBLANK(OutputOsiris!B335),"",OutputOsiris!B335)</f>
        <v/>
      </c>
      <c r="H335" s="47">
        <f>IF(AND($AG$7&gt;0,OutputOsiris!$A335&lt;&gt;"9999999"),VLOOKUP(OutputOsiris!A335,$AD$9:$AG$1008,4,FALSE),"")</f>
        <v>0</v>
      </c>
      <c r="I335" s="47">
        <f t="shared" si="213"/>
        <v>0</v>
      </c>
      <c r="J335" s="47">
        <f>IF(AND($AL$7&gt;0,OutputOsiris!$A335&lt;&gt;"9999999"),VLOOKUP(OutputOsiris!A335,$AI$9:$AL$1008,4,FALSE),"")</f>
        <v>0</v>
      </c>
      <c r="K335" s="47">
        <f t="shared" si="214"/>
        <v>0</v>
      </c>
      <c r="L335" s="47" t="str">
        <f>IF(AND($AQ$7&gt;0,OutputOsiris!$A335&lt;&gt;"9999999"),VLOOKUP(OutputOsiris!A335,$AN$9:$AQ$1008,4,FALSE),"")</f>
        <v/>
      </c>
      <c r="M335" s="47" t="str">
        <f t="shared" si="215"/>
        <v/>
      </c>
      <c r="N335" s="47" t="str">
        <f>IF(AND($AV$7&gt;0,OutputOsiris!$A335&lt;&gt;"9999999"),VLOOKUP(OutputOsiris!A335,$AS$9:$AV$1008,4,FALSE),"")</f>
        <v/>
      </c>
      <c r="O335" s="47" t="str">
        <f t="shared" si="216"/>
        <v/>
      </c>
      <c r="P335" s="47" t="str">
        <f>IF(AND($BA$7&gt;0,OutputOsiris!$A335&lt;&gt;"9999999"),VLOOKUP(OutputOsiris!A335,$AX$9:$BA$1008,4,FALSE),"")</f>
        <v/>
      </c>
      <c r="Q335" s="47" t="str">
        <f t="shared" si="217"/>
        <v/>
      </c>
      <c r="R335" s="47" t="str">
        <f>IF(AND($BF$7&gt;0,OutputOsiris!$A335&lt;&gt;"9999999"),VLOOKUP(OutputOsiris!A335,$BC$9:$BF$1008,4,FALSE),"")</f>
        <v/>
      </c>
      <c r="S335" s="47" t="str">
        <f t="shared" si="218"/>
        <v/>
      </c>
      <c r="T335" s="47" t="str">
        <f>IF(AND($BK$7&gt;0,OutputOsiris!$A335&lt;&gt;"9999999"),VLOOKUP(OutputOsiris!A335,$BH$9:$BK$1008,4,FALSE),"")</f>
        <v/>
      </c>
      <c r="U335" s="47" t="str">
        <f t="shared" si="219"/>
        <v/>
      </c>
      <c r="V335" s="47" t="str">
        <f>IF(AND($BP$7&gt;0,OutputOsiris!$A335&lt;&gt;"9999999"),VLOOKUP(OutputOsiris!A335,$BM$9:$BP$1008,4,FALSE),"")</f>
        <v/>
      </c>
      <c r="W335" s="47" t="str">
        <f t="shared" si="220"/>
        <v/>
      </c>
      <c r="X335" s="47" t="str">
        <f>IF(AND($BU$7&gt;0,OutputOsiris!$A335&lt;&gt;"9999999"),VLOOKUP(OutputOsiris!A335,$BR$9:$BU$1008,4,FALSE),"")</f>
        <v/>
      </c>
      <c r="Y335" s="47" t="str">
        <f t="shared" si="221"/>
        <v/>
      </c>
      <c r="Z335" s="47" t="str">
        <f>IF(AND($BZ$7&gt;0,OutputOsiris!$A335&lt;&gt;"9999999"),VLOOKUP(OutputOsiris!A335,$BW$9:$BZ$1008,4,FALSE),"")</f>
        <v/>
      </c>
      <c r="AA335" s="47" t="str">
        <f t="shared" si="222"/>
        <v/>
      </c>
      <c r="AB335" s="47">
        <f t="shared" si="223"/>
        <v>0</v>
      </c>
      <c r="AC335" s="47">
        <f t="shared" si="224"/>
        <v>0</v>
      </c>
      <c r="AD335" s="47" t="str">
        <f t="shared" si="225"/>
        <v/>
      </c>
      <c r="AE335" s="48" t="str">
        <f>IF(ISBLANK(AF335),"",VLOOKUP(AD335,OutputOsiris!$A$9:$A$1008,1,FALSE))</f>
        <v/>
      </c>
      <c r="AF335" s="111"/>
      <c r="AG335" s="78"/>
      <c r="AH335" s="148" t="str">
        <f t="shared" si="199"/>
        <v/>
      </c>
      <c r="AI335" s="47" t="str">
        <f t="shared" si="226"/>
        <v/>
      </c>
      <c r="AJ335" s="48" t="str">
        <f>IF(ISBLANK(AK335),"",VLOOKUP(AI335,OutputOsiris!$A$9:$A$1008,1,FALSE))</f>
        <v/>
      </c>
      <c r="AK335" s="112"/>
      <c r="AL335" s="78"/>
      <c r="AM335" s="148" t="str">
        <f t="shared" si="200"/>
        <v/>
      </c>
      <c r="AN335" s="47" t="str">
        <f t="shared" si="227"/>
        <v/>
      </c>
      <c r="AO335" s="48" t="str">
        <f>IF(ISBLANK(AP335),"",VLOOKUP(AN335,OutputOsiris!$A$9:$A$1008,1,FALSE))</f>
        <v/>
      </c>
      <c r="AP335" s="111"/>
      <c r="AQ335" s="78"/>
      <c r="AR335" s="148" t="str">
        <f t="shared" si="201"/>
        <v/>
      </c>
      <c r="AS335" s="47" t="str">
        <f t="shared" si="228"/>
        <v/>
      </c>
      <c r="AT335" s="48" t="str">
        <f>IF(ISBLANK(AU335),"",VLOOKUP(AS335,OutputOsiris!$A$9:$A$1008,1,FALSE))</f>
        <v/>
      </c>
      <c r="AU335" s="111"/>
      <c r="AV335" s="78"/>
      <c r="AW335" s="148" t="str">
        <f t="shared" si="202"/>
        <v/>
      </c>
      <c r="AX335" s="47" t="str">
        <f t="shared" si="229"/>
        <v/>
      </c>
      <c r="AY335" s="48" t="str">
        <f>IF(ISBLANK(AZ335),"",VLOOKUP(AX335,OutputOsiris!$A$9:$A$1008,1,FALSE))</f>
        <v/>
      </c>
      <c r="AZ335" s="111"/>
      <c r="BA335" s="78"/>
      <c r="BB335" s="148" t="str">
        <f t="shared" si="203"/>
        <v/>
      </c>
      <c r="BC335" s="47" t="str">
        <f t="shared" si="230"/>
        <v/>
      </c>
      <c r="BD335" s="48" t="str">
        <f>IF(ISBLANK(BE335),"",VLOOKUP(BC335,OutputOsiris!$A$9:$A$1008,1,FALSE))</f>
        <v/>
      </c>
      <c r="BE335" s="111"/>
      <c r="BF335" s="78"/>
      <c r="BG335" s="148" t="str">
        <f t="shared" si="204"/>
        <v/>
      </c>
      <c r="BH335" s="47" t="str">
        <f t="shared" si="231"/>
        <v/>
      </c>
      <c r="BI335" s="48" t="str">
        <f>IF(ISBLANK(BJ335),"",VLOOKUP(BH335,OutputOsiris!$A$9:$A$1008,1,FALSE))</f>
        <v/>
      </c>
      <c r="BJ335" s="111"/>
      <c r="BK335" s="78"/>
      <c r="BL335" s="148" t="str">
        <f t="shared" si="205"/>
        <v/>
      </c>
      <c r="BM335" s="47" t="str">
        <f t="shared" si="232"/>
        <v/>
      </c>
      <c r="BN335" s="48" t="str">
        <f>IF(ISBLANK(BO335),"",VLOOKUP(BM335,OutputOsiris!$A$9:$A$1008,1,FALSE))</f>
        <v/>
      </c>
      <c r="BO335" s="111"/>
      <c r="BP335" s="78"/>
      <c r="BQ335" s="148" t="str">
        <f t="shared" si="206"/>
        <v/>
      </c>
      <c r="BR335" s="47" t="str">
        <f t="shared" si="233"/>
        <v/>
      </c>
      <c r="BS335" s="48" t="str">
        <f>IF(ISBLANK(BT335),"",VLOOKUP(BR335,OutputOsiris!$A$9:$A$1008,1,FALSE))</f>
        <v/>
      </c>
      <c r="BT335" s="111"/>
      <c r="BU335" s="78"/>
      <c r="BV335" s="148" t="str">
        <f t="shared" si="207"/>
        <v/>
      </c>
      <c r="BW335" s="47" t="str">
        <f t="shared" si="234"/>
        <v/>
      </c>
      <c r="BX335" s="48" t="str">
        <f>IF(ISBLANK(BY335),"",VLOOKUP(BW335,OutputOsiris!$A$9:$A$1008,1,FALSE))</f>
        <v/>
      </c>
      <c r="BY335" s="111"/>
      <c r="BZ335" s="78"/>
      <c r="CA335" s="148" t="str">
        <f t="shared" si="208"/>
        <v/>
      </c>
    </row>
    <row r="336" spans="1:79" x14ac:dyDescent="0.2">
      <c r="A336" s="47" t="str">
        <f>IF($H$1="Score",IF(OutputOsiris!A336&lt;&gt;"9999999",OutputOsiris!A336,""),"")</f>
        <v/>
      </c>
      <c r="B336" s="76" t="str">
        <f t="shared" si="209"/>
        <v/>
      </c>
      <c r="C336" s="143" t="str">
        <f t="shared" si="210"/>
        <v/>
      </c>
      <c r="D336" s="47" t="str">
        <f>IF($H$1="Cijfer",IF(OutputOsiris!A336&lt;&gt;"9999999",OutputOsiris!A336,""),"")</f>
        <v/>
      </c>
      <c r="E336" s="76" t="str">
        <f t="shared" si="211"/>
        <v/>
      </c>
      <c r="F336" s="143" t="str">
        <f t="shared" si="212"/>
        <v/>
      </c>
      <c r="G336" s="47" t="str">
        <f>IF(ISBLANK(OutputOsiris!B336),"",OutputOsiris!B336)</f>
        <v/>
      </c>
      <c r="H336" s="47">
        <f>IF(AND($AG$7&gt;0,OutputOsiris!$A336&lt;&gt;"9999999"),VLOOKUP(OutputOsiris!A336,$AD$9:$AG$1008,4,FALSE),"")</f>
        <v>0</v>
      </c>
      <c r="I336" s="47">
        <f t="shared" si="213"/>
        <v>0</v>
      </c>
      <c r="J336" s="47">
        <f>IF(AND($AL$7&gt;0,OutputOsiris!$A336&lt;&gt;"9999999"),VLOOKUP(OutputOsiris!A336,$AI$9:$AL$1008,4,FALSE),"")</f>
        <v>0</v>
      </c>
      <c r="K336" s="47">
        <f t="shared" si="214"/>
        <v>0</v>
      </c>
      <c r="L336" s="47" t="str">
        <f>IF(AND($AQ$7&gt;0,OutputOsiris!$A336&lt;&gt;"9999999"),VLOOKUP(OutputOsiris!A336,$AN$9:$AQ$1008,4,FALSE),"")</f>
        <v/>
      </c>
      <c r="M336" s="47" t="str">
        <f t="shared" si="215"/>
        <v/>
      </c>
      <c r="N336" s="47" t="str">
        <f>IF(AND($AV$7&gt;0,OutputOsiris!$A336&lt;&gt;"9999999"),VLOOKUP(OutputOsiris!A336,$AS$9:$AV$1008,4,FALSE),"")</f>
        <v/>
      </c>
      <c r="O336" s="47" t="str">
        <f t="shared" si="216"/>
        <v/>
      </c>
      <c r="P336" s="47" t="str">
        <f>IF(AND($BA$7&gt;0,OutputOsiris!$A336&lt;&gt;"9999999"),VLOOKUP(OutputOsiris!A336,$AX$9:$BA$1008,4,FALSE),"")</f>
        <v/>
      </c>
      <c r="Q336" s="47" t="str">
        <f t="shared" si="217"/>
        <v/>
      </c>
      <c r="R336" s="47" t="str">
        <f>IF(AND($BF$7&gt;0,OutputOsiris!$A336&lt;&gt;"9999999"),VLOOKUP(OutputOsiris!A336,$BC$9:$BF$1008,4,FALSE),"")</f>
        <v/>
      </c>
      <c r="S336" s="47" t="str">
        <f t="shared" si="218"/>
        <v/>
      </c>
      <c r="T336" s="47" t="str">
        <f>IF(AND($BK$7&gt;0,OutputOsiris!$A336&lt;&gt;"9999999"),VLOOKUP(OutputOsiris!A336,$BH$9:$BK$1008,4,FALSE),"")</f>
        <v/>
      </c>
      <c r="U336" s="47" t="str">
        <f t="shared" si="219"/>
        <v/>
      </c>
      <c r="V336" s="47" t="str">
        <f>IF(AND($BP$7&gt;0,OutputOsiris!$A336&lt;&gt;"9999999"),VLOOKUP(OutputOsiris!A336,$BM$9:$BP$1008,4,FALSE),"")</f>
        <v/>
      </c>
      <c r="W336" s="47" t="str">
        <f t="shared" si="220"/>
        <v/>
      </c>
      <c r="X336" s="47" t="str">
        <f>IF(AND($BU$7&gt;0,OutputOsiris!$A336&lt;&gt;"9999999"),VLOOKUP(OutputOsiris!A336,$BR$9:$BU$1008,4,FALSE),"")</f>
        <v/>
      </c>
      <c r="Y336" s="47" t="str">
        <f t="shared" si="221"/>
        <v/>
      </c>
      <c r="Z336" s="47" t="str">
        <f>IF(AND($BZ$7&gt;0,OutputOsiris!$A336&lt;&gt;"9999999"),VLOOKUP(OutputOsiris!A336,$BW$9:$BZ$1008,4,FALSE),"")</f>
        <v/>
      </c>
      <c r="AA336" s="47" t="str">
        <f t="shared" si="222"/>
        <v/>
      </c>
      <c r="AB336" s="47">
        <f t="shared" si="223"/>
        <v>0</v>
      </c>
      <c r="AC336" s="47">
        <f t="shared" si="224"/>
        <v>0</v>
      </c>
      <c r="AD336" s="47" t="str">
        <f t="shared" si="225"/>
        <v/>
      </c>
      <c r="AE336" s="48" t="str">
        <f>IF(ISBLANK(AF336),"",VLOOKUP(AD336,OutputOsiris!$A$9:$A$1008,1,FALSE))</f>
        <v/>
      </c>
      <c r="AF336" s="111"/>
      <c r="AG336" s="78"/>
      <c r="AH336" s="148" t="str">
        <f t="shared" si="199"/>
        <v/>
      </c>
      <c r="AI336" s="47" t="str">
        <f t="shared" si="226"/>
        <v/>
      </c>
      <c r="AJ336" s="48" t="str">
        <f>IF(ISBLANK(AK336),"",VLOOKUP(AI336,OutputOsiris!$A$9:$A$1008,1,FALSE))</f>
        <v/>
      </c>
      <c r="AK336" s="112"/>
      <c r="AL336" s="78"/>
      <c r="AM336" s="148" t="str">
        <f t="shared" si="200"/>
        <v/>
      </c>
      <c r="AN336" s="47" t="str">
        <f t="shared" si="227"/>
        <v/>
      </c>
      <c r="AO336" s="48" t="str">
        <f>IF(ISBLANK(AP336),"",VLOOKUP(AN336,OutputOsiris!$A$9:$A$1008,1,FALSE))</f>
        <v/>
      </c>
      <c r="AP336" s="111"/>
      <c r="AQ336" s="78"/>
      <c r="AR336" s="148" t="str">
        <f t="shared" si="201"/>
        <v/>
      </c>
      <c r="AS336" s="47" t="str">
        <f t="shared" si="228"/>
        <v/>
      </c>
      <c r="AT336" s="48" t="str">
        <f>IF(ISBLANK(AU336),"",VLOOKUP(AS336,OutputOsiris!$A$9:$A$1008,1,FALSE))</f>
        <v/>
      </c>
      <c r="AU336" s="111"/>
      <c r="AV336" s="78"/>
      <c r="AW336" s="148" t="str">
        <f t="shared" si="202"/>
        <v/>
      </c>
      <c r="AX336" s="47" t="str">
        <f t="shared" si="229"/>
        <v/>
      </c>
      <c r="AY336" s="48" t="str">
        <f>IF(ISBLANK(AZ336),"",VLOOKUP(AX336,OutputOsiris!$A$9:$A$1008,1,FALSE))</f>
        <v/>
      </c>
      <c r="AZ336" s="111"/>
      <c r="BA336" s="78"/>
      <c r="BB336" s="148" t="str">
        <f t="shared" si="203"/>
        <v/>
      </c>
      <c r="BC336" s="47" t="str">
        <f t="shared" si="230"/>
        <v/>
      </c>
      <c r="BD336" s="48" t="str">
        <f>IF(ISBLANK(BE336),"",VLOOKUP(BC336,OutputOsiris!$A$9:$A$1008,1,FALSE))</f>
        <v/>
      </c>
      <c r="BE336" s="111"/>
      <c r="BF336" s="78"/>
      <c r="BG336" s="148" t="str">
        <f t="shared" si="204"/>
        <v/>
      </c>
      <c r="BH336" s="47" t="str">
        <f t="shared" si="231"/>
        <v/>
      </c>
      <c r="BI336" s="48" t="str">
        <f>IF(ISBLANK(BJ336),"",VLOOKUP(BH336,OutputOsiris!$A$9:$A$1008,1,FALSE))</f>
        <v/>
      </c>
      <c r="BJ336" s="111"/>
      <c r="BK336" s="78"/>
      <c r="BL336" s="148" t="str">
        <f t="shared" si="205"/>
        <v/>
      </c>
      <c r="BM336" s="47" t="str">
        <f t="shared" si="232"/>
        <v/>
      </c>
      <c r="BN336" s="48" t="str">
        <f>IF(ISBLANK(BO336),"",VLOOKUP(BM336,OutputOsiris!$A$9:$A$1008,1,FALSE))</f>
        <v/>
      </c>
      <c r="BO336" s="111"/>
      <c r="BP336" s="78"/>
      <c r="BQ336" s="148" t="str">
        <f t="shared" si="206"/>
        <v/>
      </c>
      <c r="BR336" s="47" t="str">
        <f t="shared" si="233"/>
        <v/>
      </c>
      <c r="BS336" s="48" t="str">
        <f>IF(ISBLANK(BT336),"",VLOOKUP(BR336,OutputOsiris!$A$9:$A$1008,1,FALSE))</f>
        <v/>
      </c>
      <c r="BT336" s="111"/>
      <c r="BU336" s="78"/>
      <c r="BV336" s="148" t="str">
        <f t="shared" si="207"/>
        <v/>
      </c>
      <c r="BW336" s="47" t="str">
        <f t="shared" si="234"/>
        <v/>
      </c>
      <c r="BX336" s="48" t="str">
        <f>IF(ISBLANK(BY336),"",VLOOKUP(BW336,OutputOsiris!$A$9:$A$1008,1,FALSE))</f>
        <v/>
      </c>
      <c r="BY336" s="111"/>
      <c r="BZ336" s="78"/>
      <c r="CA336" s="148" t="str">
        <f t="shared" si="208"/>
        <v/>
      </c>
    </row>
    <row r="337" spans="1:79" x14ac:dyDescent="0.2">
      <c r="A337" s="47" t="str">
        <f>IF($H$1="Score",IF(OutputOsiris!A337&lt;&gt;"9999999",OutputOsiris!A337,""),"")</f>
        <v/>
      </c>
      <c r="B337" s="76" t="str">
        <f t="shared" si="209"/>
        <v/>
      </c>
      <c r="C337" s="143" t="str">
        <f t="shared" si="210"/>
        <v/>
      </c>
      <c r="D337" s="47" t="str">
        <f>IF($H$1="Cijfer",IF(OutputOsiris!A337&lt;&gt;"9999999",OutputOsiris!A337,""),"")</f>
        <v/>
      </c>
      <c r="E337" s="76" t="str">
        <f t="shared" si="211"/>
        <v/>
      </c>
      <c r="F337" s="143" t="str">
        <f t="shared" si="212"/>
        <v/>
      </c>
      <c r="G337" s="47" t="str">
        <f>IF(ISBLANK(OutputOsiris!B337),"",OutputOsiris!B337)</f>
        <v/>
      </c>
      <c r="H337" s="47">
        <f>IF(AND($AG$7&gt;0,OutputOsiris!$A337&lt;&gt;"9999999"),VLOOKUP(OutputOsiris!A337,$AD$9:$AG$1008,4,FALSE),"")</f>
        <v>0</v>
      </c>
      <c r="I337" s="47">
        <f t="shared" si="213"/>
        <v>0</v>
      </c>
      <c r="J337" s="47">
        <f>IF(AND($AL$7&gt;0,OutputOsiris!$A337&lt;&gt;"9999999"),VLOOKUP(OutputOsiris!A337,$AI$9:$AL$1008,4,FALSE),"")</f>
        <v>0</v>
      </c>
      <c r="K337" s="47">
        <f t="shared" si="214"/>
        <v>0</v>
      </c>
      <c r="L337" s="47" t="str">
        <f>IF(AND($AQ$7&gt;0,OutputOsiris!$A337&lt;&gt;"9999999"),VLOOKUP(OutputOsiris!A337,$AN$9:$AQ$1008,4,FALSE),"")</f>
        <v/>
      </c>
      <c r="M337" s="47" t="str">
        <f t="shared" si="215"/>
        <v/>
      </c>
      <c r="N337" s="47" t="str">
        <f>IF(AND($AV$7&gt;0,OutputOsiris!$A337&lt;&gt;"9999999"),VLOOKUP(OutputOsiris!A337,$AS$9:$AV$1008,4,FALSE),"")</f>
        <v/>
      </c>
      <c r="O337" s="47" t="str">
        <f t="shared" si="216"/>
        <v/>
      </c>
      <c r="P337" s="47" t="str">
        <f>IF(AND($BA$7&gt;0,OutputOsiris!$A337&lt;&gt;"9999999"),VLOOKUP(OutputOsiris!A337,$AX$9:$BA$1008,4,FALSE),"")</f>
        <v/>
      </c>
      <c r="Q337" s="47" t="str">
        <f t="shared" si="217"/>
        <v/>
      </c>
      <c r="R337" s="47" t="str">
        <f>IF(AND($BF$7&gt;0,OutputOsiris!$A337&lt;&gt;"9999999"),VLOOKUP(OutputOsiris!A337,$BC$9:$BF$1008,4,FALSE),"")</f>
        <v/>
      </c>
      <c r="S337" s="47" t="str">
        <f t="shared" si="218"/>
        <v/>
      </c>
      <c r="T337" s="47" t="str">
        <f>IF(AND($BK$7&gt;0,OutputOsiris!$A337&lt;&gt;"9999999"),VLOOKUP(OutputOsiris!A337,$BH$9:$BK$1008,4,FALSE),"")</f>
        <v/>
      </c>
      <c r="U337" s="47" t="str">
        <f t="shared" si="219"/>
        <v/>
      </c>
      <c r="V337" s="47" t="str">
        <f>IF(AND($BP$7&gt;0,OutputOsiris!$A337&lt;&gt;"9999999"),VLOOKUP(OutputOsiris!A337,$BM$9:$BP$1008,4,FALSE),"")</f>
        <v/>
      </c>
      <c r="W337" s="47" t="str">
        <f t="shared" si="220"/>
        <v/>
      </c>
      <c r="X337" s="47" t="str">
        <f>IF(AND($BU$7&gt;0,OutputOsiris!$A337&lt;&gt;"9999999"),VLOOKUP(OutputOsiris!A337,$BR$9:$BU$1008,4,FALSE),"")</f>
        <v/>
      </c>
      <c r="Y337" s="47" t="str">
        <f t="shared" si="221"/>
        <v/>
      </c>
      <c r="Z337" s="47" t="str">
        <f>IF(AND($BZ$7&gt;0,OutputOsiris!$A337&lt;&gt;"9999999"),VLOOKUP(OutputOsiris!A337,$BW$9:$BZ$1008,4,FALSE),"")</f>
        <v/>
      </c>
      <c r="AA337" s="47" t="str">
        <f t="shared" si="222"/>
        <v/>
      </c>
      <c r="AB337" s="47">
        <f t="shared" si="223"/>
        <v>0</v>
      </c>
      <c r="AC337" s="47">
        <f t="shared" si="224"/>
        <v>0</v>
      </c>
      <c r="AD337" s="47" t="str">
        <f t="shared" si="225"/>
        <v/>
      </c>
      <c r="AE337" s="48" t="str">
        <f>IF(ISBLANK(AF337),"",VLOOKUP(AD337,OutputOsiris!$A$9:$A$1008,1,FALSE))</f>
        <v/>
      </c>
      <c r="AF337" s="111"/>
      <c r="AG337" s="78"/>
      <c r="AH337" s="148" t="str">
        <f t="shared" si="199"/>
        <v/>
      </c>
      <c r="AI337" s="47" t="str">
        <f t="shared" si="226"/>
        <v/>
      </c>
      <c r="AJ337" s="48" t="str">
        <f>IF(ISBLANK(AK337),"",VLOOKUP(AI337,OutputOsiris!$A$9:$A$1008,1,FALSE))</f>
        <v/>
      </c>
      <c r="AK337" s="112"/>
      <c r="AL337" s="78"/>
      <c r="AM337" s="148" t="str">
        <f t="shared" si="200"/>
        <v/>
      </c>
      <c r="AN337" s="47" t="str">
        <f t="shared" si="227"/>
        <v/>
      </c>
      <c r="AO337" s="48" t="str">
        <f>IF(ISBLANK(AP337),"",VLOOKUP(AN337,OutputOsiris!$A$9:$A$1008,1,FALSE))</f>
        <v/>
      </c>
      <c r="AP337" s="111"/>
      <c r="AQ337" s="78"/>
      <c r="AR337" s="148" t="str">
        <f t="shared" si="201"/>
        <v/>
      </c>
      <c r="AS337" s="47" t="str">
        <f t="shared" si="228"/>
        <v/>
      </c>
      <c r="AT337" s="48" t="str">
        <f>IF(ISBLANK(AU337),"",VLOOKUP(AS337,OutputOsiris!$A$9:$A$1008,1,FALSE))</f>
        <v/>
      </c>
      <c r="AU337" s="111"/>
      <c r="AV337" s="78"/>
      <c r="AW337" s="148" t="str">
        <f t="shared" si="202"/>
        <v/>
      </c>
      <c r="AX337" s="47" t="str">
        <f t="shared" si="229"/>
        <v/>
      </c>
      <c r="AY337" s="48" t="str">
        <f>IF(ISBLANK(AZ337),"",VLOOKUP(AX337,OutputOsiris!$A$9:$A$1008,1,FALSE))</f>
        <v/>
      </c>
      <c r="AZ337" s="111"/>
      <c r="BA337" s="78"/>
      <c r="BB337" s="148" t="str">
        <f t="shared" si="203"/>
        <v/>
      </c>
      <c r="BC337" s="47" t="str">
        <f t="shared" si="230"/>
        <v/>
      </c>
      <c r="BD337" s="48" t="str">
        <f>IF(ISBLANK(BE337),"",VLOOKUP(BC337,OutputOsiris!$A$9:$A$1008,1,FALSE))</f>
        <v/>
      </c>
      <c r="BE337" s="111"/>
      <c r="BF337" s="78"/>
      <c r="BG337" s="148" t="str">
        <f t="shared" si="204"/>
        <v/>
      </c>
      <c r="BH337" s="47" t="str">
        <f t="shared" si="231"/>
        <v/>
      </c>
      <c r="BI337" s="48" t="str">
        <f>IF(ISBLANK(BJ337),"",VLOOKUP(BH337,OutputOsiris!$A$9:$A$1008,1,FALSE))</f>
        <v/>
      </c>
      <c r="BJ337" s="111"/>
      <c r="BK337" s="78"/>
      <c r="BL337" s="148" t="str">
        <f t="shared" si="205"/>
        <v/>
      </c>
      <c r="BM337" s="47" t="str">
        <f t="shared" si="232"/>
        <v/>
      </c>
      <c r="BN337" s="48" t="str">
        <f>IF(ISBLANK(BO337),"",VLOOKUP(BM337,OutputOsiris!$A$9:$A$1008,1,FALSE))</f>
        <v/>
      </c>
      <c r="BO337" s="111"/>
      <c r="BP337" s="78"/>
      <c r="BQ337" s="148" t="str">
        <f t="shared" si="206"/>
        <v/>
      </c>
      <c r="BR337" s="47" t="str">
        <f t="shared" si="233"/>
        <v/>
      </c>
      <c r="BS337" s="48" t="str">
        <f>IF(ISBLANK(BT337),"",VLOOKUP(BR337,OutputOsiris!$A$9:$A$1008,1,FALSE))</f>
        <v/>
      </c>
      <c r="BT337" s="111"/>
      <c r="BU337" s="78"/>
      <c r="BV337" s="148" t="str">
        <f t="shared" si="207"/>
        <v/>
      </c>
      <c r="BW337" s="47" t="str">
        <f t="shared" si="234"/>
        <v/>
      </c>
      <c r="BX337" s="48" t="str">
        <f>IF(ISBLANK(BY337),"",VLOOKUP(BW337,OutputOsiris!$A$9:$A$1008,1,FALSE))</f>
        <v/>
      </c>
      <c r="BY337" s="111"/>
      <c r="BZ337" s="78"/>
      <c r="CA337" s="148" t="str">
        <f t="shared" si="208"/>
        <v/>
      </c>
    </row>
    <row r="338" spans="1:79" x14ac:dyDescent="0.2">
      <c r="A338" s="47" t="str">
        <f>IF($H$1="Score",IF(OutputOsiris!A338&lt;&gt;"9999999",OutputOsiris!A338,""),"")</f>
        <v/>
      </c>
      <c r="B338" s="76" t="str">
        <f t="shared" si="209"/>
        <v/>
      </c>
      <c r="C338" s="143" t="str">
        <f t="shared" si="210"/>
        <v/>
      </c>
      <c r="D338" s="47" t="str">
        <f>IF($H$1="Cijfer",IF(OutputOsiris!A338&lt;&gt;"9999999",OutputOsiris!A338,""),"")</f>
        <v/>
      </c>
      <c r="E338" s="76" t="str">
        <f t="shared" si="211"/>
        <v/>
      </c>
      <c r="F338" s="143" t="str">
        <f t="shared" si="212"/>
        <v/>
      </c>
      <c r="G338" s="47" t="str">
        <f>IF(ISBLANK(OutputOsiris!B338),"",OutputOsiris!B338)</f>
        <v/>
      </c>
      <c r="H338" s="47">
        <f>IF(AND($AG$7&gt;0,OutputOsiris!$A338&lt;&gt;"9999999"),VLOOKUP(OutputOsiris!A338,$AD$9:$AG$1008,4,FALSE),"")</f>
        <v>0</v>
      </c>
      <c r="I338" s="47">
        <f t="shared" si="213"/>
        <v>0</v>
      </c>
      <c r="J338" s="47">
        <f>IF(AND($AL$7&gt;0,OutputOsiris!$A338&lt;&gt;"9999999"),VLOOKUP(OutputOsiris!A338,$AI$9:$AL$1008,4,FALSE),"")</f>
        <v>0</v>
      </c>
      <c r="K338" s="47">
        <f t="shared" si="214"/>
        <v>0</v>
      </c>
      <c r="L338" s="47" t="str">
        <f>IF(AND($AQ$7&gt;0,OutputOsiris!$A338&lt;&gt;"9999999"),VLOOKUP(OutputOsiris!A338,$AN$9:$AQ$1008,4,FALSE),"")</f>
        <v/>
      </c>
      <c r="M338" s="47" t="str">
        <f t="shared" si="215"/>
        <v/>
      </c>
      <c r="N338" s="47" t="str">
        <f>IF(AND($AV$7&gt;0,OutputOsiris!$A338&lt;&gt;"9999999"),VLOOKUP(OutputOsiris!A338,$AS$9:$AV$1008,4,FALSE),"")</f>
        <v/>
      </c>
      <c r="O338" s="47" t="str">
        <f t="shared" si="216"/>
        <v/>
      </c>
      <c r="P338" s="47" t="str">
        <f>IF(AND($BA$7&gt;0,OutputOsiris!$A338&lt;&gt;"9999999"),VLOOKUP(OutputOsiris!A338,$AX$9:$BA$1008,4,FALSE),"")</f>
        <v/>
      </c>
      <c r="Q338" s="47" t="str">
        <f t="shared" si="217"/>
        <v/>
      </c>
      <c r="R338" s="47" t="str">
        <f>IF(AND($BF$7&gt;0,OutputOsiris!$A338&lt;&gt;"9999999"),VLOOKUP(OutputOsiris!A338,$BC$9:$BF$1008,4,FALSE),"")</f>
        <v/>
      </c>
      <c r="S338" s="47" t="str">
        <f t="shared" si="218"/>
        <v/>
      </c>
      <c r="T338" s="47" t="str">
        <f>IF(AND($BK$7&gt;0,OutputOsiris!$A338&lt;&gt;"9999999"),VLOOKUP(OutputOsiris!A338,$BH$9:$BK$1008,4,FALSE),"")</f>
        <v/>
      </c>
      <c r="U338" s="47" t="str">
        <f t="shared" si="219"/>
        <v/>
      </c>
      <c r="V338" s="47" t="str">
        <f>IF(AND($BP$7&gt;0,OutputOsiris!$A338&lt;&gt;"9999999"),VLOOKUP(OutputOsiris!A338,$BM$9:$BP$1008,4,FALSE),"")</f>
        <v/>
      </c>
      <c r="W338" s="47" t="str">
        <f t="shared" si="220"/>
        <v/>
      </c>
      <c r="X338" s="47" t="str">
        <f>IF(AND($BU$7&gt;0,OutputOsiris!$A338&lt;&gt;"9999999"),VLOOKUP(OutputOsiris!A338,$BR$9:$BU$1008,4,FALSE),"")</f>
        <v/>
      </c>
      <c r="Y338" s="47" t="str">
        <f t="shared" si="221"/>
        <v/>
      </c>
      <c r="Z338" s="47" t="str">
        <f>IF(AND($BZ$7&gt;0,OutputOsiris!$A338&lt;&gt;"9999999"),VLOOKUP(OutputOsiris!A338,$BW$9:$BZ$1008,4,FALSE),"")</f>
        <v/>
      </c>
      <c r="AA338" s="47" t="str">
        <f t="shared" si="222"/>
        <v/>
      </c>
      <c r="AB338" s="47">
        <f t="shared" si="223"/>
        <v>0</v>
      </c>
      <c r="AC338" s="47">
        <f t="shared" si="224"/>
        <v>0</v>
      </c>
      <c r="AD338" s="47" t="str">
        <f t="shared" si="225"/>
        <v/>
      </c>
      <c r="AE338" s="48" t="str">
        <f>IF(ISBLANK(AF338),"",VLOOKUP(AD338,OutputOsiris!$A$9:$A$1008,1,FALSE))</f>
        <v/>
      </c>
      <c r="AF338" s="111"/>
      <c r="AG338" s="78"/>
      <c r="AH338" s="148" t="str">
        <f t="shared" si="199"/>
        <v/>
      </c>
      <c r="AI338" s="47" t="str">
        <f t="shared" si="226"/>
        <v/>
      </c>
      <c r="AJ338" s="48" t="str">
        <f>IF(ISBLANK(AK338),"",VLOOKUP(AI338,OutputOsiris!$A$9:$A$1008,1,FALSE))</f>
        <v/>
      </c>
      <c r="AK338" s="112"/>
      <c r="AL338" s="78"/>
      <c r="AM338" s="148" t="str">
        <f t="shared" si="200"/>
        <v/>
      </c>
      <c r="AN338" s="47" t="str">
        <f t="shared" si="227"/>
        <v/>
      </c>
      <c r="AO338" s="48" t="str">
        <f>IF(ISBLANK(AP338),"",VLOOKUP(AN338,OutputOsiris!$A$9:$A$1008,1,FALSE))</f>
        <v/>
      </c>
      <c r="AP338" s="111"/>
      <c r="AQ338" s="78"/>
      <c r="AR338" s="148" t="str">
        <f t="shared" si="201"/>
        <v/>
      </c>
      <c r="AS338" s="47" t="str">
        <f t="shared" si="228"/>
        <v/>
      </c>
      <c r="AT338" s="48" t="str">
        <f>IF(ISBLANK(AU338),"",VLOOKUP(AS338,OutputOsiris!$A$9:$A$1008,1,FALSE))</f>
        <v/>
      </c>
      <c r="AU338" s="111"/>
      <c r="AV338" s="78"/>
      <c r="AW338" s="148" t="str">
        <f t="shared" si="202"/>
        <v/>
      </c>
      <c r="AX338" s="47" t="str">
        <f t="shared" si="229"/>
        <v/>
      </c>
      <c r="AY338" s="48" t="str">
        <f>IF(ISBLANK(AZ338),"",VLOOKUP(AX338,OutputOsiris!$A$9:$A$1008,1,FALSE))</f>
        <v/>
      </c>
      <c r="AZ338" s="111"/>
      <c r="BA338" s="78"/>
      <c r="BB338" s="148" t="str">
        <f t="shared" si="203"/>
        <v/>
      </c>
      <c r="BC338" s="47" t="str">
        <f t="shared" si="230"/>
        <v/>
      </c>
      <c r="BD338" s="48" t="str">
        <f>IF(ISBLANK(BE338),"",VLOOKUP(BC338,OutputOsiris!$A$9:$A$1008,1,FALSE))</f>
        <v/>
      </c>
      <c r="BE338" s="111"/>
      <c r="BF338" s="78"/>
      <c r="BG338" s="148" t="str">
        <f t="shared" si="204"/>
        <v/>
      </c>
      <c r="BH338" s="47" t="str">
        <f t="shared" si="231"/>
        <v/>
      </c>
      <c r="BI338" s="48" t="str">
        <f>IF(ISBLANK(BJ338),"",VLOOKUP(BH338,OutputOsiris!$A$9:$A$1008,1,FALSE))</f>
        <v/>
      </c>
      <c r="BJ338" s="111"/>
      <c r="BK338" s="78"/>
      <c r="BL338" s="148" t="str">
        <f t="shared" si="205"/>
        <v/>
      </c>
      <c r="BM338" s="47" t="str">
        <f t="shared" si="232"/>
        <v/>
      </c>
      <c r="BN338" s="48" t="str">
        <f>IF(ISBLANK(BO338),"",VLOOKUP(BM338,OutputOsiris!$A$9:$A$1008,1,FALSE))</f>
        <v/>
      </c>
      <c r="BO338" s="111"/>
      <c r="BP338" s="78"/>
      <c r="BQ338" s="148" t="str">
        <f t="shared" si="206"/>
        <v/>
      </c>
      <c r="BR338" s="47" t="str">
        <f t="shared" si="233"/>
        <v/>
      </c>
      <c r="BS338" s="48" t="str">
        <f>IF(ISBLANK(BT338),"",VLOOKUP(BR338,OutputOsiris!$A$9:$A$1008,1,FALSE))</f>
        <v/>
      </c>
      <c r="BT338" s="111"/>
      <c r="BU338" s="78"/>
      <c r="BV338" s="148" t="str">
        <f t="shared" si="207"/>
        <v/>
      </c>
      <c r="BW338" s="47" t="str">
        <f t="shared" si="234"/>
        <v/>
      </c>
      <c r="BX338" s="48" t="str">
        <f>IF(ISBLANK(BY338),"",VLOOKUP(BW338,OutputOsiris!$A$9:$A$1008,1,FALSE))</f>
        <v/>
      </c>
      <c r="BY338" s="111"/>
      <c r="BZ338" s="78"/>
      <c r="CA338" s="148" t="str">
        <f t="shared" si="208"/>
        <v/>
      </c>
    </row>
    <row r="339" spans="1:79" x14ac:dyDescent="0.2">
      <c r="A339" s="47" t="str">
        <f>IF($H$1="Score",IF(OutputOsiris!A339&lt;&gt;"9999999",OutputOsiris!A339,""),"")</f>
        <v/>
      </c>
      <c r="B339" s="76" t="str">
        <f t="shared" si="209"/>
        <v/>
      </c>
      <c r="C339" s="143" t="str">
        <f t="shared" si="210"/>
        <v/>
      </c>
      <c r="D339" s="47" t="str">
        <f>IF($H$1="Cijfer",IF(OutputOsiris!A339&lt;&gt;"9999999",OutputOsiris!A339,""),"")</f>
        <v/>
      </c>
      <c r="E339" s="76" t="str">
        <f t="shared" si="211"/>
        <v/>
      </c>
      <c r="F339" s="143" t="str">
        <f t="shared" si="212"/>
        <v/>
      </c>
      <c r="G339" s="47" t="str">
        <f>IF(ISBLANK(OutputOsiris!B339),"",OutputOsiris!B339)</f>
        <v/>
      </c>
      <c r="H339" s="47">
        <f>IF(AND($AG$7&gt;0,OutputOsiris!$A339&lt;&gt;"9999999"),VLOOKUP(OutputOsiris!A339,$AD$9:$AG$1008,4,FALSE),"")</f>
        <v>0</v>
      </c>
      <c r="I339" s="47">
        <f t="shared" si="213"/>
        <v>0</v>
      </c>
      <c r="J339" s="47">
        <f>IF(AND($AL$7&gt;0,OutputOsiris!$A339&lt;&gt;"9999999"),VLOOKUP(OutputOsiris!A339,$AI$9:$AL$1008,4,FALSE),"")</f>
        <v>0</v>
      </c>
      <c r="K339" s="47">
        <f t="shared" si="214"/>
        <v>0</v>
      </c>
      <c r="L339" s="47" t="str">
        <f>IF(AND($AQ$7&gt;0,OutputOsiris!$A339&lt;&gt;"9999999"),VLOOKUP(OutputOsiris!A339,$AN$9:$AQ$1008,4,FALSE),"")</f>
        <v/>
      </c>
      <c r="M339" s="47" t="str">
        <f t="shared" si="215"/>
        <v/>
      </c>
      <c r="N339" s="47" t="str">
        <f>IF(AND($AV$7&gt;0,OutputOsiris!$A339&lt;&gt;"9999999"),VLOOKUP(OutputOsiris!A339,$AS$9:$AV$1008,4,FALSE),"")</f>
        <v/>
      </c>
      <c r="O339" s="47" t="str">
        <f t="shared" si="216"/>
        <v/>
      </c>
      <c r="P339" s="47" t="str">
        <f>IF(AND($BA$7&gt;0,OutputOsiris!$A339&lt;&gt;"9999999"),VLOOKUP(OutputOsiris!A339,$AX$9:$BA$1008,4,FALSE),"")</f>
        <v/>
      </c>
      <c r="Q339" s="47" t="str">
        <f t="shared" si="217"/>
        <v/>
      </c>
      <c r="R339" s="47" t="str">
        <f>IF(AND($BF$7&gt;0,OutputOsiris!$A339&lt;&gt;"9999999"),VLOOKUP(OutputOsiris!A339,$BC$9:$BF$1008,4,FALSE),"")</f>
        <v/>
      </c>
      <c r="S339" s="47" t="str">
        <f t="shared" si="218"/>
        <v/>
      </c>
      <c r="T339" s="47" t="str">
        <f>IF(AND($BK$7&gt;0,OutputOsiris!$A339&lt;&gt;"9999999"),VLOOKUP(OutputOsiris!A339,$BH$9:$BK$1008,4,FALSE),"")</f>
        <v/>
      </c>
      <c r="U339" s="47" t="str">
        <f t="shared" si="219"/>
        <v/>
      </c>
      <c r="V339" s="47" t="str">
        <f>IF(AND($BP$7&gt;0,OutputOsiris!$A339&lt;&gt;"9999999"),VLOOKUP(OutputOsiris!A339,$BM$9:$BP$1008,4,FALSE),"")</f>
        <v/>
      </c>
      <c r="W339" s="47" t="str">
        <f t="shared" si="220"/>
        <v/>
      </c>
      <c r="X339" s="47" t="str">
        <f>IF(AND($BU$7&gt;0,OutputOsiris!$A339&lt;&gt;"9999999"),VLOOKUP(OutputOsiris!A339,$BR$9:$BU$1008,4,FALSE),"")</f>
        <v/>
      </c>
      <c r="Y339" s="47" t="str">
        <f t="shared" si="221"/>
        <v/>
      </c>
      <c r="Z339" s="47" t="str">
        <f>IF(AND($BZ$7&gt;0,OutputOsiris!$A339&lt;&gt;"9999999"),VLOOKUP(OutputOsiris!A339,$BW$9:$BZ$1008,4,FALSE),"")</f>
        <v/>
      </c>
      <c r="AA339" s="47" t="str">
        <f t="shared" si="222"/>
        <v/>
      </c>
      <c r="AB339" s="47">
        <f t="shared" si="223"/>
        <v>0</v>
      </c>
      <c r="AC339" s="47">
        <f t="shared" si="224"/>
        <v>0</v>
      </c>
      <c r="AD339" s="47" t="str">
        <f t="shared" si="225"/>
        <v/>
      </c>
      <c r="AE339" s="48" t="str">
        <f>IF(ISBLANK(AF339),"",VLOOKUP(AD339,OutputOsiris!$A$9:$A$1008,1,FALSE))</f>
        <v/>
      </c>
      <c r="AF339" s="111"/>
      <c r="AG339" s="78"/>
      <c r="AH339" s="148" t="str">
        <f t="shared" si="199"/>
        <v/>
      </c>
      <c r="AI339" s="47" t="str">
        <f t="shared" si="226"/>
        <v/>
      </c>
      <c r="AJ339" s="48" t="str">
        <f>IF(ISBLANK(AK339),"",VLOOKUP(AI339,OutputOsiris!$A$9:$A$1008,1,FALSE))</f>
        <v/>
      </c>
      <c r="AK339" s="112"/>
      <c r="AL339" s="78"/>
      <c r="AM339" s="148" t="str">
        <f t="shared" si="200"/>
        <v/>
      </c>
      <c r="AN339" s="47" t="str">
        <f t="shared" si="227"/>
        <v/>
      </c>
      <c r="AO339" s="48" t="str">
        <f>IF(ISBLANK(AP339),"",VLOOKUP(AN339,OutputOsiris!$A$9:$A$1008,1,FALSE))</f>
        <v/>
      </c>
      <c r="AP339" s="111"/>
      <c r="AQ339" s="78"/>
      <c r="AR339" s="148" t="str">
        <f t="shared" si="201"/>
        <v/>
      </c>
      <c r="AS339" s="47" t="str">
        <f t="shared" si="228"/>
        <v/>
      </c>
      <c r="AT339" s="48" t="str">
        <f>IF(ISBLANK(AU339),"",VLOOKUP(AS339,OutputOsiris!$A$9:$A$1008,1,FALSE))</f>
        <v/>
      </c>
      <c r="AU339" s="111"/>
      <c r="AV339" s="78"/>
      <c r="AW339" s="148" t="str">
        <f t="shared" si="202"/>
        <v/>
      </c>
      <c r="AX339" s="47" t="str">
        <f t="shared" si="229"/>
        <v/>
      </c>
      <c r="AY339" s="48" t="str">
        <f>IF(ISBLANK(AZ339),"",VLOOKUP(AX339,OutputOsiris!$A$9:$A$1008,1,FALSE))</f>
        <v/>
      </c>
      <c r="AZ339" s="111"/>
      <c r="BA339" s="78"/>
      <c r="BB339" s="148" t="str">
        <f t="shared" si="203"/>
        <v/>
      </c>
      <c r="BC339" s="47" t="str">
        <f t="shared" si="230"/>
        <v/>
      </c>
      <c r="BD339" s="48" t="str">
        <f>IF(ISBLANK(BE339),"",VLOOKUP(BC339,OutputOsiris!$A$9:$A$1008,1,FALSE))</f>
        <v/>
      </c>
      <c r="BE339" s="111"/>
      <c r="BF339" s="78"/>
      <c r="BG339" s="148" t="str">
        <f t="shared" si="204"/>
        <v/>
      </c>
      <c r="BH339" s="47" t="str">
        <f t="shared" si="231"/>
        <v/>
      </c>
      <c r="BI339" s="48" t="str">
        <f>IF(ISBLANK(BJ339),"",VLOOKUP(BH339,OutputOsiris!$A$9:$A$1008,1,FALSE))</f>
        <v/>
      </c>
      <c r="BJ339" s="111"/>
      <c r="BK339" s="78"/>
      <c r="BL339" s="148" t="str">
        <f t="shared" si="205"/>
        <v/>
      </c>
      <c r="BM339" s="47" t="str">
        <f t="shared" si="232"/>
        <v/>
      </c>
      <c r="BN339" s="48" t="str">
        <f>IF(ISBLANK(BO339),"",VLOOKUP(BM339,OutputOsiris!$A$9:$A$1008,1,FALSE))</f>
        <v/>
      </c>
      <c r="BO339" s="111"/>
      <c r="BP339" s="78"/>
      <c r="BQ339" s="148" t="str">
        <f t="shared" si="206"/>
        <v/>
      </c>
      <c r="BR339" s="47" t="str">
        <f t="shared" si="233"/>
        <v/>
      </c>
      <c r="BS339" s="48" t="str">
        <f>IF(ISBLANK(BT339),"",VLOOKUP(BR339,OutputOsiris!$A$9:$A$1008,1,FALSE))</f>
        <v/>
      </c>
      <c r="BT339" s="111"/>
      <c r="BU339" s="78"/>
      <c r="BV339" s="148" t="str">
        <f t="shared" si="207"/>
        <v/>
      </c>
      <c r="BW339" s="47" t="str">
        <f t="shared" si="234"/>
        <v/>
      </c>
      <c r="BX339" s="48" t="str">
        <f>IF(ISBLANK(BY339),"",VLOOKUP(BW339,OutputOsiris!$A$9:$A$1008,1,FALSE))</f>
        <v/>
      </c>
      <c r="BY339" s="111"/>
      <c r="BZ339" s="78"/>
      <c r="CA339" s="148" t="str">
        <f t="shared" si="208"/>
        <v/>
      </c>
    </row>
    <row r="340" spans="1:79" x14ac:dyDescent="0.2">
      <c r="A340" s="47" t="str">
        <f>IF($H$1="Score",IF(OutputOsiris!A340&lt;&gt;"9999999",OutputOsiris!A340,""),"")</f>
        <v/>
      </c>
      <c r="B340" s="76" t="str">
        <f t="shared" si="209"/>
        <v/>
      </c>
      <c r="C340" s="143" t="str">
        <f t="shared" si="210"/>
        <v/>
      </c>
      <c r="D340" s="47" t="str">
        <f>IF($H$1="Cijfer",IF(OutputOsiris!A340&lt;&gt;"9999999",OutputOsiris!A340,""),"")</f>
        <v/>
      </c>
      <c r="E340" s="76" t="str">
        <f t="shared" si="211"/>
        <v/>
      </c>
      <c r="F340" s="143" t="str">
        <f t="shared" si="212"/>
        <v/>
      </c>
      <c r="G340" s="47" t="str">
        <f>IF(ISBLANK(OutputOsiris!B340),"",OutputOsiris!B340)</f>
        <v/>
      </c>
      <c r="H340" s="47">
        <f>IF(AND($AG$7&gt;0,OutputOsiris!$A340&lt;&gt;"9999999"),VLOOKUP(OutputOsiris!A340,$AD$9:$AG$1008,4,FALSE),"")</f>
        <v>0</v>
      </c>
      <c r="I340" s="47">
        <f t="shared" si="213"/>
        <v>0</v>
      </c>
      <c r="J340" s="47">
        <f>IF(AND($AL$7&gt;0,OutputOsiris!$A340&lt;&gt;"9999999"),VLOOKUP(OutputOsiris!A340,$AI$9:$AL$1008,4,FALSE),"")</f>
        <v>0</v>
      </c>
      <c r="K340" s="47">
        <f t="shared" si="214"/>
        <v>0</v>
      </c>
      <c r="L340" s="47" t="str">
        <f>IF(AND($AQ$7&gt;0,OutputOsiris!$A340&lt;&gt;"9999999"),VLOOKUP(OutputOsiris!A340,$AN$9:$AQ$1008,4,FALSE),"")</f>
        <v/>
      </c>
      <c r="M340" s="47" t="str">
        <f t="shared" si="215"/>
        <v/>
      </c>
      <c r="N340" s="47" t="str">
        <f>IF(AND($AV$7&gt;0,OutputOsiris!$A340&lt;&gt;"9999999"),VLOOKUP(OutputOsiris!A340,$AS$9:$AV$1008,4,FALSE),"")</f>
        <v/>
      </c>
      <c r="O340" s="47" t="str">
        <f t="shared" si="216"/>
        <v/>
      </c>
      <c r="P340" s="47" t="str">
        <f>IF(AND($BA$7&gt;0,OutputOsiris!$A340&lt;&gt;"9999999"),VLOOKUP(OutputOsiris!A340,$AX$9:$BA$1008,4,FALSE),"")</f>
        <v/>
      </c>
      <c r="Q340" s="47" t="str">
        <f t="shared" si="217"/>
        <v/>
      </c>
      <c r="R340" s="47" t="str">
        <f>IF(AND($BF$7&gt;0,OutputOsiris!$A340&lt;&gt;"9999999"),VLOOKUP(OutputOsiris!A340,$BC$9:$BF$1008,4,FALSE),"")</f>
        <v/>
      </c>
      <c r="S340" s="47" t="str">
        <f t="shared" si="218"/>
        <v/>
      </c>
      <c r="T340" s="47" t="str">
        <f>IF(AND($BK$7&gt;0,OutputOsiris!$A340&lt;&gt;"9999999"),VLOOKUP(OutputOsiris!A340,$BH$9:$BK$1008,4,FALSE),"")</f>
        <v/>
      </c>
      <c r="U340" s="47" t="str">
        <f t="shared" si="219"/>
        <v/>
      </c>
      <c r="V340" s="47" t="str">
        <f>IF(AND($BP$7&gt;0,OutputOsiris!$A340&lt;&gt;"9999999"),VLOOKUP(OutputOsiris!A340,$BM$9:$BP$1008,4,FALSE),"")</f>
        <v/>
      </c>
      <c r="W340" s="47" t="str">
        <f t="shared" si="220"/>
        <v/>
      </c>
      <c r="X340" s="47" t="str">
        <f>IF(AND($BU$7&gt;0,OutputOsiris!$A340&lt;&gt;"9999999"),VLOOKUP(OutputOsiris!A340,$BR$9:$BU$1008,4,FALSE),"")</f>
        <v/>
      </c>
      <c r="Y340" s="47" t="str">
        <f t="shared" si="221"/>
        <v/>
      </c>
      <c r="Z340" s="47" t="str">
        <f>IF(AND($BZ$7&gt;0,OutputOsiris!$A340&lt;&gt;"9999999"),VLOOKUP(OutputOsiris!A340,$BW$9:$BZ$1008,4,FALSE),"")</f>
        <v/>
      </c>
      <c r="AA340" s="47" t="str">
        <f t="shared" si="222"/>
        <v/>
      </c>
      <c r="AB340" s="47">
        <f t="shared" si="223"/>
        <v>0</v>
      </c>
      <c r="AC340" s="47">
        <f t="shared" si="224"/>
        <v>0</v>
      </c>
      <c r="AD340" s="47" t="str">
        <f t="shared" si="225"/>
        <v/>
      </c>
      <c r="AE340" s="48" t="str">
        <f>IF(ISBLANK(AF340),"",VLOOKUP(AD340,OutputOsiris!$A$9:$A$1008,1,FALSE))</f>
        <v/>
      </c>
      <c r="AF340" s="111"/>
      <c r="AG340" s="78"/>
      <c r="AH340" s="148" t="str">
        <f t="shared" si="199"/>
        <v/>
      </c>
      <c r="AI340" s="47" t="str">
        <f t="shared" si="226"/>
        <v/>
      </c>
      <c r="AJ340" s="48" t="str">
        <f>IF(ISBLANK(AK340),"",VLOOKUP(AI340,OutputOsiris!$A$9:$A$1008,1,FALSE))</f>
        <v/>
      </c>
      <c r="AK340" s="112"/>
      <c r="AL340" s="78"/>
      <c r="AM340" s="148" t="str">
        <f t="shared" si="200"/>
        <v/>
      </c>
      <c r="AN340" s="47" t="str">
        <f t="shared" si="227"/>
        <v/>
      </c>
      <c r="AO340" s="48" t="str">
        <f>IF(ISBLANK(AP340),"",VLOOKUP(AN340,OutputOsiris!$A$9:$A$1008,1,FALSE))</f>
        <v/>
      </c>
      <c r="AP340" s="111"/>
      <c r="AQ340" s="78"/>
      <c r="AR340" s="148" t="str">
        <f t="shared" si="201"/>
        <v/>
      </c>
      <c r="AS340" s="47" t="str">
        <f t="shared" si="228"/>
        <v/>
      </c>
      <c r="AT340" s="48" t="str">
        <f>IF(ISBLANK(AU340),"",VLOOKUP(AS340,OutputOsiris!$A$9:$A$1008,1,FALSE))</f>
        <v/>
      </c>
      <c r="AU340" s="111"/>
      <c r="AV340" s="78"/>
      <c r="AW340" s="148" t="str">
        <f t="shared" si="202"/>
        <v/>
      </c>
      <c r="AX340" s="47" t="str">
        <f t="shared" si="229"/>
        <v/>
      </c>
      <c r="AY340" s="48" t="str">
        <f>IF(ISBLANK(AZ340),"",VLOOKUP(AX340,OutputOsiris!$A$9:$A$1008,1,FALSE))</f>
        <v/>
      </c>
      <c r="AZ340" s="111"/>
      <c r="BA340" s="78"/>
      <c r="BB340" s="148" t="str">
        <f t="shared" si="203"/>
        <v/>
      </c>
      <c r="BC340" s="47" t="str">
        <f t="shared" si="230"/>
        <v/>
      </c>
      <c r="BD340" s="48" t="str">
        <f>IF(ISBLANK(BE340),"",VLOOKUP(BC340,OutputOsiris!$A$9:$A$1008,1,FALSE))</f>
        <v/>
      </c>
      <c r="BE340" s="111"/>
      <c r="BF340" s="78"/>
      <c r="BG340" s="148" t="str">
        <f t="shared" si="204"/>
        <v/>
      </c>
      <c r="BH340" s="47" t="str">
        <f t="shared" si="231"/>
        <v/>
      </c>
      <c r="BI340" s="48" t="str">
        <f>IF(ISBLANK(BJ340),"",VLOOKUP(BH340,OutputOsiris!$A$9:$A$1008,1,FALSE))</f>
        <v/>
      </c>
      <c r="BJ340" s="111"/>
      <c r="BK340" s="78"/>
      <c r="BL340" s="148" t="str">
        <f t="shared" si="205"/>
        <v/>
      </c>
      <c r="BM340" s="47" t="str">
        <f t="shared" si="232"/>
        <v/>
      </c>
      <c r="BN340" s="48" t="str">
        <f>IF(ISBLANK(BO340),"",VLOOKUP(BM340,OutputOsiris!$A$9:$A$1008,1,FALSE))</f>
        <v/>
      </c>
      <c r="BO340" s="111"/>
      <c r="BP340" s="78"/>
      <c r="BQ340" s="148" t="str">
        <f t="shared" si="206"/>
        <v/>
      </c>
      <c r="BR340" s="47" t="str">
        <f t="shared" si="233"/>
        <v/>
      </c>
      <c r="BS340" s="48" t="str">
        <f>IF(ISBLANK(BT340),"",VLOOKUP(BR340,OutputOsiris!$A$9:$A$1008,1,FALSE))</f>
        <v/>
      </c>
      <c r="BT340" s="111"/>
      <c r="BU340" s="78"/>
      <c r="BV340" s="148" t="str">
        <f t="shared" si="207"/>
        <v/>
      </c>
      <c r="BW340" s="47" t="str">
        <f t="shared" si="234"/>
        <v/>
      </c>
      <c r="BX340" s="48" t="str">
        <f>IF(ISBLANK(BY340),"",VLOOKUP(BW340,OutputOsiris!$A$9:$A$1008,1,FALSE))</f>
        <v/>
      </c>
      <c r="BY340" s="111"/>
      <c r="BZ340" s="78"/>
      <c r="CA340" s="148" t="str">
        <f t="shared" si="208"/>
        <v/>
      </c>
    </row>
    <row r="341" spans="1:79" x14ac:dyDescent="0.2">
      <c r="A341" s="47" t="str">
        <f>IF($H$1="Score",IF(OutputOsiris!A341&lt;&gt;"9999999",OutputOsiris!A341,""),"")</f>
        <v/>
      </c>
      <c r="B341" s="76" t="str">
        <f t="shared" si="209"/>
        <v/>
      </c>
      <c r="C341" s="143" t="str">
        <f t="shared" si="210"/>
        <v/>
      </c>
      <c r="D341" s="47" t="str">
        <f>IF($H$1="Cijfer",IF(OutputOsiris!A341&lt;&gt;"9999999",OutputOsiris!A341,""),"")</f>
        <v/>
      </c>
      <c r="E341" s="76" t="str">
        <f t="shared" si="211"/>
        <v/>
      </c>
      <c r="F341" s="143" t="str">
        <f t="shared" si="212"/>
        <v/>
      </c>
      <c r="G341" s="47" t="str">
        <f>IF(ISBLANK(OutputOsiris!B341),"",OutputOsiris!B341)</f>
        <v/>
      </c>
      <c r="H341" s="47">
        <f>IF(AND($AG$7&gt;0,OutputOsiris!$A341&lt;&gt;"9999999"),VLOOKUP(OutputOsiris!A341,$AD$9:$AG$1008,4,FALSE),"")</f>
        <v>0</v>
      </c>
      <c r="I341" s="47">
        <f t="shared" si="213"/>
        <v>0</v>
      </c>
      <c r="J341" s="47">
        <f>IF(AND($AL$7&gt;0,OutputOsiris!$A341&lt;&gt;"9999999"),VLOOKUP(OutputOsiris!A341,$AI$9:$AL$1008,4,FALSE),"")</f>
        <v>0</v>
      </c>
      <c r="K341" s="47">
        <f t="shared" si="214"/>
        <v>0</v>
      </c>
      <c r="L341" s="47" t="str">
        <f>IF(AND($AQ$7&gt;0,OutputOsiris!$A341&lt;&gt;"9999999"),VLOOKUP(OutputOsiris!A341,$AN$9:$AQ$1008,4,FALSE),"")</f>
        <v/>
      </c>
      <c r="M341" s="47" t="str">
        <f t="shared" si="215"/>
        <v/>
      </c>
      <c r="N341" s="47" t="str">
        <f>IF(AND($AV$7&gt;0,OutputOsiris!$A341&lt;&gt;"9999999"),VLOOKUP(OutputOsiris!A341,$AS$9:$AV$1008,4,FALSE),"")</f>
        <v/>
      </c>
      <c r="O341" s="47" t="str">
        <f t="shared" si="216"/>
        <v/>
      </c>
      <c r="P341" s="47" t="str">
        <f>IF(AND($BA$7&gt;0,OutputOsiris!$A341&lt;&gt;"9999999"),VLOOKUP(OutputOsiris!A341,$AX$9:$BA$1008,4,FALSE),"")</f>
        <v/>
      </c>
      <c r="Q341" s="47" t="str">
        <f t="shared" si="217"/>
        <v/>
      </c>
      <c r="R341" s="47" t="str">
        <f>IF(AND($BF$7&gt;0,OutputOsiris!$A341&lt;&gt;"9999999"),VLOOKUP(OutputOsiris!A341,$BC$9:$BF$1008,4,FALSE),"")</f>
        <v/>
      </c>
      <c r="S341" s="47" t="str">
        <f t="shared" si="218"/>
        <v/>
      </c>
      <c r="T341" s="47" t="str">
        <f>IF(AND($BK$7&gt;0,OutputOsiris!$A341&lt;&gt;"9999999"),VLOOKUP(OutputOsiris!A341,$BH$9:$BK$1008,4,FALSE),"")</f>
        <v/>
      </c>
      <c r="U341" s="47" t="str">
        <f t="shared" si="219"/>
        <v/>
      </c>
      <c r="V341" s="47" t="str">
        <f>IF(AND($BP$7&gt;0,OutputOsiris!$A341&lt;&gt;"9999999"),VLOOKUP(OutputOsiris!A341,$BM$9:$BP$1008,4,FALSE),"")</f>
        <v/>
      </c>
      <c r="W341" s="47" t="str">
        <f t="shared" si="220"/>
        <v/>
      </c>
      <c r="X341" s="47" t="str">
        <f>IF(AND($BU$7&gt;0,OutputOsiris!$A341&lt;&gt;"9999999"),VLOOKUP(OutputOsiris!A341,$BR$9:$BU$1008,4,FALSE),"")</f>
        <v/>
      </c>
      <c r="Y341" s="47" t="str">
        <f t="shared" si="221"/>
        <v/>
      </c>
      <c r="Z341" s="47" t="str">
        <f>IF(AND($BZ$7&gt;0,OutputOsiris!$A341&lt;&gt;"9999999"),VLOOKUP(OutputOsiris!A341,$BW$9:$BZ$1008,4,FALSE),"")</f>
        <v/>
      </c>
      <c r="AA341" s="47" t="str">
        <f t="shared" si="222"/>
        <v/>
      </c>
      <c r="AB341" s="47">
        <f t="shared" si="223"/>
        <v>0</v>
      </c>
      <c r="AC341" s="47">
        <f t="shared" si="224"/>
        <v>0</v>
      </c>
      <c r="AD341" s="47" t="str">
        <f t="shared" si="225"/>
        <v/>
      </c>
      <c r="AE341" s="48" t="str">
        <f>IF(ISBLANK(AF341),"",VLOOKUP(AD341,OutputOsiris!$A$9:$A$1008,1,FALSE))</f>
        <v/>
      </c>
      <c r="AF341" s="111"/>
      <c r="AG341" s="78"/>
      <c r="AH341" s="148" t="str">
        <f t="shared" si="199"/>
        <v/>
      </c>
      <c r="AI341" s="47" t="str">
        <f t="shared" si="226"/>
        <v/>
      </c>
      <c r="AJ341" s="48" t="str">
        <f>IF(ISBLANK(AK341),"",VLOOKUP(AI341,OutputOsiris!$A$9:$A$1008,1,FALSE))</f>
        <v/>
      </c>
      <c r="AK341" s="112"/>
      <c r="AL341" s="78"/>
      <c r="AM341" s="148" t="str">
        <f t="shared" si="200"/>
        <v/>
      </c>
      <c r="AN341" s="47" t="str">
        <f t="shared" si="227"/>
        <v/>
      </c>
      <c r="AO341" s="48" t="str">
        <f>IF(ISBLANK(AP341),"",VLOOKUP(AN341,OutputOsiris!$A$9:$A$1008,1,FALSE))</f>
        <v/>
      </c>
      <c r="AP341" s="111"/>
      <c r="AQ341" s="78"/>
      <c r="AR341" s="148" t="str">
        <f t="shared" si="201"/>
        <v/>
      </c>
      <c r="AS341" s="47" t="str">
        <f t="shared" si="228"/>
        <v/>
      </c>
      <c r="AT341" s="48" t="str">
        <f>IF(ISBLANK(AU341),"",VLOOKUP(AS341,OutputOsiris!$A$9:$A$1008,1,FALSE))</f>
        <v/>
      </c>
      <c r="AU341" s="111"/>
      <c r="AV341" s="78"/>
      <c r="AW341" s="148" t="str">
        <f t="shared" si="202"/>
        <v/>
      </c>
      <c r="AX341" s="47" t="str">
        <f t="shared" si="229"/>
        <v/>
      </c>
      <c r="AY341" s="48" t="str">
        <f>IF(ISBLANK(AZ341),"",VLOOKUP(AX341,OutputOsiris!$A$9:$A$1008,1,FALSE))</f>
        <v/>
      </c>
      <c r="AZ341" s="111"/>
      <c r="BA341" s="78"/>
      <c r="BB341" s="148" t="str">
        <f t="shared" si="203"/>
        <v/>
      </c>
      <c r="BC341" s="47" t="str">
        <f t="shared" si="230"/>
        <v/>
      </c>
      <c r="BD341" s="48" t="str">
        <f>IF(ISBLANK(BE341),"",VLOOKUP(BC341,OutputOsiris!$A$9:$A$1008,1,FALSE))</f>
        <v/>
      </c>
      <c r="BE341" s="111"/>
      <c r="BF341" s="78"/>
      <c r="BG341" s="148" t="str">
        <f t="shared" si="204"/>
        <v/>
      </c>
      <c r="BH341" s="47" t="str">
        <f t="shared" si="231"/>
        <v/>
      </c>
      <c r="BI341" s="48" t="str">
        <f>IF(ISBLANK(BJ341),"",VLOOKUP(BH341,OutputOsiris!$A$9:$A$1008,1,FALSE))</f>
        <v/>
      </c>
      <c r="BJ341" s="111"/>
      <c r="BK341" s="78"/>
      <c r="BL341" s="148" t="str">
        <f t="shared" si="205"/>
        <v/>
      </c>
      <c r="BM341" s="47" t="str">
        <f t="shared" si="232"/>
        <v/>
      </c>
      <c r="BN341" s="48" t="str">
        <f>IF(ISBLANK(BO341),"",VLOOKUP(BM341,OutputOsiris!$A$9:$A$1008,1,FALSE))</f>
        <v/>
      </c>
      <c r="BO341" s="111"/>
      <c r="BP341" s="78"/>
      <c r="BQ341" s="148" t="str">
        <f t="shared" si="206"/>
        <v/>
      </c>
      <c r="BR341" s="47" t="str">
        <f t="shared" si="233"/>
        <v/>
      </c>
      <c r="BS341" s="48" t="str">
        <f>IF(ISBLANK(BT341),"",VLOOKUP(BR341,OutputOsiris!$A$9:$A$1008,1,FALSE))</f>
        <v/>
      </c>
      <c r="BT341" s="111"/>
      <c r="BU341" s="78"/>
      <c r="BV341" s="148" t="str">
        <f t="shared" si="207"/>
        <v/>
      </c>
      <c r="BW341" s="47" t="str">
        <f t="shared" si="234"/>
        <v/>
      </c>
      <c r="BX341" s="48" t="str">
        <f>IF(ISBLANK(BY341),"",VLOOKUP(BW341,OutputOsiris!$A$9:$A$1008,1,FALSE))</f>
        <v/>
      </c>
      <c r="BY341" s="111"/>
      <c r="BZ341" s="78"/>
      <c r="CA341" s="148" t="str">
        <f t="shared" si="208"/>
        <v/>
      </c>
    </row>
    <row r="342" spans="1:79" x14ac:dyDescent="0.2">
      <c r="A342" s="47" t="str">
        <f>IF($H$1="Score",IF(OutputOsiris!A342&lt;&gt;"9999999",OutputOsiris!A342,""),"")</f>
        <v/>
      </c>
      <c r="B342" s="76" t="str">
        <f t="shared" si="209"/>
        <v/>
      </c>
      <c r="C342" s="143" t="str">
        <f t="shared" si="210"/>
        <v/>
      </c>
      <c r="D342" s="47" t="str">
        <f>IF($H$1="Cijfer",IF(OutputOsiris!A342&lt;&gt;"9999999",OutputOsiris!A342,""),"")</f>
        <v/>
      </c>
      <c r="E342" s="76" t="str">
        <f t="shared" si="211"/>
        <v/>
      </c>
      <c r="F342" s="143" t="str">
        <f t="shared" si="212"/>
        <v/>
      </c>
      <c r="G342" s="47" t="str">
        <f>IF(ISBLANK(OutputOsiris!B342),"",OutputOsiris!B342)</f>
        <v/>
      </c>
      <c r="H342" s="47">
        <f>IF(AND($AG$7&gt;0,OutputOsiris!$A342&lt;&gt;"9999999"),VLOOKUP(OutputOsiris!A342,$AD$9:$AG$1008,4,FALSE),"")</f>
        <v>0</v>
      </c>
      <c r="I342" s="47">
        <f t="shared" si="213"/>
        <v>0</v>
      </c>
      <c r="J342" s="47">
        <f>IF(AND($AL$7&gt;0,OutputOsiris!$A342&lt;&gt;"9999999"),VLOOKUP(OutputOsiris!A342,$AI$9:$AL$1008,4,FALSE),"")</f>
        <v>0</v>
      </c>
      <c r="K342" s="47">
        <f t="shared" si="214"/>
        <v>0</v>
      </c>
      <c r="L342" s="47" t="str">
        <f>IF(AND($AQ$7&gt;0,OutputOsiris!$A342&lt;&gt;"9999999"),VLOOKUP(OutputOsiris!A342,$AN$9:$AQ$1008,4,FALSE),"")</f>
        <v/>
      </c>
      <c r="M342" s="47" t="str">
        <f t="shared" si="215"/>
        <v/>
      </c>
      <c r="N342" s="47" t="str">
        <f>IF(AND($AV$7&gt;0,OutputOsiris!$A342&lt;&gt;"9999999"),VLOOKUP(OutputOsiris!A342,$AS$9:$AV$1008,4,FALSE),"")</f>
        <v/>
      </c>
      <c r="O342" s="47" t="str">
        <f t="shared" si="216"/>
        <v/>
      </c>
      <c r="P342" s="47" t="str">
        <f>IF(AND($BA$7&gt;0,OutputOsiris!$A342&lt;&gt;"9999999"),VLOOKUP(OutputOsiris!A342,$AX$9:$BA$1008,4,FALSE),"")</f>
        <v/>
      </c>
      <c r="Q342" s="47" t="str">
        <f t="shared" si="217"/>
        <v/>
      </c>
      <c r="R342" s="47" t="str">
        <f>IF(AND($BF$7&gt;0,OutputOsiris!$A342&lt;&gt;"9999999"),VLOOKUP(OutputOsiris!A342,$BC$9:$BF$1008,4,FALSE),"")</f>
        <v/>
      </c>
      <c r="S342" s="47" t="str">
        <f t="shared" si="218"/>
        <v/>
      </c>
      <c r="T342" s="47" t="str">
        <f>IF(AND($BK$7&gt;0,OutputOsiris!$A342&lt;&gt;"9999999"),VLOOKUP(OutputOsiris!A342,$BH$9:$BK$1008,4,FALSE),"")</f>
        <v/>
      </c>
      <c r="U342" s="47" t="str">
        <f t="shared" si="219"/>
        <v/>
      </c>
      <c r="V342" s="47" t="str">
        <f>IF(AND($BP$7&gt;0,OutputOsiris!$A342&lt;&gt;"9999999"),VLOOKUP(OutputOsiris!A342,$BM$9:$BP$1008,4,FALSE),"")</f>
        <v/>
      </c>
      <c r="W342" s="47" t="str">
        <f t="shared" si="220"/>
        <v/>
      </c>
      <c r="X342" s="47" t="str">
        <f>IF(AND($BU$7&gt;0,OutputOsiris!$A342&lt;&gt;"9999999"),VLOOKUP(OutputOsiris!A342,$BR$9:$BU$1008,4,FALSE),"")</f>
        <v/>
      </c>
      <c r="Y342" s="47" t="str">
        <f t="shared" si="221"/>
        <v/>
      </c>
      <c r="Z342" s="47" t="str">
        <f>IF(AND($BZ$7&gt;0,OutputOsiris!$A342&lt;&gt;"9999999"),VLOOKUP(OutputOsiris!A342,$BW$9:$BZ$1008,4,FALSE),"")</f>
        <v/>
      </c>
      <c r="AA342" s="47" t="str">
        <f t="shared" si="222"/>
        <v/>
      </c>
      <c r="AB342" s="47">
        <f t="shared" si="223"/>
        <v>0</v>
      </c>
      <c r="AC342" s="47">
        <f t="shared" si="224"/>
        <v>0</v>
      </c>
      <c r="AD342" s="47" t="str">
        <f t="shared" si="225"/>
        <v/>
      </c>
      <c r="AE342" s="48" t="str">
        <f>IF(ISBLANK(AF342),"",VLOOKUP(AD342,OutputOsiris!$A$9:$A$1008,1,FALSE))</f>
        <v/>
      </c>
      <c r="AF342" s="111"/>
      <c r="AG342" s="78"/>
      <c r="AH342" s="148" t="str">
        <f t="shared" si="199"/>
        <v/>
      </c>
      <c r="AI342" s="47" t="str">
        <f t="shared" si="226"/>
        <v/>
      </c>
      <c r="AJ342" s="48" t="str">
        <f>IF(ISBLANK(AK342),"",VLOOKUP(AI342,OutputOsiris!$A$9:$A$1008,1,FALSE))</f>
        <v/>
      </c>
      <c r="AK342" s="112"/>
      <c r="AL342" s="78"/>
      <c r="AM342" s="148" t="str">
        <f t="shared" si="200"/>
        <v/>
      </c>
      <c r="AN342" s="47" t="str">
        <f t="shared" si="227"/>
        <v/>
      </c>
      <c r="AO342" s="48" t="str">
        <f>IF(ISBLANK(AP342),"",VLOOKUP(AN342,OutputOsiris!$A$9:$A$1008,1,FALSE))</f>
        <v/>
      </c>
      <c r="AP342" s="111"/>
      <c r="AQ342" s="78"/>
      <c r="AR342" s="148" t="str">
        <f t="shared" si="201"/>
        <v/>
      </c>
      <c r="AS342" s="47" t="str">
        <f t="shared" si="228"/>
        <v/>
      </c>
      <c r="AT342" s="48" t="str">
        <f>IF(ISBLANK(AU342),"",VLOOKUP(AS342,OutputOsiris!$A$9:$A$1008,1,FALSE))</f>
        <v/>
      </c>
      <c r="AU342" s="111"/>
      <c r="AV342" s="78"/>
      <c r="AW342" s="148" t="str">
        <f t="shared" si="202"/>
        <v/>
      </c>
      <c r="AX342" s="47" t="str">
        <f t="shared" si="229"/>
        <v/>
      </c>
      <c r="AY342" s="48" t="str">
        <f>IF(ISBLANK(AZ342),"",VLOOKUP(AX342,OutputOsiris!$A$9:$A$1008,1,FALSE))</f>
        <v/>
      </c>
      <c r="AZ342" s="111"/>
      <c r="BA342" s="78"/>
      <c r="BB342" s="148" t="str">
        <f t="shared" si="203"/>
        <v/>
      </c>
      <c r="BC342" s="47" t="str">
        <f t="shared" si="230"/>
        <v/>
      </c>
      <c r="BD342" s="48" t="str">
        <f>IF(ISBLANK(BE342),"",VLOOKUP(BC342,OutputOsiris!$A$9:$A$1008,1,FALSE))</f>
        <v/>
      </c>
      <c r="BE342" s="111"/>
      <c r="BF342" s="78"/>
      <c r="BG342" s="148" t="str">
        <f t="shared" si="204"/>
        <v/>
      </c>
      <c r="BH342" s="47" t="str">
        <f t="shared" si="231"/>
        <v/>
      </c>
      <c r="BI342" s="48" t="str">
        <f>IF(ISBLANK(BJ342),"",VLOOKUP(BH342,OutputOsiris!$A$9:$A$1008,1,FALSE))</f>
        <v/>
      </c>
      <c r="BJ342" s="111"/>
      <c r="BK342" s="78"/>
      <c r="BL342" s="148" t="str">
        <f t="shared" si="205"/>
        <v/>
      </c>
      <c r="BM342" s="47" t="str">
        <f t="shared" si="232"/>
        <v/>
      </c>
      <c r="BN342" s="48" t="str">
        <f>IF(ISBLANK(BO342),"",VLOOKUP(BM342,OutputOsiris!$A$9:$A$1008,1,FALSE))</f>
        <v/>
      </c>
      <c r="BO342" s="111"/>
      <c r="BP342" s="78"/>
      <c r="BQ342" s="148" t="str">
        <f t="shared" si="206"/>
        <v/>
      </c>
      <c r="BR342" s="47" t="str">
        <f t="shared" si="233"/>
        <v/>
      </c>
      <c r="BS342" s="48" t="str">
        <f>IF(ISBLANK(BT342),"",VLOOKUP(BR342,OutputOsiris!$A$9:$A$1008,1,FALSE))</f>
        <v/>
      </c>
      <c r="BT342" s="111"/>
      <c r="BU342" s="78"/>
      <c r="BV342" s="148" t="str">
        <f t="shared" si="207"/>
        <v/>
      </c>
      <c r="BW342" s="47" t="str">
        <f t="shared" si="234"/>
        <v/>
      </c>
      <c r="BX342" s="48" t="str">
        <f>IF(ISBLANK(BY342),"",VLOOKUP(BW342,OutputOsiris!$A$9:$A$1008,1,FALSE))</f>
        <v/>
      </c>
      <c r="BY342" s="111"/>
      <c r="BZ342" s="78"/>
      <c r="CA342" s="148" t="str">
        <f t="shared" si="208"/>
        <v/>
      </c>
    </row>
    <row r="343" spans="1:79" x14ac:dyDescent="0.2">
      <c r="A343" s="47" t="str">
        <f>IF($H$1="Score",IF(OutputOsiris!A343&lt;&gt;"9999999",OutputOsiris!A343,""),"")</f>
        <v/>
      </c>
      <c r="B343" s="76" t="str">
        <f t="shared" si="209"/>
        <v/>
      </c>
      <c r="C343" s="143" t="str">
        <f t="shared" si="210"/>
        <v/>
      </c>
      <c r="D343" s="47" t="str">
        <f>IF($H$1="Cijfer",IF(OutputOsiris!A343&lt;&gt;"9999999",OutputOsiris!A343,""),"")</f>
        <v/>
      </c>
      <c r="E343" s="76" t="str">
        <f t="shared" si="211"/>
        <v/>
      </c>
      <c r="F343" s="143" t="str">
        <f t="shared" si="212"/>
        <v/>
      </c>
      <c r="G343" s="47" t="str">
        <f>IF(ISBLANK(OutputOsiris!B343),"",OutputOsiris!B343)</f>
        <v/>
      </c>
      <c r="H343" s="47">
        <f>IF(AND($AG$7&gt;0,OutputOsiris!$A343&lt;&gt;"9999999"),VLOOKUP(OutputOsiris!A343,$AD$9:$AG$1008,4,FALSE),"")</f>
        <v>0</v>
      </c>
      <c r="I343" s="47">
        <f t="shared" si="213"/>
        <v>0</v>
      </c>
      <c r="J343" s="47">
        <f>IF(AND($AL$7&gt;0,OutputOsiris!$A343&lt;&gt;"9999999"),VLOOKUP(OutputOsiris!A343,$AI$9:$AL$1008,4,FALSE),"")</f>
        <v>0</v>
      </c>
      <c r="K343" s="47">
        <f t="shared" si="214"/>
        <v>0</v>
      </c>
      <c r="L343" s="47" t="str">
        <f>IF(AND($AQ$7&gt;0,OutputOsiris!$A343&lt;&gt;"9999999"),VLOOKUP(OutputOsiris!A343,$AN$9:$AQ$1008,4,FALSE),"")</f>
        <v/>
      </c>
      <c r="M343" s="47" t="str">
        <f t="shared" si="215"/>
        <v/>
      </c>
      <c r="N343" s="47" t="str">
        <f>IF(AND($AV$7&gt;0,OutputOsiris!$A343&lt;&gt;"9999999"),VLOOKUP(OutputOsiris!A343,$AS$9:$AV$1008,4,FALSE),"")</f>
        <v/>
      </c>
      <c r="O343" s="47" t="str">
        <f t="shared" si="216"/>
        <v/>
      </c>
      <c r="P343" s="47" t="str">
        <f>IF(AND($BA$7&gt;0,OutputOsiris!$A343&lt;&gt;"9999999"),VLOOKUP(OutputOsiris!A343,$AX$9:$BA$1008,4,FALSE),"")</f>
        <v/>
      </c>
      <c r="Q343" s="47" t="str">
        <f t="shared" si="217"/>
        <v/>
      </c>
      <c r="R343" s="47" t="str">
        <f>IF(AND($BF$7&gt;0,OutputOsiris!$A343&lt;&gt;"9999999"),VLOOKUP(OutputOsiris!A343,$BC$9:$BF$1008,4,FALSE),"")</f>
        <v/>
      </c>
      <c r="S343" s="47" t="str">
        <f t="shared" si="218"/>
        <v/>
      </c>
      <c r="T343" s="47" t="str">
        <f>IF(AND($BK$7&gt;0,OutputOsiris!$A343&lt;&gt;"9999999"),VLOOKUP(OutputOsiris!A343,$BH$9:$BK$1008,4,FALSE),"")</f>
        <v/>
      </c>
      <c r="U343" s="47" t="str">
        <f t="shared" si="219"/>
        <v/>
      </c>
      <c r="V343" s="47" t="str">
        <f>IF(AND($BP$7&gt;0,OutputOsiris!$A343&lt;&gt;"9999999"),VLOOKUP(OutputOsiris!A343,$BM$9:$BP$1008,4,FALSE),"")</f>
        <v/>
      </c>
      <c r="W343" s="47" t="str">
        <f t="shared" si="220"/>
        <v/>
      </c>
      <c r="X343" s="47" t="str">
        <f>IF(AND($BU$7&gt;0,OutputOsiris!$A343&lt;&gt;"9999999"),VLOOKUP(OutputOsiris!A343,$BR$9:$BU$1008,4,FALSE),"")</f>
        <v/>
      </c>
      <c r="Y343" s="47" t="str">
        <f t="shared" si="221"/>
        <v/>
      </c>
      <c r="Z343" s="47" t="str">
        <f>IF(AND($BZ$7&gt;0,OutputOsiris!$A343&lt;&gt;"9999999"),VLOOKUP(OutputOsiris!A343,$BW$9:$BZ$1008,4,FALSE),"")</f>
        <v/>
      </c>
      <c r="AA343" s="47" t="str">
        <f t="shared" si="222"/>
        <v/>
      </c>
      <c r="AB343" s="47">
        <f t="shared" si="223"/>
        <v>0</v>
      </c>
      <c r="AC343" s="47">
        <f t="shared" si="224"/>
        <v>0</v>
      </c>
      <c r="AD343" s="47" t="str">
        <f t="shared" si="225"/>
        <v/>
      </c>
      <c r="AE343" s="48" t="str">
        <f>IF(ISBLANK(AF343),"",VLOOKUP(AD343,OutputOsiris!$A$9:$A$1008,1,FALSE))</f>
        <v/>
      </c>
      <c r="AF343" s="111"/>
      <c r="AG343" s="78"/>
      <c r="AH343" s="148" t="str">
        <f t="shared" si="199"/>
        <v/>
      </c>
      <c r="AI343" s="47" t="str">
        <f t="shared" si="226"/>
        <v/>
      </c>
      <c r="AJ343" s="48" t="str">
        <f>IF(ISBLANK(AK343),"",VLOOKUP(AI343,OutputOsiris!$A$9:$A$1008,1,FALSE))</f>
        <v/>
      </c>
      <c r="AK343" s="112"/>
      <c r="AL343" s="78"/>
      <c r="AM343" s="148" t="str">
        <f t="shared" si="200"/>
        <v/>
      </c>
      <c r="AN343" s="47" t="str">
        <f t="shared" si="227"/>
        <v/>
      </c>
      <c r="AO343" s="48" t="str">
        <f>IF(ISBLANK(AP343),"",VLOOKUP(AN343,OutputOsiris!$A$9:$A$1008,1,FALSE))</f>
        <v/>
      </c>
      <c r="AP343" s="111"/>
      <c r="AQ343" s="78"/>
      <c r="AR343" s="148" t="str">
        <f t="shared" si="201"/>
        <v/>
      </c>
      <c r="AS343" s="47" t="str">
        <f t="shared" si="228"/>
        <v/>
      </c>
      <c r="AT343" s="48" t="str">
        <f>IF(ISBLANK(AU343),"",VLOOKUP(AS343,OutputOsiris!$A$9:$A$1008,1,FALSE))</f>
        <v/>
      </c>
      <c r="AU343" s="111"/>
      <c r="AV343" s="78"/>
      <c r="AW343" s="148" t="str">
        <f t="shared" si="202"/>
        <v/>
      </c>
      <c r="AX343" s="47" t="str">
        <f t="shared" si="229"/>
        <v/>
      </c>
      <c r="AY343" s="48" t="str">
        <f>IF(ISBLANK(AZ343),"",VLOOKUP(AX343,OutputOsiris!$A$9:$A$1008,1,FALSE))</f>
        <v/>
      </c>
      <c r="AZ343" s="111"/>
      <c r="BA343" s="78"/>
      <c r="BB343" s="148" t="str">
        <f t="shared" si="203"/>
        <v/>
      </c>
      <c r="BC343" s="47" t="str">
        <f t="shared" si="230"/>
        <v/>
      </c>
      <c r="BD343" s="48" t="str">
        <f>IF(ISBLANK(BE343),"",VLOOKUP(BC343,OutputOsiris!$A$9:$A$1008,1,FALSE))</f>
        <v/>
      </c>
      <c r="BE343" s="111"/>
      <c r="BF343" s="78"/>
      <c r="BG343" s="148" t="str">
        <f t="shared" si="204"/>
        <v/>
      </c>
      <c r="BH343" s="47" t="str">
        <f t="shared" si="231"/>
        <v/>
      </c>
      <c r="BI343" s="48" t="str">
        <f>IF(ISBLANK(BJ343),"",VLOOKUP(BH343,OutputOsiris!$A$9:$A$1008,1,FALSE))</f>
        <v/>
      </c>
      <c r="BJ343" s="111"/>
      <c r="BK343" s="78"/>
      <c r="BL343" s="148" t="str">
        <f t="shared" si="205"/>
        <v/>
      </c>
      <c r="BM343" s="47" t="str">
        <f t="shared" si="232"/>
        <v/>
      </c>
      <c r="BN343" s="48" t="str">
        <f>IF(ISBLANK(BO343),"",VLOOKUP(BM343,OutputOsiris!$A$9:$A$1008,1,FALSE))</f>
        <v/>
      </c>
      <c r="BO343" s="111"/>
      <c r="BP343" s="78"/>
      <c r="BQ343" s="148" t="str">
        <f t="shared" si="206"/>
        <v/>
      </c>
      <c r="BR343" s="47" t="str">
        <f t="shared" si="233"/>
        <v/>
      </c>
      <c r="BS343" s="48" t="str">
        <f>IF(ISBLANK(BT343),"",VLOOKUP(BR343,OutputOsiris!$A$9:$A$1008,1,FALSE))</f>
        <v/>
      </c>
      <c r="BT343" s="111"/>
      <c r="BU343" s="78"/>
      <c r="BV343" s="148" t="str">
        <f t="shared" si="207"/>
        <v/>
      </c>
      <c r="BW343" s="47" t="str">
        <f t="shared" si="234"/>
        <v/>
      </c>
      <c r="BX343" s="48" t="str">
        <f>IF(ISBLANK(BY343),"",VLOOKUP(BW343,OutputOsiris!$A$9:$A$1008,1,FALSE))</f>
        <v/>
      </c>
      <c r="BY343" s="111"/>
      <c r="BZ343" s="78"/>
      <c r="CA343" s="148" t="str">
        <f t="shared" si="208"/>
        <v/>
      </c>
    </row>
    <row r="344" spans="1:79" x14ac:dyDescent="0.2">
      <c r="A344" s="47" t="str">
        <f>IF($H$1="Score",IF(OutputOsiris!A344&lt;&gt;"9999999",OutputOsiris!A344,""),"")</f>
        <v/>
      </c>
      <c r="B344" s="76" t="str">
        <f t="shared" si="209"/>
        <v/>
      </c>
      <c r="C344" s="143" t="str">
        <f t="shared" si="210"/>
        <v/>
      </c>
      <c r="D344" s="47" t="str">
        <f>IF($H$1="Cijfer",IF(OutputOsiris!A344&lt;&gt;"9999999",OutputOsiris!A344,""),"")</f>
        <v/>
      </c>
      <c r="E344" s="76" t="str">
        <f t="shared" si="211"/>
        <v/>
      </c>
      <c r="F344" s="143" t="str">
        <f t="shared" si="212"/>
        <v/>
      </c>
      <c r="G344" s="47" t="str">
        <f>IF(ISBLANK(OutputOsiris!B344),"",OutputOsiris!B344)</f>
        <v/>
      </c>
      <c r="H344" s="47">
        <f>IF(AND($AG$7&gt;0,OutputOsiris!$A344&lt;&gt;"9999999"),VLOOKUP(OutputOsiris!A344,$AD$9:$AG$1008,4,FALSE),"")</f>
        <v>0</v>
      </c>
      <c r="I344" s="47">
        <f t="shared" si="213"/>
        <v>0</v>
      </c>
      <c r="J344" s="47">
        <f>IF(AND($AL$7&gt;0,OutputOsiris!$A344&lt;&gt;"9999999"),VLOOKUP(OutputOsiris!A344,$AI$9:$AL$1008,4,FALSE),"")</f>
        <v>0</v>
      </c>
      <c r="K344" s="47">
        <f t="shared" si="214"/>
        <v>0</v>
      </c>
      <c r="L344" s="47" t="str">
        <f>IF(AND($AQ$7&gt;0,OutputOsiris!$A344&lt;&gt;"9999999"),VLOOKUP(OutputOsiris!A344,$AN$9:$AQ$1008,4,FALSE),"")</f>
        <v/>
      </c>
      <c r="M344" s="47" t="str">
        <f t="shared" si="215"/>
        <v/>
      </c>
      <c r="N344" s="47" t="str">
        <f>IF(AND($AV$7&gt;0,OutputOsiris!$A344&lt;&gt;"9999999"),VLOOKUP(OutputOsiris!A344,$AS$9:$AV$1008,4,FALSE),"")</f>
        <v/>
      </c>
      <c r="O344" s="47" t="str">
        <f t="shared" si="216"/>
        <v/>
      </c>
      <c r="P344" s="47" t="str">
        <f>IF(AND($BA$7&gt;0,OutputOsiris!$A344&lt;&gt;"9999999"),VLOOKUP(OutputOsiris!A344,$AX$9:$BA$1008,4,FALSE),"")</f>
        <v/>
      </c>
      <c r="Q344" s="47" t="str">
        <f t="shared" si="217"/>
        <v/>
      </c>
      <c r="R344" s="47" t="str">
        <f>IF(AND($BF$7&gt;0,OutputOsiris!$A344&lt;&gt;"9999999"),VLOOKUP(OutputOsiris!A344,$BC$9:$BF$1008,4,FALSE),"")</f>
        <v/>
      </c>
      <c r="S344" s="47" t="str">
        <f t="shared" si="218"/>
        <v/>
      </c>
      <c r="T344" s="47" t="str">
        <f>IF(AND($BK$7&gt;0,OutputOsiris!$A344&lt;&gt;"9999999"),VLOOKUP(OutputOsiris!A344,$BH$9:$BK$1008,4,FALSE),"")</f>
        <v/>
      </c>
      <c r="U344" s="47" t="str">
        <f t="shared" si="219"/>
        <v/>
      </c>
      <c r="V344" s="47" t="str">
        <f>IF(AND($BP$7&gt;0,OutputOsiris!$A344&lt;&gt;"9999999"),VLOOKUP(OutputOsiris!A344,$BM$9:$BP$1008,4,FALSE),"")</f>
        <v/>
      </c>
      <c r="W344" s="47" t="str">
        <f t="shared" si="220"/>
        <v/>
      </c>
      <c r="X344" s="47" t="str">
        <f>IF(AND($BU$7&gt;0,OutputOsiris!$A344&lt;&gt;"9999999"),VLOOKUP(OutputOsiris!A344,$BR$9:$BU$1008,4,FALSE),"")</f>
        <v/>
      </c>
      <c r="Y344" s="47" t="str">
        <f t="shared" si="221"/>
        <v/>
      </c>
      <c r="Z344" s="47" t="str">
        <f>IF(AND($BZ$7&gt;0,OutputOsiris!$A344&lt;&gt;"9999999"),VLOOKUP(OutputOsiris!A344,$BW$9:$BZ$1008,4,FALSE),"")</f>
        <v/>
      </c>
      <c r="AA344" s="47" t="str">
        <f t="shared" si="222"/>
        <v/>
      </c>
      <c r="AB344" s="47">
        <f t="shared" si="223"/>
        <v>0</v>
      </c>
      <c r="AC344" s="47">
        <f t="shared" si="224"/>
        <v>0</v>
      </c>
      <c r="AD344" s="47" t="str">
        <f t="shared" si="225"/>
        <v/>
      </c>
      <c r="AE344" s="48" t="str">
        <f>IF(ISBLANK(AF344),"",VLOOKUP(AD344,OutputOsiris!$A$9:$A$1008,1,FALSE))</f>
        <v/>
      </c>
      <c r="AF344" s="111"/>
      <c r="AG344" s="78"/>
      <c r="AH344" s="148" t="str">
        <f t="shared" si="199"/>
        <v/>
      </c>
      <c r="AI344" s="47" t="str">
        <f t="shared" si="226"/>
        <v/>
      </c>
      <c r="AJ344" s="48" t="str">
        <f>IF(ISBLANK(AK344),"",VLOOKUP(AI344,OutputOsiris!$A$9:$A$1008,1,FALSE))</f>
        <v/>
      </c>
      <c r="AK344" s="112"/>
      <c r="AL344" s="78"/>
      <c r="AM344" s="148" t="str">
        <f t="shared" si="200"/>
        <v/>
      </c>
      <c r="AN344" s="47" t="str">
        <f t="shared" si="227"/>
        <v/>
      </c>
      <c r="AO344" s="48" t="str">
        <f>IF(ISBLANK(AP344),"",VLOOKUP(AN344,OutputOsiris!$A$9:$A$1008,1,FALSE))</f>
        <v/>
      </c>
      <c r="AP344" s="111"/>
      <c r="AQ344" s="78"/>
      <c r="AR344" s="148" t="str">
        <f t="shared" si="201"/>
        <v/>
      </c>
      <c r="AS344" s="47" t="str">
        <f t="shared" si="228"/>
        <v/>
      </c>
      <c r="AT344" s="48" t="str">
        <f>IF(ISBLANK(AU344),"",VLOOKUP(AS344,OutputOsiris!$A$9:$A$1008,1,FALSE))</f>
        <v/>
      </c>
      <c r="AU344" s="111"/>
      <c r="AV344" s="78"/>
      <c r="AW344" s="148" t="str">
        <f t="shared" si="202"/>
        <v/>
      </c>
      <c r="AX344" s="47" t="str">
        <f t="shared" si="229"/>
        <v/>
      </c>
      <c r="AY344" s="48" t="str">
        <f>IF(ISBLANK(AZ344),"",VLOOKUP(AX344,OutputOsiris!$A$9:$A$1008,1,FALSE))</f>
        <v/>
      </c>
      <c r="AZ344" s="111"/>
      <c r="BA344" s="78"/>
      <c r="BB344" s="148" t="str">
        <f t="shared" si="203"/>
        <v/>
      </c>
      <c r="BC344" s="47" t="str">
        <f t="shared" si="230"/>
        <v/>
      </c>
      <c r="BD344" s="48" t="str">
        <f>IF(ISBLANK(BE344),"",VLOOKUP(BC344,OutputOsiris!$A$9:$A$1008,1,FALSE))</f>
        <v/>
      </c>
      <c r="BE344" s="111"/>
      <c r="BF344" s="78"/>
      <c r="BG344" s="148" t="str">
        <f t="shared" si="204"/>
        <v/>
      </c>
      <c r="BH344" s="47" t="str">
        <f t="shared" si="231"/>
        <v/>
      </c>
      <c r="BI344" s="48" t="str">
        <f>IF(ISBLANK(BJ344),"",VLOOKUP(BH344,OutputOsiris!$A$9:$A$1008,1,FALSE))</f>
        <v/>
      </c>
      <c r="BJ344" s="111"/>
      <c r="BK344" s="78"/>
      <c r="BL344" s="148" t="str">
        <f t="shared" si="205"/>
        <v/>
      </c>
      <c r="BM344" s="47" t="str">
        <f t="shared" si="232"/>
        <v/>
      </c>
      <c r="BN344" s="48" t="str">
        <f>IF(ISBLANK(BO344),"",VLOOKUP(BM344,OutputOsiris!$A$9:$A$1008,1,FALSE))</f>
        <v/>
      </c>
      <c r="BO344" s="111"/>
      <c r="BP344" s="78"/>
      <c r="BQ344" s="148" t="str">
        <f t="shared" si="206"/>
        <v/>
      </c>
      <c r="BR344" s="47" t="str">
        <f t="shared" si="233"/>
        <v/>
      </c>
      <c r="BS344" s="48" t="str">
        <f>IF(ISBLANK(BT344),"",VLOOKUP(BR344,OutputOsiris!$A$9:$A$1008,1,FALSE))</f>
        <v/>
      </c>
      <c r="BT344" s="111"/>
      <c r="BU344" s="78"/>
      <c r="BV344" s="148" t="str">
        <f t="shared" si="207"/>
        <v/>
      </c>
      <c r="BW344" s="47" t="str">
        <f t="shared" si="234"/>
        <v/>
      </c>
      <c r="BX344" s="48" t="str">
        <f>IF(ISBLANK(BY344),"",VLOOKUP(BW344,OutputOsiris!$A$9:$A$1008,1,FALSE))</f>
        <v/>
      </c>
      <c r="BY344" s="111"/>
      <c r="BZ344" s="78"/>
      <c r="CA344" s="148" t="str">
        <f t="shared" si="208"/>
        <v/>
      </c>
    </row>
    <row r="345" spans="1:79" x14ac:dyDescent="0.2">
      <c r="A345" s="47" t="str">
        <f>IF($H$1="Score",IF(OutputOsiris!A345&lt;&gt;"9999999",OutputOsiris!A345,""),"")</f>
        <v/>
      </c>
      <c r="B345" s="76" t="str">
        <f t="shared" si="209"/>
        <v/>
      </c>
      <c r="C345" s="143" t="str">
        <f t="shared" si="210"/>
        <v/>
      </c>
      <c r="D345" s="47" t="str">
        <f>IF($H$1="Cijfer",IF(OutputOsiris!A345&lt;&gt;"9999999",OutputOsiris!A345,""),"")</f>
        <v/>
      </c>
      <c r="E345" s="76" t="str">
        <f t="shared" si="211"/>
        <v/>
      </c>
      <c r="F345" s="143" t="str">
        <f t="shared" si="212"/>
        <v/>
      </c>
      <c r="G345" s="47" t="str">
        <f>IF(ISBLANK(OutputOsiris!B345),"",OutputOsiris!B345)</f>
        <v/>
      </c>
      <c r="H345" s="47">
        <f>IF(AND($AG$7&gt;0,OutputOsiris!$A345&lt;&gt;"9999999"),VLOOKUP(OutputOsiris!A345,$AD$9:$AG$1008,4,FALSE),"")</f>
        <v>0</v>
      </c>
      <c r="I345" s="47">
        <f t="shared" si="213"/>
        <v>0</v>
      </c>
      <c r="J345" s="47">
        <f>IF(AND($AL$7&gt;0,OutputOsiris!$A345&lt;&gt;"9999999"),VLOOKUP(OutputOsiris!A345,$AI$9:$AL$1008,4,FALSE),"")</f>
        <v>0</v>
      </c>
      <c r="K345" s="47">
        <f t="shared" si="214"/>
        <v>0</v>
      </c>
      <c r="L345" s="47" t="str">
        <f>IF(AND($AQ$7&gt;0,OutputOsiris!$A345&lt;&gt;"9999999"),VLOOKUP(OutputOsiris!A345,$AN$9:$AQ$1008,4,FALSE),"")</f>
        <v/>
      </c>
      <c r="M345" s="47" t="str">
        <f t="shared" si="215"/>
        <v/>
      </c>
      <c r="N345" s="47" t="str">
        <f>IF(AND($AV$7&gt;0,OutputOsiris!$A345&lt;&gt;"9999999"),VLOOKUP(OutputOsiris!A345,$AS$9:$AV$1008,4,FALSE),"")</f>
        <v/>
      </c>
      <c r="O345" s="47" t="str">
        <f t="shared" si="216"/>
        <v/>
      </c>
      <c r="P345" s="47" t="str">
        <f>IF(AND($BA$7&gt;0,OutputOsiris!$A345&lt;&gt;"9999999"),VLOOKUP(OutputOsiris!A345,$AX$9:$BA$1008,4,FALSE),"")</f>
        <v/>
      </c>
      <c r="Q345" s="47" t="str">
        <f t="shared" si="217"/>
        <v/>
      </c>
      <c r="R345" s="47" t="str">
        <f>IF(AND($BF$7&gt;0,OutputOsiris!$A345&lt;&gt;"9999999"),VLOOKUP(OutputOsiris!A345,$BC$9:$BF$1008,4,FALSE),"")</f>
        <v/>
      </c>
      <c r="S345" s="47" t="str">
        <f t="shared" si="218"/>
        <v/>
      </c>
      <c r="T345" s="47" t="str">
        <f>IF(AND($BK$7&gt;0,OutputOsiris!$A345&lt;&gt;"9999999"),VLOOKUP(OutputOsiris!A345,$BH$9:$BK$1008,4,FALSE),"")</f>
        <v/>
      </c>
      <c r="U345" s="47" t="str">
        <f t="shared" si="219"/>
        <v/>
      </c>
      <c r="V345" s="47" t="str">
        <f>IF(AND($BP$7&gt;0,OutputOsiris!$A345&lt;&gt;"9999999"),VLOOKUP(OutputOsiris!A345,$BM$9:$BP$1008,4,FALSE),"")</f>
        <v/>
      </c>
      <c r="W345" s="47" t="str">
        <f t="shared" si="220"/>
        <v/>
      </c>
      <c r="X345" s="47" t="str">
        <f>IF(AND($BU$7&gt;0,OutputOsiris!$A345&lt;&gt;"9999999"),VLOOKUP(OutputOsiris!A345,$BR$9:$BU$1008,4,FALSE),"")</f>
        <v/>
      </c>
      <c r="Y345" s="47" t="str">
        <f t="shared" si="221"/>
        <v/>
      </c>
      <c r="Z345" s="47" t="str">
        <f>IF(AND($BZ$7&gt;0,OutputOsiris!$A345&lt;&gt;"9999999"),VLOOKUP(OutputOsiris!A345,$BW$9:$BZ$1008,4,FALSE),"")</f>
        <v/>
      </c>
      <c r="AA345" s="47" t="str">
        <f t="shared" si="222"/>
        <v/>
      </c>
      <c r="AB345" s="47">
        <f t="shared" si="223"/>
        <v>0</v>
      </c>
      <c r="AC345" s="47">
        <f t="shared" si="224"/>
        <v>0</v>
      </c>
      <c r="AD345" s="47" t="str">
        <f t="shared" si="225"/>
        <v/>
      </c>
      <c r="AE345" s="48" t="str">
        <f>IF(ISBLANK(AF345),"",VLOOKUP(AD345,OutputOsiris!$A$9:$A$1008,1,FALSE))</f>
        <v/>
      </c>
      <c r="AF345" s="111"/>
      <c r="AG345" s="78"/>
      <c r="AH345" s="148" t="str">
        <f t="shared" si="199"/>
        <v/>
      </c>
      <c r="AI345" s="47" t="str">
        <f t="shared" si="226"/>
        <v/>
      </c>
      <c r="AJ345" s="48" t="str">
        <f>IF(ISBLANK(AK345),"",VLOOKUP(AI345,OutputOsiris!$A$9:$A$1008,1,FALSE))</f>
        <v/>
      </c>
      <c r="AK345" s="112"/>
      <c r="AL345" s="78"/>
      <c r="AM345" s="148" t="str">
        <f t="shared" si="200"/>
        <v/>
      </c>
      <c r="AN345" s="47" t="str">
        <f t="shared" si="227"/>
        <v/>
      </c>
      <c r="AO345" s="48" t="str">
        <f>IF(ISBLANK(AP345),"",VLOOKUP(AN345,OutputOsiris!$A$9:$A$1008,1,FALSE))</f>
        <v/>
      </c>
      <c r="AP345" s="111"/>
      <c r="AQ345" s="78"/>
      <c r="AR345" s="148" t="str">
        <f t="shared" si="201"/>
        <v/>
      </c>
      <c r="AS345" s="47" t="str">
        <f t="shared" si="228"/>
        <v/>
      </c>
      <c r="AT345" s="48" t="str">
        <f>IF(ISBLANK(AU345),"",VLOOKUP(AS345,OutputOsiris!$A$9:$A$1008,1,FALSE))</f>
        <v/>
      </c>
      <c r="AU345" s="111"/>
      <c r="AV345" s="78"/>
      <c r="AW345" s="148" t="str">
        <f t="shared" si="202"/>
        <v/>
      </c>
      <c r="AX345" s="47" t="str">
        <f t="shared" si="229"/>
        <v/>
      </c>
      <c r="AY345" s="48" t="str">
        <f>IF(ISBLANK(AZ345),"",VLOOKUP(AX345,OutputOsiris!$A$9:$A$1008,1,FALSE))</f>
        <v/>
      </c>
      <c r="AZ345" s="111"/>
      <c r="BA345" s="78"/>
      <c r="BB345" s="148" t="str">
        <f t="shared" si="203"/>
        <v/>
      </c>
      <c r="BC345" s="47" t="str">
        <f t="shared" si="230"/>
        <v/>
      </c>
      <c r="BD345" s="48" t="str">
        <f>IF(ISBLANK(BE345),"",VLOOKUP(BC345,OutputOsiris!$A$9:$A$1008,1,FALSE))</f>
        <v/>
      </c>
      <c r="BE345" s="111"/>
      <c r="BF345" s="78"/>
      <c r="BG345" s="148" t="str">
        <f t="shared" si="204"/>
        <v/>
      </c>
      <c r="BH345" s="47" t="str">
        <f t="shared" si="231"/>
        <v/>
      </c>
      <c r="BI345" s="48" t="str">
        <f>IF(ISBLANK(BJ345),"",VLOOKUP(BH345,OutputOsiris!$A$9:$A$1008,1,FALSE))</f>
        <v/>
      </c>
      <c r="BJ345" s="111"/>
      <c r="BK345" s="78"/>
      <c r="BL345" s="148" t="str">
        <f t="shared" si="205"/>
        <v/>
      </c>
      <c r="BM345" s="47" t="str">
        <f t="shared" si="232"/>
        <v/>
      </c>
      <c r="BN345" s="48" t="str">
        <f>IF(ISBLANK(BO345),"",VLOOKUP(BM345,OutputOsiris!$A$9:$A$1008,1,FALSE))</f>
        <v/>
      </c>
      <c r="BO345" s="111"/>
      <c r="BP345" s="78"/>
      <c r="BQ345" s="148" t="str">
        <f t="shared" si="206"/>
        <v/>
      </c>
      <c r="BR345" s="47" t="str">
        <f t="shared" si="233"/>
        <v/>
      </c>
      <c r="BS345" s="48" t="str">
        <f>IF(ISBLANK(BT345),"",VLOOKUP(BR345,OutputOsiris!$A$9:$A$1008,1,FALSE))</f>
        <v/>
      </c>
      <c r="BT345" s="111"/>
      <c r="BU345" s="78"/>
      <c r="BV345" s="148" t="str">
        <f t="shared" si="207"/>
        <v/>
      </c>
      <c r="BW345" s="47" t="str">
        <f t="shared" si="234"/>
        <v/>
      </c>
      <c r="BX345" s="48" t="str">
        <f>IF(ISBLANK(BY345),"",VLOOKUP(BW345,OutputOsiris!$A$9:$A$1008,1,FALSE))</f>
        <v/>
      </c>
      <c r="BY345" s="111"/>
      <c r="BZ345" s="78"/>
      <c r="CA345" s="148" t="str">
        <f t="shared" si="208"/>
        <v/>
      </c>
    </row>
    <row r="346" spans="1:79" x14ac:dyDescent="0.2">
      <c r="A346" s="47" t="str">
        <f>IF($H$1="Score",IF(OutputOsiris!A346&lt;&gt;"9999999",OutputOsiris!A346,""),"")</f>
        <v/>
      </c>
      <c r="B346" s="76" t="str">
        <f t="shared" si="209"/>
        <v/>
      </c>
      <c r="C346" s="143" t="str">
        <f t="shared" si="210"/>
        <v/>
      </c>
      <c r="D346" s="47" t="str">
        <f>IF($H$1="Cijfer",IF(OutputOsiris!A346&lt;&gt;"9999999",OutputOsiris!A346,""),"")</f>
        <v/>
      </c>
      <c r="E346" s="76" t="str">
        <f t="shared" si="211"/>
        <v/>
      </c>
      <c r="F346" s="143" t="str">
        <f t="shared" si="212"/>
        <v/>
      </c>
      <c r="G346" s="47" t="str">
        <f>IF(ISBLANK(OutputOsiris!B346),"",OutputOsiris!B346)</f>
        <v/>
      </c>
      <c r="H346" s="47">
        <f>IF(AND($AG$7&gt;0,OutputOsiris!$A346&lt;&gt;"9999999"),VLOOKUP(OutputOsiris!A346,$AD$9:$AG$1008,4,FALSE),"")</f>
        <v>0</v>
      </c>
      <c r="I346" s="47">
        <f t="shared" si="213"/>
        <v>0</v>
      </c>
      <c r="J346" s="47">
        <f>IF(AND($AL$7&gt;0,OutputOsiris!$A346&lt;&gt;"9999999"),VLOOKUP(OutputOsiris!A346,$AI$9:$AL$1008,4,FALSE),"")</f>
        <v>0</v>
      </c>
      <c r="K346" s="47">
        <f t="shared" si="214"/>
        <v>0</v>
      </c>
      <c r="L346" s="47" t="str">
        <f>IF(AND($AQ$7&gt;0,OutputOsiris!$A346&lt;&gt;"9999999"),VLOOKUP(OutputOsiris!A346,$AN$9:$AQ$1008,4,FALSE),"")</f>
        <v/>
      </c>
      <c r="M346" s="47" t="str">
        <f t="shared" si="215"/>
        <v/>
      </c>
      <c r="N346" s="47" t="str">
        <f>IF(AND($AV$7&gt;0,OutputOsiris!$A346&lt;&gt;"9999999"),VLOOKUP(OutputOsiris!A346,$AS$9:$AV$1008,4,FALSE),"")</f>
        <v/>
      </c>
      <c r="O346" s="47" t="str">
        <f t="shared" si="216"/>
        <v/>
      </c>
      <c r="P346" s="47" t="str">
        <f>IF(AND($BA$7&gt;0,OutputOsiris!$A346&lt;&gt;"9999999"),VLOOKUP(OutputOsiris!A346,$AX$9:$BA$1008,4,FALSE),"")</f>
        <v/>
      </c>
      <c r="Q346" s="47" t="str">
        <f t="shared" si="217"/>
        <v/>
      </c>
      <c r="R346" s="47" t="str">
        <f>IF(AND($BF$7&gt;0,OutputOsiris!$A346&lt;&gt;"9999999"),VLOOKUP(OutputOsiris!A346,$BC$9:$BF$1008,4,FALSE),"")</f>
        <v/>
      </c>
      <c r="S346" s="47" t="str">
        <f t="shared" si="218"/>
        <v/>
      </c>
      <c r="T346" s="47" t="str">
        <f>IF(AND($BK$7&gt;0,OutputOsiris!$A346&lt;&gt;"9999999"),VLOOKUP(OutputOsiris!A346,$BH$9:$BK$1008,4,FALSE),"")</f>
        <v/>
      </c>
      <c r="U346" s="47" t="str">
        <f t="shared" si="219"/>
        <v/>
      </c>
      <c r="V346" s="47" t="str">
        <f>IF(AND($BP$7&gt;0,OutputOsiris!$A346&lt;&gt;"9999999"),VLOOKUP(OutputOsiris!A346,$BM$9:$BP$1008,4,FALSE),"")</f>
        <v/>
      </c>
      <c r="W346" s="47" t="str">
        <f t="shared" si="220"/>
        <v/>
      </c>
      <c r="X346" s="47" t="str">
        <f>IF(AND($BU$7&gt;0,OutputOsiris!$A346&lt;&gt;"9999999"),VLOOKUP(OutputOsiris!A346,$BR$9:$BU$1008,4,FALSE),"")</f>
        <v/>
      </c>
      <c r="Y346" s="47" t="str">
        <f t="shared" si="221"/>
        <v/>
      </c>
      <c r="Z346" s="47" t="str">
        <f>IF(AND($BZ$7&gt;0,OutputOsiris!$A346&lt;&gt;"9999999"),VLOOKUP(OutputOsiris!A346,$BW$9:$BZ$1008,4,FALSE),"")</f>
        <v/>
      </c>
      <c r="AA346" s="47" t="str">
        <f t="shared" si="222"/>
        <v/>
      </c>
      <c r="AB346" s="47">
        <f t="shared" si="223"/>
        <v>0</v>
      </c>
      <c r="AC346" s="47">
        <f t="shared" si="224"/>
        <v>0</v>
      </c>
      <c r="AD346" s="47" t="str">
        <f t="shared" si="225"/>
        <v/>
      </c>
      <c r="AE346" s="48" t="str">
        <f>IF(ISBLANK(AF346),"",VLOOKUP(AD346,OutputOsiris!$A$9:$A$1008,1,FALSE))</f>
        <v/>
      </c>
      <c r="AF346" s="111"/>
      <c r="AG346" s="78"/>
      <c r="AH346" s="148" t="str">
        <f t="shared" si="199"/>
        <v/>
      </c>
      <c r="AI346" s="47" t="str">
        <f t="shared" si="226"/>
        <v/>
      </c>
      <c r="AJ346" s="48" t="str">
        <f>IF(ISBLANK(AK346),"",VLOOKUP(AI346,OutputOsiris!$A$9:$A$1008,1,FALSE))</f>
        <v/>
      </c>
      <c r="AK346" s="112"/>
      <c r="AL346" s="78"/>
      <c r="AM346" s="148" t="str">
        <f t="shared" si="200"/>
        <v/>
      </c>
      <c r="AN346" s="47" t="str">
        <f t="shared" si="227"/>
        <v/>
      </c>
      <c r="AO346" s="48" t="str">
        <f>IF(ISBLANK(AP346),"",VLOOKUP(AN346,OutputOsiris!$A$9:$A$1008,1,FALSE))</f>
        <v/>
      </c>
      <c r="AP346" s="111"/>
      <c r="AQ346" s="78"/>
      <c r="AR346" s="148" t="str">
        <f t="shared" si="201"/>
        <v/>
      </c>
      <c r="AS346" s="47" t="str">
        <f t="shared" si="228"/>
        <v/>
      </c>
      <c r="AT346" s="48" t="str">
        <f>IF(ISBLANK(AU346),"",VLOOKUP(AS346,OutputOsiris!$A$9:$A$1008,1,FALSE))</f>
        <v/>
      </c>
      <c r="AU346" s="111"/>
      <c r="AV346" s="78"/>
      <c r="AW346" s="148" t="str">
        <f t="shared" si="202"/>
        <v/>
      </c>
      <c r="AX346" s="47" t="str">
        <f t="shared" si="229"/>
        <v/>
      </c>
      <c r="AY346" s="48" t="str">
        <f>IF(ISBLANK(AZ346),"",VLOOKUP(AX346,OutputOsiris!$A$9:$A$1008,1,FALSE))</f>
        <v/>
      </c>
      <c r="AZ346" s="111"/>
      <c r="BA346" s="78"/>
      <c r="BB346" s="148" t="str">
        <f t="shared" si="203"/>
        <v/>
      </c>
      <c r="BC346" s="47" t="str">
        <f t="shared" si="230"/>
        <v/>
      </c>
      <c r="BD346" s="48" t="str">
        <f>IF(ISBLANK(BE346),"",VLOOKUP(BC346,OutputOsiris!$A$9:$A$1008,1,FALSE))</f>
        <v/>
      </c>
      <c r="BE346" s="111"/>
      <c r="BF346" s="78"/>
      <c r="BG346" s="148" t="str">
        <f t="shared" si="204"/>
        <v/>
      </c>
      <c r="BH346" s="47" t="str">
        <f t="shared" si="231"/>
        <v/>
      </c>
      <c r="BI346" s="48" t="str">
        <f>IF(ISBLANK(BJ346),"",VLOOKUP(BH346,OutputOsiris!$A$9:$A$1008,1,FALSE))</f>
        <v/>
      </c>
      <c r="BJ346" s="111"/>
      <c r="BK346" s="78"/>
      <c r="BL346" s="148" t="str">
        <f t="shared" si="205"/>
        <v/>
      </c>
      <c r="BM346" s="47" t="str">
        <f t="shared" si="232"/>
        <v/>
      </c>
      <c r="BN346" s="48" t="str">
        <f>IF(ISBLANK(BO346),"",VLOOKUP(BM346,OutputOsiris!$A$9:$A$1008,1,FALSE))</f>
        <v/>
      </c>
      <c r="BO346" s="111"/>
      <c r="BP346" s="78"/>
      <c r="BQ346" s="148" t="str">
        <f t="shared" si="206"/>
        <v/>
      </c>
      <c r="BR346" s="47" t="str">
        <f t="shared" si="233"/>
        <v/>
      </c>
      <c r="BS346" s="48" t="str">
        <f>IF(ISBLANK(BT346),"",VLOOKUP(BR346,OutputOsiris!$A$9:$A$1008,1,FALSE))</f>
        <v/>
      </c>
      <c r="BT346" s="111"/>
      <c r="BU346" s="78"/>
      <c r="BV346" s="148" t="str">
        <f t="shared" si="207"/>
        <v/>
      </c>
      <c r="BW346" s="47" t="str">
        <f t="shared" si="234"/>
        <v/>
      </c>
      <c r="BX346" s="48" t="str">
        <f>IF(ISBLANK(BY346),"",VLOOKUP(BW346,OutputOsiris!$A$9:$A$1008,1,FALSE))</f>
        <v/>
      </c>
      <c r="BY346" s="111"/>
      <c r="BZ346" s="78"/>
      <c r="CA346" s="148" t="str">
        <f t="shared" si="208"/>
        <v/>
      </c>
    </row>
    <row r="347" spans="1:79" x14ac:dyDescent="0.2">
      <c r="A347" s="47" t="str">
        <f>IF($H$1="Score",IF(OutputOsiris!A347&lt;&gt;"9999999",OutputOsiris!A347,""),"")</f>
        <v/>
      </c>
      <c r="B347" s="76" t="str">
        <f t="shared" si="209"/>
        <v/>
      </c>
      <c r="C347" s="143" t="str">
        <f t="shared" si="210"/>
        <v/>
      </c>
      <c r="D347" s="47" t="str">
        <f>IF($H$1="Cijfer",IF(OutputOsiris!A347&lt;&gt;"9999999",OutputOsiris!A347,""),"")</f>
        <v/>
      </c>
      <c r="E347" s="76" t="str">
        <f t="shared" si="211"/>
        <v/>
      </c>
      <c r="F347" s="143" t="str">
        <f t="shared" si="212"/>
        <v/>
      </c>
      <c r="G347" s="47" t="str">
        <f>IF(ISBLANK(OutputOsiris!B347),"",OutputOsiris!B347)</f>
        <v/>
      </c>
      <c r="H347" s="47">
        <f>IF(AND($AG$7&gt;0,OutputOsiris!$A347&lt;&gt;"9999999"),VLOOKUP(OutputOsiris!A347,$AD$9:$AG$1008,4,FALSE),"")</f>
        <v>0</v>
      </c>
      <c r="I347" s="47">
        <f t="shared" si="213"/>
        <v>0</v>
      </c>
      <c r="J347" s="47">
        <f>IF(AND($AL$7&gt;0,OutputOsiris!$A347&lt;&gt;"9999999"),VLOOKUP(OutputOsiris!A347,$AI$9:$AL$1008,4,FALSE),"")</f>
        <v>0</v>
      </c>
      <c r="K347" s="47">
        <f t="shared" si="214"/>
        <v>0</v>
      </c>
      <c r="L347" s="47" t="str">
        <f>IF(AND($AQ$7&gt;0,OutputOsiris!$A347&lt;&gt;"9999999"),VLOOKUP(OutputOsiris!A347,$AN$9:$AQ$1008,4,FALSE),"")</f>
        <v/>
      </c>
      <c r="M347" s="47" t="str">
        <f t="shared" si="215"/>
        <v/>
      </c>
      <c r="N347" s="47" t="str">
        <f>IF(AND($AV$7&gt;0,OutputOsiris!$A347&lt;&gt;"9999999"),VLOOKUP(OutputOsiris!A347,$AS$9:$AV$1008,4,FALSE),"")</f>
        <v/>
      </c>
      <c r="O347" s="47" t="str">
        <f t="shared" si="216"/>
        <v/>
      </c>
      <c r="P347" s="47" t="str">
        <f>IF(AND($BA$7&gt;0,OutputOsiris!$A347&lt;&gt;"9999999"),VLOOKUP(OutputOsiris!A347,$AX$9:$BA$1008,4,FALSE),"")</f>
        <v/>
      </c>
      <c r="Q347" s="47" t="str">
        <f t="shared" si="217"/>
        <v/>
      </c>
      <c r="R347" s="47" t="str">
        <f>IF(AND($BF$7&gt;0,OutputOsiris!$A347&lt;&gt;"9999999"),VLOOKUP(OutputOsiris!A347,$BC$9:$BF$1008,4,FALSE),"")</f>
        <v/>
      </c>
      <c r="S347" s="47" t="str">
        <f t="shared" si="218"/>
        <v/>
      </c>
      <c r="T347" s="47" t="str">
        <f>IF(AND($BK$7&gt;0,OutputOsiris!$A347&lt;&gt;"9999999"),VLOOKUP(OutputOsiris!A347,$BH$9:$BK$1008,4,FALSE),"")</f>
        <v/>
      </c>
      <c r="U347" s="47" t="str">
        <f t="shared" si="219"/>
        <v/>
      </c>
      <c r="V347" s="47" t="str">
        <f>IF(AND($BP$7&gt;0,OutputOsiris!$A347&lt;&gt;"9999999"),VLOOKUP(OutputOsiris!A347,$BM$9:$BP$1008,4,FALSE),"")</f>
        <v/>
      </c>
      <c r="W347" s="47" t="str">
        <f t="shared" si="220"/>
        <v/>
      </c>
      <c r="X347" s="47" t="str">
        <f>IF(AND($BU$7&gt;0,OutputOsiris!$A347&lt;&gt;"9999999"),VLOOKUP(OutputOsiris!A347,$BR$9:$BU$1008,4,FALSE),"")</f>
        <v/>
      </c>
      <c r="Y347" s="47" t="str">
        <f t="shared" si="221"/>
        <v/>
      </c>
      <c r="Z347" s="47" t="str">
        <f>IF(AND($BZ$7&gt;0,OutputOsiris!$A347&lt;&gt;"9999999"),VLOOKUP(OutputOsiris!A347,$BW$9:$BZ$1008,4,FALSE),"")</f>
        <v/>
      </c>
      <c r="AA347" s="47" t="str">
        <f t="shared" si="222"/>
        <v/>
      </c>
      <c r="AB347" s="47">
        <f t="shared" si="223"/>
        <v>0</v>
      </c>
      <c r="AC347" s="47">
        <f t="shared" si="224"/>
        <v>0</v>
      </c>
      <c r="AD347" s="47" t="str">
        <f t="shared" si="225"/>
        <v/>
      </c>
      <c r="AE347" s="48" t="str">
        <f>IF(ISBLANK(AF347),"",VLOOKUP(AD347,OutputOsiris!$A$9:$A$1008,1,FALSE))</f>
        <v/>
      </c>
      <c r="AF347" s="111"/>
      <c r="AG347" s="78"/>
      <c r="AH347" s="148" t="str">
        <f t="shared" si="199"/>
        <v/>
      </c>
      <c r="AI347" s="47" t="str">
        <f t="shared" si="226"/>
        <v/>
      </c>
      <c r="AJ347" s="48" t="str">
        <f>IF(ISBLANK(AK347),"",VLOOKUP(AI347,OutputOsiris!$A$9:$A$1008,1,FALSE))</f>
        <v/>
      </c>
      <c r="AK347" s="112"/>
      <c r="AL347" s="78"/>
      <c r="AM347" s="148" t="str">
        <f t="shared" si="200"/>
        <v/>
      </c>
      <c r="AN347" s="47" t="str">
        <f t="shared" si="227"/>
        <v/>
      </c>
      <c r="AO347" s="48" t="str">
        <f>IF(ISBLANK(AP347),"",VLOOKUP(AN347,OutputOsiris!$A$9:$A$1008,1,FALSE))</f>
        <v/>
      </c>
      <c r="AP347" s="111"/>
      <c r="AQ347" s="78"/>
      <c r="AR347" s="148" t="str">
        <f t="shared" si="201"/>
        <v/>
      </c>
      <c r="AS347" s="47" t="str">
        <f t="shared" si="228"/>
        <v/>
      </c>
      <c r="AT347" s="48" t="str">
        <f>IF(ISBLANK(AU347),"",VLOOKUP(AS347,OutputOsiris!$A$9:$A$1008,1,FALSE))</f>
        <v/>
      </c>
      <c r="AU347" s="111"/>
      <c r="AV347" s="78"/>
      <c r="AW347" s="148" t="str">
        <f t="shared" si="202"/>
        <v/>
      </c>
      <c r="AX347" s="47" t="str">
        <f t="shared" si="229"/>
        <v/>
      </c>
      <c r="AY347" s="48" t="str">
        <f>IF(ISBLANK(AZ347),"",VLOOKUP(AX347,OutputOsiris!$A$9:$A$1008,1,FALSE))</f>
        <v/>
      </c>
      <c r="AZ347" s="111"/>
      <c r="BA347" s="78"/>
      <c r="BB347" s="148" t="str">
        <f t="shared" si="203"/>
        <v/>
      </c>
      <c r="BC347" s="47" t="str">
        <f t="shared" si="230"/>
        <v/>
      </c>
      <c r="BD347" s="48" t="str">
        <f>IF(ISBLANK(BE347),"",VLOOKUP(BC347,OutputOsiris!$A$9:$A$1008,1,FALSE))</f>
        <v/>
      </c>
      <c r="BE347" s="111"/>
      <c r="BF347" s="78"/>
      <c r="BG347" s="148" t="str">
        <f t="shared" si="204"/>
        <v/>
      </c>
      <c r="BH347" s="47" t="str">
        <f t="shared" si="231"/>
        <v/>
      </c>
      <c r="BI347" s="48" t="str">
        <f>IF(ISBLANK(BJ347),"",VLOOKUP(BH347,OutputOsiris!$A$9:$A$1008,1,FALSE))</f>
        <v/>
      </c>
      <c r="BJ347" s="111"/>
      <c r="BK347" s="78"/>
      <c r="BL347" s="148" t="str">
        <f t="shared" si="205"/>
        <v/>
      </c>
      <c r="BM347" s="47" t="str">
        <f t="shared" si="232"/>
        <v/>
      </c>
      <c r="BN347" s="48" t="str">
        <f>IF(ISBLANK(BO347),"",VLOOKUP(BM347,OutputOsiris!$A$9:$A$1008,1,FALSE))</f>
        <v/>
      </c>
      <c r="BO347" s="111"/>
      <c r="BP347" s="78"/>
      <c r="BQ347" s="148" t="str">
        <f t="shared" si="206"/>
        <v/>
      </c>
      <c r="BR347" s="47" t="str">
        <f t="shared" si="233"/>
        <v/>
      </c>
      <c r="BS347" s="48" t="str">
        <f>IF(ISBLANK(BT347),"",VLOOKUP(BR347,OutputOsiris!$A$9:$A$1008,1,FALSE))</f>
        <v/>
      </c>
      <c r="BT347" s="111"/>
      <c r="BU347" s="78"/>
      <c r="BV347" s="148" t="str">
        <f t="shared" si="207"/>
        <v/>
      </c>
      <c r="BW347" s="47" t="str">
        <f t="shared" si="234"/>
        <v/>
      </c>
      <c r="BX347" s="48" t="str">
        <f>IF(ISBLANK(BY347),"",VLOOKUP(BW347,OutputOsiris!$A$9:$A$1008,1,FALSE))</f>
        <v/>
      </c>
      <c r="BY347" s="111"/>
      <c r="BZ347" s="78"/>
      <c r="CA347" s="148" t="str">
        <f t="shared" si="208"/>
        <v/>
      </c>
    </row>
    <row r="348" spans="1:79" x14ac:dyDescent="0.2">
      <c r="A348" s="47" t="str">
        <f>IF($H$1="Score",IF(OutputOsiris!A348&lt;&gt;"9999999",OutputOsiris!A348,""),"")</f>
        <v/>
      </c>
      <c r="B348" s="76" t="str">
        <f t="shared" si="209"/>
        <v/>
      </c>
      <c r="C348" s="143" t="str">
        <f t="shared" si="210"/>
        <v/>
      </c>
      <c r="D348" s="47" t="str">
        <f>IF($H$1="Cijfer",IF(OutputOsiris!A348&lt;&gt;"9999999",OutputOsiris!A348,""),"")</f>
        <v/>
      </c>
      <c r="E348" s="76" t="str">
        <f t="shared" si="211"/>
        <v/>
      </c>
      <c r="F348" s="143" t="str">
        <f t="shared" si="212"/>
        <v/>
      </c>
      <c r="G348" s="47" t="str">
        <f>IF(ISBLANK(OutputOsiris!B348),"",OutputOsiris!B348)</f>
        <v/>
      </c>
      <c r="H348" s="47">
        <f>IF(AND($AG$7&gt;0,OutputOsiris!$A348&lt;&gt;"9999999"),VLOOKUP(OutputOsiris!A348,$AD$9:$AG$1008,4,FALSE),"")</f>
        <v>0</v>
      </c>
      <c r="I348" s="47">
        <f t="shared" si="213"/>
        <v>0</v>
      </c>
      <c r="J348" s="47">
        <f>IF(AND($AL$7&gt;0,OutputOsiris!$A348&lt;&gt;"9999999"),VLOOKUP(OutputOsiris!A348,$AI$9:$AL$1008,4,FALSE),"")</f>
        <v>0</v>
      </c>
      <c r="K348" s="47">
        <f t="shared" si="214"/>
        <v>0</v>
      </c>
      <c r="L348" s="47" t="str">
        <f>IF(AND($AQ$7&gt;0,OutputOsiris!$A348&lt;&gt;"9999999"),VLOOKUP(OutputOsiris!A348,$AN$9:$AQ$1008,4,FALSE),"")</f>
        <v/>
      </c>
      <c r="M348" s="47" t="str">
        <f t="shared" si="215"/>
        <v/>
      </c>
      <c r="N348" s="47" t="str">
        <f>IF(AND($AV$7&gt;0,OutputOsiris!$A348&lt;&gt;"9999999"),VLOOKUP(OutputOsiris!A348,$AS$9:$AV$1008,4,FALSE),"")</f>
        <v/>
      </c>
      <c r="O348" s="47" t="str">
        <f t="shared" si="216"/>
        <v/>
      </c>
      <c r="P348" s="47" t="str">
        <f>IF(AND($BA$7&gt;0,OutputOsiris!$A348&lt;&gt;"9999999"),VLOOKUP(OutputOsiris!A348,$AX$9:$BA$1008,4,FALSE),"")</f>
        <v/>
      </c>
      <c r="Q348" s="47" t="str">
        <f t="shared" si="217"/>
        <v/>
      </c>
      <c r="R348" s="47" t="str">
        <f>IF(AND($BF$7&gt;0,OutputOsiris!$A348&lt;&gt;"9999999"),VLOOKUP(OutputOsiris!A348,$BC$9:$BF$1008,4,FALSE),"")</f>
        <v/>
      </c>
      <c r="S348" s="47" t="str">
        <f t="shared" si="218"/>
        <v/>
      </c>
      <c r="T348" s="47" t="str">
        <f>IF(AND($BK$7&gt;0,OutputOsiris!$A348&lt;&gt;"9999999"),VLOOKUP(OutputOsiris!A348,$BH$9:$BK$1008,4,FALSE),"")</f>
        <v/>
      </c>
      <c r="U348" s="47" t="str">
        <f t="shared" si="219"/>
        <v/>
      </c>
      <c r="V348" s="47" t="str">
        <f>IF(AND($BP$7&gt;0,OutputOsiris!$A348&lt;&gt;"9999999"),VLOOKUP(OutputOsiris!A348,$BM$9:$BP$1008,4,FALSE),"")</f>
        <v/>
      </c>
      <c r="W348" s="47" t="str">
        <f t="shared" si="220"/>
        <v/>
      </c>
      <c r="X348" s="47" t="str">
        <f>IF(AND($BU$7&gt;0,OutputOsiris!$A348&lt;&gt;"9999999"),VLOOKUP(OutputOsiris!A348,$BR$9:$BU$1008,4,FALSE),"")</f>
        <v/>
      </c>
      <c r="Y348" s="47" t="str">
        <f t="shared" si="221"/>
        <v/>
      </c>
      <c r="Z348" s="47" t="str">
        <f>IF(AND($BZ$7&gt;0,OutputOsiris!$A348&lt;&gt;"9999999"),VLOOKUP(OutputOsiris!A348,$BW$9:$BZ$1008,4,FALSE),"")</f>
        <v/>
      </c>
      <c r="AA348" s="47" t="str">
        <f t="shared" si="222"/>
        <v/>
      </c>
      <c r="AB348" s="47">
        <f t="shared" si="223"/>
        <v>0</v>
      </c>
      <c r="AC348" s="47">
        <f t="shared" si="224"/>
        <v>0</v>
      </c>
      <c r="AD348" s="47" t="str">
        <f t="shared" si="225"/>
        <v/>
      </c>
      <c r="AE348" s="48" t="str">
        <f>IF(ISBLANK(AF348),"",VLOOKUP(AD348,OutputOsiris!$A$9:$A$1008,1,FALSE))</f>
        <v/>
      </c>
      <c r="AF348" s="111"/>
      <c r="AG348" s="78"/>
      <c r="AH348" s="148" t="str">
        <f t="shared" si="199"/>
        <v/>
      </c>
      <c r="AI348" s="47" t="str">
        <f t="shared" si="226"/>
        <v/>
      </c>
      <c r="AJ348" s="48" t="str">
        <f>IF(ISBLANK(AK348),"",VLOOKUP(AI348,OutputOsiris!$A$9:$A$1008,1,FALSE))</f>
        <v/>
      </c>
      <c r="AK348" s="112"/>
      <c r="AL348" s="78"/>
      <c r="AM348" s="148" t="str">
        <f t="shared" si="200"/>
        <v/>
      </c>
      <c r="AN348" s="47" t="str">
        <f t="shared" si="227"/>
        <v/>
      </c>
      <c r="AO348" s="48" t="str">
        <f>IF(ISBLANK(AP348),"",VLOOKUP(AN348,OutputOsiris!$A$9:$A$1008,1,FALSE))</f>
        <v/>
      </c>
      <c r="AP348" s="111"/>
      <c r="AQ348" s="78"/>
      <c r="AR348" s="148" t="str">
        <f t="shared" si="201"/>
        <v/>
      </c>
      <c r="AS348" s="47" t="str">
        <f t="shared" si="228"/>
        <v/>
      </c>
      <c r="AT348" s="48" t="str">
        <f>IF(ISBLANK(AU348),"",VLOOKUP(AS348,OutputOsiris!$A$9:$A$1008,1,FALSE))</f>
        <v/>
      </c>
      <c r="AU348" s="111"/>
      <c r="AV348" s="78"/>
      <c r="AW348" s="148" t="str">
        <f t="shared" si="202"/>
        <v/>
      </c>
      <c r="AX348" s="47" t="str">
        <f t="shared" si="229"/>
        <v/>
      </c>
      <c r="AY348" s="48" t="str">
        <f>IF(ISBLANK(AZ348),"",VLOOKUP(AX348,OutputOsiris!$A$9:$A$1008,1,FALSE))</f>
        <v/>
      </c>
      <c r="AZ348" s="111"/>
      <c r="BA348" s="78"/>
      <c r="BB348" s="148" t="str">
        <f t="shared" si="203"/>
        <v/>
      </c>
      <c r="BC348" s="47" t="str">
        <f t="shared" si="230"/>
        <v/>
      </c>
      <c r="BD348" s="48" t="str">
        <f>IF(ISBLANK(BE348),"",VLOOKUP(BC348,OutputOsiris!$A$9:$A$1008,1,FALSE))</f>
        <v/>
      </c>
      <c r="BE348" s="111"/>
      <c r="BF348" s="78"/>
      <c r="BG348" s="148" t="str">
        <f t="shared" si="204"/>
        <v/>
      </c>
      <c r="BH348" s="47" t="str">
        <f t="shared" si="231"/>
        <v/>
      </c>
      <c r="BI348" s="48" t="str">
        <f>IF(ISBLANK(BJ348),"",VLOOKUP(BH348,OutputOsiris!$A$9:$A$1008,1,FALSE))</f>
        <v/>
      </c>
      <c r="BJ348" s="111"/>
      <c r="BK348" s="78"/>
      <c r="BL348" s="148" t="str">
        <f t="shared" si="205"/>
        <v/>
      </c>
      <c r="BM348" s="47" t="str">
        <f t="shared" si="232"/>
        <v/>
      </c>
      <c r="BN348" s="48" t="str">
        <f>IF(ISBLANK(BO348),"",VLOOKUP(BM348,OutputOsiris!$A$9:$A$1008,1,FALSE))</f>
        <v/>
      </c>
      <c r="BO348" s="111"/>
      <c r="BP348" s="78"/>
      <c r="BQ348" s="148" t="str">
        <f t="shared" si="206"/>
        <v/>
      </c>
      <c r="BR348" s="47" t="str">
        <f t="shared" si="233"/>
        <v/>
      </c>
      <c r="BS348" s="48" t="str">
        <f>IF(ISBLANK(BT348),"",VLOOKUP(BR348,OutputOsiris!$A$9:$A$1008,1,FALSE))</f>
        <v/>
      </c>
      <c r="BT348" s="111"/>
      <c r="BU348" s="78"/>
      <c r="BV348" s="148" t="str">
        <f t="shared" si="207"/>
        <v/>
      </c>
      <c r="BW348" s="47" t="str">
        <f t="shared" si="234"/>
        <v/>
      </c>
      <c r="BX348" s="48" t="str">
        <f>IF(ISBLANK(BY348),"",VLOOKUP(BW348,OutputOsiris!$A$9:$A$1008,1,FALSE))</f>
        <v/>
      </c>
      <c r="BY348" s="111"/>
      <c r="BZ348" s="78"/>
      <c r="CA348" s="148" t="str">
        <f t="shared" si="208"/>
        <v/>
      </c>
    </row>
    <row r="349" spans="1:79" x14ac:dyDescent="0.2">
      <c r="A349" s="47" t="str">
        <f>IF($H$1="Score",IF(OutputOsiris!A349&lt;&gt;"9999999",OutputOsiris!A349,""),"")</f>
        <v/>
      </c>
      <c r="B349" s="76" t="str">
        <f t="shared" si="209"/>
        <v/>
      </c>
      <c r="C349" s="143" t="str">
        <f t="shared" si="210"/>
        <v/>
      </c>
      <c r="D349" s="47" t="str">
        <f>IF($H$1="Cijfer",IF(OutputOsiris!A349&lt;&gt;"9999999",OutputOsiris!A349,""),"")</f>
        <v/>
      </c>
      <c r="E349" s="76" t="str">
        <f t="shared" si="211"/>
        <v/>
      </c>
      <c r="F349" s="143" t="str">
        <f t="shared" si="212"/>
        <v/>
      </c>
      <c r="G349" s="47" t="str">
        <f>IF(ISBLANK(OutputOsiris!B349),"",OutputOsiris!B349)</f>
        <v/>
      </c>
      <c r="H349" s="47">
        <f>IF(AND($AG$7&gt;0,OutputOsiris!$A349&lt;&gt;"9999999"),VLOOKUP(OutputOsiris!A349,$AD$9:$AG$1008,4,FALSE),"")</f>
        <v>0</v>
      </c>
      <c r="I349" s="47">
        <f t="shared" si="213"/>
        <v>0</v>
      </c>
      <c r="J349" s="47">
        <f>IF(AND($AL$7&gt;0,OutputOsiris!$A349&lt;&gt;"9999999"),VLOOKUP(OutputOsiris!A349,$AI$9:$AL$1008,4,FALSE),"")</f>
        <v>0</v>
      </c>
      <c r="K349" s="47">
        <f t="shared" si="214"/>
        <v>0</v>
      </c>
      <c r="L349" s="47" t="str">
        <f>IF(AND($AQ$7&gt;0,OutputOsiris!$A349&lt;&gt;"9999999"),VLOOKUP(OutputOsiris!A349,$AN$9:$AQ$1008,4,FALSE),"")</f>
        <v/>
      </c>
      <c r="M349" s="47" t="str">
        <f t="shared" si="215"/>
        <v/>
      </c>
      <c r="N349" s="47" t="str">
        <f>IF(AND($AV$7&gt;0,OutputOsiris!$A349&lt;&gt;"9999999"),VLOOKUP(OutputOsiris!A349,$AS$9:$AV$1008,4,FALSE),"")</f>
        <v/>
      </c>
      <c r="O349" s="47" t="str">
        <f t="shared" si="216"/>
        <v/>
      </c>
      <c r="P349" s="47" t="str">
        <f>IF(AND($BA$7&gt;0,OutputOsiris!$A349&lt;&gt;"9999999"),VLOOKUP(OutputOsiris!A349,$AX$9:$BA$1008,4,FALSE),"")</f>
        <v/>
      </c>
      <c r="Q349" s="47" t="str">
        <f t="shared" si="217"/>
        <v/>
      </c>
      <c r="R349" s="47" t="str">
        <f>IF(AND($BF$7&gt;0,OutputOsiris!$A349&lt;&gt;"9999999"),VLOOKUP(OutputOsiris!A349,$BC$9:$BF$1008,4,FALSE),"")</f>
        <v/>
      </c>
      <c r="S349" s="47" t="str">
        <f t="shared" si="218"/>
        <v/>
      </c>
      <c r="T349" s="47" t="str">
        <f>IF(AND($BK$7&gt;0,OutputOsiris!$A349&lt;&gt;"9999999"),VLOOKUP(OutputOsiris!A349,$BH$9:$BK$1008,4,FALSE),"")</f>
        <v/>
      </c>
      <c r="U349" s="47" t="str">
        <f t="shared" si="219"/>
        <v/>
      </c>
      <c r="V349" s="47" t="str">
        <f>IF(AND($BP$7&gt;0,OutputOsiris!$A349&lt;&gt;"9999999"),VLOOKUP(OutputOsiris!A349,$BM$9:$BP$1008,4,FALSE),"")</f>
        <v/>
      </c>
      <c r="W349" s="47" t="str">
        <f t="shared" si="220"/>
        <v/>
      </c>
      <c r="X349" s="47" t="str">
        <f>IF(AND($BU$7&gt;0,OutputOsiris!$A349&lt;&gt;"9999999"),VLOOKUP(OutputOsiris!A349,$BR$9:$BU$1008,4,FALSE),"")</f>
        <v/>
      </c>
      <c r="Y349" s="47" t="str">
        <f t="shared" si="221"/>
        <v/>
      </c>
      <c r="Z349" s="47" t="str">
        <f>IF(AND($BZ$7&gt;0,OutputOsiris!$A349&lt;&gt;"9999999"),VLOOKUP(OutputOsiris!A349,$BW$9:$BZ$1008,4,FALSE),"")</f>
        <v/>
      </c>
      <c r="AA349" s="47" t="str">
        <f t="shared" si="222"/>
        <v/>
      </c>
      <c r="AB349" s="47">
        <f t="shared" si="223"/>
        <v>0</v>
      </c>
      <c r="AC349" s="47">
        <f t="shared" si="224"/>
        <v>0</v>
      </c>
      <c r="AD349" s="47" t="str">
        <f t="shared" si="225"/>
        <v/>
      </c>
      <c r="AE349" s="48" t="str">
        <f>IF(ISBLANK(AF349),"",VLOOKUP(AD349,OutputOsiris!$A$9:$A$1008,1,FALSE))</f>
        <v/>
      </c>
      <c r="AF349" s="111"/>
      <c r="AG349" s="78"/>
      <c r="AH349" s="148" t="str">
        <f t="shared" si="199"/>
        <v/>
      </c>
      <c r="AI349" s="47" t="str">
        <f t="shared" si="226"/>
        <v/>
      </c>
      <c r="AJ349" s="48" t="str">
        <f>IF(ISBLANK(AK349),"",VLOOKUP(AI349,OutputOsiris!$A$9:$A$1008,1,FALSE))</f>
        <v/>
      </c>
      <c r="AK349" s="112"/>
      <c r="AL349" s="78"/>
      <c r="AM349" s="148" t="str">
        <f t="shared" si="200"/>
        <v/>
      </c>
      <c r="AN349" s="47" t="str">
        <f t="shared" si="227"/>
        <v/>
      </c>
      <c r="AO349" s="48" t="str">
        <f>IF(ISBLANK(AP349),"",VLOOKUP(AN349,OutputOsiris!$A$9:$A$1008,1,FALSE))</f>
        <v/>
      </c>
      <c r="AP349" s="111"/>
      <c r="AQ349" s="78"/>
      <c r="AR349" s="148" t="str">
        <f t="shared" si="201"/>
        <v/>
      </c>
      <c r="AS349" s="47" t="str">
        <f t="shared" si="228"/>
        <v/>
      </c>
      <c r="AT349" s="48" t="str">
        <f>IF(ISBLANK(AU349),"",VLOOKUP(AS349,OutputOsiris!$A$9:$A$1008,1,FALSE))</f>
        <v/>
      </c>
      <c r="AU349" s="111"/>
      <c r="AV349" s="78"/>
      <c r="AW349" s="148" t="str">
        <f t="shared" si="202"/>
        <v/>
      </c>
      <c r="AX349" s="47" t="str">
        <f t="shared" si="229"/>
        <v/>
      </c>
      <c r="AY349" s="48" t="str">
        <f>IF(ISBLANK(AZ349),"",VLOOKUP(AX349,OutputOsiris!$A$9:$A$1008,1,FALSE))</f>
        <v/>
      </c>
      <c r="AZ349" s="111"/>
      <c r="BA349" s="78"/>
      <c r="BB349" s="148" t="str">
        <f t="shared" si="203"/>
        <v/>
      </c>
      <c r="BC349" s="47" t="str">
        <f t="shared" si="230"/>
        <v/>
      </c>
      <c r="BD349" s="48" t="str">
        <f>IF(ISBLANK(BE349),"",VLOOKUP(BC349,OutputOsiris!$A$9:$A$1008,1,FALSE))</f>
        <v/>
      </c>
      <c r="BE349" s="111"/>
      <c r="BF349" s="78"/>
      <c r="BG349" s="148" t="str">
        <f t="shared" si="204"/>
        <v/>
      </c>
      <c r="BH349" s="47" t="str">
        <f t="shared" si="231"/>
        <v/>
      </c>
      <c r="BI349" s="48" t="str">
        <f>IF(ISBLANK(BJ349),"",VLOOKUP(BH349,OutputOsiris!$A$9:$A$1008,1,FALSE))</f>
        <v/>
      </c>
      <c r="BJ349" s="111"/>
      <c r="BK349" s="78"/>
      <c r="BL349" s="148" t="str">
        <f t="shared" si="205"/>
        <v/>
      </c>
      <c r="BM349" s="47" t="str">
        <f t="shared" si="232"/>
        <v/>
      </c>
      <c r="BN349" s="48" t="str">
        <f>IF(ISBLANK(BO349),"",VLOOKUP(BM349,OutputOsiris!$A$9:$A$1008,1,FALSE))</f>
        <v/>
      </c>
      <c r="BO349" s="111"/>
      <c r="BP349" s="78"/>
      <c r="BQ349" s="148" t="str">
        <f t="shared" si="206"/>
        <v/>
      </c>
      <c r="BR349" s="47" t="str">
        <f t="shared" si="233"/>
        <v/>
      </c>
      <c r="BS349" s="48" t="str">
        <f>IF(ISBLANK(BT349),"",VLOOKUP(BR349,OutputOsiris!$A$9:$A$1008,1,FALSE))</f>
        <v/>
      </c>
      <c r="BT349" s="111"/>
      <c r="BU349" s="78"/>
      <c r="BV349" s="148" t="str">
        <f t="shared" si="207"/>
        <v/>
      </c>
      <c r="BW349" s="47" t="str">
        <f t="shared" si="234"/>
        <v/>
      </c>
      <c r="BX349" s="48" t="str">
        <f>IF(ISBLANK(BY349),"",VLOOKUP(BW349,OutputOsiris!$A$9:$A$1008,1,FALSE))</f>
        <v/>
      </c>
      <c r="BY349" s="111"/>
      <c r="BZ349" s="78"/>
      <c r="CA349" s="148" t="str">
        <f t="shared" si="208"/>
        <v/>
      </c>
    </row>
    <row r="350" spans="1:79" x14ac:dyDescent="0.2">
      <c r="A350" s="47" t="str">
        <f>IF($H$1="Score",IF(OutputOsiris!A350&lt;&gt;"9999999",OutputOsiris!A350,""),"")</f>
        <v/>
      </c>
      <c r="B350" s="76" t="str">
        <f t="shared" si="209"/>
        <v/>
      </c>
      <c r="C350" s="143" t="str">
        <f t="shared" si="210"/>
        <v/>
      </c>
      <c r="D350" s="47" t="str">
        <f>IF($H$1="Cijfer",IF(OutputOsiris!A350&lt;&gt;"9999999",OutputOsiris!A350,""),"")</f>
        <v/>
      </c>
      <c r="E350" s="76" t="str">
        <f t="shared" si="211"/>
        <v/>
      </c>
      <c r="F350" s="143" t="str">
        <f t="shared" si="212"/>
        <v/>
      </c>
      <c r="G350" s="47" t="str">
        <f>IF(ISBLANK(OutputOsiris!B350),"",OutputOsiris!B350)</f>
        <v/>
      </c>
      <c r="H350" s="47">
        <f>IF(AND($AG$7&gt;0,OutputOsiris!$A350&lt;&gt;"9999999"),VLOOKUP(OutputOsiris!A350,$AD$9:$AG$1008,4,FALSE),"")</f>
        <v>0</v>
      </c>
      <c r="I350" s="47">
        <f t="shared" si="213"/>
        <v>0</v>
      </c>
      <c r="J350" s="47">
        <f>IF(AND($AL$7&gt;0,OutputOsiris!$A350&lt;&gt;"9999999"),VLOOKUP(OutputOsiris!A350,$AI$9:$AL$1008,4,FALSE),"")</f>
        <v>0</v>
      </c>
      <c r="K350" s="47">
        <f t="shared" si="214"/>
        <v>0</v>
      </c>
      <c r="L350" s="47" t="str">
        <f>IF(AND($AQ$7&gt;0,OutputOsiris!$A350&lt;&gt;"9999999"),VLOOKUP(OutputOsiris!A350,$AN$9:$AQ$1008,4,FALSE),"")</f>
        <v/>
      </c>
      <c r="M350" s="47" t="str">
        <f t="shared" si="215"/>
        <v/>
      </c>
      <c r="N350" s="47" t="str">
        <f>IF(AND($AV$7&gt;0,OutputOsiris!$A350&lt;&gt;"9999999"),VLOOKUP(OutputOsiris!A350,$AS$9:$AV$1008,4,FALSE),"")</f>
        <v/>
      </c>
      <c r="O350" s="47" t="str">
        <f t="shared" si="216"/>
        <v/>
      </c>
      <c r="P350" s="47" t="str">
        <f>IF(AND($BA$7&gt;0,OutputOsiris!$A350&lt;&gt;"9999999"),VLOOKUP(OutputOsiris!A350,$AX$9:$BA$1008,4,FALSE),"")</f>
        <v/>
      </c>
      <c r="Q350" s="47" t="str">
        <f t="shared" si="217"/>
        <v/>
      </c>
      <c r="R350" s="47" t="str">
        <f>IF(AND($BF$7&gt;0,OutputOsiris!$A350&lt;&gt;"9999999"),VLOOKUP(OutputOsiris!A350,$BC$9:$BF$1008,4,FALSE),"")</f>
        <v/>
      </c>
      <c r="S350" s="47" t="str">
        <f t="shared" si="218"/>
        <v/>
      </c>
      <c r="T350" s="47" t="str">
        <f>IF(AND($BK$7&gt;0,OutputOsiris!$A350&lt;&gt;"9999999"),VLOOKUP(OutputOsiris!A350,$BH$9:$BK$1008,4,FALSE),"")</f>
        <v/>
      </c>
      <c r="U350" s="47" t="str">
        <f t="shared" si="219"/>
        <v/>
      </c>
      <c r="V350" s="47" t="str">
        <f>IF(AND($BP$7&gt;0,OutputOsiris!$A350&lt;&gt;"9999999"),VLOOKUP(OutputOsiris!A350,$BM$9:$BP$1008,4,FALSE),"")</f>
        <v/>
      </c>
      <c r="W350" s="47" t="str">
        <f t="shared" si="220"/>
        <v/>
      </c>
      <c r="X350" s="47" t="str">
        <f>IF(AND($BU$7&gt;0,OutputOsiris!$A350&lt;&gt;"9999999"),VLOOKUP(OutputOsiris!A350,$BR$9:$BU$1008,4,FALSE),"")</f>
        <v/>
      </c>
      <c r="Y350" s="47" t="str">
        <f t="shared" si="221"/>
        <v/>
      </c>
      <c r="Z350" s="47" t="str">
        <f>IF(AND($BZ$7&gt;0,OutputOsiris!$A350&lt;&gt;"9999999"),VLOOKUP(OutputOsiris!A350,$BW$9:$BZ$1008,4,FALSE),"")</f>
        <v/>
      </c>
      <c r="AA350" s="47" t="str">
        <f t="shared" si="222"/>
        <v/>
      </c>
      <c r="AB350" s="47">
        <f t="shared" si="223"/>
        <v>0</v>
      </c>
      <c r="AC350" s="47">
        <f t="shared" si="224"/>
        <v>0</v>
      </c>
      <c r="AD350" s="47" t="str">
        <f t="shared" si="225"/>
        <v/>
      </c>
      <c r="AE350" s="48" t="str">
        <f>IF(ISBLANK(AF350),"",VLOOKUP(AD350,OutputOsiris!$A$9:$A$1008,1,FALSE))</f>
        <v/>
      </c>
      <c r="AF350" s="111"/>
      <c r="AG350" s="78"/>
      <c r="AH350" s="148" t="str">
        <f t="shared" si="199"/>
        <v/>
      </c>
      <c r="AI350" s="47" t="str">
        <f t="shared" si="226"/>
        <v/>
      </c>
      <c r="AJ350" s="48" t="str">
        <f>IF(ISBLANK(AK350),"",VLOOKUP(AI350,OutputOsiris!$A$9:$A$1008,1,FALSE))</f>
        <v/>
      </c>
      <c r="AK350" s="112"/>
      <c r="AL350" s="78"/>
      <c r="AM350" s="148" t="str">
        <f t="shared" si="200"/>
        <v/>
      </c>
      <c r="AN350" s="47" t="str">
        <f t="shared" si="227"/>
        <v/>
      </c>
      <c r="AO350" s="48" t="str">
        <f>IF(ISBLANK(AP350),"",VLOOKUP(AN350,OutputOsiris!$A$9:$A$1008,1,FALSE))</f>
        <v/>
      </c>
      <c r="AP350" s="111"/>
      <c r="AQ350" s="78"/>
      <c r="AR350" s="148" t="str">
        <f t="shared" si="201"/>
        <v/>
      </c>
      <c r="AS350" s="47" t="str">
        <f t="shared" si="228"/>
        <v/>
      </c>
      <c r="AT350" s="48" t="str">
        <f>IF(ISBLANK(AU350),"",VLOOKUP(AS350,OutputOsiris!$A$9:$A$1008,1,FALSE))</f>
        <v/>
      </c>
      <c r="AU350" s="111"/>
      <c r="AV350" s="78"/>
      <c r="AW350" s="148" t="str">
        <f t="shared" si="202"/>
        <v/>
      </c>
      <c r="AX350" s="47" t="str">
        <f t="shared" si="229"/>
        <v/>
      </c>
      <c r="AY350" s="48" t="str">
        <f>IF(ISBLANK(AZ350),"",VLOOKUP(AX350,OutputOsiris!$A$9:$A$1008,1,FALSE))</f>
        <v/>
      </c>
      <c r="AZ350" s="111"/>
      <c r="BA350" s="78"/>
      <c r="BB350" s="148" t="str">
        <f t="shared" si="203"/>
        <v/>
      </c>
      <c r="BC350" s="47" t="str">
        <f t="shared" si="230"/>
        <v/>
      </c>
      <c r="BD350" s="48" t="str">
        <f>IF(ISBLANK(BE350),"",VLOOKUP(BC350,OutputOsiris!$A$9:$A$1008,1,FALSE))</f>
        <v/>
      </c>
      <c r="BE350" s="111"/>
      <c r="BF350" s="78"/>
      <c r="BG350" s="148" t="str">
        <f t="shared" si="204"/>
        <v/>
      </c>
      <c r="BH350" s="47" t="str">
        <f t="shared" si="231"/>
        <v/>
      </c>
      <c r="BI350" s="48" t="str">
        <f>IF(ISBLANK(BJ350),"",VLOOKUP(BH350,OutputOsiris!$A$9:$A$1008,1,FALSE))</f>
        <v/>
      </c>
      <c r="BJ350" s="111"/>
      <c r="BK350" s="78"/>
      <c r="BL350" s="148" t="str">
        <f t="shared" si="205"/>
        <v/>
      </c>
      <c r="BM350" s="47" t="str">
        <f t="shared" si="232"/>
        <v/>
      </c>
      <c r="BN350" s="48" t="str">
        <f>IF(ISBLANK(BO350),"",VLOOKUP(BM350,OutputOsiris!$A$9:$A$1008,1,FALSE))</f>
        <v/>
      </c>
      <c r="BO350" s="111"/>
      <c r="BP350" s="78"/>
      <c r="BQ350" s="148" t="str">
        <f t="shared" si="206"/>
        <v/>
      </c>
      <c r="BR350" s="47" t="str">
        <f t="shared" si="233"/>
        <v/>
      </c>
      <c r="BS350" s="48" t="str">
        <f>IF(ISBLANK(BT350),"",VLOOKUP(BR350,OutputOsiris!$A$9:$A$1008,1,FALSE))</f>
        <v/>
      </c>
      <c r="BT350" s="111"/>
      <c r="BU350" s="78"/>
      <c r="BV350" s="148" t="str">
        <f t="shared" si="207"/>
        <v/>
      </c>
      <c r="BW350" s="47" t="str">
        <f t="shared" si="234"/>
        <v/>
      </c>
      <c r="BX350" s="48" t="str">
        <f>IF(ISBLANK(BY350),"",VLOOKUP(BW350,OutputOsiris!$A$9:$A$1008,1,FALSE))</f>
        <v/>
      </c>
      <c r="BY350" s="111"/>
      <c r="BZ350" s="78"/>
      <c r="CA350" s="148" t="str">
        <f t="shared" si="208"/>
        <v/>
      </c>
    </row>
    <row r="351" spans="1:79" x14ac:dyDescent="0.2">
      <c r="A351" s="47" t="str">
        <f>IF($H$1="Score",IF(OutputOsiris!A351&lt;&gt;"9999999",OutputOsiris!A351,""),"")</f>
        <v/>
      </c>
      <c r="B351" s="76" t="str">
        <f t="shared" si="209"/>
        <v/>
      </c>
      <c r="C351" s="143" t="str">
        <f t="shared" si="210"/>
        <v/>
      </c>
      <c r="D351" s="47" t="str">
        <f>IF($H$1="Cijfer",IF(OutputOsiris!A351&lt;&gt;"9999999",OutputOsiris!A351,""),"")</f>
        <v/>
      </c>
      <c r="E351" s="76" t="str">
        <f t="shared" si="211"/>
        <v/>
      </c>
      <c r="F351" s="143" t="str">
        <f t="shared" si="212"/>
        <v/>
      </c>
      <c r="G351" s="47" t="str">
        <f>IF(ISBLANK(OutputOsiris!B351),"",OutputOsiris!B351)</f>
        <v/>
      </c>
      <c r="H351" s="47">
        <f>IF(AND($AG$7&gt;0,OutputOsiris!$A351&lt;&gt;"9999999"),VLOOKUP(OutputOsiris!A351,$AD$9:$AG$1008,4,FALSE),"")</f>
        <v>0</v>
      </c>
      <c r="I351" s="47">
        <f t="shared" si="213"/>
        <v>0</v>
      </c>
      <c r="J351" s="47">
        <f>IF(AND($AL$7&gt;0,OutputOsiris!$A351&lt;&gt;"9999999"),VLOOKUP(OutputOsiris!A351,$AI$9:$AL$1008,4,FALSE),"")</f>
        <v>0</v>
      </c>
      <c r="K351" s="47">
        <f t="shared" si="214"/>
        <v>0</v>
      </c>
      <c r="L351" s="47" t="str">
        <f>IF(AND($AQ$7&gt;0,OutputOsiris!$A351&lt;&gt;"9999999"),VLOOKUP(OutputOsiris!A351,$AN$9:$AQ$1008,4,FALSE),"")</f>
        <v/>
      </c>
      <c r="M351" s="47" t="str">
        <f t="shared" si="215"/>
        <v/>
      </c>
      <c r="N351" s="47" t="str">
        <f>IF(AND($AV$7&gt;0,OutputOsiris!$A351&lt;&gt;"9999999"),VLOOKUP(OutputOsiris!A351,$AS$9:$AV$1008,4,FALSE),"")</f>
        <v/>
      </c>
      <c r="O351" s="47" t="str">
        <f t="shared" si="216"/>
        <v/>
      </c>
      <c r="P351" s="47" t="str">
        <f>IF(AND($BA$7&gt;0,OutputOsiris!$A351&lt;&gt;"9999999"),VLOOKUP(OutputOsiris!A351,$AX$9:$BA$1008,4,FALSE),"")</f>
        <v/>
      </c>
      <c r="Q351" s="47" t="str">
        <f t="shared" si="217"/>
        <v/>
      </c>
      <c r="R351" s="47" t="str">
        <f>IF(AND($BF$7&gt;0,OutputOsiris!$A351&lt;&gt;"9999999"),VLOOKUP(OutputOsiris!A351,$BC$9:$BF$1008,4,FALSE),"")</f>
        <v/>
      </c>
      <c r="S351" s="47" t="str">
        <f t="shared" si="218"/>
        <v/>
      </c>
      <c r="T351" s="47" t="str">
        <f>IF(AND($BK$7&gt;0,OutputOsiris!$A351&lt;&gt;"9999999"),VLOOKUP(OutputOsiris!A351,$BH$9:$BK$1008,4,FALSE),"")</f>
        <v/>
      </c>
      <c r="U351" s="47" t="str">
        <f t="shared" si="219"/>
        <v/>
      </c>
      <c r="V351" s="47" t="str">
        <f>IF(AND($BP$7&gt;0,OutputOsiris!$A351&lt;&gt;"9999999"),VLOOKUP(OutputOsiris!A351,$BM$9:$BP$1008,4,FALSE),"")</f>
        <v/>
      </c>
      <c r="W351" s="47" t="str">
        <f t="shared" si="220"/>
        <v/>
      </c>
      <c r="X351" s="47" t="str">
        <f>IF(AND($BU$7&gt;0,OutputOsiris!$A351&lt;&gt;"9999999"),VLOOKUP(OutputOsiris!A351,$BR$9:$BU$1008,4,FALSE),"")</f>
        <v/>
      </c>
      <c r="Y351" s="47" t="str">
        <f t="shared" si="221"/>
        <v/>
      </c>
      <c r="Z351" s="47" t="str">
        <f>IF(AND($BZ$7&gt;0,OutputOsiris!$A351&lt;&gt;"9999999"),VLOOKUP(OutputOsiris!A351,$BW$9:$BZ$1008,4,FALSE),"")</f>
        <v/>
      </c>
      <c r="AA351" s="47" t="str">
        <f t="shared" si="222"/>
        <v/>
      </c>
      <c r="AB351" s="47">
        <f t="shared" si="223"/>
        <v>0</v>
      </c>
      <c r="AC351" s="47">
        <f t="shared" si="224"/>
        <v>0</v>
      </c>
      <c r="AD351" s="47" t="str">
        <f t="shared" si="225"/>
        <v/>
      </c>
      <c r="AE351" s="48" t="str">
        <f>IF(ISBLANK(AF351),"",VLOOKUP(AD351,OutputOsiris!$A$9:$A$1008,1,FALSE))</f>
        <v/>
      </c>
      <c r="AF351" s="111"/>
      <c r="AG351" s="78"/>
      <c r="AH351" s="148" t="str">
        <f t="shared" si="199"/>
        <v/>
      </c>
      <c r="AI351" s="47" t="str">
        <f t="shared" si="226"/>
        <v/>
      </c>
      <c r="AJ351" s="48" t="str">
        <f>IF(ISBLANK(AK351),"",VLOOKUP(AI351,OutputOsiris!$A$9:$A$1008,1,FALSE))</f>
        <v/>
      </c>
      <c r="AK351" s="112"/>
      <c r="AL351" s="78"/>
      <c r="AM351" s="148" t="str">
        <f t="shared" si="200"/>
        <v/>
      </c>
      <c r="AN351" s="47" t="str">
        <f t="shared" si="227"/>
        <v/>
      </c>
      <c r="AO351" s="48" t="str">
        <f>IF(ISBLANK(AP351),"",VLOOKUP(AN351,OutputOsiris!$A$9:$A$1008,1,FALSE))</f>
        <v/>
      </c>
      <c r="AP351" s="111"/>
      <c r="AQ351" s="78"/>
      <c r="AR351" s="148" t="str">
        <f t="shared" si="201"/>
        <v/>
      </c>
      <c r="AS351" s="47" t="str">
        <f t="shared" si="228"/>
        <v/>
      </c>
      <c r="AT351" s="48" t="str">
        <f>IF(ISBLANK(AU351),"",VLOOKUP(AS351,OutputOsiris!$A$9:$A$1008,1,FALSE))</f>
        <v/>
      </c>
      <c r="AU351" s="111"/>
      <c r="AV351" s="78"/>
      <c r="AW351" s="148" t="str">
        <f t="shared" si="202"/>
        <v/>
      </c>
      <c r="AX351" s="47" t="str">
        <f t="shared" si="229"/>
        <v/>
      </c>
      <c r="AY351" s="48" t="str">
        <f>IF(ISBLANK(AZ351),"",VLOOKUP(AX351,OutputOsiris!$A$9:$A$1008,1,FALSE))</f>
        <v/>
      </c>
      <c r="AZ351" s="111"/>
      <c r="BA351" s="78"/>
      <c r="BB351" s="148" t="str">
        <f t="shared" si="203"/>
        <v/>
      </c>
      <c r="BC351" s="47" t="str">
        <f t="shared" si="230"/>
        <v/>
      </c>
      <c r="BD351" s="48" t="str">
        <f>IF(ISBLANK(BE351),"",VLOOKUP(BC351,OutputOsiris!$A$9:$A$1008,1,FALSE))</f>
        <v/>
      </c>
      <c r="BE351" s="111"/>
      <c r="BF351" s="78"/>
      <c r="BG351" s="148" t="str">
        <f t="shared" si="204"/>
        <v/>
      </c>
      <c r="BH351" s="47" t="str">
        <f t="shared" si="231"/>
        <v/>
      </c>
      <c r="BI351" s="48" t="str">
        <f>IF(ISBLANK(BJ351),"",VLOOKUP(BH351,OutputOsiris!$A$9:$A$1008,1,FALSE))</f>
        <v/>
      </c>
      <c r="BJ351" s="111"/>
      <c r="BK351" s="78"/>
      <c r="BL351" s="148" t="str">
        <f t="shared" si="205"/>
        <v/>
      </c>
      <c r="BM351" s="47" t="str">
        <f t="shared" si="232"/>
        <v/>
      </c>
      <c r="BN351" s="48" t="str">
        <f>IF(ISBLANK(BO351),"",VLOOKUP(BM351,OutputOsiris!$A$9:$A$1008,1,FALSE))</f>
        <v/>
      </c>
      <c r="BO351" s="111"/>
      <c r="BP351" s="78"/>
      <c r="BQ351" s="148" t="str">
        <f t="shared" si="206"/>
        <v/>
      </c>
      <c r="BR351" s="47" t="str">
        <f t="shared" si="233"/>
        <v/>
      </c>
      <c r="BS351" s="48" t="str">
        <f>IF(ISBLANK(BT351),"",VLOOKUP(BR351,OutputOsiris!$A$9:$A$1008,1,FALSE))</f>
        <v/>
      </c>
      <c r="BT351" s="111"/>
      <c r="BU351" s="78"/>
      <c r="BV351" s="148" t="str">
        <f t="shared" si="207"/>
        <v/>
      </c>
      <c r="BW351" s="47" t="str">
        <f t="shared" si="234"/>
        <v/>
      </c>
      <c r="BX351" s="48" t="str">
        <f>IF(ISBLANK(BY351),"",VLOOKUP(BW351,OutputOsiris!$A$9:$A$1008,1,FALSE))</f>
        <v/>
      </c>
      <c r="BY351" s="111"/>
      <c r="BZ351" s="78"/>
      <c r="CA351" s="148" t="str">
        <f t="shared" si="208"/>
        <v/>
      </c>
    </row>
    <row r="352" spans="1:79" x14ac:dyDescent="0.2">
      <c r="A352" s="47" t="str">
        <f>IF($H$1="Score",IF(OutputOsiris!A352&lt;&gt;"9999999",OutputOsiris!A352,""),"")</f>
        <v/>
      </c>
      <c r="B352" s="76" t="str">
        <f t="shared" si="209"/>
        <v/>
      </c>
      <c r="C352" s="143" t="str">
        <f t="shared" si="210"/>
        <v/>
      </c>
      <c r="D352" s="47" t="str">
        <f>IF($H$1="Cijfer",IF(OutputOsiris!A352&lt;&gt;"9999999",OutputOsiris!A352,""),"")</f>
        <v/>
      </c>
      <c r="E352" s="76" t="str">
        <f t="shared" si="211"/>
        <v/>
      </c>
      <c r="F352" s="143" t="str">
        <f t="shared" si="212"/>
        <v/>
      </c>
      <c r="G352" s="47" t="str">
        <f>IF(ISBLANK(OutputOsiris!B352),"",OutputOsiris!B352)</f>
        <v/>
      </c>
      <c r="H352" s="47">
        <f>IF(AND($AG$7&gt;0,OutputOsiris!$A352&lt;&gt;"9999999"),VLOOKUP(OutputOsiris!A352,$AD$9:$AG$1008,4,FALSE),"")</f>
        <v>0</v>
      </c>
      <c r="I352" s="47">
        <f t="shared" si="213"/>
        <v>0</v>
      </c>
      <c r="J352" s="47">
        <f>IF(AND($AL$7&gt;0,OutputOsiris!$A352&lt;&gt;"9999999"),VLOOKUP(OutputOsiris!A352,$AI$9:$AL$1008,4,FALSE),"")</f>
        <v>0</v>
      </c>
      <c r="K352" s="47">
        <f t="shared" si="214"/>
        <v>0</v>
      </c>
      <c r="L352" s="47" t="str">
        <f>IF(AND($AQ$7&gt;0,OutputOsiris!$A352&lt;&gt;"9999999"),VLOOKUP(OutputOsiris!A352,$AN$9:$AQ$1008,4,FALSE),"")</f>
        <v/>
      </c>
      <c r="M352" s="47" t="str">
        <f t="shared" si="215"/>
        <v/>
      </c>
      <c r="N352" s="47" t="str">
        <f>IF(AND($AV$7&gt;0,OutputOsiris!$A352&lt;&gt;"9999999"),VLOOKUP(OutputOsiris!A352,$AS$9:$AV$1008,4,FALSE),"")</f>
        <v/>
      </c>
      <c r="O352" s="47" t="str">
        <f t="shared" si="216"/>
        <v/>
      </c>
      <c r="P352" s="47" t="str">
        <f>IF(AND($BA$7&gt;0,OutputOsiris!$A352&lt;&gt;"9999999"),VLOOKUP(OutputOsiris!A352,$AX$9:$BA$1008,4,FALSE),"")</f>
        <v/>
      </c>
      <c r="Q352" s="47" t="str">
        <f t="shared" si="217"/>
        <v/>
      </c>
      <c r="R352" s="47" t="str">
        <f>IF(AND($BF$7&gt;0,OutputOsiris!$A352&lt;&gt;"9999999"),VLOOKUP(OutputOsiris!A352,$BC$9:$BF$1008,4,FALSE),"")</f>
        <v/>
      </c>
      <c r="S352" s="47" t="str">
        <f t="shared" si="218"/>
        <v/>
      </c>
      <c r="T352" s="47" t="str">
        <f>IF(AND($BK$7&gt;0,OutputOsiris!$A352&lt;&gt;"9999999"),VLOOKUP(OutputOsiris!A352,$BH$9:$BK$1008,4,FALSE),"")</f>
        <v/>
      </c>
      <c r="U352" s="47" t="str">
        <f t="shared" si="219"/>
        <v/>
      </c>
      <c r="V352" s="47" t="str">
        <f>IF(AND($BP$7&gt;0,OutputOsiris!$A352&lt;&gt;"9999999"),VLOOKUP(OutputOsiris!A352,$BM$9:$BP$1008,4,FALSE),"")</f>
        <v/>
      </c>
      <c r="W352" s="47" t="str">
        <f t="shared" si="220"/>
        <v/>
      </c>
      <c r="X352" s="47" t="str">
        <f>IF(AND($BU$7&gt;0,OutputOsiris!$A352&lt;&gt;"9999999"),VLOOKUP(OutputOsiris!A352,$BR$9:$BU$1008,4,FALSE),"")</f>
        <v/>
      </c>
      <c r="Y352" s="47" t="str">
        <f t="shared" si="221"/>
        <v/>
      </c>
      <c r="Z352" s="47" t="str">
        <f>IF(AND($BZ$7&gt;0,OutputOsiris!$A352&lt;&gt;"9999999"),VLOOKUP(OutputOsiris!A352,$BW$9:$BZ$1008,4,FALSE),"")</f>
        <v/>
      </c>
      <c r="AA352" s="47" t="str">
        <f t="shared" si="222"/>
        <v/>
      </c>
      <c r="AB352" s="47">
        <f t="shared" si="223"/>
        <v>0</v>
      </c>
      <c r="AC352" s="47">
        <f t="shared" si="224"/>
        <v>0</v>
      </c>
      <c r="AD352" s="47" t="str">
        <f t="shared" si="225"/>
        <v/>
      </c>
      <c r="AE352" s="48" t="str">
        <f>IF(ISBLANK(AF352),"",VLOOKUP(AD352,OutputOsiris!$A$9:$A$1008,1,FALSE))</f>
        <v/>
      </c>
      <c r="AF352" s="111"/>
      <c r="AG352" s="78"/>
      <c r="AH352" s="148" t="str">
        <f t="shared" si="199"/>
        <v/>
      </c>
      <c r="AI352" s="47" t="str">
        <f t="shared" si="226"/>
        <v/>
      </c>
      <c r="AJ352" s="48" t="str">
        <f>IF(ISBLANK(AK352),"",VLOOKUP(AI352,OutputOsiris!$A$9:$A$1008,1,FALSE))</f>
        <v/>
      </c>
      <c r="AK352" s="112"/>
      <c r="AL352" s="78"/>
      <c r="AM352" s="148" t="str">
        <f t="shared" si="200"/>
        <v/>
      </c>
      <c r="AN352" s="47" t="str">
        <f t="shared" si="227"/>
        <v/>
      </c>
      <c r="AO352" s="48" t="str">
        <f>IF(ISBLANK(AP352),"",VLOOKUP(AN352,OutputOsiris!$A$9:$A$1008,1,FALSE))</f>
        <v/>
      </c>
      <c r="AP352" s="111"/>
      <c r="AQ352" s="78"/>
      <c r="AR352" s="148" t="str">
        <f t="shared" si="201"/>
        <v/>
      </c>
      <c r="AS352" s="47" t="str">
        <f t="shared" si="228"/>
        <v/>
      </c>
      <c r="AT352" s="48" t="str">
        <f>IF(ISBLANK(AU352),"",VLOOKUP(AS352,OutputOsiris!$A$9:$A$1008,1,FALSE))</f>
        <v/>
      </c>
      <c r="AU352" s="111"/>
      <c r="AV352" s="78"/>
      <c r="AW352" s="148" t="str">
        <f t="shared" si="202"/>
        <v/>
      </c>
      <c r="AX352" s="47" t="str">
        <f t="shared" si="229"/>
        <v/>
      </c>
      <c r="AY352" s="48" t="str">
        <f>IF(ISBLANK(AZ352),"",VLOOKUP(AX352,OutputOsiris!$A$9:$A$1008,1,FALSE))</f>
        <v/>
      </c>
      <c r="AZ352" s="111"/>
      <c r="BA352" s="78"/>
      <c r="BB352" s="148" t="str">
        <f t="shared" si="203"/>
        <v/>
      </c>
      <c r="BC352" s="47" t="str">
        <f t="shared" si="230"/>
        <v/>
      </c>
      <c r="BD352" s="48" t="str">
        <f>IF(ISBLANK(BE352),"",VLOOKUP(BC352,OutputOsiris!$A$9:$A$1008,1,FALSE))</f>
        <v/>
      </c>
      <c r="BE352" s="111"/>
      <c r="BF352" s="78"/>
      <c r="BG352" s="148" t="str">
        <f t="shared" si="204"/>
        <v/>
      </c>
      <c r="BH352" s="47" t="str">
        <f t="shared" si="231"/>
        <v/>
      </c>
      <c r="BI352" s="48" t="str">
        <f>IF(ISBLANK(BJ352),"",VLOOKUP(BH352,OutputOsiris!$A$9:$A$1008,1,FALSE))</f>
        <v/>
      </c>
      <c r="BJ352" s="111"/>
      <c r="BK352" s="78"/>
      <c r="BL352" s="148" t="str">
        <f t="shared" si="205"/>
        <v/>
      </c>
      <c r="BM352" s="47" t="str">
        <f t="shared" si="232"/>
        <v/>
      </c>
      <c r="BN352" s="48" t="str">
        <f>IF(ISBLANK(BO352),"",VLOOKUP(BM352,OutputOsiris!$A$9:$A$1008,1,FALSE))</f>
        <v/>
      </c>
      <c r="BO352" s="111"/>
      <c r="BP352" s="78"/>
      <c r="BQ352" s="148" t="str">
        <f t="shared" si="206"/>
        <v/>
      </c>
      <c r="BR352" s="47" t="str">
        <f t="shared" si="233"/>
        <v/>
      </c>
      <c r="BS352" s="48" t="str">
        <f>IF(ISBLANK(BT352),"",VLOOKUP(BR352,OutputOsiris!$A$9:$A$1008,1,FALSE))</f>
        <v/>
      </c>
      <c r="BT352" s="111"/>
      <c r="BU352" s="78"/>
      <c r="BV352" s="148" t="str">
        <f t="shared" si="207"/>
        <v/>
      </c>
      <c r="BW352" s="47" t="str">
        <f t="shared" si="234"/>
        <v/>
      </c>
      <c r="BX352" s="48" t="str">
        <f>IF(ISBLANK(BY352),"",VLOOKUP(BW352,OutputOsiris!$A$9:$A$1008,1,FALSE))</f>
        <v/>
      </c>
      <c r="BY352" s="111"/>
      <c r="BZ352" s="78"/>
      <c r="CA352" s="148" t="str">
        <f t="shared" si="208"/>
        <v/>
      </c>
    </row>
    <row r="353" spans="1:79" x14ac:dyDescent="0.2">
      <c r="A353" s="47" t="str">
        <f>IF($H$1="Score",IF(OutputOsiris!A353&lt;&gt;"9999999",OutputOsiris!A353,""),"")</f>
        <v/>
      </c>
      <c r="B353" s="76" t="str">
        <f t="shared" si="209"/>
        <v/>
      </c>
      <c r="C353" s="143" t="str">
        <f t="shared" si="210"/>
        <v/>
      </c>
      <c r="D353" s="47" t="str">
        <f>IF($H$1="Cijfer",IF(OutputOsiris!A353&lt;&gt;"9999999",OutputOsiris!A353,""),"")</f>
        <v/>
      </c>
      <c r="E353" s="76" t="str">
        <f t="shared" si="211"/>
        <v/>
      </c>
      <c r="F353" s="143" t="str">
        <f t="shared" si="212"/>
        <v/>
      </c>
      <c r="G353" s="47" t="str">
        <f>IF(ISBLANK(OutputOsiris!B353),"",OutputOsiris!B353)</f>
        <v/>
      </c>
      <c r="H353" s="47">
        <f>IF(AND($AG$7&gt;0,OutputOsiris!$A353&lt;&gt;"9999999"),VLOOKUP(OutputOsiris!A353,$AD$9:$AG$1008,4,FALSE),"")</f>
        <v>0</v>
      </c>
      <c r="I353" s="47">
        <f t="shared" si="213"/>
        <v>0</v>
      </c>
      <c r="J353" s="47">
        <f>IF(AND($AL$7&gt;0,OutputOsiris!$A353&lt;&gt;"9999999"),VLOOKUP(OutputOsiris!A353,$AI$9:$AL$1008,4,FALSE),"")</f>
        <v>0</v>
      </c>
      <c r="K353" s="47">
        <f t="shared" si="214"/>
        <v>0</v>
      </c>
      <c r="L353" s="47" t="str">
        <f>IF(AND($AQ$7&gt;0,OutputOsiris!$A353&lt;&gt;"9999999"),VLOOKUP(OutputOsiris!A353,$AN$9:$AQ$1008,4,FALSE),"")</f>
        <v/>
      </c>
      <c r="M353" s="47" t="str">
        <f t="shared" si="215"/>
        <v/>
      </c>
      <c r="N353" s="47" t="str">
        <f>IF(AND($AV$7&gt;0,OutputOsiris!$A353&lt;&gt;"9999999"),VLOOKUP(OutputOsiris!A353,$AS$9:$AV$1008,4,FALSE),"")</f>
        <v/>
      </c>
      <c r="O353" s="47" t="str">
        <f t="shared" si="216"/>
        <v/>
      </c>
      <c r="P353" s="47" t="str">
        <f>IF(AND($BA$7&gt;0,OutputOsiris!$A353&lt;&gt;"9999999"),VLOOKUP(OutputOsiris!A353,$AX$9:$BA$1008,4,FALSE),"")</f>
        <v/>
      </c>
      <c r="Q353" s="47" t="str">
        <f t="shared" si="217"/>
        <v/>
      </c>
      <c r="R353" s="47" t="str">
        <f>IF(AND($BF$7&gt;0,OutputOsiris!$A353&lt;&gt;"9999999"),VLOOKUP(OutputOsiris!A353,$BC$9:$BF$1008,4,FALSE),"")</f>
        <v/>
      </c>
      <c r="S353" s="47" t="str">
        <f t="shared" si="218"/>
        <v/>
      </c>
      <c r="T353" s="47" t="str">
        <f>IF(AND($BK$7&gt;0,OutputOsiris!$A353&lt;&gt;"9999999"),VLOOKUP(OutputOsiris!A353,$BH$9:$BK$1008,4,FALSE),"")</f>
        <v/>
      </c>
      <c r="U353" s="47" t="str">
        <f t="shared" si="219"/>
        <v/>
      </c>
      <c r="V353" s="47" t="str">
        <f>IF(AND($BP$7&gt;0,OutputOsiris!$A353&lt;&gt;"9999999"),VLOOKUP(OutputOsiris!A353,$BM$9:$BP$1008,4,FALSE),"")</f>
        <v/>
      </c>
      <c r="W353" s="47" t="str">
        <f t="shared" si="220"/>
        <v/>
      </c>
      <c r="X353" s="47" t="str">
        <f>IF(AND($BU$7&gt;0,OutputOsiris!$A353&lt;&gt;"9999999"),VLOOKUP(OutputOsiris!A353,$BR$9:$BU$1008,4,FALSE),"")</f>
        <v/>
      </c>
      <c r="Y353" s="47" t="str">
        <f t="shared" si="221"/>
        <v/>
      </c>
      <c r="Z353" s="47" t="str">
        <f>IF(AND($BZ$7&gt;0,OutputOsiris!$A353&lt;&gt;"9999999"),VLOOKUP(OutputOsiris!A353,$BW$9:$BZ$1008,4,FALSE),"")</f>
        <v/>
      </c>
      <c r="AA353" s="47" t="str">
        <f t="shared" si="222"/>
        <v/>
      </c>
      <c r="AB353" s="47">
        <f t="shared" si="223"/>
        <v>0</v>
      </c>
      <c r="AC353" s="47">
        <f t="shared" si="224"/>
        <v>0</v>
      </c>
      <c r="AD353" s="47" t="str">
        <f t="shared" si="225"/>
        <v/>
      </c>
      <c r="AE353" s="48" t="str">
        <f>IF(ISBLANK(AF353),"",VLOOKUP(AD353,OutputOsiris!$A$9:$A$1008,1,FALSE))</f>
        <v/>
      </c>
      <c r="AF353" s="111"/>
      <c r="AG353" s="78"/>
      <c r="AH353" s="148" t="str">
        <f t="shared" si="199"/>
        <v/>
      </c>
      <c r="AI353" s="47" t="str">
        <f t="shared" si="226"/>
        <v/>
      </c>
      <c r="AJ353" s="48" t="str">
        <f>IF(ISBLANK(AK353),"",VLOOKUP(AI353,OutputOsiris!$A$9:$A$1008,1,FALSE))</f>
        <v/>
      </c>
      <c r="AK353" s="112"/>
      <c r="AL353" s="78"/>
      <c r="AM353" s="148" t="str">
        <f t="shared" si="200"/>
        <v/>
      </c>
      <c r="AN353" s="47" t="str">
        <f t="shared" si="227"/>
        <v/>
      </c>
      <c r="AO353" s="48" t="str">
        <f>IF(ISBLANK(AP353),"",VLOOKUP(AN353,OutputOsiris!$A$9:$A$1008,1,FALSE))</f>
        <v/>
      </c>
      <c r="AP353" s="111"/>
      <c r="AQ353" s="78"/>
      <c r="AR353" s="148" t="str">
        <f t="shared" si="201"/>
        <v/>
      </c>
      <c r="AS353" s="47" t="str">
        <f t="shared" si="228"/>
        <v/>
      </c>
      <c r="AT353" s="48" t="str">
        <f>IF(ISBLANK(AU353),"",VLOOKUP(AS353,OutputOsiris!$A$9:$A$1008,1,FALSE))</f>
        <v/>
      </c>
      <c r="AU353" s="111"/>
      <c r="AV353" s="78"/>
      <c r="AW353" s="148" t="str">
        <f t="shared" si="202"/>
        <v/>
      </c>
      <c r="AX353" s="47" t="str">
        <f t="shared" si="229"/>
        <v/>
      </c>
      <c r="AY353" s="48" t="str">
        <f>IF(ISBLANK(AZ353),"",VLOOKUP(AX353,OutputOsiris!$A$9:$A$1008,1,FALSE))</f>
        <v/>
      </c>
      <c r="AZ353" s="111"/>
      <c r="BA353" s="78"/>
      <c r="BB353" s="148" t="str">
        <f t="shared" si="203"/>
        <v/>
      </c>
      <c r="BC353" s="47" t="str">
        <f t="shared" si="230"/>
        <v/>
      </c>
      <c r="BD353" s="48" t="str">
        <f>IF(ISBLANK(BE353),"",VLOOKUP(BC353,OutputOsiris!$A$9:$A$1008,1,FALSE))</f>
        <v/>
      </c>
      <c r="BE353" s="111"/>
      <c r="BF353" s="78"/>
      <c r="BG353" s="148" t="str">
        <f t="shared" si="204"/>
        <v/>
      </c>
      <c r="BH353" s="47" t="str">
        <f t="shared" si="231"/>
        <v/>
      </c>
      <c r="BI353" s="48" t="str">
        <f>IF(ISBLANK(BJ353),"",VLOOKUP(BH353,OutputOsiris!$A$9:$A$1008,1,FALSE))</f>
        <v/>
      </c>
      <c r="BJ353" s="111"/>
      <c r="BK353" s="78"/>
      <c r="BL353" s="148" t="str">
        <f t="shared" si="205"/>
        <v/>
      </c>
      <c r="BM353" s="47" t="str">
        <f t="shared" si="232"/>
        <v/>
      </c>
      <c r="BN353" s="48" t="str">
        <f>IF(ISBLANK(BO353),"",VLOOKUP(BM353,OutputOsiris!$A$9:$A$1008,1,FALSE))</f>
        <v/>
      </c>
      <c r="BO353" s="111"/>
      <c r="BP353" s="78"/>
      <c r="BQ353" s="148" t="str">
        <f t="shared" si="206"/>
        <v/>
      </c>
      <c r="BR353" s="47" t="str">
        <f t="shared" si="233"/>
        <v/>
      </c>
      <c r="BS353" s="48" t="str">
        <f>IF(ISBLANK(BT353),"",VLOOKUP(BR353,OutputOsiris!$A$9:$A$1008,1,FALSE))</f>
        <v/>
      </c>
      <c r="BT353" s="111"/>
      <c r="BU353" s="78"/>
      <c r="BV353" s="148" t="str">
        <f t="shared" si="207"/>
        <v/>
      </c>
      <c r="BW353" s="47" t="str">
        <f t="shared" si="234"/>
        <v/>
      </c>
      <c r="BX353" s="48" t="str">
        <f>IF(ISBLANK(BY353),"",VLOOKUP(BW353,OutputOsiris!$A$9:$A$1008,1,FALSE))</f>
        <v/>
      </c>
      <c r="BY353" s="111"/>
      <c r="BZ353" s="78"/>
      <c r="CA353" s="148" t="str">
        <f t="shared" si="208"/>
        <v/>
      </c>
    </row>
    <row r="354" spans="1:79" x14ac:dyDescent="0.2">
      <c r="A354" s="47" t="str">
        <f>IF($H$1="Score",IF(OutputOsiris!A354&lt;&gt;"9999999",OutputOsiris!A354,""),"")</f>
        <v/>
      </c>
      <c r="B354" s="76" t="str">
        <f t="shared" si="209"/>
        <v/>
      </c>
      <c r="C354" s="143" t="str">
        <f t="shared" si="210"/>
        <v/>
      </c>
      <c r="D354" s="47" t="str">
        <f>IF($H$1="Cijfer",IF(OutputOsiris!A354&lt;&gt;"9999999",OutputOsiris!A354,""),"")</f>
        <v/>
      </c>
      <c r="E354" s="76" t="str">
        <f t="shared" si="211"/>
        <v/>
      </c>
      <c r="F354" s="143" t="str">
        <f t="shared" si="212"/>
        <v/>
      </c>
      <c r="G354" s="47" t="str">
        <f>IF(ISBLANK(OutputOsiris!B354),"",OutputOsiris!B354)</f>
        <v/>
      </c>
      <c r="H354" s="47">
        <f>IF(AND($AG$7&gt;0,OutputOsiris!$A354&lt;&gt;"9999999"),VLOOKUP(OutputOsiris!A354,$AD$9:$AG$1008,4,FALSE),"")</f>
        <v>0</v>
      </c>
      <c r="I354" s="47">
        <f t="shared" si="213"/>
        <v>0</v>
      </c>
      <c r="J354" s="47">
        <f>IF(AND($AL$7&gt;0,OutputOsiris!$A354&lt;&gt;"9999999"),VLOOKUP(OutputOsiris!A354,$AI$9:$AL$1008,4,FALSE),"")</f>
        <v>0</v>
      </c>
      <c r="K354" s="47">
        <f t="shared" si="214"/>
        <v>0</v>
      </c>
      <c r="L354" s="47" t="str">
        <f>IF(AND($AQ$7&gt;0,OutputOsiris!$A354&lt;&gt;"9999999"),VLOOKUP(OutputOsiris!A354,$AN$9:$AQ$1008,4,FALSE),"")</f>
        <v/>
      </c>
      <c r="M354" s="47" t="str">
        <f t="shared" si="215"/>
        <v/>
      </c>
      <c r="N354" s="47" t="str">
        <f>IF(AND($AV$7&gt;0,OutputOsiris!$A354&lt;&gt;"9999999"),VLOOKUP(OutputOsiris!A354,$AS$9:$AV$1008,4,FALSE),"")</f>
        <v/>
      </c>
      <c r="O354" s="47" t="str">
        <f t="shared" si="216"/>
        <v/>
      </c>
      <c r="P354" s="47" t="str">
        <f>IF(AND($BA$7&gt;0,OutputOsiris!$A354&lt;&gt;"9999999"),VLOOKUP(OutputOsiris!A354,$AX$9:$BA$1008,4,FALSE),"")</f>
        <v/>
      </c>
      <c r="Q354" s="47" t="str">
        <f t="shared" si="217"/>
        <v/>
      </c>
      <c r="R354" s="47" t="str">
        <f>IF(AND($BF$7&gt;0,OutputOsiris!$A354&lt;&gt;"9999999"),VLOOKUP(OutputOsiris!A354,$BC$9:$BF$1008,4,FALSE),"")</f>
        <v/>
      </c>
      <c r="S354" s="47" t="str">
        <f t="shared" si="218"/>
        <v/>
      </c>
      <c r="T354" s="47" t="str">
        <f>IF(AND($BK$7&gt;0,OutputOsiris!$A354&lt;&gt;"9999999"),VLOOKUP(OutputOsiris!A354,$BH$9:$BK$1008,4,FALSE),"")</f>
        <v/>
      </c>
      <c r="U354" s="47" t="str">
        <f t="shared" si="219"/>
        <v/>
      </c>
      <c r="V354" s="47" t="str">
        <f>IF(AND($BP$7&gt;0,OutputOsiris!$A354&lt;&gt;"9999999"),VLOOKUP(OutputOsiris!A354,$BM$9:$BP$1008,4,FALSE),"")</f>
        <v/>
      </c>
      <c r="W354" s="47" t="str">
        <f t="shared" si="220"/>
        <v/>
      </c>
      <c r="X354" s="47" t="str">
        <f>IF(AND($BU$7&gt;0,OutputOsiris!$A354&lt;&gt;"9999999"),VLOOKUP(OutputOsiris!A354,$BR$9:$BU$1008,4,FALSE),"")</f>
        <v/>
      </c>
      <c r="Y354" s="47" t="str">
        <f t="shared" si="221"/>
        <v/>
      </c>
      <c r="Z354" s="47" t="str">
        <f>IF(AND($BZ$7&gt;0,OutputOsiris!$A354&lt;&gt;"9999999"),VLOOKUP(OutputOsiris!A354,$BW$9:$BZ$1008,4,FALSE),"")</f>
        <v/>
      </c>
      <c r="AA354" s="47" t="str">
        <f t="shared" si="222"/>
        <v/>
      </c>
      <c r="AB354" s="47">
        <f t="shared" si="223"/>
        <v>0</v>
      </c>
      <c r="AC354" s="47">
        <f t="shared" si="224"/>
        <v>0</v>
      </c>
      <c r="AD354" s="47" t="str">
        <f t="shared" si="225"/>
        <v/>
      </c>
      <c r="AE354" s="48" t="str">
        <f>IF(ISBLANK(AF354),"",VLOOKUP(AD354,OutputOsiris!$A$9:$A$1008,1,FALSE))</f>
        <v/>
      </c>
      <c r="AF354" s="111"/>
      <c r="AG354" s="78"/>
      <c r="AH354" s="148" t="str">
        <f t="shared" si="199"/>
        <v/>
      </c>
      <c r="AI354" s="47" t="str">
        <f t="shared" si="226"/>
        <v/>
      </c>
      <c r="AJ354" s="48" t="str">
        <f>IF(ISBLANK(AK354),"",VLOOKUP(AI354,OutputOsiris!$A$9:$A$1008,1,FALSE))</f>
        <v/>
      </c>
      <c r="AK354" s="112"/>
      <c r="AL354" s="78"/>
      <c r="AM354" s="148" t="str">
        <f t="shared" si="200"/>
        <v/>
      </c>
      <c r="AN354" s="47" t="str">
        <f t="shared" si="227"/>
        <v/>
      </c>
      <c r="AO354" s="48" t="str">
        <f>IF(ISBLANK(AP354),"",VLOOKUP(AN354,OutputOsiris!$A$9:$A$1008,1,FALSE))</f>
        <v/>
      </c>
      <c r="AP354" s="111"/>
      <c r="AQ354" s="78"/>
      <c r="AR354" s="148" t="str">
        <f t="shared" si="201"/>
        <v/>
      </c>
      <c r="AS354" s="47" t="str">
        <f t="shared" si="228"/>
        <v/>
      </c>
      <c r="AT354" s="48" t="str">
        <f>IF(ISBLANK(AU354),"",VLOOKUP(AS354,OutputOsiris!$A$9:$A$1008,1,FALSE))</f>
        <v/>
      </c>
      <c r="AU354" s="111"/>
      <c r="AV354" s="78"/>
      <c r="AW354" s="148" t="str">
        <f t="shared" si="202"/>
        <v/>
      </c>
      <c r="AX354" s="47" t="str">
        <f t="shared" si="229"/>
        <v/>
      </c>
      <c r="AY354" s="48" t="str">
        <f>IF(ISBLANK(AZ354),"",VLOOKUP(AX354,OutputOsiris!$A$9:$A$1008,1,FALSE))</f>
        <v/>
      </c>
      <c r="AZ354" s="111"/>
      <c r="BA354" s="78"/>
      <c r="BB354" s="148" t="str">
        <f t="shared" si="203"/>
        <v/>
      </c>
      <c r="BC354" s="47" t="str">
        <f t="shared" si="230"/>
        <v/>
      </c>
      <c r="BD354" s="48" t="str">
        <f>IF(ISBLANK(BE354),"",VLOOKUP(BC354,OutputOsiris!$A$9:$A$1008,1,FALSE))</f>
        <v/>
      </c>
      <c r="BE354" s="111"/>
      <c r="BF354" s="78"/>
      <c r="BG354" s="148" t="str">
        <f t="shared" si="204"/>
        <v/>
      </c>
      <c r="BH354" s="47" t="str">
        <f t="shared" si="231"/>
        <v/>
      </c>
      <c r="BI354" s="48" t="str">
        <f>IF(ISBLANK(BJ354),"",VLOOKUP(BH354,OutputOsiris!$A$9:$A$1008,1,FALSE))</f>
        <v/>
      </c>
      <c r="BJ354" s="111"/>
      <c r="BK354" s="78"/>
      <c r="BL354" s="148" t="str">
        <f t="shared" si="205"/>
        <v/>
      </c>
      <c r="BM354" s="47" t="str">
        <f t="shared" si="232"/>
        <v/>
      </c>
      <c r="BN354" s="48" t="str">
        <f>IF(ISBLANK(BO354),"",VLOOKUP(BM354,OutputOsiris!$A$9:$A$1008,1,FALSE))</f>
        <v/>
      </c>
      <c r="BO354" s="111"/>
      <c r="BP354" s="78"/>
      <c r="BQ354" s="148" t="str">
        <f t="shared" si="206"/>
        <v/>
      </c>
      <c r="BR354" s="47" t="str">
        <f t="shared" si="233"/>
        <v/>
      </c>
      <c r="BS354" s="48" t="str">
        <f>IF(ISBLANK(BT354),"",VLOOKUP(BR354,OutputOsiris!$A$9:$A$1008,1,FALSE))</f>
        <v/>
      </c>
      <c r="BT354" s="111"/>
      <c r="BU354" s="78"/>
      <c r="BV354" s="148" t="str">
        <f t="shared" si="207"/>
        <v/>
      </c>
      <c r="BW354" s="47" t="str">
        <f t="shared" si="234"/>
        <v/>
      </c>
      <c r="BX354" s="48" t="str">
        <f>IF(ISBLANK(BY354),"",VLOOKUP(BW354,OutputOsiris!$A$9:$A$1008,1,FALSE))</f>
        <v/>
      </c>
      <c r="BY354" s="111"/>
      <c r="BZ354" s="78"/>
      <c r="CA354" s="148" t="str">
        <f t="shared" si="208"/>
        <v/>
      </c>
    </row>
    <row r="355" spans="1:79" x14ac:dyDescent="0.2">
      <c r="A355" s="47" t="str">
        <f>IF($H$1="Score",IF(OutputOsiris!A355&lt;&gt;"9999999",OutputOsiris!A355,""),"")</f>
        <v/>
      </c>
      <c r="B355" s="76" t="str">
        <f t="shared" si="209"/>
        <v/>
      </c>
      <c r="C355" s="143" t="str">
        <f t="shared" si="210"/>
        <v/>
      </c>
      <c r="D355" s="47" t="str">
        <f>IF($H$1="Cijfer",IF(OutputOsiris!A355&lt;&gt;"9999999",OutputOsiris!A355,""),"")</f>
        <v/>
      </c>
      <c r="E355" s="76" t="str">
        <f t="shared" si="211"/>
        <v/>
      </c>
      <c r="F355" s="143" t="str">
        <f t="shared" si="212"/>
        <v/>
      </c>
      <c r="G355" s="47" t="str">
        <f>IF(ISBLANK(OutputOsiris!B355),"",OutputOsiris!B355)</f>
        <v/>
      </c>
      <c r="H355" s="47">
        <f>IF(AND($AG$7&gt;0,OutputOsiris!$A355&lt;&gt;"9999999"),VLOOKUP(OutputOsiris!A355,$AD$9:$AG$1008,4,FALSE),"")</f>
        <v>0</v>
      </c>
      <c r="I355" s="47">
        <f t="shared" si="213"/>
        <v>0</v>
      </c>
      <c r="J355" s="47">
        <f>IF(AND($AL$7&gt;0,OutputOsiris!$A355&lt;&gt;"9999999"),VLOOKUP(OutputOsiris!A355,$AI$9:$AL$1008,4,FALSE),"")</f>
        <v>0</v>
      </c>
      <c r="K355" s="47">
        <f t="shared" si="214"/>
        <v>0</v>
      </c>
      <c r="L355" s="47" t="str">
        <f>IF(AND($AQ$7&gt;0,OutputOsiris!$A355&lt;&gt;"9999999"),VLOOKUP(OutputOsiris!A355,$AN$9:$AQ$1008,4,FALSE),"")</f>
        <v/>
      </c>
      <c r="M355" s="47" t="str">
        <f t="shared" si="215"/>
        <v/>
      </c>
      <c r="N355" s="47" t="str">
        <f>IF(AND($AV$7&gt;0,OutputOsiris!$A355&lt;&gt;"9999999"),VLOOKUP(OutputOsiris!A355,$AS$9:$AV$1008,4,FALSE),"")</f>
        <v/>
      </c>
      <c r="O355" s="47" t="str">
        <f t="shared" si="216"/>
        <v/>
      </c>
      <c r="P355" s="47" t="str">
        <f>IF(AND($BA$7&gt;0,OutputOsiris!$A355&lt;&gt;"9999999"),VLOOKUP(OutputOsiris!A355,$AX$9:$BA$1008,4,FALSE),"")</f>
        <v/>
      </c>
      <c r="Q355" s="47" t="str">
        <f t="shared" si="217"/>
        <v/>
      </c>
      <c r="R355" s="47" t="str">
        <f>IF(AND($BF$7&gt;0,OutputOsiris!$A355&lt;&gt;"9999999"),VLOOKUP(OutputOsiris!A355,$BC$9:$BF$1008,4,FALSE),"")</f>
        <v/>
      </c>
      <c r="S355" s="47" t="str">
        <f t="shared" si="218"/>
        <v/>
      </c>
      <c r="T355" s="47" t="str">
        <f>IF(AND($BK$7&gt;0,OutputOsiris!$A355&lt;&gt;"9999999"),VLOOKUP(OutputOsiris!A355,$BH$9:$BK$1008,4,FALSE),"")</f>
        <v/>
      </c>
      <c r="U355" s="47" t="str">
        <f t="shared" si="219"/>
        <v/>
      </c>
      <c r="V355" s="47" t="str">
        <f>IF(AND($BP$7&gt;0,OutputOsiris!$A355&lt;&gt;"9999999"),VLOOKUP(OutputOsiris!A355,$BM$9:$BP$1008,4,FALSE),"")</f>
        <v/>
      </c>
      <c r="W355" s="47" t="str">
        <f t="shared" si="220"/>
        <v/>
      </c>
      <c r="X355" s="47" t="str">
        <f>IF(AND($BU$7&gt;0,OutputOsiris!$A355&lt;&gt;"9999999"),VLOOKUP(OutputOsiris!A355,$BR$9:$BU$1008,4,FALSE),"")</f>
        <v/>
      </c>
      <c r="Y355" s="47" t="str">
        <f t="shared" si="221"/>
        <v/>
      </c>
      <c r="Z355" s="47" t="str">
        <f>IF(AND($BZ$7&gt;0,OutputOsiris!$A355&lt;&gt;"9999999"),VLOOKUP(OutputOsiris!A355,$BW$9:$BZ$1008,4,FALSE),"")</f>
        <v/>
      </c>
      <c r="AA355" s="47" t="str">
        <f t="shared" si="222"/>
        <v/>
      </c>
      <c r="AB355" s="47">
        <f t="shared" si="223"/>
        <v>0</v>
      </c>
      <c r="AC355" s="47">
        <f t="shared" si="224"/>
        <v>0</v>
      </c>
      <c r="AD355" s="47" t="str">
        <f t="shared" si="225"/>
        <v/>
      </c>
      <c r="AE355" s="48" t="str">
        <f>IF(ISBLANK(AF355),"",VLOOKUP(AD355,OutputOsiris!$A$9:$A$1008,1,FALSE))</f>
        <v/>
      </c>
      <c r="AF355" s="111"/>
      <c r="AG355" s="78"/>
      <c r="AH355" s="148" t="str">
        <f t="shared" si="199"/>
        <v/>
      </c>
      <c r="AI355" s="47" t="str">
        <f t="shared" si="226"/>
        <v/>
      </c>
      <c r="AJ355" s="48" t="str">
        <f>IF(ISBLANK(AK355),"",VLOOKUP(AI355,OutputOsiris!$A$9:$A$1008,1,FALSE))</f>
        <v/>
      </c>
      <c r="AK355" s="112"/>
      <c r="AL355" s="78"/>
      <c r="AM355" s="148" t="str">
        <f t="shared" si="200"/>
        <v/>
      </c>
      <c r="AN355" s="47" t="str">
        <f t="shared" si="227"/>
        <v/>
      </c>
      <c r="AO355" s="48" t="str">
        <f>IF(ISBLANK(AP355),"",VLOOKUP(AN355,OutputOsiris!$A$9:$A$1008,1,FALSE))</f>
        <v/>
      </c>
      <c r="AP355" s="111"/>
      <c r="AQ355" s="78"/>
      <c r="AR355" s="148" t="str">
        <f t="shared" si="201"/>
        <v/>
      </c>
      <c r="AS355" s="47" t="str">
        <f t="shared" si="228"/>
        <v/>
      </c>
      <c r="AT355" s="48" t="str">
        <f>IF(ISBLANK(AU355),"",VLOOKUP(AS355,OutputOsiris!$A$9:$A$1008,1,FALSE))</f>
        <v/>
      </c>
      <c r="AU355" s="111"/>
      <c r="AV355" s="78"/>
      <c r="AW355" s="148" t="str">
        <f t="shared" si="202"/>
        <v/>
      </c>
      <c r="AX355" s="47" t="str">
        <f t="shared" si="229"/>
        <v/>
      </c>
      <c r="AY355" s="48" t="str">
        <f>IF(ISBLANK(AZ355),"",VLOOKUP(AX355,OutputOsiris!$A$9:$A$1008,1,FALSE))</f>
        <v/>
      </c>
      <c r="AZ355" s="111"/>
      <c r="BA355" s="78"/>
      <c r="BB355" s="148" t="str">
        <f t="shared" si="203"/>
        <v/>
      </c>
      <c r="BC355" s="47" t="str">
        <f t="shared" si="230"/>
        <v/>
      </c>
      <c r="BD355" s="48" t="str">
        <f>IF(ISBLANK(BE355),"",VLOOKUP(BC355,OutputOsiris!$A$9:$A$1008,1,FALSE))</f>
        <v/>
      </c>
      <c r="BE355" s="111"/>
      <c r="BF355" s="78"/>
      <c r="BG355" s="148" t="str">
        <f t="shared" si="204"/>
        <v/>
      </c>
      <c r="BH355" s="47" t="str">
        <f t="shared" si="231"/>
        <v/>
      </c>
      <c r="BI355" s="48" t="str">
        <f>IF(ISBLANK(BJ355),"",VLOOKUP(BH355,OutputOsiris!$A$9:$A$1008,1,FALSE))</f>
        <v/>
      </c>
      <c r="BJ355" s="111"/>
      <c r="BK355" s="78"/>
      <c r="BL355" s="148" t="str">
        <f t="shared" si="205"/>
        <v/>
      </c>
      <c r="BM355" s="47" t="str">
        <f t="shared" si="232"/>
        <v/>
      </c>
      <c r="BN355" s="48" t="str">
        <f>IF(ISBLANK(BO355),"",VLOOKUP(BM355,OutputOsiris!$A$9:$A$1008,1,FALSE))</f>
        <v/>
      </c>
      <c r="BO355" s="111"/>
      <c r="BP355" s="78"/>
      <c r="BQ355" s="148" t="str">
        <f t="shared" si="206"/>
        <v/>
      </c>
      <c r="BR355" s="47" t="str">
        <f t="shared" si="233"/>
        <v/>
      </c>
      <c r="BS355" s="48" t="str">
        <f>IF(ISBLANK(BT355),"",VLOOKUP(BR355,OutputOsiris!$A$9:$A$1008,1,FALSE))</f>
        <v/>
      </c>
      <c r="BT355" s="111"/>
      <c r="BU355" s="78"/>
      <c r="BV355" s="148" t="str">
        <f t="shared" si="207"/>
        <v/>
      </c>
      <c r="BW355" s="47" t="str">
        <f t="shared" si="234"/>
        <v/>
      </c>
      <c r="BX355" s="48" t="str">
        <f>IF(ISBLANK(BY355),"",VLOOKUP(BW355,OutputOsiris!$A$9:$A$1008,1,FALSE))</f>
        <v/>
      </c>
      <c r="BY355" s="111"/>
      <c r="BZ355" s="78"/>
      <c r="CA355" s="148" t="str">
        <f t="shared" si="208"/>
        <v/>
      </c>
    </row>
    <row r="356" spans="1:79" x14ac:dyDescent="0.2">
      <c r="A356" s="47" t="str">
        <f>IF($H$1="Score",IF(OutputOsiris!A356&lt;&gt;"9999999",OutputOsiris!A356,""),"")</f>
        <v/>
      </c>
      <c r="B356" s="76" t="str">
        <f t="shared" si="209"/>
        <v/>
      </c>
      <c r="C356" s="143" t="str">
        <f t="shared" si="210"/>
        <v/>
      </c>
      <c r="D356" s="47" t="str">
        <f>IF($H$1="Cijfer",IF(OutputOsiris!A356&lt;&gt;"9999999",OutputOsiris!A356,""),"")</f>
        <v/>
      </c>
      <c r="E356" s="76" t="str">
        <f t="shared" si="211"/>
        <v/>
      </c>
      <c r="F356" s="143" t="str">
        <f t="shared" si="212"/>
        <v/>
      </c>
      <c r="G356" s="47" t="str">
        <f>IF(ISBLANK(OutputOsiris!B356),"",OutputOsiris!B356)</f>
        <v/>
      </c>
      <c r="H356" s="47">
        <f>IF(AND($AG$7&gt;0,OutputOsiris!$A356&lt;&gt;"9999999"),VLOOKUP(OutputOsiris!A356,$AD$9:$AG$1008,4,FALSE),"")</f>
        <v>0</v>
      </c>
      <c r="I356" s="47">
        <f t="shared" si="213"/>
        <v>0</v>
      </c>
      <c r="J356" s="47">
        <f>IF(AND($AL$7&gt;0,OutputOsiris!$A356&lt;&gt;"9999999"),VLOOKUP(OutputOsiris!A356,$AI$9:$AL$1008,4,FALSE),"")</f>
        <v>0</v>
      </c>
      <c r="K356" s="47">
        <f t="shared" si="214"/>
        <v>0</v>
      </c>
      <c r="L356" s="47" t="str">
        <f>IF(AND($AQ$7&gt;0,OutputOsiris!$A356&lt;&gt;"9999999"),VLOOKUP(OutputOsiris!A356,$AN$9:$AQ$1008,4,FALSE),"")</f>
        <v/>
      </c>
      <c r="M356" s="47" t="str">
        <f t="shared" si="215"/>
        <v/>
      </c>
      <c r="N356" s="47" t="str">
        <f>IF(AND($AV$7&gt;0,OutputOsiris!$A356&lt;&gt;"9999999"),VLOOKUP(OutputOsiris!A356,$AS$9:$AV$1008,4,FALSE),"")</f>
        <v/>
      </c>
      <c r="O356" s="47" t="str">
        <f t="shared" si="216"/>
        <v/>
      </c>
      <c r="P356" s="47" t="str">
        <f>IF(AND($BA$7&gt;0,OutputOsiris!$A356&lt;&gt;"9999999"),VLOOKUP(OutputOsiris!A356,$AX$9:$BA$1008,4,FALSE),"")</f>
        <v/>
      </c>
      <c r="Q356" s="47" t="str">
        <f t="shared" si="217"/>
        <v/>
      </c>
      <c r="R356" s="47" t="str">
        <f>IF(AND($BF$7&gt;0,OutputOsiris!$A356&lt;&gt;"9999999"),VLOOKUP(OutputOsiris!A356,$BC$9:$BF$1008,4,FALSE),"")</f>
        <v/>
      </c>
      <c r="S356" s="47" t="str">
        <f t="shared" si="218"/>
        <v/>
      </c>
      <c r="T356" s="47" t="str">
        <f>IF(AND($BK$7&gt;0,OutputOsiris!$A356&lt;&gt;"9999999"),VLOOKUP(OutputOsiris!A356,$BH$9:$BK$1008,4,FALSE),"")</f>
        <v/>
      </c>
      <c r="U356" s="47" t="str">
        <f t="shared" si="219"/>
        <v/>
      </c>
      <c r="V356" s="47" t="str">
        <f>IF(AND($BP$7&gt;0,OutputOsiris!$A356&lt;&gt;"9999999"),VLOOKUP(OutputOsiris!A356,$BM$9:$BP$1008,4,FALSE),"")</f>
        <v/>
      </c>
      <c r="W356" s="47" t="str">
        <f t="shared" si="220"/>
        <v/>
      </c>
      <c r="X356" s="47" t="str">
        <f>IF(AND($BU$7&gt;0,OutputOsiris!$A356&lt;&gt;"9999999"),VLOOKUP(OutputOsiris!A356,$BR$9:$BU$1008,4,FALSE),"")</f>
        <v/>
      </c>
      <c r="Y356" s="47" t="str">
        <f t="shared" si="221"/>
        <v/>
      </c>
      <c r="Z356" s="47" t="str">
        <f>IF(AND($BZ$7&gt;0,OutputOsiris!$A356&lt;&gt;"9999999"),VLOOKUP(OutputOsiris!A356,$BW$9:$BZ$1008,4,FALSE),"")</f>
        <v/>
      </c>
      <c r="AA356" s="47" t="str">
        <f t="shared" si="222"/>
        <v/>
      </c>
      <c r="AB356" s="47">
        <f t="shared" si="223"/>
        <v>0</v>
      </c>
      <c r="AC356" s="47">
        <f t="shared" si="224"/>
        <v>0</v>
      </c>
      <c r="AD356" s="47" t="str">
        <f t="shared" si="225"/>
        <v/>
      </c>
      <c r="AE356" s="48" t="str">
        <f>IF(ISBLANK(AF356),"",VLOOKUP(AD356,OutputOsiris!$A$9:$A$1008,1,FALSE))</f>
        <v/>
      </c>
      <c r="AF356" s="111"/>
      <c r="AG356" s="78"/>
      <c r="AH356" s="148" t="str">
        <f t="shared" si="199"/>
        <v/>
      </c>
      <c r="AI356" s="47" t="str">
        <f t="shared" si="226"/>
        <v/>
      </c>
      <c r="AJ356" s="48" t="str">
        <f>IF(ISBLANK(AK356),"",VLOOKUP(AI356,OutputOsiris!$A$9:$A$1008,1,FALSE))</f>
        <v/>
      </c>
      <c r="AK356" s="112"/>
      <c r="AL356" s="78"/>
      <c r="AM356" s="148" t="str">
        <f t="shared" si="200"/>
        <v/>
      </c>
      <c r="AN356" s="47" t="str">
        <f t="shared" si="227"/>
        <v/>
      </c>
      <c r="AO356" s="48" t="str">
        <f>IF(ISBLANK(AP356),"",VLOOKUP(AN356,OutputOsiris!$A$9:$A$1008,1,FALSE))</f>
        <v/>
      </c>
      <c r="AP356" s="111"/>
      <c r="AQ356" s="78"/>
      <c r="AR356" s="148" t="str">
        <f t="shared" si="201"/>
        <v/>
      </c>
      <c r="AS356" s="47" t="str">
        <f t="shared" si="228"/>
        <v/>
      </c>
      <c r="AT356" s="48" t="str">
        <f>IF(ISBLANK(AU356),"",VLOOKUP(AS356,OutputOsiris!$A$9:$A$1008,1,FALSE))</f>
        <v/>
      </c>
      <c r="AU356" s="111"/>
      <c r="AV356" s="78"/>
      <c r="AW356" s="148" t="str">
        <f t="shared" si="202"/>
        <v/>
      </c>
      <c r="AX356" s="47" t="str">
        <f t="shared" si="229"/>
        <v/>
      </c>
      <c r="AY356" s="48" t="str">
        <f>IF(ISBLANK(AZ356),"",VLOOKUP(AX356,OutputOsiris!$A$9:$A$1008,1,FALSE))</f>
        <v/>
      </c>
      <c r="AZ356" s="111"/>
      <c r="BA356" s="78"/>
      <c r="BB356" s="148" t="str">
        <f t="shared" si="203"/>
        <v/>
      </c>
      <c r="BC356" s="47" t="str">
        <f t="shared" si="230"/>
        <v/>
      </c>
      <c r="BD356" s="48" t="str">
        <f>IF(ISBLANK(BE356),"",VLOOKUP(BC356,OutputOsiris!$A$9:$A$1008,1,FALSE))</f>
        <v/>
      </c>
      <c r="BE356" s="111"/>
      <c r="BF356" s="78"/>
      <c r="BG356" s="148" t="str">
        <f t="shared" si="204"/>
        <v/>
      </c>
      <c r="BH356" s="47" t="str">
        <f t="shared" si="231"/>
        <v/>
      </c>
      <c r="BI356" s="48" t="str">
        <f>IF(ISBLANK(BJ356),"",VLOOKUP(BH356,OutputOsiris!$A$9:$A$1008,1,FALSE))</f>
        <v/>
      </c>
      <c r="BJ356" s="111"/>
      <c r="BK356" s="78"/>
      <c r="BL356" s="148" t="str">
        <f t="shared" si="205"/>
        <v/>
      </c>
      <c r="BM356" s="47" t="str">
        <f t="shared" si="232"/>
        <v/>
      </c>
      <c r="BN356" s="48" t="str">
        <f>IF(ISBLANK(BO356),"",VLOOKUP(BM356,OutputOsiris!$A$9:$A$1008,1,FALSE))</f>
        <v/>
      </c>
      <c r="BO356" s="111"/>
      <c r="BP356" s="78"/>
      <c r="BQ356" s="148" t="str">
        <f t="shared" si="206"/>
        <v/>
      </c>
      <c r="BR356" s="47" t="str">
        <f t="shared" si="233"/>
        <v/>
      </c>
      <c r="BS356" s="48" t="str">
        <f>IF(ISBLANK(BT356),"",VLOOKUP(BR356,OutputOsiris!$A$9:$A$1008,1,FALSE))</f>
        <v/>
      </c>
      <c r="BT356" s="111"/>
      <c r="BU356" s="78"/>
      <c r="BV356" s="148" t="str">
        <f t="shared" si="207"/>
        <v/>
      </c>
      <c r="BW356" s="47" t="str">
        <f t="shared" si="234"/>
        <v/>
      </c>
      <c r="BX356" s="48" t="str">
        <f>IF(ISBLANK(BY356),"",VLOOKUP(BW356,OutputOsiris!$A$9:$A$1008,1,FALSE))</f>
        <v/>
      </c>
      <c r="BY356" s="111"/>
      <c r="BZ356" s="78"/>
      <c r="CA356" s="148" t="str">
        <f t="shared" si="208"/>
        <v/>
      </c>
    </row>
    <row r="357" spans="1:79" x14ac:dyDescent="0.2">
      <c r="A357" s="47" t="str">
        <f>IF($H$1="Score",IF(OutputOsiris!A357&lt;&gt;"9999999",OutputOsiris!A357,""),"")</f>
        <v/>
      </c>
      <c r="B357" s="76" t="str">
        <f t="shared" si="209"/>
        <v/>
      </c>
      <c r="C357" s="143" t="str">
        <f t="shared" si="210"/>
        <v/>
      </c>
      <c r="D357" s="47" t="str">
        <f>IF($H$1="Cijfer",IF(OutputOsiris!A357&lt;&gt;"9999999",OutputOsiris!A357,""),"")</f>
        <v/>
      </c>
      <c r="E357" s="76" t="str">
        <f t="shared" si="211"/>
        <v/>
      </c>
      <c r="F357" s="143" t="str">
        <f t="shared" si="212"/>
        <v/>
      </c>
      <c r="G357" s="47" t="str">
        <f>IF(ISBLANK(OutputOsiris!B357),"",OutputOsiris!B357)</f>
        <v/>
      </c>
      <c r="H357" s="47">
        <f>IF(AND($AG$7&gt;0,OutputOsiris!$A357&lt;&gt;"9999999"),VLOOKUP(OutputOsiris!A357,$AD$9:$AG$1008,4,FALSE),"")</f>
        <v>0</v>
      </c>
      <c r="I357" s="47">
        <f t="shared" si="213"/>
        <v>0</v>
      </c>
      <c r="J357" s="47">
        <f>IF(AND($AL$7&gt;0,OutputOsiris!$A357&lt;&gt;"9999999"),VLOOKUP(OutputOsiris!A357,$AI$9:$AL$1008,4,FALSE),"")</f>
        <v>0</v>
      </c>
      <c r="K357" s="47">
        <f t="shared" si="214"/>
        <v>0</v>
      </c>
      <c r="L357" s="47" t="str">
        <f>IF(AND($AQ$7&gt;0,OutputOsiris!$A357&lt;&gt;"9999999"),VLOOKUP(OutputOsiris!A357,$AN$9:$AQ$1008,4,FALSE),"")</f>
        <v/>
      </c>
      <c r="M357" s="47" t="str">
        <f t="shared" si="215"/>
        <v/>
      </c>
      <c r="N357" s="47" t="str">
        <f>IF(AND($AV$7&gt;0,OutputOsiris!$A357&lt;&gt;"9999999"),VLOOKUP(OutputOsiris!A357,$AS$9:$AV$1008,4,FALSE),"")</f>
        <v/>
      </c>
      <c r="O357" s="47" t="str">
        <f t="shared" si="216"/>
        <v/>
      </c>
      <c r="P357" s="47" t="str">
        <f>IF(AND($BA$7&gt;0,OutputOsiris!$A357&lt;&gt;"9999999"),VLOOKUP(OutputOsiris!A357,$AX$9:$BA$1008,4,FALSE),"")</f>
        <v/>
      </c>
      <c r="Q357" s="47" t="str">
        <f t="shared" si="217"/>
        <v/>
      </c>
      <c r="R357" s="47" t="str">
        <f>IF(AND($BF$7&gt;0,OutputOsiris!$A357&lt;&gt;"9999999"),VLOOKUP(OutputOsiris!A357,$BC$9:$BF$1008,4,FALSE),"")</f>
        <v/>
      </c>
      <c r="S357" s="47" t="str">
        <f t="shared" si="218"/>
        <v/>
      </c>
      <c r="T357" s="47" t="str">
        <f>IF(AND($BK$7&gt;0,OutputOsiris!$A357&lt;&gt;"9999999"),VLOOKUP(OutputOsiris!A357,$BH$9:$BK$1008,4,FALSE),"")</f>
        <v/>
      </c>
      <c r="U357" s="47" t="str">
        <f t="shared" si="219"/>
        <v/>
      </c>
      <c r="V357" s="47" t="str">
        <f>IF(AND($BP$7&gt;0,OutputOsiris!$A357&lt;&gt;"9999999"),VLOOKUP(OutputOsiris!A357,$BM$9:$BP$1008,4,FALSE),"")</f>
        <v/>
      </c>
      <c r="W357" s="47" t="str">
        <f t="shared" si="220"/>
        <v/>
      </c>
      <c r="X357" s="47" t="str">
        <f>IF(AND($BU$7&gt;0,OutputOsiris!$A357&lt;&gt;"9999999"),VLOOKUP(OutputOsiris!A357,$BR$9:$BU$1008,4,FALSE),"")</f>
        <v/>
      </c>
      <c r="Y357" s="47" t="str">
        <f t="shared" si="221"/>
        <v/>
      </c>
      <c r="Z357" s="47" t="str">
        <f>IF(AND($BZ$7&gt;0,OutputOsiris!$A357&lt;&gt;"9999999"),VLOOKUP(OutputOsiris!A357,$BW$9:$BZ$1008,4,FALSE),"")</f>
        <v/>
      </c>
      <c r="AA357" s="47" t="str">
        <f t="shared" si="222"/>
        <v/>
      </c>
      <c r="AB357" s="47">
        <f t="shared" si="223"/>
        <v>0</v>
      </c>
      <c r="AC357" s="47">
        <f t="shared" si="224"/>
        <v>0</v>
      </c>
      <c r="AD357" s="47" t="str">
        <f t="shared" si="225"/>
        <v/>
      </c>
      <c r="AE357" s="48" t="str">
        <f>IF(ISBLANK(AF357),"",VLOOKUP(AD357,OutputOsiris!$A$9:$A$1008,1,FALSE))</f>
        <v/>
      </c>
      <c r="AF357" s="111"/>
      <c r="AG357" s="78"/>
      <c r="AH357" s="148" t="str">
        <f t="shared" si="199"/>
        <v/>
      </c>
      <c r="AI357" s="47" t="str">
        <f t="shared" si="226"/>
        <v/>
      </c>
      <c r="AJ357" s="48" t="str">
        <f>IF(ISBLANK(AK357),"",VLOOKUP(AI357,OutputOsiris!$A$9:$A$1008,1,FALSE))</f>
        <v/>
      </c>
      <c r="AK357" s="112"/>
      <c r="AL357" s="78"/>
      <c r="AM357" s="148" t="str">
        <f t="shared" si="200"/>
        <v/>
      </c>
      <c r="AN357" s="47" t="str">
        <f t="shared" si="227"/>
        <v/>
      </c>
      <c r="AO357" s="48" t="str">
        <f>IF(ISBLANK(AP357),"",VLOOKUP(AN357,OutputOsiris!$A$9:$A$1008,1,FALSE))</f>
        <v/>
      </c>
      <c r="AP357" s="111"/>
      <c r="AQ357" s="78"/>
      <c r="AR357" s="148" t="str">
        <f t="shared" si="201"/>
        <v/>
      </c>
      <c r="AS357" s="47" t="str">
        <f t="shared" si="228"/>
        <v/>
      </c>
      <c r="AT357" s="48" t="str">
        <f>IF(ISBLANK(AU357),"",VLOOKUP(AS357,OutputOsiris!$A$9:$A$1008,1,FALSE))</f>
        <v/>
      </c>
      <c r="AU357" s="111"/>
      <c r="AV357" s="78"/>
      <c r="AW357" s="148" t="str">
        <f t="shared" si="202"/>
        <v/>
      </c>
      <c r="AX357" s="47" t="str">
        <f t="shared" si="229"/>
        <v/>
      </c>
      <c r="AY357" s="48" t="str">
        <f>IF(ISBLANK(AZ357),"",VLOOKUP(AX357,OutputOsiris!$A$9:$A$1008,1,FALSE))</f>
        <v/>
      </c>
      <c r="AZ357" s="111"/>
      <c r="BA357" s="78"/>
      <c r="BB357" s="148" t="str">
        <f t="shared" si="203"/>
        <v/>
      </c>
      <c r="BC357" s="47" t="str">
        <f t="shared" si="230"/>
        <v/>
      </c>
      <c r="BD357" s="48" t="str">
        <f>IF(ISBLANK(BE357),"",VLOOKUP(BC357,OutputOsiris!$A$9:$A$1008,1,FALSE))</f>
        <v/>
      </c>
      <c r="BE357" s="111"/>
      <c r="BF357" s="78"/>
      <c r="BG357" s="148" t="str">
        <f t="shared" si="204"/>
        <v/>
      </c>
      <c r="BH357" s="47" t="str">
        <f t="shared" si="231"/>
        <v/>
      </c>
      <c r="BI357" s="48" t="str">
        <f>IF(ISBLANK(BJ357),"",VLOOKUP(BH357,OutputOsiris!$A$9:$A$1008,1,FALSE))</f>
        <v/>
      </c>
      <c r="BJ357" s="111"/>
      <c r="BK357" s="78"/>
      <c r="BL357" s="148" t="str">
        <f t="shared" si="205"/>
        <v/>
      </c>
      <c r="BM357" s="47" t="str">
        <f t="shared" si="232"/>
        <v/>
      </c>
      <c r="BN357" s="48" t="str">
        <f>IF(ISBLANK(BO357),"",VLOOKUP(BM357,OutputOsiris!$A$9:$A$1008,1,FALSE))</f>
        <v/>
      </c>
      <c r="BO357" s="111"/>
      <c r="BP357" s="78"/>
      <c r="BQ357" s="148" t="str">
        <f t="shared" si="206"/>
        <v/>
      </c>
      <c r="BR357" s="47" t="str">
        <f t="shared" si="233"/>
        <v/>
      </c>
      <c r="BS357" s="48" t="str">
        <f>IF(ISBLANK(BT357),"",VLOOKUP(BR357,OutputOsiris!$A$9:$A$1008,1,FALSE))</f>
        <v/>
      </c>
      <c r="BT357" s="111"/>
      <c r="BU357" s="78"/>
      <c r="BV357" s="148" t="str">
        <f t="shared" si="207"/>
        <v/>
      </c>
      <c r="BW357" s="47" t="str">
        <f t="shared" si="234"/>
        <v/>
      </c>
      <c r="BX357" s="48" t="str">
        <f>IF(ISBLANK(BY357),"",VLOOKUP(BW357,OutputOsiris!$A$9:$A$1008,1,FALSE))</f>
        <v/>
      </c>
      <c r="BY357" s="111"/>
      <c r="BZ357" s="78"/>
      <c r="CA357" s="148" t="str">
        <f t="shared" si="208"/>
        <v/>
      </c>
    </row>
    <row r="358" spans="1:79" x14ac:dyDescent="0.2">
      <c r="A358" s="47" t="str">
        <f>IF($H$1="Score",IF(OutputOsiris!A358&lt;&gt;"9999999",OutputOsiris!A358,""),"")</f>
        <v/>
      </c>
      <c r="B358" s="76" t="str">
        <f t="shared" si="209"/>
        <v/>
      </c>
      <c r="C358" s="143" t="str">
        <f t="shared" si="210"/>
        <v/>
      </c>
      <c r="D358" s="47" t="str">
        <f>IF($H$1="Cijfer",IF(OutputOsiris!A358&lt;&gt;"9999999",OutputOsiris!A358,""),"")</f>
        <v/>
      </c>
      <c r="E358" s="76" t="str">
        <f t="shared" si="211"/>
        <v/>
      </c>
      <c r="F358" s="143" t="str">
        <f t="shared" si="212"/>
        <v/>
      </c>
      <c r="G358" s="47" t="str">
        <f>IF(ISBLANK(OutputOsiris!B358),"",OutputOsiris!B358)</f>
        <v/>
      </c>
      <c r="H358" s="47">
        <f>IF(AND($AG$7&gt;0,OutputOsiris!$A358&lt;&gt;"9999999"),VLOOKUP(OutputOsiris!A358,$AD$9:$AG$1008,4,FALSE),"")</f>
        <v>0</v>
      </c>
      <c r="I358" s="47">
        <f t="shared" si="213"/>
        <v>0</v>
      </c>
      <c r="J358" s="47">
        <f>IF(AND($AL$7&gt;0,OutputOsiris!$A358&lt;&gt;"9999999"),VLOOKUP(OutputOsiris!A358,$AI$9:$AL$1008,4,FALSE),"")</f>
        <v>0</v>
      </c>
      <c r="K358" s="47">
        <f t="shared" si="214"/>
        <v>0</v>
      </c>
      <c r="L358" s="47" t="str">
        <f>IF(AND($AQ$7&gt;0,OutputOsiris!$A358&lt;&gt;"9999999"),VLOOKUP(OutputOsiris!A358,$AN$9:$AQ$1008,4,FALSE),"")</f>
        <v/>
      </c>
      <c r="M358" s="47" t="str">
        <f t="shared" si="215"/>
        <v/>
      </c>
      <c r="N358" s="47" t="str">
        <f>IF(AND($AV$7&gt;0,OutputOsiris!$A358&lt;&gt;"9999999"),VLOOKUP(OutputOsiris!A358,$AS$9:$AV$1008,4,FALSE),"")</f>
        <v/>
      </c>
      <c r="O358" s="47" t="str">
        <f t="shared" si="216"/>
        <v/>
      </c>
      <c r="P358" s="47" t="str">
        <f>IF(AND($BA$7&gt;0,OutputOsiris!$A358&lt;&gt;"9999999"),VLOOKUP(OutputOsiris!A358,$AX$9:$BA$1008,4,FALSE),"")</f>
        <v/>
      </c>
      <c r="Q358" s="47" t="str">
        <f t="shared" si="217"/>
        <v/>
      </c>
      <c r="R358" s="47" t="str">
        <f>IF(AND($BF$7&gt;0,OutputOsiris!$A358&lt;&gt;"9999999"),VLOOKUP(OutputOsiris!A358,$BC$9:$BF$1008,4,FALSE),"")</f>
        <v/>
      </c>
      <c r="S358" s="47" t="str">
        <f t="shared" si="218"/>
        <v/>
      </c>
      <c r="T358" s="47" t="str">
        <f>IF(AND($BK$7&gt;0,OutputOsiris!$A358&lt;&gt;"9999999"),VLOOKUP(OutputOsiris!A358,$BH$9:$BK$1008,4,FALSE),"")</f>
        <v/>
      </c>
      <c r="U358" s="47" t="str">
        <f t="shared" si="219"/>
        <v/>
      </c>
      <c r="V358" s="47" t="str">
        <f>IF(AND($BP$7&gt;0,OutputOsiris!$A358&lt;&gt;"9999999"),VLOOKUP(OutputOsiris!A358,$BM$9:$BP$1008,4,FALSE),"")</f>
        <v/>
      </c>
      <c r="W358" s="47" t="str">
        <f t="shared" si="220"/>
        <v/>
      </c>
      <c r="X358" s="47" t="str">
        <f>IF(AND($BU$7&gt;0,OutputOsiris!$A358&lt;&gt;"9999999"),VLOOKUP(OutputOsiris!A358,$BR$9:$BU$1008,4,FALSE),"")</f>
        <v/>
      </c>
      <c r="Y358" s="47" t="str">
        <f t="shared" si="221"/>
        <v/>
      </c>
      <c r="Z358" s="47" t="str">
        <f>IF(AND($BZ$7&gt;0,OutputOsiris!$A358&lt;&gt;"9999999"),VLOOKUP(OutputOsiris!A358,$BW$9:$BZ$1008,4,FALSE),"")</f>
        <v/>
      </c>
      <c r="AA358" s="47" t="str">
        <f t="shared" si="222"/>
        <v/>
      </c>
      <c r="AB358" s="47">
        <f t="shared" si="223"/>
        <v>0</v>
      </c>
      <c r="AC358" s="47">
        <f t="shared" si="224"/>
        <v>0</v>
      </c>
      <c r="AD358" s="47" t="str">
        <f t="shared" si="225"/>
        <v/>
      </c>
      <c r="AE358" s="48" t="str">
        <f>IF(ISBLANK(AF358),"",VLOOKUP(AD358,OutputOsiris!$A$9:$A$1008,1,FALSE))</f>
        <v/>
      </c>
      <c r="AF358" s="111"/>
      <c r="AG358" s="78"/>
      <c r="AH358" s="148" t="str">
        <f t="shared" si="199"/>
        <v/>
      </c>
      <c r="AI358" s="47" t="str">
        <f t="shared" si="226"/>
        <v/>
      </c>
      <c r="AJ358" s="48" t="str">
        <f>IF(ISBLANK(AK358),"",VLOOKUP(AI358,OutputOsiris!$A$9:$A$1008,1,FALSE))</f>
        <v/>
      </c>
      <c r="AK358" s="112"/>
      <c r="AL358" s="78"/>
      <c r="AM358" s="148" t="str">
        <f t="shared" si="200"/>
        <v/>
      </c>
      <c r="AN358" s="47" t="str">
        <f t="shared" si="227"/>
        <v/>
      </c>
      <c r="AO358" s="48" t="str">
        <f>IF(ISBLANK(AP358),"",VLOOKUP(AN358,OutputOsiris!$A$9:$A$1008,1,FALSE))</f>
        <v/>
      </c>
      <c r="AP358" s="111"/>
      <c r="AQ358" s="78"/>
      <c r="AR358" s="148" t="str">
        <f t="shared" si="201"/>
        <v/>
      </c>
      <c r="AS358" s="47" t="str">
        <f t="shared" si="228"/>
        <v/>
      </c>
      <c r="AT358" s="48" t="str">
        <f>IF(ISBLANK(AU358),"",VLOOKUP(AS358,OutputOsiris!$A$9:$A$1008,1,FALSE))</f>
        <v/>
      </c>
      <c r="AU358" s="111"/>
      <c r="AV358" s="78"/>
      <c r="AW358" s="148" t="str">
        <f t="shared" si="202"/>
        <v/>
      </c>
      <c r="AX358" s="47" t="str">
        <f t="shared" si="229"/>
        <v/>
      </c>
      <c r="AY358" s="48" t="str">
        <f>IF(ISBLANK(AZ358),"",VLOOKUP(AX358,OutputOsiris!$A$9:$A$1008,1,FALSE))</f>
        <v/>
      </c>
      <c r="AZ358" s="111"/>
      <c r="BA358" s="78"/>
      <c r="BB358" s="148" t="str">
        <f t="shared" si="203"/>
        <v/>
      </c>
      <c r="BC358" s="47" t="str">
        <f t="shared" si="230"/>
        <v/>
      </c>
      <c r="BD358" s="48" t="str">
        <f>IF(ISBLANK(BE358),"",VLOOKUP(BC358,OutputOsiris!$A$9:$A$1008,1,FALSE))</f>
        <v/>
      </c>
      <c r="BE358" s="111"/>
      <c r="BF358" s="78"/>
      <c r="BG358" s="148" t="str">
        <f t="shared" si="204"/>
        <v/>
      </c>
      <c r="BH358" s="47" t="str">
        <f t="shared" si="231"/>
        <v/>
      </c>
      <c r="BI358" s="48" t="str">
        <f>IF(ISBLANK(BJ358),"",VLOOKUP(BH358,OutputOsiris!$A$9:$A$1008,1,FALSE))</f>
        <v/>
      </c>
      <c r="BJ358" s="111"/>
      <c r="BK358" s="78"/>
      <c r="BL358" s="148" t="str">
        <f t="shared" si="205"/>
        <v/>
      </c>
      <c r="BM358" s="47" t="str">
        <f t="shared" si="232"/>
        <v/>
      </c>
      <c r="BN358" s="48" t="str">
        <f>IF(ISBLANK(BO358),"",VLOOKUP(BM358,OutputOsiris!$A$9:$A$1008,1,FALSE))</f>
        <v/>
      </c>
      <c r="BO358" s="111"/>
      <c r="BP358" s="78"/>
      <c r="BQ358" s="148" t="str">
        <f t="shared" si="206"/>
        <v/>
      </c>
      <c r="BR358" s="47" t="str">
        <f t="shared" si="233"/>
        <v/>
      </c>
      <c r="BS358" s="48" t="str">
        <f>IF(ISBLANK(BT358),"",VLOOKUP(BR358,OutputOsiris!$A$9:$A$1008,1,FALSE))</f>
        <v/>
      </c>
      <c r="BT358" s="111"/>
      <c r="BU358" s="78"/>
      <c r="BV358" s="148" t="str">
        <f t="shared" si="207"/>
        <v/>
      </c>
      <c r="BW358" s="47" t="str">
        <f t="shared" si="234"/>
        <v/>
      </c>
      <c r="BX358" s="48" t="str">
        <f>IF(ISBLANK(BY358),"",VLOOKUP(BW358,OutputOsiris!$A$9:$A$1008,1,FALSE))</f>
        <v/>
      </c>
      <c r="BY358" s="111"/>
      <c r="BZ358" s="78"/>
      <c r="CA358" s="148" t="str">
        <f t="shared" si="208"/>
        <v/>
      </c>
    </row>
    <row r="359" spans="1:79" x14ac:dyDescent="0.2">
      <c r="A359" s="47" t="str">
        <f>IF($H$1="Score",IF(OutputOsiris!A359&lt;&gt;"9999999",OutputOsiris!A359,""),"")</f>
        <v/>
      </c>
      <c r="B359" s="76" t="str">
        <f t="shared" si="209"/>
        <v/>
      </c>
      <c r="C359" s="143" t="str">
        <f t="shared" si="210"/>
        <v/>
      </c>
      <c r="D359" s="47" t="str">
        <f>IF($H$1="Cijfer",IF(OutputOsiris!A359&lt;&gt;"9999999",OutputOsiris!A359,""),"")</f>
        <v/>
      </c>
      <c r="E359" s="76" t="str">
        <f t="shared" si="211"/>
        <v/>
      </c>
      <c r="F359" s="143" t="str">
        <f t="shared" si="212"/>
        <v/>
      </c>
      <c r="G359" s="47" t="str">
        <f>IF(ISBLANK(OutputOsiris!B359),"",OutputOsiris!B359)</f>
        <v/>
      </c>
      <c r="H359" s="47">
        <f>IF(AND($AG$7&gt;0,OutputOsiris!$A359&lt;&gt;"9999999"),VLOOKUP(OutputOsiris!A359,$AD$9:$AG$1008,4,FALSE),"")</f>
        <v>0</v>
      </c>
      <c r="I359" s="47">
        <f t="shared" si="213"/>
        <v>0</v>
      </c>
      <c r="J359" s="47">
        <f>IF(AND($AL$7&gt;0,OutputOsiris!$A359&lt;&gt;"9999999"),VLOOKUP(OutputOsiris!A359,$AI$9:$AL$1008,4,FALSE),"")</f>
        <v>0</v>
      </c>
      <c r="K359" s="47">
        <f t="shared" si="214"/>
        <v>0</v>
      </c>
      <c r="L359" s="47" t="str">
        <f>IF(AND($AQ$7&gt;0,OutputOsiris!$A359&lt;&gt;"9999999"),VLOOKUP(OutputOsiris!A359,$AN$9:$AQ$1008,4,FALSE),"")</f>
        <v/>
      </c>
      <c r="M359" s="47" t="str">
        <f t="shared" si="215"/>
        <v/>
      </c>
      <c r="N359" s="47" t="str">
        <f>IF(AND($AV$7&gt;0,OutputOsiris!$A359&lt;&gt;"9999999"),VLOOKUP(OutputOsiris!A359,$AS$9:$AV$1008,4,FALSE),"")</f>
        <v/>
      </c>
      <c r="O359" s="47" t="str">
        <f t="shared" si="216"/>
        <v/>
      </c>
      <c r="P359" s="47" t="str">
        <f>IF(AND($BA$7&gt;0,OutputOsiris!$A359&lt;&gt;"9999999"),VLOOKUP(OutputOsiris!A359,$AX$9:$BA$1008,4,FALSE),"")</f>
        <v/>
      </c>
      <c r="Q359" s="47" t="str">
        <f t="shared" si="217"/>
        <v/>
      </c>
      <c r="R359" s="47" t="str">
        <f>IF(AND($BF$7&gt;0,OutputOsiris!$A359&lt;&gt;"9999999"),VLOOKUP(OutputOsiris!A359,$BC$9:$BF$1008,4,FALSE),"")</f>
        <v/>
      </c>
      <c r="S359" s="47" t="str">
        <f t="shared" si="218"/>
        <v/>
      </c>
      <c r="T359" s="47" t="str">
        <f>IF(AND($BK$7&gt;0,OutputOsiris!$A359&lt;&gt;"9999999"),VLOOKUP(OutputOsiris!A359,$BH$9:$BK$1008,4,FALSE),"")</f>
        <v/>
      </c>
      <c r="U359" s="47" t="str">
        <f t="shared" si="219"/>
        <v/>
      </c>
      <c r="V359" s="47" t="str">
        <f>IF(AND($BP$7&gt;0,OutputOsiris!$A359&lt;&gt;"9999999"),VLOOKUP(OutputOsiris!A359,$BM$9:$BP$1008,4,FALSE),"")</f>
        <v/>
      </c>
      <c r="W359" s="47" t="str">
        <f t="shared" si="220"/>
        <v/>
      </c>
      <c r="X359" s="47" t="str">
        <f>IF(AND($BU$7&gt;0,OutputOsiris!$A359&lt;&gt;"9999999"),VLOOKUP(OutputOsiris!A359,$BR$9:$BU$1008,4,FALSE),"")</f>
        <v/>
      </c>
      <c r="Y359" s="47" t="str">
        <f t="shared" si="221"/>
        <v/>
      </c>
      <c r="Z359" s="47" t="str">
        <f>IF(AND($BZ$7&gt;0,OutputOsiris!$A359&lt;&gt;"9999999"),VLOOKUP(OutputOsiris!A359,$BW$9:$BZ$1008,4,FALSE),"")</f>
        <v/>
      </c>
      <c r="AA359" s="47" t="str">
        <f t="shared" si="222"/>
        <v/>
      </c>
      <c r="AB359" s="47">
        <f t="shared" si="223"/>
        <v>0</v>
      </c>
      <c r="AC359" s="47">
        <f t="shared" si="224"/>
        <v>0</v>
      </c>
      <c r="AD359" s="47" t="str">
        <f t="shared" si="225"/>
        <v/>
      </c>
      <c r="AE359" s="48" t="str">
        <f>IF(ISBLANK(AF359),"",VLOOKUP(AD359,OutputOsiris!$A$9:$A$1008,1,FALSE))</f>
        <v/>
      </c>
      <c r="AF359" s="111"/>
      <c r="AG359" s="78"/>
      <c r="AH359" s="148" t="str">
        <f t="shared" si="199"/>
        <v/>
      </c>
      <c r="AI359" s="47" t="str">
        <f t="shared" si="226"/>
        <v/>
      </c>
      <c r="AJ359" s="48" t="str">
        <f>IF(ISBLANK(AK359),"",VLOOKUP(AI359,OutputOsiris!$A$9:$A$1008,1,FALSE))</f>
        <v/>
      </c>
      <c r="AK359" s="112"/>
      <c r="AL359" s="78"/>
      <c r="AM359" s="148" t="str">
        <f t="shared" si="200"/>
        <v/>
      </c>
      <c r="AN359" s="47" t="str">
        <f t="shared" si="227"/>
        <v/>
      </c>
      <c r="AO359" s="48" t="str">
        <f>IF(ISBLANK(AP359),"",VLOOKUP(AN359,OutputOsiris!$A$9:$A$1008,1,FALSE))</f>
        <v/>
      </c>
      <c r="AP359" s="111"/>
      <c r="AQ359" s="78"/>
      <c r="AR359" s="148" t="str">
        <f t="shared" si="201"/>
        <v/>
      </c>
      <c r="AS359" s="47" t="str">
        <f t="shared" si="228"/>
        <v/>
      </c>
      <c r="AT359" s="48" t="str">
        <f>IF(ISBLANK(AU359),"",VLOOKUP(AS359,OutputOsiris!$A$9:$A$1008,1,FALSE))</f>
        <v/>
      </c>
      <c r="AU359" s="111"/>
      <c r="AV359" s="78"/>
      <c r="AW359" s="148" t="str">
        <f t="shared" si="202"/>
        <v/>
      </c>
      <c r="AX359" s="47" t="str">
        <f t="shared" si="229"/>
        <v/>
      </c>
      <c r="AY359" s="48" t="str">
        <f>IF(ISBLANK(AZ359),"",VLOOKUP(AX359,OutputOsiris!$A$9:$A$1008,1,FALSE))</f>
        <v/>
      </c>
      <c r="AZ359" s="111"/>
      <c r="BA359" s="78"/>
      <c r="BB359" s="148" t="str">
        <f t="shared" si="203"/>
        <v/>
      </c>
      <c r="BC359" s="47" t="str">
        <f t="shared" si="230"/>
        <v/>
      </c>
      <c r="BD359" s="48" t="str">
        <f>IF(ISBLANK(BE359),"",VLOOKUP(BC359,OutputOsiris!$A$9:$A$1008,1,FALSE))</f>
        <v/>
      </c>
      <c r="BE359" s="111"/>
      <c r="BF359" s="78"/>
      <c r="BG359" s="148" t="str">
        <f t="shared" si="204"/>
        <v/>
      </c>
      <c r="BH359" s="47" t="str">
        <f t="shared" si="231"/>
        <v/>
      </c>
      <c r="BI359" s="48" t="str">
        <f>IF(ISBLANK(BJ359),"",VLOOKUP(BH359,OutputOsiris!$A$9:$A$1008,1,FALSE))</f>
        <v/>
      </c>
      <c r="BJ359" s="111"/>
      <c r="BK359" s="78"/>
      <c r="BL359" s="148" t="str">
        <f t="shared" si="205"/>
        <v/>
      </c>
      <c r="BM359" s="47" t="str">
        <f t="shared" si="232"/>
        <v/>
      </c>
      <c r="BN359" s="48" t="str">
        <f>IF(ISBLANK(BO359),"",VLOOKUP(BM359,OutputOsiris!$A$9:$A$1008,1,FALSE))</f>
        <v/>
      </c>
      <c r="BO359" s="111"/>
      <c r="BP359" s="78"/>
      <c r="BQ359" s="148" t="str">
        <f t="shared" si="206"/>
        <v/>
      </c>
      <c r="BR359" s="47" t="str">
        <f t="shared" si="233"/>
        <v/>
      </c>
      <c r="BS359" s="48" t="str">
        <f>IF(ISBLANK(BT359),"",VLOOKUP(BR359,OutputOsiris!$A$9:$A$1008,1,FALSE))</f>
        <v/>
      </c>
      <c r="BT359" s="111"/>
      <c r="BU359" s="78"/>
      <c r="BV359" s="148" t="str">
        <f t="shared" si="207"/>
        <v/>
      </c>
      <c r="BW359" s="47" t="str">
        <f t="shared" si="234"/>
        <v/>
      </c>
      <c r="BX359" s="48" t="str">
        <f>IF(ISBLANK(BY359),"",VLOOKUP(BW359,OutputOsiris!$A$9:$A$1008,1,FALSE))</f>
        <v/>
      </c>
      <c r="BY359" s="111"/>
      <c r="BZ359" s="78"/>
      <c r="CA359" s="148" t="str">
        <f t="shared" si="208"/>
        <v/>
      </c>
    </row>
    <row r="360" spans="1:79" x14ac:dyDescent="0.2">
      <c r="A360" s="47" t="str">
        <f>IF($H$1="Score",IF(OutputOsiris!A360&lt;&gt;"9999999",OutputOsiris!A360,""),"")</f>
        <v/>
      </c>
      <c r="B360" s="76" t="str">
        <f t="shared" si="209"/>
        <v/>
      </c>
      <c r="C360" s="143" t="str">
        <f t="shared" si="210"/>
        <v/>
      </c>
      <c r="D360" s="47" t="str">
        <f>IF($H$1="Cijfer",IF(OutputOsiris!A360&lt;&gt;"9999999",OutputOsiris!A360,""),"")</f>
        <v/>
      </c>
      <c r="E360" s="76" t="str">
        <f t="shared" si="211"/>
        <v/>
      </c>
      <c r="F360" s="143" t="str">
        <f t="shared" si="212"/>
        <v/>
      </c>
      <c r="G360" s="47" t="str">
        <f>IF(ISBLANK(OutputOsiris!B360),"",OutputOsiris!B360)</f>
        <v/>
      </c>
      <c r="H360" s="47">
        <f>IF(AND($AG$7&gt;0,OutputOsiris!$A360&lt;&gt;"9999999"),VLOOKUP(OutputOsiris!A360,$AD$9:$AG$1008,4,FALSE),"")</f>
        <v>0</v>
      </c>
      <c r="I360" s="47">
        <f t="shared" si="213"/>
        <v>0</v>
      </c>
      <c r="J360" s="47">
        <f>IF(AND($AL$7&gt;0,OutputOsiris!$A360&lt;&gt;"9999999"),VLOOKUP(OutputOsiris!A360,$AI$9:$AL$1008,4,FALSE),"")</f>
        <v>0</v>
      </c>
      <c r="K360" s="47">
        <f t="shared" si="214"/>
        <v>0</v>
      </c>
      <c r="L360" s="47" t="str">
        <f>IF(AND($AQ$7&gt;0,OutputOsiris!$A360&lt;&gt;"9999999"),VLOOKUP(OutputOsiris!A360,$AN$9:$AQ$1008,4,FALSE),"")</f>
        <v/>
      </c>
      <c r="M360" s="47" t="str">
        <f t="shared" si="215"/>
        <v/>
      </c>
      <c r="N360" s="47" t="str">
        <f>IF(AND($AV$7&gt;0,OutputOsiris!$A360&lt;&gt;"9999999"),VLOOKUP(OutputOsiris!A360,$AS$9:$AV$1008,4,FALSE),"")</f>
        <v/>
      </c>
      <c r="O360" s="47" t="str">
        <f t="shared" si="216"/>
        <v/>
      </c>
      <c r="P360" s="47" t="str">
        <f>IF(AND($BA$7&gt;0,OutputOsiris!$A360&lt;&gt;"9999999"),VLOOKUP(OutputOsiris!A360,$AX$9:$BA$1008,4,FALSE),"")</f>
        <v/>
      </c>
      <c r="Q360" s="47" t="str">
        <f t="shared" si="217"/>
        <v/>
      </c>
      <c r="R360" s="47" t="str">
        <f>IF(AND($BF$7&gt;0,OutputOsiris!$A360&lt;&gt;"9999999"),VLOOKUP(OutputOsiris!A360,$BC$9:$BF$1008,4,FALSE),"")</f>
        <v/>
      </c>
      <c r="S360" s="47" t="str">
        <f t="shared" si="218"/>
        <v/>
      </c>
      <c r="T360" s="47" t="str">
        <f>IF(AND($BK$7&gt;0,OutputOsiris!$A360&lt;&gt;"9999999"),VLOOKUP(OutputOsiris!A360,$BH$9:$BK$1008,4,FALSE),"")</f>
        <v/>
      </c>
      <c r="U360" s="47" t="str">
        <f t="shared" si="219"/>
        <v/>
      </c>
      <c r="V360" s="47" t="str">
        <f>IF(AND($BP$7&gt;0,OutputOsiris!$A360&lt;&gt;"9999999"),VLOOKUP(OutputOsiris!A360,$BM$9:$BP$1008,4,FALSE),"")</f>
        <v/>
      </c>
      <c r="W360" s="47" t="str">
        <f t="shared" si="220"/>
        <v/>
      </c>
      <c r="X360" s="47" t="str">
        <f>IF(AND($BU$7&gt;0,OutputOsiris!$A360&lt;&gt;"9999999"),VLOOKUP(OutputOsiris!A360,$BR$9:$BU$1008,4,FALSE),"")</f>
        <v/>
      </c>
      <c r="Y360" s="47" t="str">
        <f t="shared" si="221"/>
        <v/>
      </c>
      <c r="Z360" s="47" t="str">
        <f>IF(AND($BZ$7&gt;0,OutputOsiris!$A360&lt;&gt;"9999999"),VLOOKUP(OutputOsiris!A360,$BW$9:$BZ$1008,4,FALSE),"")</f>
        <v/>
      </c>
      <c r="AA360" s="47" t="str">
        <f t="shared" si="222"/>
        <v/>
      </c>
      <c r="AB360" s="47">
        <f t="shared" si="223"/>
        <v>0</v>
      </c>
      <c r="AC360" s="47">
        <f t="shared" si="224"/>
        <v>0</v>
      </c>
      <c r="AD360" s="47" t="str">
        <f t="shared" si="225"/>
        <v/>
      </c>
      <c r="AE360" s="48" t="str">
        <f>IF(ISBLANK(AF360),"",VLOOKUP(AD360,OutputOsiris!$A$9:$A$1008,1,FALSE))</f>
        <v/>
      </c>
      <c r="AF360" s="111"/>
      <c r="AG360" s="78"/>
      <c r="AH360" s="148" t="str">
        <f t="shared" si="199"/>
        <v/>
      </c>
      <c r="AI360" s="47" t="str">
        <f t="shared" si="226"/>
        <v/>
      </c>
      <c r="AJ360" s="48" t="str">
        <f>IF(ISBLANK(AK360),"",VLOOKUP(AI360,OutputOsiris!$A$9:$A$1008,1,FALSE))</f>
        <v/>
      </c>
      <c r="AK360" s="112"/>
      <c r="AL360" s="78"/>
      <c r="AM360" s="148" t="str">
        <f t="shared" si="200"/>
        <v/>
      </c>
      <c r="AN360" s="47" t="str">
        <f t="shared" si="227"/>
        <v/>
      </c>
      <c r="AO360" s="48" t="str">
        <f>IF(ISBLANK(AP360),"",VLOOKUP(AN360,OutputOsiris!$A$9:$A$1008,1,FALSE))</f>
        <v/>
      </c>
      <c r="AP360" s="111"/>
      <c r="AQ360" s="78"/>
      <c r="AR360" s="148" t="str">
        <f t="shared" si="201"/>
        <v/>
      </c>
      <c r="AS360" s="47" t="str">
        <f t="shared" si="228"/>
        <v/>
      </c>
      <c r="AT360" s="48" t="str">
        <f>IF(ISBLANK(AU360),"",VLOOKUP(AS360,OutputOsiris!$A$9:$A$1008,1,FALSE))</f>
        <v/>
      </c>
      <c r="AU360" s="111"/>
      <c r="AV360" s="78"/>
      <c r="AW360" s="148" t="str">
        <f t="shared" si="202"/>
        <v/>
      </c>
      <c r="AX360" s="47" t="str">
        <f t="shared" si="229"/>
        <v/>
      </c>
      <c r="AY360" s="48" t="str">
        <f>IF(ISBLANK(AZ360),"",VLOOKUP(AX360,OutputOsiris!$A$9:$A$1008,1,FALSE))</f>
        <v/>
      </c>
      <c r="AZ360" s="111"/>
      <c r="BA360" s="78"/>
      <c r="BB360" s="148" t="str">
        <f t="shared" si="203"/>
        <v/>
      </c>
      <c r="BC360" s="47" t="str">
        <f t="shared" si="230"/>
        <v/>
      </c>
      <c r="BD360" s="48" t="str">
        <f>IF(ISBLANK(BE360),"",VLOOKUP(BC360,OutputOsiris!$A$9:$A$1008,1,FALSE))</f>
        <v/>
      </c>
      <c r="BE360" s="111"/>
      <c r="BF360" s="78"/>
      <c r="BG360" s="148" t="str">
        <f t="shared" si="204"/>
        <v/>
      </c>
      <c r="BH360" s="47" t="str">
        <f t="shared" si="231"/>
        <v/>
      </c>
      <c r="BI360" s="48" t="str">
        <f>IF(ISBLANK(BJ360),"",VLOOKUP(BH360,OutputOsiris!$A$9:$A$1008,1,FALSE))</f>
        <v/>
      </c>
      <c r="BJ360" s="111"/>
      <c r="BK360" s="78"/>
      <c r="BL360" s="148" t="str">
        <f t="shared" si="205"/>
        <v/>
      </c>
      <c r="BM360" s="47" t="str">
        <f t="shared" si="232"/>
        <v/>
      </c>
      <c r="BN360" s="48" t="str">
        <f>IF(ISBLANK(BO360),"",VLOOKUP(BM360,OutputOsiris!$A$9:$A$1008,1,FALSE))</f>
        <v/>
      </c>
      <c r="BO360" s="111"/>
      <c r="BP360" s="78"/>
      <c r="BQ360" s="148" t="str">
        <f t="shared" si="206"/>
        <v/>
      </c>
      <c r="BR360" s="47" t="str">
        <f t="shared" si="233"/>
        <v/>
      </c>
      <c r="BS360" s="48" t="str">
        <f>IF(ISBLANK(BT360),"",VLOOKUP(BR360,OutputOsiris!$A$9:$A$1008,1,FALSE))</f>
        <v/>
      </c>
      <c r="BT360" s="111"/>
      <c r="BU360" s="78"/>
      <c r="BV360" s="148" t="str">
        <f t="shared" si="207"/>
        <v/>
      </c>
      <c r="BW360" s="47" t="str">
        <f t="shared" si="234"/>
        <v/>
      </c>
      <c r="BX360" s="48" t="str">
        <f>IF(ISBLANK(BY360),"",VLOOKUP(BW360,OutputOsiris!$A$9:$A$1008,1,FALSE))</f>
        <v/>
      </c>
      <c r="BY360" s="111"/>
      <c r="BZ360" s="78"/>
      <c r="CA360" s="148" t="str">
        <f t="shared" si="208"/>
        <v/>
      </c>
    </row>
    <row r="361" spans="1:79" x14ac:dyDescent="0.2">
      <c r="A361" s="47" t="str">
        <f>IF($H$1="Score",IF(OutputOsiris!A361&lt;&gt;"9999999",OutputOsiris!A361,""),"")</f>
        <v/>
      </c>
      <c r="B361" s="76" t="str">
        <f t="shared" si="209"/>
        <v/>
      </c>
      <c r="C361" s="143" t="str">
        <f t="shared" si="210"/>
        <v/>
      </c>
      <c r="D361" s="47" t="str">
        <f>IF($H$1="Cijfer",IF(OutputOsiris!A361&lt;&gt;"9999999",OutputOsiris!A361,""),"")</f>
        <v/>
      </c>
      <c r="E361" s="76" t="str">
        <f t="shared" si="211"/>
        <v/>
      </c>
      <c r="F361" s="143" t="str">
        <f t="shared" si="212"/>
        <v/>
      </c>
      <c r="G361" s="47" t="str">
        <f>IF(ISBLANK(OutputOsiris!B361),"",OutputOsiris!B361)</f>
        <v/>
      </c>
      <c r="H361" s="47">
        <f>IF(AND($AG$7&gt;0,OutputOsiris!$A361&lt;&gt;"9999999"),VLOOKUP(OutputOsiris!A361,$AD$9:$AG$1008,4,FALSE),"")</f>
        <v>0</v>
      </c>
      <c r="I361" s="47">
        <f t="shared" si="213"/>
        <v>0</v>
      </c>
      <c r="J361" s="47">
        <f>IF(AND($AL$7&gt;0,OutputOsiris!$A361&lt;&gt;"9999999"),VLOOKUP(OutputOsiris!A361,$AI$9:$AL$1008,4,FALSE),"")</f>
        <v>0</v>
      </c>
      <c r="K361" s="47">
        <f t="shared" si="214"/>
        <v>0</v>
      </c>
      <c r="L361" s="47" t="str">
        <f>IF(AND($AQ$7&gt;0,OutputOsiris!$A361&lt;&gt;"9999999"),VLOOKUP(OutputOsiris!A361,$AN$9:$AQ$1008,4,FALSE),"")</f>
        <v/>
      </c>
      <c r="M361" s="47" t="str">
        <f t="shared" si="215"/>
        <v/>
      </c>
      <c r="N361" s="47" t="str">
        <f>IF(AND($AV$7&gt;0,OutputOsiris!$A361&lt;&gt;"9999999"),VLOOKUP(OutputOsiris!A361,$AS$9:$AV$1008,4,FALSE),"")</f>
        <v/>
      </c>
      <c r="O361" s="47" t="str">
        <f t="shared" si="216"/>
        <v/>
      </c>
      <c r="P361" s="47" t="str">
        <f>IF(AND($BA$7&gt;0,OutputOsiris!$A361&lt;&gt;"9999999"),VLOOKUP(OutputOsiris!A361,$AX$9:$BA$1008,4,FALSE),"")</f>
        <v/>
      </c>
      <c r="Q361" s="47" t="str">
        <f t="shared" si="217"/>
        <v/>
      </c>
      <c r="R361" s="47" t="str">
        <f>IF(AND($BF$7&gt;0,OutputOsiris!$A361&lt;&gt;"9999999"),VLOOKUP(OutputOsiris!A361,$BC$9:$BF$1008,4,FALSE),"")</f>
        <v/>
      </c>
      <c r="S361" s="47" t="str">
        <f t="shared" si="218"/>
        <v/>
      </c>
      <c r="T361" s="47" t="str">
        <f>IF(AND($BK$7&gt;0,OutputOsiris!$A361&lt;&gt;"9999999"),VLOOKUP(OutputOsiris!A361,$BH$9:$BK$1008,4,FALSE),"")</f>
        <v/>
      </c>
      <c r="U361" s="47" t="str">
        <f t="shared" si="219"/>
        <v/>
      </c>
      <c r="V361" s="47" t="str">
        <f>IF(AND($BP$7&gt;0,OutputOsiris!$A361&lt;&gt;"9999999"),VLOOKUP(OutputOsiris!A361,$BM$9:$BP$1008,4,FALSE),"")</f>
        <v/>
      </c>
      <c r="W361" s="47" t="str">
        <f t="shared" si="220"/>
        <v/>
      </c>
      <c r="X361" s="47" t="str">
        <f>IF(AND($BU$7&gt;0,OutputOsiris!$A361&lt;&gt;"9999999"),VLOOKUP(OutputOsiris!A361,$BR$9:$BU$1008,4,FALSE),"")</f>
        <v/>
      </c>
      <c r="Y361" s="47" t="str">
        <f t="shared" si="221"/>
        <v/>
      </c>
      <c r="Z361" s="47" t="str">
        <f>IF(AND($BZ$7&gt;0,OutputOsiris!$A361&lt;&gt;"9999999"),VLOOKUP(OutputOsiris!A361,$BW$9:$BZ$1008,4,FALSE),"")</f>
        <v/>
      </c>
      <c r="AA361" s="47" t="str">
        <f t="shared" si="222"/>
        <v/>
      </c>
      <c r="AB361" s="47">
        <f t="shared" si="223"/>
        <v>0</v>
      </c>
      <c r="AC361" s="47">
        <f t="shared" si="224"/>
        <v>0</v>
      </c>
      <c r="AD361" s="47" t="str">
        <f t="shared" si="225"/>
        <v/>
      </c>
      <c r="AE361" s="48" t="str">
        <f>IF(ISBLANK(AF361),"",VLOOKUP(AD361,OutputOsiris!$A$9:$A$1008,1,FALSE))</f>
        <v/>
      </c>
      <c r="AF361" s="111"/>
      <c r="AG361" s="78"/>
      <c r="AH361" s="148" t="str">
        <f t="shared" si="199"/>
        <v/>
      </c>
      <c r="AI361" s="47" t="str">
        <f t="shared" si="226"/>
        <v/>
      </c>
      <c r="AJ361" s="48" t="str">
        <f>IF(ISBLANK(AK361),"",VLOOKUP(AI361,OutputOsiris!$A$9:$A$1008,1,FALSE))</f>
        <v/>
      </c>
      <c r="AK361" s="112"/>
      <c r="AL361" s="78"/>
      <c r="AM361" s="148" t="str">
        <f t="shared" si="200"/>
        <v/>
      </c>
      <c r="AN361" s="47" t="str">
        <f t="shared" si="227"/>
        <v/>
      </c>
      <c r="AO361" s="48" t="str">
        <f>IF(ISBLANK(AP361),"",VLOOKUP(AN361,OutputOsiris!$A$9:$A$1008,1,FALSE))</f>
        <v/>
      </c>
      <c r="AP361" s="111"/>
      <c r="AQ361" s="78"/>
      <c r="AR361" s="148" t="str">
        <f t="shared" si="201"/>
        <v/>
      </c>
      <c r="AS361" s="47" t="str">
        <f t="shared" si="228"/>
        <v/>
      </c>
      <c r="AT361" s="48" t="str">
        <f>IF(ISBLANK(AU361),"",VLOOKUP(AS361,OutputOsiris!$A$9:$A$1008,1,FALSE))</f>
        <v/>
      </c>
      <c r="AU361" s="111"/>
      <c r="AV361" s="78"/>
      <c r="AW361" s="148" t="str">
        <f t="shared" si="202"/>
        <v/>
      </c>
      <c r="AX361" s="47" t="str">
        <f t="shared" si="229"/>
        <v/>
      </c>
      <c r="AY361" s="48" t="str">
        <f>IF(ISBLANK(AZ361),"",VLOOKUP(AX361,OutputOsiris!$A$9:$A$1008,1,FALSE))</f>
        <v/>
      </c>
      <c r="AZ361" s="111"/>
      <c r="BA361" s="78"/>
      <c r="BB361" s="148" t="str">
        <f t="shared" si="203"/>
        <v/>
      </c>
      <c r="BC361" s="47" t="str">
        <f t="shared" si="230"/>
        <v/>
      </c>
      <c r="BD361" s="48" t="str">
        <f>IF(ISBLANK(BE361),"",VLOOKUP(BC361,OutputOsiris!$A$9:$A$1008,1,FALSE))</f>
        <v/>
      </c>
      <c r="BE361" s="111"/>
      <c r="BF361" s="78"/>
      <c r="BG361" s="148" t="str">
        <f t="shared" si="204"/>
        <v/>
      </c>
      <c r="BH361" s="47" t="str">
        <f t="shared" si="231"/>
        <v/>
      </c>
      <c r="BI361" s="48" t="str">
        <f>IF(ISBLANK(BJ361),"",VLOOKUP(BH361,OutputOsiris!$A$9:$A$1008,1,FALSE))</f>
        <v/>
      </c>
      <c r="BJ361" s="111"/>
      <c r="BK361" s="78"/>
      <c r="BL361" s="148" t="str">
        <f t="shared" si="205"/>
        <v/>
      </c>
      <c r="BM361" s="47" t="str">
        <f t="shared" si="232"/>
        <v/>
      </c>
      <c r="BN361" s="48" t="str">
        <f>IF(ISBLANK(BO361),"",VLOOKUP(BM361,OutputOsiris!$A$9:$A$1008,1,FALSE))</f>
        <v/>
      </c>
      <c r="BO361" s="111"/>
      <c r="BP361" s="78"/>
      <c r="BQ361" s="148" t="str">
        <f t="shared" si="206"/>
        <v/>
      </c>
      <c r="BR361" s="47" t="str">
        <f t="shared" si="233"/>
        <v/>
      </c>
      <c r="BS361" s="48" t="str">
        <f>IF(ISBLANK(BT361),"",VLOOKUP(BR361,OutputOsiris!$A$9:$A$1008,1,FALSE))</f>
        <v/>
      </c>
      <c r="BT361" s="111"/>
      <c r="BU361" s="78"/>
      <c r="BV361" s="148" t="str">
        <f t="shared" si="207"/>
        <v/>
      </c>
      <c r="BW361" s="47" t="str">
        <f t="shared" si="234"/>
        <v/>
      </c>
      <c r="BX361" s="48" t="str">
        <f>IF(ISBLANK(BY361),"",VLOOKUP(BW361,OutputOsiris!$A$9:$A$1008,1,FALSE))</f>
        <v/>
      </c>
      <c r="BY361" s="111"/>
      <c r="BZ361" s="78"/>
      <c r="CA361" s="148" t="str">
        <f t="shared" si="208"/>
        <v/>
      </c>
    </row>
    <row r="362" spans="1:79" x14ac:dyDescent="0.2">
      <c r="A362" s="47" t="str">
        <f>IF($H$1="Score",IF(OutputOsiris!A362&lt;&gt;"9999999",OutputOsiris!A362,""),"")</f>
        <v/>
      </c>
      <c r="B362" s="76" t="str">
        <f t="shared" si="209"/>
        <v/>
      </c>
      <c r="C362" s="143" t="str">
        <f t="shared" si="210"/>
        <v/>
      </c>
      <c r="D362" s="47" t="str">
        <f>IF($H$1="Cijfer",IF(OutputOsiris!A362&lt;&gt;"9999999",OutputOsiris!A362,""),"")</f>
        <v/>
      </c>
      <c r="E362" s="76" t="str">
        <f t="shared" si="211"/>
        <v/>
      </c>
      <c r="F362" s="143" t="str">
        <f t="shared" si="212"/>
        <v/>
      </c>
      <c r="G362" s="47" t="str">
        <f>IF(ISBLANK(OutputOsiris!B362),"",OutputOsiris!B362)</f>
        <v/>
      </c>
      <c r="H362" s="47">
        <f>IF(AND($AG$7&gt;0,OutputOsiris!$A362&lt;&gt;"9999999"),VLOOKUP(OutputOsiris!A362,$AD$9:$AG$1008,4,FALSE),"")</f>
        <v>0</v>
      </c>
      <c r="I362" s="47">
        <f t="shared" si="213"/>
        <v>0</v>
      </c>
      <c r="J362" s="47">
        <f>IF(AND($AL$7&gt;0,OutputOsiris!$A362&lt;&gt;"9999999"),VLOOKUP(OutputOsiris!A362,$AI$9:$AL$1008,4,FALSE),"")</f>
        <v>0</v>
      </c>
      <c r="K362" s="47">
        <f t="shared" si="214"/>
        <v>0</v>
      </c>
      <c r="L362" s="47" t="str">
        <f>IF(AND($AQ$7&gt;0,OutputOsiris!$A362&lt;&gt;"9999999"),VLOOKUP(OutputOsiris!A362,$AN$9:$AQ$1008,4,FALSE),"")</f>
        <v/>
      </c>
      <c r="M362" s="47" t="str">
        <f t="shared" si="215"/>
        <v/>
      </c>
      <c r="N362" s="47" t="str">
        <f>IF(AND($AV$7&gt;0,OutputOsiris!$A362&lt;&gt;"9999999"),VLOOKUP(OutputOsiris!A362,$AS$9:$AV$1008,4,FALSE),"")</f>
        <v/>
      </c>
      <c r="O362" s="47" t="str">
        <f t="shared" si="216"/>
        <v/>
      </c>
      <c r="P362" s="47" t="str">
        <f>IF(AND($BA$7&gt;0,OutputOsiris!$A362&lt;&gt;"9999999"),VLOOKUP(OutputOsiris!A362,$AX$9:$BA$1008,4,FALSE),"")</f>
        <v/>
      </c>
      <c r="Q362" s="47" t="str">
        <f t="shared" si="217"/>
        <v/>
      </c>
      <c r="R362" s="47" t="str">
        <f>IF(AND($BF$7&gt;0,OutputOsiris!$A362&lt;&gt;"9999999"),VLOOKUP(OutputOsiris!A362,$BC$9:$BF$1008,4,FALSE),"")</f>
        <v/>
      </c>
      <c r="S362" s="47" t="str">
        <f t="shared" si="218"/>
        <v/>
      </c>
      <c r="T362" s="47" t="str">
        <f>IF(AND($BK$7&gt;0,OutputOsiris!$A362&lt;&gt;"9999999"),VLOOKUP(OutputOsiris!A362,$BH$9:$BK$1008,4,FALSE),"")</f>
        <v/>
      </c>
      <c r="U362" s="47" t="str">
        <f t="shared" si="219"/>
        <v/>
      </c>
      <c r="V362" s="47" t="str">
        <f>IF(AND($BP$7&gt;0,OutputOsiris!$A362&lt;&gt;"9999999"),VLOOKUP(OutputOsiris!A362,$BM$9:$BP$1008,4,FALSE),"")</f>
        <v/>
      </c>
      <c r="W362" s="47" t="str">
        <f t="shared" si="220"/>
        <v/>
      </c>
      <c r="X362" s="47" t="str">
        <f>IF(AND($BU$7&gt;0,OutputOsiris!$A362&lt;&gt;"9999999"),VLOOKUP(OutputOsiris!A362,$BR$9:$BU$1008,4,FALSE),"")</f>
        <v/>
      </c>
      <c r="Y362" s="47" t="str">
        <f t="shared" si="221"/>
        <v/>
      </c>
      <c r="Z362" s="47" t="str">
        <f>IF(AND($BZ$7&gt;0,OutputOsiris!$A362&lt;&gt;"9999999"),VLOOKUP(OutputOsiris!A362,$BW$9:$BZ$1008,4,FALSE),"")</f>
        <v/>
      </c>
      <c r="AA362" s="47" t="str">
        <f t="shared" si="222"/>
        <v/>
      </c>
      <c r="AB362" s="47">
        <f t="shared" si="223"/>
        <v>0</v>
      </c>
      <c r="AC362" s="47">
        <f t="shared" si="224"/>
        <v>0</v>
      </c>
      <c r="AD362" s="47" t="str">
        <f t="shared" si="225"/>
        <v/>
      </c>
      <c r="AE362" s="48" t="str">
        <f>IF(ISBLANK(AF362),"",VLOOKUP(AD362,OutputOsiris!$A$9:$A$1008,1,FALSE))</f>
        <v/>
      </c>
      <c r="AF362" s="111"/>
      <c r="AG362" s="78"/>
      <c r="AH362" s="148" t="str">
        <f t="shared" si="199"/>
        <v/>
      </c>
      <c r="AI362" s="47" t="str">
        <f t="shared" si="226"/>
        <v/>
      </c>
      <c r="AJ362" s="48" t="str">
        <f>IF(ISBLANK(AK362),"",VLOOKUP(AI362,OutputOsiris!$A$9:$A$1008,1,FALSE))</f>
        <v/>
      </c>
      <c r="AK362" s="112"/>
      <c r="AL362" s="78"/>
      <c r="AM362" s="148" t="str">
        <f t="shared" si="200"/>
        <v/>
      </c>
      <c r="AN362" s="47" t="str">
        <f t="shared" si="227"/>
        <v/>
      </c>
      <c r="AO362" s="48" t="str">
        <f>IF(ISBLANK(AP362),"",VLOOKUP(AN362,OutputOsiris!$A$9:$A$1008,1,FALSE))</f>
        <v/>
      </c>
      <c r="AP362" s="111"/>
      <c r="AQ362" s="78"/>
      <c r="AR362" s="148" t="str">
        <f t="shared" si="201"/>
        <v/>
      </c>
      <c r="AS362" s="47" t="str">
        <f t="shared" si="228"/>
        <v/>
      </c>
      <c r="AT362" s="48" t="str">
        <f>IF(ISBLANK(AU362),"",VLOOKUP(AS362,OutputOsiris!$A$9:$A$1008,1,FALSE))</f>
        <v/>
      </c>
      <c r="AU362" s="111"/>
      <c r="AV362" s="78"/>
      <c r="AW362" s="148" t="str">
        <f t="shared" si="202"/>
        <v/>
      </c>
      <c r="AX362" s="47" t="str">
        <f t="shared" si="229"/>
        <v/>
      </c>
      <c r="AY362" s="48" t="str">
        <f>IF(ISBLANK(AZ362),"",VLOOKUP(AX362,OutputOsiris!$A$9:$A$1008,1,FALSE))</f>
        <v/>
      </c>
      <c r="AZ362" s="111"/>
      <c r="BA362" s="78"/>
      <c r="BB362" s="148" t="str">
        <f t="shared" si="203"/>
        <v/>
      </c>
      <c r="BC362" s="47" t="str">
        <f t="shared" si="230"/>
        <v/>
      </c>
      <c r="BD362" s="48" t="str">
        <f>IF(ISBLANK(BE362),"",VLOOKUP(BC362,OutputOsiris!$A$9:$A$1008,1,FALSE))</f>
        <v/>
      </c>
      <c r="BE362" s="111"/>
      <c r="BF362" s="78"/>
      <c r="BG362" s="148" t="str">
        <f t="shared" si="204"/>
        <v/>
      </c>
      <c r="BH362" s="47" t="str">
        <f t="shared" si="231"/>
        <v/>
      </c>
      <c r="BI362" s="48" t="str">
        <f>IF(ISBLANK(BJ362),"",VLOOKUP(BH362,OutputOsiris!$A$9:$A$1008,1,FALSE))</f>
        <v/>
      </c>
      <c r="BJ362" s="111"/>
      <c r="BK362" s="78"/>
      <c r="BL362" s="148" t="str">
        <f t="shared" si="205"/>
        <v/>
      </c>
      <c r="BM362" s="47" t="str">
        <f t="shared" si="232"/>
        <v/>
      </c>
      <c r="BN362" s="48" t="str">
        <f>IF(ISBLANK(BO362),"",VLOOKUP(BM362,OutputOsiris!$A$9:$A$1008,1,FALSE))</f>
        <v/>
      </c>
      <c r="BO362" s="111"/>
      <c r="BP362" s="78"/>
      <c r="BQ362" s="148" t="str">
        <f t="shared" si="206"/>
        <v/>
      </c>
      <c r="BR362" s="47" t="str">
        <f t="shared" si="233"/>
        <v/>
      </c>
      <c r="BS362" s="48" t="str">
        <f>IF(ISBLANK(BT362),"",VLOOKUP(BR362,OutputOsiris!$A$9:$A$1008,1,FALSE))</f>
        <v/>
      </c>
      <c r="BT362" s="111"/>
      <c r="BU362" s="78"/>
      <c r="BV362" s="148" t="str">
        <f t="shared" si="207"/>
        <v/>
      </c>
      <c r="BW362" s="47" t="str">
        <f t="shared" si="234"/>
        <v/>
      </c>
      <c r="BX362" s="48" t="str">
        <f>IF(ISBLANK(BY362),"",VLOOKUP(BW362,OutputOsiris!$A$9:$A$1008,1,FALSE))</f>
        <v/>
      </c>
      <c r="BY362" s="111"/>
      <c r="BZ362" s="78"/>
      <c r="CA362" s="148" t="str">
        <f t="shared" si="208"/>
        <v/>
      </c>
    </row>
    <row r="363" spans="1:79" x14ac:dyDescent="0.2">
      <c r="A363" s="47" t="str">
        <f>IF($H$1="Score",IF(OutputOsiris!A363&lt;&gt;"9999999",OutputOsiris!A363,""),"")</f>
        <v/>
      </c>
      <c r="B363" s="76" t="str">
        <f t="shared" si="209"/>
        <v/>
      </c>
      <c r="C363" s="143" t="str">
        <f t="shared" si="210"/>
        <v/>
      </c>
      <c r="D363" s="47" t="str">
        <f>IF($H$1="Cijfer",IF(OutputOsiris!A363&lt;&gt;"9999999",OutputOsiris!A363,""),"")</f>
        <v/>
      </c>
      <c r="E363" s="76" t="str">
        <f t="shared" si="211"/>
        <v/>
      </c>
      <c r="F363" s="143" t="str">
        <f t="shared" si="212"/>
        <v/>
      </c>
      <c r="G363" s="47" t="str">
        <f>IF(ISBLANK(OutputOsiris!B363),"",OutputOsiris!B363)</f>
        <v/>
      </c>
      <c r="H363" s="47">
        <f>IF(AND($AG$7&gt;0,OutputOsiris!$A363&lt;&gt;"9999999"),VLOOKUP(OutputOsiris!A363,$AD$9:$AG$1008,4,FALSE),"")</f>
        <v>0</v>
      </c>
      <c r="I363" s="47">
        <f t="shared" si="213"/>
        <v>0</v>
      </c>
      <c r="J363" s="47">
        <f>IF(AND($AL$7&gt;0,OutputOsiris!$A363&lt;&gt;"9999999"),VLOOKUP(OutputOsiris!A363,$AI$9:$AL$1008,4,FALSE),"")</f>
        <v>0</v>
      </c>
      <c r="K363" s="47">
        <f t="shared" si="214"/>
        <v>0</v>
      </c>
      <c r="L363" s="47" t="str">
        <f>IF(AND($AQ$7&gt;0,OutputOsiris!$A363&lt;&gt;"9999999"),VLOOKUP(OutputOsiris!A363,$AN$9:$AQ$1008,4,FALSE),"")</f>
        <v/>
      </c>
      <c r="M363" s="47" t="str">
        <f t="shared" si="215"/>
        <v/>
      </c>
      <c r="N363" s="47" t="str">
        <f>IF(AND($AV$7&gt;0,OutputOsiris!$A363&lt;&gt;"9999999"),VLOOKUP(OutputOsiris!A363,$AS$9:$AV$1008,4,FALSE),"")</f>
        <v/>
      </c>
      <c r="O363" s="47" t="str">
        <f t="shared" si="216"/>
        <v/>
      </c>
      <c r="P363" s="47" t="str">
        <f>IF(AND($BA$7&gt;0,OutputOsiris!$A363&lt;&gt;"9999999"),VLOOKUP(OutputOsiris!A363,$AX$9:$BA$1008,4,FALSE),"")</f>
        <v/>
      </c>
      <c r="Q363" s="47" t="str">
        <f t="shared" si="217"/>
        <v/>
      </c>
      <c r="R363" s="47" t="str">
        <f>IF(AND($BF$7&gt;0,OutputOsiris!$A363&lt;&gt;"9999999"),VLOOKUP(OutputOsiris!A363,$BC$9:$BF$1008,4,FALSE),"")</f>
        <v/>
      </c>
      <c r="S363" s="47" t="str">
        <f t="shared" si="218"/>
        <v/>
      </c>
      <c r="T363" s="47" t="str">
        <f>IF(AND($BK$7&gt;0,OutputOsiris!$A363&lt;&gt;"9999999"),VLOOKUP(OutputOsiris!A363,$BH$9:$BK$1008,4,FALSE),"")</f>
        <v/>
      </c>
      <c r="U363" s="47" t="str">
        <f t="shared" si="219"/>
        <v/>
      </c>
      <c r="V363" s="47" t="str">
        <f>IF(AND($BP$7&gt;0,OutputOsiris!$A363&lt;&gt;"9999999"),VLOOKUP(OutputOsiris!A363,$BM$9:$BP$1008,4,FALSE),"")</f>
        <v/>
      </c>
      <c r="W363" s="47" t="str">
        <f t="shared" si="220"/>
        <v/>
      </c>
      <c r="X363" s="47" t="str">
        <f>IF(AND($BU$7&gt;0,OutputOsiris!$A363&lt;&gt;"9999999"),VLOOKUP(OutputOsiris!A363,$BR$9:$BU$1008,4,FALSE),"")</f>
        <v/>
      </c>
      <c r="Y363" s="47" t="str">
        <f t="shared" si="221"/>
        <v/>
      </c>
      <c r="Z363" s="47" t="str">
        <f>IF(AND($BZ$7&gt;0,OutputOsiris!$A363&lt;&gt;"9999999"),VLOOKUP(OutputOsiris!A363,$BW$9:$BZ$1008,4,FALSE),"")</f>
        <v/>
      </c>
      <c r="AA363" s="47" t="str">
        <f t="shared" si="222"/>
        <v/>
      </c>
      <c r="AB363" s="47">
        <f t="shared" si="223"/>
        <v>0</v>
      </c>
      <c r="AC363" s="47">
        <f t="shared" si="224"/>
        <v>0</v>
      </c>
      <c r="AD363" s="47" t="str">
        <f t="shared" si="225"/>
        <v/>
      </c>
      <c r="AE363" s="48" t="str">
        <f>IF(ISBLANK(AF363),"",VLOOKUP(AD363,OutputOsiris!$A$9:$A$1008,1,FALSE))</f>
        <v/>
      </c>
      <c r="AF363" s="111"/>
      <c r="AG363" s="78"/>
      <c r="AH363" s="148" t="str">
        <f t="shared" si="199"/>
        <v/>
      </c>
      <c r="AI363" s="47" t="str">
        <f t="shared" si="226"/>
        <v/>
      </c>
      <c r="AJ363" s="48" t="str">
        <f>IF(ISBLANK(AK363),"",VLOOKUP(AI363,OutputOsiris!$A$9:$A$1008,1,FALSE))</f>
        <v/>
      </c>
      <c r="AK363" s="112"/>
      <c r="AL363" s="78"/>
      <c r="AM363" s="148" t="str">
        <f t="shared" si="200"/>
        <v/>
      </c>
      <c r="AN363" s="47" t="str">
        <f t="shared" si="227"/>
        <v/>
      </c>
      <c r="AO363" s="48" t="str">
        <f>IF(ISBLANK(AP363),"",VLOOKUP(AN363,OutputOsiris!$A$9:$A$1008,1,FALSE))</f>
        <v/>
      </c>
      <c r="AP363" s="111"/>
      <c r="AQ363" s="78"/>
      <c r="AR363" s="148" t="str">
        <f t="shared" si="201"/>
        <v/>
      </c>
      <c r="AS363" s="47" t="str">
        <f t="shared" si="228"/>
        <v/>
      </c>
      <c r="AT363" s="48" t="str">
        <f>IF(ISBLANK(AU363),"",VLOOKUP(AS363,OutputOsiris!$A$9:$A$1008,1,FALSE))</f>
        <v/>
      </c>
      <c r="AU363" s="111"/>
      <c r="AV363" s="78"/>
      <c r="AW363" s="148" t="str">
        <f t="shared" si="202"/>
        <v/>
      </c>
      <c r="AX363" s="47" t="str">
        <f t="shared" si="229"/>
        <v/>
      </c>
      <c r="AY363" s="48" t="str">
        <f>IF(ISBLANK(AZ363),"",VLOOKUP(AX363,OutputOsiris!$A$9:$A$1008,1,FALSE))</f>
        <v/>
      </c>
      <c r="AZ363" s="111"/>
      <c r="BA363" s="78"/>
      <c r="BB363" s="148" t="str">
        <f t="shared" si="203"/>
        <v/>
      </c>
      <c r="BC363" s="47" t="str">
        <f t="shared" si="230"/>
        <v/>
      </c>
      <c r="BD363" s="48" t="str">
        <f>IF(ISBLANK(BE363),"",VLOOKUP(BC363,OutputOsiris!$A$9:$A$1008,1,FALSE))</f>
        <v/>
      </c>
      <c r="BE363" s="111"/>
      <c r="BF363" s="78"/>
      <c r="BG363" s="148" t="str">
        <f t="shared" si="204"/>
        <v/>
      </c>
      <c r="BH363" s="47" t="str">
        <f t="shared" si="231"/>
        <v/>
      </c>
      <c r="BI363" s="48" t="str">
        <f>IF(ISBLANK(BJ363),"",VLOOKUP(BH363,OutputOsiris!$A$9:$A$1008,1,FALSE))</f>
        <v/>
      </c>
      <c r="BJ363" s="111"/>
      <c r="BK363" s="78"/>
      <c r="BL363" s="148" t="str">
        <f t="shared" si="205"/>
        <v/>
      </c>
      <c r="BM363" s="47" t="str">
        <f t="shared" si="232"/>
        <v/>
      </c>
      <c r="BN363" s="48" t="str">
        <f>IF(ISBLANK(BO363),"",VLOOKUP(BM363,OutputOsiris!$A$9:$A$1008,1,FALSE))</f>
        <v/>
      </c>
      <c r="BO363" s="111"/>
      <c r="BP363" s="78"/>
      <c r="BQ363" s="148" t="str">
        <f t="shared" si="206"/>
        <v/>
      </c>
      <c r="BR363" s="47" t="str">
        <f t="shared" si="233"/>
        <v/>
      </c>
      <c r="BS363" s="48" t="str">
        <f>IF(ISBLANK(BT363),"",VLOOKUP(BR363,OutputOsiris!$A$9:$A$1008,1,FALSE))</f>
        <v/>
      </c>
      <c r="BT363" s="111"/>
      <c r="BU363" s="78"/>
      <c r="BV363" s="148" t="str">
        <f t="shared" si="207"/>
        <v/>
      </c>
      <c r="BW363" s="47" t="str">
        <f t="shared" si="234"/>
        <v/>
      </c>
      <c r="BX363" s="48" t="str">
        <f>IF(ISBLANK(BY363),"",VLOOKUP(BW363,OutputOsiris!$A$9:$A$1008,1,FALSE))</f>
        <v/>
      </c>
      <c r="BY363" s="111"/>
      <c r="BZ363" s="78"/>
      <c r="CA363" s="148" t="str">
        <f t="shared" si="208"/>
        <v/>
      </c>
    </row>
    <row r="364" spans="1:79" x14ac:dyDescent="0.2">
      <c r="A364" s="47" t="str">
        <f>IF($H$1="Score",IF(OutputOsiris!A364&lt;&gt;"9999999",OutputOsiris!A364,""),"")</f>
        <v/>
      </c>
      <c r="B364" s="76" t="str">
        <f t="shared" si="209"/>
        <v/>
      </c>
      <c r="C364" s="143" t="str">
        <f t="shared" si="210"/>
        <v/>
      </c>
      <c r="D364" s="47" t="str">
        <f>IF($H$1="Cijfer",IF(OutputOsiris!A364&lt;&gt;"9999999",OutputOsiris!A364,""),"")</f>
        <v/>
      </c>
      <c r="E364" s="76" t="str">
        <f t="shared" si="211"/>
        <v/>
      </c>
      <c r="F364" s="143" t="str">
        <f t="shared" si="212"/>
        <v/>
      </c>
      <c r="G364" s="47" t="str">
        <f>IF(ISBLANK(OutputOsiris!B364),"",OutputOsiris!B364)</f>
        <v/>
      </c>
      <c r="H364" s="47">
        <f>IF(AND($AG$7&gt;0,OutputOsiris!$A364&lt;&gt;"9999999"),VLOOKUP(OutputOsiris!A364,$AD$9:$AG$1008,4,FALSE),"")</f>
        <v>0</v>
      </c>
      <c r="I364" s="47">
        <f t="shared" si="213"/>
        <v>0</v>
      </c>
      <c r="J364" s="47">
        <f>IF(AND($AL$7&gt;0,OutputOsiris!$A364&lt;&gt;"9999999"),VLOOKUP(OutputOsiris!A364,$AI$9:$AL$1008,4,FALSE),"")</f>
        <v>0</v>
      </c>
      <c r="K364" s="47">
        <f t="shared" si="214"/>
        <v>0</v>
      </c>
      <c r="L364" s="47" t="str">
        <f>IF(AND($AQ$7&gt;0,OutputOsiris!$A364&lt;&gt;"9999999"),VLOOKUP(OutputOsiris!A364,$AN$9:$AQ$1008,4,FALSE),"")</f>
        <v/>
      </c>
      <c r="M364" s="47" t="str">
        <f t="shared" si="215"/>
        <v/>
      </c>
      <c r="N364" s="47" t="str">
        <f>IF(AND($AV$7&gt;0,OutputOsiris!$A364&lt;&gt;"9999999"),VLOOKUP(OutputOsiris!A364,$AS$9:$AV$1008,4,FALSE),"")</f>
        <v/>
      </c>
      <c r="O364" s="47" t="str">
        <f t="shared" si="216"/>
        <v/>
      </c>
      <c r="P364" s="47" t="str">
        <f>IF(AND($BA$7&gt;0,OutputOsiris!$A364&lt;&gt;"9999999"),VLOOKUP(OutputOsiris!A364,$AX$9:$BA$1008,4,FALSE),"")</f>
        <v/>
      </c>
      <c r="Q364" s="47" t="str">
        <f t="shared" si="217"/>
        <v/>
      </c>
      <c r="R364" s="47" t="str">
        <f>IF(AND($BF$7&gt;0,OutputOsiris!$A364&lt;&gt;"9999999"),VLOOKUP(OutputOsiris!A364,$BC$9:$BF$1008,4,FALSE),"")</f>
        <v/>
      </c>
      <c r="S364" s="47" t="str">
        <f t="shared" si="218"/>
        <v/>
      </c>
      <c r="T364" s="47" t="str">
        <f>IF(AND($BK$7&gt;0,OutputOsiris!$A364&lt;&gt;"9999999"),VLOOKUP(OutputOsiris!A364,$BH$9:$BK$1008,4,FALSE),"")</f>
        <v/>
      </c>
      <c r="U364" s="47" t="str">
        <f t="shared" si="219"/>
        <v/>
      </c>
      <c r="V364" s="47" t="str">
        <f>IF(AND($BP$7&gt;0,OutputOsiris!$A364&lt;&gt;"9999999"),VLOOKUP(OutputOsiris!A364,$BM$9:$BP$1008,4,FALSE),"")</f>
        <v/>
      </c>
      <c r="W364" s="47" t="str">
        <f t="shared" si="220"/>
        <v/>
      </c>
      <c r="X364" s="47" t="str">
        <f>IF(AND($BU$7&gt;0,OutputOsiris!$A364&lt;&gt;"9999999"),VLOOKUP(OutputOsiris!A364,$BR$9:$BU$1008,4,FALSE),"")</f>
        <v/>
      </c>
      <c r="Y364" s="47" t="str">
        <f t="shared" si="221"/>
        <v/>
      </c>
      <c r="Z364" s="47" t="str">
        <f>IF(AND($BZ$7&gt;0,OutputOsiris!$A364&lt;&gt;"9999999"),VLOOKUP(OutputOsiris!A364,$BW$9:$BZ$1008,4,FALSE),"")</f>
        <v/>
      </c>
      <c r="AA364" s="47" t="str">
        <f t="shared" si="222"/>
        <v/>
      </c>
      <c r="AB364" s="47">
        <f t="shared" si="223"/>
        <v>0</v>
      </c>
      <c r="AC364" s="47">
        <f t="shared" si="224"/>
        <v>0</v>
      </c>
      <c r="AD364" s="47" t="str">
        <f t="shared" si="225"/>
        <v/>
      </c>
      <c r="AE364" s="48" t="str">
        <f>IF(ISBLANK(AF364),"",VLOOKUP(AD364,OutputOsiris!$A$9:$A$1008,1,FALSE))</f>
        <v/>
      </c>
      <c r="AF364" s="111"/>
      <c r="AG364" s="78"/>
      <c r="AH364" s="148" t="str">
        <f t="shared" si="199"/>
        <v/>
      </c>
      <c r="AI364" s="47" t="str">
        <f t="shared" si="226"/>
        <v/>
      </c>
      <c r="AJ364" s="48" t="str">
        <f>IF(ISBLANK(AK364),"",VLOOKUP(AI364,OutputOsiris!$A$9:$A$1008,1,FALSE))</f>
        <v/>
      </c>
      <c r="AK364" s="112"/>
      <c r="AL364" s="78"/>
      <c r="AM364" s="148" t="str">
        <f t="shared" si="200"/>
        <v/>
      </c>
      <c r="AN364" s="47" t="str">
        <f t="shared" si="227"/>
        <v/>
      </c>
      <c r="AO364" s="48" t="str">
        <f>IF(ISBLANK(AP364),"",VLOOKUP(AN364,OutputOsiris!$A$9:$A$1008,1,FALSE))</f>
        <v/>
      </c>
      <c r="AP364" s="111"/>
      <c r="AQ364" s="78"/>
      <c r="AR364" s="148" t="str">
        <f t="shared" si="201"/>
        <v/>
      </c>
      <c r="AS364" s="47" t="str">
        <f t="shared" si="228"/>
        <v/>
      </c>
      <c r="AT364" s="48" t="str">
        <f>IF(ISBLANK(AU364),"",VLOOKUP(AS364,OutputOsiris!$A$9:$A$1008,1,FALSE))</f>
        <v/>
      </c>
      <c r="AU364" s="111"/>
      <c r="AV364" s="78"/>
      <c r="AW364" s="148" t="str">
        <f t="shared" si="202"/>
        <v/>
      </c>
      <c r="AX364" s="47" t="str">
        <f t="shared" si="229"/>
        <v/>
      </c>
      <c r="AY364" s="48" t="str">
        <f>IF(ISBLANK(AZ364),"",VLOOKUP(AX364,OutputOsiris!$A$9:$A$1008,1,FALSE))</f>
        <v/>
      </c>
      <c r="AZ364" s="111"/>
      <c r="BA364" s="78"/>
      <c r="BB364" s="148" t="str">
        <f t="shared" si="203"/>
        <v/>
      </c>
      <c r="BC364" s="47" t="str">
        <f t="shared" si="230"/>
        <v/>
      </c>
      <c r="BD364" s="48" t="str">
        <f>IF(ISBLANK(BE364),"",VLOOKUP(BC364,OutputOsiris!$A$9:$A$1008,1,FALSE))</f>
        <v/>
      </c>
      <c r="BE364" s="111"/>
      <c r="BF364" s="78"/>
      <c r="BG364" s="148" t="str">
        <f t="shared" si="204"/>
        <v/>
      </c>
      <c r="BH364" s="47" t="str">
        <f t="shared" si="231"/>
        <v/>
      </c>
      <c r="BI364" s="48" t="str">
        <f>IF(ISBLANK(BJ364),"",VLOOKUP(BH364,OutputOsiris!$A$9:$A$1008,1,FALSE))</f>
        <v/>
      </c>
      <c r="BJ364" s="111"/>
      <c r="BK364" s="78"/>
      <c r="BL364" s="148" t="str">
        <f t="shared" si="205"/>
        <v/>
      </c>
      <c r="BM364" s="47" t="str">
        <f t="shared" si="232"/>
        <v/>
      </c>
      <c r="BN364" s="48" t="str">
        <f>IF(ISBLANK(BO364),"",VLOOKUP(BM364,OutputOsiris!$A$9:$A$1008,1,FALSE))</f>
        <v/>
      </c>
      <c r="BO364" s="111"/>
      <c r="BP364" s="78"/>
      <c r="BQ364" s="148" t="str">
        <f t="shared" si="206"/>
        <v/>
      </c>
      <c r="BR364" s="47" t="str">
        <f t="shared" si="233"/>
        <v/>
      </c>
      <c r="BS364" s="48" t="str">
        <f>IF(ISBLANK(BT364),"",VLOOKUP(BR364,OutputOsiris!$A$9:$A$1008,1,FALSE))</f>
        <v/>
      </c>
      <c r="BT364" s="111"/>
      <c r="BU364" s="78"/>
      <c r="BV364" s="148" t="str">
        <f t="shared" si="207"/>
        <v/>
      </c>
      <c r="BW364" s="47" t="str">
        <f t="shared" si="234"/>
        <v/>
      </c>
      <c r="BX364" s="48" t="str">
        <f>IF(ISBLANK(BY364),"",VLOOKUP(BW364,OutputOsiris!$A$9:$A$1008,1,FALSE))</f>
        <v/>
      </c>
      <c r="BY364" s="111"/>
      <c r="BZ364" s="78"/>
      <c r="CA364" s="148" t="str">
        <f t="shared" si="208"/>
        <v/>
      </c>
    </row>
    <row r="365" spans="1:79" x14ac:dyDescent="0.2">
      <c r="A365" s="47" t="str">
        <f>IF($H$1="Score",IF(OutputOsiris!A365&lt;&gt;"9999999",OutputOsiris!A365,""),"")</f>
        <v/>
      </c>
      <c r="B365" s="76" t="str">
        <f t="shared" si="209"/>
        <v/>
      </c>
      <c r="C365" s="143" t="str">
        <f t="shared" si="210"/>
        <v/>
      </c>
      <c r="D365" s="47" t="str">
        <f>IF($H$1="Cijfer",IF(OutputOsiris!A365&lt;&gt;"9999999",OutputOsiris!A365,""),"")</f>
        <v/>
      </c>
      <c r="E365" s="76" t="str">
        <f t="shared" si="211"/>
        <v/>
      </c>
      <c r="F365" s="143" t="str">
        <f t="shared" si="212"/>
        <v/>
      </c>
      <c r="G365" s="47" t="str">
        <f>IF(ISBLANK(OutputOsiris!B365),"",OutputOsiris!B365)</f>
        <v/>
      </c>
      <c r="H365" s="47">
        <f>IF(AND($AG$7&gt;0,OutputOsiris!$A365&lt;&gt;"9999999"),VLOOKUP(OutputOsiris!A365,$AD$9:$AG$1008,4,FALSE),"")</f>
        <v>0</v>
      </c>
      <c r="I365" s="47">
        <f t="shared" si="213"/>
        <v>0</v>
      </c>
      <c r="J365" s="47">
        <f>IF(AND($AL$7&gt;0,OutputOsiris!$A365&lt;&gt;"9999999"),VLOOKUP(OutputOsiris!A365,$AI$9:$AL$1008,4,FALSE),"")</f>
        <v>0</v>
      </c>
      <c r="K365" s="47">
        <f t="shared" si="214"/>
        <v>0</v>
      </c>
      <c r="L365" s="47" t="str">
        <f>IF(AND($AQ$7&gt;0,OutputOsiris!$A365&lt;&gt;"9999999"),VLOOKUP(OutputOsiris!A365,$AN$9:$AQ$1008,4,FALSE),"")</f>
        <v/>
      </c>
      <c r="M365" s="47" t="str">
        <f t="shared" si="215"/>
        <v/>
      </c>
      <c r="N365" s="47" t="str">
        <f>IF(AND($AV$7&gt;0,OutputOsiris!$A365&lt;&gt;"9999999"),VLOOKUP(OutputOsiris!A365,$AS$9:$AV$1008,4,FALSE),"")</f>
        <v/>
      </c>
      <c r="O365" s="47" t="str">
        <f t="shared" si="216"/>
        <v/>
      </c>
      <c r="P365" s="47" t="str">
        <f>IF(AND($BA$7&gt;0,OutputOsiris!$A365&lt;&gt;"9999999"),VLOOKUP(OutputOsiris!A365,$AX$9:$BA$1008,4,FALSE),"")</f>
        <v/>
      </c>
      <c r="Q365" s="47" t="str">
        <f t="shared" si="217"/>
        <v/>
      </c>
      <c r="R365" s="47" t="str">
        <f>IF(AND($BF$7&gt;0,OutputOsiris!$A365&lt;&gt;"9999999"),VLOOKUP(OutputOsiris!A365,$BC$9:$BF$1008,4,FALSE),"")</f>
        <v/>
      </c>
      <c r="S365" s="47" t="str">
        <f t="shared" si="218"/>
        <v/>
      </c>
      <c r="T365" s="47" t="str">
        <f>IF(AND($BK$7&gt;0,OutputOsiris!$A365&lt;&gt;"9999999"),VLOOKUP(OutputOsiris!A365,$BH$9:$BK$1008,4,FALSE),"")</f>
        <v/>
      </c>
      <c r="U365" s="47" t="str">
        <f t="shared" si="219"/>
        <v/>
      </c>
      <c r="V365" s="47" t="str">
        <f>IF(AND($BP$7&gt;0,OutputOsiris!$A365&lt;&gt;"9999999"),VLOOKUP(OutputOsiris!A365,$BM$9:$BP$1008,4,FALSE),"")</f>
        <v/>
      </c>
      <c r="W365" s="47" t="str">
        <f t="shared" si="220"/>
        <v/>
      </c>
      <c r="X365" s="47" t="str">
        <f>IF(AND($BU$7&gt;0,OutputOsiris!$A365&lt;&gt;"9999999"),VLOOKUP(OutputOsiris!A365,$BR$9:$BU$1008,4,FALSE),"")</f>
        <v/>
      </c>
      <c r="Y365" s="47" t="str">
        <f t="shared" si="221"/>
        <v/>
      </c>
      <c r="Z365" s="47" t="str">
        <f>IF(AND($BZ$7&gt;0,OutputOsiris!$A365&lt;&gt;"9999999"),VLOOKUP(OutputOsiris!A365,$BW$9:$BZ$1008,4,FALSE),"")</f>
        <v/>
      </c>
      <c r="AA365" s="47" t="str">
        <f t="shared" si="222"/>
        <v/>
      </c>
      <c r="AB365" s="47">
        <f t="shared" si="223"/>
        <v>0</v>
      </c>
      <c r="AC365" s="47">
        <f t="shared" si="224"/>
        <v>0</v>
      </c>
      <c r="AD365" s="47" t="str">
        <f t="shared" si="225"/>
        <v/>
      </c>
      <c r="AE365" s="48" t="str">
        <f>IF(ISBLANK(AF365),"",VLOOKUP(AD365,OutputOsiris!$A$9:$A$1008,1,FALSE))</f>
        <v/>
      </c>
      <c r="AF365" s="111"/>
      <c r="AG365" s="78"/>
      <c r="AH365" s="148" t="str">
        <f t="shared" si="199"/>
        <v/>
      </c>
      <c r="AI365" s="47" t="str">
        <f t="shared" si="226"/>
        <v/>
      </c>
      <c r="AJ365" s="48" t="str">
        <f>IF(ISBLANK(AK365),"",VLOOKUP(AI365,OutputOsiris!$A$9:$A$1008,1,FALSE))</f>
        <v/>
      </c>
      <c r="AK365" s="112"/>
      <c r="AL365" s="78"/>
      <c r="AM365" s="148" t="str">
        <f t="shared" si="200"/>
        <v/>
      </c>
      <c r="AN365" s="47" t="str">
        <f t="shared" si="227"/>
        <v/>
      </c>
      <c r="AO365" s="48" t="str">
        <f>IF(ISBLANK(AP365),"",VLOOKUP(AN365,OutputOsiris!$A$9:$A$1008,1,FALSE))</f>
        <v/>
      </c>
      <c r="AP365" s="111"/>
      <c r="AQ365" s="78"/>
      <c r="AR365" s="148" t="str">
        <f t="shared" si="201"/>
        <v/>
      </c>
      <c r="AS365" s="47" t="str">
        <f t="shared" si="228"/>
        <v/>
      </c>
      <c r="AT365" s="48" t="str">
        <f>IF(ISBLANK(AU365),"",VLOOKUP(AS365,OutputOsiris!$A$9:$A$1008,1,FALSE))</f>
        <v/>
      </c>
      <c r="AU365" s="111"/>
      <c r="AV365" s="78"/>
      <c r="AW365" s="148" t="str">
        <f t="shared" si="202"/>
        <v/>
      </c>
      <c r="AX365" s="47" t="str">
        <f t="shared" si="229"/>
        <v/>
      </c>
      <c r="AY365" s="48" t="str">
        <f>IF(ISBLANK(AZ365),"",VLOOKUP(AX365,OutputOsiris!$A$9:$A$1008,1,FALSE))</f>
        <v/>
      </c>
      <c r="AZ365" s="111"/>
      <c r="BA365" s="78"/>
      <c r="BB365" s="148" t="str">
        <f t="shared" si="203"/>
        <v/>
      </c>
      <c r="BC365" s="47" t="str">
        <f t="shared" si="230"/>
        <v/>
      </c>
      <c r="BD365" s="48" t="str">
        <f>IF(ISBLANK(BE365),"",VLOOKUP(BC365,OutputOsiris!$A$9:$A$1008,1,FALSE))</f>
        <v/>
      </c>
      <c r="BE365" s="111"/>
      <c r="BF365" s="78"/>
      <c r="BG365" s="148" t="str">
        <f t="shared" si="204"/>
        <v/>
      </c>
      <c r="BH365" s="47" t="str">
        <f t="shared" si="231"/>
        <v/>
      </c>
      <c r="BI365" s="48" t="str">
        <f>IF(ISBLANK(BJ365),"",VLOOKUP(BH365,OutputOsiris!$A$9:$A$1008,1,FALSE))</f>
        <v/>
      </c>
      <c r="BJ365" s="111"/>
      <c r="BK365" s="78"/>
      <c r="BL365" s="148" t="str">
        <f t="shared" si="205"/>
        <v/>
      </c>
      <c r="BM365" s="47" t="str">
        <f t="shared" si="232"/>
        <v/>
      </c>
      <c r="BN365" s="48" t="str">
        <f>IF(ISBLANK(BO365),"",VLOOKUP(BM365,OutputOsiris!$A$9:$A$1008,1,FALSE))</f>
        <v/>
      </c>
      <c r="BO365" s="111"/>
      <c r="BP365" s="78"/>
      <c r="BQ365" s="148" t="str">
        <f t="shared" si="206"/>
        <v/>
      </c>
      <c r="BR365" s="47" t="str">
        <f t="shared" si="233"/>
        <v/>
      </c>
      <c r="BS365" s="48" t="str">
        <f>IF(ISBLANK(BT365),"",VLOOKUP(BR365,OutputOsiris!$A$9:$A$1008,1,FALSE))</f>
        <v/>
      </c>
      <c r="BT365" s="111"/>
      <c r="BU365" s="78"/>
      <c r="BV365" s="148" t="str">
        <f t="shared" si="207"/>
        <v/>
      </c>
      <c r="BW365" s="47" t="str">
        <f t="shared" si="234"/>
        <v/>
      </c>
      <c r="BX365" s="48" t="str">
        <f>IF(ISBLANK(BY365),"",VLOOKUP(BW365,OutputOsiris!$A$9:$A$1008,1,FALSE))</f>
        <v/>
      </c>
      <c r="BY365" s="111"/>
      <c r="BZ365" s="78"/>
      <c r="CA365" s="148" t="str">
        <f t="shared" si="208"/>
        <v/>
      </c>
    </row>
    <row r="366" spans="1:79" x14ac:dyDescent="0.2">
      <c r="A366" s="47" t="str">
        <f>IF($H$1="Score",IF(OutputOsiris!A366&lt;&gt;"9999999",OutputOsiris!A366,""),"")</f>
        <v/>
      </c>
      <c r="B366" s="76" t="str">
        <f t="shared" si="209"/>
        <v/>
      </c>
      <c r="C366" s="143" t="str">
        <f t="shared" si="210"/>
        <v/>
      </c>
      <c r="D366" s="47" t="str">
        <f>IF($H$1="Cijfer",IF(OutputOsiris!A366&lt;&gt;"9999999",OutputOsiris!A366,""),"")</f>
        <v/>
      </c>
      <c r="E366" s="76" t="str">
        <f t="shared" si="211"/>
        <v/>
      </c>
      <c r="F366" s="143" t="str">
        <f t="shared" si="212"/>
        <v/>
      </c>
      <c r="G366" s="47" t="str">
        <f>IF(ISBLANK(OutputOsiris!B366),"",OutputOsiris!B366)</f>
        <v/>
      </c>
      <c r="H366" s="47">
        <f>IF(AND($AG$7&gt;0,OutputOsiris!$A366&lt;&gt;"9999999"),VLOOKUP(OutputOsiris!A366,$AD$9:$AG$1008,4,FALSE),"")</f>
        <v>0</v>
      </c>
      <c r="I366" s="47">
        <f t="shared" si="213"/>
        <v>0</v>
      </c>
      <c r="J366" s="47">
        <f>IF(AND($AL$7&gt;0,OutputOsiris!$A366&lt;&gt;"9999999"),VLOOKUP(OutputOsiris!A366,$AI$9:$AL$1008,4,FALSE),"")</f>
        <v>0</v>
      </c>
      <c r="K366" s="47">
        <f t="shared" si="214"/>
        <v>0</v>
      </c>
      <c r="L366" s="47" t="str">
        <f>IF(AND($AQ$7&gt;0,OutputOsiris!$A366&lt;&gt;"9999999"),VLOOKUP(OutputOsiris!A366,$AN$9:$AQ$1008,4,FALSE),"")</f>
        <v/>
      </c>
      <c r="M366" s="47" t="str">
        <f t="shared" si="215"/>
        <v/>
      </c>
      <c r="N366" s="47" t="str">
        <f>IF(AND($AV$7&gt;0,OutputOsiris!$A366&lt;&gt;"9999999"),VLOOKUP(OutputOsiris!A366,$AS$9:$AV$1008,4,FALSE),"")</f>
        <v/>
      </c>
      <c r="O366" s="47" t="str">
        <f t="shared" si="216"/>
        <v/>
      </c>
      <c r="P366" s="47" t="str">
        <f>IF(AND($BA$7&gt;0,OutputOsiris!$A366&lt;&gt;"9999999"),VLOOKUP(OutputOsiris!A366,$AX$9:$BA$1008,4,FALSE),"")</f>
        <v/>
      </c>
      <c r="Q366" s="47" t="str">
        <f t="shared" si="217"/>
        <v/>
      </c>
      <c r="R366" s="47" t="str">
        <f>IF(AND($BF$7&gt;0,OutputOsiris!$A366&lt;&gt;"9999999"),VLOOKUP(OutputOsiris!A366,$BC$9:$BF$1008,4,FALSE),"")</f>
        <v/>
      </c>
      <c r="S366" s="47" t="str">
        <f t="shared" si="218"/>
        <v/>
      </c>
      <c r="T366" s="47" t="str">
        <f>IF(AND($BK$7&gt;0,OutputOsiris!$A366&lt;&gt;"9999999"),VLOOKUP(OutputOsiris!A366,$BH$9:$BK$1008,4,FALSE),"")</f>
        <v/>
      </c>
      <c r="U366" s="47" t="str">
        <f t="shared" si="219"/>
        <v/>
      </c>
      <c r="V366" s="47" t="str">
        <f>IF(AND($BP$7&gt;0,OutputOsiris!$A366&lt;&gt;"9999999"),VLOOKUP(OutputOsiris!A366,$BM$9:$BP$1008,4,FALSE),"")</f>
        <v/>
      </c>
      <c r="W366" s="47" t="str">
        <f t="shared" si="220"/>
        <v/>
      </c>
      <c r="X366" s="47" t="str">
        <f>IF(AND($BU$7&gt;0,OutputOsiris!$A366&lt;&gt;"9999999"),VLOOKUP(OutputOsiris!A366,$BR$9:$BU$1008,4,FALSE),"")</f>
        <v/>
      </c>
      <c r="Y366" s="47" t="str">
        <f t="shared" si="221"/>
        <v/>
      </c>
      <c r="Z366" s="47" t="str">
        <f>IF(AND($BZ$7&gt;0,OutputOsiris!$A366&lt;&gt;"9999999"),VLOOKUP(OutputOsiris!A366,$BW$9:$BZ$1008,4,FALSE),"")</f>
        <v/>
      </c>
      <c r="AA366" s="47" t="str">
        <f t="shared" si="222"/>
        <v/>
      </c>
      <c r="AB366" s="47">
        <f t="shared" si="223"/>
        <v>0</v>
      </c>
      <c r="AC366" s="47">
        <f t="shared" si="224"/>
        <v>0</v>
      </c>
      <c r="AD366" s="47" t="str">
        <f t="shared" si="225"/>
        <v/>
      </c>
      <c r="AE366" s="48" t="str">
        <f>IF(ISBLANK(AF366),"",VLOOKUP(AD366,OutputOsiris!$A$9:$A$1008,1,FALSE))</f>
        <v/>
      </c>
      <c r="AF366" s="111"/>
      <c r="AG366" s="78"/>
      <c r="AH366" s="148" t="str">
        <f t="shared" si="199"/>
        <v/>
      </c>
      <c r="AI366" s="47" t="str">
        <f t="shared" si="226"/>
        <v/>
      </c>
      <c r="AJ366" s="48" t="str">
        <f>IF(ISBLANK(AK366),"",VLOOKUP(AI366,OutputOsiris!$A$9:$A$1008,1,FALSE))</f>
        <v/>
      </c>
      <c r="AK366" s="112"/>
      <c r="AL366" s="78"/>
      <c r="AM366" s="148" t="str">
        <f t="shared" si="200"/>
        <v/>
      </c>
      <c r="AN366" s="47" t="str">
        <f t="shared" si="227"/>
        <v/>
      </c>
      <c r="AO366" s="48" t="str">
        <f>IF(ISBLANK(AP366),"",VLOOKUP(AN366,OutputOsiris!$A$9:$A$1008,1,FALSE))</f>
        <v/>
      </c>
      <c r="AP366" s="111"/>
      <c r="AQ366" s="78"/>
      <c r="AR366" s="148" t="str">
        <f t="shared" si="201"/>
        <v/>
      </c>
      <c r="AS366" s="47" t="str">
        <f t="shared" si="228"/>
        <v/>
      </c>
      <c r="AT366" s="48" t="str">
        <f>IF(ISBLANK(AU366),"",VLOOKUP(AS366,OutputOsiris!$A$9:$A$1008,1,FALSE))</f>
        <v/>
      </c>
      <c r="AU366" s="111"/>
      <c r="AV366" s="78"/>
      <c r="AW366" s="148" t="str">
        <f t="shared" si="202"/>
        <v/>
      </c>
      <c r="AX366" s="47" t="str">
        <f t="shared" si="229"/>
        <v/>
      </c>
      <c r="AY366" s="48" t="str">
        <f>IF(ISBLANK(AZ366),"",VLOOKUP(AX366,OutputOsiris!$A$9:$A$1008,1,FALSE))</f>
        <v/>
      </c>
      <c r="AZ366" s="111"/>
      <c r="BA366" s="78"/>
      <c r="BB366" s="148" t="str">
        <f t="shared" si="203"/>
        <v/>
      </c>
      <c r="BC366" s="47" t="str">
        <f t="shared" si="230"/>
        <v/>
      </c>
      <c r="BD366" s="48" t="str">
        <f>IF(ISBLANK(BE366),"",VLOOKUP(BC366,OutputOsiris!$A$9:$A$1008,1,FALSE))</f>
        <v/>
      </c>
      <c r="BE366" s="111"/>
      <c r="BF366" s="78"/>
      <c r="BG366" s="148" t="str">
        <f t="shared" si="204"/>
        <v/>
      </c>
      <c r="BH366" s="47" t="str">
        <f t="shared" si="231"/>
        <v/>
      </c>
      <c r="BI366" s="48" t="str">
        <f>IF(ISBLANK(BJ366),"",VLOOKUP(BH366,OutputOsiris!$A$9:$A$1008,1,FALSE))</f>
        <v/>
      </c>
      <c r="BJ366" s="111"/>
      <c r="BK366" s="78"/>
      <c r="BL366" s="148" t="str">
        <f t="shared" si="205"/>
        <v/>
      </c>
      <c r="BM366" s="47" t="str">
        <f t="shared" si="232"/>
        <v/>
      </c>
      <c r="BN366" s="48" t="str">
        <f>IF(ISBLANK(BO366),"",VLOOKUP(BM366,OutputOsiris!$A$9:$A$1008,1,FALSE))</f>
        <v/>
      </c>
      <c r="BO366" s="111"/>
      <c r="BP366" s="78"/>
      <c r="BQ366" s="148" t="str">
        <f t="shared" si="206"/>
        <v/>
      </c>
      <c r="BR366" s="47" t="str">
        <f t="shared" si="233"/>
        <v/>
      </c>
      <c r="BS366" s="48" t="str">
        <f>IF(ISBLANK(BT366),"",VLOOKUP(BR366,OutputOsiris!$A$9:$A$1008,1,FALSE))</f>
        <v/>
      </c>
      <c r="BT366" s="111"/>
      <c r="BU366" s="78"/>
      <c r="BV366" s="148" t="str">
        <f t="shared" si="207"/>
        <v/>
      </c>
      <c r="BW366" s="47" t="str">
        <f t="shared" si="234"/>
        <v/>
      </c>
      <c r="BX366" s="48" t="str">
        <f>IF(ISBLANK(BY366),"",VLOOKUP(BW366,OutputOsiris!$A$9:$A$1008,1,FALSE))</f>
        <v/>
      </c>
      <c r="BY366" s="111"/>
      <c r="BZ366" s="78"/>
      <c r="CA366" s="148" t="str">
        <f t="shared" si="208"/>
        <v/>
      </c>
    </row>
    <row r="367" spans="1:79" x14ac:dyDescent="0.2">
      <c r="A367" s="47" t="str">
        <f>IF($H$1="Score",IF(OutputOsiris!A367&lt;&gt;"9999999",OutputOsiris!A367,""),"")</f>
        <v/>
      </c>
      <c r="B367" s="76" t="str">
        <f t="shared" si="209"/>
        <v/>
      </c>
      <c r="C367" s="143" t="str">
        <f t="shared" si="210"/>
        <v/>
      </c>
      <c r="D367" s="47" t="str">
        <f>IF($H$1="Cijfer",IF(OutputOsiris!A367&lt;&gt;"9999999",OutputOsiris!A367,""),"")</f>
        <v/>
      </c>
      <c r="E367" s="76" t="str">
        <f t="shared" si="211"/>
        <v/>
      </c>
      <c r="F367" s="143" t="str">
        <f t="shared" si="212"/>
        <v/>
      </c>
      <c r="G367" s="47" t="str">
        <f>IF(ISBLANK(OutputOsiris!B367),"",OutputOsiris!B367)</f>
        <v/>
      </c>
      <c r="H367" s="47">
        <f>IF(AND($AG$7&gt;0,OutputOsiris!$A367&lt;&gt;"9999999"),VLOOKUP(OutputOsiris!A367,$AD$9:$AG$1008,4,FALSE),"")</f>
        <v>0</v>
      </c>
      <c r="I367" s="47">
        <f t="shared" si="213"/>
        <v>0</v>
      </c>
      <c r="J367" s="47">
        <f>IF(AND($AL$7&gt;0,OutputOsiris!$A367&lt;&gt;"9999999"),VLOOKUP(OutputOsiris!A367,$AI$9:$AL$1008,4,FALSE),"")</f>
        <v>0</v>
      </c>
      <c r="K367" s="47">
        <f t="shared" si="214"/>
        <v>0</v>
      </c>
      <c r="L367" s="47" t="str">
        <f>IF(AND($AQ$7&gt;0,OutputOsiris!$A367&lt;&gt;"9999999"),VLOOKUP(OutputOsiris!A367,$AN$9:$AQ$1008,4,FALSE),"")</f>
        <v/>
      </c>
      <c r="M367" s="47" t="str">
        <f t="shared" si="215"/>
        <v/>
      </c>
      <c r="N367" s="47" t="str">
        <f>IF(AND($AV$7&gt;0,OutputOsiris!$A367&lt;&gt;"9999999"),VLOOKUP(OutputOsiris!A367,$AS$9:$AV$1008,4,FALSE),"")</f>
        <v/>
      </c>
      <c r="O367" s="47" t="str">
        <f t="shared" si="216"/>
        <v/>
      </c>
      <c r="P367" s="47" t="str">
        <f>IF(AND($BA$7&gt;0,OutputOsiris!$A367&lt;&gt;"9999999"),VLOOKUP(OutputOsiris!A367,$AX$9:$BA$1008,4,FALSE),"")</f>
        <v/>
      </c>
      <c r="Q367" s="47" t="str">
        <f t="shared" si="217"/>
        <v/>
      </c>
      <c r="R367" s="47" t="str">
        <f>IF(AND($BF$7&gt;0,OutputOsiris!$A367&lt;&gt;"9999999"),VLOOKUP(OutputOsiris!A367,$BC$9:$BF$1008,4,FALSE),"")</f>
        <v/>
      </c>
      <c r="S367" s="47" t="str">
        <f t="shared" si="218"/>
        <v/>
      </c>
      <c r="T367" s="47" t="str">
        <f>IF(AND($BK$7&gt;0,OutputOsiris!$A367&lt;&gt;"9999999"),VLOOKUP(OutputOsiris!A367,$BH$9:$BK$1008,4,FALSE),"")</f>
        <v/>
      </c>
      <c r="U367" s="47" t="str">
        <f t="shared" si="219"/>
        <v/>
      </c>
      <c r="V367" s="47" t="str">
        <f>IF(AND($BP$7&gt;0,OutputOsiris!$A367&lt;&gt;"9999999"),VLOOKUP(OutputOsiris!A367,$BM$9:$BP$1008,4,FALSE),"")</f>
        <v/>
      </c>
      <c r="W367" s="47" t="str">
        <f t="shared" si="220"/>
        <v/>
      </c>
      <c r="X367" s="47" t="str">
        <f>IF(AND($BU$7&gt;0,OutputOsiris!$A367&lt;&gt;"9999999"),VLOOKUP(OutputOsiris!A367,$BR$9:$BU$1008,4,FALSE),"")</f>
        <v/>
      </c>
      <c r="Y367" s="47" t="str">
        <f t="shared" si="221"/>
        <v/>
      </c>
      <c r="Z367" s="47" t="str">
        <f>IF(AND($BZ$7&gt;0,OutputOsiris!$A367&lt;&gt;"9999999"),VLOOKUP(OutputOsiris!A367,$BW$9:$BZ$1008,4,FALSE),"")</f>
        <v/>
      </c>
      <c r="AA367" s="47" t="str">
        <f t="shared" si="222"/>
        <v/>
      </c>
      <c r="AB367" s="47">
        <f t="shared" si="223"/>
        <v>0</v>
      </c>
      <c r="AC367" s="47">
        <f t="shared" si="224"/>
        <v>0</v>
      </c>
      <c r="AD367" s="47" t="str">
        <f t="shared" si="225"/>
        <v/>
      </c>
      <c r="AE367" s="48" t="str">
        <f>IF(ISBLANK(AF367),"",VLOOKUP(AD367,OutputOsiris!$A$9:$A$1008,1,FALSE))</f>
        <v/>
      </c>
      <c r="AF367" s="111"/>
      <c r="AG367" s="78"/>
      <c r="AH367" s="148" t="str">
        <f t="shared" si="199"/>
        <v/>
      </c>
      <c r="AI367" s="47" t="str">
        <f t="shared" si="226"/>
        <v/>
      </c>
      <c r="AJ367" s="48" t="str">
        <f>IF(ISBLANK(AK367),"",VLOOKUP(AI367,OutputOsiris!$A$9:$A$1008,1,FALSE))</f>
        <v/>
      </c>
      <c r="AK367" s="112"/>
      <c r="AL367" s="78"/>
      <c r="AM367" s="148" t="str">
        <f t="shared" si="200"/>
        <v/>
      </c>
      <c r="AN367" s="47" t="str">
        <f t="shared" si="227"/>
        <v/>
      </c>
      <c r="AO367" s="48" t="str">
        <f>IF(ISBLANK(AP367),"",VLOOKUP(AN367,OutputOsiris!$A$9:$A$1008,1,FALSE))</f>
        <v/>
      </c>
      <c r="AP367" s="111"/>
      <c r="AQ367" s="78"/>
      <c r="AR367" s="148" t="str">
        <f t="shared" si="201"/>
        <v/>
      </c>
      <c r="AS367" s="47" t="str">
        <f t="shared" si="228"/>
        <v/>
      </c>
      <c r="AT367" s="48" t="str">
        <f>IF(ISBLANK(AU367),"",VLOOKUP(AS367,OutputOsiris!$A$9:$A$1008,1,FALSE))</f>
        <v/>
      </c>
      <c r="AU367" s="111"/>
      <c r="AV367" s="78"/>
      <c r="AW367" s="148" t="str">
        <f t="shared" si="202"/>
        <v/>
      </c>
      <c r="AX367" s="47" t="str">
        <f t="shared" si="229"/>
        <v/>
      </c>
      <c r="AY367" s="48" t="str">
        <f>IF(ISBLANK(AZ367),"",VLOOKUP(AX367,OutputOsiris!$A$9:$A$1008,1,FALSE))</f>
        <v/>
      </c>
      <c r="AZ367" s="111"/>
      <c r="BA367" s="78"/>
      <c r="BB367" s="148" t="str">
        <f t="shared" si="203"/>
        <v/>
      </c>
      <c r="BC367" s="47" t="str">
        <f t="shared" si="230"/>
        <v/>
      </c>
      <c r="BD367" s="48" t="str">
        <f>IF(ISBLANK(BE367),"",VLOOKUP(BC367,OutputOsiris!$A$9:$A$1008,1,FALSE))</f>
        <v/>
      </c>
      <c r="BE367" s="111"/>
      <c r="BF367" s="78"/>
      <c r="BG367" s="148" t="str">
        <f t="shared" si="204"/>
        <v/>
      </c>
      <c r="BH367" s="47" t="str">
        <f t="shared" si="231"/>
        <v/>
      </c>
      <c r="BI367" s="48" t="str">
        <f>IF(ISBLANK(BJ367),"",VLOOKUP(BH367,OutputOsiris!$A$9:$A$1008,1,FALSE))</f>
        <v/>
      </c>
      <c r="BJ367" s="111"/>
      <c r="BK367" s="78"/>
      <c r="BL367" s="148" t="str">
        <f t="shared" si="205"/>
        <v/>
      </c>
      <c r="BM367" s="47" t="str">
        <f t="shared" si="232"/>
        <v/>
      </c>
      <c r="BN367" s="48" t="str">
        <f>IF(ISBLANK(BO367),"",VLOOKUP(BM367,OutputOsiris!$A$9:$A$1008,1,FALSE))</f>
        <v/>
      </c>
      <c r="BO367" s="111"/>
      <c r="BP367" s="78"/>
      <c r="BQ367" s="148" t="str">
        <f t="shared" si="206"/>
        <v/>
      </c>
      <c r="BR367" s="47" t="str">
        <f t="shared" si="233"/>
        <v/>
      </c>
      <c r="BS367" s="48" t="str">
        <f>IF(ISBLANK(BT367),"",VLOOKUP(BR367,OutputOsiris!$A$9:$A$1008,1,FALSE))</f>
        <v/>
      </c>
      <c r="BT367" s="111"/>
      <c r="BU367" s="78"/>
      <c r="BV367" s="148" t="str">
        <f t="shared" si="207"/>
        <v/>
      </c>
      <c r="BW367" s="47" t="str">
        <f t="shared" si="234"/>
        <v/>
      </c>
      <c r="BX367" s="48" t="str">
        <f>IF(ISBLANK(BY367),"",VLOOKUP(BW367,OutputOsiris!$A$9:$A$1008,1,FALSE))</f>
        <v/>
      </c>
      <c r="BY367" s="111"/>
      <c r="BZ367" s="78"/>
      <c r="CA367" s="148" t="str">
        <f t="shared" si="208"/>
        <v/>
      </c>
    </row>
    <row r="368" spans="1:79" x14ac:dyDescent="0.2">
      <c r="A368" s="47" t="str">
        <f>IF($H$1="Score",IF(OutputOsiris!A368&lt;&gt;"9999999",OutputOsiris!A368,""),"")</f>
        <v/>
      </c>
      <c r="B368" s="76" t="str">
        <f t="shared" si="209"/>
        <v/>
      </c>
      <c r="C368" s="143" t="str">
        <f t="shared" si="210"/>
        <v/>
      </c>
      <c r="D368" s="47" t="str">
        <f>IF($H$1="Cijfer",IF(OutputOsiris!A368&lt;&gt;"9999999",OutputOsiris!A368,""),"")</f>
        <v/>
      </c>
      <c r="E368" s="76" t="str">
        <f t="shared" si="211"/>
        <v/>
      </c>
      <c r="F368" s="143" t="str">
        <f t="shared" si="212"/>
        <v/>
      </c>
      <c r="G368" s="47" t="str">
        <f>IF(ISBLANK(OutputOsiris!B368),"",OutputOsiris!B368)</f>
        <v/>
      </c>
      <c r="H368" s="47">
        <f>IF(AND($AG$7&gt;0,OutputOsiris!$A368&lt;&gt;"9999999"),VLOOKUP(OutputOsiris!A368,$AD$9:$AG$1008,4,FALSE),"")</f>
        <v>0</v>
      </c>
      <c r="I368" s="47">
        <f t="shared" si="213"/>
        <v>0</v>
      </c>
      <c r="J368" s="47">
        <f>IF(AND($AL$7&gt;0,OutputOsiris!$A368&lt;&gt;"9999999"),VLOOKUP(OutputOsiris!A368,$AI$9:$AL$1008,4,FALSE),"")</f>
        <v>0</v>
      </c>
      <c r="K368" s="47">
        <f t="shared" si="214"/>
        <v>0</v>
      </c>
      <c r="L368" s="47" t="str">
        <f>IF(AND($AQ$7&gt;0,OutputOsiris!$A368&lt;&gt;"9999999"),VLOOKUP(OutputOsiris!A368,$AN$9:$AQ$1008,4,FALSE),"")</f>
        <v/>
      </c>
      <c r="M368" s="47" t="str">
        <f t="shared" si="215"/>
        <v/>
      </c>
      <c r="N368" s="47" t="str">
        <f>IF(AND($AV$7&gt;0,OutputOsiris!$A368&lt;&gt;"9999999"),VLOOKUP(OutputOsiris!A368,$AS$9:$AV$1008,4,FALSE),"")</f>
        <v/>
      </c>
      <c r="O368" s="47" t="str">
        <f t="shared" si="216"/>
        <v/>
      </c>
      <c r="P368" s="47" t="str">
        <f>IF(AND($BA$7&gt;0,OutputOsiris!$A368&lt;&gt;"9999999"),VLOOKUP(OutputOsiris!A368,$AX$9:$BA$1008,4,FALSE),"")</f>
        <v/>
      </c>
      <c r="Q368" s="47" t="str">
        <f t="shared" si="217"/>
        <v/>
      </c>
      <c r="R368" s="47" t="str">
        <f>IF(AND($BF$7&gt;0,OutputOsiris!$A368&lt;&gt;"9999999"),VLOOKUP(OutputOsiris!A368,$BC$9:$BF$1008,4,FALSE),"")</f>
        <v/>
      </c>
      <c r="S368" s="47" t="str">
        <f t="shared" si="218"/>
        <v/>
      </c>
      <c r="T368" s="47" t="str">
        <f>IF(AND($BK$7&gt;0,OutputOsiris!$A368&lt;&gt;"9999999"),VLOOKUP(OutputOsiris!A368,$BH$9:$BK$1008,4,FALSE),"")</f>
        <v/>
      </c>
      <c r="U368" s="47" t="str">
        <f t="shared" si="219"/>
        <v/>
      </c>
      <c r="V368" s="47" t="str">
        <f>IF(AND($BP$7&gt;0,OutputOsiris!$A368&lt;&gt;"9999999"),VLOOKUP(OutputOsiris!A368,$BM$9:$BP$1008,4,FALSE),"")</f>
        <v/>
      </c>
      <c r="W368" s="47" t="str">
        <f t="shared" si="220"/>
        <v/>
      </c>
      <c r="X368" s="47" t="str">
        <f>IF(AND($BU$7&gt;0,OutputOsiris!$A368&lt;&gt;"9999999"),VLOOKUP(OutputOsiris!A368,$BR$9:$BU$1008,4,FALSE),"")</f>
        <v/>
      </c>
      <c r="Y368" s="47" t="str">
        <f t="shared" si="221"/>
        <v/>
      </c>
      <c r="Z368" s="47" t="str">
        <f>IF(AND($BZ$7&gt;0,OutputOsiris!$A368&lt;&gt;"9999999"),VLOOKUP(OutputOsiris!A368,$BW$9:$BZ$1008,4,FALSE),"")</f>
        <v/>
      </c>
      <c r="AA368" s="47" t="str">
        <f t="shared" si="222"/>
        <v/>
      </c>
      <c r="AB368" s="47">
        <f t="shared" si="223"/>
        <v>0</v>
      </c>
      <c r="AC368" s="47">
        <f t="shared" si="224"/>
        <v>0</v>
      </c>
      <c r="AD368" s="47" t="str">
        <f t="shared" si="225"/>
        <v/>
      </c>
      <c r="AE368" s="48" t="str">
        <f>IF(ISBLANK(AF368),"",VLOOKUP(AD368,OutputOsiris!$A$9:$A$1008,1,FALSE))</f>
        <v/>
      </c>
      <c r="AF368" s="111"/>
      <c r="AG368" s="78"/>
      <c r="AH368" s="148" t="str">
        <f t="shared" si="199"/>
        <v/>
      </c>
      <c r="AI368" s="47" t="str">
        <f t="shared" si="226"/>
        <v/>
      </c>
      <c r="AJ368" s="48" t="str">
        <f>IF(ISBLANK(AK368),"",VLOOKUP(AI368,OutputOsiris!$A$9:$A$1008,1,FALSE))</f>
        <v/>
      </c>
      <c r="AK368" s="112"/>
      <c r="AL368" s="78"/>
      <c r="AM368" s="148" t="str">
        <f t="shared" si="200"/>
        <v/>
      </c>
      <c r="AN368" s="47" t="str">
        <f t="shared" si="227"/>
        <v/>
      </c>
      <c r="AO368" s="48" t="str">
        <f>IF(ISBLANK(AP368),"",VLOOKUP(AN368,OutputOsiris!$A$9:$A$1008,1,FALSE))</f>
        <v/>
      </c>
      <c r="AP368" s="111"/>
      <c r="AQ368" s="78"/>
      <c r="AR368" s="148" t="str">
        <f t="shared" si="201"/>
        <v/>
      </c>
      <c r="AS368" s="47" t="str">
        <f t="shared" si="228"/>
        <v/>
      </c>
      <c r="AT368" s="48" t="str">
        <f>IF(ISBLANK(AU368),"",VLOOKUP(AS368,OutputOsiris!$A$9:$A$1008,1,FALSE))</f>
        <v/>
      </c>
      <c r="AU368" s="111"/>
      <c r="AV368" s="78"/>
      <c r="AW368" s="148" t="str">
        <f t="shared" si="202"/>
        <v/>
      </c>
      <c r="AX368" s="47" t="str">
        <f t="shared" si="229"/>
        <v/>
      </c>
      <c r="AY368" s="48" t="str">
        <f>IF(ISBLANK(AZ368),"",VLOOKUP(AX368,OutputOsiris!$A$9:$A$1008,1,FALSE))</f>
        <v/>
      </c>
      <c r="AZ368" s="111"/>
      <c r="BA368" s="78"/>
      <c r="BB368" s="148" t="str">
        <f t="shared" si="203"/>
        <v/>
      </c>
      <c r="BC368" s="47" t="str">
        <f t="shared" si="230"/>
        <v/>
      </c>
      <c r="BD368" s="48" t="str">
        <f>IF(ISBLANK(BE368),"",VLOOKUP(BC368,OutputOsiris!$A$9:$A$1008,1,FALSE))</f>
        <v/>
      </c>
      <c r="BE368" s="111"/>
      <c r="BF368" s="78"/>
      <c r="BG368" s="148" t="str">
        <f t="shared" si="204"/>
        <v/>
      </c>
      <c r="BH368" s="47" t="str">
        <f t="shared" si="231"/>
        <v/>
      </c>
      <c r="BI368" s="48" t="str">
        <f>IF(ISBLANK(BJ368),"",VLOOKUP(BH368,OutputOsiris!$A$9:$A$1008,1,FALSE))</f>
        <v/>
      </c>
      <c r="BJ368" s="111"/>
      <c r="BK368" s="78"/>
      <c r="BL368" s="148" t="str">
        <f t="shared" si="205"/>
        <v/>
      </c>
      <c r="BM368" s="47" t="str">
        <f t="shared" si="232"/>
        <v/>
      </c>
      <c r="BN368" s="48" t="str">
        <f>IF(ISBLANK(BO368),"",VLOOKUP(BM368,OutputOsiris!$A$9:$A$1008,1,FALSE))</f>
        <v/>
      </c>
      <c r="BO368" s="111"/>
      <c r="BP368" s="78"/>
      <c r="BQ368" s="148" t="str">
        <f t="shared" si="206"/>
        <v/>
      </c>
      <c r="BR368" s="47" t="str">
        <f t="shared" si="233"/>
        <v/>
      </c>
      <c r="BS368" s="48" t="str">
        <f>IF(ISBLANK(BT368),"",VLOOKUP(BR368,OutputOsiris!$A$9:$A$1008,1,FALSE))</f>
        <v/>
      </c>
      <c r="BT368" s="111"/>
      <c r="BU368" s="78"/>
      <c r="BV368" s="148" t="str">
        <f t="shared" si="207"/>
        <v/>
      </c>
      <c r="BW368" s="47" t="str">
        <f t="shared" si="234"/>
        <v/>
      </c>
      <c r="BX368" s="48" t="str">
        <f>IF(ISBLANK(BY368),"",VLOOKUP(BW368,OutputOsiris!$A$9:$A$1008,1,FALSE))</f>
        <v/>
      </c>
      <c r="BY368" s="111"/>
      <c r="BZ368" s="78"/>
      <c r="CA368" s="148" t="str">
        <f t="shared" si="208"/>
        <v/>
      </c>
    </row>
    <row r="369" spans="1:79" x14ac:dyDescent="0.2">
      <c r="A369" s="47" t="str">
        <f>IF($H$1="Score",IF(OutputOsiris!A369&lt;&gt;"9999999",OutputOsiris!A369,""),"")</f>
        <v/>
      </c>
      <c r="B369" s="76" t="str">
        <f t="shared" si="209"/>
        <v/>
      </c>
      <c r="C369" s="143" t="str">
        <f t="shared" si="210"/>
        <v/>
      </c>
      <c r="D369" s="47" t="str">
        <f>IF($H$1="Cijfer",IF(OutputOsiris!A369&lt;&gt;"9999999",OutputOsiris!A369,""),"")</f>
        <v/>
      </c>
      <c r="E369" s="76" t="str">
        <f t="shared" si="211"/>
        <v/>
      </c>
      <c r="F369" s="143" t="str">
        <f t="shared" si="212"/>
        <v/>
      </c>
      <c r="G369" s="47" t="str">
        <f>IF(ISBLANK(OutputOsiris!B369),"",OutputOsiris!B369)</f>
        <v/>
      </c>
      <c r="H369" s="47">
        <f>IF(AND($AG$7&gt;0,OutputOsiris!$A369&lt;&gt;"9999999"),VLOOKUP(OutputOsiris!A369,$AD$9:$AG$1008,4,FALSE),"")</f>
        <v>0</v>
      </c>
      <c r="I369" s="47">
        <f t="shared" si="213"/>
        <v>0</v>
      </c>
      <c r="J369" s="47">
        <f>IF(AND($AL$7&gt;0,OutputOsiris!$A369&lt;&gt;"9999999"),VLOOKUP(OutputOsiris!A369,$AI$9:$AL$1008,4,FALSE),"")</f>
        <v>0</v>
      </c>
      <c r="K369" s="47">
        <f t="shared" si="214"/>
        <v>0</v>
      </c>
      <c r="L369" s="47" t="str">
        <f>IF(AND($AQ$7&gt;0,OutputOsiris!$A369&lt;&gt;"9999999"),VLOOKUP(OutputOsiris!A369,$AN$9:$AQ$1008,4,FALSE),"")</f>
        <v/>
      </c>
      <c r="M369" s="47" t="str">
        <f t="shared" si="215"/>
        <v/>
      </c>
      <c r="N369" s="47" t="str">
        <f>IF(AND($AV$7&gt;0,OutputOsiris!$A369&lt;&gt;"9999999"),VLOOKUP(OutputOsiris!A369,$AS$9:$AV$1008,4,FALSE),"")</f>
        <v/>
      </c>
      <c r="O369" s="47" t="str">
        <f t="shared" si="216"/>
        <v/>
      </c>
      <c r="P369" s="47" t="str">
        <f>IF(AND($BA$7&gt;0,OutputOsiris!$A369&lt;&gt;"9999999"),VLOOKUP(OutputOsiris!A369,$AX$9:$BA$1008,4,FALSE),"")</f>
        <v/>
      </c>
      <c r="Q369" s="47" t="str">
        <f t="shared" si="217"/>
        <v/>
      </c>
      <c r="R369" s="47" t="str">
        <f>IF(AND($BF$7&gt;0,OutputOsiris!$A369&lt;&gt;"9999999"),VLOOKUP(OutputOsiris!A369,$BC$9:$BF$1008,4,FALSE),"")</f>
        <v/>
      </c>
      <c r="S369" s="47" t="str">
        <f t="shared" si="218"/>
        <v/>
      </c>
      <c r="T369" s="47" t="str">
        <f>IF(AND($BK$7&gt;0,OutputOsiris!$A369&lt;&gt;"9999999"),VLOOKUP(OutputOsiris!A369,$BH$9:$BK$1008,4,FALSE),"")</f>
        <v/>
      </c>
      <c r="U369" s="47" t="str">
        <f t="shared" si="219"/>
        <v/>
      </c>
      <c r="V369" s="47" t="str">
        <f>IF(AND($BP$7&gt;0,OutputOsiris!$A369&lt;&gt;"9999999"),VLOOKUP(OutputOsiris!A369,$BM$9:$BP$1008,4,FALSE),"")</f>
        <v/>
      </c>
      <c r="W369" s="47" t="str">
        <f t="shared" si="220"/>
        <v/>
      </c>
      <c r="X369" s="47" t="str">
        <f>IF(AND($BU$7&gt;0,OutputOsiris!$A369&lt;&gt;"9999999"),VLOOKUP(OutputOsiris!A369,$BR$9:$BU$1008,4,FALSE),"")</f>
        <v/>
      </c>
      <c r="Y369" s="47" t="str">
        <f t="shared" si="221"/>
        <v/>
      </c>
      <c r="Z369" s="47" t="str">
        <f>IF(AND($BZ$7&gt;0,OutputOsiris!$A369&lt;&gt;"9999999"),VLOOKUP(OutputOsiris!A369,$BW$9:$BZ$1008,4,FALSE),"")</f>
        <v/>
      </c>
      <c r="AA369" s="47" t="str">
        <f t="shared" si="222"/>
        <v/>
      </c>
      <c r="AB369" s="47">
        <f t="shared" si="223"/>
        <v>0</v>
      </c>
      <c r="AC369" s="47">
        <f t="shared" si="224"/>
        <v>0</v>
      </c>
      <c r="AD369" s="47" t="str">
        <f t="shared" si="225"/>
        <v/>
      </c>
      <c r="AE369" s="48" t="str">
        <f>IF(ISBLANK(AF369),"",VLOOKUP(AD369,OutputOsiris!$A$9:$A$1008,1,FALSE))</f>
        <v/>
      </c>
      <c r="AF369" s="111"/>
      <c r="AG369" s="78"/>
      <c r="AH369" s="148" t="str">
        <f t="shared" si="199"/>
        <v/>
      </c>
      <c r="AI369" s="47" t="str">
        <f t="shared" si="226"/>
        <v/>
      </c>
      <c r="AJ369" s="48" t="str">
        <f>IF(ISBLANK(AK369),"",VLOOKUP(AI369,OutputOsiris!$A$9:$A$1008,1,FALSE))</f>
        <v/>
      </c>
      <c r="AK369" s="112"/>
      <c r="AL369" s="78"/>
      <c r="AM369" s="148" t="str">
        <f t="shared" si="200"/>
        <v/>
      </c>
      <c r="AN369" s="47" t="str">
        <f t="shared" si="227"/>
        <v/>
      </c>
      <c r="AO369" s="48" t="str">
        <f>IF(ISBLANK(AP369),"",VLOOKUP(AN369,OutputOsiris!$A$9:$A$1008,1,FALSE))</f>
        <v/>
      </c>
      <c r="AP369" s="111"/>
      <c r="AQ369" s="78"/>
      <c r="AR369" s="148" t="str">
        <f t="shared" si="201"/>
        <v/>
      </c>
      <c r="AS369" s="47" t="str">
        <f t="shared" si="228"/>
        <v/>
      </c>
      <c r="AT369" s="48" t="str">
        <f>IF(ISBLANK(AU369),"",VLOOKUP(AS369,OutputOsiris!$A$9:$A$1008,1,FALSE))</f>
        <v/>
      </c>
      <c r="AU369" s="111"/>
      <c r="AV369" s="78"/>
      <c r="AW369" s="148" t="str">
        <f t="shared" si="202"/>
        <v/>
      </c>
      <c r="AX369" s="47" t="str">
        <f t="shared" si="229"/>
        <v/>
      </c>
      <c r="AY369" s="48" t="str">
        <f>IF(ISBLANK(AZ369),"",VLOOKUP(AX369,OutputOsiris!$A$9:$A$1008,1,FALSE))</f>
        <v/>
      </c>
      <c r="AZ369" s="111"/>
      <c r="BA369" s="78"/>
      <c r="BB369" s="148" t="str">
        <f t="shared" si="203"/>
        <v/>
      </c>
      <c r="BC369" s="47" t="str">
        <f t="shared" si="230"/>
        <v/>
      </c>
      <c r="BD369" s="48" t="str">
        <f>IF(ISBLANK(BE369),"",VLOOKUP(BC369,OutputOsiris!$A$9:$A$1008,1,FALSE))</f>
        <v/>
      </c>
      <c r="BE369" s="111"/>
      <c r="BF369" s="78"/>
      <c r="BG369" s="148" t="str">
        <f t="shared" si="204"/>
        <v/>
      </c>
      <c r="BH369" s="47" t="str">
        <f t="shared" si="231"/>
        <v/>
      </c>
      <c r="BI369" s="48" t="str">
        <f>IF(ISBLANK(BJ369),"",VLOOKUP(BH369,OutputOsiris!$A$9:$A$1008,1,FALSE))</f>
        <v/>
      </c>
      <c r="BJ369" s="111"/>
      <c r="BK369" s="78"/>
      <c r="BL369" s="148" t="str">
        <f t="shared" si="205"/>
        <v/>
      </c>
      <c r="BM369" s="47" t="str">
        <f t="shared" si="232"/>
        <v/>
      </c>
      <c r="BN369" s="48" t="str">
        <f>IF(ISBLANK(BO369),"",VLOOKUP(BM369,OutputOsiris!$A$9:$A$1008,1,FALSE))</f>
        <v/>
      </c>
      <c r="BO369" s="111"/>
      <c r="BP369" s="78"/>
      <c r="BQ369" s="148" t="str">
        <f t="shared" si="206"/>
        <v/>
      </c>
      <c r="BR369" s="47" t="str">
        <f t="shared" si="233"/>
        <v/>
      </c>
      <c r="BS369" s="48" t="str">
        <f>IF(ISBLANK(BT369),"",VLOOKUP(BR369,OutputOsiris!$A$9:$A$1008,1,FALSE))</f>
        <v/>
      </c>
      <c r="BT369" s="111"/>
      <c r="BU369" s="78"/>
      <c r="BV369" s="148" t="str">
        <f t="shared" si="207"/>
        <v/>
      </c>
      <c r="BW369" s="47" t="str">
        <f t="shared" si="234"/>
        <v/>
      </c>
      <c r="BX369" s="48" t="str">
        <f>IF(ISBLANK(BY369),"",VLOOKUP(BW369,OutputOsiris!$A$9:$A$1008,1,FALSE))</f>
        <v/>
      </c>
      <c r="BY369" s="111"/>
      <c r="BZ369" s="78"/>
      <c r="CA369" s="148" t="str">
        <f t="shared" si="208"/>
        <v/>
      </c>
    </row>
    <row r="370" spans="1:79" x14ac:dyDescent="0.2">
      <c r="A370" s="47" t="str">
        <f>IF($H$1="Score",IF(OutputOsiris!A370&lt;&gt;"9999999",OutputOsiris!A370,""),"")</f>
        <v/>
      </c>
      <c r="B370" s="76" t="str">
        <f t="shared" si="209"/>
        <v/>
      </c>
      <c r="C370" s="143" t="str">
        <f t="shared" si="210"/>
        <v/>
      </c>
      <c r="D370" s="47" t="str">
        <f>IF($H$1="Cijfer",IF(OutputOsiris!A370&lt;&gt;"9999999",OutputOsiris!A370,""),"")</f>
        <v/>
      </c>
      <c r="E370" s="76" t="str">
        <f t="shared" si="211"/>
        <v/>
      </c>
      <c r="F370" s="143" t="str">
        <f t="shared" si="212"/>
        <v/>
      </c>
      <c r="G370" s="47" t="str">
        <f>IF(ISBLANK(OutputOsiris!B370),"",OutputOsiris!B370)</f>
        <v/>
      </c>
      <c r="H370" s="47">
        <f>IF(AND($AG$7&gt;0,OutputOsiris!$A370&lt;&gt;"9999999"),VLOOKUP(OutputOsiris!A370,$AD$9:$AG$1008,4,FALSE),"")</f>
        <v>0</v>
      </c>
      <c r="I370" s="47">
        <f t="shared" si="213"/>
        <v>0</v>
      </c>
      <c r="J370" s="47">
        <f>IF(AND($AL$7&gt;0,OutputOsiris!$A370&lt;&gt;"9999999"),VLOOKUP(OutputOsiris!A370,$AI$9:$AL$1008,4,FALSE),"")</f>
        <v>0</v>
      </c>
      <c r="K370" s="47">
        <f t="shared" si="214"/>
        <v>0</v>
      </c>
      <c r="L370" s="47" t="str">
        <f>IF(AND($AQ$7&gt;0,OutputOsiris!$A370&lt;&gt;"9999999"),VLOOKUP(OutputOsiris!A370,$AN$9:$AQ$1008,4,FALSE),"")</f>
        <v/>
      </c>
      <c r="M370" s="47" t="str">
        <f t="shared" si="215"/>
        <v/>
      </c>
      <c r="N370" s="47" t="str">
        <f>IF(AND($AV$7&gt;0,OutputOsiris!$A370&lt;&gt;"9999999"),VLOOKUP(OutputOsiris!A370,$AS$9:$AV$1008,4,FALSE),"")</f>
        <v/>
      </c>
      <c r="O370" s="47" t="str">
        <f t="shared" si="216"/>
        <v/>
      </c>
      <c r="P370" s="47" t="str">
        <f>IF(AND($BA$7&gt;0,OutputOsiris!$A370&lt;&gt;"9999999"),VLOOKUP(OutputOsiris!A370,$AX$9:$BA$1008,4,FALSE),"")</f>
        <v/>
      </c>
      <c r="Q370" s="47" t="str">
        <f t="shared" si="217"/>
        <v/>
      </c>
      <c r="R370" s="47" t="str">
        <f>IF(AND($BF$7&gt;0,OutputOsiris!$A370&lt;&gt;"9999999"),VLOOKUP(OutputOsiris!A370,$BC$9:$BF$1008,4,FALSE),"")</f>
        <v/>
      </c>
      <c r="S370" s="47" t="str">
        <f t="shared" si="218"/>
        <v/>
      </c>
      <c r="T370" s="47" t="str">
        <f>IF(AND($BK$7&gt;0,OutputOsiris!$A370&lt;&gt;"9999999"),VLOOKUP(OutputOsiris!A370,$BH$9:$BK$1008,4,FALSE),"")</f>
        <v/>
      </c>
      <c r="U370" s="47" t="str">
        <f t="shared" si="219"/>
        <v/>
      </c>
      <c r="V370" s="47" t="str">
        <f>IF(AND($BP$7&gt;0,OutputOsiris!$A370&lt;&gt;"9999999"),VLOOKUP(OutputOsiris!A370,$BM$9:$BP$1008,4,FALSE),"")</f>
        <v/>
      </c>
      <c r="W370" s="47" t="str">
        <f t="shared" si="220"/>
        <v/>
      </c>
      <c r="X370" s="47" t="str">
        <f>IF(AND($BU$7&gt;0,OutputOsiris!$A370&lt;&gt;"9999999"),VLOOKUP(OutputOsiris!A370,$BR$9:$BU$1008,4,FALSE),"")</f>
        <v/>
      </c>
      <c r="Y370" s="47" t="str">
        <f t="shared" si="221"/>
        <v/>
      </c>
      <c r="Z370" s="47" t="str">
        <f>IF(AND($BZ$7&gt;0,OutputOsiris!$A370&lt;&gt;"9999999"),VLOOKUP(OutputOsiris!A370,$BW$9:$BZ$1008,4,FALSE),"")</f>
        <v/>
      </c>
      <c r="AA370" s="47" t="str">
        <f t="shared" si="222"/>
        <v/>
      </c>
      <c r="AB370" s="47">
        <f t="shared" si="223"/>
        <v>0</v>
      </c>
      <c r="AC370" s="47">
        <f t="shared" si="224"/>
        <v>0</v>
      </c>
      <c r="AD370" s="47" t="str">
        <f t="shared" si="225"/>
        <v/>
      </c>
      <c r="AE370" s="48" t="str">
        <f>IF(ISBLANK(AF370),"",VLOOKUP(AD370,OutputOsiris!$A$9:$A$1008,1,FALSE))</f>
        <v/>
      </c>
      <c r="AF370" s="111"/>
      <c r="AG370" s="78"/>
      <c r="AH370" s="148" t="str">
        <f t="shared" si="199"/>
        <v/>
      </c>
      <c r="AI370" s="47" t="str">
        <f t="shared" si="226"/>
        <v/>
      </c>
      <c r="AJ370" s="48" t="str">
        <f>IF(ISBLANK(AK370),"",VLOOKUP(AI370,OutputOsiris!$A$9:$A$1008,1,FALSE))</f>
        <v/>
      </c>
      <c r="AK370" s="112"/>
      <c r="AL370" s="78"/>
      <c r="AM370" s="148" t="str">
        <f t="shared" si="200"/>
        <v/>
      </c>
      <c r="AN370" s="47" t="str">
        <f t="shared" si="227"/>
        <v/>
      </c>
      <c r="AO370" s="48" t="str">
        <f>IF(ISBLANK(AP370),"",VLOOKUP(AN370,OutputOsiris!$A$9:$A$1008,1,FALSE))</f>
        <v/>
      </c>
      <c r="AP370" s="111"/>
      <c r="AQ370" s="78"/>
      <c r="AR370" s="148" t="str">
        <f t="shared" si="201"/>
        <v/>
      </c>
      <c r="AS370" s="47" t="str">
        <f t="shared" si="228"/>
        <v/>
      </c>
      <c r="AT370" s="48" t="str">
        <f>IF(ISBLANK(AU370),"",VLOOKUP(AS370,OutputOsiris!$A$9:$A$1008,1,FALSE))</f>
        <v/>
      </c>
      <c r="AU370" s="111"/>
      <c r="AV370" s="78"/>
      <c r="AW370" s="148" t="str">
        <f t="shared" si="202"/>
        <v/>
      </c>
      <c r="AX370" s="47" t="str">
        <f t="shared" si="229"/>
        <v/>
      </c>
      <c r="AY370" s="48" t="str">
        <f>IF(ISBLANK(AZ370),"",VLOOKUP(AX370,OutputOsiris!$A$9:$A$1008,1,FALSE))</f>
        <v/>
      </c>
      <c r="AZ370" s="111"/>
      <c r="BA370" s="78"/>
      <c r="BB370" s="148" t="str">
        <f t="shared" si="203"/>
        <v/>
      </c>
      <c r="BC370" s="47" t="str">
        <f t="shared" si="230"/>
        <v/>
      </c>
      <c r="BD370" s="48" t="str">
        <f>IF(ISBLANK(BE370),"",VLOOKUP(BC370,OutputOsiris!$A$9:$A$1008,1,FALSE))</f>
        <v/>
      </c>
      <c r="BE370" s="111"/>
      <c r="BF370" s="78"/>
      <c r="BG370" s="148" t="str">
        <f t="shared" si="204"/>
        <v/>
      </c>
      <c r="BH370" s="47" t="str">
        <f t="shared" si="231"/>
        <v/>
      </c>
      <c r="BI370" s="48" t="str">
        <f>IF(ISBLANK(BJ370),"",VLOOKUP(BH370,OutputOsiris!$A$9:$A$1008,1,FALSE))</f>
        <v/>
      </c>
      <c r="BJ370" s="111"/>
      <c r="BK370" s="78"/>
      <c r="BL370" s="148" t="str">
        <f t="shared" si="205"/>
        <v/>
      </c>
      <c r="BM370" s="47" t="str">
        <f t="shared" si="232"/>
        <v/>
      </c>
      <c r="BN370" s="48" t="str">
        <f>IF(ISBLANK(BO370),"",VLOOKUP(BM370,OutputOsiris!$A$9:$A$1008,1,FALSE))</f>
        <v/>
      </c>
      <c r="BO370" s="111"/>
      <c r="BP370" s="78"/>
      <c r="BQ370" s="148" t="str">
        <f t="shared" si="206"/>
        <v/>
      </c>
      <c r="BR370" s="47" t="str">
        <f t="shared" si="233"/>
        <v/>
      </c>
      <c r="BS370" s="48" t="str">
        <f>IF(ISBLANK(BT370),"",VLOOKUP(BR370,OutputOsiris!$A$9:$A$1008,1,FALSE))</f>
        <v/>
      </c>
      <c r="BT370" s="111"/>
      <c r="BU370" s="78"/>
      <c r="BV370" s="148" t="str">
        <f t="shared" si="207"/>
        <v/>
      </c>
      <c r="BW370" s="47" t="str">
        <f t="shared" si="234"/>
        <v/>
      </c>
      <c r="BX370" s="48" t="str">
        <f>IF(ISBLANK(BY370),"",VLOOKUP(BW370,OutputOsiris!$A$9:$A$1008,1,FALSE))</f>
        <v/>
      </c>
      <c r="BY370" s="111"/>
      <c r="BZ370" s="78"/>
      <c r="CA370" s="148" t="str">
        <f t="shared" si="208"/>
        <v/>
      </c>
    </row>
    <row r="371" spans="1:79" x14ac:dyDescent="0.2">
      <c r="A371" s="47" t="str">
        <f>IF($H$1="Score",IF(OutputOsiris!A371&lt;&gt;"9999999",OutputOsiris!A371,""),"")</f>
        <v/>
      </c>
      <c r="B371" s="76" t="str">
        <f t="shared" si="209"/>
        <v/>
      </c>
      <c r="C371" s="143" t="str">
        <f t="shared" si="210"/>
        <v/>
      </c>
      <c r="D371" s="47" t="str">
        <f>IF($H$1="Cijfer",IF(OutputOsiris!A371&lt;&gt;"9999999",OutputOsiris!A371,""),"")</f>
        <v/>
      </c>
      <c r="E371" s="76" t="str">
        <f t="shared" si="211"/>
        <v/>
      </c>
      <c r="F371" s="143" t="str">
        <f t="shared" si="212"/>
        <v/>
      </c>
      <c r="G371" s="47" t="str">
        <f>IF(ISBLANK(OutputOsiris!B371),"",OutputOsiris!B371)</f>
        <v/>
      </c>
      <c r="H371" s="47">
        <f>IF(AND($AG$7&gt;0,OutputOsiris!$A371&lt;&gt;"9999999"),VLOOKUP(OutputOsiris!A371,$AD$9:$AG$1008,4,FALSE),"")</f>
        <v>0</v>
      </c>
      <c r="I371" s="47">
        <f t="shared" si="213"/>
        <v>0</v>
      </c>
      <c r="J371" s="47">
        <f>IF(AND($AL$7&gt;0,OutputOsiris!$A371&lt;&gt;"9999999"),VLOOKUP(OutputOsiris!A371,$AI$9:$AL$1008,4,FALSE),"")</f>
        <v>0</v>
      </c>
      <c r="K371" s="47">
        <f t="shared" si="214"/>
        <v>0</v>
      </c>
      <c r="L371" s="47" t="str">
        <f>IF(AND($AQ$7&gt;0,OutputOsiris!$A371&lt;&gt;"9999999"),VLOOKUP(OutputOsiris!A371,$AN$9:$AQ$1008,4,FALSE),"")</f>
        <v/>
      </c>
      <c r="M371" s="47" t="str">
        <f t="shared" si="215"/>
        <v/>
      </c>
      <c r="N371" s="47" t="str">
        <f>IF(AND($AV$7&gt;0,OutputOsiris!$A371&lt;&gt;"9999999"),VLOOKUP(OutputOsiris!A371,$AS$9:$AV$1008,4,FALSE),"")</f>
        <v/>
      </c>
      <c r="O371" s="47" t="str">
        <f t="shared" si="216"/>
        <v/>
      </c>
      <c r="P371" s="47" t="str">
        <f>IF(AND($BA$7&gt;0,OutputOsiris!$A371&lt;&gt;"9999999"),VLOOKUP(OutputOsiris!A371,$AX$9:$BA$1008,4,FALSE),"")</f>
        <v/>
      </c>
      <c r="Q371" s="47" t="str">
        <f t="shared" si="217"/>
        <v/>
      </c>
      <c r="R371" s="47" t="str">
        <f>IF(AND($BF$7&gt;0,OutputOsiris!$A371&lt;&gt;"9999999"),VLOOKUP(OutputOsiris!A371,$BC$9:$BF$1008,4,FALSE),"")</f>
        <v/>
      </c>
      <c r="S371" s="47" t="str">
        <f t="shared" si="218"/>
        <v/>
      </c>
      <c r="T371" s="47" t="str">
        <f>IF(AND($BK$7&gt;0,OutputOsiris!$A371&lt;&gt;"9999999"),VLOOKUP(OutputOsiris!A371,$BH$9:$BK$1008,4,FALSE),"")</f>
        <v/>
      </c>
      <c r="U371" s="47" t="str">
        <f t="shared" si="219"/>
        <v/>
      </c>
      <c r="V371" s="47" t="str">
        <f>IF(AND($BP$7&gt;0,OutputOsiris!$A371&lt;&gt;"9999999"),VLOOKUP(OutputOsiris!A371,$BM$9:$BP$1008,4,FALSE),"")</f>
        <v/>
      </c>
      <c r="W371" s="47" t="str">
        <f t="shared" si="220"/>
        <v/>
      </c>
      <c r="X371" s="47" t="str">
        <f>IF(AND($BU$7&gt;0,OutputOsiris!$A371&lt;&gt;"9999999"),VLOOKUP(OutputOsiris!A371,$BR$9:$BU$1008,4,FALSE),"")</f>
        <v/>
      </c>
      <c r="Y371" s="47" t="str">
        <f t="shared" si="221"/>
        <v/>
      </c>
      <c r="Z371" s="47" t="str">
        <f>IF(AND($BZ$7&gt;0,OutputOsiris!$A371&lt;&gt;"9999999"),VLOOKUP(OutputOsiris!A371,$BW$9:$BZ$1008,4,FALSE),"")</f>
        <v/>
      </c>
      <c r="AA371" s="47" t="str">
        <f t="shared" si="222"/>
        <v/>
      </c>
      <c r="AB371" s="47">
        <f t="shared" si="223"/>
        <v>0</v>
      </c>
      <c r="AC371" s="47">
        <f t="shared" si="224"/>
        <v>0</v>
      </c>
      <c r="AD371" s="47" t="str">
        <f t="shared" si="225"/>
        <v/>
      </c>
      <c r="AE371" s="48" t="str">
        <f>IF(ISBLANK(AF371),"",VLOOKUP(AD371,OutputOsiris!$A$9:$A$1008,1,FALSE))</f>
        <v/>
      </c>
      <c r="AF371" s="111"/>
      <c r="AG371" s="78"/>
      <c r="AH371" s="148" t="str">
        <f t="shared" si="199"/>
        <v/>
      </c>
      <c r="AI371" s="47" t="str">
        <f t="shared" si="226"/>
        <v/>
      </c>
      <c r="AJ371" s="48" t="str">
        <f>IF(ISBLANK(AK371),"",VLOOKUP(AI371,OutputOsiris!$A$9:$A$1008,1,FALSE))</f>
        <v/>
      </c>
      <c r="AK371" s="112"/>
      <c r="AL371" s="78"/>
      <c r="AM371" s="148" t="str">
        <f t="shared" si="200"/>
        <v/>
      </c>
      <c r="AN371" s="47" t="str">
        <f t="shared" si="227"/>
        <v/>
      </c>
      <c r="AO371" s="48" t="str">
        <f>IF(ISBLANK(AP371),"",VLOOKUP(AN371,OutputOsiris!$A$9:$A$1008,1,FALSE))</f>
        <v/>
      </c>
      <c r="AP371" s="111"/>
      <c r="AQ371" s="78"/>
      <c r="AR371" s="148" t="str">
        <f t="shared" si="201"/>
        <v/>
      </c>
      <c r="AS371" s="47" t="str">
        <f t="shared" si="228"/>
        <v/>
      </c>
      <c r="AT371" s="48" t="str">
        <f>IF(ISBLANK(AU371),"",VLOOKUP(AS371,OutputOsiris!$A$9:$A$1008,1,FALSE))</f>
        <v/>
      </c>
      <c r="AU371" s="111"/>
      <c r="AV371" s="78"/>
      <c r="AW371" s="148" t="str">
        <f t="shared" si="202"/>
        <v/>
      </c>
      <c r="AX371" s="47" t="str">
        <f t="shared" si="229"/>
        <v/>
      </c>
      <c r="AY371" s="48" t="str">
        <f>IF(ISBLANK(AZ371),"",VLOOKUP(AX371,OutputOsiris!$A$9:$A$1008,1,FALSE))</f>
        <v/>
      </c>
      <c r="AZ371" s="111"/>
      <c r="BA371" s="78"/>
      <c r="BB371" s="148" t="str">
        <f t="shared" si="203"/>
        <v/>
      </c>
      <c r="BC371" s="47" t="str">
        <f t="shared" si="230"/>
        <v/>
      </c>
      <c r="BD371" s="48" t="str">
        <f>IF(ISBLANK(BE371),"",VLOOKUP(BC371,OutputOsiris!$A$9:$A$1008,1,FALSE))</f>
        <v/>
      </c>
      <c r="BE371" s="111"/>
      <c r="BF371" s="78"/>
      <c r="BG371" s="148" t="str">
        <f t="shared" si="204"/>
        <v/>
      </c>
      <c r="BH371" s="47" t="str">
        <f t="shared" si="231"/>
        <v/>
      </c>
      <c r="BI371" s="48" t="str">
        <f>IF(ISBLANK(BJ371),"",VLOOKUP(BH371,OutputOsiris!$A$9:$A$1008,1,FALSE))</f>
        <v/>
      </c>
      <c r="BJ371" s="111"/>
      <c r="BK371" s="78"/>
      <c r="BL371" s="148" t="str">
        <f t="shared" si="205"/>
        <v/>
      </c>
      <c r="BM371" s="47" t="str">
        <f t="shared" si="232"/>
        <v/>
      </c>
      <c r="BN371" s="48" t="str">
        <f>IF(ISBLANK(BO371),"",VLOOKUP(BM371,OutputOsiris!$A$9:$A$1008,1,FALSE))</f>
        <v/>
      </c>
      <c r="BO371" s="111"/>
      <c r="BP371" s="78"/>
      <c r="BQ371" s="148" t="str">
        <f t="shared" si="206"/>
        <v/>
      </c>
      <c r="BR371" s="47" t="str">
        <f t="shared" si="233"/>
        <v/>
      </c>
      <c r="BS371" s="48" t="str">
        <f>IF(ISBLANK(BT371),"",VLOOKUP(BR371,OutputOsiris!$A$9:$A$1008,1,FALSE))</f>
        <v/>
      </c>
      <c r="BT371" s="111"/>
      <c r="BU371" s="78"/>
      <c r="BV371" s="148" t="str">
        <f t="shared" si="207"/>
        <v/>
      </c>
      <c r="BW371" s="47" t="str">
        <f t="shared" si="234"/>
        <v/>
      </c>
      <c r="BX371" s="48" t="str">
        <f>IF(ISBLANK(BY371),"",VLOOKUP(BW371,OutputOsiris!$A$9:$A$1008,1,FALSE))</f>
        <v/>
      </c>
      <c r="BY371" s="111"/>
      <c r="BZ371" s="78"/>
      <c r="CA371" s="148" t="str">
        <f t="shared" si="208"/>
        <v/>
      </c>
    </row>
    <row r="372" spans="1:79" x14ac:dyDescent="0.2">
      <c r="A372" s="47" t="str">
        <f>IF($H$1="Score",IF(OutputOsiris!A372&lt;&gt;"9999999",OutputOsiris!A372,""),"")</f>
        <v/>
      </c>
      <c r="B372" s="76" t="str">
        <f t="shared" si="209"/>
        <v/>
      </c>
      <c r="C372" s="143" t="str">
        <f t="shared" si="210"/>
        <v/>
      </c>
      <c r="D372" s="47" t="str">
        <f>IF($H$1="Cijfer",IF(OutputOsiris!A372&lt;&gt;"9999999",OutputOsiris!A372,""),"")</f>
        <v/>
      </c>
      <c r="E372" s="76" t="str">
        <f t="shared" si="211"/>
        <v/>
      </c>
      <c r="F372" s="143" t="str">
        <f t="shared" si="212"/>
        <v/>
      </c>
      <c r="G372" s="47" t="str">
        <f>IF(ISBLANK(OutputOsiris!B372),"",OutputOsiris!B372)</f>
        <v/>
      </c>
      <c r="H372" s="47">
        <f>IF(AND($AG$7&gt;0,OutputOsiris!$A372&lt;&gt;"9999999"),VLOOKUP(OutputOsiris!A372,$AD$9:$AG$1008,4,FALSE),"")</f>
        <v>0</v>
      </c>
      <c r="I372" s="47">
        <f t="shared" si="213"/>
        <v>0</v>
      </c>
      <c r="J372" s="47">
        <f>IF(AND($AL$7&gt;0,OutputOsiris!$A372&lt;&gt;"9999999"),VLOOKUP(OutputOsiris!A372,$AI$9:$AL$1008,4,FALSE),"")</f>
        <v>0</v>
      </c>
      <c r="K372" s="47">
        <f t="shared" si="214"/>
        <v>0</v>
      </c>
      <c r="L372" s="47" t="str">
        <f>IF(AND($AQ$7&gt;0,OutputOsiris!$A372&lt;&gt;"9999999"),VLOOKUP(OutputOsiris!A372,$AN$9:$AQ$1008,4,FALSE),"")</f>
        <v/>
      </c>
      <c r="M372" s="47" t="str">
        <f t="shared" si="215"/>
        <v/>
      </c>
      <c r="N372" s="47" t="str">
        <f>IF(AND($AV$7&gt;0,OutputOsiris!$A372&lt;&gt;"9999999"),VLOOKUP(OutputOsiris!A372,$AS$9:$AV$1008,4,FALSE),"")</f>
        <v/>
      </c>
      <c r="O372" s="47" t="str">
        <f t="shared" si="216"/>
        <v/>
      </c>
      <c r="P372" s="47" t="str">
        <f>IF(AND($BA$7&gt;0,OutputOsiris!$A372&lt;&gt;"9999999"),VLOOKUP(OutputOsiris!A372,$AX$9:$BA$1008,4,FALSE),"")</f>
        <v/>
      </c>
      <c r="Q372" s="47" t="str">
        <f t="shared" si="217"/>
        <v/>
      </c>
      <c r="R372" s="47" t="str">
        <f>IF(AND($BF$7&gt;0,OutputOsiris!$A372&lt;&gt;"9999999"),VLOOKUP(OutputOsiris!A372,$BC$9:$BF$1008,4,FALSE),"")</f>
        <v/>
      </c>
      <c r="S372" s="47" t="str">
        <f t="shared" si="218"/>
        <v/>
      </c>
      <c r="T372" s="47" t="str">
        <f>IF(AND($BK$7&gt;0,OutputOsiris!$A372&lt;&gt;"9999999"),VLOOKUP(OutputOsiris!A372,$BH$9:$BK$1008,4,FALSE),"")</f>
        <v/>
      </c>
      <c r="U372" s="47" t="str">
        <f t="shared" si="219"/>
        <v/>
      </c>
      <c r="V372" s="47" t="str">
        <f>IF(AND($BP$7&gt;0,OutputOsiris!$A372&lt;&gt;"9999999"),VLOOKUP(OutputOsiris!A372,$BM$9:$BP$1008,4,FALSE),"")</f>
        <v/>
      </c>
      <c r="W372" s="47" t="str">
        <f t="shared" si="220"/>
        <v/>
      </c>
      <c r="X372" s="47" t="str">
        <f>IF(AND($BU$7&gt;0,OutputOsiris!$A372&lt;&gt;"9999999"),VLOOKUP(OutputOsiris!A372,$BR$9:$BU$1008,4,FALSE),"")</f>
        <v/>
      </c>
      <c r="Y372" s="47" t="str">
        <f t="shared" si="221"/>
        <v/>
      </c>
      <c r="Z372" s="47" t="str">
        <f>IF(AND($BZ$7&gt;0,OutputOsiris!$A372&lt;&gt;"9999999"),VLOOKUP(OutputOsiris!A372,$BW$9:$BZ$1008,4,FALSE),"")</f>
        <v/>
      </c>
      <c r="AA372" s="47" t="str">
        <f t="shared" si="222"/>
        <v/>
      </c>
      <c r="AB372" s="47">
        <f t="shared" si="223"/>
        <v>0</v>
      </c>
      <c r="AC372" s="47">
        <f t="shared" si="224"/>
        <v>0</v>
      </c>
      <c r="AD372" s="47" t="str">
        <f t="shared" si="225"/>
        <v/>
      </c>
      <c r="AE372" s="48" t="str">
        <f>IF(ISBLANK(AF372),"",VLOOKUP(AD372,OutputOsiris!$A$9:$A$1008,1,FALSE))</f>
        <v/>
      </c>
      <c r="AF372" s="111"/>
      <c r="AG372" s="78"/>
      <c r="AH372" s="148" t="str">
        <f t="shared" si="199"/>
        <v/>
      </c>
      <c r="AI372" s="47" t="str">
        <f t="shared" si="226"/>
        <v/>
      </c>
      <c r="AJ372" s="48" t="str">
        <f>IF(ISBLANK(AK372),"",VLOOKUP(AI372,OutputOsiris!$A$9:$A$1008,1,FALSE))</f>
        <v/>
      </c>
      <c r="AK372" s="112"/>
      <c r="AL372" s="78"/>
      <c r="AM372" s="148" t="str">
        <f t="shared" si="200"/>
        <v/>
      </c>
      <c r="AN372" s="47" t="str">
        <f t="shared" si="227"/>
        <v/>
      </c>
      <c r="AO372" s="48" t="str">
        <f>IF(ISBLANK(AP372),"",VLOOKUP(AN372,OutputOsiris!$A$9:$A$1008,1,FALSE))</f>
        <v/>
      </c>
      <c r="AP372" s="111"/>
      <c r="AQ372" s="78"/>
      <c r="AR372" s="148" t="str">
        <f t="shared" si="201"/>
        <v/>
      </c>
      <c r="AS372" s="47" t="str">
        <f t="shared" si="228"/>
        <v/>
      </c>
      <c r="AT372" s="48" t="str">
        <f>IF(ISBLANK(AU372),"",VLOOKUP(AS372,OutputOsiris!$A$9:$A$1008,1,FALSE))</f>
        <v/>
      </c>
      <c r="AU372" s="111"/>
      <c r="AV372" s="78"/>
      <c r="AW372" s="148" t="str">
        <f t="shared" si="202"/>
        <v/>
      </c>
      <c r="AX372" s="47" t="str">
        <f t="shared" si="229"/>
        <v/>
      </c>
      <c r="AY372" s="48" t="str">
        <f>IF(ISBLANK(AZ372),"",VLOOKUP(AX372,OutputOsiris!$A$9:$A$1008,1,FALSE))</f>
        <v/>
      </c>
      <c r="AZ372" s="111"/>
      <c r="BA372" s="78"/>
      <c r="BB372" s="148" t="str">
        <f t="shared" si="203"/>
        <v/>
      </c>
      <c r="BC372" s="47" t="str">
        <f t="shared" si="230"/>
        <v/>
      </c>
      <c r="BD372" s="48" t="str">
        <f>IF(ISBLANK(BE372),"",VLOOKUP(BC372,OutputOsiris!$A$9:$A$1008,1,FALSE))</f>
        <v/>
      </c>
      <c r="BE372" s="111"/>
      <c r="BF372" s="78"/>
      <c r="BG372" s="148" t="str">
        <f t="shared" si="204"/>
        <v/>
      </c>
      <c r="BH372" s="47" t="str">
        <f t="shared" si="231"/>
        <v/>
      </c>
      <c r="BI372" s="48" t="str">
        <f>IF(ISBLANK(BJ372),"",VLOOKUP(BH372,OutputOsiris!$A$9:$A$1008,1,FALSE))</f>
        <v/>
      </c>
      <c r="BJ372" s="111"/>
      <c r="BK372" s="78"/>
      <c r="BL372" s="148" t="str">
        <f t="shared" si="205"/>
        <v/>
      </c>
      <c r="BM372" s="47" t="str">
        <f t="shared" si="232"/>
        <v/>
      </c>
      <c r="BN372" s="48" t="str">
        <f>IF(ISBLANK(BO372),"",VLOOKUP(BM372,OutputOsiris!$A$9:$A$1008,1,FALSE))</f>
        <v/>
      </c>
      <c r="BO372" s="111"/>
      <c r="BP372" s="78"/>
      <c r="BQ372" s="148" t="str">
        <f t="shared" si="206"/>
        <v/>
      </c>
      <c r="BR372" s="47" t="str">
        <f t="shared" si="233"/>
        <v/>
      </c>
      <c r="BS372" s="48" t="str">
        <f>IF(ISBLANK(BT372),"",VLOOKUP(BR372,OutputOsiris!$A$9:$A$1008,1,FALSE))</f>
        <v/>
      </c>
      <c r="BT372" s="111"/>
      <c r="BU372" s="78"/>
      <c r="BV372" s="148" t="str">
        <f t="shared" si="207"/>
        <v/>
      </c>
      <c r="BW372" s="47" t="str">
        <f t="shared" si="234"/>
        <v/>
      </c>
      <c r="BX372" s="48" t="str">
        <f>IF(ISBLANK(BY372),"",VLOOKUP(BW372,OutputOsiris!$A$9:$A$1008,1,FALSE))</f>
        <v/>
      </c>
      <c r="BY372" s="111"/>
      <c r="BZ372" s="78"/>
      <c r="CA372" s="148" t="str">
        <f t="shared" si="208"/>
        <v/>
      </c>
    </row>
    <row r="373" spans="1:79" x14ac:dyDescent="0.2">
      <c r="A373" s="47" t="str">
        <f>IF($H$1="Score",IF(OutputOsiris!A373&lt;&gt;"9999999",OutputOsiris!A373,""),"")</f>
        <v/>
      </c>
      <c r="B373" s="76" t="str">
        <f t="shared" si="209"/>
        <v/>
      </c>
      <c r="C373" s="143" t="str">
        <f t="shared" si="210"/>
        <v/>
      </c>
      <c r="D373" s="47" t="str">
        <f>IF($H$1="Cijfer",IF(OutputOsiris!A373&lt;&gt;"9999999",OutputOsiris!A373,""),"")</f>
        <v/>
      </c>
      <c r="E373" s="76" t="str">
        <f t="shared" si="211"/>
        <v/>
      </c>
      <c r="F373" s="143" t="str">
        <f t="shared" si="212"/>
        <v/>
      </c>
      <c r="G373" s="47" t="str">
        <f>IF(ISBLANK(OutputOsiris!B373),"",OutputOsiris!B373)</f>
        <v/>
      </c>
      <c r="H373" s="47">
        <f>IF(AND($AG$7&gt;0,OutputOsiris!$A373&lt;&gt;"9999999"),VLOOKUP(OutputOsiris!A373,$AD$9:$AG$1008,4,FALSE),"")</f>
        <v>0</v>
      </c>
      <c r="I373" s="47">
        <f t="shared" si="213"/>
        <v>0</v>
      </c>
      <c r="J373" s="47">
        <f>IF(AND($AL$7&gt;0,OutputOsiris!$A373&lt;&gt;"9999999"),VLOOKUP(OutputOsiris!A373,$AI$9:$AL$1008,4,FALSE),"")</f>
        <v>0</v>
      </c>
      <c r="K373" s="47">
        <f t="shared" si="214"/>
        <v>0</v>
      </c>
      <c r="L373" s="47" t="str">
        <f>IF(AND($AQ$7&gt;0,OutputOsiris!$A373&lt;&gt;"9999999"),VLOOKUP(OutputOsiris!A373,$AN$9:$AQ$1008,4,FALSE),"")</f>
        <v/>
      </c>
      <c r="M373" s="47" t="str">
        <f t="shared" si="215"/>
        <v/>
      </c>
      <c r="N373" s="47" t="str">
        <f>IF(AND($AV$7&gt;0,OutputOsiris!$A373&lt;&gt;"9999999"),VLOOKUP(OutputOsiris!A373,$AS$9:$AV$1008,4,FALSE),"")</f>
        <v/>
      </c>
      <c r="O373" s="47" t="str">
        <f t="shared" si="216"/>
        <v/>
      </c>
      <c r="P373" s="47" t="str">
        <f>IF(AND($BA$7&gt;0,OutputOsiris!$A373&lt;&gt;"9999999"),VLOOKUP(OutputOsiris!A373,$AX$9:$BA$1008,4,FALSE),"")</f>
        <v/>
      </c>
      <c r="Q373" s="47" t="str">
        <f t="shared" si="217"/>
        <v/>
      </c>
      <c r="R373" s="47" t="str">
        <f>IF(AND($BF$7&gt;0,OutputOsiris!$A373&lt;&gt;"9999999"),VLOOKUP(OutputOsiris!A373,$BC$9:$BF$1008,4,FALSE),"")</f>
        <v/>
      </c>
      <c r="S373" s="47" t="str">
        <f t="shared" si="218"/>
        <v/>
      </c>
      <c r="T373" s="47" t="str">
        <f>IF(AND($BK$7&gt;0,OutputOsiris!$A373&lt;&gt;"9999999"),VLOOKUP(OutputOsiris!A373,$BH$9:$BK$1008,4,FALSE),"")</f>
        <v/>
      </c>
      <c r="U373" s="47" t="str">
        <f t="shared" si="219"/>
        <v/>
      </c>
      <c r="V373" s="47" t="str">
        <f>IF(AND($BP$7&gt;0,OutputOsiris!$A373&lt;&gt;"9999999"),VLOOKUP(OutputOsiris!A373,$BM$9:$BP$1008,4,FALSE),"")</f>
        <v/>
      </c>
      <c r="W373" s="47" t="str">
        <f t="shared" si="220"/>
        <v/>
      </c>
      <c r="X373" s="47" t="str">
        <f>IF(AND($BU$7&gt;0,OutputOsiris!$A373&lt;&gt;"9999999"),VLOOKUP(OutputOsiris!A373,$BR$9:$BU$1008,4,FALSE),"")</f>
        <v/>
      </c>
      <c r="Y373" s="47" t="str">
        <f t="shared" si="221"/>
        <v/>
      </c>
      <c r="Z373" s="47" t="str">
        <f>IF(AND($BZ$7&gt;0,OutputOsiris!$A373&lt;&gt;"9999999"),VLOOKUP(OutputOsiris!A373,$BW$9:$BZ$1008,4,FALSE),"")</f>
        <v/>
      </c>
      <c r="AA373" s="47" t="str">
        <f t="shared" si="222"/>
        <v/>
      </c>
      <c r="AB373" s="47">
        <f t="shared" si="223"/>
        <v>0</v>
      </c>
      <c r="AC373" s="47">
        <f t="shared" si="224"/>
        <v>0</v>
      </c>
      <c r="AD373" s="47" t="str">
        <f t="shared" si="225"/>
        <v/>
      </c>
      <c r="AE373" s="48" t="str">
        <f>IF(ISBLANK(AF373),"",VLOOKUP(AD373,OutputOsiris!$A$9:$A$1008,1,FALSE))</f>
        <v/>
      </c>
      <c r="AF373" s="111"/>
      <c r="AG373" s="78"/>
      <c r="AH373" s="148" t="str">
        <f t="shared" si="199"/>
        <v/>
      </c>
      <c r="AI373" s="47" t="str">
        <f t="shared" si="226"/>
        <v/>
      </c>
      <c r="AJ373" s="48" t="str">
        <f>IF(ISBLANK(AK373),"",VLOOKUP(AI373,OutputOsiris!$A$9:$A$1008,1,FALSE))</f>
        <v/>
      </c>
      <c r="AK373" s="112"/>
      <c r="AL373" s="78"/>
      <c r="AM373" s="148" t="str">
        <f t="shared" si="200"/>
        <v/>
      </c>
      <c r="AN373" s="47" t="str">
        <f t="shared" si="227"/>
        <v/>
      </c>
      <c r="AO373" s="48" t="str">
        <f>IF(ISBLANK(AP373),"",VLOOKUP(AN373,OutputOsiris!$A$9:$A$1008,1,FALSE))</f>
        <v/>
      </c>
      <c r="AP373" s="111"/>
      <c r="AQ373" s="78"/>
      <c r="AR373" s="148" t="str">
        <f t="shared" si="201"/>
        <v/>
      </c>
      <c r="AS373" s="47" t="str">
        <f t="shared" si="228"/>
        <v/>
      </c>
      <c r="AT373" s="48" t="str">
        <f>IF(ISBLANK(AU373),"",VLOOKUP(AS373,OutputOsiris!$A$9:$A$1008,1,FALSE))</f>
        <v/>
      </c>
      <c r="AU373" s="111"/>
      <c r="AV373" s="78"/>
      <c r="AW373" s="148" t="str">
        <f t="shared" si="202"/>
        <v/>
      </c>
      <c r="AX373" s="47" t="str">
        <f t="shared" si="229"/>
        <v/>
      </c>
      <c r="AY373" s="48" t="str">
        <f>IF(ISBLANK(AZ373),"",VLOOKUP(AX373,OutputOsiris!$A$9:$A$1008,1,FALSE))</f>
        <v/>
      </c>
      <c r="AZ373" s="111"/>
      <c r="BA373" s="78"/>
      <c r="BB373" s="148" t="str">
        <f t="shared" si="203"/>
        <v/>
      </c>
      <c r="BC373" s="47" t="str">
        <f t="shared" si="230"/>
        <v/>
      </c>
      <c r="BD373" s="48" t="str">
        <f>IF(ISBLANK(BE373),"",VLOOKUP(BC373,OutputOsiris!$A$9:$A$1008,1,FALSE))</f>
        <v/>
      </c>
      <c r="BE373" s="111"/>
      <c r="BF373" s="78"/>
      <c r="BG373" s="148" t="str">
        <f t="shared" si="204"/>
        <v/>
      </c>
      <c r="BH373" s="47" t="str">
        <f t="shared" si="231"/>
        <v/>
      </c>
      <c r="BI373" s="48" t="str">
        <f>IF(ISBLANK(BJ373),"",VLOOKUP(BH373,OutputOsiris!$A$9:$A$1008,1,FALSE))</f>
        <v/>
      </c>
      <c r="BJ373" s="111"/>
      <c r="BK373" s="78"/>
      <c r="BL373" s="148" t="str">
        <f t="shared" si="205"/>
        <v/>
      </c>
      <c r="BM373" s="47" t="str">
        <f t="shared" si="232"/>
        <v/>
      </c>
      <c r="BN373" s="48" t="str">
        <f>IF(ISBLANK(BO373),"",VLOOKUP(BM373,OutputOsiris!$A$9:$A$1008,1,FALSE))</f>
        <v/>
      </c>
      <c r="BO373" s="111"/>
      <c r="BP373" s="78"/>
      <c r="BQ373" s="148" t="str">
        <f t="shared" si="206"/>
        <v/>
      </c>
      <c r="BR373" s="47" t="str">
        <f t="shared" si="233"/>
        <v/>
      </c>
      <c r="BS373" s="48" t="str">
        <f>IF(ISBLANK(BT373),"",VLOOKUP(BR373,OutputOsiris!$A$9:$A$1008,1,FALSE))</f>
        <v/>
      </c>
      <c r="BT373" s="111"/>
      <c r="BU373" s="78"/>
      <c r="BV373" s="148" t="str">
        <f t="shared" si="207"/>
        <v/>
      </c>
      <c r="BW373" s="47" t="str">
        <f t="shared" si="234"/>
        <v/>
      </c>
      <c r="BX373" s="48" t="str">
        <f>IF(ISBLANK(BY373),"",VLOOKUP(BW373,OutputOsiris!$A$9:$A$1008,1,FALSE))</f>
        <v/>
      </c>
      <c r="BY373" s="111"/>
      <c r="BZ373" s="78"/>
      <c r="CA373" s="148" t="str">
        <f t="shared" si="208"/>
        <v/>
      </c>
    </row>
    <row r="374" spans="1:79" x14ac:dyDescent="0.2">
      <c r="A374" s="47" t="str">
        <f>IF($H$1="Score",IF(OutputOsiris!A374&lt;&gt;"9999999",OutputOsiris!A374,""),"")</f>
        <v/>
      </c>
      <c r="B374" s="76" t="str">
        <f t="shared" si="209"/>
        <v/>
      </c>
      <c r="C374" s="143" t="str">
        <f t="shared" si="210"/>
        <v/>
      </c>
      <c r="D374" s="47" t="str">
        <f>IF($H$1="Cijfer",IF(OutputOsiris!A374&lt;&gt;"9999999",OutputOsiris!A374,""),"")</f>
        <v/>
      </c>
      <c r="E374" s="76" t="str">
        <f t="shared" si="211"/>
        <v/>
      </c>
      <c r="F374" s="143" t="str">
        <f t="shared" si="212"/>
        <v/>
      </c>
      <c r="G374" s="47" t="str">
        <f>IF(ISBLANK(OutputOsiris!B374),"",OutputOsiris!B374)</f>
        <v/>
      </c>
      <c r="H374" s="47">
        <f>IF(AND($AG$7&gt;0,OutputOsiris!$A374&lt;&gt;"9999999"),VLOOKUP(OutputOsiris!A374,$AD$9:$AG$1008,4,FALSE),"")</f>
        <v>0</v>
      </c>
      <c r="I374" s="47">
        <f t="shared" si="213"/>
        <v>0</v>
      </c>
      <c r="J374" s="47">
        <f>IF(AND($AL$7&gt;0,OutputOsiris!$A374&lt;&gt;"9999999"),VLOOKUP(OutputOsiris!A374,$AI$9:$AL$1008,4,FALSE),"")</f>
        <v>0</v>
      </c>
      <c r="K374" s="47">
        <f t="shared" si="214"/>
        <v>0</v>
      </c>
      <c r="L374" s="47" t="str">
        <f>IF(AND($AQ$7&gt;0,OutputOsiris!$A374&lt;&gt;"9999999"),VLOOKUP(OutputOsiris!A374,$AN$9:$AQ$1008,4,FALSE),"")</f>
        <v/>
      </c>
      <c r="M374" s="47" t="str">
        <f t="shared" si="215"/>
        <v/>
      </c>
      <c r="N374" s="47" t="str">
        <f>IF(AND($AV$7&gt;0,OutputOsiris!$A374&lt;&gt;"9999999"),VLOOKUP(OutputOsiris!A374,$AS$9:$AV$1008,4,FALSE),"")</f>
        <v/>
      </c>
      <c r="O374" s="47" t="str">
        <f t="shared" si="216"/>
        <v/>
      </c>
      <c r="P374" s="47" t="str">
        <f>IF(AND($BA$7&gt;0,OutputOsiris!$A374&lt;&gt;"9999999"),VLOOKUP(OutputOsiris!A374,$AX$9:$BA$1008,4,FALSE),"")</f>
        <v/>
      </c>
      <c r="Q374" s="47" t="str">
        <f t="shared" si="217"/>
        <v/>
      </c>
      <c r="R374" s="47" t="str">
        <f>IF(AND($BF$7&gt;0,OutputOsiris!$A374&lt;&gt;"9999999"),VLOOKUP(OutputOsiris!A374,$BC$9:$BF$1008,4,FALSE),"")</f>
        <v/>
      </c>
      <c r="S374" s="47" t="str">
        <f t="shared" si="218"/>
        <v/>
      </c>
      <c r="T374" s="47" t="str">
        <f>IF(AND($BK$7&gt;0,OutputOsiris!$A374&lt;&gt;"9999999"),VLOOKUP(OutputOsiris!A374,$BH$9:$BK$1008,4,FALSE),"")</f>
        <v/>
      </c>
      <c r="U374" s="47" t="str">
        <f t="shared" si="219"/>
        <v/>
      </c>
      <c r="V374" s="47" t="str">
        <f>IF(AND($BP$7&gt;0,OutputOsiris!$A374&lt;&gt;"9999999"),VLOOKUP(OutputOsiris!A374,$BM$9:$BP$1008,4,FALSE),"")</f>
        <v/>
      </c>
      <c r="W374" s="47" t="str">
        <f t="shared" si="220"/>
        <v/>
      </c>
      <c r="X374" s="47" t="str">
        <f>IF(AND($BU$7&gt;0,OutputOsiris!$A374&lt;&gt;"9999999"),VLOOKUP(OutputOsiris!A374,$BR$9:$BU$1008,4,FALSE),"")</f>
        <v/>
      </c>
      <c r="Y374" s="47" t="str">
        <f t="shared" si="221"/>
        <v/>
      </c>
      <c r="Z374" s="47" t="str">
        <f>IF(AND($BZ$7&gt;0,OutputOsiris!$A374&lt;&gt;"9999999"),VLOOKUP(OutputOsiris!A374,$BW$9:$BZ$1008,4,FALSE),"")</f>
        <v/>
      </c>
      <c r="AA374" s="47" t="str">
        <f t="shared" si="222"/>
        <v/>
      </c>
      <c r="AB374" s="47">
        <f t="shared" si="223"/>
        <v>0</v>
      </c>
      <c r="AC374" s="47">
        <f t="shared" si="224"/>
        <v>0</v>
      </c>
      <c r="AD374" s="47" t="str">
        <f t="shared" si="225"/>
        <v/>
      </c>
      <c r="AE374" s="48" t="str">
        <f>IF(ISBLANK(AF374),"",VLOOKUP(AD374,OutputOsiris!$A$9:$A$1008,1,FALSE))</f>
        <v/>
      </c>
      <c r="AF374" s="111"/>
      <c r="AG374" s="78"/>
      <c r="AH374" s="148" t="str">
        <f t="shared" si="199"/>
        <v/>
      </c>
      <c r="AI374" s="47" t="str">
        <f t="shared" si="226"/>
        <v/>
      </c>
      <c r="AJ374" s="48" t="str">
        <f>IF(ISBLANK(AK374),"",VLOOKUP(AI374,OutputOsiris!$A$9:$A$1008,1,FALSE))</f>
        <v/>
      </c>
      <c r="AK374" s="112"/>
      <c r="AL374" s="78"/>
      <c r="AM374" s="148" t="str">
        <f t="shared" si="200"/>
        <v/>
      </c>
      <c r="AN374" s="47" t="str">
        <f t="shared" si="227"/>
        <v/>
      </c>
      <c r="AO374" s="48" t="str">
        <f>IF(ISBLANK(AP374),"",VLOOKUP(AN374,OutputOsiris!$A$9:$A$1008,1,FALSE))</f>
        <v/>
      </c>
      <c r="AP374" s="111"/>
      <c r="AQ374" s="78"/>
      <c r="AR374" s="148" t="str">
        <f t="shared" si="201"/>
        <v/>
      </c>
      <c r="AS374" s="47" t="str">
        <f t="shared" si="228"/>
        <v/>
      </c>
      <c r="AT374" s="48" t="str">
        <f>IF(ISBLANK(AU374),"",VLOOKUP(AS374,OutputOsiris!$A$9:$A$1008,1,FALSE))</f>
        <v/>
      </c>
      <c r="AU374" s="111"/>
      <c r="AV374" s="78"/>
      <c r="AW374" s="148" t="str">
        <f t="shared" si="202"/>
        <v/>
      </c>
      <c r="AX374" s="47" t="str">
        <f t="shared" si="229"/>
        <v/>
      </c>
      <c r="AY374" s="48" t="str">
        <f>IF(ISBLANK(AZ374),"",VLOOKUP(AX374,OutputOsiris!$A$9:$A$1008,1,FALSE))</f>
        <v/>
      </c>
      <c r="AZ374" s="111"/>
      <c r="BA374" s="78"/>
      <c r="BB374" s="148" t="str">
        <f t="shared" si="203"/>
        <v/>
      </c>
      <c r="BC374" s="47" t="str">
        <f t="shared" si="230"/>
        <v/>
      </c>
      <c r="BD374" s="48" t="str">
        <f>IF(ISBLANK(BE374),"",VLOOKUP(BC374,OutputOsiris!$A$9:$A$1008,1,FALSE))</f>
        <v/>
      </c>
      <c r="BE374" s="111"/>
      <c r="BF374" s="78"/>
      <c r="BG374" s="148" t="str">
        <f t="shared" si="204"/>
        <v/>
      </c>
      <c r="BH374" s="47" t="str">
        <f t="shared" si="231"/>
        <v/>
      </c>
      <c r="BI374" s="48" t="str">
        <f>IF(ISBLANK(BJ374),"",VLOOKUP(BH374,OutputOsiris!$A$9:$A$1008,1,FALSE))</f>
        <v/>
      </c>
      <c r="BJ374" s="111"/>
      <c r="BK374" s="78"/>
      <c r="BL374" s="148" t="str">
        <f t="shared" si="205"/>
        <v/>
      </c>
      <c r="BM374" s="47" t="str">
        <f t="shared" si="232"/>
        <v/>
      </c>
      <c r="BN374" s="48" t="str">
        <f>IF(ISBLANK(BO374),"",VLOOKUP(BM374,OutputOsiris!$A$9:$A$1008,1,FALSE))</f>
        <v/>
      </c>
      <c r="BO374" s="111"/>
      <c r="BP374" s="78"/>
      <c r="BQ374" s="148" t="str">
        <f t="shared" si="206"/>
        <v/>
      </c>
      <c r="BR374" s="47" t="str">
        <f t="shared" si="233"/>
        <v/>
      </c>
      <c r="BS374" s="48" t="str">
        <f>IF(ISBLANK(BT374),"",VLOOKUP(BR374,OutputOsiris!$A$9:$A$1008,1,FALSE))</f>
        <v/>
      </c>
      <c r="BT374" s="111"/>
      <c r="BU374" s="78"/>
      <c r="BV374" s="148" t="str">
        <f t="shared" si="207"/>
        <v/>
      </c>
      <c r="BW374" s="47" t="str">
        <f t="shared" si="234"/>
        <v/>
      </c>
      <c r="BX374" s="48" t="str">
        <f>IF(ISBLANK(BY374),"",VLOOKUP(BW374,OutputOsiris!$A$9:$A$1008,1,FALSE))</f>
        <v/>
      </c>
      <c r="BY374" s="111"/>
      <c r="BZ374" s="78"/>
      <c r="CA374" s="148" t="str">
        <f t="shared" si="208"/>
        <v/>
      </c>
    </row>
    <row r="375" spans="1:79" x14ac:dyDescent="0.2">
      <c r="A375" s="47" t="str">
        <f>IF($H$1="Score",IF(OutputOsiris!A375&lt;&gt;"9999999",OutputOsiris!A375,""),"")</f>
        <v/>
      </c>
      <c r="B375" s="76" t="str">
        <f t="shared" si="209"/>
        <v/>
      </c>
      <c r="C375" s="143" t="str">
        <f t="shared" si="210"/>
        <v/>
      </c>
      <c r="D375" s="47" t="str">
        <f>IF($H$1="Cijfer",IF(OutputOsiris!A375&lt;&gt;"9999999",OutputOsiris!A375,""),"")</f>
        <v/>
      </c>
      <c r="E375" s="76" t="str">
        <f t="shared" si="211"/>
        <v/>
      </c>
      <c r="F375" s="143" t="str">
        <f t="shared" si="212"/>
        <v/>
      </c>
      <c r="G375" s="47" t="str">
        <f>IF(ISBLANK(OutputOsiris!B375),"",OutputOsiris!B375)</f>
        <v/>
      </c>
      <c r="H375" s="47">
        <f>IF(AND($AG$7&gt;0,OutputOsiris!$A375&lt;&gt;"9999999"),VLOOKUP(OutputOsiris!A375,$AD$9:$AG$1008,4,FALSE),"")</f>
        <v>0</v>
      </c>
      <c r="I375" s="47">
        <f t="shared" si="213"/>
        <v>0</v>
      </c>
      <c r="J375" s="47">
        <f>IF(AND($AL$7&gt;0,OutputOsiris!$A375&lt;&gt;"9999999"),VLOOKUP(OutputOsiris!A375,$AI$9:$AL$1008,4,FALSE),"")</f>
        <v>0</v>
      </c>
      <c r="K375" s="47">
        <f t="shared" si="214"/>
        <v>0</v>
      </c>
      <c r="L375" s="47" t="str">
        <f>IF(AND($AQ$7&gt;0,OutputOsiris!$A375&lt;&gt;"9999999"),VLOOKUP(OutputOsiris!A375,$AN$9:$AQ$1008,4,FALSE),"")</f>
        <v/>
      </c>
      <c r="M375" s="47" t="str">
        <f t="shared" si="215"/>
        <v/>
      </c>
      <c r="N375" s="47" t="str">
        <f>IF(AND($AV$7&gt;0,OutputOsiris!$A375&lt;&gt;"9999999"),VLOOKUP(OutputOsiris!A375,$AS$9:$AV$1008,4,FALSE),"")</f>
        <v/>
      </c>
      <c r="O375" s="47" t="str">
        <f t="shared" si="216"/>
        <v/>
      </c>
      <c r="P375" s="47" t="str">
        <f>IF(AND($BA$7&gt;0,OutputOsiris!$A375&lt;&gt;"9999999"),VLOOKUP(OutputOsiris!A375,$AX$9:$BA$1008,4,FALSE),"")</f>
        <v/>
      </c>
      <c r="Q375" s="47" t="str">
        <f t="shared" si="217"/>
        <v/>
      </c>
      <c r="R375" s="47" t="str">
        <f>IF(AND($BF$7&gt;0,OutputOsiris!$A375&lt;&gt;"9999999"),VLOOKUP(OutputOsiris!A375,$BC$9:$BF$1008,4,FALSE),"")</f>
        <v/>
      </c>
      <c r="S375" s="47" t="str">
        <f t="shared" si="218"/>
        <v/>
      </c>
      <c r="T375" s="47" t="str">
        <f>IF(AND($BK$7&gt;0,OutputOsiris!$A375&lt;&gt;"9999999"),VLOOKUP(OutputOsiris!A375,$BH$9:$BK$1008,4,FALSE),"")</f>
        <v/>
      </c>
      <c r="U375" s="47" t="str">
        <f t="shared" si="219"/>
        <v/>
      </c>
      <c r="V375" s="47" t="str">
        <f>IF(AND($BP$7&gt;0,OutputOsiris!$A375&lt;&gt;"9999999"),VLOOKUP(OutputOsiris!A375,$BM$9:$BP$1008,4,FALSE),"")</f>
        <v/>
      </c>
      <c r="W375" s="47" t="str">
        <f t="shared" si="220"/>
        <v/>
      </c>
      <c r="X375" s="47" t="str">
        <f>IF(AND($BU$7&gt;0,OutputOsiris!$A375&lt;&gt;"9999999"),VLOOKUP(OutputOsiris!A375,$BR$9:$BU$1008,4,FALSE),"")</f>
        <v/>
      </c>
      <c r="Y375" s="47" t="str">
        <f t="shared" si="221"/>
        <v/>
      </c>
      <c r="Z375" s="47" t="str">
        <f>IF(AND($BZ$7&gt;0,OutputOsiris!$A375&lt;&gt;"9999999"),VLOOKUP(OutputOsiris!A375,$BW$9:$BZ$1008,4,FALSE),"")</f>
        <v/>
      </c>
      <c r="AA375" s="47" t="str">
        <f t="shared" si="222"/>
        <v/>
      </c>
      <c r="AB375" s="47">
        <f t="shared" si="223"/>
        <v>0</v>
      </c>
      <c r="AC375" s="47">
        <f t="shared" si="224"/>
        <v>0</v>
      </c>
      <c r="AD375" s="47" t="str">
        <f t="shared" si="225"/>
        <v/>
      </c>
      <c r="AE375" s="48" t="str">
        <f>IF(ISBLANK(AF375),"",VLOOKUP(AD375,OutputOsiris!$A$9:$A$1008,1,FALSE))</f>
        <v/>
      </c>
      <c r="AF375" s="111"/>
      <c r="AG375" s="78"/>
      <c r="AH375" s="148" t="str">
        <f t="shared" si="199"/>
        <v/>
      </c>
      <c r="AI375" s="47" t="str">
        <f t="shared" si="226"/>
        <v/>
      </c>
      <c r="AJ375" s="48" t="str">
        <f>IF(ISBLANK(AK375),"",VLOOKUP(AI375,OutputOsiris!$A$9:$A$1008,1,FALSE))</f>
        <v/>
      </c>
      <c r="AK375" s="112"/>
      <c r="AL375" s="78"/>
      <c r="AM375" s="148" t="str">
        <f t="shared" si="200"/>
        <v/>
      </c>
      <c r="AN375" s="47" t="str">
        <f t="shared" si="227"/>
        <v/>
      </c>
      <c r="AO375" s="48" t="str">
        <f>IF(ISBLANK(AP375),"",VLOOKUP(AN375,OutputOsiris!$A$9:$A$1008,1,FALSE))</f>
        <v/>
      </c>
      <c r="AP375" s="111"/>
      <c r="AQ375" s="78"/>
      <c r="AR375" s="148" t="str">
        <f t="shared" si="201"/>
        <v/>
      </c>
      <c r="AS375" s="47" t="str">
        <f t="shared" si="228"/>
        <v/>
      </c>
      <c r="AT375" s="48" t="str">
        <f>IF(ISBLANK(AU375),"",VLOOKUP(AS375,OutputOsiris!$A$9:$A$1008,1,FALSE))</f>
        <v/>
      </c>
      <c r="AU375" s="111"/>
      <c r="AV375" s="78"/>
      <c r="AW375" s="148" t="str">
        <f t="shared" si="202"/>
        <v/>
      </c>
      <c r="AX375" s="47" t="str">
        <f t="shared" si="229"/>
        <v/>
      </c>
      <c r="AY375" s="48" t="str">
        <f>IF(ISBLANK(AZ375),"",VLOOKUP(AX375,OutputOsiris!$A$9:$A$1008,1,FALSE))</f>
        <v/>
      </c>
      <c r="AZ375" s="111"/>
      <c r="BA375" s="78"/>
      <c r="BB375" s="148" t="str">
        <f t="shared" si="203"/>
        <v/>
      </c>
      <c r="BC375" s="47" t="str">
        <f t="shared" si="230"/>
        <v/>
      </c>
      <c r="BD375" s="48" t="str">
        <f>IF(ISBLANK(BE375),"",VLOOKUP(BC375,OutputOsiris!$A$9:$A$1008,1,FALSE))</f>
        <v/>
      </c>
      <c r="BE375" s="111"/>
      <c r="BF375" s="78"/>
      <c r="BG375" s="148" t="str">
        <f t="shared" si="204"/>
        <v/>
      </c>
      <c r="BH375" s="47" t="str">
        <f t="shared" si="231"/>
        <v/>
      </c>
      <c r="BI375" s="48" t="str">
        <f>IF(ISBLANK(BJ375),"",VLOOKUP(BH375,OutputOsiris!$A$9:$A$1008,1,FALSE))</f>
        <v/>
      </c>
      <c r="BJ375" s="111"/>
      <c r="BK375" s="78"/>
      <c r="BL375" s="148" t="str">
        <f t="shared" si="205"/>
        <v/>
      </c>
      <c r="BM375" s="47" t="str">
        <f t="shared" si="232"/>
        <v/>
      </c>
      <c r="BN375" s="48" t="str">
        <f>IF(ISBLANK(BO375),"",VLOOKUP(BM375,OutputOsiris!$A$9:$A$1008,1,FALSE))</f>
        <v/>
      </c>
      <c r="BO375" s="111"/>
      <c r="BP375" s="78"/>
      <c r="BQ375" s="148" t="str">
        <f t="shared" si="206"/>
        <v/>
      </c>
      <c r="BR375" s="47" t="str">
        <f t="shared" si="233"/>
        <v/>
      </c>
      <c r="BS375" s="48" t="str">
        <f>IF(ISBLANK(BT375),"",VLOOKUP(BR375,OutputOsiris!$A$9:$A$1008,1,FALSE))</f>
        <v/>
      </c>
      <c r="BT375" s="111"/>
      <c r="BU375" s="78"/>
      <c r="BV375" s="148" t="str">
        <f t="shared" si="207"/>
        <v/>
      </c>
      <c r="BW375" s="47" t="str">
        <f t="shared" si="234"/>
        <v/>
      </c>
      <c r="BX375" s="48" t="str">
        <f>IF(ISBLANK(BY375),"",VLOOKUP(BW375,OutputOsiris!$A$9:$A$1008,1,FALSE))</f>
        <v/>
      </c>
      <c r="BY375" s="111"/>
      <c r="BZ375" s="78"/>
      <c r="CA375" s="148" t="str">
        <f t="shared" si="208"/>
        <v/>
      </c>
    </row>
    <row r="376" spans="1:79" x14ac:dyDescent="0.2">
      <c r="A376" s="47" t="str">
        <f>IF($H$1="Score",IF(OutputOsiris!A376&lt;&gt;"9999999",OutputOsiris!A376,""),"")</f>
        <v/>
      </c>
      <c r="B376" s="76" t="str">
        <f t="shared" si="209"/>
        <v/>
      </c>
      <c r="C376" s="143" t="str">
        <f t="shared" si="210"/>
        <v/>
      </c>
      <c r="D376" s="47" t="str">
        <f>IF($H$1="Cijfer",IF(OutputOsiris!A376&lt;&gt;"9999999",OutputOsiris!A376,""),"")</f>
        <v/>
      </c>
      <c r="E376" s="76" t="str">
        <f t="shared" si="211"/>
        <v/>
      </c>
      <c r="F376" s="143" t="str">
        <f t="shared" si="212"/>
        <v/>
      </c>
      <c r="G376" s="47" t="str">
        <f>IF(ISBLANK(OutputOsiris!B376),"",OutputOsiris!B376)</f>
        <v/>
      </c>
      <c r="H376" s="47">
        <f>IF(AND($AG$7&gt;0,OutputOsiris!$A376&lt;&gt;"9999999"),VLOOKUP(OutputOsiris!A376,$AD$9:$AG$1008,4,FALSE),"")</f>
        <v>0</v>
      </c>
      <c r="I376" s="47">
        <f t="shared" si="213"/>
        <v>0</v>
      </c>
      <c r="J376" s="47">
        <f>IF(AND($AL$7&gt;0,OutputOsiris!$A376&lt;&gt;"9999999"),VLOOKUP(OutputOsiris!A376,$AI$9:$AL$1008,4,FALSE),"")</f>
        <v>0</v>
      </c>
      <c r="K376" s="47">
        <f t="shared" si="214"/>
        <v>0</v>
      </c>
      <c r="L376" s="47" t="str">
        <f>IF(AND($AQ$7&gt;0,OutputOsiris!$A376&lt;&gt;"9999999"),VLOOKUP(OutputOsiris!A376,$AN$9:$AQ$1008,4,FALSE),"")</f>
        <v/>
      </c>
      <c r="M376" s="47" t="str">
        <f t="shared" si="215"/>
        <v/>
      </c>
      <c r="N376" s="47" t="str">
        <f>IF(AND($AV$7&gt;0,OutputOsiris!$A376&lt;&gt;"9999999"),VLOOKUP(OutputOsiris!A376,$AS$9:$AV$1008,4,FALSE),"")</f>
        <v/>
      </c>
      <c r="O376" s="47" t="str">
        <f t="shared" si="216"/>
        <v/>
      </c>
      <c r="P376" s="47" t="str">
        <f>IF(AND($BA$7&gt;0,OutputOsiris!$A376&lt;&gt;"9999999"),VLOOKUP(OutputOsiris!A376,$AX$9:$BA$1008,4,FALSE),"")</f>
        <v/>
      </c>
      <c r="Q376" s="47" t="str">
        <f t="shared" si="217"/>
        <v/>
      </c>
      <c r="R376" s="47" t="str">
        <f>IF(AND($BF$7&gt;0,OutputOsiris!$A376&lt;&gt;"9999999"),VLOOKUP(OutputOsiris!A376,$BC$9:$BF$1008,4,FALSE),"")</f>
        <v/>
      </c>
      <c r="S376" s="47" t="str">
        <f t="shared" si="218"/>
        <v/>
      </c>
      <c r="T376" s="47" t="str">
        <f>IF(AND($BK$7&gt;0,OutputOsiris!$A376&lt;&gt;"9999999"),VLOOKUP(OutputOsiris!A376,$BH$9:$BK$1008,4,FALSE),"")</f>
        <v/>
      </c>
      <c r="U376" s="47" t="str">
        <f t="shared" si="219"/>
        <v/>
      </c>
      <c r="V376" s="47" t="str">
        <f>IF(AND($BP$7&gt;0,OutputOsiris!$A376&lt;&gt;"9999999"),VLOOKUP(OutputOsiris!A376,$BM$9:$BP$1008,4,FALSE),"")</f>
        <v/>
      </c>
      <c r="W376" s="47" t="str">
        <f t="shared" si="220"/>
        <v/>
      </c>
      <c r="X376" s="47" t="str">
        <f>IF(AND($BU$7&gt;0,OutputOsiris!$A376&lt;&gt;"9999999"),VLOOKUP(OutputOsiris!A376,$BR$9:$BU$1008,4,FALSE),"")</f>
        <v/>
      </c>
      <c r="Y376" s="47" t="str">
        <f t="shared" si="221"/>
        <v/>
      </c>
      <c r="Z376" s="47" t="str">
        <f>IF(AND($BZ$7&gt;0,OutputOsiris!$A376&lt;&gt;"9999999"),VLOOKUP(OutputOsiris!A376,$BW$9:$BZ$1008,4,FALSE),"")</f>
        <v/>
      </c>
      <c r="AA376" s="47" t="str">
        <f t="shared" si="222"/>
        <v/>
      </c>
      <c r="AB376" s="47">
        <f t="shared" si="223"/>
        <v>0</v>
      </c>
      <c r="AC376" s="47">
        <f t="shared" si="224"/>
        <v>0</v>
      </c>
      <c r="AD376" s="47" t="str">
        <f t="shared" si="225"/>
        <v/>
      </c>
      <c r="AE376" s="48" t="str">
        <f>IF(ISBLANK(AF376),"",VLOOKUP(AD376,OutputOsiris!$A$9:$A$1008,1,FALSE))</f>
        <v/>
      </c>
      <c r="AF376" s="111"/>
      <c r="AG376" s="78"/>
      <c r="AH376" s="148" t="str">
        <f t="shared" si="199"/>
        <v/>
      </c>
      <c r="AI376" s="47" t="str">
        <f t="shared" si="226"/>
        <v/>
      </c>
      <c r="AJ376" s="48" t="str">
        <f>IF(ISBLANK(AK376),"",VLOOKUP(AI376,OutputOsiris!$A$9:$A$1008,1,FALSE))</f>
        <v/>
      </c>
      <c r="AK376" s="112"/>
      <c r="AL376" s="78"/>
      <c r="AM376" s="148" t="str">
        <f t="shared" si="200"/>
        <v/>
      </c>
      <c r="AN376" s="47" t="str">
        <f t="shared" si="227"/>
        <v/>
      </c>
      <c r="AO376" s="48" t="str">
        <f>IF(ISBLANK(AP376),"",VLOOKUP(AN376,OutputOsiris!$A$9:$A$1008,1,FALSE))</f>
        <v/>
      </c>
      <c r="AP376" s="111"/>
      <c r="AQ376" s="78"/>
      <c r="AR376" s="148" t="str">
        <f t="shared" si="201"/>
        <v/>
      </c>
      <c r="AS376" s="47" t="str">
        <f t="shared" si="228"/>
        <v/>
      </c>
      <c r="AT376" s="48" t="str">
        <f>IF(ISBLANK(AU376),"",VLOOKUP(AS376,OutputOsiris!$A$9:$A$1008,1,FALSE))</f>
        <v/>
      </c>
      <c r="AU376" s="111"/>
      <c r="AV376" s="78"/>
      <c r="AW376" s="148" t="str">
        <f t="shared" si="202"/>
        <v/>
      </c>
      <c r="AX376" s="47" t="str">
        <f t="shared" si="229"/>
        <v/>
      </c>
      <c r="AY376" s="48" t="str">
        <f>IF(ISBLANK(AZ376),"",VLOOKUP(AX376,OutputOsiris!$A$9:$A$1008,1,FALSE))</f>
        <v/>
      </c>
      <c r="AZ376" s="111"/>
      <c r="BA376" s="78"/>
      <c r="BB376" s="148" t="str">
        <f t="shared" si="203"/>
        <v/>
      </c>
      <c r="BC376" s="47" t="str">
        <f t="shared" si="230"/>
        <v/>
      </c>
      <c r="BD376" s="48" t="str">
        <f>IF(ISBLANK(BE376),"",VLOOKUP(BC376,OutputOsiris!$A$9:$A$1008,1,FALSE))</f>
        <v/>
      </c>
      <c r="BE376" s="111"/>
      <c r="BF376" s="78"/>
      <c r="BG376" s="148" t="str">
        <f t="shared" si="204"/>
        <v/>
      </c>
      <c r="BH376" s="47" t="str">
        <f t="shared" si="231"/>
        <v/>
      </c>
      <c r="BI376" s="48" t="str">
        <f>IF(ISBLANK(BJ376),"",VLOOKUP(BH376,OutputOsiris!$A$9:$A$1008,1,FALSE))</f>
        <v/>
      </c>
      <c r="BJ376" s="111"/>
      <c r="BK376" s="78"/>
      <c r="BL376" s="148" t="str">
        <f t="shared" si="205"/>
        <v/>
      </c>
      <c r="BM376" s="47" t="str">
        <f t="shared" si="232"/>
        <v/>
      </c>
      <c r="BN376" s="48" t="str">
        <f>IF(ISBLANK(BO376),"",VLOOKUP(BM376,OutputOsiris!$A$9:$A$1008,1,FALSE))</f>
        <v/>
      </c>
      <c r="BO376" s="111"/>
      <c r="BP376" s="78"/>
      <c r="BQ376" s="148" t="str">
        <f t="shared" si="206"/>
        <v/>
      </c>
      <c r="BR376" s="47" t="str">
        <f t="shared" si="233"/>
        <v/>
      </c>
      <c r="BS376" s="48" t="str">
        <f>IF(ISBLANK(BT376),"",VLOOKUP(BR376,OutputOsiris!$A$9:$A$1008,1,FALSE))</f>
        <v/>
      </c>
      <c r="BT376" s="111"/>
      <c r="BU376" s="78"/>
      <c r="BV376" s="148" t="str">
        <f t="shared" si="207"/>
        <v/>
      </c>
      <c r="BW376" s="47" t="str">
        <f t="shared" si="234"/>
        <v/>
      </c>
      <c r="BX376" s="48" t="str">
        <f>IF(ISBLANK(BY376),"",VLOOKUP(BW376,OutputOsiris!$A$9:$A$1008,1,FALSE))</f>
        <v/>
      </c>
      <c r="BY376" s="111"/>
      <c r="BZ376" s="78"/>
      <c r="CA376" s="148" t="str">
        <f t="shared" si="208"/>
        <v/>
      </c>
    </row>
    <row r="377" spans="1:79" x14ac:dyDescent="0.2">
      <c r="A377" s="47" t="str">
        <f>IF($H$1="Score",IF(OutputOsiris!A377&lt;&gt;"9999999",OutputOsiris!A377,""),"")</f>
        <v/>
      </c>
      <c r="B377" s="76" t="str">
        <f t="shared" si="209"/>
        <v/>
      </c>
      <c r="C377" s="143" t="str">
        <f t="shared" si="210"/>
        <v/>
      </c>
      <c r="D377" s="47" t="str">
        <f>IF($H$1="Cijfer",IF(OutputOsiris!A377&lt;&gt;"9999999",OutputOsiris!A377,""),"")</f>
        <v/>
      </c>
      <c r="E377" s="76" t="str">
        <f t="shared" si="211"/>
        <v/>
      </c>
      <c r="F377" s="143" t="str">
        <f t="shared" si="212"/>
        <v/>
      </c>
      <c r="G377" s="47" t="str">
        <f>IF(ISBLANK(OutputOsiris!B377),"",OutputOsiris!B377)</f>
        <v/>
      </c>
      <c r="H377" s="47">
        <f>IF(AND($AG$7&gt;0,OutputOsiris!$A377&lt;&gt;"9999999"),VLOOKUP(OutputOsiris!A377,$AD$9:$AG$1008,4,FALSE),"")</f>
        <v>0</v>
      </c>
      <c r="I377" s="47">
        <f t="shared" si="213"/>
        <v>0</v>
      </c>
      <c r="J377" s="47">
        <f>IF(AND($AL$7&gt;0,OutputOsiris!$A377&lt;&gt;"9999999"),VLOOKUP(OutputOsiris!A377,$AI$9:$AL$1008,4,FALSE),"")</f>
        <v>0</v>
      </c>
      <c r="K377" s="47">
        <f t="shared" si="214"/>
        <v>0</v>
      </c>
      <c r="L377" s="47" t="str">
        <f>IF(AND($AQ$7&gt;0,OutputOsiris!$A377&lt;&gt;"9999999"),VLOOKUP(OutputOsiris!A377,$AN$9:$AQ$1008,4,FALSE),"")</f>
        <v/>
      </c>
      <c r="M377" s="47" t="str">
        <f t="shared" si="215"/>
        <v/>
      </c>
      <c r="N377" s="47" t="str">
        <f>IF(AND($AV$7&gt;0,OutputOsiris!$A377&lt;&gt;"9999999"),VLOOKUP(OutputOsiris!A377,$AS$9:$AV$1008,4,FALSE),"")</f>
        <v/>
      </c>
      <c r="O377" s="47" t="str">
        <f t="shared" si="216"/>
        <v/>
      </c>
      <c r="P377" s="47" t="str">
        <f>IF(AND($BA$7&gt;0,OutputOsiris!$A377&lt;&gt;"9999999"),VLOOKUP(OutputOsiris!A377,$AX$9:$BA$1008,4,FALSE),"")</f>
        <v/>
      </c>
      <c r="Q377" s="47" t="str">
        <f t="shared" si="217"/>
        <v/>
      </c>
      <c r="R377" s="47" t="str">
        <f>IF(AND($BF$7&gt;0,OutputOsiris!$A377&lt;&gt;"9999999"),VLOOKUP(OutputOsiris!A377,$BC$9:$BF$1008,4,FALSE),"")</f>
        <v/>
      </c>
      <c r="S377" s="47" t="str">
        <f t="shared" si="218"/>
        <v/>
      </c>
      <c r="T377" s="47" t="str">
        <f>IF(AND($BK$7&gt;0,OutputOsiris!$A377&lt;&gt;"9999999"),VLOOKUP(OutputOsiris!A377,$BH$9:$BK$1008,4,FALSE),"")</f>
        <v/>
      </c>
      <c r="U377" s="47" t="str">
        <f t="shared" si="219"/>
        <v/>
      </c>
      <c r="V377" s="47" t="str">
        <f>IF(AND($BP$7&gt;0,OutputOsiris!$A377&lt;&gt;"9999999"),VLOOKUP(OutputOsiris!A377,$BM$9:$BP$1008,4,FALSE),"")</f>
        <v/>
      </c>
      <c r="W377" s="47" t="str">
        <f t="shared" si="220"/>
        <v/>
      </c>
      <c r="X377" s="47" t="str">
        <f>IF(AND($BU$7&gt;0,OutputOsiris!$A377&lt;&gt;"9999999"),VLOOKUP(OutputOsiris!A377,$BR$9:$BU$1008,4,FALSE),"")</f>
        <v/>
      </c>
      <c r="Y377" s="47" t="str">
        <f t="shared" si="221"/>
        <v/>
      </c>
      <c r="Z377" s="47" t="str">
        <f>IF(AND($BZ$7&gt;0,OutputOsiris!$A377&lt;&gt;"9999999"),VLOOKUP(OutputOsiris!A377,$BW$9:$BZ$1008,4,FALSE),"")</f>
        <v/>
      </c>
      <c r="AA377" s="47" t="str">
        <f t="shared" si="222"/>
        <v/>
      </c>
      <c r="AB377" s="47">
        <f t="shared" si="223"/>
        <v>0</v>
      </c>
      <c r="AC377" s="47">
        <f t="shared" si="224"/>
        <v>0</v>
      </c>
      <c r="AD377" s="47" t="str">
        <f t="shared" si="225"/>
        <v/>
      </c>
      <c r="AE377" s="48" t="str">
        <f>IF(ISBLANK(AF377),"",VLOOKUP(AD377,OutputOsiris!$A$9:$A$1008,1,FALSE))</f>
        <v/>
      </c>
      <c r="AF377" s="111"/>
      <c r="AG377" s="78"/>
      <c r="AH377" s="148" t="str">
        <f t="shared" si="199"/>
        <v/>
      </c>
      <c r="AI377" s="47" t="str">
        <f t="shared" si="226"/>
        <v/>
      </c>
      <c r="AJ377" s="48" t="str">
        <f>IF(ISBLANK(AK377),"",VLOOKUP(AI377,OutputOsiris!$A$9:$A$1008,1,FALSE))</f>
        <v/>
      </c>
      <c r="AK377" s="112"/>
      <c r="AL377" s="78"/>
      <c r="AM377" s="148" t="str">
        <f t="shared" si="200"/>
        <v/>
      </c>
      <c r="AN377" s="47" t="str">
        <f t="shared" si="227"/>
        <v/>
      </c>
      <c r="AO377" s="48" t="str">
        <f>IF(ISBLANK(AP377),"",VLOOKUP(AN377,OutputOsiris!$A$9:$A$1008,1,FALSE))</f>
        <v/>
      </c>
      <c r="AP377" s="111"/>
      <c r="AQ377" s="78"/>
      <c r="AR377" s="148" t="str">
        <f t="shared" si="201"/>
        <v/>
      </c>
      <c r="AS377" s="47" t="str">
        <f t="shared" si="228"/>
        <v/>
      </c>
      <c r="AT377" s="48" t="str">
        <f>IF(ISBLANK(AU377),"",VLOOKUP(AS377,OutputOsiris!$A$9:$A$1008,1,FALSE))</f>
        <v/>
      </c>
      <c r="AU377" s="111"/>
      <c r="AV377" s="78"/>
      <c r="AW377" s="148" t="str">
        <f t="shared" si="202"/>
        <v/>
      </c>
      <c r="AX377" s="47" t="str">
        <f t="shared" si="229"/>
        <v/>
      </c>
      <c r="AY377" s="48" t="str">
        <f>IF(ISBLANK(AZ377),"",VLOOKUP(AX377,OutputOsiris!$A$9:$A$1008,1,FALSE))</f>
        <v/>
      </c>
      <c r="AZ377" s="111"/>
      <c r="BA377" s="78"/>
      <c r="BB377" s="148" t="str">
        <f t="shared" si="203"/>
        <v/>
      </c>
      <c r="BC377" s="47" t="str">
        <f t="shared" si="230"/>
        <v/>
      </c>
      <c r="BD377" s="48" t="str">
        <f>IF(ISBLANK(BE377),"",VLOOKUP(BC377,OutputOsiris!$A$9:$A$1008,1,FALSE))</f>
        <v/>
      </c>
      <c r="BE377" s="111"/>
      <c r="BF377" s="78"/>
      <c r="BG377" s="148" t="str">
        <f t="shared" si="204"/>
        <v/>
      </c>
      <c r="BH377" s="47" t="str">
        <f t="shared" si="231"/>
        <v/>
      </c>
      <c r="BI377" s="48" t="str">
        <f>IF(ISBLANK(BJ377),"",VLOOKUP(BH377,OutputOsiris!$A$9:$A$1008,1,FALSE))</f>
        <v/>
      </c>
      <c r="BJ377" s="111"/>
      <c r="BK377" s="78"/>
      <c r="BL377" s="148" t="str">
        <f t="shared" si="205"/>
        <v/>
      </c>
      <c r="BM377" s="47" t="str">
        <f t="shared" si="232"/>
        <v/>
      </c>
      <c r="BN377" s="48" t="str">
        <f>IF(ISBLANK(BO377),"",VLOOKUP(BM377,OutputOsiris!$A$9:$A$1008,1,FALSE))</f>
        <v/>
      </c>
      <c r="BO377" s="111"/>
      <c r="BP377" s="78"/>
      <c r="BQ377" s="148" t="str">
        <f t="shared" si="206"/>
        <v/>
      </c>
      <c r="BR377" s="47" t="str">
        <f t="shared" si="233"/>
        <v/>
      </c>
      <c r="BS377" s="48" t="str">
        <f>IF(ISBLANK(BT377),"",VLOOKUP(BR377,OutputOsiris!$A$9:$A$1008,1,FALSE))</f>
        <v/>
      </c>
      <c r="BT377" s="111"/>
      <c r="BU377" s="78"/>
      <c r="BV377" s="148" t="str">
        <f t="shared" si="207"/>
        <v/>
      </c>
      <c r="BW377" s="47" t="str">
        <f t="shared" si="234"/>
        <v/>
      </c>
      <c r="BX377" s="48" t="str">
        <f>IF(ISBLANK(BY377),"",VLOOKUP(BW377,OutputOsiris!$A$9:$A$1008,1,FALSE))</f>
        <v/>
      </c>
      <c r="BY377" s="111"/>
      <c r="BZ377" s="78"/>
      <c r="CA377" s="148" t="str">
        <f t="shared" si="208"/>
        <v/>
      </c>
    </row>
    <row r="378" spans="1:79" x14ac:dyDescent="0.2">
      <c r="A378" s="47" t="str">
        <f>IF($H$1="Score",IF(OutputOsiris!A378&lt;&gt;"9999999",OutputOsiris!A378,""),"")</f>
        <v/>
      </c>
      <c r="B378" s="76" t="str">
        <f t="shared" si="209"/>
        <v/>
      </c>
      <c r="C378" s="143" t="str">
        <f t="shared" si="210"/>
        <v/>
      </c>
      <c r="D378" s="47" t="str">
        <f>IF($H$1="Cijfer",IF(OutputOsiris!A378&lt;&gt;"9999999",OutputOsiris!A378,""),"")</f>
        <v/>
      </c>
      <c r="E378" s="76" t="str">
        <f t="shared" si="211"/>
        <v/>
      </c>
      <c r="F378" s="143" t="str">
        <f t="shared" si="212"/>
        <v/>
      </c>
      <c r="G378" s="47" t="str">
        <f>IF(ISBLANK(OutputOsiris!B378),"",OutputOsiris!B378)</f>
        <v/>
      </c>
      <c r="H378" s="47">
        <f>IF(AND($AG$7&gt;0,OutputOsiris!$A378&lt;&gt;"9999999"),VLOOKUP(OutputOsiris!A378,$AD$9:$AG$1008,4,FALSE),"")</f>
        <v>0</v>
      </c>
      <c r="I378" s="47">
        <f t="shared" si="213"/>
        <v>0</v>
      </c>
      <c r="J378" s="47">
        <f>IF(AND($AL$7&gt;0,OutputOsiris!$A378&lt;&gt;"9999999"),VLOOKUP(OutputOsiris!A378,$AI$9:$AL$1008,4,FALSE),"")</f>
        <v>0</v>
      </c>
      <c r="K378" s="47">
        <f t="shared" si="214"/>
        <v>0</v>
      </c>
      <c r="L378" s="47" t="str">
        <f>IF(AND($AQ$7&gt;0,OutputOsiris!$A378&lt;&gt;"9999999"),VLOOKUP(OutputOsiris!A378,$AN$9:$AQ$1008,4,FALSE),"")</f>
        <v/>
      </c>
      <c r="M378" s="47" t="str">
        <f t="shared" si="215"/>
        <v/>
      </c>
      <c r="N378" s="47" t="str">
        <f>IF(AND($AV$7&gt;0,OutputOsiris!$A378&lt;&gt;"9999999"),VLOOKUP(OutputOsiris!A378,$AS$9:$AV$1008,4,FALSE),"")</f>
        <v/>
      </c>
      <c r="O378" s="47" t="str">
        <f t="shared" si="216"/>
        <v/>
      </c>
      <c r="P378" s="47" t="str">
        <f>IF(AND($BA$7&gt;0,OutputOsiris!$A378&lt;&gt;"9999999"),VLOOKUP(OutputOsiris!A378,$AX$9:$BA$1008,4,FALSE),"")</f>
        <v/>
      </c>
      <c r="Q378" s="47" t="str">
        <f t="shared" si="217"/>
        <v/>
      </c>
      <c r="R378" s="47" t="str">
        <f>IF(AND($BF$7&gt;0,OutputOsiris!$A378&lt;&gt;"9999999"),VLOOKUP(OutputOsiris!A378,$BC$9:$BF$1008,4,FALSE),"")</f>
        <v/>
      </c>
      <c r="S378" s="47" t="str">
        <f t="shared" si="218"/>
        <v/>
      </c>
      <c r="T378" s="47" t="str">
        <f>IF(AND($BK$7&gt;0,OutputOsiris!$A378&lt;&gt;"9999999"),VLOOKUP(OutputOsiris!A378,$BH$9:$BK$1008,4,FALSE),"")</f>
        <v/>
      </c>
      <c r="U378" s="47" t="str">
        <f t="shared" si="219"/>
        <v/>
      </c>
      <c r="V378" s="47" t="str">
        <f>IF(AND($BP$7&gt;0,OutputOsiris!$A378&lt;&gt;"9999999"),VLOOKUP(OutputOsiris!A378,$BM$9:$BP$1008,4,FALSE),"")</f>
        <v/>
      </c>
      <c r="W378" s="47" t="str">
        <f t="shared" si="220"/>
        <v/>
      </c>
      <c r="X378" s="47" t="str">
        <f>IF(AND($BU$7&gt;0,OutputOsiris!$A378&lt;&gt;"9999999"),VLOOKUP(OutputOsiris!A378,$BR$9:$BU$1008,4,FALSE),"")</f>
        <v/>
      </c>
      <c r="Y378" s="47" t="str">
        <f t="shared" si="221"/>
        <v/>
      </c>
      <c r="Z378" s="47" t="str">
        <f>IF(AND($BZ$7&gt;0,OutputOsiris!$A378&lt;&gt;"9999999"),VLOOKUP(OutputOsiris!A378,$BW$9:$BZ$1008,4,FALSE),"")</f>
        <v/>
      </c>
      <c r="AA378" s="47" t="str">
        <f t="shared" si="222"/>
        <v/>
      </c>
      <c r="AB378" s="47">
        <f t="shared" si="223"/>
        <v>0</v>
      </c>
      <c r="AC378" s="47">
        <f t="shared" si="224"/>
        <v>0</v>
      </c>
      <c r="AD378" s="47" t="str">
        <f t="shared" si="225"/>
        <v/>
      </c>
      <c r="AE378" s="48" t="str">
        <f>IF(ISBLANK(AF378),"",VLOOKUP(AD378,OutputOsiris!$A$9:$A$1008,1,FALSE))</f>
        <v/>
      </c>
      <c r="AF378" s="111"/>
      <c r="AG378" s="78"/>
      <c r="AH378" s="148" t="str">
        <f t="shared" si="199"/>
        <v/>
      </c>
      <c r="AI378" s="47" t="str">
        <f t="shared" si="226"/>
        <v/>
      </c>
      <c r="AJ378" s="48" t="str">
        <f>IF(ISBLANK(AK378),"",VLOOKUP(AI378,OutputOsiris!$A$9:$A$1008,1,FALSE))</f>
        <v/>
      </c>
      <c r="AK378" s="112"/>
      <c r="AL378" s="78"/>
      <c r="AM378" s="148" t="str">
        <f t="shared" si="200"/>
        <v/>
      </c>
      <c r="AN378" s="47" t="str">
        <f t="shared" si="227"/>
        <v/>
      </c>
      <c r="AO378" s="48" t="str">
        <f>IF(ISBLANK(AP378),"",VLOOKUP(AN378,OutputOsiris!$A$9:$A$1008,1,FALSE))</f>
        <v/>
      </c>
      <c r="AP378" s="111"/>
      <c r="AQ378" s="78"/>
      <c r="AR378" s="148" t="str">
        <f t="shared" si="201"/>
        <v/>
      </c>
      <c r="AS378" s="47" t="str">
        <f t="shared" si="228"/>
        <v/>
      </c>
      <c r="AT378" s="48" t="str">
        <f>IF(ISBLANK(AU378),"",VLOOKUP(AS378,OutputOsiris!$A$9:$A$1008,1,FALSE))</f>
        <v/>
      </c>
      <c r="AU378" s="111"/>
      <c r="AV378" s="78"/>
      <c r="AW378" s="148" t="str">
        <f t="shared" si="202"/>
        <v/>
      </c>
      <c r="AX378" s="47" t="str">
        <f t="shared" si="229"/>
        <v/>
      </c>
      <c r="AY378" s="48" t="str">
        <f>IF(ISBLANK(AZ378),"",VLOOKUP(AX378,OutputOsiris!$A$9:$A$1008,1,FALSE))</f>
        <v/>
      </c>
      <c r="AZ378" s="111"/>
      <c r="BA378" s="78"/>
      <c r="BB378" s="148" t="str">
        <f t="shared" si="203"/>
        <v/>
      </c>
      <c r="BC378" s="47" t="str">
        <f t="shared" si="230"/>
        <v/>
      </c>
      <c r="BD378" s="48" t="str">
        <f>IF(ISBLANK(BE378),"",VLOOKUP(BC378,OutputOsiris!$A$9:$A$1008,1,FALSE))</f>
        <v/>
      </c>
      <c r="BE378" s="111"/>
      <c r="BF378" s="78"/>
      <c r="BG378" s="148" t="str">
        <f t="shared" si="204"/>
        <v/>
      </c>
      <c r="BH378" s="47" t="str">
        <f t="shared" si="231"/>
        <v/>
      </c>
      <c r="BI378" s="48" t="str">
        <f>IF(ISBLANK(BJ378),"",VLOOKUP(BH378,OutputOsiris!$A$9:$A$1008,1,FALSE))</f>
        <v/>
      </c>
      <c r="BJ378" s="111"/>
      <c r="BK378" s="78"/>
      <c r="BL378" s="148" t="str">
        <f t="shared" si="205"/>
        <v/>
      </c>
      <c r="BM378" s="47" t="str">
        <f t="shared" si="232"/>
        <v/>
      </c>
      <c r="BN378" s="48" t="str">
        <f>IF(ISBLANK(BO378),"",VLOOKUP(BM378,OutputOsiris!$A$9:$A$1008,1,FALSE))</f>
        <v/>
      </c>
      <c r="BO378" s="111"/>
      <c r="BP378" s="78"/>
      <c r="BQ378" s="148" t="str">
        <f t="shared" si="206"/>
        <v/>
      </c>
      <c r="BR378" s="47" t="str">
        <f t="shared" si="233"/>
        <v/>
      </c>
      <c r="BS378" s="48" t="str">
        <f>IF(ISBLANK(BT378),"",VLOOKUP(BR378,OutputOsiris!$A$9:$A$1008,1,FALSE))</f>
        <v/>
      </c>
      <c r="BT378" s="111"/>
      <c r="BU378" s="78"/>
      <c r="BV378" s="148" t="str">
        <f t="shared" si="207"/>
        <v/>
      </c>
      <c r="BW378" s="47" t="str">
        <f t="shared" si="234"/>
        <v/>
      </c>
      <c r="BX378" s="48" t="str">
        <f>IF(ISBLANK(BY378),"",VLOOKUP(BW378,OutputOsiris!$A$9:$A$1008,1,FALSE))</f>
        <v/>
      </c>
      <c r="BY378" s="111"/>
      <c r="BZ378" s="78"/>
      <c r="CA378" s="148" t="str">
        <f t="shared" si="208"/>
        <v/>
      </c>
    </row>
    <row r="379" spans="1:79" x14ac:dyDescent="0.2">
      <c r="A379" s="47" t="str">
        <f>IF($H$1="Score",IF(OutputOsiris!A379&lt;&gt;"9999999",OutputOsiris!A379,""),"")</f>
        <v/>
      </c>
      <c r="B379" s="76" t="str">
        <f t="shared" si="209"/>
        <v/>
      </c>
      <c r="C379" s="143" t="str">
        <f t="shared" si="210"/>
        <v/>
      </c>
      <c r="D379" s="47" t="str">
        <f>IF($H$1="Cijfer",IF(OutputOsiris!A379&lt;&gt;"9999999",OutputOsiris!A379,""),"")</f>
        <v/>
      </c>
      <c r="E379" s="76" t="str">
        <f t="shared" si="211"/>
        <v/>
      </c>
      <c r="F379" s="143" t="str">
        <f t="shared" si="212"/>
        <v/>
      </c>
      <c r="G379" s="47" t="str">
        <f>IF(ISBLANK(OutputOsiris!B379),"",OutputOsiris!B379)</f>
        <v/>
      </c>
      <c r="H379" s="47">
        <f>IF(AND($AG$7&gt;0,OutputOsiris!$A379&lt;&gt;"9999999"),VLOOKUP(OutputOsiris!A379,$AD$9:$AG$1008,4,FALSE),"")</f>
        <v>0</v>
      </c>
      <c r="I379" s="47">
        <f t="shared" si="213"/>
        <v>0</v>
      </c>
      <c r="J379" s="47">
        <f>IF(AND($AL$7&gt;0,OutputOsiris!$A379&lt;&gt;"9999999"),VLOOKUP(OutputOsiris!A379,$AI$9:$AL$1008,4,FALSE),"")</f>
        <v>0</v>
      </c>
      <c r="K379" s="47">
        <f t="shared" si="214"/>
        <v>0</v>
      </c>
      <c r="L379" s="47" t="str">
        <f>IF(AND($AQ$7&gt;0,OutputOsiris!$A379&lt;&gt;"9999999"),VLOOKUP(OutputOsiris!A379,$AN$9:$AQ$1008,4,FALSE),"")</f>
        <v/>
      </c>
      <c r="M379" s="47" t="str">
        <f t="shared" si="215"/>
        <v/>
      </c>
      <c r="N379" s="47" t="str">
        <f>IF(AND($AV$7&gt;0,OutputOsiris!$A379&lt;&gt;"9999999"),VLOOKUP(OutputOsiris!A379,$AS$9:$AV$1008,4,FALSE),"")</f>
        <v/>
      </c>
      <c r="O379" s="47" t="str">
        <f t="shared" si="216"/>
        <v/>
      </c>
      <c r="P379" s="47" t="str">
        <f>IF(AND($BA$7&gt;0,OutputOsiris!$A379&lt;&gt;"9999999"),VLOOKUP(OutputOsiris!A379,$AX$9:$BA$1008,4,FALSE),"")</f>
        <v/>
      </c>
      <c r="Q379" s="47" t="str">
        <f t="shared" si="217"/>
        <v/>
      </c>
      <c r="R379" s="47" t="str">
        <f>IF(AND($BF$7&gt;0,OutputOsiris!$A379&lt;&gt;"9999999"),VLOOKUP(OutputOsiris!A379,$BC$9:$BF$1008,4,FALSE),"")</f>
        <v/>
      </c>
      <c r="S379" s="47" t="str">
        <f t="shared" si="218"/>
        <v/>
      </c>
      <c r="T379" s="47" t="str">
        <f>IF(AND($BK$7&gt;0,OutputOsiris!$A379&lt;&gt;"9999999"),VLOOKUP(OutputOsiris!A379,$BH$9:$BK$1008,4,FALSE),"")</f>
        <v/>
      </c>
      <c r="U379" s="47" t="str">
        <f t="shared" si="219"/>
        <v/>
      </c>
      <c r="V379" s="47" t="str">
        <f>IF(AND($BP$7&gt;0,OutputOsiris!$A379&lt;&gt;"9999999"),VLOOKUP(OutputOsiris!A379,$BM$9:$BP$1008,4,FALSE),"")</f>
        <v/>
      </c>
      <c r="W379" s="47" t="str">
        <f t="shared" si="220"/>
        <v/>
      </c>
      <c r="X379" s="47" t="str">
        <f>IF(AND($BU$7&gt;0,OutputOsiris!$A379&lt;&gt;"9999999"),VLOOKUP(OutputOsiris!A379,$BR$9:$BU$1008,4,FALSE),"")</f>
        <v/>
      </c>
      <c r="Y379" s="47" t="str">
        <f t="shared" si="221"/>
        <v/>
      </c>
      <c r="Z379" s="47" t="str">
        <f>IF(AND($BZ$7&gt;0,OutputOsiris!$A379&lt;&gt;"9999999"),VLOOKUP(OutputOsiris!A379,$BW$9:$BZ$1008,4,FALSE),"")</f>
        <v/>
      </c>
      <c r="AA379" s="47" t="str">
        <f t="shared" si="222"/>
        <v/>
      </c>
      <c r="AB379" s="47">
        <f t="shared" si="223"/>
        <v>0</v>
      </c>
      <c r="AC379" s="47">
        <f t="shared" si="224"/>
        <v>0</v>
      </c>
      <c r="AD379" s="47" t="str">
        <f t="shared" si="225"/>
        <v/>
      </c>
      <c r="AE379" s="48" t="str">
        <f>IF(ISBLANK(AF379),"",VLOOKUP(AD379,OutputOsiris!$A$9:$A$1008,1,FALSE))</f>
        <v/>
      </c>
      <c r="AF379" s="111"/>
      <c r="AG379" s="78"/>
      <c r="AH379" s="148" t="str">
        <f t="shared" si="199"/>
        <v/>
      </c>
      <c r="AI379" s="47" t="str">
        <f t="shared" si="226"/>
        <v/>
      </c>
      <c r="AJ379" s="48" t="str">
        <f>IF(ISBLANK(AK379),"",VLOOKUP(AI379,OutputOsiris!$A$9:$A$1008,1,FALSE))</f>
        <v/>
      </c>
      <c r="AK379" s="112"/>
      <c r="AL379" s="78"/>
      <c r="AM379" s="148" t="str">
        <f t="shared" si="200"/>
        <v/>
      </c>
      <c r="AN379" s="47" t="str">
        <f t="shared" si="227"/>
        <v/>
      </c>
      <c r="AO379" s="48" t="str">
        <f>IF(ISBLANK(AP379),"",VLOOKUP(AN379,OutputOsiris!$A$9:$A$1008,1,FALSE))</f>
        <v/>
      </c>
      <c r="AP379" s="111"/>
      <c r="AQ379" s="78"/>
      <c r="AR379" s="148" t="str">
        <f t="shared" si="201"/>
        <v/>
      </c>
      <c r="AS379" s="47" t="str">
        <f t="shared" si="228"/>
        <v/>
      </c>
      <c r="AT379" s="48" t="str">
        <f>IF(ISBLANK(AU379),"",VLOOKUP(AS379,OutputOsiris!$A$9:$A$1008,1,FALSE))</f>
        <v/>
      </c>
      <c r="AU379" s="111"/>
      <c r="AV379" s="78"/>
      <c r="AW379" s="148" t="str">
        <f t="shared" si="202"/>
        <v/>
      </c>
      <c r="AX379" s="47" t="str">
        <f t="shared" si="229"/>
        <v/>
      </c>
      <c r="AY379" s="48" t="str">
        <f>IF(ISBLANK(AZ379),"",VLOOKUP(AX379,OutputOsiris!$A$9:$A$1008,1,FALSE))</f>
        <v/>
      </c>
      <c r="AZ379" s="111"/>
      <c r="BA379" s="78"/>
      <c r="BB379" s="148" t="str">
        <f t="shared" si="203"/>
        <v/>
      </c>
      <c r="BC379" s="47" t="str">
        <f t="shared" si="230"/>
        <v/>
      </c>
      <c r="BD379" s="48" t="str">
        <f>IF(ISBLANK(BE379),"",VLOOKUP(BC379,OutputOsiris!$A$9:$A$1008,1,FALSE))</f>
        <v/>
      </c>
      <c r="BE379" s="111"/>
      <c r="BF379" s="78"/>
      <c r="BG379" s="148" t="str">
        <f t="shared" si="204"/>
        <v/>
      </c>
      <c r="BH379" s="47" t="str">
        <f t="shared" si="231"/>
        <v/>
      </c>
      <c r="BI379" s="48" t="str">
        <f>IF(ISBLANK(BJ379),"",VLOOKUP(BH379,OutputOsiris!$A$9:$A$1008,1,FALSE))</f>
        <v/>
      </c>
      <c r="BJ379" s="111"/>
      <c r="BK379" s="78"/>
      <c r="BL379" s="148" t="str">
        <f t="shared" si="205"/>
        <v/>
      </c>
      <c r="BM379" s="47" t="str">
        <f t="shared" si="232"/>
        <v/>
      </c>
      <c r="BN379" s="48" t="str">
        <f>IF(ISBLANK(BO379),"",VLOOKUP(BM379,OutputOsiris!$A$9:$A$1008,1,FALSE))</f>
        <v/>
      </c>
      <c r="BO379" s="111"/>
      <c r="BP379" s="78"/>
      <c r="BQ379" s="148" t="str">
        <f t="shared" si="206"/>
        <v/>
      </c>
      <c r="BR379" s="47" t="str">
        <f t="shared" si="233"/>
        <v/>
      </c>
      <c r="BS379" s="48" t="str">
        <f>IF(ISBLANK(BT379),"",VLOOKUP(BR379,OutputOsiris!$A$9:$A$1008,1,FALSE))</f>
        <v/>
      </c>
      <c r="BT379" s="111"/>
      <c r="BU379" s="78"/>
      <c r="BV379" s="148" t="str">
        <f t="shared" si="207"/>
        <v/>
      </c>
      <c r="BW379" s="47" t="str">
        <f t="shared" si="234"/>
        <v/>
      </c>
      <c r="BX379" s="48" t="str">
        <f>IF(ISBLANK(BY379),"",VLOOKUP(BW379,OutputOsiris!$A$9:$A$1008,1,FALSE))</f>
        <v/>
      </c>
      <c r="BY379" s="111"/>
      <c r="BZ379" s="78"/>
      <c r="CA379" s="148" t="str">
        <f t="shared" si="208"/>
        <v/>
      </c>
    </row>
    <row r="380" spans="1:79" x14ac:dyDescent="0.2">
      <c r="A380" s="47" t="str">
        <f>IF($H$1="Score",IF(OutputOsiris!A380&lt;&gt;"9999999",OutputOsiris!A380,""),"")</f>
        <v/>
      </c>
      <c r="B380" s="76" t="str">
        <f t="shared" si="209"/>
        <v/>
      </c>
      <c r="C380" s="143" t="str">
        <f t="shared" si="210"/>
        <v/>
      </c>
      <c r="D380" s="47" t="str">
        <f>IF($H$1="Cijfer",IF(OutputOsiris!A380&lt;&gt;"9999999",OutputOsiris!A380,""),"")</f>
        <v/>
      </c>
      <c r="E380" s="76" t="str">
        <f t="shared" si="211"/>
        <v/>
      </c>
      <c r="F380" s="143" t="str">
        <f t="shared" si="212"/>
        <v/>
      </c>
      <c r="G380" s="47" t="str">
        <f>IF(ISBLANK(OutputOsiris!B380),"",OutputOsiris!B380)</f>
        <v/>
      </c>
      <c r="H380" s="47">
        <f>IF(AND($AG$7&gt;0,OutputOsiris!$A380&lt;&gt;"9999999"),VLOOKUP(OutputOsiris!A380,$AD$9:$AG$1008,4,FALSE),"")</f>
        <v>0</v>
      </c>
      <c r="I380" s="47">
        <f t="shared" si="213"/>
        <v>0</v>
      </c>
      <c r="J380" s="47">
        <f>IF(AND($AL$7&gt;0,OutputOsiris!$A380&lt;&gt;"9999999"),VLOOKUP(OutputOsiris!A380,$AI$9:$AL$1008,4,FALSE),"")</f>
        <v>0</v>
      </c>
      <c r="K380" s="47">
        <f t="shared" si="214"/>
        <v>0</v>
      </c>
      <c r="L380" s="47" t="str">
        <f>IF(AND($AQ$7&gt;0,OutputOsiris!$A380&lt;&gt;"9999999"),VLOOKUP(OutputOsiris!A380,$AN$9:$AQ$1008,4,FALSE),"")</f>
        <v/>
      </c>
      <c r="M380" s="47" t="str">
        <f t="shared" si="215"/>
        <v/>
      </c>
      <c r="N380" s="47" t="str">
        <f>IF(AND($AV$7&gt;0,OutputOsiris!$A380&lt;&gt;"9999999"),VLOOKUP(OutputOsiris!A380,$AS$9:$AV$1008,4,FALSE),"")</f>
        <v/>
      </c>
      <c r="O380" s="47" t="str">
        <f t="shared" si="216"/>
        <v/>
      </c>
      <c r="P380" s="47" t="str">
        <f>IF(AND($BA$7&gt;0,OutputOsiris!$A380&lt;&gt;"9999999"),VLOOKUP(OutputOsiris!A380,$AX$9:$BA$1008,4,FALSE),"")</f>
        <v/>
      </c>
      <c r="Q380" s="47" t="str">
        <f t="shared" si="217"/>
        <v/>
      </c>
      <c r="R380" s="47" t="str">
        <f>IF(AND($BF$7&gt;0,OutputOsiris!$A380&lt;&gt;"9999999"),VLOOKUP(OutputOsiris!A380,$BC$9:$BF$1008,4,FALSE),"")</f>
        <v/>
      </c>
      <c r="S380" s="47" t="str">
        <f t="shared" si="218"/>
        <v/>
      </c>
      <c r="T380" s="47" t="str">
        <f>IF(AND($BK$7&gt;0,OutputOsiris!$A380&lt;&gt;"9999999"),VLOOKUP(OutputOsiris!A380,$BH$9:$BK$1008,4,FALSE),"")</f>
        <v/>
      </c>
      <c r="U380" s="47" t="str">
        <f t="shared" si="219"/>
        <v/>
      </c>
      <c r="V380" s="47" t="str">
        <f>IF(AND($BP$7&gt;0,OutputOsiris!$A380&lt;&gt;"9999999"),VLOOKUP(OutputOsiris!A380,$BM$9:$BP$1008,4,FALSE),"")</f>
        <v/>
      </c>
      <c r="W380" s="47" t="str">
        <f t="shared" si="220"/>
        <v/>
      </c>
      <c r="X380" s="47" t="str">
        <f>IF(AND($BU$7&gt;0,OutputOsiris!$A380&lt;&gt;"9999999"),VLOOKUP(OutputOsiris!A380,$BR$9:$BU$1008,4,FALSE),"")</f>
        <v/>
      </c>
      <c r="Y380" s="47" t="str">
        <f t="shared" si="221"/>
        <v/>
      </c>
      <c r="Z380" s="47" t="str">
        <f>IF(AND($BZ$7&gt;0,OutputOsiris!$A380&lt;&gt;"9999999"),VLOOKUP(OutputOsiris!A380,$BW$9:$BZ$1008,4,FALSE),"")</f>
        <v/>
      </c>
      <c r="AA380" s="47" t="str">
        <f t="shared" si="222"/>
        <v/>
      </c>
      <c r="AB380" s="47">
        <f t="shared" si="223"/>
        <v>0</v>
      </c>
      <c r="AC380" s="47">
        <f t="shared" si="224"/>
        <v>0</v>
      </c>
      <c r="AD380" s="47" t="str">
        <f t="shared" si="225"/>
        <v/>
      </c>
      <c r="AE380" s="48" t="str">
        <f>IF(ISBLANK(AF380),"",VLOOKUP(AD380,OutputOsiris!$A$9:$A$1008,1,FALSE))</f>
        <v/>
      </c>
      <c r="AF380" s="111"/>
      <c r="AG380" s="78"/>
      <c r="AH380" s="148" t="str">
        <f t="shared" si="199"/>
        <v/>
      </c>
      <c r="AI380" s="47" t="str">
        <f t="shared" si="226"/>
        <v/>
      </c>
      <c r="AJ380" s="48" t="str">
        <f>IF(ISBLANK(AK380),"",VLOOKUP(AI380,OutputOsiris!$A$9:$A$1008,1,FALSE))</f>
        <v/>
      </c>
      <c r="AK380" s="112"/>
      <c r="AL380" s="78"/>
      <c r="AM380" s="148" t="str">
        <f t="shared" si="200"/>
        <v/>
      </c>
      <c r="AN380" s="47" t="str">
        <f t="shared" si="227"/>
        <v/>
      </c>
      <c r="AO380" s="48" t="str">
        <f>IF(ISBLANK(AP380),"",VLOOKUP(AN380,OutputOsiris!$A$9:$A$1008,1,FALSE))</f>
        <v/>
      </c>
      <c r="AP380" s="111"/>
      <c r="AQ380" s="78"/>
      <c r="AR380" s="148" t="str">
        <f t="shared" si="201"/>
        <v/>
      </c>
      <c r="AS380" s="47" t="str">
        <f t="shared" si="228"/>
        <v/>
      </c>
      <c r="AT380" s="48" t="str">
        <f>IF(ISBLANK(AU380),"",VLOOKUP(AS380,OutputOsiris!$A$9:$A$1008,1,FALSE))</f>
        <v/>
      </c>
      <c r="AU380" s="111"/>
      <c r="AV380" s="78"/>
      <c r="AW380" s="148" t="str">
        <f t="shared" si="202"/>
        <v/>
      </c>
      <c r="AX380" s="47" t="str">
        <f t="shared" si="229"/>
        <v/>
      </c>
      <c r="AY380" s="48" t="str">
        <f>IF(ISBLANK(AZ380),"",VLOOKUP(AX380,OutputOsiris!$A$9:$A$1008,1,FALSE))</f>
        <v/>
      </c>
      <c r="AZ380" s="111"/>
      <c r="BA380" s="78"/>
      <c r="BB380" s="148" t="str">
        <f t="shared" si="203"/>
        <v/>
      </c>
      <c r="BC380" s="47" t="str">
        <f t="shared" si="230"/>
        <v/>
      </c>
      <c r="BD380" s="48" t="str">
        <f>IF(ISBLANK(BE380),"",VLOOKUP(BC380,OutputOsiris!$A$9:$A$1008,1,FALSE))</f>
        <v/>
      </c>
      <c r="BE380" s="111"/>
      <c r="BF380" s="78"/>
      <c r="BG380" s="148" t="str">
        <f t="shared" si="204"/>
        <v/>
      </c>
      <c r="BH380" s="47" t="str">
        <f t="shared" si="231"/>
        <v/>
      </c>
      <c r="BI380" s="48" t="str">
        <f>IF(ISBLANK(BJ380),"",VLOOKUP(BH380,OutputOsiris!$A$9:$A$1008,1,FALSE))</f>
        <v/>
      </c>
      <c r="BJ380" s="111"/>
      <c r="BK380" s="78"/>
      <c r="BL380" s="148" t="str">
        <f t="shared" si="205"/>
        <v/>
      </c>
      <c r="BM380" s="47" t="str">
        <f t="shared" si="232"/>
        <v/>
      </c>
      <c r="BN380" s="48" t="str">
        <f>IF(ISBLANK(BO380),"",VLOOKUP(BM380,OutputOsiris!$A$9:$A$1008,1,FALSE))</f>
        <v/>
      </c>
      <c r="BO380" s="111"/>
      <c r="BP380" s="78"/>
      <c r="BQ380" s="148" t="str">
        <f t="shared" si="206"/>
        <v/>
      </c>
      <c r="BR380" s="47" t="str">
        <f t="shared" si="233"/>
        <v/>
      </c>
      <c r="BS380" s="48" t="str">
        <f>IF(ISBLANK(BT380),"",VLOOKUP(BR380,OutputOsiris!$A$9:$A$1008,1,FALSE))</f>
        <v/>
      </c>
      <c r="BT380" s="111"/>
      <c r="BU380" s="78"/>
      <c r="BV380" s="148" t="str">
        <f t="shared" si="207"/>
        <v/>
      </c>
      <c r="BW380" s="47" t="str">
        <f t="shared" si="234"/>
        <v/>
      </c>
      <c r="BX380" s="48" t="str">
        <f>IF(ISBLANK(BY380),"",VLOOKUP(BW380,OutputOsiris!$A$9:$A$1008,1,FALSE))</f>
        <v/>
      </c>
      <c r="BY380" s="111"/>
      <c r="BZ380" s="78"/>
      <c r="CA380" s="148" t="str">
        <f t="shared" si="208"/>
        <v/>
      </c>
    </row>
    <row r="381" spans="1:79" x14ac:dyDescent="0.2">
      <c r="A381" s="47" t="str">
        <f>IF($H$1="Score",IF(OutputOsiris!A381&lt;&gt;"9999999",OutputOsiris!A381,""),"")</f>
        <v/>
      </c>
      <c r="B381" s="76" t="str">
        <f t="shared" si="209"/>
        <v/>
      </c>
      <c r="C381" s="143" t="str">
        <f t="shared" si="210"/>
        <v/>
      </c>
      <c r="D381" s="47" t="str">
        <f>IF($H$1="Cijfer",IF(OutputOsiris!A381&lt;&gt;"9999999",OutputOsiris!A381,""),"")</f>
        <v/>
      </c>
      <c r="E381" s="76" t="str">
        <f t="shared" si="211"/>
        <v/>
      </c>
      <c r="F381" s="143" t="str">
        <f t="shared" si="212"/>
        <v/>
      </c>
      <c r="G381" s="47" t="str">
        <f>IF(ISBLANK(OutputOsiris!B381),"",OutputOsiris!B381)</f>
        <v/>
      </c>
      <c r="H381" s="47">
        <f>IF(AND($AG$7&gt;0,OutputOsiris!$A381&lt;&gt;"9999999"),VLOOKUP(OutputOsiris!A381,$AD$9:$AG$1008,4,FALSE),"")</f>
        <v>0</v>
      </c>
      <c r="I381" s="47">
        <f t="shared" si="213"/>
        <v>0</v>
      </c>
      <c r="J381" s="47">
        <f>IF(AND($AL$7&gt;0,OutputOsiris!$A381&lt;&gt;"9999999"),VLOOKUP(OutputOsiris!A381,$AI$9:$AL$1008,4,FALSE),"")</f>
        <v>0</v>
      </c>
      <c r="K381" s="47">
        <f t="shared" si="214"/>
        <v>0</v>
      </c>
      <c r="L381" s="47" t="str">
        <f>IF(AND($AQ$7&gt;0,OutputOsiris!$A381&lt;&gt;"9999999"),VLOOKUP(OutputOsiris!A381,$AN$9:$AQ$1008,4,FALSE),"")</f>
        <v/>
      </c>
      <c r="M381" s="47" t="str">
        <f t="shared" si="215"/>
        <v/>
      </c>
      <c r="N381" s="47" t="str">
        <f>IF(AND($AV$7&gt;0,OutputOsiris!$A381&lt;&gt;"9999999"),VLOOKUP(OutputOsiris!A381,$AS$9:$AV$1008,4,FALSE),"")</f>
        <v/>
      </c>
      <c r="O381" s="47" t="str">
        <f t="shared" si="216"/>
        <v/>
      </c>
      <c r="P381" s="47" t="str">
        <f>IF(AND($BA$7&gt;0,OutputOsiris!$A381&lt;&gt;"9999999"),VLOOKUP(OutputOsiris!A381,$AX$9:$BA$1008,4,FALSE),"")</f>
        <v/>
      </c>
      <c r="Q381" s="47" t="str">
        <f t="shared" si="217"/>
        <v/>
      </c>
      <c r="R381" s="47" t="str">
        <f>IF(AND($BF$7&gt;0,OutputOsiris!$A381&lt;&gt;"9999999"),VLOOKUP(OutputOsiris!A381,$BC$9:$BF$1008,4,FALSE),"")</f>
        <v/>
      </c>
      <c r="S381" s="47" t="str">
        <f t="shared" si="218"/>
        <v/>
      </c>
      <c r="T381" s="47" t="str">
        <f>IF(AND($BK$7&gt;0,OutputOsiris!$A381&lt;&gt;"9999999"),VLOOKUP(OutputOsiris!A381,$BH$9:$BK$1008,4,FALSE),"")</f>
        <v/>
      </c>
      <c r="U381" s="47" t="str">
        <f t="shared" si="219"/>
        <v/>
      </c>
      <c r="V381" s="47" t="str">
        <f>IF(AND($BP$7&gt;0,OutputOsiris!$A381&lt;&gt;"9999999"),VLOOKUP(OutputOsiris!A381,$BM$9:$BP$1008,4,FALSE),"")</f>
        <v/>
      </c>
      <c r="W381" s="47" t="str">
        <f t="shared" si="220"/>
        <v/>
      </c>
      <c r="X381" s="47" t="str">
        <f>IF(AND($BU$7&gt;0,OutputOsiris!$A381&lt;&gt;"9999999"),VLOOKUP(OutputOsiris!A381,$BR$9:$BU$1008,4,FALSE),"")</f>
        <v/>
      </c>
      <c r="Y381" s="47" t="str">
        <f t="shared" si="221"/>
        <v/>
      </c>
      <c r="Z381" s="47" t="str">
        <f>IF(AND($BZ$7&gt;0,OutputOsiris!$A381&lt;&gt;"9999999"),VLOOKUP(OutputOsiris!A381,$BW$9:$BZ$1008,4,FALSE),"")</f>
        <v/>
      </c>
      <c r="AA381" s="47" t="str">
        <f t="shared" si="222"/>
        <v/>
      </c>
      <c r="AB381" s="47">
        <f t="shared" si="223"/>
        <v>0</v>
      </c>
      <c r="AC381" s="47">
        <f t="shared" si="224"/>
        <v>0</v>
      </c>
      <c r="AD381" s="47" t="str">
        <f t="shared" si="225"/>
        <v/>
      </c>
      <c r="AE381" s="48" t="str">
        <f>IF(ISBLANK(AF381),"",VLOOKUP(AD381,OutputOsiris!$A$9:$A$1008,1,FALSE))</f>
        <v/>
      </c>
      <c r="AF381" s="111"/>
      <c r="AG381" s="78"/>
      <c r="AH381" s="148" t="str">
        <f t="shared" si="199"/>
        <v/>
      </c>
      <c r="AI381" s="47" t="str">
        <f t="shared" si="226"/>
        <v/>
      </c>
      <c r="AJ381" s="48" t="str">
        <f>IF(ISBLANK(AK381),"",VLOOKUP(AI381,OutputOsiris!$A$9:$A$1008,1,FALSE))</f>
        <v/>
      </c>
      <c r="AK381" s="112"/>
      <c r="AL381" s="78"/>
      <c r="AM381" s="148" t="str">
        <f t="shared" si="200"/>
        <v/>
      </c>
      <c r="AN381" s="47" t="str">
        <f t="shared" si="227"/>
        <v/>
      </c>
      <c r="AO381" s="48" t="str">
        <f>IF(ISBLANK(AP381),"",VLOOKUP(AN381,OutputOsiris!$A$9:$A$1008,1,FALSE))</f>
        <v/>
      </c>
      <c r="AP381" s="111"/>
      <c r="AQ381" s="78"/>
      <c r="AR381" s="148" t="str">
        <f t="shared" si="201"/>
        <v/>
      </c>
      <c r="AS381" s="47" t="str">
        <f t="shared" si="228"/>
        <v/>
      </c>
      <c r="AT381" s="48" t="str">
        <f>IF(ISBLANK(AU381),"",VLOOKUP(AS381,OutputOsiris!$A$9:$A$1008,1,FALSE))</f>
        <v/>
      </c>
      <c r="AU381" s="111"/>
      <c r="AV381" s="78"/>
      <c r="AW381" s="148" t="str">
        <f t="shared" si="202"/>
        <v/>
      </c>
      <c r="AX381" s="47" t="str">
        <f t="shared" si="229"/>
        <v/>
      </c>
      <c r="AY381" s="48" t="str">
        <f>IF(ISBLANK(AZ381),"",VLOOKUP(AX381,OutputOsiris!$A$9:$A$1008,1,FALSE))</f>
        <v/>
      </c>
      <c r="AZ381" s="111"/>
      <c r="BA381" s="78"/>
      <c r="BB381" s="148" t="str">
        <f t="shared" si="203"/>
        <v/>
      </c>
      <c r="BC381" s="47" t="str">
        <f t="shared" si="230"/>
        <v/>
      </c>
      <c r="BD381" s="48" t="str">
        <f>IF(ISBLANK(BE381),"",VLOOKUP(BC381,OutputOsiris!$A$9:$A$1008,1,FALSE))</f>
        <v/>
      </c>
      <c r="BE381" s="111"/>
      <c r="BF381" s="78"/>
      <c r="BG381" s="148" t="str">
        <f t="shared" si="204"/>
        <v/>
      </c>
      <c r="BH381" s="47" t="str">
        <f t="shared" si="231"/>
        <v/>
      </c>
      <c r="BI381" s="48" t="str">
        <f>IF(ISBLANK(BJ381),"",VLOOKUP(BH381,OutputOsiris!$A$9:$A$1008,1,FALSE))</f>
        <v/>
      </c>
      <c r="BJ381" s="111"/>
      <c r="BK381" s="78"/>
      <c r="BL381" s="148" t="str">
        <f t="shared" si="205"/>
        <v/>
      </c>
      <c r="BM381" s="47" t="str">
        <f t="shared" si="232"/>
        <v/>
      </c>
      <c r="BN381" s="48" t="str">
        <f>IF(ISBLANK(BO381),"",VLOOKUP(BM381,OutputOsiris!$A$9:$A$1008,1,FALSE))</f>
        <v/>
      </c>
      <c r="BO381" s="111"/>
      <c r="BP381" s="78"/>
      <c r="BQ381" s="148" t="str">
        <f t="shared" si="206"/>
        <v/>
      </c>
      <c r="BR381" s="47" t="str">
        <f t="shared" si="233"/>
        <v/>
      </c>
      <c r="BS381" s="48" t="str">
        <f>IF(ISBLANK(BT381),"",VLOOKUP(BR381,OutputOsiris!$A$9:$A$1008,1,FALSE))</f>
        <v/>
      </c>
      <c r="BT381" s="111"/>
      <c r="BU381" s="78"/>
      <c r="BV381" s="148" t="str">
        <f t="shared" si="207"/>
        <v/>
      </c>
      <c r="BW381" s="47" t="str">
        <f t="shared" si="234"/>
        <v/>
      </c>
      <c r="BX381" s="48" t="str">
        <f>IF(ISBLANK(BY381),"",VLOOKUP(BW381,OutputOsiris!$A$9:$A$1008,1,FALSE))</f>
        <v/>
      </c>
      <c r="BY381" s="111"/>
      <c r="BZ381" s="78"/>
      <c r="CA381" s="148" t="str">
        <f t="shared" si="208"/>
        <v/>
      </c>
    </row>
    <row r="382" spans="1:79" x14ac:dyDescent="0.2">
      <c r="A382" s="47" t="str">
        <f>IF($H$1="Score",IF(OutputOsiris!A382&lt;&gt;"9999999",OutputOsiris!A382,""),"")</f>
        <v/>
      </c>
      <c r="B382" s="76" t="str">
        <f t="shared" si="209"/>
        <v/>
      </c>
      <c r="C382" s="143" t="str">
        <f t="shared" si="210"/>
        <v/>
      </c>
      <c r="D382" s="47" t="str">
        <f>IF($H$1="Cijfer",IF(OutputOsiris!A382&lt;&gt;"9999999",OutputOsiris!A382,""),"")</f>
        <v/>
      </c>
      <c r="E382" s="76" t="str">
        <f t="shared" si="211"/>
        <v/>
      </c>
      <c r="F382" s="143" t="str">
        <f t="shared" si="212"/>
        <v/>
      </c>
      <c r="G382" s="47" t="str">
        <f>IF(ISBLANK(OutputOsiris!B382),"",OutputOsiris!B382)</f>
        <v/>
      </c>
      <c r="H382" s="47">
        <f>IF(AND($AG$7&gt;0,OutputOsiris!$A382&lt;&gt;"9999999"),VLOOKUP(OutputOsiris!A382,$AD$9:$AG$1008,4,FALSE),"")</f>
        <v>0</v>
      </c>
      <c r="I382" s="47">
        <f t="shared" si="213"/>
        <v>0</v>
      </c>
      <c r="J382" s="47">
        <f>IF(AND($AL$7&gt;0,OutputOsiris!$A382&lt;&gt;"9999999"),VLOOKUP(OutputOsiris!A382,$AI$9:$AL$1008,4,FALSE),"")</f>
        <v>0</v>
      </c>
      <c r="K382" s="47">
        <f t="shared" si="214"/>
        <v>0</v>
      </c>
      <c r="L382" s="47" t="str">
        <f>IF(AND($AQ$7&gt;0,OutputOsiris!$A382&lt;&gt;"9999999"),VLOOKUP(OutputOsiris!A382,$AN$9:$AQ$1008,4,FALSE),"")</f>
        <v/>
      </c>
      <c r="M382" s="47" t="str">
        <f t="shared" si="215"/>
        <v/>
      </c>
      <c r="N382" s="47" t="str">
        <f>IF(AND($AV$7&gt;0,OutputOsiris!$A382&lt;&gt;"9999999"),VLOOKUP(OutputOsiris!A382,$AS$9:$AV$1008,4,FALSE),"")</f>
        <v/>
      </c>
      <c r="O382" s="47" t="str">
        <f t="shared" si="216"/>
        <v/>
      </c>
      <c r="P382" s="47" t="str">
        <f>IF(AND($BA$7&gt;0,OutputOsiris!$A382&lt;&gt;"9999999"),VLOOKUP(OutputOsiris!A382,$AX$9:$BA$1008,4,FALSE),"")</f>
        <v/>
      </c>
      <c r="Q382" s="47" t="str">
        <f t="shared" si="217"/>
        <v/>
      </c>
      <c r="R382" s="47" t="str">
        <f>IF(AND($BF$7&gt;0,OutputOsiris!$A382&lt;&gt;"9999999"),VLOOKUP(OutputOsiris!A382,$BC$9:$BF$1008,4,FALSE),"")</f>
        <v/>
      </c>
      <c r="S382" s="47" t="str">
        <f t="shared" si="218"/>
        <v/>
      </c>
      <c r="T382" s="47" t="str">
        <f>IF(AND($BK$7&gt;0,OutputOsiris!$A382&lt;&gt;"9999999"),VLOOKUP(OutputOsiris!A382,$BH$9:$BK$1008,4,FALSE),"")</f>
        <v/>
      </c>
      <c r="U382" s="47" t="str">
        <f t="shared" si="219"/>
        <v/>
      </c>
      <c r="V382" s="47" t="str">
        <f>IF(AND($BP$7&gt;0,OutputOsiris!$A382&lt;&gt;"9999999"),VLOOKUP(OutputOsiris!A382,$BM$9:$BP$1008,4,FALSE),"")</f>
        <v/>
      </c>
      <c r="W382" s="47" t="str">
        <f t="shared" si="220"/>
        <v/>
      </c>
      <c r="X382" s="47" t="str">
        <f>IF(AND($BU$7&gt;0,OutputOsiris!$A382&lt;&gt;"9999999"),VLOOKUP(OutputOsiris!A382,$BR$9:$BU$1008,4,FALSE),"")</f>
        <v/>
      </c>
      <c r="Y382" s="47" t="str">
        <f t="shared" si="221"/>
        <v/>
      </c>
      <c r="Z382" s="47" t="str">
        <f>IF(AND($BZ$7&gt;0,OutputOsiris!$A382&lt;&gt;"9999999"),VLOOKUP(OutputOsiris!A382,$BW$9:$BZ$1008,4,FALSE),"")</f>
        <v/>
      </c>
      <c r="AA382" s="47" t="str">
        <f t="shared" si="222"/>
        <v/>
      </c>
      <c r="AB382" s="47">
        <f t="shared" si="223"/>
        <v>0</v>
      </c>
      <c r="AC382" s="47">
        <f t="shared" si="224"/>
        <v>0</v>
      </c>
      <c r="AD382" s="47" t="str">
        <f t="shared" si="225"/>
        <v/>
      </c>
      <c r="AE382" s="48" t="str">
        <f>IF(ISBLANK(AF382),"",VLOOKUP(AD382,OutputOsiris!$A$9:$A$1008,1,FALSE))</f>
        <v/>
      </c>
      <c r="AF382" s="111"/>
      <c r="AG382" s="78"/>
      <c r="AH382" s="148" t="str">
        <f t="shared" si="199"/>
        <v/>
      </c>
      <c r="AI382" s="47" t="str">
        <f t="shared" si="226"/>
        <v/>
      </c>
      <c r="AJ382" s="48" t="str">
        <f>IF(ISBLANK(AK382),"",VLOOKUP(AI382,OutputOsiris!$A$9:$A$1008,1,FALSE))</f>
        <v/>
      </c>
      <c r="AK382" s="112"/>
      <c r="AL382" s="78"/>
      <c r="AM382" s="148" t="str">
        <f t="shared" si="200"/>
        <v/>
      </c>
      <c r="AN382" s="47" t="str">
        <f t="shared" si="227"/>
        <v/>
      </c>
      <c r="AO382" s="48" t="str">
        <f>IF(ISBLANK(AP382),"",VLOOKUP(AN382,OutputOsiris!$A$9:$A$1008,1,FALSE))</f>
        <v/>
      </c>
      <c r="AP382" s="111"/>
      <c r="AQ382" s="78"/>
      <c r="AR382" s="148" t="str">
        <f t="shared" si="201"/>
        <v/>
      </c>
      <c r="AS382" s="47" t="str">
        <f t="shared" si="228"/>
        <v/>
      </c>
      <c r="AT382" s="48" t="str">
        <f>IF(ISBLANK(AU382),"",VLOOKUP(AS382,OutputOsiris!$A$9:$A$1008,1,FALSE))</f>
        <v/>
      </c>
      <c r="AU382" s="111"/>
      <c r="AV382" s="78"/>
      <c r="AW382" s="148" t="str">
        <f t="shared" si="202"/>
        <v/>
      </c>
      <c r="AX382" s="47" t="str">
        <f t="shared" si="229"/>
        <v/>
      </c>
      <c r="AY382" s="48" t="str">
        <f>IF(ISBLANK(AZ382),"",VLOOKUP(AX382,OutputOsiris!$A$9:$A$1008,1,FALSE))</f>
        <v/>
      </c>
      <c r="AZ382" s="111"/>
      <c r="BA382" s="78"/>
      <c r="BB382" s="148" t="str">
        <f t="shared" si="203"/>
        <v/>
      </c>
      <c r="BC382" s="47" t="str">
        <f t="shared" si="230"/>
        <v/>
      </c>
      <c r="BD382" s="48" t="str">
        <f>IF(ISBLANK(BE382),"",VLOOKUP(BC382,OutputOsiris!$A$9:$A$1008,1,FALSE))</f>
        <v/>
      </c>
      <c r="BE382" s="111"/>
      <c r="BF382" s="78"/>
      <c r="BG382" s="148" t="str">
        <f t="shared" si="204"/>
        <v/>
      </c>
      <c r="BH382" s="47" t="str">
        <f t="shared" si="231"/>
        <v/>
      </c>
      <c r="BI382" s="48" t="str">
        <f>IF(ISBLANK(BJ382),"",VLOOKUP(BH382,OutputOsiris!$A$9:$A$1008,1,FALSE))</f>
        <v/>
      </c>
      <c r="BJ382" s="111"/>
      <c r="BK382" s="78"/>
      <c r="BL382" s="148" t="str">
        <f t="shared" si="205"/>
        <v/>
      </c>
      <c r="BM382" s="47" t="str">
        <f t="shared" si="232"/>
        <v/>
      </c>
      <c r="BN382" s="48" t="str">
        <f>IF(ISBLANK(BO382),"",VLOOKUP(BM382,OutputOsiris!$A$9:$A$1008,1,FALSE))</f>
        <v/>
      </c>
      <c r="BO382" s="111"/>
      <c r="BP382" s="78"/>
      <c r="BQ382" s="148" t="str">
        <f t="shared" si="206"/>
        <v/>
      </c>
      <c r="BR382" s="47" t="str">
        <f t="shared" si="233"/>
        <v/>
      </c>
      <c r="BS382" s="48" t="str">
        <f>IF(ISBLANK(BT382),"",VLOOKUP(BR382,OutputOsiris!$A$9:$A$1008,1,FALSE))</f>
        <v/>
      </c>
      <c r="BT382" s="111"/>
      <c r="BU382" s="78"/>
      <c r="BV382" s="148" t="str">
        <f t="shared" si="207"/>
        <v/>
      </c>
      <c r="BW382" s="47" t="str">
        <f t="shared" si="234"/>
        <v/>
      </c>
      <c r="BX382" s="48" t="str">
        <f>IF(ISBLANK(BY382),"",VLOOKUP(BW382,OutputOsiris!$A$9:$A$1008,1,FALSE))</f>
        <v/>
      </c>
      <c r="BY382" s="111"/>
      <c r="BZ382" s="78"/>
      <c r="CA382" s="148" t="str">
        <f t="shared" si="208"/>
        <v/>
      </c>
    </row>
    <row r="383" spans="1:79" x14ac:dyDescent="0.2">
      <c r="A383" s="47" t="str">
        <f>IF($H$1="Score",IF(OutputOsiris!A383&lt;&gt;"9999999",OutputOsiris!A383,""),"")</f>
        <v/>
      </c>
      <c r="B383" s="76" t="str">
        <f t="shared" si="209"/>
        <v/>
      </c>
      <c r="C383" s="143" t="str">
        <f t="shared" si="210"/>
        <v/>
      </c>
      <c r="D383" s="47" t="str">
        <f>IF($H$1="Cijfer",IF(OutputOsiris!A383&lt;&gt;"9999999",OutputOsiris!A383,""),"")</f>
        <v/>
      </c>
      <c r="E383" s="76" t="str">
        <f t="shared" si="211"/>
        <v/>
      </c>
      <c r="F383" s="143" t="str">
        <f t="shared" si="212"/>
        <v/>
      </c>
      <c r="G383" s="47" t="str">
        <f>IF(ISBLANK(OutputOsiris!B383),"",OutputOsiris!B383)</f>
        <v/>
      </c>
      <c r="H383" s="47">
        <f>IF(AND($AG$7&gt;0,OutputOsiris!$A383&lt;&gt;"9999999"),VLOOKUP(OutputOsiris!A383,$AD$9:$AG$1008,4,FALSE),"")</f>
        <v>0</v>
      </c>
      <c r="I383" s="47">
        <f t="shared" si="213"/>
        <v>0</v>
      </c>
      <c r="J383" s="47">
        <f>IF(AND($AL$7&gt;0,OutputOsiris!$A383&lt;&gt;"9999999"),VLOOKUP(OutputOsiris!A383,$AI$9:$AL$1008,4,FALSE),"")</f>
        <v>0</v>
      </c>
      <c r="K383" s="47">
        <f t="shared" si="214"/>
        <v>0</v>
      </c>
      <c r="L383" s="47" t="str">
        <f>IF(AND($AQ$7&gt;0,OutputOsiris!$A383&lt;&gt;"9999999"),VLOOKUP(OutputOsiris!A383,$AN$9:$AQ$1008,4,FALSE),"")</f>
        <v/>
      </c>
      <c r="M383" s="47" t="str">
        <f t="shared" si="215"/>
        <v/>
      </c>
      <c r="N383" s="47" t="str">
        <f>IF(AND($AV$7&gt;0,OutputOsiris!$A383&lt;&gt;"9999999"),VLOOKUP(OutputOsiris!A383,$AS$9:$AV$1008,4,FALSE),"")</f>
        <v/>
      </c>
      <c r="O383" s="47" t="str">
        <f t="shared" si="216"/>
        <v/>
      </c>
      <c r="P383" s="47" t="str">
        <f>IF(AND($BA$7&gt;0,OutputOsiris!$A383&lt;&gt;"9999999"),VLOOKUP(OutputOsiris!A383,$AX$9:$BA$1008,4,FALSE),"")</f>
        <v/>
      </c>
      <c r="Q383" s="47" t="str">
        <f t="shared" si="217"/>
        <v/>
      </c>
      <c r="R383" s="47" t="str">
        <f>IF(AND($BF$7&gt;0,OutputOsiris!$A383&lt;&gt;"9999999"),VLOOKUP(OutputOsiris!A383,$BC$9:$BF$1008,4,FALSE),"")</f>
        <v/>
      </c>
      <c r="S383" s="47" t="str">
        <f t="shared" si="218"/>
        <v/>
      </c>
      <c r="T383" s="47" t="str">
        <f>IF(AND($BK$7&gt;0,OutputOsiris!$A383&lt;&gt;"9999999"),VLOOKUP(OutputOsiris!A383,$BH$9:$BK$1008,4,FALSE),"")</f>
        <v/>
      </c>
      <c r="U383" s="47" t="str">
        <f t="shared" si="219"/>
        <v/>
      </c>
      <c r="V383" s="47" t="str">
        <f>IF(AND($BP$7&gt;0,OutputOsiris!$A383&lt;&gt;"9999999"),VLOOKUP(OutputOsiris!A383,$BM$9:$BP$1008,4,FALSE),"")</f>
        <v/>
      </c>
      <c r="W383" s="47" t="str">
        <f t="shared" si="220"/>
        <v/>
      </c>
      <c r="X383" s="47" t="str">
        <f>IF(AND($BU$7&gt;0,OutputOsiris!$A383&lt;&gt;"9999999"),VLOOKUP(OutputOsiris!A383,$BR$9:$BU$1008,4,FALSE),"")</f>
        <v/>
      </c>
      <c r="Y383" s="47" t="str">
        <f t="shared" si="221"/>
        <v/>
      </c>
      <c r="Z383" s="47" t="str">
        <f>IF(AND($BZ$7&gt;0,OutputOsiris!$A383&lt;&gt;"9999999"),VLOOKUP(OutputOsiris!A383,$BW$9:$BZ$1008,4,FALSE),"")</f>
        <v/>
      </c>
      <c r="AA383" s="47" t="str">
        <f t="shared" si="222"/>
        <v/>
      </c>
      <c r="AB383" s="47">
        <f t="shared" si="223"/>
        <v>0</v>
      </c>
      <c r="AC383" s="47">
        <f t="shared" si="224"/>
        <v>0</v>
      </c>
      <c r="AD383" s="47" t="str">
        <f t="shared" si="225"/>
        <v/>
      </c>
      <c r="AE383" s="48" t="str">
        <f>IF(ISBLANK(AF383),"",VLOOKUP(AD383,OutputOsiris!$A$9:$A$1008,1,FALSE))</f>
        <v/>
      </c>
      <c r="AF383" s="111"/>
      <c r="AG383" s="78"/>
      <c r="AH383" s="148" t="str">
        <f t="shared" si="199"/>
        <v/>
      </c>
      <c r="AI383" s="47" t="str">
        <f t="shared" si="226"/>
        <v/>
      </c>
      <c r="AJ383" s="48" t="str">
        <f>IF(ISBLANK(AK383),"",VLOOKUP(AI383,OutputOsiris!$A$9:$A$1008,1,FALSE))</f>
        <v/>
      </c>
      <c r="AK383" s="112"/>
      <c r="AL383" s="78"/>
      <c r="AM383" s="148" t="str">
        <f t="shared" si="200"/>
        <v/>
      </c>
      <c r="AN383" s="47" t="str">
        <f t="shared" si="227"/>
        <v/>
      </c>
      <c r="AO383" s="48" t="str">
        <f>IF(ISBLANK(AP383),"",VLOOKUP(AN383,OutputOsiris!$A$9:$A$1008,1,FALSE))</f>
        <v/>
      </c>
      <c r="AP383" s="111"/>
      <c r="AQ383" s="78"/>
      <c r="AR383" s="148" t="str">
        <f t="shared" si="201"/>
        <v/>
      </c>
      <c r="AS383" s="47" t="str">
        <f t="shared" si="228"/>
        <v/>
      </c>
      <c r="AT383" s="48" t="str">
        <f>IF(ISBLANK(AU383),"",VLOOKUP(AS383,OutputOsiris!$A$9:$A$1008,1,FALSE))</f>
        <v/>
      </c>
      <c r="AU383" s="111"/>
      <c r="AV383" s="78"/>
      <c r="AW383" s="148" t="str">
        <f t="shared" si="202"/>
        <v/>
      </c>
      <c r="AX383" s="47" t="str">
        <f t="shared" si="229"/>
        <v/>
      </c>
      <c r="AY383" s="48" t="str">
        <f>IF(ISBLANK(AZ383),"",VLOOKUP(AX383,OutputOsiris!$A$9:$A$1008,1,FALSE))</f>
        <v/>
      </c>
      <c r="AZ383" s="111"/>
      <c r="BA383" s="78"/>
      <c r="BB383" s="148" t="str">
        <f t="shared" si="203"/>
        <v/>
      </c>
      <c r="BC383" s="47" t="str">
        <f t="shared" si="230"/>
        <v/>
      </c>
      <c r="BD383" s="48" t="str">
        <f>IF(ISBLANK(BE383),"",VLOOKUP(BC383,OutputOsiris!$A$9:$A$1008,1,FALSE))</f>
        <v/>
      </c>
      <c r="BE383" s="111"/>
      <c r="BF383" s="78"/>
      <c r="BG383" s="148" t="str">
        <f t="shared" si="204"/>
        <v/>
      </c>
      <c r="BH383" s="47" t="str">
        <f t="shared" si="231"/>
        <v/>
      </c>
      <c r="BI383" s="48" t="str">
        <f>IF(ISBLANK(BJ383),"",VLOOKUP(BH383,OutputOsiris!$A$9:$A$1008,1,FALSE))</f>
        <v/>
      </c>
      <c r="BJ383" s="111"/>
      <c r="BK383" s="78"/>
      <c r="BL383" s="148" t="str">
        <f t="shared" si="205"/>
        <v/>
      </c>
      <c r="BM383" s="47" t="str">
        <f t="shared" si="232"/>
        <v/>
      </c>
      <c r="BN383" s="48" t="str">
        <f>IF(ISBLANK(BO383),"",VLOOKUP(BM383,OutputOsiris!$A$9:$A$1008,1,FALSE))</f>
        <v/>
      </c>
      <c r="BO383" s="111"/>
      <c r="BP383" s="78"/>
      <c r="BQ383" s="148" t="str">
        <f t="shared" si="206"/>
        <v/>
      </c>
      <c r="BR383" s="47" t="str">
        <f t="shared" si="233"/>
        <v/>
      </c>
      <c r="BS383" s="48" t="str">
        <f>IF(ISBLANK(BT383),"",VLOOKUP(BR383,OutputOsiris!$A$9:$A$1008,1,FALSE))</f>
        <v/>
      </c>
      <c r="BT383" s="111"/>
      <c r="BU383" s="78"/>
      <c r="BV383" s="148" t="str">
        <f t="shared" si="207"/>
        <v/>
      </c>
      <c r="BW383" s="47" t="str">
        <f t="shared" si="234"/>
        <v/>
      </c>
      <c r="BX383" s="48" t="str">
        <f>IF(ISBLANK(BY383),"",VLOOKUP(BW383,OutputOsiris!$A$9:$A$1008,1,FALSE))</f>
        <v/>
      </c>
      <c r="BY383" s="111"/>
      <c r="BZ383" s="78"/>
      <c r="CA383" s="148" t="str">
        <f t="shared" si="208"/>
        <v/>
      </c>
    </row>
    <row r="384" spans="1:79" x14ac:dyDescent="0.2">
      <c r="A384" s="47" t="str">
        <f>IF($H$1="Score",IF(OutputOsiris!A384&lt;&gt;"9999999",OutputOsiris!A384,""),"")</f>
        <v/>
      </c>
      <c r="B384" s="76" t="str">
        <f t="shared" si="209"/>
        <v/>
      </c>
      <c r="C384" s="143" t="str">
        <f t="shared" si="210"/>
        <v/>
      </c>
      <c r="D384" s="47" t="str">
        <f>IF($H$1="Cijfer",IF(OutputOsiris!A384&lt;&gt;"9999999",OutputOsiris!A384,""),"")</f>
        <v/>
      </c>
      <c r="E384" s="76" t="str">
        <f t="shared" si="211"/>
        <v/>
      </c>
      <c r="F384" s="143" t="str">
        <f t="shared" si="212"/>
        <v/>
      </c>
      <c r="G384" s="47" t="str">
        <f>IF(ISBLANK(OutputOsiris!B384),"",OutputOsiris!B384)</f>
        <v/>
      </c>
      <c r="H384" s="47">
        <f>IF(AND($AG$7&gt;0,OutputOsiris!$A384&lt;&gt;"9999999"),VLOOKUP(OutputOsiris!A384,$AD$9:$AG$1008,4,FALSE),"")</f>
        <v>0</v>
      </c>
      <c r="I384" s="47">
        <f t="shared" si="213"/>
        <v>0</v>
      </c>
      <c r="J384" s="47">
        <f>IF(AND($AL$7&gt;0,OutputOsiris!$A384&lt;&gt;"9999999"),VLOOKUP(OutputOsiris!A384,$AI$9:$AL$1008,4,FALSE),"")</f>
        <v>0</v>
      </c>
      <c r="K384" s="47">
        <f t="shared" si="214"/>
        <v>0</v>
      </c>
      <c r="L384" s="47" t="str">
        <f>IF(AND($AQ$7&gt;0,OutputOsiris!$A384&lt;&gt;"9999999"),VLOOKUP(OutputOsiris!A384,$AN$9:$AQ$1008,4,FALSE),"")</f>
        <v/>
      </c>
      <c r="M384" s="47" t="str">
        <f t="shared" si="215"/>
        <v/>
      </c>
      <c r="N384" s="47" t="str">
        <f>IF(AND($AV$7&gt;0,OutputOsiris!$A384&lt;&gt;"9999999"),VLOOKUP(OutputOsiris!A384,$AS$9:$AV$1008,4,FALSE),"")</f>
        <v/>
      </c>
      <c r="O384" s="47" t="str">
        <f t="shared" si="216"/>
        <v/>
      </c>
      <c r="P384" s="47" t="str">
        <f>IF(AND($BA$7&gt;0,OutputOsiris!$A384&lt;&gt;"9999999"),VLOOKUP(OutputOsiris!A384,$AX$9:$BA$1008,4,FALSE),"")</f>
        <v/>
      </c>
      <c r="Q384" s="47" t="str">
        <f t="shared" si="217"/>
        <v/>
      </c>
      <c r="R384" s="47" t="str">
        <f>IF(AND($BF$7&gt;0,OutputOsiris!$A384&lt;&gt;"9999999"),VLOOKUP(OutputOsiris!A384,$BC$9:$BF$1008,4,FALSE),"")</f>
        <v/>
      </c>
      <c r="S384" s="47" t="str">
        <f t="shared" si="218"/>
        <v/>
      </c>
      <c r="T384" s="47" t="str">
        <f>IF(AND($BK$7&gt;0,OutputOsiris!$A384&lt;&gt;"9999999"),VLOOKUP(OutputOsiris!A384,$BH$9:$BK$1008,4,FALSE),"")</f>
        <v/>
      </c>
      <c r="U384" s="47" t="str">
        <f t="shared" si="219"/>
        <v/>
      </c>
      <c r="V384" s="47" t="str">
        <f>IF(AND($BP$7&gt;0,OutputOsiris!$A384&lt;&gt;"9999999"),VLOOKUP(OutputOsiris!A384,$BM$9:$BP$1008,4,FALSE),"")</f>
        <v/>
      </c>
      <c r="W384" s="47" t="str">
        <f t="shared" si="220"/>
        <v/>
      </c>
      <c r="X384" s="47" t="str">
        <f>IF(AND($BU$7&gt;0,OutputOsiris!$A384&lt;&gt;"9999999"),VLOOKUP(OutputOsiris!A384,$BR$9:$BU$1008,4,FALSE),"")</f>
        <v/>
      </c>
      <c r="Y384" s="47" t="str">
        <f t="shared" si="221"/>
        <v/>
      </c>
      <c r="Z384" s="47" t="str">
        <f>IF(AND($BZ$7&gt;0,OutputOsiris!$A384&lt;&gt;"9999999"),VLOOKUP(OutputOsiris!A384,$BW$9:$BZ$1008,4,FALSE),"")</f>
        <v/>
      </c>
      <c r="AA384" s="47" t="str">
        <f t="shared" si="222"/>
        <v/>
      </c>
      <c r="AB384" s="47">
        <f t="shared" si="223"/>
        <v>0</v>
      </c>
      <c r="AC384" s="47">
        <f t="shared" si="224"/>
        <v>0</v>
      </c>
      <c r="AD384" s="47" t="str">
        <f t="shared" si="225"/>
        <v/>
      </c>
      <c r="AE384" s="48" t="str">
        <f>IF(ISBLANK(AF384),"",VLOOKUP(AD384,OutputOsiris!$A$9:$A$1008,1,FALSE))</f>
        <v/>
      </c>
      <c r="AF384" s="111"/>
      <c r="AG384" s="78"/>
      <c r="AH384" s="148" t="str">
        <f t="shared" si="199"/>
        <v/>
      </c>
      <c r="AI384" s="47" t="str">
        <f t="shared" si="226"/>
        <v/>
      </c>
      <c r="AJ384" s="48" t="str">
        <f>IF(ISBLANK(AK384),"",VLOOKUP(AI384,OutputOsiris!$A$9:$A$1008,1,FALSE))</f>
        <v/>
      </c>
      <c r="AK384" s="112"/>
      <c r="AL384" s="78"/>
      <c r="AM384" s="148" t="str">
        <f t="shared" si="200"/>
        <v/>
      </c>
      <c r="AN384" s="47" t="str">
        <f t="shared" si="227"/>
        <v/>
      </c>
      <c r="AO384" s="48" t="str">
        <f>IF(ISBLANK(AP384),"",VLOOKUP(AN384,OutputOsiris!$A$9:$A$1008,1,FALSE))</f>
        <v/>
      </c>
      <c r="AP384" s="111"/>
      <c r="AQ384" s="78"/>
      <c r="AR384" s="148" t="str">
        <f t="shared" si="201"/>
        <v/>
      </c>
      <c r="AS384" s="47" t="str">
        <f t="shared" si="228"/>
        <v/>
      </c>
      <c r="AT384" s="48" t="str">
        <f>IF(ISBLANK(AU384),"",VLOOKUP(AS384,OutputOsiris!$A$9:$A$1008,1,FALSE))</f>
        <v/>
      </c>
      <c r="AU384" s="111"/>
      <c r="AV384" s="78"/>
      <c r="AW384" s="148" t="str">
        <f t="shared" si="202"/>
        <v/>
      </c>
      <c r="AX384" s="47" t="str">
        <f t="shared" si="229"/>
        <v/>
      </c>
      <c r="AY384" s="48" t="str">
        <f>IF(ISBLANK(AZ384),"",VLOOKUP(AX384,OutputOsiris!$A$9:$A$1008,1,FALSE))</f>
        <v/>
      </c>
      <c r="AZ384" s="111"/>
      <c r="BA384" s="78"/>
      <c r="BB384" s="148" t="str">
        <f t="shared" si="203"/>
        <v/>
      </c>
      <c r="BC384" s="47" t="str">
        <f t="shared" si="230"/>
        <v/>
      </c>
      <c r="BD384" s="48" t="str">
        <f>IF(ISBLANK(BE384),"",VLOOKUP(BC384,OutputOsiris!$A$9:$A$1008,1,FALSE))</f>
        <v/>
      </c>
      <c r="BE384" s="111"/>
      <c r="BF384" s="78"/>
      <c r="BG384" s="148" t="str">
        <f t="shared" si="204"/>
        <v/>
      </c>
      <c r="BH384" s="47" t="str">
        <f t="shared" si="231"/>
        <v/>
      </c>
      <c r="BI384" s="48" t="str">
        <f>IF(ISBLANK(BJ384),"",VLOOKUP(BH384,OutputOsiris!$A$9:$A$1008,1,FALSE))</f>
        <v/>
      </c>
      <c r="BJ384" s="111"/>
      <c r="BK384" s="78"/>
      <c r="BL384" s="148" t="str">
        <f t="shared" si="205"/>
        <v/>
      </c>
      <c r="BM384" s="47" t="str">
        <f t="shared" si="232"/>
        <v/>
      </c>
      <c r="BN384" s="48" t="str">
        <f>IF(ISBLANK(BO384),"",VLOOKUP(BM384,OutputOsiris!$A$9:$A$1008,1,FALSE))</f>
        <v/>
      </c>
      <c r="BO384" s="111"/>
      <c r="BP384" s="78"/>
      <c r="BQ384" s="148" t="str">
        <f t="shared" si="206"/>
        <v/>
      </c>
      <c r="BR384" s="47" t="str">
        <f t="shared" si="233"/>
        <v/>
      </c>
      <c r="BS384" s="48" t="str">
        <f>IF(ISBLANK(BT384),"",VLOOKUP(BR384,OutputOsiris!$A$9:$A$1008,1,FALSE))</f>
        <v/>
      </c>
      <c r="BT384" s="111"/>
      <c r="BU384" s="78"/>
      <c r="BV384" s="148" t="str">
        <f t="shared" si="207"/>
        <v/>
      </c>
      <c r="BW384" s="47" t="str">
        <f t="shared" si="234"/>
        <v/>
      </c>
      <c r="BX384" s="48" t="str">
        <f>IF(ISBLANK(BY384),"",VLOOKUP(BW384,OutputOsiris!$A$9:$A$1008,1,FALSE))</f>
        <v/>
      </c>
      <c r="BY384" s="111"/>
      <c r="BZ384" s="78"/>
      <c r="CA384" s="148" t="str">
        <f t="shared" si="208"/>
        <v/>
      </c>
    </row>
    <row r="385" spans="1:79" x14ac:dyDescent="0.2">
      <c r="A385" s="47" t="str">
        <f>IF($H$1="Score",IF(OutputOsiris!A385&lt;&gt;"9999999",OutputOsiris!A385,""),"")</f>
        <v/>
      </c>
      <c r="B385" s="76" t="str">
        <f t="shared" si="209"/>
        <v/>
      </c>
      <c r="C385" s="143" t="str">
        <f t="shared" si="210"/>
        <v/>
      </c>
      <c r="D385" s="47" t="str">
        <f>IF($H$1="Cijfer",IF(OutputOsiris!A385&lt;&gt;"9999999",OutputOsiris!A385,""),"")</f>
        <v/>
      </c>
      <c r="E385" s="76" t="str">
        <f t="shared" si="211"/>
        <v/>
      </c>
      <c r="F385" s="143" t="str">
        <f t="shared" si="212"/>
        <v/>
      </c>
      <c r="G385" s="47" t="str">
        <f>IF(ISBLANK(OutputOsiris!B385),"",OutputOsiris!B385)</f>
        <v/>
      </c>
      <c r="H385" s="47">
        <f>IF(AND($AG$7&gt;0,OutputOsiris!$A385&lt;&gt;"9999999"),VLOOKUP(OutputOsiris!A385,$AD$9:$AG$1008,4,FALSE),"")</f>
        <v>0</v>
      </c>
      <c r="I385" s="47">
        <f t="shared" si="213"/>
        <v>0</v>
      </c>
      <c r="J385" s="47">
        <f>IF(AND($AL$7&gt;0,OutputOsiris!$A385&lt;&gt;"9999999"),VLOOKUP(OutputOsiris!A385,$AI$9:$AL$1008,4,FALSE),"")</f>
        <v>0</v>
      </c>
      <c r="K385" s="47">
        <f t="shared" si="214"/>
        <v>0</v>
      </c>
      <c r="L385" s="47" t="str">
        <f>IF(AND($AQ$7&gt;0,OutputOsiris!$A385&lt;&gt;"9999999"),VLOOKUP(OutputOsiris!A385,$AN$9:$AQ$1008,4,FALSE),"")</f>
        <v/>
      </c>
      <c r="M385" s="47" t="str">
        <f t="shared" si="215"/>
        <v/>
      </c>
      <c r="N385" s="47" t="str">
        <f>IF(AND($AV$7&gt;0,OutputOsiris!$A385&lt;&gt;"9999999"),VLOOKUP(OutputOsiris!A385,$AS$9:$AV$1008,4,FALSE),"")</f>
        <v/>
      </c>
      <c r="O385" s="47" t="str">
        <f t="shared" si="216"/>
        <v/>
      </c>
      <c r="P385" s="47" t="str">
        <f>IF(AND($BA$7&gt;0,OutputOsiris!$A385&lt;&gt;"9999999"),VLOOKUP(OutputOsiris!A385,$AX$9:$BA$1008,4,FALSE),"")</f>
        <v/>
      </c>
      <c r="Q385" s="47" t="str">
        <f t="shared" si="217"/>
        <v/>
      </c>
      <c r="R385" s="47" t="str">
        <f>IF(AND($BF$7&gt;0,OutputOsiris!$A385&lt;&gt;"9999999"),VLOOKUP(OutputOsiris!A385,$BC$9:$BF$1008,4,FALSE),"")</f>
        <v/>
      </c>
      <c r="S385" s="47" t="str">
        <f t="shared" si="218"/>
        <v/>
      </c>
      <c r="T385" s="47" t="str">
        <f>IF(AND($BK$7&gt;0,OutputOsiris!$A385&lt;&gt;"9999999"),VLOOKUP(OutputOsiris!A385,$BH$9:$BK$1008,4,FALSE),"")</f>
        <v/>
      </c>
      <c r="U385" s="47" t="str">
        <f t="shared" si="219"/>
        <v/>
      </c>
      <c r="V385" s="47" t="str">
        <f>IF(AND($BP$7&gt;0,OutputOsiris!$A385&lt;&gt;"9999999"),VLOOKUP(OutputOsiris!A385,$BM$9:$BP$1008,4,FALSE),"")</f>
        <v/>
      </c>
      <c r="W385" s="47" t="str">
        <f t="shared" si="220"/>
        <v/>
      </c>
      <c r="X385" s="47" t="str">
        <f>IF(AND($BU$7&gt;0,OutputOsiris!$A385&lt;&gt;"9999999"),VLOOKUP(OutputOsiris!A385,$BR$9:$BU$1008,4,FALSE),"")</f>
        <v/>
      </c>
      <c r="Y385" s="47" t="str">
        <f t="shared" si="221"/>
        <v/>
      </c>
      <c r="Z385" s="47" t="str">
        <f>IF(AND($BZ$7&gt;0,OutputOsiris!$A385&lt;&gt;"9999999"),VLOOKUP(OutputOsiris!A385,$BW$9:$BZ$1008,4,FALSE),"")</f>
        <v/>
      </c>
      <c r="AA385" s="47" t="str">
        <f t="shared" si="222"/>
        <v/>
      </c>
      <c r="AB385" s="47">
        <f t="shared" si="223"/>
        <v>0</v>
      </c>
      <c r="AC385" s="47">
        <f t="shared" si="224"/>
        <v>0</v>
      </c>
      <c r="AD385" s="47" t="str">
        <f t="shared" si="225"/>
        <v/>
      </c>
      <c r="AE385" s="48" t="str">
        <f>IF(ISBLANK(AF385),"",VLOOKUP(AD385,OutputOsiris!$A$9:$A$1008,1,FALSE))</f>
        <v/>
      </c>
      <c r="AF385" s="111"/>
      <c r="AG385" s="78"/>
      <c r="AH385" s="148" t="str">
        <f t="shared" si="199"/>
        <v/>
      </c>
      <c r="AI385" s="47" t="str">
        <f t="shared" si="226"/>
        <v/>
      </c>
      <c r="AJ385" s="48" t="str">
        <f>IF(ISBLANK(AK385),"",VLOOKUP(AI385,OutputOsiris!$A$9:$A$1008,1,FALSE))</f>
        <v/>
      </c>
      <c r="AK385" s="112"/>
      <c r="AL385" s="78"/>
      <c r="AM385" s="148" t="str">
        <f t="shared" si="200"/>
        <v/>
      </c>
      <c r="AN385" s="47" t="str">
        <f t="shared" si="227"/>
        <v/>
      </c>
      <c r="AO385" s="48" t="str">
        <f>IF(ISBLANK(AP385),"",VLOOKUP(AN385,OutputOsiris!$A$9:$A$1008,1,FALSE))</f>
        <v/>
      </c>
      <c r="AP385" s="111"/>
      <c r="AQ385" s="78"/>
      <c r="AR385" s="148" t="str">
        <f t="shared" si="201"/>
        <v/>
      </c>
      <c r="AS385" s="47" t="str">
        <f t="shared" si="228"/>
        <v/>
      </c>
      <c r="AT385" s="48" t="str">
        <f>IF(ISBLANK(AU385),"",VLOOKUP(AS385,OutputOsiris!$A$9:$A$1008,1,FALSE))</f>
        <v/>
      </c>
      <c r="AU385" s="111"/>
      <c r="AV385" s="78"/>
      <c r="AW385" s="148" t="str">
        <f t="shared" si="202"/>
        <v/>
      </c>
      <c r="AX385" s="47" t="str">
        <f t="shared" si="229"/>
        <v/>
      </c>
      <c r="AY385" s="48" t="str">
        <f>IF(ISBLANK(AZ385),"",VLOOKUP(AX385,OutputOsiris!$A$9:$A$1008,1,FALSE))</f>
        <v/>
      </c>
      <c r="AZ385" s="111"/>
      <c r="BA385" s="78"/>
      <c r="BB385" s="148" t="str">
        <f t="shared" si="203"/>
        <v/>
      </c>
      <c r="BC385" s="47" t="str">
        <f t="shared" si="230"/>
        <v/>
      </c>
      <c r="BD385" s="48" t="str">
        <f>IF(ISBLANK(BE385),"",VLOOKUP(BC385,OutputOsiris!$A$9:$A$1008,1,FALSE))</f>
        <v/>
      </c>
      <c r="BE385" s="111"/>
      <c r="BF385" s="78"/>
      <c r="BG385" s="148" t="str">
        <f t="shared" si="204"/>
        <v/>
      </c>
      <c r="BH385" s="47" t="str">
        <f t="shared" si="231"/>
        <v/>
      </c>
      <c r="BI385" s="48" t="str">
        <f>IF(ISBLANK(BJ385),"",VLOOKUP(BH385,OutputOsiris!$A$9:$A$1008,1,FALSE))</f>
        <v/>
      </c>
      <c r="BJ385" s="111"/>
      <c r="BK385" s="78"/>
      <c r="BL385" s="148" t="str">
        <f t="shared" si="205"/>
        <v/>
      </c>
      <c r="BM385" s="47" t="str">
        <f t="shared" si="232"/>
        <v/>
      </c>
      <c r="BN385" s="48" t="str">
        <f>IF(ISBLANK(BO385),"",VLOOKUP(BM385,OutputOsiris!$A$9:$A$1008,1,FALSE))</f>
        <v/>
      </c>
      <c r="BO385" s="111"/>
      <c r="BP385" s="78"/>
      <c r="BQ385" s="148" t="str">
        <f t="shared" si="206"/>
        <v/>
      </c>
      <c r="BR385" s="47" t="str">
        <f t="shared" si="233"/>
        <v/>
      </c>
      <c r="BS385" s="48" t="str">
        <f>IF(ISBLANK(BT385),"",VLOOKUP(BR385,OutputOsiris!$A$9:$A$1008,1,FALSE))</f>
        <v/>
      </c>
      <c r="BT385" s="111"/>
      <c r="BU385" s="78"/>
      <c r="BV385" s="148" t="str">
        <f t="shared" si="207"/>
        <v/>
      </c>
      <c r="BW385" s="47" t="str">
        <f t="shared" si="234"/>
        <v/>
      </c>
      <c r="BX385" s="48" t="str">
        <f>IF(ISBLANK(BY385),"",VLOOKUP(BW385,OutputOsiris!$A$9:$A$1008,1,FALSE))</f>
        <v/>
      </c>
      <c r="BY385" s="111"/>
      <c r="BZ385" s="78"/>
      <c r="CA385" s="148" t="str">
        <f t="shared" si="208"/>
        <v/>
      </c>
    </row>
    <row r="386" spans="1:79" x14ac:dyDescent="0.2">
      <c r="A386" s="47" t="str">
        <f>IF($H$1="Score",IF(OutputOsiris!A386&lt;&gt;"9999999",OutputOsiris!A386,""),"")</f>
        <v/>
      </c>
      <c r="B386" s="76" t="str">
        <f t="shared" si="209"/>
        <v/>
      </c>
      <c r="C386" s="143" t="str">
        <f t="shared" si="210"/>
        <v/>
      </c>
      <c r="D386" s="47" t="str">
        <f>IF($H$1="Cijfer",IF(OutputOsiris!A386&lt;&gt;"9999999",OutputOsiris!A386,""),"")</f>
        <v/>
      </c>
      <c r="E386" s="76" t="str">
        <f t="shared" si="211"/>
        <v/>
      </c>
      <c r="F386" s="143" t="str">
        <f t="shared" si="212"/>
        <v/>
      </c>
      <c r="G386" s="47" t="str">
        <f>IF(ISBLANK(OutputOsiris!B386),"",OutputOsiris!B386)</f>
        <v/>
      </c>
      <c r="H386" s="47">
        <f>IF(AND($AG$7&gt;0,OutputOsiris!$A386&lt;&gt;"9999999"),VLOOKUP(OutputOsiris!A386,$AD$9:$AG$1008,4,FALSE),"")</f>
        <v>0</v>
      </c>
      <c r="I386" s="47">
        <f t="shared" si="213"/>
        <v>0</v>
      </c>
      <c r="J386" s="47">
        <f>IF(AND($AL$7&gt;0,OutputOsiris!$A386&lt;&gt;"9999999"),VLOOKUP(OutputOsiris!A386,$AI$9:$AL$1008,4,FALSE),"")</f>
        <v>0</v>
      </c>
      <c r="K386" s="47">
        <f t="shared" si="214"/>
        <v>0</v>
      </c>
      <c r="L386" s="47" t="str">
        <f>IF(AND($AQ$7&gt;0,OutputOsiris!$A386&lt;&gt;"9999999"),VLOOKUP(OutputOsiris!A386,$AN$9:$AQ$1008,4,FALSE),"")</f>
        <v/>
      </c>
      <c r="M386" s="47" t="str">
        <f t="shared" si="215"/>
        <v/>
      </c>
      <c r="N386" s="47" t="str">
        <f>IF(AND($AV$7&gt;0,OutputOsiris!$A386&lt;&gt;"9999999"),VLOOKUP(OutputOsiris!A386,$AS$9:$AV$1008,4,FALSE),"")</f>
        <v/>
      </c>
      <c r="O386" s="47" t="str">
        <f t="shared" si="216"/>
        <v/>
      </c>
      <c r="P386" s="47" t="str">
        <f>IF(AND($BA$7&gt;0,OutputOsiris!$A386&lt;&gt;"9999999"),VLOOKUP(OutputOsiris!A386,$AX$9:$BA$1008,4,FALSE),"")</f>
        <v/>
      </c>
      <c r="Q386" s="47" t="str">
        <f t="shared" si="217"/>
        <v/>
      </c>
      <c r="R386" s="47" t="str">
        <f>IF(AND($BF$7&gt;0,OutputOsiris!$A386&lt;&gt;"9999999"),VLOOKUP(OutputOsiris!A386,$BC$9:$BF$1008,4,FALSE),"")</f>
        <v/>
      </c>
      <c r="S386" s="47" t="str">
        <f t="shared" si="218"/>
        <v/>
      </c>
      <c r="T386" s="47" t="str">
        <f>IF(AND($BK$7&gt;0,OutputOsiris!$A386&lt;&gt;"9999999"),VLOOKUP(OutputOsiris!A386,$BH$9:$BK$1008,4,FALSE),"")</f>
        <v/>
      </c>
      <c r="U386" s="47" t="str">
        <f t="shared" si="219"/>
        <v/>
      </c>
      <c r="V386" s="47" t="str">
        <f>IF(AND($BP$7&gt;0,OutputOsiris!$A386&lt;&gt;"9999999"),VLOOKUP(OutputOsiris!A386,$BM$9:$BP$1008,4,FALSE),"")</f>
        <v/>
      </c>
      <c r="W386" s="47" t="str">
        <f t="shared" si="220"/>
        <v/>
      </c>
      <c r="X386" s="47" t="str">
        <f>IF(AND($BU$7&gt;0,OutputOsiris!$A386&lt;&gt;"9999999"),VLOOKUP(OutputOsiris!A386,$BR$9:$BU$1008,4,FALSE),"")</f>
        <v/>
      </c>
      <c r="Y386" s="47" t="str">
        <f t="shared" si="221"/>
        <v/>
      </c>
      <c r="Z386" s="47" t="str">
        <f>IF(AND($BZ$7&gt;0,OutputOsiris!$A386&lt;&gt;"9999999"),VLOOKUP(OutputOsiris!A386,$BW$9:$BZ$1008,4,FALSE),"")</f>
        <v/>
      </c>
      <c r="AA386" s="47" t="str">
        <f t="shared" si="222"/>
        <v/>
      </c>
      <c r="AB386" s="47">
        <f t="shared" si="223"/>
        <v>0</v>
      </c>
      <c r="AC386" s="47">
        <f t="shared" si="224"/>
        <v>0</v>
      </c>
      <c r="AD386" s="47" t="str">
        <f t="shared" si="225"/>
        <v/>
      </c>
      <c r="AE386" s="48" t="str">
        <f>IF(ISBLANK(AF386),"",VLOOKUP(AD386,OutputOsiris!$A$9:$A$1008,1,FALSE))</f>
        <v/>
      </c>
      <c r="AF386" s="111"/>
      <c r="AG386" s="78"/>
      <c r="AH386" s="148" t="str">
        <f t="shared" si="199"/>
        <v/>
      </c>
      <c r="AI386" s="47" t="str">
        <f t="shared" si="226"/>
        <v/>
      </c>
      <c r="AJ386" s="48" t="str">
        <f>IF(ISBLANK(AK386),"",VLOOKUP(AI386,OutputOsiris!$A$9:$A$1008,1,FALSE))</f>
        <v/>
      </c>
      <c r="AK386" s="112"/>
      <c r="AL386" s="78"/>
      <c r="AM386" s="148" t="str">
        <f t="shared" si="200"/>
        <v/>
      </c>
      <c r="AN386" s="47" t="str">
        <f t="shared" si="227"/>
        <v/>
      </c>
      <c r="AO386" s="48" t="str">
        <f>IF(ISBLANK(AP386),"",VLOOKUP(AN386,OutputOsiris!$A$9:$A$1008,1,FALSE))</f>
        <v/>
      </c>
      <c r="AP386" s="111"/>
      <c r="AQ386" s="78"/>
      <c r="AR386" s="148" t="str">
        <f t="shared" si="201"/>
        <v/>
      </c>
      <c r="AS386" s="47" t="str">
        <f t="shared" si="228"/>
        <v/>
      </c>
      <c r="AT386" s="48" t="str">
        <f>IF(ISBLANK(AU386),"",VLOOKUP(AS386,OutputOsiris!$A$9:$A$1008,1,FALSE))</f>
        <v/>
      </c>
      <c r="AU386" s="111"/>
      <c r="AV386" s="78"/>
      <c r="AW386" s="148" t="str">
        <f t="shared" si="202"/>
        <v/>
      </c>
      <c r="AX386" s="47" t="str">
        <f t="shared" si="229"/>
        <v/>
      </c>
      <c r="AY386" s="48" t="str">
        <f>IF(ISBLANK(AZ386),"",VLOOKUP(AX386,OutputOsiris!$A$9:$A$1008,1,FALSE))</f>
        <v/>
      </c>
      <c r="AZ386" s="111"/>
      <c r="BA386" s="78"/>
      <c r="BB386" s="148" t="str">
        <f t="shared" si="203"/>
        <v/>
      </c>
      <c r="BC386" s="47" t="str">
        <f t="shared" si="230"/>
        <v/>
      </c>
      <c r="BD386" s="48" t="str">
        <f>IF(ISBLANK(BE386),"",VLOOKUP(BC386,OutputOsiris!$A$9:$A$1008,1,FALSE))</f>
        <v/>
      </c>
      <c r="BE386" s="111"/>
      <c r="BF386" s="78"/>
      <c r="BG386" s="148" t="str">
        <f t="shared" si="204"/>
        <v/>
      </c>
      <c r="BH386" s="47" t="str">
        <f t="shared" si="231"/>
        <v/>
      </c>
      <c r="BI386" s="48" t="str">
        <f>IF(ISBLANK(BJ386),"",VLOOKUP(BH386,OutputOsiris!$A$9:$A$1008,1,FALSE))</f>
        <v/>
      </c>
      <c r="BJ386" s="111"/>
      <c r="BK386" s="78"/>
      <c r="BL386" s="148" t="str">
        <f t="shared" si="205"/>
        <v/>
      </c>
      <c r="BM386" s="47" t="str">
        <f t="shared" si="232"/>
        <v/>
      </c>
      <c r="BN386" s="48" t="str">
        <f>IF(ISBLANK(BO386),"",VLOOKUP(BM386,OutputOsiris!$A$9:$A$1008,1,FALSE))</f>
        <v/>
      </c>
      <c r="BO386" s="111"/>
      <c r="BP386" s="78"/>
      <c r="BQ386" s="148" t="str">
        <f t="shared" si="206"/>
        <v/>
      </c>
      <c r="BR386" s="47" t="str">
        <f t="shared" si="233"/>
        <v/>
      </c>
      <c r="BS386" s="48" t="str">
        <f>IF(ISBLANK(BT386),"",VLOOKUP(BR386,OutputOsiris!$A$9:$A$1008,1,FALSE))</f>
        <v/>
      </c>
      <c r="BT386" s="111"/>
      <c r="BU386" s="78"/>
      <c r="BV386" s="148" t="str">
        <f t="shared" si="207"/>
        <v/>
      </c>
      <c r="BW386" s="47" t="str">
        <f t="shared" si="234"/>
        <v/>
      </c>
      <c r="BX386" s="48" t="str">
        <f>IF(ISBLANK(BY386),"",VLOOKUP(BW386,OutputOsiris!$A$9:$A$1008,1,FALSE))</f>
        <v/>
      </c>
      <c r="BY386" s="111"/>
      <c r="BZ386" s="78"/>
      <c r="CA386" s="148" t="str">
        <f t="shared" si="208"/>
        <v/>
      </c>
    </row>
    <row r="387" spans="1:79" x14ac:dyDescent="0.2">
      <c r="A387" s="47" t="str">
        <f>IF($H$1="Score",IF(OutputOsiris!A387&lt;&gt;"9999999",OutputOsiris!A387,""),"")</f>
        <v/>
      </c>
      <c r="B387" s="76" t="str">
        <f t="shared" si="209"/>
        <v/>
      </c>
      <c r="C387" s="143" t="str">
        <f t="shared" si="210"/>
        <v/>
      </c>
      <c r="D387" s="47" t="str">
        <f>IF($H$1="Cijfer",IF(OutputOsiris!A387&lt;&gt;"9999999",OutputOsiris!A387,""),"")</f>
        <v/>
      </c>
      <c r="E387" s="76" t="str">
        <f t="shared" si="211"/>
        <v/>
      </c>
      <c r="F387" s="143" t="str">
        <f t="shared" si="212"/>
        <v/>
      </c>
      <c r="G387" s="47" t="str">
        <f>IF(ISBLANK(OutputOsiris!B387),"",OutputOsiris!B387)</f>
        <v/>
      </c>
      <c r="H387" s="47">
        <f>IF(AND($AG$7&gt;0,OutputOsiris!$A387&lt;&gt;"9999999"),VLOOKUP(OutputOsiris!A387,$AD$9:$AG$1008,4,FALSE),"")</f>
        <v>0</v>
      </c>
      <c r="I387" s="47">
        <f t="shared" si="213"/>
        <v>0</v>
      </c>
      <c r="J387" s="47">
        <f>IF(AND($AL$7&gt;0,OutputOsiris!$A387&lt;&gt;"9999999"),VLOOKUP(OutputOsiris!A387,$AI$9:$AL$1008,4,FALSE),"")</f>
        <v>0</v>
      </c>
      <c r="K387" s="47">
        <f t="shared" si="214"/>
        <v>0</v>
      </c>
      <c r="L387" s="47" t="str">
        <f>IF(AND($AQ$7&gt;0,OutputOsiris!$A387&lt;&gt;"9999999"),VLOOKUP(OutputOsiris!A387,$AN$9:$AQ$1008,4,FALSE),"")</f>
        <v/>
      </c>
      <c r="M387" s="47" t="str">
        <f t="shared" si="215"/>
        <v/>
      </c>
      <c r="N387" s="47" t="str">
        <f>IF(AND($AV$7&gt;0,OutputOsiris!$A387&lt;&gt;"9999999"),VLOOKUP(OutputOsiris!A387,$AS$9:$AV$1008,4,FALSE),"")</f>
        <v/>
      </c>
      <c r="O387" s="47" t="str">
        <f t="shared" si="216"/>
        <v/>
      </c>
      <c r="P387" s="47" t="str">
        <f>IF(AND($BA$7&gt;0,OutputOsiris!$A387&lt;&gt;"9999999"),VLOOKUP(OutputOsiris!A387,$AX$9:$BA$1008,4,FALSE),"")</f>
        <v/>
      </c>
      <c r="Q387" s="47" t="str">
        <f t="shared" si="217"/>
        <v/>
      </c>
      <c r="R387" s="47" t="str">
        <f>IF(AND($BF$7&gt;0,OutputOsiris!$A387&lt;&gt;"9999999"),VLOOKUP(OutputOsiris!A387,$BC$9:$BF$1008,4,FALSE),"")</f>
        <v/>
      </c>
      <c r="S387" s="47" t="str">
        <f t="shared" si="218"/>
        <v/>
      </c>
      <c r="T387" s="47" t="str">
        <f>IF(AND($BK$7&gt;0,OutputOsiris!$A387&lt;&gt;"9999999"),VLOOKUP(OutputOsiris!A387,$BH$9:$BK$1008,4,FALSE),"")</f>
        <v/>
      </c>
      <c r="U387" s="47" t="str">
        <f t="shared" si="219"/>
        <v/>
      </c>
      <c r="V387" s="47" t="str">
        <f>IF(AND($BP$7&gt;0,OutputOsiris!$A387&lt;&gt;"9999999"),VLOOKUP(OutputOsiris!A387,$BM$9:$BP$1008,4,FALSE),"")</f>
        <v/>
      </c>
      <c r="W387" s="47" t="str">
        <f t="shared" si="220"/>
        <v/>
      </c>
      <c r="X387" s="47" t="str">
        <f>IF(AND($BU$7&gt;0,OutputOsiris!$A387&lt;&gt;"9999999"),VLOOKUP(OutputOsiris!A387,$BR$9:$BU$1008,4,FALSE),"")</f>
        <v/>
      </c>
      <c r="Y387" s="47" t="str">
        <f t="shared" si="221"/>
        <v/>
      </c>
      <c r="Z387" s="47" t="str">
        <f>IF(AND($BZ$7&gt;0,OutputOsiris!$A387&lt;&gt;"9999999"),VLOOKUP(OutputOsiris!A387,$BW$9:$BZ$1008,4,FALSE),"")</f>
        <v/>
      </c>
      <c r="AA387" s="47" t="str">
        <f t="shared" si="222"/>
        <v/>
      </c>
      <c r="AB387" s="47">
        <f t="shared" si="223"/>
        <v>0</v>
      </c>
      <c r="AC387" s="47">
        <f t="shared" si="224"/>
        <v>0</v>
      </c>
      <c r="AD387" s="47" t="str">
        <f t="shared" si="225"/>
        <v/>
      </c>
      <c r="AE387" s="48" t="str">
        <f>IF(ISBLANK(AF387),"",VLOOKUP(AD387,OutputOsiris!$A$9:$A$1008,1,FALSE))</f>
        <v/>
      </c>
      <c r="AF387" s="111"/>
      <c r="AG387" s="78"/>
      <c r="AH387" s="148" t="str">
        <f t="shared" si="199"/>
        <v/>
      </c>
      <c r="AI387" s="47" t="str">
        <f t="shared" si="226"/>
        <v/>
      </c>
      <c r="AJ387" s="48" t="str">
        <f>IF(ISBLANK(AK387),"",VLOOKUP(AI387,OutputOsiris!$A$9:$A$1008,1,FALSE))</f>
        <v/>
      </c>
      <c r="AK387" s="112"/>
      <c r="AL387" s="78"/>
      <c r="AM387" s="148" t="str">
        <f t="shared" si="200"/>
        <v/>
      </c>
      <c r="AN387" s="47" t="str">
        <f t="shared" si="227"/>
        <v/>
      </c>
      <c r="AO387" s="48" t="str">
        <f>IF(ISBLANK(AP387),"",VLOOKUP(AN387,OutputOsiris!$A$9:$A$1008,1,FALSE))</f>
        <v/>
      </c>
      <c r="AP387" s="111"/>
      <c r="AQ387" s="78"/>
      <c r="AR387" s="148" t="str">
        <f t="shared" si="201"/>
        <v/>
      </c>
      <c r="AS387" s="47" t="str">
        <f t="shared" si="228"/>
        <v/>
      </c>
      <c r="AT387" s="48" t="str">
        <f>IF(ISBLANK(AU387),"",VLOOKUP(AS387,OutputOsiris!$A$9:$A$1008,1,FALSE))</f>
        <v/>
      </c>
      <c r="AU387" s="111"/>
      <c r="AV387" s="78"/>
      <c r="AW387" s="148" t="str">
        <f t="shared" si="202"/>
        <v/>
      </c>
      <c r="AX387" s="47" t="str">
        <f t="shared" si="229"/>
        <v/>
      </c>
      <c r="AY387" s="48" t="str">
        <f>IF(ISBLANK(AZ387),"",VLOOKUP(AX387,OutputOsiris!$A$9:$A$1008,1,FALSE))</f>
        <v/>
      </c>
      <c r="AZ387" s="111"/>
      <c r="BA387" s="78"/>
      <c r="BB387" s="148" t="str">
        <f t="shared" si="203"/>
        <v/>
      </c>
      <c r="BC387" s="47" t="str">
        <f t="shared" si="230"/>
        <v/>
      </c>
      <c r="BD387" s="48" t="str">
        <f>IF(ISBLANK(BE387),"",VLOOKUP(BC387,OutputOsiris!$A$9:$A$1008,1,FALSE))</f>
        <v/>
      </c>
      <c r="BE387" s="111"/>
      <c r="BF387" s="78"/>
      <c r="BG387" s="148" t="str">
        <f t="shared" si="204"/>
        <v/>
      </c>
      <c r="BH387" s="47" t="str">
        <f t="shared" si="231"/>
        <v/>
      </c>
      <c r="BI387" s="48" t="str">
        <f>IF(ISBLANK(BJ387),"",VLOOKUP(BH387,OutputOsiris!$A$9:$A$1008,1,FALSE))</f>
        <v/>
      </c>
      <c r="BJ387" s="111"/>
      <c r="BK387" s="78"/>
      <c r="BL387" s="148" t="str">
        <f t="shared" si="205"/>
        <v/>
      </c>
      <c r="BM387" s="47" t="str">
        <f t="shared" si="232"/>
        <v/>
      </c>
      <c r="BN387" s="48" t="str">
        <f>IF(ISBLANK(BO387),"",VLOOKUP(BM387,OutputOsiris!$A$9:$A$1008,1,FALSE))</f>
        <v/>
      </c>
      <c r="BO387" s="111"/>
      <c r="BP387" s="78"/>
      <c r="BQ387" s="148" t="str">
        <f t="shared" si="206"/>
        <v/>
      </c>
      <c r="BR387" s="47" t="str">
        <f t="shared" si="233"/>
        <v/>
      </c>
      <c r="BS387" s="48" t="str">
        <f>IF(ISBLANK(BT387),"",VLOOKUP(BR387,OutputOsiris!$A$9:$A$1008,1,FALSE))</f>
        <v/>
      </c>
      <c r="BT387" s="111"/>
      <c r="BU387" s="78"/>
      <c r="BV387" s="148" t="str">
        <f t="shared" si="207"/>
        <v/>
      </c>
      <c r="BW387" s="47" t="str">
        <f t="shared" si="234"/>
        <v/>
      </c>
      <c r="BX387" s="48" t="str">
        <f>IF(ISBLANK(BY387),"",VLOOKUP(BW387,OutputOsiris!$A$9:$A$1008,1,FALSE))</f>
        <v/>
      </c>
      <c r="BY387" s="111"/>
      <c r="BZ387" s="78"/>
      <c r="CA387" s="148" t="str">
        <f t="shared" si="208"/>
        <v/>
      </c>
    </row>
    <row r="388" spans="1:79" x14ac:dyDescent="0.2">
      <c r="A388" s="47" t="str">
        <f>IF($H$1="Score",IF(OutputOsiris!A388&lt;&gt;"9999999",OutputOsiris!A388,""),"")</f>
        <v/>
      </c>
      <c r="B388" s="76" t="str">
        <f t="shared" si="209"/>
        <v/>
      </c>
      <c r="C388" s="143" t="str">
        <f t="shared" si="210"/>
        <v/>
      </c>
      <c r="D388" s="47" t="str">
        <f>IF($H$1="Cijfer",IF(OutputOsiris!A388&lt;&gt;"9999999",OutputOsiris!A388,""),"")</f>
        <v/>
      </c>
      <c r="E388" s="76" t="str">
        <f t="shared" si="211"/>
        <v/>
      </c>
      <c r="F388" s="143" t="str">
        <f t="shared" si="212"/>
        <v/>
      </c>
      <c r="G388" s="47" t="str">
        <f>IF(ISBLANK(OutputOsiris!B388),"",OutputOsiris!B388)</f>
        <v/>
      </c>
      <c r="H388" s="47">
        <f>IF(AND($AG$7&gt;0,OutputOsiris!$A388&lt;&gt;"9999999"),VLOOKUP(OutputOsiris!A388,$AD$9:$AG$1008,4,FALSE),"")</f>
        <v>0</v>
      </c>
      <c r="I388" s="47">
        <f t="shared" si="213"/>
        <v>0</v>
      </c>
      <c r="J388" s="47">
        <f>IF(AND($AL$7&gt;0,OutputOsiris!$A388&lt;&gt;"9999999"),VLOOKUP(OutputOsiris!A388,$AI$9:$AL$1008,4,FALSE),"")</f>
        <v>0</v>
      </c>
      <c r="K388" s="47">
        <f t="shared" si="214"/>
        <v>0</v>
      </c>
      <c r="L388" s="47" t="str">
        <f>IF(AND($AQ$7&gt;0,OutputOsiris!$A388&lt;&gt;"9999999"),VLOOKUP(OutputOsiris!A388,$AN$9:$AQ$1008,4,FALSE),"")</f>
        <v/>
      </c>
      <c r="M388" s="47" t="str">
        <f t="shared" si="215"/>
        <v/>
      </c>
      <c r="N388" s="47" t="str">
        <f>IF(AND($AV$7&gt;0,OutputOsiris!$A388&lt;&gt;"9999999"),VLOOKUP(OutputOsiris!A388,$AS$9:$AV$1008,4,FALSE),"")</f>
        <v/>
      </c>
      <c r="O388" s="47" t="str">
        <f t="shared" si="216"/>
        <v/>
      </c>
      <c r="P388" s="47" t="str">
        <f>IF(AND($BA$7&gt;0,OutputOsiris!$A388&lt;&gt;"9999999"),VLOOKUP(OutputOsiris!A388,$AX$9:$BA$1008,4,FALSE),"")</f>
        <v/>
      </c>
      <c r="Q388" s="47" t="str">
        <f t="shared" si="217"/>
        <v/>
      </c>
      <c r="R388" s="47" t="str">
        <f>IF(AND($BF$7&gt;0,OutputOsiris!$A388&lt;&gt;"9999999"),VLOOKUP(OutputOsiris!A388,$BC$9:$BF$1008,4,FALSE),"")</f>
        <v/>
      </c>
      <c r="S388" s="47" t="str">
        <f t="shared" si="218"/>
        <v/>
      </c>
      <c r="T388" s="47" t="str">
        <f>IF(AND($BK$7&gt;0,OutputOsiris!$A388&lt;&gt;"9999999"),VLOOKUP(OutputOsiris!A388,$BH$9:$BK$1008,4,FALSE),"")</f>
        <v/>
      </c>
      <c r="U388" s="47" t="str">
        <f t="shared" si="219"/>
        <v/>
      </c>
      <c r="V388" s="47" t="str">
        <f>IF(AND($BP$7&gt;0,OutputOsiris!$A388&lt;&gt;"9999999"),VLOOKUP(OutputOsiris!A388,$BM$9:$BP$1008,4,FALSE),"")</f>
        <v/>
      </c>
      <c r="W388" s="47" t="str">
        <f t="shared" si="220"/>
        <v/>
      </c>
      <c r="X388" s="47" t="str">
        <f>IF(AND($BU$7&gt;0,OutputOsiris!$A388&lt;&gt;"9999999"),VLOOKUP(OutputOsiris!A388,$BR$9:$BU$1008,4,FALSE),"")</f>
        <v/>
      </c>
      <c r="Y388" s="47" t="str">
        <f t="shared" si="221"/>
        <v/>
      </c>
      <c r="Z388" s="47" t="str">
        <f>IF(AND($BZ$7&gt;0,OutputOsiris!$A388&lt;&gt;"9999999"),VLOOKUP(OutputOsiris!A388,$BW$9:$BZ$1008,4,FALSE),"")</f>
        <v/>
      </c>
      <c r="AA388" s="47" t="str">
        <f t="shared" si="222"/>
        <v/>
      </c>
      <c r="AB388" s="47">
        <f t="shared" si="223"/>
        <v>0</v>
      </c>
      <c r="AC388" s="47">
        <f t="shared" si="224"/>
        <v>0</v>
      </c>
      <c r="AD388" s="47" t="str">
        <f t="shared" si="225"/>
        <v/>
      </c>
      <c r="AE388" s="48" t="str">
        <f>IF(ISBLANK(AF388),"",VLOOKUP(AD388,OutputOsiris!$A$9:$A$1008,1,FALSE))</f>
        <v/>
      </c>
      <c r="AF388" s="111"/>
      <c r="AG388" s="78"/>
      <c r="AH388" s="148" t="str">
        <f t="shared" si="199"/>
        <v/>
      </c>
      <c r="AI388" s="47" t="str">
        <f t="shared" si="226"/>
        <v/>
      </c>
      <c r="AJ388" s="48" t="str">
        <f>IF(ISBLANK(AK388),"",VLOOKUP(AI388,OutputOsiris!$A$9:$A$1008,1,FALSE))</f>
        <v/>
      </c>
      <c r="AK388" s="112"/>
      <c r="AL388" s="78"/>
      <c r="AM388" s="148" t="str">
        <f t="shared" si="200"/>
        <v/>
      </c>
      <c r="AN388" s="47" t="str">
        <f t="shared" si="227"/>
        <v/>
      </c>
      <c r="AO388" s="48" t="str">
        <f>IF(ISBLANK(AP388),"",VLOOKUP(AN388,OutputOsiris!$A$9:$A$1008,1,FALSE))</f>
        <v/>
      </c>
      <c r="AP388" s="111"/>
      <c r="AQ388" s="78"/>
      <c r="AR388" s="148" t="str">
        <f t="shared" si="201"/>
        <v/>
      </c>
      <c r="AS388" s="47" t="str">
        <f t="shared" si="228"/>
        <v/>
      </c>
      <c r="AT388" s="48" t="str">
        <f>IF(ISBLANK(AU388),"",VLOOKUP(AS388,OutputOsiris!$A$9:$A$1008,1,FALSE))</f>
        <v/>
      </c>
      <c r="AU388" s="111"/>
      <c r="AV388" s="78"/>
      <c r="AW388" s="148" t="str">
        <f t="shared" si="202"/>
        <v/>
      </c>
      <c r="AX388" s="47" t="str">
        <f t="shared" si="229"/>
        <v/>
      </c>
      <c r="AY388" s="48" t="str">
        <f>IF(ISBLANK(AZ388),"",VLOOKUP(AX388,OutputOsiris!$A$9:$A$1008,1,FALSE))</f>
        <v/>
      </c>
      <c r="AZ388" s="111"/>
      <c r="BA388" s="78"/>
      <c r="BB388" s="148" t="str">
        <f t="shared" si="203"/>
        <v/>
      </c>
      <c r="BC388" s="47" t="str">
        <f t="shared" si="230"/>
        <v/>
      </c>
      <c r="BD388" s="48" t="str">
        <f>IF(ISBLANK(BE388),"",VLOOKUP(BC388,OutputOsiris!$A$9:$A$1008,1,FALSE))</f>
        <v/>
      </c>
      <c r="BE388" s="111"/>
      <c r="BF388" s="78"/>
      <c r="BG388" s="148" t="str">
        <f t="shared" si="204"/>
        <v/>
      </c>
      <c r="BH388" s="47" t="str">
        <f t="shared" si="231"/>
        <v/>
      </c>
      <c r="BI388" s="48" t="str">
        <f>IF(ISBLANK(BJ388),"",VLOOKUP(BH388,OutputOsiris!$A$9:$A$1008,1,FALSE))</f>
        <v/>
      </c>
      <c r="BJ388" s="111"/>
      <c r="BK388" s="78"/>
      <c r="BL388" s="148" t="str">
        <f t="shared" si="205"/>
        <v/>
      </c>
      <c r="BM388" s="47" t="str">
        <f t="shared" si="232"/>
        <v/>
      </c>
      <c r="BN388" s="48" t="str">
        <f>IF(ISBLANK(BO388),"",VLOOKUP(BM388,OutputOsiris!$A$9:$A$1008,1,FALSE))</f>
        <v/>
      </c>
      <c r="BO388" s="111"/>
      <c r="BP388" s="78"/>
      <c r="BQ388" s="148" t="str">
        <f t="shared" si="206"/>
        <v/>
      </c>
      <c r="BR388" s="47" t="str">
        <f t="shared" si="233"/>
        <v/>
      </c>
      <c r="BS388" s="48" t="str">
        <f>IF(ISBLANK(BT388),"",VLOOKUP(BR388,OutputOsiris!$A$9:$A$1008,1,FALSE))</f>
        <v/>
      </c>
      <c r="BT388" s="111"/>
      <c r="BU388" s="78"/>
      <c r="BV388" s="148" t="str">
        <f t="shared" si="207"/>
        <v/>
      </c>
      <c r="BW388" s="47" t="str">
        <f t="shared" si="234"/>
        <v/>
      </c>
      <c r="BX388" s="48" t="str">
        <f>IF(ISBLANK(BY388),"",VLOOKUP(BW388,OutputOsiris!$A$9:$A$1008,1,FALSE))</f>
        <v/>
      </c>
      <c r="BY388" s="111"/>
      <c r="BZ388" s="78"/>
      <c r="CA388" s="148" t="str">
        <f t="shared" si="208"/>
        <v/>
      </c>
    </row>
    <row r="389" spans="1:79" x14ac:dyDescent="0.2">
      <c r="A389" s="47" t="str">
        <f>IF($H$1="Score",IF(OutputOsiris!A389&lt;&gt;"9999999",OutputOsiris!A389,""),"")</f>
        <v/>
      </c>
      <c r="B389" s="76" t="str">
        <f t="shared" si="209"/>
        <v/>
      </c>
      <c r="C389" s="143" t="str">
        <f t="shared" si="210"/>
        <v/>
      </c>
      <c r="D389" s="47" t="str">
        <f>IF($H$1="Cijfer",IF(OutputOsiris!A389&lt;&gt;"9999999",OutputOsiris!A389,""),"")</f>
        <v/>
      </c>
      <c r="E389" s="76" t="str">
        <f t="shared" si="211"/>
        <v/>
      </c>
      <c r="F389" s="143" t="str">
        <f t="shared" si="212"/>
        <v/>
      </c>
      <c r="G389" s="47" t="str">
        <f>IF(ISBLANK(OutputOsiris!B389),"",OutputOsiris!B389)</f>
        <v/>
      </c>
      <c r="H389" s="47">
        <f>IF(AND($AG$7&gt;0,OutputOsiris!$A389&lt;&gt;"9999999"),VLOOKUP(OutputOsiris!A389,$AD$9:$AG$1008,4,FALSE),"")</f>
        <v>0</v>
      </c>
      <c r="I389" s="47">
        <f t="shared" si="213"/>
        <v>0</v>
      </c>
      <c r="J389" s="47">
        <f>IF(AND($AL$7&gt;0,OutputOsiris!$A389&lt;&gt;"9999999"),VLOOKUP(OutputOsiris!A389,$AI$9:$AL$1008,4,FALSE),"")</f>
        <v>0</v>
      </c>
      <c r="K389" s="47">
        <f t="shared" si="214"/>
        <v>0</v>
      </c>
      <c r="L389" s="47" t="str">
        <f>IF(AND($AQ$7&gt;0,OutputOsiris!$A389&lt;&gt;"9999999"),VLOOKUP(OutputOsiris!A389,$AN$9:$AQ$1008,4,FALSE),"")</f>
        <v/>
      </c>
      <c r="M389" s="47" t="str">
        <f t="shared" si="215"/>
        <v/>
      </c>
      <c r="N389" s="47" t="str">
        <f>IF(AND($AV$7&gt;0,OutputOsiris!$A389&lt;&gt;"9999999"),VLOOKUP(OutputOsiris!A389,$AS$9:$AV$1008,4,FALSE),"")</f>
        <v/>
      </c>
      <c r="O389" s="47" t="str">
        <f t="shared" si="216"/>
        <v/>
      </c>
      <c r="P389" s="47" t="str">
        <f>IF(AND($BA$7&gt;0,OutputOsiris!$A389&lt;&gt;"9999999"),VLOOKUP(OutputOsiris!A389,$AX$9:$BA$1008,4,FALSE),"")</f>
        <v/>
      </c>
      <c r="Q389" s="47" t="str">
        <f t="shared" si="217"/>
        <v/>
      </c>
      <c r="R389" s="47" t="str">
        <f>IF(AND($BF$7&gt;0,OutputOsiris!$A389&lt;&gt;"9999999"),VLOOKUP(OutputOsiris!A389,$BC$9:$BF$1008,4,FALSE),"")</f>
        <v/>
      </c>
      <c r="S389" s="47" t="str">
        <f t="shared" si="218"/>
        <v/>
      </c>
      <c r="T389" s="47" t="str">
        <f>IF(AND($BK$7&gt;0,OutputOsiris!$A389&lt;&gt;"9999999"),VLOOKUP(OutputOsiris!A389,$BH$9:$BK$1008,4,FALSE),"")</f>
        <v/>
      </c>
      <c r="U389" s="47" t="str">
        <f t="shared" si="219"/>
        <v/>
      </c>
      <c r="V389" s="47" t="str">
        <f>IF(AND($BP$7&gt;0,OutputOsiris!$A389&lt;&gt;"9999999"),VLOOKUP(OutputOsiris!A389,$BM$9:$BP$1008,4,FALSE),"")</f>
        <v/>
      </c>
      <c r="W389" s="47" t="str">
        <f t="shared" si="220"/>
        <v/>
      </c>
      <c r="X389" s="47" t="str">
        <f>IF(AND($BU$7&gt;0,OutputOsiris!$A389&lt;&gt;"9999999"),VLOOKUP(OutputOsiris!A389,$BR$9:$BU$1008,4,FALSE),"")</f>
        <v/>
      </c>
      <c r="Y389" s="47" t="str">
        <f t="shared" si="221"/>
        <v/>
      </c>
      <c r="Z389" s="47" t="str">
        <f>IF(AND($BZ$7&gt;0,OutputOsiris!$A389&lt;&gt;"9999999"),VLOOKUP(OutputOsiris!A389,$BW$9:$BZ$1008,4,FALSE),"")</f>
        <v/>
      </c>
      <c r="AA389" s="47" t="str">
        <f t="shared" si="222"/>
        <v/>
      </c>
      <c r="AB389" s="47">
        <f t="shared" si="223"/>
        <v>0</v>
      </c>
      <c r="AC389" s="47">
        <f t="shared" si="224"/>
        <v>0</v>
      </c>
      <c r="AD389" s="47" t="str">
        <f t="shared" si="225"/>
        <v/>
      </c>
      <c r="AE389" s="48" t="str">
        <f>IF(ISBLANK(AF389),"",VLOOKUP(AD389,OutputOsiris!$A$9:$A$1008,1,FALSE))</f>
        <v/>
      </c>
      <c r="AF389" s="111"/>
      <c r="AG389" s="78"/>
      <c r="AH389" s="148" t="str">
        <f t="shared" si="199"/>
        <v/>
      </c>
      <c r="AI389" s="47" t="str">
        <f t="shared" si="226"/>
        <v/>
      </c>
      <c r="AJ389" s="48" t="str">
        <f>IF(ISBLANK(AK389),"",VLOOKUP(AI389,OutputOsiris!$A$9:$A$1008,1,FALSE))</f>
        <v/>
      </c>
      <c r="AK389" s="112"/>
      <c r="AL389" s="78"/>
      <c r="AM389" s="148" t="str">
        <f t="shared" si="200"/>
        <v/>
      </c>
      <c r="AN389" s="47" t="str">
        <f t="shared" si="227"/>
        <v/>
      </c>
      <c r="AO389" s="48" t="str">
        <f>IF(ISBLANK(AP389),"",VLOOKUP(AN389,OutputOsiris!$A$9:$A$1008,1,FALSE))</f>
        <v/>
      </c>
      <c r="AP389" s="111"/>
      <c r="AQ389" s="78"/>
      <c r="AR389" s="148" t="str">
        <f t="shared" si="201"/>
        <v/>
      </c>
      <c r="AS389" s="47" t="str">
        <f t="shared" si="228"/>
        <v/>
      </c>
      <c r="AT389" s="48" t="str">
        <f>IF(ISBLANK(AU389),"",VLOOKUP(AS389,OutputOsiris!$A$9:$A$1008,1,FALSE))</f>
        <v/>
      </c>
      <c r="AU389" s="111"/>
      <c r="AV389" s="78"/>
      <c r="AW389" s="148" t="str">
        <f t="shared" si="202"/>
        <v/>
      </c>
      <c r="AX389" s="47" t="str">
        <f t="shared" si="229"/>
        <v/>
      </c>
      <c r="AY389" s="48" t="str">
        <f>IF(ISBLANK(AZ389),"",VLOOKUP(AX389,OutputOsiris!$A$9:$A$1008,1,FALSE))</f>
        <v/>
      </c>
      <c r="AZ389" s="111"/>
      <c r="BA389" s="78"/>
      <c r="BB389" s="148" t="str">
        <f t="shared" si="203"/>
        <v/>
      </c>
      <c r="BC389" s="47" t="str">
        <f t="shared" si="230"/>
        <v/>
      </c>
      <c r="BD389" s="48" t="str">
        <f>IF(ISBLANK(BE389),"",VLOOKUP(BC389,OutputOsiris!$A$9:$A$1008,1,FALSE))</f>
        <v/>
      </c>
      <c r="BE389" s="111"/>
      <c r="BF389" s="78"/>
      <c r="BG389" s="148" t="str">
        <f t="shared" si="204"/>
        <v/>
      </c>
      <c r="BH389" s="47" t="str">
        <f t="shared" si="231"/>
        <v/>
      </c>
      <c r="BI389" s="48" t="str">
        <f>IF(ISBLANK(BJ389),"",VLOOKUP(BH389,OutputOsiris!$A$9:$A$1008,1,FALSE))</f>
        <v/>
      </c>
      <c r="BJ389" s="111"/>
      <c r="BK389" s="78"/>
      <c r="BL389" s="148" t="str">
        <f t="shared" si="205"/>
        <v/>
      </c>
      <c r="BM389" s="47" t="str">
        <f t="shared" si="232"/>
        <v/>
      </c>
      <c r="BN389" s="48" t="str">
        <f>IF(ISBLANK(BO389),"",VLOOKUP(BM389,OutputOsiris!$A$9:$A$1008,1,FALSE))</f>
        <v/>
      </c>
      <c r="BO389" s="111"/>
      <c r="BP389" s="78"/>
      <c r="BQ389" s="148" t="str">
        <f t="shared" si="206"/>
        <v/>
      </c>
      <c r="BR389" s="47" t="str">
        <f t="shared" si="233"/>
        <v/>
      </c>
      <c r="BS389" s="48" t="str">
        <f>IF(ISBLANK(BT389),"",VLOOKUP(BR389,OutputOsiris!$A$9:$A$1008,1,FALSE))</f>
        <v/>
      </c>
      <c r="BT389" s="111"/>
      <c r="BU389" s="78"/>
      <c r="BV389" s="148" t="str">
        <f t="shared" si="207"/>
        <v/>
      </c>
      <c r="BW389" s="47" t="str">
        <f t="shared" si="234"/>
        <v/>
      </c>
      <c r="BX389" s="48" t="str">
        <f>IF(ISBLANK(BY389),"",VLOOKUP(BW389,OutputOsiris!$A$9:$A$1008,1,FALSE))</f>
        <v/>
      </c>
      <c r="BY389" s="111"/>
      <c r="BZ389" s="78"/>
      <c r="CA389" s="148" t="str">
        <f t="shared" si="208"/>
        <v/>
      </c>
    </row>
    <row r="390" spans="1:79" x14ac:dyDescent="0.2">
      <c r="A390" s="47" t="str">
        <f>IF($H$1="Score",IF(OutputOsiris!A390&lt;&gt;"9999999",OutputOsiris!A390,""),"")</f>
        <v/>
      </c>
      <c r="B390" s="76" t="str">
        <f t="shared" si="209"/>
        <v/>
      </c>
      <c r="C390" s="143" t="str">
        <f t="shared" si="210"/>
        <v/>
      </c>
      <c r="D390" s="47" t="str">
        <f>IF($H$1="Cijfer",IF(OutputOsiris!A390&lt;&gt;"9999999",OutputOsiris!A390,""),"")</f>
        <v/>
      </c>
      <c r="E390" s="76" t="str">
        <f t="shared" si="211"/>
        <v/>
      </c>
      <c r="F390" s="143" t="str">
        <f t="shared" si="212"/>
        <v/>
      </c>
      <c r="G390" s="47" t="str">
        <f>IF(ISBLANK(OutputOsiris!B390),"",OutputOsiris!B390)</f>
        <v/>
      </c>
      <c r="H390" s="47">
        <f>IF(AND($AG$7&gt;0,OutputOsiris!$A390&lt;&gt;"9999999"),VLOOKUP(OutputOsiris!A390,$AD$9:$AG$1008,4,FALSE),"")</f>
        <v>0</v>
      </c>
      <c r="I390" s="47">
        <f t="shared" si="213"/>
        <v>0</v>
      </c>
      <c r="J390" s="47">
        <f>IF(AND($AL$7&gt;0,OutputOsiris!$A390&lt;&gt;"9999999"),VLOOKUP(OutputOsiris!A390,$AI$9:$AL$1008,4,FALSE),"")</f>
        <v>0</v>
      </c>
      <c r="K390" s="47">
        <f t="shared" si="214"/>
        <v>0</v>
      </c>
      <c r="L390" s="47" t="str">
        <f>IF(AND($AQ$7&gt;0,OutputOsiris!$A390&lt;&gt;"9999999"),VLOOKUP(OutputOsiris!A390,$AN$9:$AQ$1008,4,FALSE),"")</f>
        <v/>
      </c>
      <c r="M390" s="47" t="str">
        <f t="shared" si="215"/>
        <v/>
      </c>
      <c r="N390" s="47" t="str">
        <f>IF(AND($AV$7&gt;0,OutputOsiris!$A390&lt;&gt;"9999999"),VLOOKUP(OutputOsiris!A390,$AS$9:$AV$1008,4,FALSE),"")</f>
        <v/>
      </c>
      <c r="O390" s="47" t="str">
        <f t="shared" si="216"/>
        <v/>
      </c>
      <c r="P390" s="47" t="str">
        <f>IF(AND($BA$7&gt;0,OutputOsiris!$A390&lt;&gt;"9999999"),VLOOKUP(OutputOsiris!A390,$AX$9:$BA$1008,4,FALSE),"")</f>
        <v/>
      </c>
      <c r="Q390" s="47" t="str">
        <f t="shared" si="217"/>
        <v/>
      </c>
      <c r="R390" s="47" t="str">
        <f>IF(AND($BF$7&gt;0,OutputOsiris!$A390&lt;&gt;"9999999"),VLOOKUP(OutputOsiris!A390,$BC$9:$BF$1008,4,FALSE),"")</f>
        <v/>
      </c>
      <c r="S390" s="47" t="str">
        <f t="shared" si="218"/>
        <v/>
      </c>
      <c r="T390" s="47" t="str">
        <f>IF(AND($BK$7&gt;0,OutputOsiris!$A390&lt;&gt;"9999999"),VLOOKUP(OutputOsiris!A390,$BH$9:$BK$1008,4,FALSE),"")</f>
        <v/>
      </c>
      <c r="U390" s="47" t="str">
        <f t="shared" si="219"/>
        <v/>
      </c>
      <c r="V390" s="47" t="str">
        <f>IF(AND($BP$7&gt;0,OutputOsiris!$A390&lt;&gt;"9999999"),VLOOKUP(OutputOsiris!A390,$BM$9:$BP$1008,4,FALSE),"")</f>
        <v/>
      </c>
      <c r="W390" s="47" t="str">
        <f t="shared" si="220"/>
        <v/>
      </c>
      <c r="X390" s="47" t="str">
        <f>IF(AND($BU$7&gt;0,OutputOsiris!$A390&lt;&gt;"9999999"),VLOOKUP(OutputOsiris!A390,$BR$9:$BU$1008,4,FALSE),"")</f>
        <v/>
      </c>
      <c r="Y390" s="47" t="str">
        <f t="shared" si="221"/>
        <v/>
      </c>
      <c r="Z390" s="47" t="str">
        <f>IF(AND($BZ$7&gt;0,OutputOsiris!$A390&lt;&gt;"9999999"),VLOOKUP(OutputOsiris!A390,$BW$9:$BZ$1008,4,FALSE),"")</f>
        <v/>
      </c>
      <c r="AA390" s="47" t="str">
        <f t="shared" si="222"/>
        <v/>
      </c>
      <c r="AB390" s="47">
        <f t="shared" si="223"/>
        <v>0</v>
      </c>
      <c r="AC390" s="47">
        <f t="shared" si="224"/>
        <v>0</v>
      </c>
      <c r="AD390" s="47" t="str">
        <f t="shared" si="225"/>
        <v/>
      </c>
      <c r="AE390" s="48" t="str">
        <f>IF(ISBLANK(AF390),"",VLOOKUP(AD390,OutputOsiris!$A$9:$A$1008,1,FALSE))</f>
        <v/>
      </c>
      <c r="AF390" s="111"/>
      <c r="AG390" s="78"/>
      <c r="AH390" s="148" t="str">
        <f t="shared" si="199"/>
        <v/>
      </c>
      <c r="AI390" s="47" t="str">
        <f t="shared" si="226"/>
        <v/>
      </c>
      <c r="AJ390" s="48" t="str">
        <f>IF(ISBLANK(AK390),"",VLOOKUP(AI390,OutputOsiris!$A$9:$A$1008,1,FALSE))</f>
        <v/>
      </c>
      <c r="AK390" s="112"/>
      <c r="AL390" s="78"/>
      <c r="AM390" s="148" t="str">
        <f t="shared" si="200"/>
        <v/>
      </c>
      <c r="AN390" s="47" t="str">
        <f t="shared" si="227"/>
        <v/>
      </c>
      <c r="AO390" s="48" t="str">
        <f>IF(ISBLANK(AP390),"",VLOOKUP(AN390,OutputOsiris!$A$9:$A$1008,1,FALSE))</f>
        <v/>
      </c>
      <c r="AP390" s="111"/>
      <c r="AQ390" s="78"/>
      <c r="AR390" s="148" t="str">
        <f t="shared" si="201"/>
        <v/>
      </c>
      <c r="AS390" s="47" t="str">
        <f t="shared" si="228"/>
        <v/>
      </c>
      <c r="AT390" s="48" t="str">
        <f>IF(ISBLANK(AU390),"",VLOOKUP(AS390,OutputOsiris!$A$9:$A$1008,1,FALSE))</f>
        <v/>
      </c>
      <c r="AU390" s="111"/>
      <c r="AV390" s="78"/>
      <c r="AW390" s="148" t="str">
        <f t="shared" si="202"/>
        <v/>
      </c>
      <c r="AX390" s="47" t="str">
        <f t="shared" si="229"/>
        <v/>
      </c>
      <c r="AY390" s="48" t="str">
        <f>IF(ISBLANK(AZ390),"",VLOOKUP(AX390,OutputOsiris!$A$9:$A$1008,1,FALSE))</f>
        <v/>
      </c>
      <c r="AZ390" s="111"/>
      <c r="BA390" s="78"/>
      <c r="BB390" s="148" t="str">
        <f t="shared" si="203"/>
        <v/>
      </c>
      <c r="BC390" s="47" t="str">
        <f t="shared" si="230"/>
        <v/>
      </c>
      <c r="BD390" s="48" t="str">
        <f>IF(ISBLANK(BE390),"",VLOOKUP(BC390,OutputOsiris!$A$9:$A$1008,1,FALSE))</f>
        <v/>
      </c>
      <c r="BE390" s="111"/>
      <c r="BF390" s="78"/>
      <c r="BG390" s="148" t="str">
        <f t="shared" si="204"/>
        <v/>
      </c>
      <c r="BH390" s="47" t="str">
        <f t="shared" si="231"/>
        <v/>
      </c>
      <c r="BI390" s="48" t="str">
        <f>IF(ISBLANK(BJ390),"",VLOOKUP(BH390,OutputOsiris!$A$9:$A$1008,1,FALSE))</f>
        <v/>
      </c>
      <c r="BJ390" s="111"/>
      <c r="BK390" s="78"/>
      <c r="BL390" s="148" t="str">
        <f t="shared" si="205"/>
        <v/>
      </c>
      <c r="BM390" s="47" t="str">
        <f t="shared" si="232"/>
        <v/>
      </c>
      <c r="BN390" s="48" t="str">
        <f>IF(ISBLANK(BO390),"",VLOOKUP(BM390,OutputOsiris!$A$9:$A$1008,1,FALSE))</f>
        <v/>
      </c>
      <c r="BO390" s="111"/>
      <c r="BP390" s="78"/>
      <c r="BQ390" s="148" t="str">
        <f t="shared" si="206"/>
        <v/>
      </c>
      <c r="BR390" s="47" t="str">
        <f t="shared" si="233"/>
        <v/>
      </c>
      <c r="BS390" s="48" t="str">
        <f>IF(ISBLANK(BT390),"",VLOOKUP(BR390,OutputOsiris!$A$9:$A$1008,1,FALSE))</f>
        <v/>
      </c>
      <c r="BT390" s="111"/>
      <c r="BU390" s="78"/>
      <c r="BV390" s="148" t="str">
        <f t="shared" si="207"/>
        <v/>
      </c>
      <c r="BW390" s="47" t="str">
        <f t="shared" si="234"/>
        <v/>
      </c>
      <c r="BX390" s="48" t="str">
        <f>IF(ISBLANK(BY390),"",VLOOKUP(BW390,OutputOsiris!$A$9:$A$1008,1,FALSE))</f>
        <v/>
      </c>
      <c r="BY390" s="111"/>
      <c r="BZ390" s="78"/>
      <c r="CA390" s="148" t="str">
        <f t="shared" si="208"/>
        <v/>
      </c>
    </row>
    <row r="391" spans="1:79" x14ac:dyDescent="0.2">
      <c r="A391" s="47" t="str">
        <f>IF($H$1="Score",IF(OutputOsiris!A391&lt;&gt;"9999999",OutputOsiris!A391,""),"")</f>
        <v/>
      </c>
      <c r="B391" s="76" t="str">
        <f t="shared" si="209"/>
        <v/>
      </c>
      <c r="C391" s="143" t="str">
        <f t="shared" si="210"/>
        <v/>
      </c>
      <c r="D391" s="47" t="str">
        <f>IF($H$1="Cijfer",IF(OutputOsiris!A391&lt;&gt;"9999999",OutputOsiris!A391,""),"")</f>
        <v/>
      </c>
      <c r="E391" s="76" t="str">
        <f t="shared" si="211"/>
        <v/>
      </c>
      <c r="F391" s="143" t="str">
        <f t="shared" si="212"/>
        <v/>
      </c>
      <c r="G391" s="47" t="str">
        <f>IF(ISBLANK(OutputOsiris!B391),"",OutputOsiris!B391)</f>
        <v/>
      </c>
      <c r="H391" s="47">
        <f>IF(AND($AG$7&gt;0,OutputOsiris!$A391&lt;&gt;"9999999"),VLOOKUP(OutputOsiris!A391,$AD$9:$AG$1008,4,FALSE),"")</f>
        <v>0</v>
      </c>
      <c r="I391" s="47">
        <f t="shared" si="213"/>
        <v>0</v>
      </c>
      <c r="J391" s="47">
        <f>IF(AND($AL$7&gt;0,OutputOsiris!$A391&lt;&gt;"9999999"),VLOOKUP(OutputOsiris!A391,$AI$9:$AL$1008,4,FALSE),"")</f>
        <v>0</v>
      </c>
      <c r="K391" s="47">
        <f t="shared" si="214"/>
        <v>0</v>
      </c>
      <c r="L391" s="47" t="str">
        <f>IF(AND($AQ$7&gt;0,OutputOsiris!$A391&lt;&gt;"9999999"),VLOOKUP(OutputOsiris!A391,$AN$9:$AQ$1008,4,FALSE),"")</f>
        <v/>
      </c>
      <c r="M391" s="47" t="str">
        <f t="shared" si="215"/>
        <v/>
      </c>
      <c r="N391" s="47" t="str">
        <f>IF(AND($AV$7&gt;0,OutputOsiris!$A391&lt;&gt;"9999999"),VLOOKUP(OutputOsiris!A391,$AS$9:$AV$1008,4,FALSE),"")</f>
        <v/>
      </c>
      <c r="O391" s="47" t="str">
        <f t="shared" si="216"/>
        <v/>
      </c>
      <c r="P391" s="47" t="str">
        <f>IF(AND($BA$7&gt;0,OutputOsiris!$A391&lt;&gt;"9999999"),VLOOKUP(OutputOsiris!A391,$AX$9:$BA$1008,4,FALSE),"")</f>
        <v/>
      </c>
      <c r="Q391" s="47" t="str">
        <f t="shared" si="217"/>
        <v/>
      </c>
      <c r="R391" s="47" t="str">
        <f>IF(AND($BF$7&gt;0,OutputOsiris!$A391&lt;&gt;"9999999"),VLOOKUP(OutputOsiris!A391,$BC$9:$BF$1008,4,FALSE),"")</f>
        <v/>
      </c>
      <c r="S391" s="47" t="str">
        <f t="shared" si="218"/>
        <v/>
      </c>
      <c r="T391" s="47" t="str">
        <f>IF(AND($BK$7&gt;0,OutputOsiris!$A391&lt;&gt;"9999999"),VLOOKUP(OutputOsiris!A391,$BH$9:$BK$1008,4,FALSE),"")</f>
        <v/>
      </c>
      <c r="U391" s="47" t="str">
        <f t="shared" si="219"/>
        <v/>
      </c>
      <c r="V391" s="47" t="str">
        <f>IF(AND($BP$7&gt;0,OutputOsiris!$A391&lt;&gt;"9999999"),VLOOKUP(OutputOsiris!A391,$BM$9:$BP$1008,4,FALSE),"")</f>
        <v/>
      </c>
      <c r="W391" s="47" t="str">
        <f t="shared" si="220"/>
        <v/>
      </c>
      <c r="X391" s="47" t="str">
        <f>IF(AND($BU$7&gt;0,OutputOsiris!$A391&lt;&gt;"9999999"),VLOOKUP(OutputOsiris!A391,$BR$9:$BU$1008,4,FALSE),"")</f>
        <v/>
      </c>
      <c r="Y391" s="47" t="str">
        <f t="shared" si="221"/>
        <v/>
      </c>
      <c r="Z391" s="47" t="str">
        <f>IF(AND($BZ$7&gt;0,OutputOsiris!$A391&lt;&gt;"9999999"),VLOOKUP(OutputOsiris!A391,$BW$9:$BZ$1008,4,FALSE),"")</f>
        <v/>
      </c>
      <c r="AA391" s="47" t="str">
        <f t="shared" si="222"/>
        <v/>
      </c>
      <c r="AB391" s="47">
        <f t="shared" si="223"/>
        <v>0</v>
      </c>
      <c r="AC391" s="47">
        <f t="shared" si="224"/>
        <v>0</v>
      </c>
      <c r="AD391" s="47" t="str">
        <f t="shared" si="225"/>
        <v/>
      </c>
      <c r="AE391" s="48" t="str">
        <f>IF(ISBLANK(AF391),"",VLOOKUP(AD391,OutputOsiris!$A$9:$A$1008,1,FALSE))</f>
        <v/>
      </c>
      <c r="AF391" s="111"/>
      <c r="AG391" s="78"/>
      <c r="AH391" s="148" t="str">
        <f t="shared" si="199"/>
        <v/>
      </c>
      <c r="AI391" s="47" t="str">
        <f t="shared" si="226"/>
        <v/>
      </c>
      <c r="AJ391" s="48" t="str">
        <f>IF(ISBLANK(AK391),"",VLOOKUP(AI391,OutputOsiris!$A$9:$A$1008,1,FALSE))</f>
        <v/>
      </c>
      <c r="AK391" s="112"/>
      <c r="AL391" s="78"/>
      <c r="AM391" s="148" t="str">
        <f t="shared" si="200"/>
        <v/>
      </c>
      <c r="AN391" s="47" t="str">
        <f t="shared" si="227"/>
        <v/>
      </c>
      <c r="AO391" s="48" t="str">
        <f>IF(ISBLANK(AP391),"",VLOOKUP(AN391,OutputOsiris!$A$9:$A$1008,1,FALSE))</f>
        <v/>
      </c>
      <c r="AP391" s="111"/>
      <c r="AQ391" s="78"/>
      <c r="AR391" s="148" t="str">
        <f t="shared" si="201"/>
        <v/>
      </c>
      <c r="AS391" s="47" t="str">
        <f t="shared" si="228"/>
        <v/>
      </c>
      <c r="AT391" s="48" t="str">
        <f>IF(ISBLANK(AU391),"",VLOOKUP(AS391,OutputOsiris!$A$9:$A$1008,1,FALSE))</f>
        <v/>
      </c>
      <c r="AU391" s="111"/>
      <c r="AV391" s="78"/>
      <c r="AW391" s="148" t="str">
        <f t="shared" si="202"/>
        <v/>
      </c>
      <c r="AX391" s="47" t="str">
        <f t="shared" si="229"/>
        <v/>
      </c>
      <c r="AY391" s="48" t="str">
        <f>IF(ISBLANK(AZ391),"",VLOOKUP(AX391,OutputOsiris!$A$9:$A$1008,1,FALSE))</f>
        <v/>
      </c>
      <c r="AZ391" s="111"/>
      <c r="BA391" s="78"/>
      <c r="BB391" s="148" t="str">
        <f t="shared" si="203"/>
        <v/>
      </c>
      <c r="BC391" s="47" t="str">
        <f t="shared" si="230"/>
        <v/>
      </c>
      <c r="BD391" s="48" t="str">
        <f>IF(ISBLANK(BE391),"",VLOOKUP(BC391,OutputOsiris!$A$9:$A$1008,1,FALSE))</f>
        <v/>
      </c>
      <c r="BE391" s="111"/>
      <c r="BF391" s="78"/>
      <c r="BG391" s="148" t="str">
        <f t="shared" si="204"/>
        <v/>
      </c>
      <c r="BH391" s="47" t="str">
        <f t="shared" si="231"/>
        <v/>
      </c>
      <c r="BI391" s="48" t="str">
        <f>IF(ISBLANK(BJ391),"",VLOOKUP(BH391,OutputOsiris!$A$9:$A$1008,1,FALSE))</f>
        <v/>
      </c>
      <c r="BJ391" s="111"/>
      <c r="BK391" s="78"/>
      <c r="BL391" s="148" t="str">
        <f t="shared" si="205"/>
        <v/>
      </c>
      <c r="BM391" s="47" t="str">
        <f t="shared" si="232"/>
        <v/>
      </c>
      <c r="BN391" s="48" t="str">
        <f>IF(ISBLANK(BO391),"",VLOOKUP(BM391,OutputOsiris!$A$9:$A$1008,1,FALSE))</f>
        <v/>
      </c>
      <c r="BO391" s="111"/>
      <c r="BP391" s="78"/>
      <c r="BQ391" s="148" t="str">
        <f t="shared" si="206"/>
        <v/>
      </c>
      <c r="BR391" s="47" t="str">
        <f t="shared" si="233"/>
        <v/>
      </c>
      <c r="BS391" s="48" t="str">
        <f>IF(ISBLANK(BT391),"",VLOOKUP(BR391,OutputOsiris!$A$9:$A$1008,1,FALSE))</f>
        <v/>
      </c>
      <c r="BT391" s="111"/>
      <c r="BU391" s="78"/>
      <c r="BV391" s="148" t="str">
        <f t="shared" si="207"/>
        <v/>
      </c>
      <c r="BW391" s="47" t="str">
        <f t="shared" si="234"/>
        <v/>
      </c>
      <c r="BX391" s="48" t="str">
        <f>IF(ISBLANK(BY391),"",VLOOKUP(BW391,OutputOsiris!$A$9:$A$1008,1,FALSE))</f>
        <v/>
      </c>
      <c r="BY391" s="111"/>
      <c r="BZ391" s="78"/>
      <c r="CA391" s="148" t="str">
        <f t="shared" si="208"/>
        <v/>
      </c>
    </row>
    <row r="392" spans="1:79" x14ac:dyDescent="0.2">
      <c r="A392" s="47" t="str">
        <f>IF($H$1="Score",IF(OutputOsiris!A392&lt;&gt;"9999999",OutputOsiris!A392,""),"")</f>
        <v/>
      </c>
      <c r="B392" s="76" t="str">
        <f t="shared" si="209"/>
        <v/>
      </c>
      <c r="C392" s="143" t="str">
        <f t="shared" si="210"/>
        <v/>
      </c>
      <c r="D392" s="47" t="str">
        <f>IF($H$1="Cijfer",IF(OutputOsiris!A392&lt;&gt;"9999999",OutputOsiris!A392,""),"")</f>
        <v/>
      </c>
      <c r="E392" s="76" t="str">
        <f t="shared" si="211"/>
        <v/>
      </c>
      <c r="F392" s="143" t="str">
        <f t="shared" si="212"/>
        <v/>
      </c>
      <c r="G392" s="47" t="str">
        <f>IF(ISBLANK(OutputOsiris!B392),"",OutputOsiris!B392)</f>
        <v/>
      </c>
      <c r="H392" s="47">
        <f>IF(AND($AG$7&gt;0,OutputOsiris!$A392&lt;&gt;"9999999"),VLOOKUP(OutputOsiris!A392,$AD$9:$AG$1008,4,FALSE),"")</f>
        <v>0</v>
      </c>
      <c r="I392" s="47">
        <f t="shared" si="213"/>
        <v>0</v>
      </c>
      <c r="J392" s="47">
        <f>IF(AND($AL$7&gt;0,OutputOsiris!$A392&lt;&gt;"9999999"),VLOOKUP(OutputOsiris!A392,$AI$9:$AL$1008,4,FALSE),"")</f>
        <v>0</v>
      </c>
      <c r="K392" s="47">
        <f t="shared" si="214"/>
        <v>0</v>
      </c>
      <c r="L392" s="47" t="str">
        <f>IF(AND($AQ$7&gt;0,OutputOsiris!$A392&lt;&gt;"9999999"),VLOOKUP(OutputOsiris!A392,$AN$9:$AQ$1008,4,FALSE),"")</f>
        <v/>
      </c>
      <c r="M392" s="47" t="str">
        <f t="shared" si="215"/>
        <v/>
      </c>
      <c r="N392" s="47" t="str">
        <f>IF(AND($AV$7&gt;0,OutputOsiris!$A392&lt;&gt;"9999999"),VLOOKUP(OutputOsiris!A392,$AS$9:$AV$1008,4,FALSE),"")</f>
        <v/>
      </c>
      <c r="O392" s="47" t="str">
        <f t="shared" si="216"/>
        <v/>
      </c>
      <c r="P392" s="47" t="str">
        <f>IF(AND($BA$7&gt;0,OutputOsiris!$A392&lt;&gt;"9999999"),VLOOKUP(OutputOsiris!A392,$AX$9:$BA$1008,4,FALSE),"")</f>
        <v/>
      </c>
      <c r="Q392" s="47" t="str">
        <f t="shared" si="217"/>
        <v/>
      </c>
      <c r="R392" s="47" t="str">
        <f>IF(AND($BF$7&gt;0,OutputOsiris!$A392&lt;&gt;"9999999"),VLOOKUP(OutputOsiris!A392,$BC$9:$BF$1008,4,FALSE),"")</f>
        <v/>
      </c>
      <c r="S392" s="47" t="str">
        <f t="shared" si="218"/>
        <v/>
      </c>
      <c r="T392" s="47" t="str">
        <f>IF(AND($BK$7&gt;0,OutputOsiris!$A392&lt;&gt;"9999999"),VLOOKUP(OutputOsiris!A392,$BH$9:$BK$1008,4,FALSE),"")</f>
        <v/>
      </c>
      <c r="U392" s="47" t="str">
        <f t="shared" si="219"/>
        <v/>
      </c>
      <c r="V392" s="47" t="str">
        <f>IF(AND($BP$7&gt;0,OutputOsiris!$A392&lt;&gt;"9999999"),VLOOKUP(OutputOsiris!A392,$BM$9:$BP$1008,4,FALSE),"")</f>
        <v/>
      </c>
      <c r="W392" s="47" t="str">
        <f t="shared" si="220"/>
        <v/>
      </c>
      <c r="X392" s="47" t="str">
        <f>IF(AND($BU$7&gt;0,OutputOsiris!$A392&lt;&gt;"9999999"),VLOOKUP(OutputOsiris!A392,$BR$9:$BU$1008,4,FALSE),"")</f>
        <v/>
      </c>
      <c r="Y392" s="47" t="str">
        <f t="shared" si="221"/>
        <v/>
      </c>
      <c r="Z392" s="47" t="str">
        <f>IF(AND($BZ$7&gt;0,OutputOsiris!$A392&lt;&gt;"9999999"),VLOOKUP(OutputOsiris!A392,$BW$9:$BZ$1008,4,FALSE),"")</f>
        <v/>
      </c>
      <c r="AA392" s="47" t="str">
        <f t="shared" si="222"/>
        <v/>
      </c>
      <c r="AB392" s="47">
        <f t="shared" si="223"/>
        <v>0</v>
      </c>
      <c r="AC392" s="47">
        <f t="shared" si="224"/>
        <v>0</v>
      </c>
      <c r="AD392" s="47" t="str">
        <f t="shared" si="225"/>
        <v/>
      </c>
      <c r="AE392" s="48" t="str">
        <f>IF(ISBLANK(AF392),"",VLOOKUP(AD392,OutputOsiris!$A$9:$A$1008,1,FALSE))</f>
        <v/>
      </c>
      <c r="AF392" s="111"/>
      <c r="AG392" s="78"/>
      <c r="AH392" s="148" t="str">
        <f t="shared" si="199"/>
        <v/>
      </c>
      <c r="AI392" s="47" t="str">
        <f t="shared" si="226"/>
        <v/>
      </c>
      <c r="AJ392" s="48" t="str">
        <f>IF(ISBLANK(AK392),"",VLOOKUP(AI392,OutputOsiris!$A$9:$A$1008,1,FALSE))</f>
        <v/>
      </c>
      <c r="AK392" s="112"/>
      <c r="AL392" s="78"/>
      <c r="AM392" s="148" t="str">
        <f t="shared" si="200"/>
        <v/>
      </c>
      <c r="AN392" s="47" t="str">
        <f t="shared" si="227"/>
        <v/>
      </c>
      <c r="AO392" s="48" t="str">
        <f>IF(ISBLANK(AP392),"",VLOOKUP(AN392,OutputOsiris!$A$9:$A$1008,1,FALSE))</f>
        <v/>
      </c>
      <c r="AP392" s="111"/>
      <c r="AQ392" s="78"/>
      <c r="AR392" s="148" t="str">
        <f t="shared" si="201"/>
        <v/>
      </c>
      <c r="AS392" s="47" t="str">
        <f t="shared" si="228"/>
        <v/>
      </c>
      <c r="AT392" s="48" t="str">
        <f>IF(ISBLANK(AU392),"",VLOOKUP(AS392,OutputOsiris!$A$9:$A$1008,1,FALSE))</f>
        <v/>
      </c>
      <c r="AU392" s="111"/>
      <c r="AV392" s="78"/>
      <c r="AW392" s="148" t="str">
        <f t="shared" si="202"/>
        <v/>
      </c>
      <c r="AX392" s="47" t="str">
        <f t="shared" si="229"/>
        <v/>
      </c>
      <c r="AY392" s="48" t="str">
        <f>IF(ISBLANK(AZ392),"",VLOOKUP(AX392,OutputOsiris!$A$9:$A$1008,1,FALSE))</f>
        <v/>
      </c>
      <c r="AZ392" s="111"/>
      <c r="BA392" s="78"/>
      <c r="BB392" s="148" t="str">
        <f t="shared" si="203"/>
        <v/>
      </c>
      <c r="BC392" s="47" t="str">
        <f t="shared" si="230"/>
        <v/>
      </c>
      <c r="BD392" s="48" t="str">
        <f>IF(ISBLANK(BE392),"",VLOOKUP(BC392,OutputOsiris!$A$9:$A$1008,1,FALSE))</f>
        <v/>
      </c>
      <c r="BE392" s="111"/>
      <c r="BF392" s="78"/>
      <c r="BG392" s="148" t="str">
        <f t="shared" si="204"/>
        <v/>
      </c>
      <c r="BH392" s="47" t="str">
        <f t="shared" si="231"/>
        <v/>
      </c>
      <c r="BI392" s="48" t="str">
        <f>IF(ISBLANK(BJ392),"",VLOOKUP(BH392,OutputOsiris!$A$9:$A$1008,1,FALSE))</f>
        <v/>
      </c>
      <c r="BJ392" s="111"/>
      <c r="BK392" s="78"/>
      <c r="BL392" s="148" t="str">
        <f t="shared" si="205"/>
        <v/>
      </c>
      <c r="BM392" s="47" t="str">
        <f t="shared" si="232"/>
        <v/>
      </c>
      <c r="BN392" s="48" t="str">
        <f>IF(ISBLANK(BO392),"",VLOOKUP(BM392,OutputOsiris!$A$9:$A$1008,1,FALSE))</f>
        <v/>
      </c>
      <c r="BO392" s="111"/>
      <c r="BP392" s="78"/>
      <c r="BQ392" s="148" t="str">
        <f t="shared" si="206"/>
        <v/>
      </c>
      <c r="BR392" s="47" t="str">
        <f t="shared" si="233"/>
        <v/>
      </c>
      <c r="BS392" s="48" t="str">
        <f>IF(ISBLANK(BT392),"",VLOOKUP(BR392,OutputOsiris!$A$9:$A$1008,1,FALSE))</f>
        <v/>
      </c>
      <c r="BT392" s="111"/>
      <c r="BU392" s="78"/>
      <c r="BV392" s="148" t="str">
        <f t="shared" si="207"/>
        <v/>
      </c>
      <c r="BW392" s="47" t="str">
        <f t="shared" si="234"/>
        <v/>
      </c>
      <c r="BX392" s="48" t="str">
        <f>IF(ISBLANK(BY392),"",VLOOKUP(BW392,OutputOsiris!$A$9:$A$1008,1,FALSE))</f>
        <v/>
      </c>
      <c r="BY392" s="111"/>
      <c r="BZ392" s="78"/>
      <c r="CA392" s="148" t="str">
        <f t="shared" si="208"/>
        <v/>
      </c>
    </row>
    <row r="393" spans="1:79" x14ac:dyDescent="0.2">
      <c r="A393" s="47" t="str">
        <f>IF($H$1="Score",IF(OutputOsiris!A393&lt;&gt;"9999999",OutputOsiris!A393,""),"")</f>
        <v/>
      </c>
      <c r="B393" s="76" t="str">
        <f t="shared" si="209"/>
        <v/>
      </c>
      <c r="C393" s="143" t="str">
        <f t="shared" si="210"/>
        <v/>
      </c>
      <c r="D393" s="47" t="str">
        <f>IF($H$1="Cijfer",IF(OutputOsiris!A393&lt;&gt;"9999999",OutputOsiris!A393,""),"")</f>
        <v/>
      </c>
      <c r="E393" s="76" t="str">
        <f t="shared" si="211"/>
        <v/>
      </c>
      <c r="F393" s="143" t="str">
        <f t="shared" si="212"/>
        <v/>
      </c>
      <c r="G393" s="47" t="str">
        <f>IF(ISBLANK(OutputOsiris!B393),"",OutputOsiris!B393)</f>
        <v/>
      </c>
      <c r="H393" s="47">
        <f>IF(AND($AG$7&gt;0,OutputOsiris!$A393&lt;&gt;"9999999"),VLOOKUP(OutputOsiris!A393,$AD$9:$AG$1008,4,FALSE),"")</f>
        <v>0</v>
      </c>
      <c r="I393" s="47">
        <f t="shared" si="213"/>
        <v>0</v>
      </c>
      <c r="J393" s="47">
        <f>IF(AND($AL$7&gt;0,OutputOsiris!$A393&lt;&gt;"9999999"),VLOOKUP(OutputOsiris!A393,$AI$9:$AL$1008,4,FALSE),"")</f>
        <v>0</v>
      </c>
      <c r="K393" s="47">
        <f t="shared" si="214"/>
        <v>0</v>
      </c>
      <c r="L393" s="47" t="str">
        <f>IF(AND($AQ$7&gt;0,OutputOsiris!$A393&lt;&gt;"9999999"),VLOOKUP(OutputOsiris!A393,$AN$9:$AQ$1008,4,FALSE),"")</f>
        <v/>
      </c>
      <c r="M393" s="47" t="str">
        <f t="shared" si="215"/>
        <v/>
      </c>
      <c r="N393" s="47" t="str">
        <f>IF(AND($AV$7&gt;0,OutputOsiris!$A393&lt;&gt;"9999999"),VLOOKUP(OutputOsiris!A393,$AS$9:$AV$1008,4,FALSE),"")</f>
        <v/>
      </c>
      <c r="O393" s="47" t="str">
        <f t="shared" si="216"/>
        <v/>
      </c>
      <c r="P393" s="47" t="str">
        <f>IF(AND($BA$7&gt;0,OutputOsiris!$A393&lt;&gt;"9999999"),VLOOKUP(OutputOsiris!A393,$AX$9:$BA$1008,4,FALSE),"")</f>
        <v/>
      </c>
      <c r="Q393" s="47" t="str">
        <f t="shared" si="217"/>
        <v/>
      </c>
      <c r="R393" s="47" t="str">
        <f>IF(AND($BF$7&gt;0,OutputOsiris!$A393&lt;&gt;"9999999"),VLOOKUP(OutputOsiris!A393,$BC$9:$BF$1008,4,FALSE),"")</f>
        <v/>
      </c>
      <c r="S393" s="47" t="str">
        <f t="shared" si="218"/>
        <v/>
      </c>
      <c r="T393" s="47" t="str">
        <f>IF(AND($BK$7&gt;0,OutputOsiris!$A393&lt;&gt;"9999999"),VLOOKUP(OutputOsiris!A393,$BH$9:$BK$1008,4,FALSE),"")</f>
        <v/>
      </c>
      <c r="U393" s="47" t="str">
        <f t="shared" si="219"/>
        <v/>
      </c>
      <c r="V393" s="47" t="str">
        <f>IF(AND($BP$7&gt;0,OutputOsiris!$A393&lt;&gt;"9999999"),VLOOKUP(OutputOsiris!A393,$BM$9:$BP$1008,4,FALSE),"")</f>
        <v/>
      </c>
      <c r="W393" s="47" t="str">
        <f t="shared" si="220"/>
        <v/>
      </c>
      <c r="X393" s="47" t="str">
        <f>IF(AND($BU$7&gt;0,OutputOsiris!$A393&lt;&gt;"9999999"),VLOOKUP(OutputOsiris!A393,$BR$9:$BU$1008,4,FALSE),"")</f>
        <v/>
      </c>
      <c r="Y393" s="47" t="str">
        <f t="shared" si="221"/>
        <v/>
      </c>
      <c r="Z393" s="47" t="str">
        <f>IF(AND($BZ$7&gt;0,OutputOsiris!$A393&lt;&gt;"9999999"),VLOOKUP(OutputOsiris!A393,$BW$9:$BZ$1008,4,FALSE),"")</f>
        <v/>
      </c>
      <c r="AA393" s="47" t="str">
        <f t="shared" si="222"/>
        <v/>
      </c>
      <c r="AB393" s="47">
        <f t="shared" si="223"/>
        <v>0</v>
      </c>
      <c r="AC393" s="47">
        <f t="shared" si="224"/>
        <v>0</v>
      </c>
      <c r="AD393" s="47" t="str">
        <f t="shared" si="225"/>
        <v/>
      </c>
      <c r="AE393" s="48" t="str">
        <f>IF(ISBLANK(AF393),"",VLOOKUP(AD393,OutputOsiris!$A$9:$A$1008,1,FALSE))</f>
        <v/>
      </c>
      <c r="AF393" s="111"/>
      <c r="AG393" s="78"/>
      <c r="AH393" s="148" t="str">
        <f t="shared" ref="AH393:AH456" si="235">IF(ISBLANK(AF393),"",IF(ISERROR(AE393),"M",""))</f>
        <v/>
      </c>
      <c r="AI393" s="47" t="str">
        <f t="shared" si="226"/>
        <v/>
      </c>
      <c r="AJ393" s="48" t="str">
        <f>IF(ISBLANK(AK393),"",VLOOKUP(AI393,OutputOsiris!$A$9:$A$1008,1,FALSE))</f>
        <v/>
      </c>
      <c r="AK393" s="112"/>
      <c r="AL393" s="78"/>
      <c r="AM393" s="148" t="str">
        <f t="shared" ref="AM393:AM456" si="236">IF(ISBLANK(AK393),"",IF(ISERROR(AJ393),"M",""))</f>
        <v/>
      </c>
      <c r="AN393" s="47" t="str">
        <f t="shared" si="227"/>
        <v/>
      </c>
      <c r="AO393" s="48" t="str">
        <f>IF(ISBLANK(AP393),"",VLOOKUP(AN393,OutputOsiris!$A$9:$A$1008,1,FALSE))</f>
        <v/>
      </c>
      <c r="AP393" s="111"/>
      <c r="AQ393" s="78"/>
      <c r="AR393" s="148" t="str">
        <f t="shared" ref="AR393:AR456" si="237">IF(ISBLANK(AP393),"",IF(ISERROR(AO393),"M",""))</f>
        <v/>
      </c>
      <c r="AS393" s="47" t="str">
        <f t="shared" si="228"/>
        <v/>
      </c>
      <c r="AT393" s="48" t="str">
        <f>IF(ISBLANK(AU393),"",VLOOKUP(AS393,OutputOsiris!$A$9:$A$1008,1,FALSE))</f>
        <v/>
      </c>
      <c r="AU393" s="111"/>
      <c r="AV393" s="78"/>
      <c r="AW393" s="148" t="str">
        <f t="shared" ref="AW393:AW456" si="238">IF(ISBLANK(AU393),"",IF(ISERROR(AT393),"M",""))</f>
        <v/>
      </c>
      <c r="AX393" s="47" t="str">
        <f t="shared" si="229"/>
        <v/>
      </c>
      <c r="AY393" s="48" t="str">
        <f>IF(ISBLANK(AZ393),"",VLOOKUP(AX393,OutputOsiris!$A$9:$A$1008,1,FALSE))</f>
        <v/>
      </c>
      <c r="AZ393" s="111"/>
      <c r="BA393" s="78"/>
      <c r="BB393" s="148" t="str">
        <f t="shared" ref="BB393:BB456" si="239">IF(ISBLANK(AZ393),"",IF(ISERROR(AY393),"M",""))</f>
        <v/>
      </c>
      <c r="BC393" s="47" t="str">
        <f t="shared" si="230"/>
        <v/>
      </c>
      <c r="BD393" s="48" t="str">
        <f>IF(ISBLANK(BE393),"",VLOOKUP(BC393,OutputOsiris!$A$9:$A$1008,1,FALSE))</f>
        <v/>
      </c>
      <c r="BE393" s="111"/>
      <c r="BF393" s="78"/>
      <c r="BG393" s="148" t="str">
        <f t="shared" ref="BG393:BG456" si="240">IF(ISBLANK(BE393),"",IF(ISERROR(BD393),"M",""))</f>
        <v/>
      </c>
      <c r="BH393" s="47" t="str">
        <f t="shared" si="231"/>
        <v/>
      </c>
      <c r="BI393" s="48" t="str">
        <f>IF(ISBLANK(BJ393),"",VLOOKUP(BH393,OutputOsiris!$A$9:$A$1008,1,FALSE))</f>
        <v/>
      </c>
      <c r="BJ393" s="111"/>
      <c r="BK393" s="78"/>
      <c r="BL393" s="148" t="str">
        <f t="shared" ref="BL393:BL456" si="241">IF(ISBLANK(BJ393),"",IF(ISERROR(BI393),"M",""))</f>
        <v/>
      </c>
      <c r="BM393" s="47" t="str">
        <f t="shared" si="232"/>
        <v/>
      </c>
      <c r="BN393" s="48" t="str">
        <f>IF(ISBLANK(BO393),"",VLOOKUP(BM393,OutputOsiris!$A$9:$A$1008,1,FALSE))</f>
        <v/>
      </c>
      <c r="BO393" s="111"/>
      <c r="BP393" s="78"/>
      <c r="BQ393" s="148" t="str">
        <f t="shared" ref="BQ393:BQ456" si="242">IF(ISBLANK(BO393),"",IF(ISERROR(BN393),"M",""))</f>
        <v/>
      </c>
      <c r="BR393" s="47" t="str">
        <f t="shared" si="233"/>
        <v/>
      </c>
      <c r="BS393" s="48" t="str">
        <f>IF(ISBLANK(BT393),"",VLOOKUP(BR393,OutputOsiris!$A$9:$A$1008,1,FALSE))</f>
        <v/>
      </c>
      <c r="BT393" s="111"/>
      <c r="BU393" s="78"/>
      <c r="BV393" s="148" t="str">
        <f t="shared" ref="BV393:BV456" si="243">IF(ISBLANK(BT393),"",IF(ISERROR(BS393),"M",""))</f>
        <v/>
      </c>
      <c r="BW393" s="47" t="str">
        <f t="shared" si="234"/>
        <v/>
      </c>
      <c r="BX393" s="48" t="str">
        <f>IF(ISBLANK(BY393),"",VLOOKUP(BW393,OutputOsiris!$A$9:$A$1008,1,FALSE))</f>
        <v/>
      </c>
      <c r="BY393" s="111"/>
      <c r="BZ393" s="78"/>
      <c r="CA393" s="148" t="str">
        <f t="shared" ref="CA393:CA456" si="244">IF(ISBLANK(BY393),"",IF(ISERROR(BX393),"M",""))</f>
        <v/>
      </c>
    </row>
    <row r="394" spans="1:79" x14ac:dyDescent="0.2">
      <c r="A394" s="47" t="str">
        <f>IF($H$1="Score",IF(OutputOsiris!A394&lt;&gt;"9999999",OutputOsiris!A394,""),"")</f>
        <v/>
      </c>
      <c r="B394" s="76" t="str">
        <f t="shared" ref="B394:B457" si="245">IF($H$1="Score",IF(A394="","",IF(ISERROR(AB394),"MISSING",AB394)),"")</f>
        <v/>
      </c>
      <c r="C394" s="143" t="str">
        <f t="shared" ref="C394:C457" si="246">IF(ISNUMBER(B394),IF(OR(ISERROR(H394),ISERROR(J394),ISERROR(L394),ISERROR(N394),ISERROR(P394),ISERROR(R394),ISERROR(T394),ISERROR(V394),ISERROR(X394),ISERROR(Z394)),"M",""),"")</f>
        <v/>
      </c>
      <c r="D394" s="47" t="str">
        <f>IF($H$1="Cijfer",IF(OutputOsiris!A394&lt;&gt;"9999999",OutputOsiris!A394,""),"")</f>
        <v/>
      </c>
      <c r="E394" s="76" t="str">
        <f t="shared" ref="E394:E457" si="247">IF($H$1="Cijfer",IF(D394="","",IF(ISERROR(AC394),"MISSING",IF(OR(AND(I394&gt;0,I394&lt;$E$6),AND(K394&gt;0,K394&lt;$E$6),AND(M394&gt;0,M394&lt;$E$6),AND(O394&gt;0,O394&lt;$E$6),AND(Q394&gt;0,Q394&lt;$E$6),AND(S394&gt;0,S394&lt;$E$6),AND(U394&gt;0,U394&lt;$E$6),AND(W394&gt;0,W394&lt;$E$6),AND(Y394&gt;0,Y394&lt;$E$6),AND(AA394&gt;0,AA394&lt;$E$6),AND(O394&gt;0,O394&lt;$E$6)),"!",AC394))),"")</f>
        <v/>
      </c>
      <c r="F394" s="143" t="str">
        <f t="shared" ref="F394:F457" si="248">IF(ISNUMBER(E394),IF(OR(ISERROR(H394),ISERROR(J394),ISERROR(L394),ISERROR(N394),ISERROR(P394),ISERROR(R394),ISERROR(T394),ISERROR(V394),ISERROR(X394),ISERROR(Z394)),"M",""),"")</f>
        <v/>
      </c>
      <c r="G394" s="47" t="str">
        <f>IF(ISBLANK(OutputOsiris!B394),"",OutputOsiris!B394)</f>
        <v/>
      </c>
      <c r="H394" s="47">
        <f>IF(AND($AG$7&gt;0,OutputOsiris!$A394&lt;&gt;"9999999"),VLOOKUP(OutputOsiris!A394,$AD$9:$AG$1008,4,FALSE),"")</f>
        <v>0</v>
      </c>
      <c r="I394" s="47">
        <f t="shared" ref="I394:I457" si="249">IF(AND(ISERROR(H394),H$7="N"),0,H394)</f>
        <v>0</v>
      </c>
      <c r="J394" s="47">
        <f>IF(AND($AL$7&gt;0,OutputOsiris!$A394&lt;&gt;"9999999"),VLOOKUP(OutputOsiris!A394,$AI$9:$AL$1008,4,FALSE),"")</f>
        <v>0</v>
      </c>
      <c r="K394" s="47">
        <f t="shared" ref="K394:K457" si="250">IF(AND(ISERROR(J394),J$7="N"),0,J394)</f>
        <v>0</v>
      </c>
      <c r="L394" s="47" t="str">
        <f>IF(AND($AQ$7&gt;0,OutputOsiris!$A394&lt;&gt;"9999999"),VLOOKUP(OutputOsiris!A394,$AN$9:$AQ$1008,4,FALSE),"")</f>
        <v/>
      </c>
      <c r="M394" s="47" t="str">
        <f t="shared" ref="M394:M457" si="251">IF(AND(ISERROR(L394),L$7="N"),0,L394)</f>
        <v/>
      </c>
      <c r="N394" s="47" t="str">
        <f>IF(AND($AV$7&gt;0,OutputOsiris!$A394&lt;&gt;"9999999"),VLOOKUP(OutputOsiris!A394,$AS$9:$AV$1008,4,FALSE),"")</f>
        <v/>
      </c>
      <c r="O394" s="47" t="str">
        <f t="shared" ref="O394:O457" si="252">IF(AND(ISERROR(N394),N$7="N"),0,N394)</f>
        <v/>
      </c>
      <c r="P394" s="47" t="str">
        <f>IF(AND($BA$7&gt;0,OutputOsiris!$A394&lt;&gt;"9999999"),VLOOKUP(OutputOsiris!A394,$AX$9:$BA$1008,4,FALSE),"")</f>
        <v/>
      </c>
      <c r="Q394" s="47" t="str">
        <f t="shared" ref="Q394:Q457" si="253">IF(AND(ISERROR(P394),P$7="N"),0,P394)</f>
        <v/>
      </c>
      <c r="R394" s="47" t="str">
        <f>IF(AND($BF$7&gt;0,OutputOsiris!$A394&lt;&gt;"9999999"),VLOOKUP(OutputOsiris!A394,$BC$9:$BF$1008,4,FALSE),"")</f>
        <v/>
      </c>
      <c r="S394" s="47" t="str">
        <f t="shared" ref="S394:S457" si="254">IF(AND(ISERROR(R394),R$7="N"),0,R394)</f>
        <v/>
      </c>
      <c r="T394" s="47" t="str">
        <f>IF(AND($BK$7&gt;0,OutputOsiris!$A394&lt;&gt;"9999999"),VLOOKUP(OutputOsiris!A394,$BH$9:$BK$1008,4,FALSE),"")</f>
        <v/>
      </c>
      <c r="U394" s="47" t="str">
        <f t="shared" ref="U394:U457" si="255">IF(AND(ISERROR(T394),T$7="N"),0,T394)</f>
        <v/>
      </c>
      <c r="V394" s="47" t="str">
        <f>IF(AND($BP$7&gt;0,OutputOsiris!$A394&lt;&gt;"9999999"),VLOOKUP(OutputOsiris!A394,$BM$9:$BP$1008,4,FALSE),"")</f>
        <v/>
      </c>
      <c r="W394" s="47" t="str">
        <f t="shared" ref="W394:W457" si="256">IF(AND(ISERROR(V394),V$7="N"),0,V394)</f>
        <v/>
      </c>
      <c r="X394" s="47" t="str">
        <f>IF(AND($BU$7&gt;0,OutputOsiris!$A394&lt;&gt;"9999999"),VLOOKUP(OutputOsiris!A394,$BR$9:$BU$1008,4,FALSE),"")</f>
        <v/>
      </c>
      <c r="Y394" s="47" t="str">
        <f t="shared" ref="Y394:Y457" si="257">IF(AND(ISERROR(X394),X$7="N"),0,X394)</f>
        <v/>
      </c>
      <c r="Z394" s="47" t="str">
        <f>IF(AND($BZ$7&gt;0,OutputOsiris!$A394&lt;&gt;"9999999"),VLOOKUP(OutputOsiris!A394,$BW$9:$BZ$1008,4,FALSE),"")</f>
        <v/>
      </c>
      <c r="AA394" s="47" t="str">
        <f t="shared" ref="AA394:AA457" si="258">IF(AND(ISERROR(Z394),Z$7="N"),0,Z394)</f>
        <v/>
      </c>
      <c r="AB394" s="47">
        <f t="shared" ref="AB394:AB457" si="259">IF(I394="",0,I394*$AG$7)+IF(K394="",0,K394*$AL$7)+IF(M394="",0,M394*$AQ$7)+IF(O394="",0,O394*$AV$7)+IF(Q394="",0,Q394*$BA$7)+IF(S394="",0,S394*$BF$7)+IF(U394="",0,U394*$BK$7)+IF(W394="",0,W394*$BP$7)+IF(Y394="",0,Y394*$BU$7)+IF(AA394="",0,AA394*$BZ$7)</f>
        <v>0</v>
      </c>
      <c r="AC394" s="47">
        <f t="shared" ref="AC394:AC457" si="260">AB394/SUM($AG$7,$AL$7,$AQ$7,$AV$7,$BA$7,$BF$7,$BK$7,$BP$7,$BU$7,$BZ$7)</f>
        <v>0</v>
      </c>
      <c r="AD394" s="47" t="str">
        <f t="shared" ref="AD394:AD457" si="261">TEXT(RIGHT(TRIM(AF394),7),"0000000")</f>
        <v/>
      </c>
      <c r="AE394" s="48" t="str">
        <f>IF(ISBLANK(AF394),"",VLOOKUP(AD394,OutputOsiris!$A$9:$A$1008,1,FALSE))</f>
        <v/>
      </c>
      <c r="AF394" s="111"/>
      <c r="AG394" s="78"/>
      <c r="AH394" s="148" t="str">
        <f t="shared" si="235"/>
        <v/>
      </c>
      <c r="AI394" s="47" t="str">
        <f t="shared" ref="AI394:AI457" si="262">TEXT(RIGHT(TRIM(AK394),7),"0000000")</f>
        <v/>
      </c>
      <c r="AJ394" s="48" t="str">
        <f>IF(ISBLANK(AK394),"",VLOOKUP(AI394,OutputOsiris!$A$9:$A$1008,1,FALSE))</f>
        <v/>
      </c>
      <c r="AK394" s="112"/>
      <c r="AL394" s="78"/>
      <c r="AM394" s="148" t="str">
        <f t="shared" si="236"/>
        <v/>
      </c>
      <c r="AN394" s="47" t="str">
        <f t="shared" ref="AN394:AN457" si="263">TEXT(RIGHT(TRIM(AP394),7),"0000000")</f>
        <v/>
      </c>
      <c r="AO394" s="48" t="str">
        <f>IF(ISBLANK(AP394),"",VLOOKUP(AN394,OutputOsiris!$A$9:$A$1008,1,FALSE))</f>
        <v/>
      </c>
      <c r="AP394" s="111"/>
      <c r="AQ394" s="78"/>
      <c r="AR394" s="148" t="str">
        <f t="shared" si="237"/>
        <v/>
      </c>
      <c r="AS394" s="47" t="str">
        <f t="shared" ref="AS394:AS457" si="264">TEXT(RIGHT(TRIM(AU394),7),"0000000")</f>
        <v/>
      </c>
      <c r="AT394" s="48" t="str">
        <f>IF(ISBLANK(AU394),"",VLOOKUP(AS394,OutputOsiris!$A$9:$A$1008,1,FALSE))</f>
        <v/>
      </c>
      <c r="AU394" s="111"/>
      <c r="AV394" s="78"/>
      <c r="AW394" s="148" t="str">
        <f t="shared" si="238"/>
        <v/>
      </c>
      <c r="AX394" s="47" t="str">
        <f t="shared" ref="AX394:AX457" si="265">TEXT(RIGHT(TRIM(AZ394),7),"0000000")</f>
        <v/>
      </c>
      <c r="AY394" s="48" t="str">
        <f>IF(ISBLANK(AZ394),"",VLOOKUP(AX394,OutputOsiris!$A$9:$A$1008,1,FALSE))</f>
        <v/>
      </c>
      <c r="AZ394" s="111"/>
      <c r="BA394" s="78"/>
      <c r="BB394" s="148" t="str">
        <f t="shared" si="239"/>
        <v/>
      </c>
      <c r="BC394" s="47" t="str">
        <f t="shared" ref="BC394:BC457" si="266">TEXT(RIGHT(TRIM(BE394),7),"0000000")</f>
        <v/>
      </c>
      <c r="BD394" s="48" t="str">
        <f>IF(ISBLANK(BE394),"",VLOOKUP(BC394,OutputOsiris!$A$9:$A$1008,1,FALSE))</f>
        <v/>
      </c>
      <c r="BE394" s="111"/>
      <c r="BF394" s="78"/>
      <c r="BG394" s="148" t="str">
        <f t="shared" si="240"/>
        <v/>
      </c>
      <c r="BH394" s="47" t="str">
        <f t="shared" ref="BH394:BH457" si="267">TEXT(RIGHT(TRIM(BJ394),7),"0000000")</f>
        <v/>
      </c>
      <c r="BI394" s="48" t="str">
        <f>IF(ISBLANK(BJ394),"",VLOOKUP(BH394,OutputOsiris!$A$9:$A$1008,1,FALSE))</f>
        <v/>
      </c>
      <c r="BJ394" s="111"/>
      <c r="BK394" s="78"/>
      <c r="BL394" s="148" t="str">
        <f t="shared" si="241"/>
        <v/>
      </c>
      <c r="BM394" s="47" t="str">
        <f t="shared" ref="BM394:BM457" si="268">TEXT(RIGHT(TRIM(BO394),7),"0000000")</f>
        <v/>
      </c>
      <c r="BN394" s="48" t="str">
        <f>IF(ISBLANK(BO394),"",VLOOKUP(BM394,OutputOsiris!$A$9:$A$1008,1,FALSE))</f>
        <v/>
      </c>
      <c r="BO394" s="111"/>
      <c r="BP394" s="78"/>
      <c r="BQ394" s="148" t="str">
        <f t="shared" si="242"/>
        <v/>
      </c>
      <c r="BR394" s="47" t="str">
        <f t="shared" ref="BR394:BR457" si="269">TEXT(RIGHT(TRIM(BT394),7),"0000000")</f>
        <v/>
      </c>
      <c r="BS394" s="48" t="str">
        <f>IF(ISBLANK(BT394),"",VLOOKUP(BR394,OutputOsiris!$A$9:$A$1008,1,FALSE))</f>
        <v/>
      </c>
      <c r="BT394" s="111"/>
      <c r="BU394" s="78"/>
      <c r="BV394" s="148" t="str">
        <f t="shared" si="243"/>
        <v/>
      </c>
      <c r="BW394" s="47" t="str">
        <f t="shared" ref="BW394:BW457" si="270">TEXT(RIGHT(TRIM(BY394),7),"0000000")</f>
        <v/>
      </c>
      <c r="BX394" s="48" t="str">
        <f>IF(ISBLANK(BY394),"",VLOOKUP(BW394,OutputOsiris!$A$9:$A$1008,1,FALSE))</f>
        <v/>
      </c>
      <c r="BY394" s="111"/>
      <c r="BZ394" s="78"/>
      <c r="CA394" s="148" t="str">
        <f t="shared" si="244"/>
        <v/>
      </c>
    </row>
    <row r="395" spans="1:79" x14ac:dyDescent="0.2">
      <c r="A395" s="47" t="str">
        <f>IF($H$1="Score",IF(OutputOsiris!A395&lt;&gt;"9999999",OutputOsiris!A395,""),"")</f>
        <v/>
      </c>
      <c r="B395" s="76" t="str">
        <f t="shared" si="245"/>
        <v/>
      </c>
      <c r="C395" s="143" t="str">
        <f t="shared" si="246"/>
        <v/>
      </c>
      <c r="D395" s="47" t="str">
        <f>IF($H$1="Cijfer",IF(OutputOsiris!A395&lt;&gt;"9999999",OutputOsiris!A395,""),"")</f>
        <v/>
      </c>
      <c r="E395" s="76" t="str">
        <f t="shared" si="247"/>
        <v/>
      </c>
      <c r="F395" s="143" t="str">
        <f t="shared" si="248"/>
        <v/>
      </c>
      <c r="G395" s="47" t="str">
        <f>IF(ISBLANK(OutputOsiris!B395),"",OutputOsiris!B395)</f>
        <v/>
      </c>
      <c r="H395" s="47">
        <f>IF(AND($AG$7&gt;0,OutputOsiris!$A395&lt;&gt;"9999999"),VLOOKUP(OutputOsiris!A395,$AD$9:$AG$1008,4,FALSE),"")</f>
        <v>0</v>
      </c>
      <c r="I395" s="47">
        <f t="shared" si="249"/>
        <v>0</v>
      </c>
      <c r="J395" s="47">
        <f>IF(AND($AL$7&gt;0,OutputOsiris!$A395&lt;&gt;"9999999"),VLOOKUP(OutputOsiris!A395,$AI$9:$AL$1008,4,FALSE),"")</f>
        <v>0</v>
      </c>
      <c r="K395" s="47">
        <f t="shared" si="250"/>
        <v>0</v>
      </c>
      <c r="L395" s="47" t="str">
        <f>IF(AND($AQ$7&gt;0,OutputOsiris!$A395&lt;&gt;"9999999"),VLOOKUP(OutputOsiris!A395,$AN$9:$AQ$1008,4,FALSE),"")</f>
        <v/>
      </c>
      <c r="M395" s="47" t="str">
        <f t="shared" si="251"/>
        <v/>
      </c>
      <c r="N395" s="47" t="str">
        <f>IF(AND($AV$7&gt;0,OutputOsiris!$A395&lt;&gt;"9999999"),VLOOKUP(OutputOsiris!A395,$AS$9:$AV$1008,4,FALSE),"")</f>
        <v/>
      </c>
      <c r="O395" s="47" t="str">
        <f t="shared" si="252"/>
        <v/>
      </c>
      <c r="P395" s="47" t="str">
        <f>IF(AND($BA$7&gt;0,OutputOsiris!$A395&lt;&gt;"9999999"),VLOOKUP(OutputOsiris!A395,$AX$9:$BA$1008,4,FALSE),"")</f>
        <v/>
      </c>
      <c r="Q395" s="47" t="str">
        <f t="shared" si="253"/>
        <v/>
      </c>
      <c r="R395" s="47" t="str">
        <f>IF(AND($BF$7&gt;0,OutputOsiris!$A395&lt;&gt;"9999999"),VLOOKUP(OutputOsiris!A395,$BC$9:$BF$1008,4,FALSE),"")</f>
        <v/>
      </c>
      <c r="S395" s="47" t="str">
        <f t="shared" si="254"/>
        <v/>
      </c>
      <c r="T395" s="47" t="str">
        <f>IF(AND($BK$7&gt;0,OutputOsiris!$A395&lt;&gt;"9999999"),VLOOKUP(OutputOsiris!A395,$BH$9:$BK$1008,4,FALSE),"")</f>
        <v/>
      </c>
      <c r="U395" s="47" t="str">
        <f t="shared" si="255"/>
        <v/>
      </c>
      <c r="V395" s="47" t="str">
        <f>IF(AND($BP$7&gt;0,OutputOsiris!$A395&lt;&gt;"9999999"),VLOOKUP(OutputOsiris!A395,$BM$9:$BP$1008,4,FALSE),"")</f>
        <v/>
      </c>
      <c r="W395" s="47" t="str">
        <f t="shared" si="256"/>
        <v/>
      </c>
      <c r="X395" s="47" t="str">
        <f>IF(AND($BU$7&gt;0,OutputOsiris!$A395&lt;&gt;"9999999"),VLOOKUP(OutputOsiris!A395,$BR$9:$BU$1008,4,FALSE),"")</f>
        <v/>
      </c>
      <c r="Y395" s="47" t="str">
        <f t="shared" si="257"/>
        <v/>
      </c>
      <c r="Z395" s="47" t="str">
        <f>IF(AND($BZ$7&gt;0,OutputOsiris!$A395&lt;&gt;"9999999"),VLOOKUP(OutputOsiris!A395,$BW$9:$BZ$1008,4,FALSE),"")</f>
        <v/>
      </c>
      <c r="AA395" s="47" t="str">
        <f t="shared" si="258"/>
        <v/>
      </c>
      <c r="AB395" s="47">
        <f t="shared" si="259"/>
        <v>0</v>
      </c>
      <c r="AC395" s="47">
        <f t="shared" si="260"/>
        <v>0</v>
      </c>
      <c r="AD395" s="47" t="str">
        <f t="shared" si="261"/>
        <v/>
      </c>
      <c r="AE395" s="48" t="str">
        <f>IF(ISBLANK(AF395),"",VLOOKUP(AD395,OutputOsiris!$A$9:$A$1008,1,FALSE))</f>
        <v/>
      </c>
      <c r="AF395" s="111"/>
      <c r="AG395" s="78"/>
      <c r="AH395" s="148" t="str">
        <f t="shared" si="235"/>
        <v/>
      </c>
      <c r="AI395" s="47" t="str">
        <f t="shared" si="262"/>
        <v/>
      </c>
      <c r="AJ395" s="48" t="str">
        <f>IF(ISBLANK(AK395),"",VLOOKUP(AI395,OutputOsiris!$A$9:$A$1008,1,FALSE))</f>
        <v/>
      </c>
      <c r="AK395" s="112"/>
      <c r="AL395" s="78"/>
      <c r="AM395" s="148" t="str">
        <f t="shared" si="236"/>
        <v/>
      </c>
      <c r="AN395" s="47" t="str">
        <f t="shared" si="263"/>
        <v/>
      </c>
      <c r="AO395" s="48" t="str">
        <f>IF(ISBLANK(AP395),"",VLOOKUP(AN395,OutputOsiris!$A$9:$A$1008,1,FALSE))</f>
        <v/>
      </c>
      <c r="AP395" s="111"/>
      <c r="AQ395" s="78"/>
      <c r="AR395" s="148" t="str">
        <f t="shared" si="237"/>
        <v/>
      </c>
      <c r="AS395" s="47" t="str">
        <f t="shared" si="264"/>
        <v/>
      </c>
      <c r="AT395" s="48" t="str">
        <f>IF(ISBLANK(AU395),"",VLOOKUP(AS395,OutputOsiris!$A$9:$A$1008,1,FALSE))</f>
        <v/>
      </c>
      <c r="AU395" s="111"/>
      <c r="AV395" s="78"/>
      <c r="AW395" s="148" t="str">
        <f t="shared" si="238"/>
        <v/>
      </c>
      <c r="AX395" s="47" t="str">
        <f t="shared" si="265"/>
        <v/>
      </c>
      <c r="AY395" s="48" t="str">
        <f>IF(ISBLANK(AZ395),"",VLOOKUP(AX395,OutputOsiris!$A$9:$A$1008,1,FALSE))</f>
        <v/>
      </c>
      <c r="AZ395" s="111"/>
      <c r="BA395" s="78"/>
      <c r="BB395" s="148" t="str">
        <f t="shared" si="239"/>
        <v/>
      </c>
      <c r="BC395" s="47" t="str">
        <f t="shared" si="266"/>
        <v/>
      </c>
      <c r="BD395" s="48" t="str">
        <f>IF(ISBLANK(BE395),"",VLOOKUP(BC395,OutputOsiris!$A$9:$A$1008,1,FALSE))</f>
        <v/>
      </c>
      <c r="BE395" s="111"/>
      <c r="BF395" s="78"/>
      <c r="BG395" s="148" t="str">
        <f t="shared" si="240"/>
        <v/>
      </c>
      <c r="BH395" s="47" t="str">
        <f t="shared" si="267"/>
        <v/>
      </c>
      <c r="BI395" s="48" t="str">
        <f>IF(ISBLANK(BJ395),"",VLOOKUP(BH395,OutputOsiris!$A$9:$A$1008,1,FALSE))</f>
        <v/>
      </c>
      <c r="BJ395" s="111"/>
      <c r="BK395" s="78"/>
      <c r="BL395" s="148" t="str">
        <f t="shared" si="241"/>
        <v/>
      </c>
      <c r="BM395" s="47" t="str">
        <f t="shared" si="268"/>
        <v/>
      </c>
      <c r="BN395" s="48" t="str">
        <f>IF(ISBLANK(BO395),"",VLOOKUP(BM395,OutputOsiris!$A$9:$A$1008,1,FALSE))</f>
        <v/>
      </c>
      <c r="BO395" s="111"/>
      <c r="BP395" s="78"/>
      <c r="BQ395" s="148" t="str">
        <f t="shared" si="242"/>
        <v/>
      </c>
      <c r="BR395" s="47" t="str">
        <f t="shared" si="269"/>
        <v/>
      </c>
      <c r="BS395" s="48" t="str">
        <f>IF(ISBLANK(BT395),"",VLOOKUP(BR395,OutputOsiris!$A$9:$A$1008,1,FALSE))</f>
        <v/>
      </c>
      <c r="BT395" s="111"/>
      <c r="BU395" s="78"/>
      <c r="BV395" s="148" t="str">
        <f t="shared" si="243"/>
        <v/>
      </c>
      <c r="BW395" s="47" t="str">
        <f t="shared" si="270"/>
        <v/>
      </c>
      <c r="BX395" s="48" t="str">
        <f>IF(ISBLANK(BY395),"",VLOOKUP(BW395,OutputOsiris!$A$9:$A$1008,1,FALSE))</f>
        <v/>
      </c>
      <c r="BY395" s="111"/>
      <c r="BZ395" s="78"/>
      <c r="CA395" s="148" t="str">
        <f t="shared" si="244"/>
        <v/>
      </c>
    </row>
    <row r="396" spans="1:79" x14ac:dyDescent="0.2">
      <c r="A396" s="47" t="str">
        <f>IF($H$1="Score",IF(OutputOsiris!A396&lt;&gt;"9999999",OutputOsiris!A396,""),"")</f>
        <v/>
      </c>
      <c r="B396" s="76" t="str">
        <f t="shared" si="245"/>
        <v/>
      </c>
      <c r="C396" s="143" t="str">
        <f t="shared" si="246"/>
        <v/>
      </c>
      <c r="D396" s="47" t="str">
        <f>IF($H$1="Cijfer",IF(OutputOsiris!A396&lt;&gt;"9999999",OutputOsiris!A396,""),"")</f>
        <v/>
      </c>
      <c r="E396" s="76" t="str">
        <f t="shared" si="247"/>
        <v/>
      </c>
      <c r="F396" s="143" t="str">
        <f t="shared" si="248"/>
        <v/>
      </c>
      <c r="G396" s="47" t="str">
        <f>IF(ISBLANK(OutputOsiris!B396),"",OutputOsiris!B396)</f>
        <v/>
      </c>
      <c r="H396" s="47">
        <f>IF(AND($AG$7&gt;0,OutputOsiris!$A396&lt;&gt;"9999999"),VLOOKUP(OutputOsiris!A396,$AD$9:$AG$1008,4,FALSE),"")</f>
        <v>0</v>
      </c>
      <c r="I396" s="47">
        <f t="shared" si="249"/>
        <v>0</v>
      </c>
      <c r="J396" s="47">
        <f>IF(AND($AL$7&gt;0,OutputOsiris!$A396&lt;&gt;"9999999"),VLOOKUP(OutputOsiris!A396,$AI$9:$AL$1008,4,FALSE),"")</f>
        <v>0</v>
      </c>
      <c r="K396" s="47">
        <f t="shared" si="250"/>
        <v>0</v>
      </c>
      <c r="L396" s="47" t="str">
        <f>IF(AND($AQ$7&gt;0,OutputOsiris!$A396&lt;&gt;"9999999"),VLOOKUP(OutputOsiris!A396,$AN$9:$AQ$1008,4,FALSE),"")</f>
        <v/>
      </c>
      <c r="M396" s="47" t="str">
        <f t="shared" si="251"/>
        <v/>
      </c>
      <c r="N396" s="47" t="str">
        <f>IF(AND($AV$7&gt;0,OutputOsiris!$A396&lt;&gt;"9999999"),VLOOKUP(OutputOsiris!A396,$AS$9:$AV$1008,4,FALSE),"")</f>
        <v/>
      </c>
      <c r="O396" s="47" t="str">
        <f t="shared" si="252"/>
        <v/>
      </c>
      <c r="P396" s="47" t="str">
        <f>IF(AND($BA$7&gt;0,OutputOsiris!$A396&lt;&gt;"9999999"),VLOOKUP(OutputOsiris!A396,$AX$9:$BA$1008,4,FALSE),"")</f>
        <v/>
      </c>
      <c r="Q396" s="47" t="str">
        <f t="shared" si="253"/>
        <v/>
      </c>
      <c r="R396" s="47" t="str">
        <f>IF(AND($BF$7&gt;0,OutputOsiris!$A396&lt;&gt;"9999999"),VLOOKUP(OutputOsiris!A396,$BC$9:$BF$1008,4,FALSE),"")</f>
        <v/>
      </c>
      <c r="S396" s="47" t="str">
        <f t="shared" si="254"/>
        <v/>
      </c>
      <c r="T396" s="47" t="str">
        <f>IF(AND($BK$7&gt;0,OutputOsiris!$A396&lt;&gt;"9999999"),VLOOKUP(OutputOsiris!A396,$BH$9:$BK$1008,4,FALSE),"")</f>
        <v/>
      </c>
      <c r="U396" s="47" t="str">
        <f t="shared" si="255"/>
        <v/>
      </c>
      <c r="V396" s="47" t="str">
        <f>IF(AND($BP$7&gt;0,OutputOsiris!$A396&lt;&gt;"9999999"),VLOOKUP(OutputOsiris!A396,$BM$9:$BP$1008,4,FALSE),"")</f>
        <v/>
      </c>
      <c r="W396" s="47" t="str">
        <f t="shared" si="256"/>
        <v/>
      </c>
      <c r="X396" s="47" t="str">
        <f>IF(AND($BU$7&gt;0,OutputOsiris!$A396&lt;&gt;"9999999"),VLOOKUP(OutputOsiris!A396,$BR$9:$BU$1008,4,FALSE),"")</f>
        <v/>
      </c>
      <c r="Y396" s="47" t="str">
        <f t="shared" si="257"/>
        <v/>
      </c>
      <c r="Z396" s="47" t="str">
        <f>IF(AND($BZ$7&gt;0,OutputOsiris!$A396&lt;&gt;"9999999"),VLOOKUP(OutputOsiris!A396,$BW$9:$BZ$1008,4,FALSE),"")</f>
        <v/>
      </c>
      <c r="AA396" s="47" t="str">
        <f t="shared" si="258"/>
        <v/>
      </c>
      <c r="AB396" s="47">
        <f t="shared" si="259"/>
        <v>0</v>
      </c>
      <c r="AC396" s="47">
        <f t="shared" si="260"/>
        <v>0</v>
      </c>
      <c r="AD396" s="47" t="str">
        <f t="shared" si="261"/>
        <v/>
      </c>
      <c r="AE396" s="48" t="str">
        <f>IF(ISBLANK(AF396),"",VLOOKUP(AD396,OutputOsiris!$A$9:$A$1008,1,FALSE))</f>
        <v/>
      </c>
      <c r="AF396" s="111"/>
      <c r="AG396" s="78"/>
      <c r="AH396" s="148" t="str">
        <f t="shared" si="235"/>
        <v/>
      </c>
      <c r="AI396" s="47" t="str">
        <f t="shared" si="262"/>
        <v/>
      </c>
      <c r="AJ396" s="48" t="str">
        <f>IF(ISBLANK(AK396),"",VLOOKUP(AI396,OutputOsiris!$A$9:$A$1008,1,FALSE))</f>
        <v/>
      </c>
      <c r="AK396" s="112"/>
      <c r="AL396" s="78"/>
      <c r="AM396" s="148" t="str">
        <f t="shared" si="236"/>
        <v/>
      </c>
      <c r="AN396" s="47" t="str">
        <f t="shared" si="263"/>
        <v/>
      </c>
      <c r="AO396" s="48" t="str">
        <f>IF(ISBLANK(AP396),"",VLOOKUP(AN396,OutputOsiris!$A$9:$A$1008,1,FALSE))</f>
        <v/>
      </c>
      <c r="AP396" s="111"/>
      <c r="AQ396" s="78"/>
      <c r="AR396" s="148" t="str">
        <f t="shared" si="237"/>
        <v/>
      </c>
      <c r="AS396" s="47" t="str">
        <f t="shared" si="264"/>
        <v/>
      </c>
      <c r="AT396" s="48" t="str">
        <f>IF(ISBLANK(AU396),"",VLOOKUP(AS396,OutputOsiris!$A$9:$A$1008,1,FALSE))</f>
        <v/>
      </c>
      <c r="AU396" s="111"/>
      <c r="AV396" s="78"/>
      <c r="AW396" s="148" t="str">
        <f t="shared" si="238"/>
        <v/>
      </c>
      <c r="AX396" s="47" t="str">
        <f t="shared" si="265"/>
        <v/>
      </c>
      <c r="AY396" s="48" t="str">
        <f>IF(ISBLANK(AZ396),"",VLOOKUP(AX396,OutputOsiris!$A$9:$A$1008,1,FALSE))</f>
        <v/>
      </c>
      <c r="AZ396" s="111"/>
      <c r="BA396" s="78"/>
      <c r="BB396" s="148" t="str">
        <f t="shared" si="239"/>
        <v/>
      </c>
      <c r="BC396" s="47" t="str">
        <f t="shared" si="266"/>
        <v/>
      </c>
      <c r="BD396" s="48" t="str">
        <f>IF(ISBLANK(BE396),"",VLOOKUP(BC396,OutputOsiris!$A$9:$A$1008,1,FALSE))</f>
        <v/>
      </c>
      <c r="BE396" s="111"/>
      <c r="BF396" s="78"/>
      <c r="BG396" s="148" t="str">
        <f t="shared" si="240"/>
        <v/>
      </c>
      <c r="BH396" s="47" t="str">
        <f t="shared" si="267"/>
        <v/>
      </c>
      <c r="BI396" s="48" t="str">
        <f>IF(ISBLANK(BJ396),"",VLOOKUP(BH396,OutputOsiris!$A$9:$A$1008,1,FALSE))</f>
        <v/>
      </c>
      <c r="BJ396" s="111"/>
      <c r="BK396" s="78"/>
      <c r="BL396" s="148" t="str">
        <f t="shared" si="241"/>
        <v/>
      </c>
      <c r="BM396" s="47" t="str">
        <f t="shared" si="268"/>
        <v/>
      </c>
      <c r="BN396" s="48" t="str">
        <f>IF(ISBLANK(BO396),"",VLOOKUP(BM396,OutputOsiris!$A$9:$A$1008,1,FALSE))</f>
        <v/>
      </c>
      <c r="BO396" s="111"/>
      <c r="BP396" s="78"/>
      <c r="BQ396" s="148" t="str">
        <f t="shared" si="242"/>
        <v/>
      </c>
      <c r="BR396" s="47" t="str">
        <f t="shared" si="269"/>
        <v/>
      </c>
      <c r="BS396" s="48" t="str">
        <f>IF(ISBLANK(BT396),"",VLOOKUP(BR396,OutputOsiris!$A$9:$A$1008,1,FALSE))</f>
        <v/>
      </c>
      <c r="BT396" s="111"/>
      <c r="BU396" s="78"/>
      <c r="BV396" s="148" t="str">
        <f t="shared" si="243"/>
        <v/>
      </c>
      <c r="BW396" s="47" t="str">
        <f t="shared" si="270"/>
        <v/>
      </c>
      <c r="BX396" s="48" t="str">
        <f>IF(ISBLANK(BY396),"",VLOOKUP(BW396,OutputOsiris!$A$9:$A$1008,1,FALSE))</f>
        <v/>
      </c>
      <c r="BY396" s="111"/>
      <c r="BZ396" s="78"/>
      <c r="CA396" s="148" t="str">
        <f t="shared" si="244"/>
        <v/>
      </c>
    </row>
    <row r="397" spans="1:79" x14ac:dyDescent="0.2">
      <c r="A397" s="47" t="str">
        <f>IF($H$1="Score",IF(OutputOsiris!A397&lt;&gt;"9999999",OutputOsiris!A397,""),"")</f>
        <v/>
      </c>
      <c r="B397" s="76" t="str">
        <f t="shared" si="245"/>
        <v/>
      </c>
      <c r="C397" s="143" t="str">
        <f t="shared" si="246"/>
        <v/>
      </c>
      <c r="D397" s="47" t="str">
        <f>IF($H$1="Cijfer",IF(OutputOsiris!A397&lt;&gt;"9999999",OutputOsiris!A397,""),"")</f>
        <v/>
      </c>
      <c r="E397" s="76" t="str">
        <f t="shared" si="247"/>
        <v/>
      </c>
      <c r="F397" s="143" t="str">
        <f t="shared" si="248"/>
        <v/>
      </c>
      <c r="G397" s="47" t="str">
        <f>IF(ISBLANK(OutputOsiris!B397),"",OutputOsiris!B397)</f>
        <v/>
      </c>
      <c r="H397" s="47">
        <f>IF(AND($AG$7&gt;0,OutputOsiris!$A397&lt;&gt;"9999999"),VLOOKUP(OutputOsiris!A397,$AD$9:$AG$1008,4,FALSE),"")</f>
        <v>0</v>
      </c>
      <c r="I397" s="47">
        <f t="shared" si="249"/>
        <v>0</v>
      </c>
      <c r="J397" s="47">
        <f>IF(AND($AL$7&gt;0,OutputOsiris!$A397&lt;&gt;"9999999"),VLOOKUP(OutputOsiris!A397,$AI$9:$AL$1008,4,FALSE),"")</f>
        <v>0</v>
      </c>
      <c r="K397" s="47">
        <f t="shared" si="250"/>
        <v>0</v>
      </c>
      <c r="L397" s="47" t="str">
        <f>IF(AND($AQ$7&gt;0,OutputOsiris!$A397&lt;&gt;"9999999"),VLOOKUP(OutputOsiris!A397,$AN$9:$AQ$1008,4,FALSE),"")</f>
        <v/>
      </c>
      <c r="M397" s="47" t="str">
        <f t="shared" si="251"/>
        <v/>
      </c>
      <c r="N397" s="47" t="str">
        <f>IF(AND($AV$7&gt;0,OutputOsiris!$A397&lt;&gt;"9999999"),VLOOKUP(OutputOsiris!A397,$AS$9:$AV$1008,4,FALSE),"")</f>
        <v/>
      </c>
      <c r="O397" s="47" t="str">
        <f t="shared" si="252"/>
        <v/>
      </c>
      <c r="P397" s="47" t="str">
        <f>IF(AND($BA$7&gt;0,OutputOsiris!$A397&lt;&gt;"9999999"),VLOOKUP(OutputOsiris!A397,$AX$9:$BA$1008,4,FALSE),"")</f>
        <v/>
      </c>
      <c r="Q397" s="47" t="str">
        <f t="shared" si="253"/>
        <v/>
      </c>
      <c r="R397" s="47" t="str">
        <f>IF(AND($BF$7&gt;0,OutputOsiris!$A397&lt;&gt;"9999999"),VLOOKUP(OutputOsiris!A397,$BC$9:$BF$1008,4,FALSE),"")</f>
        <v/>
      </c>
      <c r="S397" s="47" t="str">
        <f t="shared" si="254"/>
        <v/>
      </c>
      <c r="T397" s="47" t="str">
        <f>IF(AND($BK$7&gt;0,OutputOsiris!$A397&lt;&gt;"9999999"),VLOOKUP(OutputOsiris!A397,$BH$9:$BK$1008,4,FALSE),"")</f>
        <v/>
      </c>
      <c r="U397" s="47" t="str">
        <f t="shared" si="255"/>
        <v/>
      </c>
      <c r="V397" s="47" t="str">
        <f>IF(AND($BP$7&gt;0,OutputOsiris!$A397&lt;&gt;"9999999"),VLOOKUP(OutputOsiris!A397,$BM$9:$BP$1008,4,FALSE),"")</f>
        <v/>
      </c>
      <c r="W397" s="47" t="str">
        <f t="shared" si="256"/>
        <v/>
      </c>
      <c r="X397" s="47" t="str">
        <f>IF(AND($BU$7&gt;0,OutputOsiris!$A397&lt;&gt;"9999999"),VLOOKUP(OutputOsiris!A397,$BR$9:$BU$1008,4,FALSE),"")</f>
        <v/>
      </c>
      <c r="Y397" s="47" t="str">
        <f t="shared" si="257"/>
        <v/>
      </c>
      <c r="Z397" s="47" t="str">
        <f>IF(AND($BZ$7&gt;0,OutputOsiris!$A397&lt;&gt;"9999999"),VLOOKUP(OutputOsiris!A397,$BW$9:$BZ$1008,4,FALSE),"")</f>
        <v/>
      </c>
      <c r="AA397" s="47" t="str">
        <f t="shared" si="258"/>
        <v/>
      </c>
      <c r="AB397" s="47">
        <f t="shared" si="259"/>
        <v>0</v>
      </c>
      <c r="AC397" s="47">
        <f t="shared" si="260"/>
        <v>0</v>
      </c>
      <c r="AD397" s="47" t="str">
        <f t="shared" si="261"/>
        <v/>
      </c>
      <c r="AE397" s="48" t="str">
        <f>IF(ISBLANK(AF397),"",VLOOKUP(AD397,OutputOsiris!$A$9:$A$1008,1,FALSE))</f>
        <v/>
      </c>
      <c r="AF397" s="111"/>
      <c r="AG397" s="78"/>
      <c r="AH397" s="148" t="str">
        <f t="shared" si="235"/>
        <v/>
      </c>
      <c r="AI397" s="47" t="str">
        <f t="shared" si="262"/>
        <v/>
      </c>
      <c r="AJ397" s="48" t="str">
        <f>IF(ISBLANK(AK397),"",VLOOKUP(AI397,OutputOsiris!$A$9:$A$1008,1,FALSE))</f>
        <v/>
      </c>
      <c r="AK397" s="112"/>
      <c r="AL397" s="78"/>
      <c r="AM397" s="148" t="str">
        <f t="shared" si="236"/>
        <v/>
      </c>
      <c r="AN397" s="47" t="str">
        <f t="shared" si="263"/>
        <v/>
      </c>
      <c r="AO397" s="48" t="str">
        <f>IF(ISBLANK(AP397),"",VLOOKUP(AN397,OutputOsiris!$A$9:$A$1008,1,FALSE))</f>
        <v/>
      </c>
      <c r="AP397" s="111"/>
      <c r="AQ397" s="78"/>
      <c r="AR397" s="148" t="str">
        <f t="shared" si="237"/>
        <v/>
      </c>
      <c r="AS397" s="47" t="str">
        <f t="shared" si="264"/>
        <v/>
      </c>
      <c r="AT397" s="48" t="str">
        <f>IF(ISBLANK(AU397),"",VLOOKUP(AS397,OutputOsiris!$A$9:$A$1008,1,FALSE))</f>
        <v/>
      </c>
      <c r="AU397" s="111"/>
      <c r="AV397" s="78"/>
      <c r="AW397" s="148" t="str">
        <f t="shared" si="238"/>
        <v/>
      </c>
      <c r="AX397" s="47" t="str">
        <f t="shared" si="265"/>
        <v/>
      </c>
      <c r="AY397" s="48" t="str">
        <f>IF(ISBLANK(AZ397),"",VLOOKUP(AX397,OutputOsiris!$A$9:$A$1008,1,FALSE))</f>
        <v/>
      </c>
      <c r="AZ397" s="111"/>
      <c r="BA397" s="78"/>
      <c r="BB397" s="148" t="str">
        <f t="shared" si="239"/>
        <v/>
      </c>
      <c r="BC397" s="47" t="str">
        <f t="shared" si="266"/>
        <v/>
      </c>
      <c r="BD397" s="48" t="str">
        <f>IF(ISBLANK(BE397),"",VLOOKUP(BC397,OutputOsiris!$A$9:$A$1008,1,FALSE))</f>
        <v/>
      </c>
      <c r="BE397" s="111"/>
      <c r="BF397" s="78"/>
      <c r="BG397" s="148" t="str">
        <f t="shared" si="240"/>
        <v/>
      </c>
      <c r="BH397" s="47" t="str">
        <f t="shared" si="267"/>
        <v/>
      </c>
      <c r="BI397" s="48" t="str">
        <f>IF(ISBLANK(BJ397),"",VLOOKUP(BH397,OutputOsiris!$A$9:$A$1008,1,FALSE))</f>
        <v/>
      </c>
      <c r="BJ397" s="111"/>
      <c r="BK397" s="78"/>
      <c r="BL397" s="148" t="str">
        <f t="shared" si="241"/>
        <v/>
      </c>
      <c r="BM397" s="47" t="str">
        <f t="shared" si="268"/>
        <v/>
      </c>
      <c r="BN397" s="48" t="str">
        <f>IF(ISBLANK(BO397),"",VLOOKUP(BM397,OutputOsiris!$A$9:$A$1008,1,FALSE))</f>
        <v/>
      </c>
      <c r="BO397" s="111"/>
      <c r="BP397" s="78"/>
      <c r="BQ397" s="148" t="str">
        <f t="shared" si="242"/>
        <v/>
      </c>
      <c r="BR397" s="47" t="str">
        <f t="shared" si="269"/>
        <v/>
      </c>
      <c r="BS397" s="48" t="str">
        <f>IF(ISBLANK(BT397),"",VLOOKUP(BR397,OutputOsiris!$A$9:$A$1008,1,FALSE))</f>
        <v/>
      </c>
      <c r="BT397" s="111"/>
      <c r="BU397" s="78"/>
      <c r="BV397" s="148" t="str">
        <f t="shared" si="243"/>
        <v/>
      </c>
      <c r="BW397" s="47" t="str">
        <f t="shared" si="270"/>
        <v/>
      </c>
      <c r="BX397" s="48" t="str">
        <f>IF(ISBLANK(BY397),"",VLOOKUP(BW397,OutputOsiris!$A$9:$A$1008,1,FALSE))</f>
        <v/>
      </c>
      <c r="BY397" s="111"/>
      <c r="BZ397" s="78"/>
      <c r="CA397" s="148" t="str">
        <f t="shared" si="244"/>
        <v/>
      </c>
    </row>
    <row r="398" spans="1:79" x14ac:dyDescent="0.2">
      <c r="A398" s="47" t="str">
        <f>IF($H$1="Score",IF(OutputOsiris!A398&lt;&gt;"9999999",OutputOsiris!A398,""),"")</f>
        <v/>
      </c>
      <c r="B398" s="76" t="str">
        <f t="shared" si="245"/>
        <v/>
      </c>
      <c r="C398" s="143" t="str">
        <f t="shared" si="246"/>
        <v/>
      </c>
      <c r="D398" s="47" t="str">
        <f>IF($H$1="Cijfer",IF(OutputOsiris!A398&lt;&gt;"9999999",OutputOsiris!A398,""),"")</f>
        <v/>
      </c>
      <c r="E398" s="76" t="str">
        <f t="shared" si="247"/>
        <v/>
      </c>
      <c r="F398" s="143" t="str">
        <f t="shared" si="248"/>
        <v/>
      </c>
      <c r="G398" s="47" t="str">
        <f>IF(ISBLANK(OutputOsiris!B398),"",OutputOsiris!B398)</f>
        <v/>
      </c>
      <c r="H398" s="47">
        <f>IF(AND($AG$7&gt;0,OutputOsiris!$A398&lt;&gt;"9999999"),VLOOKUP(OutputOsiris!A398,$AD$9:$AG$1008,4,FALSE),"")</f>
        <v>0</v>
      </c>
      <c r="I398" s="47">
        <f t="shared" si="249"/>
        <v>0</v>
      </c>
      <c r="J398" s="47">
        <f>IF(AND($AL$7&gt;0,OutputOsiris!$A398&lt;&gt;"9999999"),VLOOKUP(OutputOsiris!A398,$AI$9:$AL$1008,4,FALSE),"")</f>
        <v>0</v>
      </c>
      <c r="K398" s="47">
        <f t="shared" si="250"/>
        <v>0</v>
      </c>
      <c r="L398" s="47" t="str">
        <f>IF(AND($AQ$7&gt;0,OutputOsiris!$A398&lt;&gt;"9999999"),VLOOKUP(OutputOsiris!A398,$AN$9:$AQ$1008,4,FALSE),"")</f>
        <v/>
      </c>
      <c r="M398" s="47" t="str">
        <f t="shared" si="251"/>
        <v/>
      </c>
      <c r="N398" s="47" t="str">
        <f>IF(AND($AV$7&gt;0,OutputOsiris!$A398&lt;&gt;"9999999"),VLOOKUP(OutputOsiris!A398,$AS$9:$AV$1008,4,FALSE),"")</f>
        <v/>
      </c>
      <c r="O398" s="47" t="str">
        <f t="shared" si="252"/>
        <v/>
      </c>
      <c r="P398" s="47" t="str">
        <f>IF(AND($BA$7&gt;0,OutputOsiris!$A398&lt;&gt;"9999999"),VLOOKUP(OutputOsiris!A398,$AX$9:$BA$1008,4,FALSE),"")</f>
        <v/>
      </c>
      <c r="Q398" s="47" t="str">
        <f t="shared" si="253"/>
        <v/>
      </c>
      <c r="R398" s="47" t="str">
        <f>IF(AND($BF$7&gt;0,OutputOsiris!$A398&lt;&gt;"9999999"),VLOOKUP(OutputOsiris!A398,$BC$9:$BF$1008,4,FALSE),"")</f>
        <v/>
      </c>
      <c r="S398" s="47" t="str">
        <f t="shared" si="254"/>
        <v/>
      </c>
      <c r="T398" s="47" t="str">
        <f>IF(AND($BK$7&gt;0,OutputOsiris!$A398&lt;&gt;"9999999"),VLOOKUP(OutputOsiris!A398,$BH$9:$BK$1008,4,FALSE),"")</f>
        <v/>
      </c>
      <c r="U398" s="47" t="str">
        <f t="shared" si="255"/>
        <v/>
      </c>
      <c r="V398" s="47" t="str">
        <f>IF(AND($BP$7&gt;0,OutputOsiris!$A398&lt;&gt;"9999999"),VLOOKUP(OutputOsiris!A398,$BM$9:$BP$1008,4,FALSE),"")</f>
        <v/>
      </c>
      <c r="W398" s="47" t="str">
        <f t="shared" si="256"/>
        <v/>
      </c>
      <c r="X398" s="47" t="str">
        <f>IF(AND($BU$7&gt;0,OutputOsiris!$A398&lt;&gt;"9999999"),VLOOKUP(OutputOsiris!A398,$BR$9:$BU$1008,4,FALSE),"")</f>
        <v/>
      </c>
      <c r="Y398" s="47" t="str">
        <f t="shared" si="257"/>
        <v/>
      </c>
      <c r="Z398" s="47" t="str">
        <f>IF(AND($BZ$7&gt;0,OutputOsiris!$A398&lt;&gt;"9999999"),VLOOKUP(OutputOsiris!A398,$BW$9:$BZ$1008,4,FALSE),"")</f>
        <v/>
      </c>
      <c r="AA398" s="47" t="str">
        <f t="shared" si="258"/>
        <v/>
      </c>
      <c r="AB398" s="47">
        <f t="shared" si="259"/>
        <v>0</v>
      </c>
      <c r="AC398" s="47">
        <f t="shared" si="260"/>
        <v>0</v>
      </c>
      <c r="AD398" s="47" t="str">
        <f t="shared" si="261"/>
        <v/>
      </c>
      <c r="AE398" s="48" t="str">
        <f>IF(ISBLANK(AF398),"",VLOOKUP(AD398,OutputOsiris!$A$9:$A$1008,1,FALSE))</f>
        <v/>
      </c>
      <c r="AF398" s="111"/>
      <c r="AG398" s="78"/>
      <c r="AH398" s="148" t="str">
        <f t="shared" si="235"/>
        <v/>
      </c>
      <c r="AI398" s="47" t="str">
        <f t="shared" si="262"/>
        <v/>
      </c>
      <c r="AJ398" s="48" t="str">
        <f>IF(ISBLANK(AK398),"",VLOOKUP(AI398,OutputOsiris!$A$9:$A$1008,1,FALSE))</f>
        <v/>
      </c>
      <c r="AK398" s="112"/>
      <c r="AL398" s="78"/>
      <c r="AM398" s="148" t="str">
        <f t="shared" si="236"/>
        <v/>
      </c>
      <c r="AN398" s="47" t="str">
        <f t="shared" si="263"/>
        <v/>
      </c>
      <c r="AO398" s="48" t="str">
        <f>IF(ISBLANK(AP398),"",VLOOKUP(AN398,OutputOsiris!$A$9:$A$1008,1,FALSE))</f>
        <v/>
      </c>
      <c r="AP398" s="111"/>
      <c r="AQ398" s="78"/>
      <c r="AR398" s="148" t="str">
        <f t="shared" si="237"/>
        <v/>
      </c>
      <c r="AS398" s="47" t="str">
        <f t="shared" si="264"/>
        <v/>
      </c>
      <c r="AT398" s="48" t="str">
        <f>IF(ISBLANK(AU398),"",VLOOKUP(AS398,OutputOsiris!$A$9:$A$1008,1,FALSE))</f>
        <v/>
      </c>
      <c r="AU398" s="111"/>
      <c r="AV398" s="78"/>
      <c r="AW398" s="148" t="str">
        <f t="shared" si="238"/>
        <v/>
      </c>
      <c r="AX398" s="47" t="str">
        <f t="shared" si="265"/>
        <v/>
      </c>
      <c r="AY398" s="48" t="str">
        <f>IF(ISBLANK(AZ398),"",VLOOKUP(AX398,OutputOsiris!$A$9:$A$1008,1,FALSE))</f>
        <v/>
      </c>
      <c r="AZ398" s="111"/>
      <c r="BA398" s="78"/>
      <c r="BB398" s="148" t="str">
        <f t="shared" si="239"/>
        <v/>
      </c>
      <c r="BC398" s="47" t="str">
        <f t="shared" si="266"/>
        <v/>
      </c>
      <c r="BD398" s="48" t="str">
        <f>IF(ISBLANK(BE398),"",VLOOKUP(BC398,OutputOsiris!$A$9:$A$1008,1,FALSE))</f>
        <v/>
      </c>
      <c r="BE398" s="111"/>
      <c r="BF398" s="78"/>
      <c r="BG398" s="148" t="str">
        <f t="shared" si="240"/>
        <v/>
      </c>
      <c r="BH398" s="47" t="str">
        <f t="shared" si="267"/>
        <v/>
      </c>
      <c r="BI398" s="48" t="str">
        <f>IF(ISBLANK(BJ398),"",VLOOKUP(BH398,OutputOsiris!$A$9:$A$1008,1,FALSE))</f>
        <v/>
      </c>
      <c r="BJ398" s="111"/>
      <c r="BK398" s="78"/>
      <c r="BL398" s="148" t="str">
        <f t="shared" si="241"/>
        <v/>
      </c>
      <c r="BM398" s="47" t="str">
        <f t="shared" si="268"/>
        <v/>
      </c>
      <c r="BN398" s="48" t="str">
        <f>IF(ISBLANK(BO398),"",VLOOKUP(BM398,OutputOsiris!$A$9:$A$1008,1,FALSE))</f>
        <v/>
      </c>
      <c r="BO398" s="111"/>
      <c r="BP398" s="78"/>
      <c r="BQ398" s="148" t="str">
        <f t="shared" si="242"/>
        <v/>
      </c>
      <c r="BR398" s="47" t="str">
        <f t="shared" si="269"/>
        <v/>
      </c>
      <c r="BS398" s="48" t="str">
        <f>IF(ISBLANK(BT398),"",VLOOKUP(BR398,OutputOsiris!$A$9:$A$1008,1,FALSE))</f>
        <v/>
      </c>
      <c r="BT398" s="111"/>
      <c r="BU398" s="78"/>
      <c r="BV398" s="148" t="str">
        <f t="shared" si="243"/>
        <v/>
      </c>
      <c r="BW398" s="47" t="str">
        <f t="shared" si="270"/>
        <v/>
      </c>
      <c r="BX398" s="48" t="str">
        <f>IF(ISBLANK(BY398),"",VLOOKUP(BW398,OutputOsiris!$A$9:$A$1008,1,FALSE))</f>
        <v/>
      </c>
      <c r="BY398" s="111"/>
      <c r="BZ398" s="78"/>
      <c r="CA398" s="148" t="str">
        <f t="shared" si="244"/>
        <v/>
      </c>
    </row>
    <row r="399" spans="1:79" x14ac:dyDescent="0.2">
      <c r="A399" s="47" t="str">
        <f>IF($H$1="Score",IF(OutputOsiris!A399&lt;&gt;"9999999",OutputOsiris!A399,""),"")</f>
        <v/>
      </c>
      <c r="B399" s="76" t="str">
        <f t="shared" si="245"/>
        <v/>
      </c>
      <c r="C399" s="143" t="str">
        <f t="shared" si="246"/>
        <v/>
      </c>
      <c r="D399" s="47" t="str">
        <f>IF($H$1="Cijfer",IF(OutputOsiris!A399&lt;&gt;"9999999",OutputOsiris!A399,""),"")</f>
        <v/>
      </c>
      <c r="E399" s="76" t="str">
        <f t="shared" si="247"/>
        <v/>
      </c>
      <c r="F399" s="143" t="str">
        <f t="shared" si="248"/>
        <v/>
      </c>
      <c r="G399" s="47" t="str">
        <f>IF(ISBLANK(OutputOsiris!B399),"",OutputOsiris!B399)</f>
        <v/>
      </c>
      <c r="H399" s="47">
        <f>IF(AND($AG$7&gt;0,OutputOsiris!$A399&lt;&gt;"9999999"),VLOOKUP(OutputOsiris!A399,$AD$9:$AG$1008,4,FALSE),"")</f>
        <v>0</v>
      </c>
      <c r="I399" s="47">
        <f t="shared" si="249"/>
        <v>0</v>
      </c>
      <c r="J399" s="47">
        <f>IF(AND($AL$7&gt;0,OutputOsiris!$A399&lt;&gt;"9999999"),VLOOKUP(OutputOsiris!A399,$AI$9:$AL$1008,4,FALSE),"")</f>
        <v>0</v>
      </c>
      <c r="K399" s="47">
        <f t="shared" si="250"/>
        <v>0</v>
      </c>
      <c r="L399" s="47" t="str">
        <f>IF(AND($AQ$7&gt;0,OutputOsiris!$A399&lt;&gt;"9999999"),VLOOKUP(OutputOsiris!A399,$AN$9:$AQ$1008,4,FALSE),"")</f>
        <v/>
      </c>
      <c r="M399" s="47" t="str">
        <f t="shared" si="251"/>
        <v/>
      </c>
      <c r="N399" s="47" t="str">
        <f>IF(AND($AV$7&gt;0,OutputOsiris!$A399&lt;&gt;"9999999"),VLOOKUP(OutputOsiris!A399,$AS$9:$AV$1008,4,FALSE),"")</f>
        <v/>
      </c>
      <c r="O399" s="47" t="str">
        <f t="shared" si="252"/>
        <v/>
      </c>
      <c r="P399" s="47" t="str">
        <f>IF(AND($BA$7&gt;0,OutputOsiris!$A399&lt;&gt;"9999999"),VLOOKUP(OutputOsiris!A399,$AX$9:$BA$1008,4,FALSE),"")</f>
        <v/>
      </c>
      <c r="Q399" s="47" t="str">
        <f t="shared" si="253"/>
        <v/>
      </c>
      <c r="R399" s="47" t="str">
        <f>IF(AND($BF$7&gt;0,OutputOsiris!$A399&lt;&gt;"9999999"),VLOOKUP(OutputOsiris!A399,$BC$9:$BF$1008,4,FALSE),"")</f>
        <v/>
      </c>
      <c r="S399" s="47" t="str">
        <f t="shared" si="254"/>
        <v/>
      </c>
      <c r="T399" s="47" t="str">
        <f>IF(AND($BK$7&gt;0,OutputOsiris!$A399&lt;&gt;"9999999"),VLOOKUP(OutputOsiris!A399,$BH$9:$BK$1008,4,FALSE),"")</f>
        <v/>
      </c>
      <c r="U399" s="47" t="str">
        <f t="shared" si="255"/>
        <v/>
      </c>
      <c r="V399" s="47" t="str">
        <f>IF(AND($BP$7&gt;0,OutputOsiris!$A399&lt;&gt;"9999999"),VLOOKUP(OutputOsiris!A399,$BM$9:$BP$1008,4,FALSE),"")</f>
        <v/>
      </c>
      <c r="W399" s="47" t="str">
        <f t="shared" si="256"/>
        <v/>
      </c>
      <c r="X399" s="47" t="str">
        <f>IF(AND($BU$7&gt;0,OutputOsiris!$A399&lt;&gt;"9999999"),VLOOKUP(OutputOsiris!A399,$BR$9:$BU$1008,4,FALSE),"")</f>
        <v/>
      </c>
      <c r="Y399" s="47" t="str">
        <f t="shared" si="257"/>
        <v/>
      </c>
      <c r="Z399" s="47" t="str">
        <f>IF(AND($BZ$7&gt;0,OutputOsiris!$A399&lt;&gt;"9999999"),VLOOKUP(OutputOsiris!A399,$BW$9:$BZ$1008,4,FALSE),"")</f>
        <v/>
      </c>
      <c r="AA399" s="47" t="str">
        <f t="shared" si="258"/>
        <v/>
      </c>
      <c r="AB399" s="47">
        <f t="shared" si="259"/>
        <v>0</v>
      </c>
      <c r="AC399" s="47">
        <f t="shared" si="260"/>
        <v>0</v>
      </c>
      <c r="AD399" s="47" t="str">
        <f t="shared" si="261"/>
        <v/>
      </c>
      <c r="AE399" s="48" t="str">
        <f>IF(ISBLANK(AF399),"",VLOOKUP(AD399,OutputOsiris!$A$9:$A$1008,1,FALSE))</f>
        <v/>
      </c>
      <c r="AF399" s="111"/>
      <c r="AG399" s="78"/>
      <c r="AH399" s="148" t="str">
        <f t="shared" si="235"/>
        <v/>
      </c>
      <c r="AI399" s="47" t="str">
        <f t="shared" si="262"/>
        <v/>
      </c>
      <c r="AJ399" s="48" t="str">
        <f>IF(ISBLANK(AK399),"",VLOOKUP(AI399,OutputOsiris!$A$9:$A$1008,1,FALSE))</f>
        <v/>
      </c>
      <c r="AK399" s="112"/>
      <c r="AL399" s="78"/>
      <c r="AM399" s="148" t="str">
        <f t="shared" si="236"/>
        <v/>
      </c>
      <c r="AN399" s="47" t="str">
        <f t="shared" si="263"/>
        <v/>
      </c>
      <c r="AO399" s="48" t="str">
        <f>IF(ISBLANK(AP399),"",VLOOKUP(AN399,OutputOsiris!$A$9:$A$1008,1,FALSE))</f>
        <v/>
      </c>
      <c r="AP399" s="111"/>
      <c r="AQ399" s="78"/>
      <c r="AR399" s="148" t="str">
        <f t="shared" si="237"/>
        <v/>
      </c>
      <c r="AS399" s="47" t="str">
        <f t="shared" si="264"/>
        <v/>
      </c>
      <c r="AT399" s="48" t="str">
        <f>IF(ISBLANK(AU399),"",VLOOKUP(AS399,OutputOsiris!$A$9:$A$1008,1,FALSE))</f>
        <v/>
      </c>
      <c r="AU399" s="111"/>
      <c r="AV399" s="78"/>
      <c r="AW399" s="148" t="str">
        <f t="shared" si="238"/>
        <v/>
      </c>
      <c r="AX399" s="47" t="str">
        <f t="shared" si="265"/>
        <v/>
      </c>
      <c r="AY399" s="48" t="str">
        <f>IF(ISBLANK(AZ399),"",VLOOKUP(AX399,OutputOsiris!$A$9:$A$1008,1,FALSE))</f>
        <v/>
      </c>
      <c r="AZ399" s="111"/>
      <c r="BA399" s="78"/>
      <c r="BB399" s="148" t="str">
        <f t="shared" si="239"/>
        <v/>
      </c>
      <c r="BC399" s="47" t="str">
        <f t="shared" si="266"/>
        <v/>
      </c>
      <c r="BD399" s="48" t="str">
        <f>IF(ISBLANK(BE399),"",VLOOKUP(BC399,OutputOsiris!$A$9:$A$1008,1,FALSE))</f>
        <v/>
      </c>
      <c r="BE399" s="111"/>
      <c r="BF399" s="78"/>
      <c r="BG399" s="148" t="str">
        <f t="shared" si="240"/>
        <v/>
      </c>
      <c r="BH399" s="47" t="str">
        <f t="shared" si="267"/>
        <v/>
      </c>
      <c r="BI399" s="48" t="str">
        <f>IF(ISBLANK(BJ399),"",VLOOKUP(BH399,OutputOsiris!$A$9:$A$1008,1,FALSE))</f>
        <v/>
      </c>
      <c r="BJ399" s="111"/>
      <c r="BK399" s="78"/>
      <c r="BL399" s="148" t="str">
        <f t="shared" si="241"/>
        <v/>
      </c>
      <c r="BM399" s="47" t="str">
        <f t="shared" si="268"/>
        <v/>
      </c>
      <c r="BN399" s="48" t="str">
        <f>IF(ISBLANK(BO399),"",VLOOKUP(BM399,OutputOsiris!$A$9:$A$1008,1,FALSE))</f>
        <v/>
      </c>
      <c r="BO399" s="111"/>
      <c r="BP399" s="78"/>
      <c r="BQ399" s="148" t="str">
        <f t="shared" si="242"/>
        <v/>
      </c>
      <c r="BR399" s="47" t="str">
        <f t="shared" si="269"/>
        <v/>
      </c>
      <c r="BS399" s="48" t="str">
        <f>IF(ISBLANK(BT399),"",VLOOKUP(BR399,OutputOsiris!$A$9:$A$1008,1,FALSE))</f>
        <v/>
      </c>
      <c r="BT399" s="111"/>
      <c r="BU399" s="78"/>
      <c r="BV399" s="148" t="str">
        <f t="shared" si="243"/>
        <v/>
      </c>
      <c r="BW399" s="47" t="str">
        <f t="shared" si="270"/>
        <v/>
      </c>
      <c r="BX399" s="48" t="str">
        <f>IF(ISBLANK(BY399),"",VLOOKUP(BW399,OutputOsiris!$A$9:$A$1008,1,FALSE))</f>
        <v/>
      </c>
      <c r="BY399" s="111"/>
      <c r="BZ399" s="78"/>
      <c r="CA399" s="148" t="str">
        <f t="shared" si="244"/>
        <v/>
      </c>
    </row>
    <row r="400" spans="1:79" x14ac:dyDescent="0.2">
      <c r="A400" s="47" t="str">
        <f>IF($H$1="Score",IF(OutputOsiris!A400&lt;&gt;"9999999",OutputOsiris!A400,""),"")</f>
        <v/>
      </c>
      <c r="B400" s="76" t="str">
        <f t="shared" si="245"/>
        <v/>
      </c>
      <c r="C400" s="143" t="str">
        <f t="shared" si="246"/>
        <v/>
      </c>
      <c r="D400" s="47" t="str">
        <f>IF($H$1="Cijfer",IF(OutputOsiris!A400&lt;&gt;"9999999",OutputOsiris!A400,""),"")</f>
        <v/>
      </c>
      <c r="E400" s="76" t="str">
        <f t="shared" si="247"/>
        <v/>
      </c>
      <c r="F400" s="143" t="str">
        <f t="shared" si="248"/>
        <v/>
      </c>
      <c r="G400" s="47" t="str">
        <f>IF(ISBLANK(OutputOsiris!B400),"",OutputOsiris!B400)</f>
        <v/>
      </c>
      <c r="H400" s="47">
        <f>IF(AND($AG$7&gt;0,OutputOsiris!$A400&lt;&gt;"9999999"),VLOOKUP(OutputOsiris!A400,$AD$9:$AG$1008,4,FALSE),"")</f>
        <v>0</v>
      </c>
      <c r="I400" s="47">
        <f t="shared" si="249"/>
        <v>0</v>
      </c>
      <c r="J400" s="47">
        <f>IF(AND($AL$7&gt;0,OutputOsiris!$A400&lt;&gt;"9999999"),VLOOKUP(OutputOsiris!A400,$AI$9:$AL$1008,4,FALSE),"")</f>
        <v>0</v>
      </c>
      <c r="K400" s="47">
        <f t="shared" si="250"/>
        <v>0</v>
      </c>
      <c r="L400" s="47" t="str">
        <f>IF(AND($AQ$7&gt;0,OutputOsiris!$A400&lt;&gt;"9999999"),VLOOKUP(OutputOsiris!A400,$AN$9:$AQ$1008,4,FALSE),"")</f>
        <v/>
      </c>
      <c r="M400" s="47" t="str">
        <f t="shared" si="251"/>
        <v/>
      </c>
      <c r="N400" s="47" t="str">
        <f>IF(AND($AV$7&gt;0,OutputOsiris!$A400&lt;&gt;"9999999"),VLOOKUP(OutputOsiris!A400,$AS$9:$AV$1008,4,FALSE),"")</f>
        <v/>
      </c>
      <c r="O400" s="47" t="str">
        <f t="shared" si="252"/>
        <v/>
      </c>
      <c r="P400" s="47" t="str">
        <f>IF(AND($BA$7&gt;0,OutputOsiris!$A400&lt;&gt;"9999999"),VLOOKUP(OutputOsiris!A400,$AX$9:$BA$1008,4,FALSE),"")</f>
        <v/>
      </c>
      <c r="Q400" s="47" t="str">
        <f t="shared" si="253"/>
        <v/>
      </c>
      <c r="R400" s="47" t="str">
        <f>IF(AND($BF$7&gt;0,OutputOsiris!$A400&lt;&gt;"9999999"),VLOOKUP(OutputOsiris!A400,$BC$9:$BF$1008,4,FALSE),"")</f>
        <v/>
      </c>
      <c r="S400" s="47" t="str">
        <f t="shared" si="254"/>
        <v/>
      </c>
      <c r="T400" s="47" t="str">
        <f>IF(AND($BK$7&gt;0,OutputOsiris!$A400&lt;&gt;"9999999"),VLOOKUP(OutputOsiris!A400,$BH$9:$BK$1008,4,FALSE),"")</f>
        <v/>
      </c>
      <c r="U400" s="47" t="str">
        <f t="shared" si="255"/>
        <v/>
      </c>
      <c r="V400" s="47" t="str">
        <f>IF(AND($BP$7&gt;0,OutputOsiris!$A400&lt;&gt;"9999999"),VLOOKUP(OutputOsiris!A400,$BM$9:$BP$1008,4,FALSE),"")</f>
        <v/>
      </c>
      <c r="W400" s="47" t="str">
        <f t="shared" si="256"/>
        <v/>
      </c>
      <c r="X400" s="47" t="str">
        <f>IF(AND($BU$7&gt;0,OutputOsiris!$A400&lt;&gt;"9999999"),VLOOKUP(OutputOsiris!A400,$BR$9:$BU$1008,4,FALSE),"")</f>
        <v/>
      </c>
      <c r="Y400" s="47" t="str">
        <f t="shared" si="257"/>
        <v/>
      </c>
      <c r="Z400" s="47" t="str">
        <f>IF(AND($BZ$7&gt;0,OutputOsiris!$A400&lt;&gt;"9999999"),VLOOKUP(OutputOsiris!A400,$BW$9:$BZ$1008,4,FALSE),"")</f>
        <v/>
      </c>
      <c r="AA400" s="47" t="str">
        <f t="shared" si="258"/>
        <v/>
      </c>
      <c r="AB400" s="47">
        <f t="shared" si="259"/>
        <v>0</v>
      </c>
      <c r="AC400" s="47">
        <f t="shared" si="260"/>
        <v>0</v>
      </c>
      <c r="AD400" s="47" t="str">
        <f t="shared" si="261"/>
        <v/>
      </c>
      <c r="AE400" s="48" t="str">
        <f>IF(ISBLANK(AF400),"",VLOOKUP(AD400,OutputOsiris!$A$9:$A$1008,1,FALSE))</f>
        <v/>
      </c>
      <c r="AF400" s="111"/>
      <c r="AG400" s="78"/>
      <c r="AH400" s="148" t="str">
        <f t="shared" si="235"/>
        <v/>
      </c>
      <c r="AI400" s="47" t="str">
        <f t="shared" si="262"/>
        <v/>
      </c>
      <c r="AJ400" s="48" t="str">
        <f>IF(ISBLANK(AK400),"",VLOOKUP(AI400,OutputOsiris!$A$9:$A$1008,1,FALSE))</f>
        <v/>
      </c>
      <c r="AK400" s="112"/>
      <c r="AL400" s="78"/>
      <c r="AM400" s="148" t="str">
        <f t="shared" si="236"/>
        <v/>
      </c>
      <c r="AN400" s="47" t="str">
        <f t="shared" si="263"/>
        <v/>
      </c>
      <c r="AO400" s="48" t="str">
        <f>IF(ISBLANK(AP400),"",VLOOKUP(AN400,OutputOsiris!$A$9:$A$1008,1,FALSE))</f>
        <v/>
      </c>
      <c r="AP400" s="111"/>
      <c r="AQ400" s="78"/>
      <c r="AR400" s="148" t="str">
        <f t="shared" si="237"/>
        <v/>
      </c>
      <c r="AS400" s="47" t="str">
        <f t="shared" si="264"/>
        <v/>
      </c>
      <c r="AT400" s="48" t="str">
        <f>IF(ISBLANK(AU400),"",VLOOKUP(AS400,OutputOsiris!$A$9:$A$1008,1,FALSE))</f>
        <v/>
      </c>
      <c r="AU400" s="111"/>
      <c r="AV400" s="78"/>
      <c r="AW400" s="148" t="str">
        <f t="shared" si="238"/>
        <v/>
      </c>
      <c r="AX400" s="47" t="str">
        <f t="shared" si="265"/>
        <v/>
      </c>
      <c r="AY400" s="48" t="str">
        <f>IF(ISBLANK(AZ400),"",VLOOKUP(AX400,OutputOsiris!$A$9:$A$1008,1,FALSE))</f>
        <v/>
      </c>
      <c r="AZ400" s="111"/>
      <c r="BA400" s="78"/>
      <c r="BB400" s="148" t="str">
        <f t="shared" si="239"/>
        <v/>
      </c>
      <c r="BC400" s="47" t="str">
        <f t="shared" si="266"/>
        <v/>
      </c>
      <c r="BD400" s="48" t="str">
        <f>IF(ISBLANK(BE400),"",VLOOKUP(BC400,OutputOsiris!$A$9:$A$1008,1,FALSE))</f>
        <v/>
      </c>
      <c r="BE400" s="111"/>
      <c r="BF400" s="78"/>
      <c r="BG400" s="148" t="str">
        <f t="shared" si="240"/>
        <v/>
      </c>
      <c r="BH400" s="47" t="str">
        <f t="shared" si="267"/>
        <v/>
      </c>
      <c r="BI400" s="48" t="str">
        <f>IF(ISBLANK(BJ400),"",VLOOKUP(BH400,OutputOsiris!$A$9:$A$1008,1,FALSE))</f>
        <v/>
      </c>
      <c r="BJ400" s="111"/>
      <c r="BK400" s="78"/>
      <c r="BL400" s="148" t="str">
        <f t="shared" si="241"/>
        <v/>
      </c>
      <c r="BM400" s="47" t="str">
        <f t="shared" si="268"/>
        <v/>
      </c>
      <c r="BN400" s="48" t="str">
        <f>IF(ISBLANK(BO400),"",VLOOKUP(BM400,OutputOsiris!$A$9:$A$1008,1,FALSE))</f>
        <v/>
      </c>
      <c r="BO400" s="111"/>
      <c r="BP400" s="78"/>
      <c r="BQ400" s="148" t="str">
        <f t="shared" si="242"/>
        <v/>
      </c>
      <c r="BR400" s="47" t="str">
        <f t="shared" si="269"/>
        <v/>
      </c>
      <c r="BS400" s="48" t="str">
        <f>IF(ISBLANK(BT400),"",VLOOKUP(BR400,OutputOsiris!$A$9:$A$1008,1,FALSE))</f>
        <v/>
      </c>
      <c r="BT400" s="111"/>
      <c r="BU400" s="78"/>
      <c r="BV400" s="148" t="str">
        <f t="shared" si="243"/>
        <v/>
      </c>
      <c r="BW400" s="47" t="str">
        <f t="shared" si="270"/>
        <v/>
      </c>
      <c r="BX400" s="48" t="str">
        <f>IF(ISBLANK(BY400),"",VLOOKUP(BW400,OutputOsiris!$A$9:$A$1008,1,FALSE))</f>
        <v/>
      </c>
      <c r="BY400" s="111"/>
      <c r="BZ400" s="78"/>
      <c r="CA400" s="148" t="str">
        <f t="shared" si="244"/>
        <v/>
      </c>
    </row>
    <row r="401" spans="1:79" x14ac:dyDescent="0.2">
      <c r="A401" s="47" t="str">
        <f>IF($H$1="Score",IF(OutputOsiris!A401&lt;&gt;"9999999",OutputOsiris!A401,""),"")</f>
        <v/>
      </c>
      <c r="B401" s="76" t="str">
        <f t="shared" si="245"/>
        <v/>
      </c>
      <c r="C401" s="143" t="str">
        <f t="shared" si="246"/>
        <v/>
      </c>
      <c r="D401" s="47" t="str">
        <f>IF($H$1="Cijfer",IF(OutputOsiris!A401&lt;&gt;"9999999",OutputOsiris!A401,""),"")</f>
        <v/>
      </c>
      <c r="E401" s="76" t="str">
        <f t="shared" si="247"/>
        <v/>
      </c>
      <c r="F401" s="143" t="str">
        <f t="shared" si="248"/>
        <v/>
      </c>
      <c r="G401" s="47" t="str">
        <f>IF(ISBLANK(OutputOsiris!B401),"",OutputOsiris!B401)</f>
        <v/>
      </c>
      <c r="H401" s="47">
        <f>IF(AND($AG$7&gt;0,OutputOsiris!$A401&lt;&gt;"9999999"),VLOOKUP(OutputOsiris!A401,$AD$9:$AG$1008,4,FALSE),"")</f>
        <v>0</v>
      </c>
      <c r="I401" s="47">
        <f t="shared" si="249"/>
        <v>0</v>
      </c>
      <c r="J401" s="47">
        <f>IF(AND($AL$7&gt;0,OutputOsiris!$A401&lt;&gt;"9999999"),VLOOKUP(OutputOsiris!A401,$AI$9:$AL$1008,4,FALSE),"")</f>
        <v>0</v>
      </c>
      <c r="K401" s="47">
        <f t="shared" si="250"/>
        <v>0</v>
      </c>
      <c r="L401" s="47" t="str">
        <f>IF(AND($AQ$7&gt;0,OutputOsiris!$A401&lt;&gt;"9999999"),VLOOKUP(OutputOsiris!A401,$AN$9:$AQ$1008,4,FALSE),"")</f>
        <v/>
      </c>
      <c r="M401" s="47" t="str">
        <f t="shared" si="251"/>
        <v/>
      </c>
      <c r="N401" s="47" t="str">
        <f>IF(AND($AV$7&gt;0,OutputOsiris!$A401&lt;&gt;"9999999"),VLOOKUP(OutputOsiris!A401,$AS$9:$AV$1008,4,FALSE),"")</f>
        <v/>
      </c>
      <c r="O401" s="47" t="str">
        <f t="shared" si="252"/>
        <v/>
      </c>
      <c r="P401" s="47" t="str">
        <f>IF(AND($BA$7&gt;0,OutputOsiris!$A401&lt;&gt;"9999999"),VLOOKUP(OutputOsiris!A401,$AX$9:$BA$1008,4,FALSE),"")</f>
        <v/>
      </c>
      <c r="Q401" s="47" t="str">
        <f t="shared" si="253"/>
        <v/>
      </c>
      <c r="R401" s="47" t="str">
        <f>IF(AND($BF$7&gt;0,OutputOsiris!$A401&lt;&gt;"9999999"),VLOOKUP(OutputOsiris!A401,$BC$9:$BF$1008,4,FALSE),"")</f>
        <v/>
      </c>
      <c r="S401" s="47" t="str">
        <f t="shared" si="254"/>
        <v/>
      </c>
      <c r="T401" s="47" t="str">
        <f>IF(AND($BK$7&gt;0,OutputOsiris!$A401&lt;&gt;"9999999"),VLOOKUP(OutputOsiris!A401,$BH$9:$BK$1008,4,FALSE),"")</f>
        <v/>
      </c>
      <c r="U401" s="47" t="str">
        <f t="shared" si="255"/>
        <v/>
      </c>
      <c r="V401" s="47" t="str">
        <f>IF(AND($BP$7&gt;0,OutputOsiris!$A401&lt;&gt;"9999999"),VLOOKUP(OutputOsiris!A401,$BM$9:$BP$1008,4,FALSE),"")</f>
        <v/>
      </c>
      <c r="W401" s="47" t="str">
        <f t="shared" si="256"/>
        <v/>
      </c>
      <c r="X401" s="47" t="str">
        <f>IF(AND($BU$7&gt;0,OutputOsiris!$A401&lt;&gt;"9999999"),VLOOKUP(OutputOsiris!A401,$BR$9:$BU$1008,4,FALSE),"")</f>
        <v/>
      </c>
      <c r="Y401" s="47" t="str">
        <f t="shared" si="257"/>
        <v/>
      </c>
      <c r="Z401" s="47" t="str">
        <f>IF(AND($BZ$7&gt;0,OutputOsiris!$A401&lt;&gt;"9999999"),VLOOKUP(OutputOsiris!A401,$BW$9:$BZ$1008,4,FALSE),"")</f>
        <v/>
      </c>
      <c r="AA401" s="47" t="str">
        <f t="shared" si="258"/>
        <v/>
      </c>
      <c r="AB401" s="47">
        <f t="shared" si="259"/>
        <v>0</v>
      </c>
      <c r="AC401" s="47">
        <f t="shared" si="260"/>
        <v>0</v>
      </c>
      <c r="AD401" s="47" t="str">
        <f t="shared" si="261"/>
        <v/>
      </c>
      <c r="AE401" s="48" t="str">
        <f>IF(ISBLANK(AF401),"",VLOOKUP(AD401,OutputOsiris!$A$9:$A$1008,1,FALSE))</f>
        <v/>
      </c>
      <c r="AF401" s="111"/>
      <c r="AG401" s="78"/>
      <c r="AH401" s="148" t="str">
        <f t="shared" si="235"/>
        <v/>
      </c>
      <c r="AI401" s="47" t="str">
        <f t="shared" si="262"/>
        <v/>
      </c>
      <c r="AJ401" s="48" t="str">
        <f>IF(ISBLANK(AK401),"",VLOOKUP(AI401,OutputOsiris!$A$9:$A$1008,1,FALSE))</f>
        <v/>
      </c>
      <c r="AK401" s="112"/>
      <c r="AL401" s="78"/>
      <c r="AM401" s="148" t="str">
        <f t="shared" si="236"/>
        <v/>
      </c>
      <c r="AN401" s="47" t="str">
        <f t="shared" si="263"/>
        <v/>
      </c>
      <c r="AO401" s="48" t="str">
        <f>IF(ISBLANK(AP401),"",VLOOKUP(AN401,OutputOsiris!$A$9:$A$1008,1,FALSE))</f>
        <v/>
      </c>
      <c r="AP401" s="111"/>
      <c r="AQ401" s="78"/>
      <c r="AR401" s="148" t="str">
        <f t="shared" si="237"/>
        <v/>
      </c>
      <c r="AS401" s="47" t="str">
        <f t="shared" si="264"/>
        <v/>
      </c>
      <c r="AT401" s="48" t="str">
        <f>IF(ISBLANK(AU401),"",VLOOKUP(AS401,OutputOsiris!$A$9:$A$1008,1,FALSE))</f>
        <v/>
      </c>
      <c r="AU401" s="111"/>
      <c r="AV401" s="78"/>
      <c r="AW401" s="148" t="str">
        <f t="shared" si="238"/>
        <v/>
      </c>
      <c r="AX401" s="47" t="str">
        <f t="shared" si="265"/>
        <v/>
      </c>
      <c r="AY401" s="48" t="str">
        <f>IF(ISBLANK(AZ401),"",VLOOKUP(AX401,OutputOsiris!$A$9:$A$1008,1,FALSE))</f>
        <v/>
      </c>
      <c r="AZ401" s="111"/>
      <c r="BA401" s="78"/>
      <c r="BB401" s="148" t="str">
        <f t="shared" si="239"/>
        <v/>
      </c>
      <c r="BC401" s="47" t="str">
        <f t="shared" si="266"/>
        <v/>
      </c>
      <c r="BD401" s="48" t="str">
        <f>IF(ISBLANK(BE401),"",VLOOKUP(BC401,OutputOsiris!$A$9:$A$1008,1,FALSE))</f>
        <v/>
      </c>
      <c r="BE401" s="111"/>
      <c r="BF401" s="78"/>
      <c r="BG401" s="148" t="str">
        <f t="shared" si="240"/>
        <v/>
      </c>
      <c r="BH401" s="47" t="str">
        <f t="shared" si="267"/>
        <v/>
      </c>
      <c r="BI401" s="48" t="str">
        <f>IF(ISBLANK(BJ401),"",VLOOKUP(BH401,OutputOsiris!$A$9:$A$1008,1,FALSE))</f>
        <v/>
      </c>
      <c r="BJ401" s="111"/>
      <c r="BK401" s="78"/>
      <c r="BL401" s="148" t="str">
        <f t="shared" si="241"/>
        <v/>
      </c>
      <c r="BM401" s="47" t="str">
        <f t="shared" si="268"/>
        <v/>
      </c>
      <c r="BN401" s="48" t="str">
        <f>IF(ISBLANK(BO401),"",VLOOKUP(BM401,OutputOsiris!$A$9:$A$1008,1,FALSE))</f>
        <v/>
      </c>
      <c r="BO401" s="111"/>
      <c r="BP401" s="78"/>
      <c r="BQ401" s="148" t="str">
        <f t="shared" si="242"/>
        <v/>
      </c>
      <c r="BR401" s="47" t="str">
        <f t="shared" si="269"/>
        <v/>
      </c>
      <c r="BS401" s="48" t="str">
        <f>IF(ISBLANK(BT401),"",VLOOKUP(BR401,OutputOsiris!$A$9:$A$1008,1,FALSE))</f>
        <v/>
      </c>
      <c r="BT401" s="111"/>
      <c r="BU401" s="78"/>
      <c r="BV401" s="148" t="str">
        <f t="shared" si="243"/>
        <v/>
      </c>
      <c r="BW401" s="47" t="str">
        <f t="shared" si="270"/>
        <v/>
      </c>
      <c r="BX401" s="48" t="str">
        <f>IF(ISBLANK(BY401),"",VLOOKUP(BW401,OutputOsiris!$A$9:$A$1008,1,FALSE))</f>
        <v/>
      </c>
      <c r="BY401" s="111"/>
      <c r="BZ401" s="78"/>
      <c r="CA401" s="148" t="str">
        <f t="shared" si="244"/>
        <v/>
      </c>
    </row>
    <row r="402" spans="1:79" x14ac:dyDescent="0.2">
      <c r="A402" s="47" t="str">
        <f>IF($H$1="Score",IF(OutputOsiris!A402&lt;&gt;"9999999",OutputOsiris!A402,""),"")</f>
        <v/>
      </c>
      <c r="B402" s="76" t="str">
        <f t="shared" si="245"/>
        <v/>
      </c>
      <c r="C402" s="143" t="str">
        <f t="shared" si="246"/>
        <v/>
      </c>
      <c r="D402" s="47" t="str">
        <f>IF($H$1="Cijfer",IF(OutputOsiris!A402&lt;&gt;"9999999",OutputOsiris!A402,""),"")</f>
        <v/>
      </c>
      <c r="E402" s="76" t="str">
        <f t="shared" si="247"/>
        <v/>
      </c>
      <c r="F402" s="143" t="str">
        <f t="shared" si="248"/>
        <v/>
      </c>
      <c r="G402" s="47" t="str">
        <f>IF(ISBLANK(OutputOsiris!B402),"",OutputOsiris!B402)</f>
        <v/>
      </c>
      <c r="H402" s="47">
        <f>IF(AND($AG$7&gt;0,OutputOsiris!$A402&lt;&gt;"9999999"),VLOOKUP(OutputOsiris!A402,$AD$9:$AG$1008,4,FALSE),"")</f>
        <v>0</v>
      </c>
      <c r="I402" s="47">
        <f t="shared" si="249"/>
        <v>0</v>
      </c>
      <c r="J402" s="47">
        <f>IF(AND($AL$7&gt;0,OutputOsiris!$A402&lt;&gt;"9999999"),VLOOKUP(OutputOsiris!A402,$AI$9:$AL$1008,4,FALSE),"")</f>
        <v>0</v>
      </c>
      <c r="K402" s="47">
        <f t="shared" si="250"/>
        <v>0</v>
      </c>
      <c r="L402" s="47" t="str">
        <f>IF(AND($AQ$7&gt;0,OutputOsiris!$A402&lt;&gt;"9999999"),VLOOKUP(OutputOsiris!A402,$AN$9:$AQ$1008,4,FALSE),"")</f>
        <v/>
      </c>
      <c r="M402" s="47" t="str">
        <f t="shared" si="251"/>
        <v/>
      </c>
      <c r="N402" s="47" t="str">
        <f>IF(AND($AV$7&gt;0,OutputOsiris!$A402&lt;&gt;"9999999"),VLOOKUP(OutputOsiris!A402,$AS$9:$AV$1008,4,FALSE),"")</f>
        <v/>
      </c>
      <c r="O402" s="47" t="str">
        <f t="shared" si="252"/>
        <v/>
      </c>
      <c r="P402" s="47" t="str">
        <f>IF(AND($BA$7&gt;0,OutputOsiris!$A402&lt;&gt;"9999999"),VLOOKUP(OutputOsiris!A402,$AX$9:$BA$1008,4,FALSE),"")</f>
        <v/>
      </c>
      <c r="Q402" s="47" t="str">
        <f t="shared" si="253"/>
        <v/>
      </c>
      <c r="R402" s="47" t="str">
        <f>IF(AND($BF$7&gt;0,OutputOsiris!$A402&lt;&gt;"9999999"),VLOOKUP(OutputOsiris!A402,$BC$9:$BF$1008,4,FALSE),"")</f>
        <v/>
      </c>
      <c r="S402" s="47" t="str">
        <f t="shared" si="254"/>
        <v/>
      </c>
      <c r="T402" s="47" t="str">
        <f>IF(AND($BK$7&gt;0,OutputOsiris!$A402&lt;&gt;"9999999"),VLOOKUP(OutputOsiris!A402,$BH$9:$BK$1008,4,FALSE),"")</f>
        <v/>
      </c>
      <c r="U402" s="47" t="str">
        <f t="shared" si="255"/>
        <v/>
      </c>
      <c r="V402" s="47" t="str">
        <f>IF(AND($BP$7&gt;0,OutputOsiris!$A402&lt;&gt;"9999999"),VLOOKUP(OutputOsiris!A402,$BM$9:$BP$1008,4,FALSE),"")</f>
        <v/>
      </c>
      <c r="W402" s="47" t="str">
        <f t="shared" si="256"/>
        <v/>
      </c>
      <c r="X402" s="47" t="str">
        <f>IF(AND($BU$7&gt;0,OutputOsiris!$A402&lt;&gt;"9999999"),VLOOKUP(OutputOsiris!A402,$BR$9:$BU$1008,4,FALSE),"")</f>
        <v/>
      </c>
      <c r="Y402" s="47" t="str">
        <f t="shared" si="257"/>
        <v/>
      </c>
      <c r="Z402" s="47" t="str">
        <f>IF(AND($BZ$7&gt;0,OutputOsiris!$A402&lt;&gt;"9999999"),VLOOKUP(OutputOsiris!A402,$BW$9:$BZ$1008,4,FALSE),"")</f>
        <v/>
      </c>
      <c r="AA402" s="47" t="str">
        <f t="shared" si="258"/>
        <v/>
      </c>
      <c r="AB402" s="47">
        <f t="shared" si="259"/>
        <v>0</v>
      </c>
      <c r="AC402" s="47">
        <f t="shared" si="260"/>
        <v>0</v>
      </c>
      <c r="AD402" s="47" t="str">
        <f t="shared" si="261"/>
        <v/>
      </c>
      <c r="AE402" s="48" t="str">
        <f>IF(ISBLANK(AF402),"",VLOOKUP(AD402,OutputOsiris!$A$9:$A$1008,1,FALSE))</f>
        <v/>
      </c>
      <c r="AF402" s="111"/>
      <c r="AG402" s="78"/>
      <c r="AH402" s="148" t="str">
        <f t="shared" si="235"/>
        <v/>
      </c>
      <c r="AI402" s="47" t="str">
        <f t="shared" si="262"/>
        <v/>
      </c>
      <c r="AJ402" s="48" t="str">
        <f>IF(ISBLANK(AK402),"",VLOOKUP(AI402,OutputOsiris!$A$9:$A$1008,1,FALSE))</f>
        <v/>
      </c>
      <c r="AK402" s="112"/>
      <c r="AL402" s="78"/>
      <c r="AM402" s="148" t="str">
        <f t="shared" si="236"/>
        <v/>
      </c>
      <c r="AN402" s="47" t="str">
        <f t="shared" si="263"/>
        <v/>
      </c>
      <c r="AO402" s="48" t="str">
        <f>IF(ISBLANK(AP402),"",VLOOKUP(AN402,OutputOsiris!$A$9:$A$1008,1,FALSE))</f>
        <v/>
      </c>
      <c r="AP402" s="111"/>
      <c r="AQ402" s="78"/>
      <c r="AR402" s="148" t="str">
        <f t="shared" si="237"/>
        <v/>
      </c>
      <c r="AS402" s="47" t="str">
        <f t="shared" si="264"/>
        <v/>
      </c>
      <c r="AT402" s="48" t="str">
        <f>IF(ISBLANK(AU402),"",VLOOKUP(AS402,OutputOsiris!$A$9:$A$1008,1,FALSE))</f>
        <v/>
      </c>
      <c r="AU402" s="111"/>
      <c r="AV402" s="78"/>
      <c r="AW402" s="148" t="str">
        <f t="shared" si="238"/>
        <v/>
      </c>
      <c r="AX402" s="47" t="str">
        <f t="shared" si="265"/>
        <v/>
      </c>
      <c r="AY402" s="48" t="str">
        <f>IF(ISBLANK(AZ402),"",VLOOKUP(AX402,OutputOsiris!$A$9:$A$1008,1,FALSE))</f>
        <v/>
      </c>
      <c r="AZ402" s="111"/>
      <c r="BA402" s="78"/>
      <c r="BB402" s="148" t="str">
        <f t="shared" si="239"/>
        <v/>
      </c>
      <c r="BC402" s="47" t="str">
        <f t="shared" si="266"/>
        <v/>
      </c>
      <c r="BD402" s="48" t="str">
        <f>IF(ISBLANK(BE402),"",VLOOKUP(BC402,OutputOsiris!$A$9:$A$1008,1,FALSE))</f>
        <v/>
      </c>
      <c r="BE402" s="111"/>
      <c r="BF402" s="78"/>
      <c r="BG402" s="148" t="str">
        <f t="shared" si="240"/>
        <v/>
      </c>
      <c r="BH402" s="47" t="str">
        <f t="shared" si="267"/>
        <v/>
      </c>
      <c r="BI402" s="48" t="str">
        <f>IF(ISBLANK(BJ402),"",VLOOKUP(BH402,OutputOsiris!$A$9:$A$1008,1,FALSE))</f>
        <v/>
      </c>
      <c r="BJ402" s="111"/>
      <c r="BK402" s="78"/>
      <c r="BL402" s="148" t="str">
        <f t="shared" si="241"/>
        <v/>
      </c>
      <c r="BM402" s="47" t="str">
        <f t="shared" si="268"/>
        <v/>
      </c>
      <c r="BN402" s="48" t="str">
        <f>IF(ISBLANK(BO402),"",VLOOKUP(BM402,OutputOsiris!$A$9:$A$1008,1,FALSE))</f>
        <v/>
      </c>
      <c r="BO402" s="111"/>
      <c r="BP402" s="78"/>
      <c r="BQ402" s="148" t="str">
        <f t="shared" si="242"/>
        <v/>
      </c>
      <c r="BR402" s="47" t="str">
        <f t="shared" si="269"/>
        <v/>
      </c>
      <c r="BS402" s="48" t="str">
        <f>IF(ISBLANK(BT402),"",VLOOKUP(BR402,OutputOsiris!$A$9:$A$1008,1,FALSE))</f>
        <v/>
      </c>
      <c r="BT402" s="111"/>
      <c r="BU402" s="78"/>
      <c r="BV402" s="148" t="str">
        <f t="shared" si="243"/>
        <v/>
      </c>
      <c r="BW402" s="47" t="str">
        <f t="shared" si="270"/>
        <v/>
      </c>
      <c r="BX402" s="48" t="str">
        <f>IF(ISBLANK(BY402),"",VLOOKUP(BW402,OutputOsiris!$A$9:$A$1008,1,FALSE))</f>
        <v/>
      </c>
      <c r="BY402" s="111"/>
      <c r="BZ402" s="78"/>
      <c r="CA402" s="148" t="str">
        <f t="shared" si="244"/>
        <v/>
      </c>
    </row>
    <row r="403" spans="1:79" x14ac:dyDescent="0.2">
      <c r="A403" s="47" t="str">
        <f>IF($H$1="Score",IF(OutputOsiris!A403&lt;&gt;"9999999",OutputOsiris!A403,""),"")</f>
        <v/>
      </c>
      <c r="B403" s="76" t="str">
        <f t="shared" si="245"/>
        <v/>
      </c>
      <c r="C403" s="143" t="str">
        <f t="shared" si="246"/>
        <v/>
      </c>
      <c r="D403" s="47" t="str">
        <f>IF($H$1="Cijfer",IF(OutputOsiris!A403&lt;&gt;"9999999",OutputOsiris!A403,""),"")</f>
        <v/>
      </c>
      <c r="E403" s="76" t="str">
        <f t="shared" si="247"/>
        <v/>
      </c>
      <c r="F403" s="143" t="str">
        <f t="shared" si="248"/>
        <v/>
      </c>
      <c r="G403" s="47" t="str">
        <f>IF(ISBLANK(OutputOsiris!B403),"",OutputOsiris!B403)</f>
        <v/>
      </c>
      <c r="H403" s="47">
        <f>IF(AND($AG$7&gt;0,OutputOsiris!$A403&lt;&gt;"9999999"),VLOOKUP(OutputOsiris!A403,$AD$9:$AG$1008,4,FALSE),"")</f>
        <v>0</v>
      </c>
      <c r="I403" s="47">
        <f t="shared" si="249"/>
        <v>0</v>
      </c>
      <c r="J403" s="47">
        <f>IF(AND($AL$7&gt;0,OutputOsiris!$A403&lt;&gt;"9999999"),VLOOKUP(OutputOsiris!A403,$AI$9:$AL$1008,4,FALSE),"")</f>
        <v>0</v>
      </c>
      <c r="K403" s="47">
        <f t="shared" si="250"/>
        <v>0</v>
      </c>
      <c r="L403" s="47" t="str">
        <f>IF(AND($AQ$7&gt;0,OutputOsiris!$A403&lt;&gt;"9999999"),VLOOKUP(OutputOsiris!A403,$AN$9:$AQ$1008,4,FALSE),"")</f>
        <v/>
      </c>
      <c r="M403" s="47" t="str">
        <f t="shared" si="251"/>
        <v/>
      </c>
      <c r="N403" s="47" t="str">
        <f>IF(AND($AV$7&gt;0,OutputOsiris!$A403&lt;&gt;"9999999"),VLOOKUP(OutputOsiris!A403,$AS$9:$AV$1008,4,FALSE),"")</f>
        <v/>
      </c>
      <c r="O403" s="47" t="str">
        <f t="shared" si="252"/>
        <v/>
      </c>
      <c r="P403" s="47" t="str">
        <f>IF(AND($BA$7&gt;0,OutputOsiris!$A403&lt;&gt;"9999999"),VLOOKUP(OutputOsiris!A403,$AX$9:$BA$1008,4,FALSE),"")</f>
        <v/>
      </c>
      <c r="Q403" s="47" t="str">
        <f t="shared" si="253"/>
        <v/>
      </c>
      <c r="R403" s="47" t="str">
        <f>IF(AND($BF$7&gt;0,OutputOsiris!$A403&lt;&gt;"9999999"),VLOOKUP(OutputOsiris!A403,$BC$9:$BF$1008,4,FALSE),"")</f>
        <v/>
      </c>
      <c r="S403" s="47" t="str">
        <f t="shared" si="254"/>
        <v/>
      </c>
      <c r="T403" s="47" t="str">
        <f>IF(AND($BK$7&gt;0,OutputOsiris!$A403&lt;&gt;"9999999"),VLOOKUP(OutputOsiris!A403,$BH$9:$BK$1008,4,FALSE),"")</f>
        <v/>
      </c>
      <c r="U403" s="47" t="str">
        <f t="shared" si="255"/>
        <v/>
      </c>
      <c r="V403" s="47" t="str">
        <f>IF(AND($BP$7&gt;0,OutputOsiris!$A403&lt;&gt;"9999999"),VLOOKUP(OutputOsiris!A403,$BM$9:$BP$1008,4,FALSE),"")</f>
        <v/>
      </c>
      <c r="W403" s="47" t="str">
        <f t="shared" si="256"/>
        <v/>
      </c>
      <c r="X403" s="47" t="str">
        <f>IF(AND($BU$7&gt;0,OutputOsiris!$A403&lt;&gt;"9999999"),VLOOKUP(OutputOsiris!A403,$BR$9:$BU$1008,4,FALSE),"")</f>
        <v/>
      </c>
      <c r="Y403" s="47" t="str">
        <f t="shared" si="257"/>
        <v/>
      </c>
      <c r="Z403" s="47" t="str">
        <f>IF(AND($BZ$7&gt;0,OutputOsiris!$A403&lt;&gt;"9999999"),VLOOKUP(OutputOsiris!A403,$BW$9:$BZ$1008,4,FALSE),"")</f>
        <v/>
      </c>
      <c r="AA403" s="47" t="str">
        <f t="shared" si="258"/>
        <v/>
      </c>
      <c r="AB403" s="47">
        <f t="shared" si="259"/>
        <v>0</v>
      </c>
      <c r="AC403" s="47">
        <f t="shared" si="260"/>
        <v>0</v>
      </c>
      <c r="AD403" s="47" t="str">
        <f t="shared" si="261"/>
        <v/>
      </c>
      <c r="AE403" s="48" t="str">
        <f>IF(ISBLANK(AF403),"",VLOOKUP(AD403,OutputOsiris!$A$9:$A$1008,1,FALSE))</f>
        <v/>
      </c>
      <c r="AF403" s="111"/>
      <c r="AG403" s="78"/>
      <c r="AH403" s="148" t="str">
        <f t="shared" si="235"/>
        <v/>
      </c>
      <c r="AI403" s="47" t="str">
        <f t="shared" si="262"/>
        <v/>
      </c>
      <c r="AJ403" s="48" t="str">
        <f>IF(ISBLANK(AK403),"",VLOOKUP(AI403,OutputOsiris!$A$9:$A$1008,1,FALSE))</f>
        <v/>
      </c>
      <c r="AK403" s="112"/>
      <c r="AL403" s="78"/>
      <c r="AM403" s="148" t="str">
        <f t="shared" si="236"/>
        <v/>
      </c>
      <c r="AN403" s="47" t="str">
        <f t="shared" si="263"/>
        <v/>
      </c>
      <c r="AO403" s="48" t="str">
        <f>IF(ISBLANK(AP403),"",VLOOKUP(AN403,OutputOsiris!$A$9:$A$1008,1,FALSE))</f>
        <v/>
      </c>
      <c r="AP403" s="111"/>
      <c r="AQ403" s="78"/>
      <c r="AR403" s="148" t="str">
        <f t="shared" si="237"/>
        <v/>
      </c>
      <c r="AS403" s="47" t="str">
        <f t="shared" si="264"/>
        <v/>
      </c>
      <c r="AT403" s="48" t="str">
        <f>IF(ISBLANK(AU403),"",VLOOKUP(AS403,OutputOsiris!$A$9:$A$1008,1,FALSE))</f>
        <v/>
      </c>
      <c r="AU403" s="111"/>
      <c r="AV403" s="78"/>
      <c r="AW403" s="148" t="str">
        <f t="shared" si="238"/>
        <v/>
      </c>
      <c r="AX403" s="47" t="str">
        <f t="shared" si="265"/>
        <v/>
      </c>
      <c r="AY403" s="48" t="str">
        <f>IF(ISBLANK(AZ403),"",VLOOKUP(AX403,OutputOsiris!$A$9:$A$1008,1,FALSE))</f>
        <v/>
      </c>
      <c r="AZ403" s="111"/>
      <c r="BA403" s="78"/>
      <c r="BB403" s="148" t="str">
        <f t="shared" si="239"/>
        <v/>
      </c>
      <c r="BC403" s="47" t="str">
        <f t="shared" si="266"/>
        <v/>
      </c>
      <c r="BD403" s="48" t="str">
        <f>IF(ISBLANK(BE403),"",VLOOKUP(BC403,OutputOsiris!$A$9:$A$1008,1,FALSE))</f>
        <v/>
      </c>
      <c r="BE403" s="111"/>
      <c r="BF403" s="78"/>
      <c r="BG403" s="148" t="str">
        <f t="shared" si="240"/>
        <v/>
      </c>
      <c r="BH403" s="47" t="str">
        <f t="shared" si="267"/>
        <v/>
      </c>
      <c r="BI403" s="48" t="str">
        <f>IF(ISBLANK(BJ403),"",VLOOKUP(BH403,OutputOsiris!$A$9:$A$1008,1,FALSE))</f>
        <v/>
      </c>
      <c r="BJ403" s="111"/>
      <c r="BK403" s="78"/>
      <c r="BL403" s="148" t="str">
        <f t="shared" si="241"/>
        <v/>
      </c>
      <c r="BM403" s="47" t="str">
        <f t="shared" si="268"/>
        <v/>
      </c>
      <c r="BN403" s="48" t="str">
        <f>IF(ISBLANK(BO403),"",VLOOKUP(BM403,OutputOsiris!$A$9:$A$1008,1,FALSE))</f>
        <v/>
      </c>
      <c r="BO403" s="111"/>
      <c r="BP403" s="78"/>
      <c r="BQ403" s="148" t="str">
        <f t="shared" si="242"/>
        <v/>
      </c>
      <c r="BR403" s="47" t="str">
        <f t="shared" si="269"/>
        <v/>
      </c>
      <c r="BS403" s="48" t="str">
        <f>IF(ISBLANK(BT403),"",VLOOKUP(BR403,OutputOsiris!$A$9:$A$1008,1,FALSE))</f>
        <v/>
      </c>
      <c r="BT403" s="111"/>
      <c r="BU403" s="78"/>
      <c r="BV403" s="148" t="str">
        <f t="shared" si="243"/>
        <v/>
      </c>
      <c r="BW403" s="47" t="str">
        <f t="shared" si="270"/>
        <v/>
      </c>
      <c r="BX403" s="48" t="str">
        <f>IF(ISBLANK(BY403),"",VLOOKUP(BW403,OutputOsiris!$A$9:$A$1008,1,FALSE))</f>
        <v/>
      </c>
      <c r="BY403" s="111"/>
      <c r="BZ403" s="78"/>
      <c r="CA403" s="148" t="str">
        <f t="shared" si="244"/>
        <v/>
      </c>
    </row>
    <row r="404" spans="1:79" x14ac:dyDescent="0.2">
      <c r="A404" s="47" t="str">
        <f>IF($H$1="Score",IF(OutputOsiris!A404&lt;&gt;"9999999",OutputOsiris!A404,""),"")</f>
        <v/>
      </c>
      <c r="B404" s="76" t="str">
        <f t="shared" si="245"/>
        <v/>
      </c>
      <c r="C404" s="143" t="str">
        <f t="shared" si="246"/>
        <v/>
      </c>
      <c r="D404" s="47" t="str">
        <f>IF($H$1="Cijfer",IF(OutputOsiris!A404&lt;&gt;"9999999",OutputOsiris!A404,""),"")</f>
        <v/>
      </c>
      <c r="E404" s="76" t="str">
        <f t="shared" si="247"/>
        <v/>
      </c>
      <c r="F404" s="143" t="str">
        <f t="shared" si="248"/>
        <v/>
      </c>
      <c r="G404" s="47" t="str">
        <f>IF(ISBLANK(OutputOsiris!B404),"",OutputOsiris!B404)</f>
        <v/>
      </c>
      <c r="H404" s="47">
        <f>IF(AND($AG$7&gt;0,OutputOsiris!$A404&lt;&gt;"9999999"),VLOOKUP(OutputOsiris!A404,$AD$9:$AG$1008,4,FALSE),"")</f>
        <v>0</v>
      </c>
      <c r="I404" s="47">
        <f t="shared" si="249"/>
        <v>0</v>
      </c>
      <c r="J404" s="47">
        <f>IF(AND($AL$7&gt;0,OutputOsiris!$A404&lt;&gt;"9999999"),VLOOKUP(OutputOsiris!A404,$AI$9:$AL$1008,4,FALSE),"")</f>
        <v>0</v>
      </c>
      <c r="K404" s="47">
        <f t="shared" si="250"/>
        <v>0</v>
      </c>
      <c r="L404" s="47" t="str">
        <f>IF(AND($AQ$7&gt;0,OutputOsiris!$A404&lt;&gt;"9999999"),VLOOKUP(OutputOsiris!A404,$AN$9:$AQ$1008,4,FALSE),"")</f>
        <v/>
      </c>
      <c r="M404" s="47" t="str">
        <f t="shared" si="251"/>
        <v/>
      </c>
      <c r="N404" s="47" t="str">
        <f>IF(AND($AV$7&gt;0,OutputOsiris!$A404&lt;&gt;"9999999"),VLOOKUP(OutputOsiris!A404,$AS$9:$AV$1008,4,FALSE),"")</f>
        <v/>
      </c>
      <c r="O404" s="47" t="str">
        <f t="shared" si="252"/>
        <v/>
      </c>
      <c r="P404" s="47" t="str">
        <f>IF(AND($BA$7&gt;0,OutputOsiris!$A404&lt;&gt;"9999999"),VLOOKUP(OutputOsiris!A404,$AX$9:$BA$1008,4,FALSE),"")</f>
        <v/>
      </c>
      <c r="Q404" s="47" t="str">
        <f t="shared" si="253"/>
        <v/>
      </c>
      <c r="R404" s="47" t="str">
        <f>IF(AND($BF$7&gt;0,OutputOsiris!$A404&lt;&gt;"9999999"),VLOOKUP(OutputOsiris!A404,$BC$9:$BF$1008,4,FALSE),"")</f>
        <v/>
      </c>
      <c r="S404" s="47" t="str">
        <f t="shared" si="254"/>
        <v/>
      </c>
      <c r="T404" s="47" t="str">
        <f>IF(AND($BK$7&gt;0,OutputOsiris!$A404&lt;&gt;"9999999"),VLOOKUP(OutputOsiris!A404,$BH$9:$BK$1008,4,FALSE),"")</f>
        <v/>
      </c>
      <c r="U404" s="47" t="str">
        <f t="shared" si="255"/>
        <v/>
      </c>
      <c r="V404" s="47" t="str">
        <f>IF(AND($BP$7&gt;0,OutputOsiris!$A404&lt;&gt;"9999999"),VLOOKUP(OutputOsiris!A404,$BM$9:$BP$1008,4,FALSE),"")</f>
        <v/>
      </c>
      <c r="W404" s="47" t="str">
        <f t="shared" si="256"/>
        <v/>
      </c>
      <c r="X404" s="47" t="str">
        <f>IF(AND($BU$7&gt;0,OutputOsiris!$A404&lt;&gt;"9999999"),VLOOKUP(OutputOsiris!A404,$BR$9:$BU$1008,4,FALSE),"")</f>
        <v/>
      </c>
      <c r="Y404" s="47" t="str">
        <f t="shared" si="257"/>
        <v/>
      </c>
      <c r="Z404" s="47" t="str">
        <f>IF(AND($BZ$7&gt;0,OutputOsiris!$A404&lt;&gt;"9999999"),VLOOKUP(OutputOsiris!A404,$BW$9:$BZ$1008,4,FALSE),"")</f>
        <v/>
      </c>
      <c r="AA404" s="47" t="str">
        <f t="shared" si="258"/>
        <v/>
      </c>
      <c r="AB404" s="47">
        <f t="shared" si="259"/>
        <v>0</v>
      </c>
      <c r="AC404" s="47">
        <f t="shared" si="260"/>
        <v>0</v>
      </c>
      <c r="AD404" s="47" t="str">
        <f t="shared" si="261"/>
        <v/>
      </c>
      <c r="AE404" s="48" t="str">
        <f>IF(ISBLANK(AF404),"",VLOOKUP(AD404,OutputOsiris!$A$9:$A$1008,1,FALSE))</f>
        <v/>
      </c>
      <c r="AF404" s="111"/>
      <c r="AG404" s="78"/>
      <c r="AH404" s="148" t="str">
        <f t="shared" si="235"/>
        <v/>
      </c>
      <c r="AI404" s="47" t="str">
        <f t="shared" si="262"/>
        <v/>
      </c>
      <c r="AJ404" s="48" t="str">
        <f>IF(ISBLANK(AK404),"",VLOOKUP(AI404,OutputOsiris!$A$9:$A$1008,1,FALSE))</f>
        <v/>
      </c>
      <c r="AK404" s="112"/>
      <c r="AL404" s="78"/>
      <c r="AM404" s="148" t="str">
        <f t="shared" si="236"/>
        <v/>
      </c>
      <c r="AN404" s="47" t="str">
        <f t="shared" si="263"/>
        <v/>
      </c>
      <c r="AO404" s="48" t="str">
        <f>IF(ISBLANK(AP404),"",VLOOKUP(AN404,OutputOsiris!$A$9:$A$1008,1,FALSE))</f>
        <v/>
      </c>
      <c r="AP404" s="111"/>
      <c r="AQ404" s="78"/>
      <c r="AR404" s="148" t="str">
        <f t="shared" si="237"/>
        <v/>
      </c>
      <c r="AS404" s="47" t="str">
        <f t="shared" si="264"/>
        <v/>
      </c>
      <c r="AT404" s="48" t="str">
        <f>IF(ISBLANK(AU404),"",VLOOKUP(AS404,OutputOsiris!$A$9:$A$1008,1,FALSE))</f>
        <v/>
      </c>
      <c r="AU404" s="111"/>
      <c r="AV404" s="78"/>
      <c r="AW404" s="148" t="str">
        <f t="shared" si="238"/>
        <v/>
      </c>
      <c r="AX404" s="47" t="str">
        <f t="shared" si="265"/>
        <v/>
      </c>
      <c r="AY404" s="48" t="str">
        <f>IF(ISBLANK(AZ404),"",VLOOKUP(AX404,OutputOsiris!$A$9:$A$1008,1,FALSE))</f>
        <v/>
      </c>
      <c r="AZ404" s="111"/>
      <c r="BA404" s="78"/>
      <c r="BB404" s="148" t="str">
        <f t="shared" si="239"/>
        <v/>
      </c>
      <c r="BC404" s="47" t="str">
        <f t="shared" si="266"/>
        <v/>
      </c>
      <c r="BD404" s="48" t="str">
        <f>IF(ISBLANK(BE404),"",VLOOKUP(BC404,OutputOsiris!$A$9:$A$1008,1,FALSE))</f>
        <v/>
      </c>
      <c r="BE404" s="111"/>
      <c r="BF404" s="78"/>
      <c r="BG404" s="148" t="str">
        <f t="shared" si="240"/>
        <v/>
      </c>
      <c r="BH404" s="47" t="str">
        <f t="shared" si="267"/>
        <v/>
      </c>
      <c r="BI404" s="48" t="str">
        <f>IF(ISBLANK(BJ404),"",VLOOKUP(BH404,OutputOsiris!$A$9:$A$1008,1,FALSE))</f>
        <v/>
      </c>
      <c r="BJ404" s="111"/>
      <c r="BK404" s="78"/>
      <c r="BL404" s="148" t="str">
        <f t="shared" si="241"/>
        <v/>
      </c>
      <c r="BM404" s="47" t="str">
        <f t="shared" si="268"/>
        <v/>
      </c>
      <c r="BN404" s="48" t="str">
        <f>IF(ISBLANK(BO404),"",VLOOKUP(BM404,OutputOsiris!$A$9:$A$1008,1,FALSE))</f>
        <v/>
      </c>
      <c r="BO404" s="111"/>
      <c r="BP404" s="78"/>
      <c r="BQ404" s="148" t="str">
        <f t="shared" si="242"/>
        <v/>
      </c>
      <c r="BR404" s="47" t="str">
        <f t="shared" si="269"/>
        <v/>
      </c>
      <c r="BS404" s="48" t="str">
        <f>IF(ISBLANK(BT404),"",VLOOKUP(BR404,OutputOsiris!$A$9:$A$1008,1,FALSE))</f>
        <v/>
      </c>
      <c r="BT404" s="111"/>
      <c r="BU404" s="78"/>
      <c r="BV404" s="148" t="str">
        <f t="shared" si="243"/>
        <v/>
      </c>
      <c r="BW404" s="47" t="str">
        <f t="shared" si="270"/>
        <v/>
      </c>
      <c r="BX404" s="48" t="str">
        <f>IF(ISBLANK(BY404),"",VLOOKUP(BW404,OutputOsiris!$A$9:$A$1008,1,FALSE))</f>
        <v/>
      </c>
      <c r="BY404" s="111"/>
      <c r="BZ404" s="78"/>
      <c r="CA404" s="148" t="str">
        <f t="shared" si="244"/>
        <v/>
      </c>
    </row>
    <row r="405" spans="1:79" x14ac:dyDescent="0.2">
      <c r="A405" s="47" t="str">
        <f>IF($H$1="Score",IF(OutputOsiris!A405&lt;&gt;"9999999",OutputOsiris!A405,""),"")</f>
        <v/>
      </c>
      <c r="B405" s="76" t="str">
        <f t="shared" si="245"/>
        <v/>
      </c>
      <c r="C405" s="143" t="str">
        <f t="shared" si="246"/>
        <v/>
      </c>
      <c r="D405" s="47" t="str">
        <f>IF($H$1="Cijfer",IF(OutputOsiris!A405&lt;&gt;"9999999",OutputOsiris!A405,""),"")</f>
        <v/>
      </c>
      <c r="E405" s="76" t="str">
        <f t="shared" si="247"/>
        <v/>
      </c>
      <c r="F405" s="143" t="str">
        <f t="shared" si="248"/>
        <v/>
      </c>
      <c r="G405" s="47" t="str">
        <f>IF(ISBLANK(OutputOsiris!B405),"",OutputOsiris!B405)</f>
        <v/>
      </c>
      <c r="H405" s="47">
        <f>IF(AND($AG$7&gt;0,OutputOsiris!$A405&lt;&gt;"9999999"),VLOOKUP(OutputOsiris!A405,$AD$9:$AG$1008,4,FALSE),"")</f>
        <v>0</v>
      </c>
      <c r="I405" s="47">
        <f t="shared" si="249"/>
        <v>0</v>
      </c>
      <c r="J405" s="47">
        <f>IF(AND($AL$7&gt;0,OutputOsiris!$A405&lt;&gt;"9999999"),VLOOKUP(OutputOsiris!A405,$AI$9:$AL$1008,4,FALSE),"")</f>
        <v>0</v>
      </c>
      <c r="K405" s="47">
        <f t="shared" si="250"/>
        <v>0</v>
      </c>
      <c r="L405" s="47" t="str">
        <f>IF(AND($AQ$7&gt;0,OutputOsiris!$A405&lt;&gt;"9999999"),VLOOKUP(OutputOsiris!A405,$AN$9:$AQ$1008,4,FALSE),"")</f>
        <v/>
      </c>
      <c r="M405" s="47" t="str">
        <f t="shared" si="251"/>
        <v/>
      </c>
      <c r="N405" s="47" t="str">
        <f>IF(AND($AV$7&gt;0,OutputOsiris!$A405&lt;&gt;"9999999"),VLOOKUP(OutputOsiris!A405,$AS$9:$AV$1008,4,FALSE),"")</f>
        <v/>
      </c>
      <c r="O405" s="47" t="str">
        <f t="shared" si="252"/>
        <v/>
      </c>
      <c r="P405" s="47" t="str">
        <f>IF(AND($BA$7&gt;0,OutputOsiris!$A405&lt;&gt;"9999999"),VLOOKUP(OutputOsiris!A405,$AX$9:$BA$1008,4,FALSE),"")</f>
        <v/>
      </c>
      <c r="Q405" s="47" t="str">
        <f t="shared" si="253"/>
        <v/>
      </c>
      <c r="R405" s="47" t="str">
        <f>IF(AND($BF$7&gt;0,OutputOsiris!$A405&lt;&gt;"9999999"),VLOOKUP(OutputOsiris!A405,$BC$9:$BF$1008,4,FALSE),"")</f>
        <v/>
      </c>
      <c r="S405" s="47" t="str">
        <f t="shared" si="254"/>
        <v/>
      </c>
      <c r="T405" s="47" t="str">
        <f>IF(AND($BK$7&gt;0,OutputOsiris!$A405&lt;&gt;"9999999"),VLOOKUP(OutputOsiris!A405,$BH$9:$BK$1008,4,FALSE),"")</f>
        <v/>
      </c>
      <c r="U405" s="47" t="str">
        <f t="shared" si="255"/>
        <v/>
      </c>
      <c r="V405" s="47" t="str">
        <f>IF(AND($BP$7&gt;0,OutputOsiris!$A405&lt;&gt;"9999999"),VLOOKUP(OutputOsiris!A405,$BM$9:$BP$1008,4,FALSE),"")</f>
        <v/>
      </c>
      <c r="W405" s="47" t="str">
        <f t="shared" si="256"/>
        <v/>
      </c>
      <c r="X405" s="47" t="str">
        <f>IF(AND($BU$7&gt;0,OutputOsiris!$A405&lt;&gt;"9999999"),VLOOKUP(OutputOsiris!A405,$BR$9:$BU$1008,4,FALSE),"")</f>
        <v/>
      </c>
      <c r="Y405" s="47" t="str">
        <f t="shared" si="257"/>
        <v/>
      </c>
      <c r="Z405" s="47" t="str">
        <f>IF(AND($BZ$7&gt;0,OutputOsiris!$A405&lt;&gt;"9999999"),VLOOKUP(OutputOsiris!A405,$BW$9:$BZ$1008,4,FALSE),"")</f>
        <v/>
      </c>
      <c r="AA405" s="47" t="str">
        <f t="shared" si="258"/>
        <v/>
      </c>
      <c r="AB405" s="47">
        <f t="shared" si="259"/>
        <v>0</v>
      </c>
      <c r="AC405" s="47">
        <f t="shared" si="260"/>
        <v>0</v>
      </c>
      <c r="AD405" s="47" t="str">
        <f t="shared" si="261"/>
        <v/>
      </c>
      <c r="AE405" s="48" t="str">
        <f>IF(ISBLANK(AF405),"",VLOOKUP(AD405,OutputOsiris!$A$9:$A$1008,1,FALSE))</f>
        <v/>
      </c>
      <c r="AF405" s="111"/>
      <c r="AG405" s="78"/>
      <c r="AH405" s="148" t="str">
        <f t="shared" si="235"/>
        <v/>
      </c>
      <c r="AI405" s="47" t="str">
        <f t="shared" si="262"/>
        <v/>
      </c>
      <c r="AJ405" s="48" t="str">
        <f>IF(ISBLANK(AK405),"",VLOOKUP(AI405,OutputOsiris!$A$9:$A$1008,1,FALSE))</f>
        <v/>
      </c>
      <c r="AK405" s="112"/>
      <c r="AL405" s="78"/>
      <c r="AM405" s="148" t="str">
        <f t="shared" si="236"/>
        <v/>
      </c>
      <c r="AN405" s="47" t="str">
        <f t="shared" si="263"/>
        <v/>
      </c>
      <c r="AO405" s="48" t="str">
        <f>IF(ISBLANK(AP405),"",VLOOKUP(AN405,OutputOsiris!$A$9:$A$1008,1,FALSE))</f>
        <v/>
      </c>
      <c r="AP405" s="111"/>
      <c r="AQ405" s="78"/>
      <c r="AR405" s="148" t="str">
        <f t="shared" si="237"/>
        <v/>
      </c>
      <c r="AS405" s="47" t="str">
        <f t="shared" si="264"/>
        <v/>
      </c>
      <c r="AT405" s="48" t="str">
        <f>IF(ISBLANK(AU405),"",VLOOKUP(AS405,OutputOsiris!$A$9:$A$1008,1,FALSE))</f>
        <v/>
      </c>
      <c r="AU405" s="111"/>
      <c r="AV405" s="78"/>
      <c r="AW405" s="148" t="str">
        <f t="shared" si="238"/>
        <v/>
      </c>
      <c r="AX405" s="47" t="str">
        <f t="shared" si="265"/>
        <v/>
      </c>
      <c r="AY405" s="48" t="str">
        <f>IF(ISBLANK(AZ405),"",VLOOKUP(AX405,OutputOsiris!$A$9:$A$1008,1,FALSE))</f>
        <v/>
      </c>
      <c r="AZ405" s="111"/>
      <c r="BA405" s="78"/>
      <c r="BB405" s="148" t="str">
        <f t="shared" si="239"/>
        <v/>
      </c>
      <c r="BC405" s="47" t="str">
        <f t="shared" si="266"/>
        <v/>
      </c>
      <c r="BD405" s="48" t="str">
        <f>IF(ISBLANK(BE405),"",VLOOKUP(BC405,OutputOsiris!$A$9:$A$1008,1,FALSE))</f>
        <v/>
      </c>
      <c r="BE405" s="111"/>
      <c r="BF405" s="78"/>
      <c r="BG405" s="148" t="str">
        <f t="shared" si="240"/>
        <v/>
      </c>
      <c r="BH405" s="47" t="str">
        <f t="shared" si="267"/>
        <v/>
      </c>
      <c r="BI405" s="48" t="str">
        <f>IF(ISBLANK(BJ405),"",VLOOKUP(BH405,OutputOsiris!$A$9:$A$1008,1,FALSE))</f>
        <v/>
      </c>
      <c r="BJ405" s="111"/>
      <c r="BK405" s="78"/>
      <c r="BL405" s="148" t="str">
        <f t="shared" si="241"/>
        <v/>
      </c>
      <c r="BM405" s="47" t="str">
        <f t="shared" si="268"/>
        <v/>
      </c>
      <c r="BN405" s="48" t="str">
        <f>IF(ISBLANK(BO405),"",VLOOKUP(BM405,OutputOsiris!$A$9:$A$1008,1,FALSE))</f>
        <v/>
      </c>
      <c r="BO405" s="111"/>
      <c r="BP405" s="78"/>
      <c r="BQ405" s="148" t="str">
        <f t="shared" si="242"/>
        <v/>
      </c>
      <c r="BR405" s="47" t="str">
        <f t="shared" si="269"/>
        <v/>
      </c>
      <c r="BS405" s="48" t="str">
        <f>IF(ISBLANK(BT405),"",VLOOKUP(BR405,OutputOsiris!$A$9:$A$1008,1,FALSE))</f>
        <v/>
      </c>
      <c r="BT405" s="111"/>
      <c r="BU405" s="78"/>
      <c r="BV405" s="148" t="str">
        <f t="shared" si="243"/>
        <v/>
      </c>
      <c r="BW405" s="47" t="str">
        <f t="shared" si="270"/>
        <v/>
      </c>
      <c r="BX405" s="48" t="str">
        <f>IF(ISBLANK(BY405),"",VLOOKUP(BW405,OutputOsiris!$A$9:$A$1008,1,FALSE))</f>
        <v/>
      </c>
      <c r="BY405" s="111"/>
      <c r="BZ405" s="78"/>
      <c r="CA405" s="148" t="str">
        <f t="shared" si="244"/>
        <v/>
      </c>
    </row>
    <row r="406" spans="1:79" x14ac:dyDescent="0.2">
      <c r="A406" s="47" t="str">
        <f>IF($H$1="Score",IF(OutputOsiris!A406&lt;&gt;"9999999",OutputOsiris!A406,""),"")</f>
        <v/>
      </c>
      <c r="B406" s="76" t="str">
        <f t="shared" si="245"/>
        <v/>
      </c>
      <c r="C406" s="143" t="str">
        <f t="shared" si="246"/>
        <v/>
      </c>
      <c r="D406" s="47" t="str">
        <f>IF($H$1="Cijfer",IF(OutputOsiris!A406&lt;&gt;"9999999",OutputOsiris!A406,""),"")</f>
        <v/>
      </c>
      <c r="E406" s="76" t="str">
        <f t="shared" si="247"/>
        <v/>
      </c>
      <c r="F406" s="143" t="str">
        <f t="shared" si="248"/>
        <v/>
      </c>
      <c r="G406" s="47" t="str">
        <f>IF(ISBLANK(OutputOsiris!B406),"",OutputOsiris!B406)</f>
        <v/>
      </c>
      <c r="H406" s="47">
        <f>IF(AND($AG$7&gt;0,OutputOsiris!$A406&lt;&gt;"9999999"),VLOOKUP(OutputOsiris!A406,$AD$9:$AG$1008,4,FALSE),"")</f>
        <v>0</v>
      </c>
      <c r="I406" s="47">
        <f t="shared" si="249"/>
        <v>0</v>
      </c>
      <c r="J406" s="47">
        <f>IF(AND($AL$7&gt;0,OutputOsiris!$A406&lt;&gt;"9999999"),VLOOKUP(OutputOsiris!A406,$AI$9:$AL$1008,4,FALSE),"")</f>
        <v>0</v>
      </c>
      <c r="K406" s="47">
        <f t="shared" si="250"/>
        <v>0</v>
      </c>
      <c r="L406" s="47" t="str">
        <f>IF(AND($AQ$7&gt;0,OutputOsiris!$A406&lt;&gt;"9999999"),VLOOKUP(OutputOsiris!A406,$AN$9:$AQ$1008,4,FALSE),"")</f>
        <v/>
      </c>
      <c r="M406" s="47" t="str">
        <f t="shared" si="251"/>
        <v/>
      </c>
      <c r="N406" s="47" t="str">
        <f>IF(AND($AV$7&gt;0,OutputOsiris!$A406&lt;&gt;"9999999"),VLOOKUP(OutputOsiris!A406,$AS$9:$AV$1008,4,FALSE),"")</f>
        <v/>
      </c>
      <c r="O406" s="47" t="str">
        <f t="shared" si="252"/>
        <v/>
      </c>
      <c r="P406" s="47" t="str">
        <f>IF(AND($BA$7&gt;0,OutputOsiris!$A406&lt;&gt;"9999999"),VLOOKUP(OutputOsiris!A406,$AX$9:$BA$1008,4,FALSE),"")</f>
        <v/>
      </c>
      <c r="Q406" s="47" t="str">
        <f t="shared" si="253"/>
        <v/>
      </c>
      <c r="R406" s="47" t="str">
        <f>IF(AND($BF$7&gt;0,OutputOsiris!$A406&lt;&gt;"9999999"),VLOOKUP(OutputOsiris!A406,$BC$9:$BF$1008,4,FALSE),"")</f>
        <v/>
      </c>
      <c r="S406" s="47" t="str">
        <f t="shared" si="254"/>
        <v/>
      </c>
      <c r="T406" s="47" t="str">
        <f>IF(AND($BK$7&gt;0,OutputOsiris!$A406&lt;&gt;"9999999"),VLOOKUP(OutputOsiris!A406,$BH$9:$BK$1008,4,FALSE),"")</f>
        <v/>
      </c>
      <c r="U406" s="47" t="str">
        <f t="shared" si="255"/>
        <v/>
      </c>
      <c r="V406" s="47" t="str">
        <f>IF(AND($BP$7&gt;0,OutputOsiris!$A406&lt;&gt;"9999999"),VLOOKUP(OutputOsiris!A406,$BM$9:$BP$1008,4,FALSE),"")</f>
        <v/>
      </c>
      <c r="W406" s="47" t="str">
        <f t="shared" si="256"/>
        <v/>
      </c>
      <c r="X406" s="47" t="str">
        <f>IF(AND($BU$7&gt;0,OutputOsiris!$A406&lt;&gt;"9999999"),VLOOKUP(OutputOsiris!A406,$BR$9:$BU$1008,4,FALSE),"")</f>
        <v/>
      </c>
      <c r="Y406" s="47" t="str">
        <f t="shared" si="257"/>
        <v/>
      </c>
      <c r="Z406" s="47" t="str">
        <f>IF(AND($BZ$7&gt;0,OutputOsiris!$A406&lt;&gt;"9999999"),VLOOKUP(OutputOsiris!A406,$BW$9:$BZ$1008,4,FALSE),"")</f>
        <v/>
      </c>
      <c r="AA406" s="47" t="str">
        <f t="shared" si="258"/>
        <v/>
      </c>
      <c r="AB406" s="47">
        <f t="shared" si="259"/>
        <v>0</v>
      </c>
      <c r="AC406" s="47">
        <f t="shared" si="260"/>
        <v>0</v>
      </c>
      <c r="AD406" s="47" t="str">
        <f t="shared" si="261"/>
        <v/>
      </c>
      <c r="AE406" s="48" t="str">
        <f>IF(ISBLANK(AF406),"",VLOOKUP(AD406,OutputOsiris!$A$9:$A$1008,1,FALSE))</f>
        <v/>
      </c>
      <c r="AF406" s="111"/>
      <c r="AG406" s="78"/>
      <c r="AH406" s="148" t="str">
        <f t="shared" si="235"/>
        <v/>
      </c>
      <c r="AI406" s="47" t="str">
        <f t="shared" si="262"/>
        <v/>
      </c>
      <c r="AJ406" s="48" t="str">
        <f>IF(ISBLANK(AK406),"",VLOOKUP(AI406,OutputOsiris!$A$9:$A$1008,1,FALSE))</f>
        <v/>
      </c>
      <c r="AK406" s="112"/>
      <c r="AL406" s="78"/>
      <c r="AM406" s="148" t="str">
        <f t="shared" si="236"/>
        <v/>
      </c>
      <c r="AN406" s="47" t="str">
        <f t="shared" si="263"/>
        <v/>
      </c>
      <c r="AO406" s="48" t="str">
        <f>IF(ISBLANK(AP406),"",VLOOKUP(AN406,OutputOsiris!$A$9:$A$1008,1,FALSE))</f>
        <v/>
      </c>
      <c r="AP406" s="111"/>
      <c r="AQ406" s="78"/>
      <c r="AR406" s="148" t="str">
        <f t="shared" si="237"/>
        <v/>
      </c>
      <c r="AS406" s="47" t="str">
        <f t="shared" si="264"/>
        <v/>
      </c>
      <c r="AT406" s="48" t="str">
        <f>IF(ISBLANK(AU406),"",VLOOKUP(AS406,OutputOsiris!$A$9:$A$1008,1,FALSE))</f>
        <v/>
      </c>
      <c r="AU406" s="111"/>
      <c r="AV406" s="78"/>
      <c r="AW406" s="148" t="str">
        <f t="shared" si="238"/>
        <v/>
      </c>
      <c r="AX406" s="47" t="str">
        <f t="shared" si="265"/>
        <v/>
      </c>
      <c r="AY406" s="48" t="str">
        <f>IF(ISBLANK(AZ406),"",VLOOKUP(AX406,OutputOsiris!$A$9:$A$1008,1,FALSE))</f>
        <v/>
      </c>
      <c r="AZ406" s="111"/>
      <c r="BA406" s="78"/>
      <c r="BB406" s="148" t="str">
        <f t="shared" si="239"/>
        <v/>
      </c>
      <c r="BC406" s="47" t="str">
        <f t="shared" si="266"/>
        <v/>
      </c>
      <c r="BD406" s="48" t="str">
        <f>IF(ISBLANK(BE406),"",VLOOKUP(BC406,OutputOsiris!$A$9:$A$1008,1,FALSE))</f>
        <v/>
      </c>
      <c r="BE406" s="111"/>
      <c r="BF406" s="78"/>
      <c r="BG406" s="148" t="str">
        <f t="shared" si="240"/>
        <v/>
      </c>
      <c r="BH406" s="47" t="str">
        <f t="shared" si="267"/>
        <v/>
      </c>
      <c r="BI406" s="48" t="str">
        <f>IF(ISBLANK(BJ406),"",VLOOKUP(BH406,OutputOsiris!$A$9:$A$1008,1,FALSE))</f>
        <v/>
      </c>
      <c r="BJ406" s="111"/>
      <c r="BK406" s="78"/>
      <c r="BL406" s="148" t="str">
        <f t="shared" si="241"/>
        <v/>
      </c>
      <c r="BM406" s="47" t="str">
        <f t="shared" si="268"/>
        <v/>
      </c>
      <c r="BN406" s="48" t="str">
        <f>IF(ISBLANK(BO406),"",VLOOKUP(BM406,OutputOsiris!$A$9:$A$1008,1,FALSE))</f>
        <v/>
      </c>
      <c r="BO406" s="111"/>
      <c r="BP406" s="78"/>
      <c r="BQ406" s="148" t="str">
        <f t="shared" si="242"/>
        <v/>
      </c>
      <c r="BR406" s="47" t="str">
        <f t="shared" si="269"/>
        <v/>
      </c>
      <c r="BS406" s="48" t="str">
        <f>IF(ISBLANK(BT406),"",VLOOKUP(BR406,OutputOsiris!$A$9:$A$1008,1,FALSE))</f>
        <v/>
      </c>
      <c r="BT406" s="111"/>
      <c r="BU406" s="78"/>
      <c r="BV406" s="148" t="str">
        <f t="shared" si="243"/>
        <v/>
      </c>
      <c r="BW406" s="47" t="str">
        <f t="shared" si="270"/>
        <v/>
      </c>
      <c r="BX406" s="48" t="str">
        <f>IF(ISBLANK(BY406),"",VLOOKUP(BW406,OutputOsiris!$A$9:$A$1008,1,FALSE))</f>
        <v/>
      </c>
      <c r="BY406" s="111"/>
      <c r="BZ406" s="78"/>
      <c r="CA406" s="148" t="str">
        <f t="shared" si="244"/>
        <v/>
      </c>
    </row>
    <row r="407" spans="1:79" x14ac:dyDescent="0.2">
      <c r="A407" s="47" t="str">
        <f>IF($H$1="Score",IF(OutputOsiris!A407&lt;&gt;"9999999",OutputOsiris!A407,""),"")</f>
        <v/>
      </c>
      <c r="B407" s="76" t="str">
        <f t="shared" si="245"/>
        <v/>
      </c>
      <c r="C407" s="143" t="str">
        <f t="shared" si="246"/>
        <v/>
      </c>
      <c r="D407" s="47" t="str">
        <f>IF($H$1="Cijfer",IF(OutputOsiris!A407&lt;&gt;"9999999",OutputOsiris!A407,""),"")</f>
        <v/>
      </c>
      <c r="E407" s="76" t="str">
        <f t="shared" si="247"/>
        <v/>
      </c>
      <c r="F407" s="143" t="str">
        <f t="shared" si="248"/>
        <v/>
      </c>
      <c r="G407" s="47" t="str">
        <f>IF(ISBLANK(OutputOsiris!B407),"",OutputOsiris!B407)</f>
        <v/>
      </c>
      <c r="H407" s="47">
        <f>IF(AND($AG$7&gt;0,OutputOsiris!$A407&lt;&gt;"9999999"),VLOOKUP(OutputOsiris!A407,$AD$9:$AG$1008,4,FALSE),"")</f>
        <v>0</v>
      </c>
      <c r="I407" s="47">
        <f t="shared" si="249"/>
        <v>0</v>
      </c>
      <c r="J407" s="47">
        <f>IF(AND($AL$7&gt;0,OutputOsiris!$A407&lt;&gt;"9999999"),VLOOKUP(OutputOsiris!A407,$AI$9:$AL$1008,4,FALSE),"")</f>
        <v>0</v>
      </c>
      <c r="K407" s="47">
        <f t="shared" si="250"/>
        <v>0</v>
      </c>
      <c r="L407" s="47" t="str">
        <f>IF(AND($AQ$7&gt;0,OutputOsiris!$A407&lt;&gt;"9999999"),VLOOKUP(OutputOsiris!A407,$AN$9:$AQ$1008,4,FALSE),"")</f>
        <v/>
      </c>
      <c r="M407" s="47" t="str">
        <f t="shared" si="251"/>
        <v/>
      </c>
      <c r="N407" s="47" t="str">
        <f>IF(AND($AV$7&gt;0,OutputOsiris!$A407&lt;&gt;"9999999"),VLOOKUP(OutputOsiris!A407,$AS$9:$AV$1008,4,FALSE),"")</f>
        <v/>
      </c>
      <c r="O407" s="47" t="str">
        <f t="shared" si="252"/>
        <v/>
      </c>
      <c r="P407" s="47" t="str">
        <f>IF(AND($BA$7&gt;0,OutputOsiris!$A407&lt;&gt;"9999999"),VLOOKUP(OutputOsiris!A407,$AX$9:$BA$1008,4,FALSE),"")</f>
        <v/>
      </c>
      <c r="Q407" s="47" t="str">
        <f t="shared" si="253"/>
        <v/>
      </c>
      <c r="R407" s="47" t="str">
        <f>IF(AND($BF$7&gt;0,OutputOsiris!$A407&lt;&gt;"9999999"),VLOOKUP(OutputOsiris!A407,$BC$9:$BF$1008,4,FALSE),"")</f>
        <v/>
      </c>
      <c r="S407" s="47" t="str">
        <f t="shared" si="254"/>
        <v/>
      </c>
      <c r="T407" s="47" t="str">
        <f>IF(AND($BK$7&gt;0,OutputOsiris!$A407&lt;&gt;"9999999"),VLOOKUP(OutputOsiris!A407,$BH$9:$BK$1008,4,FALSE),"")</f>
        <v/>
      </c>
      <c r="U407" s="47" t="str">
        <f t="shared" si="255"/>
        <v/>
      </c>
      <c r="V407" s="47" t="str">
        <f>IF(AND($BP$7&gt;0,OutputOsiris!$A407&lt;&gt;"9999999"),VLOOKUP(OutputOsiris!A407,$BM$9:$BP$1008,4,FALSE),"")</f>
        <v/>
      </c>
      <c r="W407" s="47" t="str">
        <f t="shared" si="256"/>
        <v/>
      </c>
      <c r="X407" s="47" t="str">
        <f>IF(AND($BU$7&gt;0,OutputOsiris!$A407&lt;&gt;"9999999"),VLOOKUP(OutputOsiris!A407,$BR$9:$BU$1008,4,FALSE),"")</f>
        <v/>
      </c>
      <c r="Y407" s="47" t="str">
        <f t="shared" si="257"/>
        <v/>
      </c>
      <c r="Z407" s="47" t="str">
        <f>IF(AND($BZ$7&gt;0,OutputOsiris!$A407&lt;&gt;"9999999"),VLOOKUP(OutputOsiris!A407,$BW$9:$BZ$1008,4,FALSE),"")</f>
        <v/>
      </c>
      <c r="AA407" s="47" t="str">
        <f t="shared" si="258"/>
        <v/>
      </c>
      <c r="AB407" s="47">
        <f t="shared" si="259"/>
        <v>0</v>
      </c>
      <c r="AC407" s="47">
        <f t="shared" si="260"/>
        <v>0</v>
      </c>
      <c r="AD407" s="47" t="str">
        <f t="shared" si="261"/>
        <v/>
      </c>
      <c r="AE407" s="48" t="str">
        <f>IF(ISBLANK(AF407),"",VLOOKUP(AD407,OutputOsiris!$A$9:$A$1008,1,FALSE))</f>
        <v/>
      </c>
      <c r="AF407" s="111"/>
      <c r="AG407" s="78"/>
      <c r="AH407" s="148" t="str">
        <f t="shared" si="235"/>
        <v/>
      </c>
      <c r="AI407" s="47" t="str">
        <f t="shared" si="262"/>
        <v/>
      </c>
      <c r="AJ407" s="48" t="str">
        <f>IF(ISBLANK(AK407),"",VLOOKUP(AI407,OutputOsiris!$A$9:$A$1008,1,FALSE))</f>
        <v/>
      </c>
      <c r="AK407" s="112"/>
      <c r="AL407" s="78"/>
      <c r="AM407" s="148" t="str">
        <f t="shared" si="236"/>
        <v/>
      </c>
      <c r="AN407" s="47" t="str">
        <f t="shared" si="263"/>
        <v/>
      </c>
      <c r="AO407" s="48" t="str">
        <f>IF(ISBLANK(AP407),"",VLOOKUP(AN407,OutputOsiris!$A$9:$A$1008,1,FALSE))</f>
        <v/>
      </c>
      <c r="AP407" s="111"/>
      <c r="AQ407" s="78"/>
      <c r="AR407" s="148" t="str">
        <f t="shared" si="237"/>
        <v/>
      </c>
      <c r="AS407" s="47" t="str">
        <f t="shared" si="264"/>
        <v/>
      </c>
      <c r="AT407" s="48" t="str">
        <f>IF(ISBLANK(AU407),"",VLOOKUP(AS407,OutputOsiris!$A$9:$A$1008,1,FALSE))</f>
        <v/>
      </c>
      <c r="AU407" s="111"/>
      <c r="AV407" s="78"/>
      <c r="AW407" s="148" t="str">
        <f t="shared" si="238"/>
        <v/>
      </c>
      <c r="AX407" s="47" t="str">
        <f t="shared" si="265"/>
        <v/>
      </c>
      <c r="AY407" s="48" t="str">
        <f>IF(ISBLANK(AZ407),"",VLOOKUP(AX407,OutputOsiris!$A$9:$A$1008,1,FALSE))</f>
        <v/>
      </c>
      <c r="AZ407" s="111"/>
      <c r="BA407" s="78"/>
      <c r="BB407" s="148" t="str">
        <f t="shared" si="239"/>
        <v/>
      </c>
      <c r="BC407" s="47" t="str">
        <f t="shared" si="266"/>
        <v/>
      </c>
      <c r="BD407" s="48" t="str">
        <f>IF(ISBLANK(BE407),"",VLOOKUP(BC407,OutputOsiris!$A$9:$A$1008,1,FALSE))</f>
        <v/>
      </c>
      <c r="BE407" s="111"/>
      <c r="BF407" s="78"/>
      <c r="BG407" s="148" t="str">
        <f t="shared" si="240"/>
        <v/>
      </c>
      <c r="BH407" s="47" t="str">
        <f t="shared" si="267"/>
        <v/>
      </c>
      <c r="BI407" s="48" t="str">
        <f>IF(ISBLANK(BJ407),"",VLOOKUP(BH407,OutputOsiris!$A$9:$A$1008,1,FALSE))</f>
        <v/>
      </c>
      <c r="BJ407" s="111"/>
      <c r="BK407" s="78"/>
      <c r="BL407" s="148" t="str">
        <f t="shared" si="241"/>
        <v/>
      </c>
      <c r="BM407" s="47" t="str">
        <f t="shared" si="268"/>
        <v/>
      </c>
      <c r="BN407" s="48" t="str">
        <f>IF(ISBLANK(BO407),"",VLOOKUP(BM407,OutputOsiris!$A$9:$A$1008,1,FALSE))</f>
        <v/>
      </c>
      <c r="BO407" s="111"/>
      <c r="BP407" s="78"/>
      <c r="BQ407" s="148" t="str">
        <f t="shared" si="242"/>
        <v/>
      </c>
      <c r="BR407" s="47" t="str">
        <f t="shared" si="269"/>
        <v/>
      </c>
      <c r="BS407" s="48" t="str">
        <f>IF(ISBLANK(BT407),"",VLOOKUP(BR407,OutputOsiris!$A$9:$A$1008,1,FALSE))</f>
        <v/>
      </c>
      <c r="BT407" s="111"/>
      <c r="BU407" s="78"/>
      <c r="BV407" s="148" t="str">
        <f t="shared" si="243"/>
        <v/>
      </c>
      <c r="BW407" s="47" t="str">
        <f t="shared" si="270"/>
        <v/>
      </c>
      <c r="BX407" s="48" t="str">
        <f>IF(ISBLANK(BY407),"",VLOOKUP(BW407,OutputOsiris!$A$9:$A$1008,1,FALSE))</f>
        <v/>
      </c>
      <c r="BY407" s="111"/>
      <c r="BZ407" s="78"/>
      <c r="CA407" s="148" t="str">
        <f t="shared" si="244"/>
        <v/>
      </c>
    </row>
    <row r="408" spans="1:79" x14ac:dyDescent="0.2">
      <c r="A408" s="47" t="str">
        <f>IF($H$1="Score",IF(OutputOsiris!A408&lt;&gt;"9999999",OutputOsiris!A408,""),"")</f>
        <v/>
      </c>
      <c r="B408" s="76" t="str">
        <f t="shared" si="245"/>
        <v/>
      </c>
      <c r="C408" s="143" t="str">
        <f t="shared" si="246"/>
        <v/>
      </c>
      <c r="D408" s="47" t="str">
        <f>IF($H$1="Cijfer",IF(OutputOsiris!A408&lt;&gt;"9999999",OutputOsiris!A408,""),"")</f>
        <v/>
      </c>
      <c r="E408" s="76" t="str">
        <f t="shared" si="247"/>
        <v/>
      </c>
      <c r="F408" s="143" t="str">
        <f t="shared" si="248"/>
        <v/>
      </c>
      <c r="G408" s="47" t="str">
        <f>IF(ISBLANK(OutputOsiris!B408),"",OutputOsiris!B408)</f>
        <v/>
      </c>
      <c r="H408" s="47">
        <f>IF(AND($AG$7&gt;0,OutputOsiris!$A408&lt;&gt;"9999999"),VLOOKUP(OutputOsiris!A408,$AD$9:$AG$1008,4,FALSE),"")</f>
        <v>0</v>
      </c>
      <c r="I408" s="47">
        <f t="shared" si="249"/>
        <v>0</v>
      </c>
      <c r="J408" s="47">
        <f>IF(AND($AL$7&gt;0,OutputOsiris!$A408&lt;&gt;"9999999"),VLOOKUP(OutputOsiris!A408,$AI$9:$AL$1008,4,FALSE),"")</f>
        <v>0</v>
      </c>
      <c r="K408" s="47">
        <f t="shared" si="250"/>
        <v>0</v>
      </c>
      <c r="L408" s="47" t="str">
        <f>IF(AND($AQ$7&gt;0,OutputOsiris!$A408&lt;&gt;"9999999"),VLOOKUP(OutputOsiris!A408,$AN$9:$AQ$1008,4,FALSE),"")</f>
        <v/>
      </c>
      <c r="M408" s="47" t="str">
        <f t="shared" si="251"/>
        <v/>
      </c>
      <c r="N408" s="47" t="str">
        <f>IF(AND($AV$7&gt;0,OutputOsiris!$A408&lt;&gt;"9999999"),VLOOKUP(OutputOsiris!A408,$AS$9:$AV$1008,4,FALSE),"")</f>
        <v/>
      </c>
      <c r="O408" s="47" t="str">
        <f t="shared" si="252"/>
        <v/>
      </c>
      <c r="P408" s="47" t="str">
        <f>IF(AND($BA$7&gt;0,OutputOsiris!$A408&lt;&gt;"9999999"),VLOOKUP(OutputOsiris!A408,$AX$9:$BA$1008,4,FALSE),"")</f>
        <v/>
      </c>
      <c r="Q408" s="47" t="str">
        <f t="shared" si="253"/>
        <v/>
      </c>
      <c r="R408" s="47" t="str">
        <f>IF(AND($BF$7&gt;0,OutputOsiris!$A408&lt;&gt;"9999999"),VLOOKUP(OutputOsiris!A408,$BC$9:$BF$1008,4,FALSE),"")</f>
        <v/>
      </c>
      <c r="S408" s="47" t="str">
        <f t="shared" si="254"/>
        <v/>
      </c>
      <c r="T408" s="47" t="str">
        <f>IF(AND($BK$7&gt;0,OutputOsiris!$A408&lt;&gt;"9999999"),VLOOKUP(OutputOsiris!A408,$BH$9:$BK$1008,4,FALSE),"")</f>
        <v/>
      </c>
      <c r="U408" s="47" t="str">
        <f t="shared" si="255"/>
        <v/>
      </c>
      <c r="V408" s="47" t="str">
        <f>IF(AND($BP$7&gt;0,OutputOsiris!$A408&lt;&gt;"9999999"),VLOOKUP(OutputOsiris!A408,$BM$9:$BP$1008,4,FALSE),"")</f>
        <v/>
      </c>
      <c r="W408" s="47" t="str">
        <f t="shared" si="256"/>
        <v/>
      </c>
      <c r="X408" s="47" t="str">
        <f>IF(AND($BU$7&gt;0,OutputOsiris!$A408&lt;&gt;"9999999"),VLOOKUP(OutputOsiris!A408,$BR$9:$BU$1008,4,FALSE),"")</f>
        <v/>
      </c>
      <c r="Y408" s="47" t="str">
        <f t="shared" si="257"/>
        <v/>
      </c>
      <c r="Z408" s="47" t="str">
        <f>IF(AND($BZ$7&gt;0,OutputOsiris!$A408&lt;&gt;"9999999"),VLOOKUP(OutputOsiris!A408,$BW$9:$BZ$1008,4,FALSE),"")</f>
        <v/>
      </c>
      <c r="AA408" s="47" t="str">
        <f t="shared" si="258"/>
        <v/>
      </c>
      <c r="AB408" s="47">
        <f t="shared" si="259"/>
        <v>0</v>
      </c>
      <c r="AC408" s="47">
        <f t="shared" si="260"/>
        <v>0</v>
      </c>
      <c r="AD408" s="47" t="str">
        <f t="shared" si="261"/>
        <v/>
      </c>
      <c r="AE408" s="48" t="str">
        <f>IF(ISBLANK(AF408),"",VLOOKUP(AD408,OutputOsiris!$A$9:$A$1008,1,FALSE))</f>
        <v/>
      </c>
      <c r="AF408" s="111"/>
      <c r="AG408" s="78"/>
      <c r="AH408" s="148" t="str">
        <f t="shared" si="235"/>
        <v/>
      </c>
      <c r="AI408" s="47" t="str">
        <f t="shared" si="262"/>
        <v/>
      </c>
      <c r="AJ408" s="48" t="str">
        <f>IF(ISBLANK(AK408),"",VLOOKUP(AI408,OutputOsiris!$A$9:$A$1008,1,FALSE))</f>
        <v/>
      </c>
      <c r="AK408" s="112"/>
      <c r="AL408" s="78"/>
      <c r="AM408" s="148" t="str">
        <f t="shared" si="236"/>
        <v/>
      </c>
      <c r="AN408" s="47" t="str">
        <f t="shared" si="263"/>
        <v/>
      </c>
      <c r="AO408" s="48" t="str">
        <f>IF(ISBLANK(AP408),"",VLOOKUP(AN408,OutputOsiris!$A$9:$A$1008,1,FALSE))</f>
        <v/>
      </c>
      <c r="AP408" s="111"/>
      <c r="AQ408" s="78"/>
      <c r="AR408" s="148" t="str">
        <f t="shared" si="237"/>
        <v/>
      </c>
      <c r="AS408" s="47" t="str">
        <f t="shared" si="264"/>
        <v/>
      </c>
      <c r="AT408" s="48" t="str">
        <f>IF(ISBLANK(AU408),"",VLOOKUP(AS408,OutputOsiris!$A$9:$A$1008,1,FALSE))</f>
        <v/>
      </c>
      <c r="AU408" s="111"/>
      <c r="AV408" s="78"/>
      <c r="AW408" s="148" t="str">
        <f t="shared" si="238"/>
        <v/>
      </c>
      <c r="AX408" s="47" t="str">
        <f t="shared" si="265"/>
        <v/>
      </c>
      <c r="AY408" s="48" t="str">
        <f>IF(ISBLANK(AZ408),"",VLOOKUP(AX408,OutputOsiris!$A$9:$A$1008,1,FALSE))</f>
        <v/>
      </c>
      <c r="AZ408" s="111"/>
      <c r="BA408" s="78"/>
      <c r="BB408" s="148" t="str">
        <f t="shared" si="239"/>
        <v/>
      </c>
      <c r="BC408" s="47" t="str">
        <f t="shared" si="266"/>
        <v/>
      </c>
      <c r="BD408" s="48" t="str">
        <f>IF(ISBLANK(BE408),"",VLOOKUP(BC408,OutputOsiris!$A$9:$A$1008,1,FALSE))</f>
        <v/>
      </c>
      <c r="BE408" s="111"/>
      <c r="BF408" s="78"/>
      <c r="BG408" s="148" t="str">
        <f t="shared" si="240"/>
        <v/>
      </c>
      <c r="BH408" s="47" t="str">
        <f t="shared" si="267"/>
        <v/>
      </c>
      <c r="BI408" s="48" t="str">
        <f>IF(ISBLANK(BJ408),"",VLOOKUP(BH408,OutputOsiris!$A$9:$A$1008,1,FALSE))</f>
        <v/>
      </c>
      <c r="BJ408" s="111"/>
      <c r="BK408" s="78"/>
      <c r="BL408" s="148" t="str">
        <f t="shared" si="241"/>
        <v/>
      </c>
      <c r="BM408" s="47" t="str">
        <f t="shared" si="268"/>
        <v/>
      </c>
      <c r="BN408" s="48" t="str">
        <f>IF(ISBLANK(BO408),"",VLOOKUP(BM408,OutputOsiris!$A$9:$A$1008,1,FALSE))</f>
        <v/>
      </c>
      <c r="BO408" s="111"/>
      <c r="BP408" s="78"/>
      <c r="BQ408" s="148" t="str">
        <f t="shared" si="242"/>
        <v/>
      </c>
      <c r="BR408" s="47" t="str">
        <f t="shared" si="269"/>
        <v/>
      </c>
      <c r="BS408" s="48" t="str">
        <f>IF(ISBLANK(BT408),"",VLOOKUP(BR408,OutputOsiris!$A$9:$A$1008,1,FALSE))</f>
        <v/>
      </c>
      <c r="BT408" s="111"/>
      <c r="BU408" s="78"/>
      <c r="BV408" s="148" t="str">
        <f t="shared" si="243"/>
        <v/>
      </c>
      <c r="BW408" s="47" t="str">
        <f t="shared" si="270"/>
        <v/>
      </c>
      <c r="BX408" s="48" t="str">
        <f>IF(ISBLANK(BY408),"",VLOOKUP(BW408,OutputOsiris!$A$9:$A$1008,1,FALSE))</f>
        <v/>
      </c>
      <c r="BY408" s="111"/>
      <c r="BZ408" s="78"/>
      <c r="CA408" s="148" t="str">
        <f t="shared" si="244"/>
        <v/>
      </c>
    </row>
    <row r="409" spans="1:79" x14ac:dyDescent="0.2">
      <c r="A409" s="47" t="str">
        <f>IF($H$1="Score",IF(OutputOsiris!A409&lt;&gt;"9999999",OutputOsiris!A409,""),"")</f>
        <v/>
      </c>
      <c r="B409" s="76" t="str">
        <f t="shared" si="245"/>
        <v/>
      </c>
      <c r="C409" s="143" t="str">
        <f t="shared" si="246"/>
        <v/>
      </c>
      <c r="D409" s="47" t="str">
        <f>IF($H$1="Cijfer",IF(OutputOsiris!A409&lt;&gt;"9999999",OutputOsiris!A409,""),"")</f>
        <v/>
      </c>
      <c r="E409" s="76" t="str">
        <f t="shared" si="247"/>
        <v/>
      </c>
      <c r="F409" s="143" t="str">
        <f t="shared" si="248"/>
        <v/>
      </c>
      <c r="G409" s="47" t="str">
        <f>IF(ISBLANK(OutputOsiris!B409),"",OutputOsiris!B409)</f>
        <v/>
      </c>
      <c r="H409" s="47">
        <f>IF(AND($AG$7&gt;0,OutputOsiris!$A409&lt;&gt;"9999999"),VLOOKUP(OutputOsiris!A409,$AD$9:$AG$1008,4,FALSE),"")</f>
        <v>0</v>
      </c>
      <c r="I409" s="47">
        <f t="shared" si="249"/>
        <v>0</v>
      </c>
      <c r="J409" s="47">
        <f>IF(AND($AL$7&gt;0,OutputOsiris!$A409&lt;&gt;"9999999"),VLOOKUP(OutputOsiris!A409,$AI$9:$AL$1008,4,FALSE),"")</f>
        <v>0</v>
      </c>
      <c r="K409" s="47">
        <f t="shared" si="250"/>
        <v>0</v>
      </c>
      <c r="L409" s="47" t="str">
        <f>IF(AND($AQ$7&gt;0,OutputOsiris!$A409&lt;&gt;"9999999"),VLOOKUP(OutputOsiris!A409,$AN$9:$AQ$1008,4,FALSE),"")</f>
        <v/>
      </c>
      <c r="M409" s="47" t="str">
        <f t="shared" si="251"/>
        <v/>
      </c>
      <c r="N409" s="47" t="str">
        <f>IF(AND($AV$7&gt;0,OutputOsiris!$A409&lt;&gt;"9999999"),VLOOKUP(OutputOsiris!A409,$AS$9:$AV$1008,4,FALSE),"")</f>
        <v/>
      </c>
      <c r="O409" s="47" t="str">
        <f t="shared" si="252"/>
        <v/>
      </c>
      <c r="P409" s="47" t="str">
        <f>IF(AND($BA$7&gt;0,OutputOsiris!$A409&lt;&gt;"9999999"),VLOOKUP(OutputOsiris!A409,$AX$9:$BA$1008,4,FALSE),"")</f>
        <v/>
      </c>
      <c r="Q409" s="47" t="str">
        <f t="shared" si="253"/>
        <v/>
      </c>
      <c r="R409" s="47" t="str">
        <f>IF(AND($BF$7&gt;0,OutputOsiris!$A409&lt;&gt;"9999999"),VLOOKUP(OutputOsiris!A409,$BC$9:$BF$1008,4,FALSE),"")</f>
        <v/>
      </c>
      <c r="S409" s="47" t="str">
        <f t="shared" si="254"/>
        <v/>
      </c>
      <c r="T409" s="47" t="str">
        <f>IF(AND($BK$7&gt;0,OutputOsiris!$A409&lt;&gt;"9999999"),VLOOKUP(OutputOsiris!A409,$BH$9:$BK$1008,4,FALSE),"")</f>
        <v/>
      </c>
      <c r="U409" s="47" t="str">
        <f t="shared" si="255"/>
        <v/>
      </c>
      <c r="V409" s="47" t="str">
        <f>IF(AND($BP$7&gt;0,OutputOsiris!$A409&lt;&gt;"9999999"),VLOOKUP(OutputOsiris!A409,$BM$9:$BP$1008,4,FALSE),"")</f>
        <v/>
      </c>
      <c r="W409" s="47" t="str">
        <f t="shared" si="256"/>
        <v/>
      </c>
      <c r="X409" s="47" t="str">
        <f>IF(AND($BU$7&gt;0,OutputOsiris!$A409&lt;&gt;"9999999"),VLOOKUP(OutputOsiris!A409,$BR$9:$BU$1008,4,FALSE),"")</f>
        <v/>
      </c>
      <c r="Y409" s="47" t="str">
        <f t="shared" si="257"/>
        <v/>
      </c>
      <c r="Z409" s="47" t="str">
        <f>IF(AND($BZ$7&gt;0,OutputOsiris!$A409&lt;&gt;"9999999"),VLOOKUP(OutputOsiris!A409,$BW$9:$BZ$1008,4,FALSE),"")</f>
        <v/>
      </c>
      <c r="AA409" s="47" t="str">
        <f t="shared" si="258"/>
        <v/>
      </c>
      <c r="AB409" s="47">
        <f t="shared" si="259"/>
        <v>0</v>
      </c>
      <c r="AC409" s="47">
        <f t="shared" si="260"/>
        <v>0</v>
      </c>
      <c r="AD409" s="47" t="str">
        <f t="shared" si="261"/>
        <v/>
      </c>
      <c r="AE409" s="48" t="str">
        <f>IF(ISBLANK(AF409),"",VLOOKUP(AD409,OutputOsiris!$A$9:$A$1008,1,FALSE))</f>
        <v/>
      </c>
      <c r="AF409" s="111"/>
      <c r="AG409" s="78"/>
      <c r="AH409" s="148" t="str">
        <f t="shared" si="235"/>
        <v/>
      </c>
      <c r="AI409" s="47" t="str">
        <f t="shared" si="262"/>
        <v/>
      </c>
      <c r="AJ409" s="48" t="str">
        <f>IF(ISBLANK(AK409),"",VLOOKUP(AI409,OutputOsiris!$A$9:$A$1008,1,FALSE))</f>
        <v/>
      </c>
      <c r="AK409" s="112"/>
      <c r="AL409" s="78"/>
      <c r="AM409" s="148" t="str">
        <f t="shared" si="236"/>
        <v/>
      </c>
      <c r="AN409" s="47" t="str">
        <f t="shared" si="263"/>
        <v/>
      </c>
      <c r="AO409" s="48" t="str">
        <f>IF(ISBLANK(AP409),"",VLOOKUP(AN409,OutputOsiris!$A$9:$A$1008,1,FALSE))</f>
        <v/>
      </c>
      <c r="AP409" s="111"/>
      <c r="AQ409" s="78"/>
      <c r="AR409" s="148" t="str">
        <f t="shared" si="237"/>
        <v/>
      </c>
      <c r="AS409" s="47" t="str">
        <f t="shared" si="264"/>
        <v/>
      </c>
      <c r="AT409" s="48" t="str">
        <f>IF(ISBLANK(AU409),"",VLOOKUP(AS409,OutputOsiris!$A$9:$A$1008,1,FALSE))</f>
        <v/>
      </c>
      <c r="AU409" s="111"/>
      <c r="AV409" s="78"/>
      <c r="AW409" s="148" t="str">
        <f t="shared" si="238"/>
        <v/>
      </c>
      <c r="AX409" s="47" t="str">
        <f t="shared" si="265"/>
        <v/>
      </c>
      <c r="AY409" s="48" t="str">
        <f>IF(ISBLANK(AZ409),"",VLOOKUP(AX409,OutputOsiris!$A$9:$A$1008,1,FALSE))</f>
        <v/>
      </c>
      <c r="AZ409" s="111"/>
      <c r="BA409" s="78"/>
      <c r="BB409" s="148" t="str">
        <f t="shared" si="239"/>
        <v/>
      </c>
      <c r="BC409" s="47" t="str">
        <f t="shared" si="266"/>
        <v/>
      </c>
      <c r="BD409" s="48" t="str">
        <f>IF(ISBLANK(BE409),"",VLOOKUP(BC409,OutputOsiris!$A$9:$A$1008,1,FALSE))</f>
        <v/>
      </c>
      <c r="BE409" s="111"/>
      <c r="BF409" s="78"/>
      <c r="BG409" s="148" t="str">
        <f t="shared" si="240"/>
        <v/>
      </c>
      <c r="BH409" s="47" t="str">
        <f t="shared" si="267"/>
        <v/>
      </c>
      <c r="BI409" s="48" t="str">
        <f>IF(ISBLANK(BJ409),"",VLOOKUP(BH409,OutputOsiris!$A$9:$A$1008,1,FALSE))</f>
        <v/>
      </c>
      <c r="BJ409" s="111"/>
      <c r="BK409" s="78"/>
      <c r="BL409" s="148" t="str">
        <f t="shared" si="241"/>
        <v/>
      </c>
      <c r="BM409" s="47" t="str">
        <f t="shared" si="268"/>
        <v/>
      </c>
      <c r="BN409" s="48" t="str">
        <f>IF(ISBLANK(BO409),"",VLOOKUP(BM409,OutputOsiris!$A$9:$A$1008,1,FALSE))</f>
        <v/>
      </c>
      <c r="BO409" s="111"/>
      <c r="BP409" s="78"/>
      <c r="BQ409" s="148" t="str">
        <f t="shared" si="242"/>
        <v/>
      </c>
      <c r="BR409" s="47" t="str">
        <f t="shared" si="269"/>
        <v/>
      </c>
      <c r="BS409" s="48" t="str">
        <f>IF(ISBLANK(BT409),"",VLOOKUP(BR409,OutputOsiris!$A$9:$A$1008,1,FALSE))</f>
        <v/>
      </c>
      <c r="BT409" s="111"/>
      <c r="BU409" s="78"/>
      <c r="BV409" s="148" t="str">
        <f t="shared" si="243"/>
        <v/>
      </c>
      <c r="BW409" s="47" t="str">
        <f t="shared" si="270"/>
        <v/>
      </c>
      <c r="BX409" s="48" t="str">
        <f>IF(ISBLANK(BY409),"",VLOOKUP(BW409,OutputOsiris!$A$9:$A$1008,1,FALSE))</f>
        <v/>
      </c>
      <c r="BY409" s="111"/>
      <c r="BZ409" s="78"/>
      <c r="CA409" s="148" t="str">
        <f t="shared" si="244"/>
        <v/>
      </c>
    </row>
    <row r="410" spans="1:79" x14ac:dyDescent="0.2">
      <c r="A410" s="47" t="str">
        <f>IF($H$1="Score",IF(OutputOsiris!A410&lt;&gt;"9999999",OutputOsiris!A410,""),"")</f>
        <v/>
      </c>
      <c r="B410" s="76" t="str">
        <f t="shared" si="245"/>
        <v/>
      </c>
      <c r="C410" s="143" t="str">
        <f t="shared" si="246"/>
        <v/>
      </c>
      <c r="D410" s="47" t="str">
        <f>IF($H$1="Cijfer",IF(OutputOsiris!A410&lt;&gt;"9999999",OutputOsiris!A410,""),"")</f>
        <v/>
      </c>
      <c r="E410" s="76" t="str">
        <f t="shared" si="247"/>
        <v/>
      </c>
      <c r="F410" s="143" t="str">
        <f t="shared" si="248"/>
        <v/>
      </c>
      <c r="G410" s="47" t="str">
        <f>IF(ISBLANK(OutputOsiris!B410),"",OutputOsiris!B410)</f>
        <v/>
      </c>
      <c r="H410" s="47">
        <f>IF(AND($AG$7&gt;0,OutputOsiris!$A410&lt;&gt;"9999999"),VLOOKUP(OutputOsiris!A410,$AD$9:$AG$1008,4,FALSE),"")</f>
        <v>0</v>
      </c>
      <c r="I410" s="47">
        <f t="shared" si="249"/>
        <v>0</v>
      </c>
      <c r="J410" s="47">
        <f>IF(AND($AL$7&gt;0,OutputOsiris!$A410&lt;&gt;"9999999"),VLOOKUP(OutputOsiris!A410,$AI$9:$AL$1008,4,FALSE),"")</f>
        <v>0</v>
      </c>
      <c r="K410" s="47">
        <f t="shared" si="250"/>
        <v>0</v>
      </c>
      <c r="L410" s="47" t="str">
        <f>IF(AND($AQ$7&gt;0,OutputOsiris!$A410&lt;&gt;"9999999"),VLOOKUP(OutputOsiris!A410,$AN$9:$AQ$1008,4,FALSE),"")</f>
        <v/>
      </c>
      <c r="M410" s="47" t="str">
        <f t="shared" si="251"/>
        <v/>
      </c>
      <c r="N410" s="47" t="str">
        <f>IF(AND($AV$7&gt;0,OutputOsiris!$A410&lt;&gt;"9999999"),VLOOKUP(OutputOsiris!A410,$AS$9:$AV$1008,4,FALSE),"")</f>
        <v/>
      </c>
      <c r="O410" s="47" t="str">
        <f t="shared" si="252"/>
        <v/>
      </c>
      <c r="P410" s="47" t="str">
        <f>IF(AND($BA$7&gt;0,OutputOsiris!$A410&lt;&gt;"9999999"),VLOOKUP(OutputOsiris!A410,$AX$9:$BA$1008,4,FALSE),"")</f>
        <v/>
      </c>
      <c r="Q410" s="47" t="str">
        <f t="shared" si="253"/>
        <v/>
      </c>
      <c r="R410" s="47" t="str">
        <f>IF(AND($BF$7&gt;0,OutputOsiris!$A410&lt;&gt;"9999999"),VLOOKUP(OutputOsiris!A410,$BC$9:$BF$1008,4,FALSE),"")</f>
        <v/>
      </c>
      <c r="S410" s="47" t="str">
        <f t="shared" si="254"/>
        <v/>
      </c>
      <c r="T410" s="47" t="str">
        <f>IF(AND($BK$7&gt;0,OutputOsiris!$A410&lt;&gt;"9999999"),VLOOKUP(OutputOsiris!A410,$BH$9:$BK$1008,4,FALSE),"")</f>
        <v/>
      </c>
      <c r="U410" s="47" t="str">
        <f t="shared" si="255"/>
        <v/>
      </c>
      <c r="V410" s="47" t="str">
        <f>IF(AND($BP$7&gt;0,OutputOsiris!$A410&lt;&gt;"9999999"),VLOOKUP(OutputOsiris!A410,$BM$9:$BP$1008,4,FALSE),"")</f>
        <v/>
      </c>
      <c r="W410" s="47" t="str">
        <f t="shared" si="256"/>
        <v/>
      </c>
      <c r="X410" s="47" t="str">
        <f>IF(AND($BU$7&gt;0,OutputOsiris!$A410&lt;&gt;"9999999"),VLOOKUP(OutputOsiris!A410,$BR$9:$BU$1008,4,FALSE),"")</f>
        <v/>
      </c>
      <c r="Y410" s="47" t="str">
        <f t="shared" si="257"/>
        <v/>
      </c>
      <c r="Z410" s="47" t="str">
        <f>IF(AND($BZ$7&gt;0,OutputOsiris!$A410&lt;&gt;"9999999"),VLOOKUP(OutputOsiris!A410,$BW$9:$BZ$1008,4,FALSE),"")</f>
        <v/>
      </c>
      <c r="AA410" s="47" t="str">
        <f t="shared" si="258"/>
        <v/>
      </c>
      <c r="AB410" s="47">
        <f t="shared" si="259"/>
        <v>0</v>
      </c>
      <c r="AC410" s="47">
        <f t="shared" si="260"/>
        <v>0</v>
      </c>
      <c r="AD410" s="47" t="str">
        <f t="shared" si="261"/>
        <v/>
      </c>
      <c r="AE410" s="48" t="str">
        <f>IF(ISBLANK(AF410),"",VLOOKUP(AD410,OutputOsiris!$A$9:$A$1008,1,FALSE))</f>
        <v/>
      </c>
      <c r="AF410" s="111"/>
      <c r="AG410" s="78"/>
      <c r="AH410" s="148" t="str">
        <f t="shared" si="235"/>
        <v/>
      </c>
      <c r="AI410" s="47" t="str">
        <f t="shared" si="262"/>
        <v/>
      </c>
      <c r="AJ410" s="48" t="str">
        <f>IF(ISBLANK(AK410),"",VLOOKUP(AI410,OutputOsiris!$A$9:$A$1008,1,FALSE))</f>
        <v/>
      </c>
      <c r="AK410" s="112"/>
      <c r="AL410" s="78"/>
      <c r="AM410" s="148" t="str">
        <f t="shared" si="236"/>
        <v/>
      </c>
      <c r="AN410" s="47" t="str">
        <f t="shared" si="263"/>
        <v/>
      </c>
      <c r="AO410" s="48" t="str">
        <f>IF(ISBLANK(AP410),"",VLOOKUP(AN410,OutputOsiris!$A$9:$A$1008,1,FALSE))</f>
        <v/>
      </c>
      <c r="AP410" s="111"/>
      <c r="AQ410" s="78"/>
      <c r="AR410" s="148" t="str">
        <f t="shared" si="237"/>
        <v/>
      </c>
      <c r="AS410" s="47" t="str">
        <f t="shared" si="264"/>
        <v/>
      </c>
      <c r="AT410" s="48" t="str">
        <f>IF(ISBLANK(AU410),"",VLOOKUP(AS410,OutputOsiris!$A$9:$A$1008,1,FALSE))</f>
        <v/>
      </c>
      <c r="AU410" s="111"/>
      <c r="AV410" s="78"/>
      <c r="AW410" s="148" t="str">
        <f t="shared" si="238"/>
        <v/>
      </c>
      <c r="AX410" s="47" t="str">
        <f t="shared" si="265"/>
        <v/>
      </c>
      <c r="AY410" s="48" t="str">
        <f>IF(ISBLANK(AZ410),"",VLOOKUP(AX410,OutputOsiris!$A$9:$A$1008,1,FALSE))</f>
        <v/>
      </c>
      <c r="AZ410" s="111"/>
      <c r="BA410" s="78"/>
      <c r="BB410" s="148" t="str">
        <f t="shared" si="239"/>
        <v/>
      </c>
      <c r="BC410" s="47" t="str">
        <f t="shared" si="266"/>
        <v/>
      </c>
      <c r="BD410" s="48" t="str">
        <f>IF(ISBLANK(BE410),"",VLOOKUP(BC410,OutputOsiris!$A$9:$A$1008,1,FALSE))</f>
        <v/>
      </c>
      <c r="BE410" s="111"/>
      <c r="BF410" s="78"/>
      <c r="BG410" s="148" t="str">
        <f t="shared" si="240"/>
        <v/>
      </c>
      <c r="BH410" s="47" t="str">
        <f t="shared" si="267"/>
        <v/>
      </c>
      <c r="BI410" s="48" t="str">
        <f>IF(ISBLANK(BJ410),"",VLOOKUP(BH410,OutputOsiris!$A$9:$A$1008,1,FALSE))</f>
        <v/>
      </c>
      <c r="BJ410" s="111"/>
      <c r="BK410" s="78"/>
      <c r="BL410" s="148" t="str">
        <f t="shared" si="241"/>
        <v/>
      </c>
      <c r="BM410" s="47" t="str">
        <f t="shared" si="268"/>
        <v/>
      </c>
      <c r="BN410" s="48" t="str">
        <f>IF(ISBLANK(BO410),"",VLOOKUP(BM410,OutputOsiris!$A$9:$A$1008,1,FALSE))</f>
        <v/>
      </c>
      <c r="BO410" s="111"/>
      <c r="BP410" s="78"/>
      <c r="BQ410" s="148" t="str">
        <f t="shared" si="242"/>
        <v/>
      </c>
      <c r="BR410" s="47" t="str">
        <f t="shared" si="269"/>
        <v/>
      </c>
      <c r="BS410" s="48" t="str">
        <f>IF(ISBLANK(BT410),"",VLOOKUP(BR410,OutputOsiris!$A$9:$A$1008,1,FALSE))</f>
        <v/>
      </c>
      <c r="BT410" s="111"/>
      <c r="BU410" s="78"/>
      <c r="BV410" s="148" t="str">
        <f t="shared" si="243"/>
        <v/>
      </c>
      <c r="BW410" s="47" t="str">
        <f t="shared" si="270"/>
        <v/>
      </c>
      <c r="BX410" s="48" t="str">
        <f>IF(ISBLANK(BY410),"",VLOOKUP(BW410,OutputOsiris!$A$9:$A$1008,1,FALSE))</f>
        <v/>
      </c>
      <c r="BY410" s="111"/>
      <c r="BZ410" s="78"/>
      <c r="CA410" s="148" t="str">
        <f t="shared" si="244"/>
        <v/>
      </c>
    </row>
    <row r="411" spans="1:79" x14ac:dyDescent="0.2">
      <c r="A411" s="47" t="str">
        <f>IF($H$1="Score",IF(OutputOsiris!A411&lt;&gt;"9999999",OutputOsiris!A411,""),"")</f>
        <v/>
      </c>
      <c r="B411" s="76" t="str">
        <f t="shared" si="245"/>
        <v/>
      </c>
      <c r="C411" s="143" t="str">
        <f t="shared" si="246"/>
        <v/>
      </c>
      <c r="D411" s="47" t="str">
        <f>IF($H$1="Cijfer",IF(OutputOsiris!A411&lt;&gt;"9999999",OutputOsiris!A411,""),"")</f>
        <v/>
      </c>
      <c r="E411" s="76" t="str">
        <f t="shared" si="247"/>
        <v/>
      </c>
      <c r="F411" s="143" t="str">
        <f t="shared" si="248"/>
        <v/>
      </c>
      <c r="G411" s="47" t="str">
        <f>IF(ISBLANK(OutputOsiris!B411),"",OutputOsiris!B411)</f>
        <v/>
      </c>
      <c r="H411" s="47">
        <f>IF(AND($AG$7&gt;0,OutputOsiris!$A411&lt;&gt;"9999999"),VLOOKUP(OutputOsiris!A411,$AD$9:$AG$1008,4,FALSE),"")</f>
        <v>0</v>
      </c>
      <c r="I411" s="47">
        <f t="shared" si="249"/>
        <v>0</v>
      </c>
      <c r="J411" s="47">
        <f>IF(AND($AL$7&gt;0,OutputOsiris!$A411&lt;&gt;"9999999"),VLOOKUP(OutputOsiris!A411,$AI$9:$AL$1008,4,FALSE),"")</f>
        <v>0</v>
      </c>
      <c r="K411" s="47">
        <f t="shared" si="250"/>
        <v>0</v>
      </c>
      <c r="L411" s="47" t="str">
        <f>IF(AND($AQ$7&gt;0,OutputOsiris!$A411&lt;&gt;"9999999"),VLOOKUP(OutputOsiris!A411,$AN$9:$AQ$1008,4,FALSE),"")</f>
        <v/>
      </c>
      <c r="M411" s="47" t="str">
        <f t="shared" si="251"/>
        <v/>
      </c>
      <c r="N411" s="47" t="str">
        <f>IF(AND($AV$7&gt;0,OutputOsiris!$A411&lt;&gt;"9999999"),VLOOKUP(OutputOsiris!A411,$AS$9:$AV$1008,4,FALSE),"")</f>
        <v/>
      </c>
      <c r="O411" s="47" t="str">
        <f t="shared" si="252"/>
        <v/>
      </c>
      <c r="P411" s="47" t="str">
        <f>IF(AND($BA$7&gt;0,OutputOsiris!$A411&lt;&gt;"9999999"),VLOOKUP(OutputOsiris!A411,$AX$9:$BA$1008,4,FALSE),"")</f>
        <v/>
      </c>
      <c r="Q411" s="47" t="str">
        <f t="shared" si="253"/>
        <v/>
      </c>
      <c r="R411" s="47" t="str">
        <f>IF(AND($BF$7&gt;0,OutputOsiris!$A411&lt;&gt;"9999999"),VLOOKUP(OutputOsiris!A411,$BC$9:$BF$1008,4,FALSE),"")</f>
        <v/>
      </c>
      <c r="S411" s="47" t="str">
        <f t="shared" si="254"/>
        <v/>
      </c>
      <c r="T411" s="47" t="str">
        <f>IF(AND($BK$7&gt;0,OutputOsiris!$A411&lt;&gt;"9999999"),VLOOKUP(OutputOsiris!A411,$BH$9:$BK$1008,4,FALSE),"")</f>
        <v/>
      </c>
      <c r="U411" s="47" t="str">
        <f t="shared" si="255"/>
        <v/>
      </c>
      <c r="V411" s="47" t="str">
        <f>IF(AND($BP$7&gt;0,OutputOsiris!$A411&lt;&gt;"9999999"),VLOOKUP(OutputOsiris!A411,$BM$9:$BP$1008,4,FALSE),"")</f>
        <v/>
      </c>
      <c r="W411" s="47" t="str">
        <f t="shared" si="256"/>
        <v/>
      </c>
      <c r="X411" s="47" t="str">
        <f>IF(AND($BU$7&gt;0,OutputOsiris!$A411&lt;&gt;"9999999"),VLOOKUP(OutputOsiris!A411,$BR$9:$BU$1008,4,FALSE),"")</f>
        <v/>
      </c>
      <c r="Y411" s="47" t="str">
        <f t="shared" si="257"/>
        <v/>
      </c>
      <c r="Z411" s="47" t="str">
        <f>IF(AND($BZ$7&gt;0,OutputOsiris!$A411&lt;&gt;"9999999"),VLOOKUP(OutputOsiris!A411,$BW$9:$BZ$1008,4,FALSE),"")</f>
        <v/>
      </c>
      <c r="AA411" s="47" t="str">
        <f t="shared" si="258"/>
        <v/>
      </c>
      <c r="AB411" s="47">
        <f t="shared" si="259"/>
        <v>0</v>
      </c>
      <c r="AC411" s="47">
        <f t="shared" si="260"/>
        <v>0</v>
      </c>
      <c r="AD411" s="47" t="str">
        <f t="shared" si="261"/>
        <v/>
      </c>
      <c r="AE411" s="48" t="str">
        <f>IF(ISBLANK(AF411),"",VLOOKUP(AD411,OutputOsiris!$A$9:$A$1008,1,FALSE))</f>
        <v/>
      </c>
      <c r="AF411" s="111"/>
      <c r="AG411" s="78"/>
      <c r="AH411" s="148" t="str">
        <f t="shared" si="235"/>
        <v/>
      </c>
      <c r="AI411" s="47" t="str">
        <f t="shared" si="262"/>
        <v/>
      </c>
      <c r="AJ411" s="48" t="str">
        <f>IF(ISBLANK(AK411),"",VLOOKUP(AI411,OutputOsiris!$A$9:$A$1008,1,FALSE))</f>
        <v/>
      </c>
      <c r="AK411" s="112"/>
      <c r="AL411" s="78"/>
      <c r="AM411" s="148" t="str">
        <f t="shared" si="236"/>
        <v/>
      </c>
      <c r="AN411" s="47" t="str">
        <f t="shared" si="263"/>
        <v/>
      </c>
      <c r="AO411" s="48" t="str">
        <f>IF(ISBLANK(AP411),"",VLOOKUP(AN411,OutputOsiris!$A$9:$A$1008,1,FALSE))</f>
        <v/>
      </c>
      <c r="AP411" s="111"/>
      <c r="AQ411" s="78"/>
      <c r="AR411" s="148" t="str">
        <f t="shared" si="237"/>
        <v/>
      </c>
      <c r="AS411" s="47" t="str">
        <f t="shared" si="264"/>
        <v/>
      </c>
      <c r="AT411" s="48" t="str">
        <f>IF(ISBLANK(AU411),"",VLOOKUP(AS411,OutputOsiris!$A$9:$A$1008,1,FALSE))</f>
        <v/>
      </c>
      <c r="AU411" s="111"/>
      <c r="AV411" s="78"/>
      <c r="AW411" s="148" t="str">
        <f t="shared" si="238"/>
        <v/>
      </c>
      <c r="AX411" s="47" t="str">
        <f t="shared" si="265"/>
        <v/>
      </c>
      <c r="AY411" s="48" t="str">
        <f>IF(ISBLANK(AZ411),"",VLOOKUP(AX411,OutputOsiris!$A$9:$A$1008,1,FALSE))</f>
        <v/>
      </c>
      <c r="AZ411" s="111"/>
      <c r="BA411" s="78"/>
      <c r="BB411" s="148" t="str">
        <f t="shared" si="239"/>
        <v/>
      </c>
      <c r="BC411" s="47" t="str">
        <f t="shared" si="266"/>
        <v/>
      </c>
      <c r="BD411" s="48" t="str">
        <f>IF(ISBLANK(BE411),"",VLOOKUP(BC411,OutputOsiris!$A$9:$A$1008,1,FALSE))</f>
        <v/>
      </c>
      <c r="BE411" s="111"/>
      <c r="BF411" s="78"/>
      <c r="BG411" s="148" t="str">
        <f t="shared" si="240"/>
        <v/>
      </c>
      <c r="BH411" s="47" t="str">
        <f t="shared" si="267"/>
        <v/>
      </c>
      <c r="BI411" s="48" t="str">
        <f>IF(ISBLANK(BJ411),"",VLOOKUP(BH411,OutputOsiris!$A$9:$A$1008,1,FALSE))</f>
        <v/>
      </c>
      <c r="BJ411" s="111"/>
      <c r="BK411" s="78"/>
      <c r="BL411" s="148" t="str">
        <f t="shared" si="241"/>
        <v/>
      </c>
      <c r="BM411" s="47" t="str">
        <f t="shared" si="268"/>
        <v/>
      </c>
      <c r="BN411" s="48" t="str">
        <f>IF(ISBLANK(BO411),"",VLOOKUP(BM411,OutputOsiris!$A$9:$A$1008,1,FALSE))</f>
        <v/>
      </c>
      <c r="BO411" s="111"/>
      <c r="BP411" s="78"/>
      <c r="BQ411" s="148" t="str">
        <f t="shared" si="242"/>
        <v/>
      </c>
      <c r="BR411" s="47" t="str">
        <f t="shared" si="269"/>
        <v/>
      </c>
      <c r="BS411" s="48" t="str">
        <f>IF(ISBLANK(BT411),"",VLOOKUP(BR411,OutputOsiris!$A$9:$A$1008,1,FALSE))</f>
        <v/>
      </c>
      <c r="BT411" s="111"/>
      <c r="BU411" s="78"/>
      <c r="BV411" s="148" t="str">
        <f t="shared" si="243"/>
        <v/>
      </c>
      <c r="BW411" s="47" t="str">
        <f t="shared" si="270"/>
        <v/>
      </c>
      <c r="BX411" s="48" t="str">
        <f>IF(ISBLANK(BY411),"",VLOOKUP(BW411,OutputOsiris!$A$9:$A$1008,1,FALSE))</f>
        <v/>
      </c>
      <c r="BY411" s="111"/>
      <c r="BZ411" s="78"/>
      <c r="CA411" s="148" t="str">
        <f t="shared" si="244"/>
        <v/>
      </c>
    </row>
    <row r="412" spans="1:79" x14ac:dyDescent="0.2">
      <c r="A412" s="47" t="str">
        <f>IF($H$1="Score",IF(OutputOsiris!A412&lt;&gt;"9999999",OutputOsiris!A412,""),"")</f>
        <v/>
      </c>
      <c r="B412" s="76" t="str">
        <f t="shared" si="245"/>
        <v/>
      </c>
      <c r="C412" s="143" t="str">
        <f t="shared" si="246"/>
        <v/>
      </c>
      <c r="D412" s="47" t="str">
        <f>IF($H$1="Cijfer",IF(OutputOsiris!A412&lt;&gt;"9999999",OutputOsiris!A412,""),"")</f>
        <v/>
      </c>
      <c r="E412" s="76" t="str">
        <f t="shared" si="247"/>
        <v/>
      </c>
      <c r="F412" s="143" t="str">
        <f t="shared" si="248"/>
        <v/>
      </c>
      <c r="G412" s="47" t="str">
        <f>IF(ISBLANK(OutputOsiris!B412),"",OutputOsiris!B412)</f>
        <v/>
      </c>
      <c r="H412" s="47">
        <f>IF(AND($AG$7&gt;0,OutputOsiris!$A412&lt;&gt;"9999999"),VLOOKUP(OutputOsiris!A412,$AD$9:$AG$1008,4,FALSE),"")</f>
        <v>0</v>
      </c>
      <c r="I412" s="47">
        <f t="shared" si="249"/>
        <v>0</v>
      </c>
      <c r="J412" s="47">
        <f>IF(AND($AL$7&gt;0,OutputOsiris!$A412&lt;&gt;"9999999"),VLOOKUP(OutputOsiris!A412,$AI$9:$AL$1008,4,FALSE),"")</f>
        <v>0</v>
      </c>
      <c r="K412" s="47">
        <f t="shared" si="250"/>
        <v>0</v>
      </c>
      <c r="L412" s="47" t="str">
        <f>IF(AND($AQ$7&gt;0,OutputOsiris!$A412&lt;&gt;"9999999"),VLOOKUP(OutputOsiris!A412,$AN$9:$AQ$1008,4,FALSE),"")</f>
        <v/>
      </c>
      <c r="M412" s="47" t="str">
        <f t="shared" si="251"/>
        <v/>
      </c>
      <c r="N412" s="47" t="str">
        <f>IF(AND($AV$7&gt;0,OutputOsiris!$A412&lt;&gt;"9999999"),VLOOKUP(OutputOsiris!A412,$AS$9:$AV$1008,4,FALSE),"")</f>
        <v/>
      </c>
      <c r="O412" s="47" t="str">
        <f t="shared" si="252"/>
        <v/>
      </c>
      <c r="P412" s="47" t="str">
        <f>IF(AND($BA$7&gt;0,OutputOsiris!$A412&lt;&gt;"9999999"),VLOOKUP(OutputOsiris!A412,$AX$9:$BA$1008,4,FALSE),"")</f>
        <v/>
      </c>
      <c r="Q412" s="47" t="str">
        <f t="shared" si="253"/>
        <v/>
      </c>
      <c r="R412" s="47" t="str">
        <f>IF(AND($BF$7&gt;0,OutputOsiris!$A412&lt;&gt;"9999999"),VLOOKUP(OutputOsiris!A412,$BC$9:$BF$1008,4,FALSE),"")</f>
        <v/>
      </c>
      <c r="S412" s="47" t="str">
        <f t="shared" si="254"/>
        <v/>
      </c>
      <c r="T412" s="47" t="str">
        <f>IF(AND($BK$7&gt;0,OutputOsiris!$A412&lt;&gt;"9999999"),VLOOKUP(OutputOsiris!A412,$BH$9:$BK$1008,4,FALSE),"")</f>
        <v/>
      </c>
      <c r="U412" s="47" t="str">
        <f t="shared" si="255"/>
        <v/>
      </c>
      <c r="V412" s="47" t="str">
        <f>IF(AND($BP$7&gt;0,OutputOsiris!$A412&lt;&gt;"9999999"),VLOOKUP(OutputOsiris!A412,$BM$9:$BP$1008,4,FALSE),"")</f>
        <v/>
      </c>
      <c r="W412" s="47" t="str">
        <f t="shared" si="256"/>
        <v/>
      </c>
      <c r="X412" s="47" t="str">
        <f>IF(AND($BU$7&gt;0,OutputOsiris!$A412&lt;&gt;"9999999"),VLOOKUP(OutputOsiris!A412,$BR$9:$BU$1008,4,FALSE),"")</f>
        <v/>
      </c>
      <c r="Y412" s="47" t="str">
        <f t="shared" si="257"/>
        <v/>
      </c>
      <c r="Z412" s="47" t="str">
        <f>IF(AND($BZ$7&gt;0,OutputOsiris!$A412&lt;&gt;"9999999"),VLOOKUP(OutputOsiris!A412,$BW$9:$BZ$1008,4,FALSE),"")</f>
        <v/>
      </c>
      <c r="AA412" s="47" t="str">
        <f t="shared" si="258"/>
        <v/>
      </c>
      <c r="AB412" s="47">
        <f t="shared" si="259"/>
        <v>0</v>
      </c>
      <c r="AC412" s="47">
        <f t="shared" si="260"/>
        <v>0</v>
      </c>
      <c r="AD412" s="47" t="str">
        <f t="shared" si="261"/>
        <v/>
      </c>
      <c r="AE412" s="48" t="str">
        <f>IF(ISBLANK(AF412),"",VLOOKUP(AD412,OutputOsiris!$A$9:$A$1008,1,FALSE))</f>
        <v/>
      </c>
      <c r="AF412" s="111"/>
      <c r="AG412" s="78"/>
      <c r="AH412" s="148" t="str">
        <f t="shared" si="235"/>
        <v/>
      </c>
      <c r="AI412" s="47" t="str">
        <f t="shared" si="262"/>
        <v/>
      </c>
      <c r="AJ412" s="48" t="str">
        <f>IF(ISBLANK(AK412),"",VLOOKUP(AI412,OutputOsiris!$A$9:$A$1008,1,FALSE))</f>
        <v/>
      </c>
      <c r="AK412" s="112"/>
      <c r="AL412" s="78"/>
      <c r="AM412" s="148" t="str">
        <f t="shared" si="236"/>
        <v/>
      </c>
      <c r="AN412" s="47" t="str">
        <f t="shared" si="263"/>
        <v/>
      </c>
      <c r="AO412" s="48" t="str">
        <f>IF(ISBLANK(AP412),"",VLOOKUP(AN412,OutputOsiris!$A$9:$A$1008,1,FALSE))</f>
        <v/>
      </c>
      <c r="AP412" s="111"/>
      <c r="AQ412" s="78"/>
      <c r="AR412" s="148" t="str">
        <f t="shared" si="237"/>
        <v/>
      </c>
      <c r="AS412" s="47" t="str">
        <f t="shared" si="264"/>
        <v/>
      </c>
      <c r="AT412" s="48" t="str">
        <f>IF(ISBLANK(AU412),"",VLOOKUP(AS412,OutputOsiris!$A$9:$A$1008,1,FALSE))</f>
        <v/>
      </c>
      <c r="AU412" s="111"/>
      <c r="AV412" s="78"/>
      <c r="AW412" s="148" t="str">
        <f t="shared" si="238"/>
        <v/>
      </c>
      <c r="AX412" s="47" t="str">
        <f t="shared" si="265"/>
        <v/>
      </c>
      <c r="AY412" s="48" t="str">
        <f>IF(ISBLANK(AZ412),"",VLOOKUP(AX412,OutputOsiris!$A$9:$A$1008,1,FALSE))</f>
        <v/>
      </c>
      <c r="AZ412" s="111"/>
      <c r="BA412" s="78"/>
      <c r="BB412" s="148" t="str">
        <f t="shared" si="239"/>
        <v/>
      </c>
      <c r="BC412" s="47" t="str">
        <f t="shared" si="266"/>
        <v/>
      </c>
      <c r="BD412" s="48" t="str">
        <f>IF(ISBLANK(BE412),"",VLOOKUP(BC412,OutputOsiris!$A$9:$A$1008,1,FALSE))</f>
        <v/>
      </c>
      <c r="BE412" s="111"/>
      <c r="BF412" s="78"/>
      <c r="BG412" s="148" t="str">
        <f t="shared" si="240"/>
        <v/>
      </c>
      <c r="BH412" s="47" t="str">
        <f t="shared" si="267"/>
        <v/>
      </c>
      <c r="BI412" s="48" t="str">
        <f>IF(ISBLANK(BJ412),"",VLOOKUP(BH412,OutputOsiris!$A$9:$A$1008,1,FALSE))</f>
        <v/>
      </c>
      <c r="BJ412" s="111"/>
      <c r="BK412" s="78"/>
      <c r="BL412" s="148" t="str">
        <f t="shared" si="241"/>
        <v/>
      </c>
      <c r="BM412" s="47" t="str">
        <f t="shared" si="268"/>
        <v/>
      </c>
      <c r="BN412" s="48" t="str">
        <f>IF(ISBLANK(BO412),"",VLOOKUP(BM412,OutputOsiris!$A$9:$A$1008,1,FALSE))</f>
        <v/>
      </c>
      <c r="BO412" s="111"/>
      <c r="BP412" s="78"/>
      <c r="BQ412" s="148" t="str">
        <f t="shared" si="242"/>
        <v/>
      </c>
      <c r="BR412" s="47" t="str">
        <f t="shared" si="269"/>
        <v/>
      </c>
      <c r="BS412" s="48" t="str">
        <f>IF(ISBLANK(BT412),"",VLOOKUP(BR412,OutputOsiris!$A$9:$A$1008,1,FALSE))</f>
        <v/>
      </c>
      <c r="BT412" s="111"/>
      <c r="BU412" s="78"/>
      <c r="BV412" s="148" t="str">
        <f t="shared" si="243"/>
        <v/>
      </c>
      <c r="BW412" s="47" t="str">
        <f t="shared" si="270"/>
        <v/>
      </c>
      <c r="BX412" s="48" t="str">
        <f>IF(ISBLANK(BY412),"",VLOOKUP(BW412,OutputOsiris!$A$9:$A$1008,1,FALSE))</f>
        <v/>
      </c>
      <c r="BY412" s="111"/>
      <c r="BZ412" s="78"/>
      <c r="CA412" s="148" t="str">
        <f t="shared" si="244"/>
        <v/>
      </c>
    </row>
    <row r="413" spans="1:79" x14ac:dyDescent="0.2">
      <c r="A413" s="47" t="str">
        <f>IF($H$1="Score",IF(OutputOsiris!A413&lt;&gt;"9999999",OutputOsiris!A413,""),"")</f>
        <v/>
      </c>
      <c r="B413" s="76" t="str">
        <f t="shared" si="245"/>
        <v/>
      </c>
      <c r="C413" s="143" t="str">
        <f t="shared" si="246"/>
        <v/>
      </c>
      <c r="D413" s="47" t="str">
        <f>IF($H$1="Cijfer",IF(OutputOsiris!A413&lt;&gt;"9999999",OutputOsiris!A413,""),"")</f>
        <v/>
      </c>
      <c r="E413" s="76" t="str">
        <f t="shared" si="247"/>
        <v/>
      </c>
      <c r="F413" s="143" t="str">
        <f t="shared" si="248"/>
        <v/>
      </c>
      <c r="G413" s="47" t="str">
        <f>IF(ISBLANK(OutputOsiris!B413),"",OutputOsiris!B413)</f>
        <v/>
      </c>
      <c r="H413" s="47">
        <f>IF(AND($AG$7&gt;0,OutputOsiris!$A413&lt;&gt;"9999999"),VLOOKUP(OutputOsiris!A413,$AD$9:$AG$1008,4,FALSE),"")</f>
        <v>0</v>
      </c>
      <c r="I413" s="47">
        <f t="shared" si="249"/>
        <v>0</v>
      </c>
      <c r="J413" s="47">
        <f>IF(AND($AL$7&gt;0,OutputOsiris!$A413&lt;&gt;"9999999"),VLOOKUP(OutputOsiris!A413,$AI$9:$AL$1008,4,FALSE),"")</f>
        <v>0</v>
      </c>
      <c r="K413" s="47">
        <f t="shared" si="250"/>
        <v>0</v>
      </c>
      <c r="L413" s="47" t="str">
        <f>IF(AND($AQ$7&gt;0,OutputOsiris!$A413&lt;&gt;"9999999"),VLOOKUP(OutputOsiris!A413,$AN$9:$AQ$1008,4,FALSE),"")</f>
        <v/>
      </c>
      <c r="M413" s="47" t="str">
        <f t="shared" si="251"/>
        <v/>
      </c>
      <c r="N413" s="47" t="str">
        <f>IF(AND($AV$7&gt;0,OutputOsiris!$A413&lt;&gt;"9999999"),VLOOKUP(OutputOsiris!A413,$AS$9:$AV$1008,4,FALSE),"")</f>
        <v/>
      </c>
      <c r="O413" s="47" t="str">
        <f t="shared" si="252"/>
        <v/>
      </c>
      <c r="P413" s="47" t="str">
        <f>IF(AND($BA$7&gt;0,OutputOsiris!$A413&lt;&gt;"9999999"),VLOOKUP(OutputOsiris!A413,$AX$9:$BA$1008,4,FALSE),"")</f>
        <v/>
      </c>
      <c r="Q413" s="47" t="str">
        <f t="shared" si="253"/>
        <v/>
      </c>
      <c r="R413" s="47" t="str">
        <f>IF(AND($BF$7&gt;0,OutputOsiris!$A413&lt;&gt;"9999999"),VLOOKUP(OutputOsiris!A413,$BC$9:$BF$1008,4,FALSE),"")</f>
        <v/>
      </c>
      <c r="S413" s="47" t="str">
        <f t="shared" si="254"/>
        <v/>
      </c>
      <c r="T413" s="47" t="str">
        <f>IF(AND($BK$7&gt;0,OutputOsiris!$A413&lt;&gt;"9999999"),VLOOKUP(OutputOsiris!A413,$BH$9:$BK$1008,4,FALSE),"")</f>
        <v/>
      </c>
      <c r="U413" s="47" t="str">
        <f t="shared" si="255"/>
        <v/>
      </c>
      <c r="V413" s="47" t="str">
        <f>IF(AND($BP$7&gt;0,OutputOsiris!$A413&lt;&gt;"9999999"),VLOOKUP(OutputOsiris!A413,$BM$9:$BP$1008,4,FALSE),"")</f>
        <v/>
      </c>
      <c r="W413" s="47" t="str">
        <f t="shared" si="256"/>
        <v/>
      </c>
      <c r="X413" s="47" t="str">
        <f>IF(AND($BU$7&gt;0,OutputOsiris!$A413&lt;&gt;"9999999"),VLOOKUP(OutputOsiris!A413,$BR$9:$BU$1008,4,FALSE),"")</f>
        <v/>
      </c>
      <c r="Y413" s="47" t="str">
        <f t="shared" si="257"/>
        <v/>
      </c>
      <c r="Z413" s="47" t="str">
        <f>IF(AND($BZ$7&gt;0,OutputOsiris!$A413&lt;&gt;"9999999"),VLOOKUP(OutputOsiris!A413,$BW$9:$BZ$1008,4,FALSE),"")</f>
        <v/>
      </c>
      <c r="AA413" s="47" t="str">
        <f t="shared" si="258"/>
        <v/>
      </c>
      <c r="AB413" s="47">
        <f t="shared" si="259"/>
        <v>0</v>
      </c>
      <c r="AC413" s="47">
        <f t="shared" si="260"/>
        <v>0</v>
      </c>
      <c r="AD413" s="47" t="str">
        <f t="shared" si="261"/>
        <v/>
      </c>
      <c r="AE413" s="48" t="str">
        <f>IF(ISBLANK(AF413),"",VLOOKUP(AD413,OutputOsiris!$A$9:$A$1008,1,FALSE))</f>
        <v/>
      </c>
      <c r="AF413" s="111"/>
      <c r="AG413" s="78"/>
      <c r="AH413" s="148" t="str">
        <f t="shared" si="235"/>
        <v/>
      </c>
      <c r="AI413" s="47" t="str">
        <f t="shared" si="262"/>
        <v/>
      </c>
      <c r="AJ413" s="48" t="str">
        <f>IF(ISBLANK(AK413),"",VLOOKUP(AI413,OutputOsiris!$A$9:$A$1008,1,FALSE))</f>
        <v/>
      </c>
      <c r="AK413" s="112"/>
      <c r="AL413" s="78"/>
      <c r="AM413" s="148" t="str">
        <f t="shared" si="236"/>
        <v/>
      </c>
      <c r="AN413" s="47" t="str">
        <f t="shared" si="263"/>
        <v/>
      </c>
      <c r="AO413" s="48" t="str">
        <f>IF(ISBLANK(AP413),"",VLOOKUP(AN413,OutputOsiris!$A$9:$A$1008,1,FALSE))</f>
        <v/>
      </c>
      <c r="AP413" s="111"/>
      <c r="AQ413" s="78"/>
      <c r="AR413" s="148" t="str">
        <f t="shared" si="237"/>
        <v/>
      </c>
      <c r="AS413" s="47" t="str">
        <f t="shared" si="264"/>
        <v/>
      </c>
      <c r="AT413" s="48" t="str">
        <f>IF(ISBLANK(AU413),"",VLOOKUP(AS413,OutputOsiris!$A$9:$A$1008,1,FALSE))</f>
        <v/>
      </c>
      <c r="AU413" s="111"/>
      <c r="AV413" s="78"/>
      <c r="AW413" s="148" t="str">
        <f t="shared" si="238"/>
        <v/>
      </c>
      <c r="AX413" s="47" t="str">
        <f t="shared" si="265"/>
        <v/>
      </c>
      <c r="AY413" s="48" t="str">
        <f>IF(ISBLANK(AZ413),"",VLOOKUP(AX413,OutputOsiris!$A$9:$A$1008,1,FALSE))</f>
        <v/>
      </c>
      <c r="AZ413" s="111"/>
      <c r="BA413" s="78"/>
      <c r="BB413" s="148" t="str">
        <f t="shared" si="239"/>
        <v/>
      </c>
      <c r="BC413" s="47" t="str">
        <f t="shared" si="266"/>
        <v/>
      </c>
      <c r="BD413" s="48" t="str">
        <f>IF(ISBLANK(BE413),"",VLOOKUP(BC413,OutputOsiris!$A$9:$A$1008,1,FALSE))</f>
        <v/>
      </c>
      <c r="BE413" s="111"/>
      <c r="BF413" s="78"/>
      <c r="BG413" s="148" t="str">
        <f t="shared" si="240"/>
        <v/>
      </c>
      <c r="BH413" s="47" t="str">
        <f t="shared" si="267"/>
        <v/>
      </c>
      <c r="BI413" s="48" t="str">
        <f>IF(ISBLANK(BJ413),"",VLOOKUP(BH413,OutputOsiris!$A$9:$A$1008,1,FALSE))</f>
        <v/>
      </c>
      <c r="BJ413" s="111"/>
      <c r="BK413" s="78"/>
      <c r="BL413" s="148" t="str">
        <f t="shared" si="241"/>
        <v/>
      </c>
      <c r="BM413" s="47" t="str">
        <f t="shared" si="268"/>
        <v/>
      </c>
      <c r="BN413" s="48" t="str">
        <f>IF(ISBLANK(BO413),"",VLOOKUP(BM413,OutputOsiris!$A$9:$A$1008,1,FALSE))</f>
        <v/>
      </c>
      <c r="BO413" s="111"/>
      <c r="BP413" s="78"/>
      <c r="BQ413" s="148" t="str">
        <f t="shared" si="242"/>
        <v/>
      </c>
      <c r="BR413" s="47" t="str">
        <f t="shared" si="269"/>
        <v/>
      </c>
      <c r="BS413" s="48" t="str">
        <f>IF(ISBLANK(BT413),"",VLOOKUP(BR413,OutputOsiris!$A$9:$A$1008,1,FALSE))</f>
        <v/>
      </c>
      <c r="BT413" s="111"/>
      <c r="BU413" s="78"/>
      <c r="BV413" s="148" t="str">
        <f t="shared" si="243"/>
        <v/>
      </c>
      <c r="BW413" s="47" t="str">
        <f t="shared" si="270"/>
        <v/>
      </c>
      <c r="BX413" s="48" t="str">
        <f>IF(ISBLANK(BY413),"",VLOOKUP(BW413,OutputOsiris!$A$9:$A$1008,1,FALSE))</f>
        <v/>
      </c>
      <c r="BY413" s="111"/>
      <c r="BZ413" s="78"/>
      <c r="CA413" s="148" t="str">
        <f t="shared" si="244"/>
        <v/>
      </c>
    </row>
    <row r="414" spans="1:79" x14ac:dyDescent="0.2">
      <c r="A414" s="47" t="str">
        <f>IF($H$1="Score",IF(OutputOsiris!A414&lt;&gt;"9999999",OutputOsiris!A414,""),"")</f>
        <v/>
      </c>
      <c r="B414" s="76" t="str">
        <f t="shared" si="245"/>
        <v/>
      </c>
      <c r="C414" s="143" t="str">
        <f t="shared" si="246"/>
        <v/>
      </c>
      <c r="D414" s="47" t="str">
        <f>IF($H$1="Cijfer",IF(OutputOsiris!A414&lt;&gt;"9999999",OutputOsiris!A414,""),"")</f>
        <v/>
      </c>
      <c r="E414" s="76" t="str">
        <f t="shared" si="247"/>
        <v/>
      </c>
      <c r="F414" s="143" t="str">
        <f t="shared" si="248"/>
        <v/>
      </c>
      <c r="G414" s="47" t="str">
        <f>IF(ISBLANK(OutputOsiris!B414),"",OutputOsiris!B414)</f>
        <v/>
      </c>
      <c r="H414" s="47">
        <f>IF(AND($AG$7&gt;0,OutputOsiris!$A414&lt;&gt;"9999999"),VLOOKUP(OutputOsiris!A414,$AD$9:$AG$1008,4,FALSE),"")</f>
        <v>0</v>
      </c>
      <c r="I414" s="47">
        <f t="shared" si="249"/>
        <v>0</v>
      </c>
      <c r="J414" s="47">
        <f>IF(AND($AL$7&gt;0,OutputOsiris!$A414&lt;&gt;"9999999"),VLOOKUP(OutputOsiris!A414,$AI$9:$AL$1008,4,FALSE),"")</f>
        <v>0</v>
      </c>
      <c r="K414" s="47">
        <f t="shared" si="250"/>
        <v>0</v>
      </c>
      <c r="L414" s="47" t="str">
        <f>IF(AND($AQ$7&gt;0,OutputOsiris!$A414&lt;&gt;"9999999"),VLOOKUP(OutputOsiris!A414,$AN$9:$AQ$1008,4,FALSE),"")</f>
        <v/>
      </c>
      <c r="M414" s="47" t="str">
        <f t="shared" si="251"/>
        <v/>
      </c>
      <c r="N414" s="47" t="str">
        <f>IF(AND($AV$7&gt;0,OutputOsiris!$A414&lt;&gt;"9999999"),VLOOKUP(OutputOsiris!A414,$AS$9:$AV$1008,4,FALSE),"")</f>
        <v/>
      </c>
      <c r="O414" s="47" t="str">
        <f t="shared" si="252"/>
        <v/>
      </c>
      <c r="P414" s="47" t="str">
        <f>IF(AND($BA$7&gt;0,OutputOsiris!$A414&lt;&gt;"9999999"),VLOOKUP(OutputOsiris!A414,$AX$9:$BA$1008,4,FALSE),"")</f>
        <v/>
      </c>
      <c r="Q414" s="47" t="str">
        <f t="shared" si="253"/>
        <v/>
      </c>
      <c r="R414" s="47" t="str">
        <f>IF(AND($BF$7&gt;0,OutputOsiris!$A414&lt;&gt;"9999999"),VLOOKUP(OutputOsiris!A414,$BC$9:$BF$1008,4,FALSE),"")</f>
        <v/>
      </c>
      <c r="S414" s="47" t="str">
        <f t="shared" si="254"/>
        <v/>
      </c>
      <c r="T414" s="47" t="str">
        <f>IF(AND($BK$7&gt;0,OutputOsiris!$A414&lt;&gt;"9999999"),VLOOKUP(OutputOsiris!A414,$BH$9:$BK$1008,4,FALSE),"")</f>
        <v/>
      </c>
      <c r="U414" s="47" t="str">
        <f t="shared" si="255"/>
        <v/>
      </c>
      <c r="V414" s="47" t="str">
        <f>IF(AND($BP$7&gt;0,OutputOsiris!$A414&lt;&gt;"9999999"),VLOOKUP(OutputOsiris!A414,$BM$9:$BP$1008,4,FALSE),"")</f>
        <v/>
      </c>
      <c r="W414" s="47" t="str">
        <f t="shared" si="256"/>
        <v/>
      </c>
      <c r="X414" s="47" t="str">
        <f>IF(AND($BU$7&gt;0,OutputOsiris!$A414&lt;&gt;"9999999"),VLOOKUP(OutputOsiris!A414,$BR$9:$BU$1008,4,FALSE),"")</f>
        <v/>
      </c>
      <c r="Y414" s="47" t="str">
        <f t="shared" si="257"/>
        <v/>
      </c>
      <c r="Z414" s="47" t="str">
        <f>IF(AND($BZ$7&gt;0,OutputOsiris!$A414&lt;&gt;"9999999"),VLOOKUP(OutputOsiris!A414,$BW$9:$BZ$1008,4,FALSE),"")</f>
        <v/>
      </c>
      <c r="AA414" s="47" t="str">
        <f t="shared" si="258"/>
        <v/>
      </c>
      <c r="AB414" s="47">
        <f t="shared" si="259"/>
        <v>0</v>
      </c>
      <c r="AC414" s="47">
        <f t="shared" si="260"/>
        <v>0</v>
      </c>
      <c r="AD414" s="47" t="str">
        <f t="shared" si="261"/>
        <v/>
      </c>
      <c r="AE414" s="48" t="str">
        <f>IF(ISBLANK(AF414),"",VLOOKUP(AD414,OutputOsiris!$A$9:$A$1008,1,FALSE))</f>
        <v/>
      </c>
      <c r="AF414" s="111"/>
      <c r="AG414" s="78"/>
      <c r="AH414" s="148" t="str">
        <f t="shared" si="235"/>
        <v/>
      </c>
      <c r="AI414" s="47" t="str">
        <f t="shared" si="262"/>
        <v/>
      </c>
      <c r="AJ414" s="48" t="str">
        <f>IF(ISBLANK(AK414),"",VLOOKUP(AI414,OutputOsiris!$A$9:$A$1008,1,FALSE))</f>
        <v/>
      </c>
      <c r="AK414" s="112"/>
      <c r="AL414" s="78"/>
      <c r="AM414" s="148" t="str">
        <f t="shared" si="236"/>
        <v/>
      </c>
      <c r="AN414" s="47" t="str">
        <f t="shared" si="263"/>
        <v/>
      </c>
      <c r="AO414" s="48" t="str">
        <f>IF(ISBLANK(AP414),"",VLOOKUP(AN414,OutputOsiris!$A$9:$A$1008,1,FALSE))</f>
        <v/>
      </c>
      <c r="AP414" s="111"/>
      <c r="AQ414" s="78"/>
      <c r="AR414" s="148" t="str">
        <f t="shared" si="237"/>
        <v/>
      </c>
      <c r="AS414" s="47" t="str">
        <f t="shared" si="264"/>
        <v/>
      </c>
      <c r="AT414" s="48" t="str">
        <f>IF(ISBLANK(AU414),"",VLOOKUP(AS414,OutputOsiris!$A$9:$A$1008,1,FALSE))</f>
        <v/>
      </c>
      <c r="AU414" s="111"/>
      <c r="AV414" s="78"/>
      <c r="AW414" s="148" t="str">
        <f t="shared" si="238"/>
        <v/>
      </c>
      <c r="AX414" s="47" t="str">
        <f t="shared" si="265"/>
        <v/>
      </c>
      <c r="AY414" s="48" t="str">
        <f>IF(ISBLANK(AZ414),"",VLOOKUP(AX414,OutputOsiris!$A$9:$A$1008,1,FALSE))</f>
        <v/>
      </c>
      <c r="AZ414" s="111"/>
      <c r="BA414" s="78"/>
      <c r="BB414" s="148" t="str">
        <f t="shared" si="239"/>
        <v/>
      </c>
      <c r="BC414" s="47" t="str">
        <f t="shared" si="266"/>
        <v/>
      </c>
      <c r="BD414" s="48" t="str">
        <f>IF(ISBLANK(BE414),"",VLOOKUP(BC414,OutputOsiris!$A$9:$A$1008,1,FALSE))</f>
        <v/>
      </c>
      <c r="BE414" s="111"/>
      <c r="BF414" s="78"/>
      <c r="BG414" s="148" t="str">
        <f t="shared" si="240"/>
        <v/>
      </c>
      <c r="BH414" s="47" t="str">
        <f t="shared" si="267"/>
        <v/>
      </c>
      <c r="BI414" s="48" t="str">
        <f>IF(ISBLANK(BJ414),"",VLOOKUP(BH414,OutputOsiris!$A$9:$A$1008,1,FALSE))</f>
        <v/>
      </c>
      <c r="BJ414" s="111"/>
      <c r="BK414" s="78"/>
      <c r="BL414" s="148" t="str">
        <f t="shared" si="241"/>
        <v/>
      </c>
      <c r="BM414" s="47" t="str">
        <f t="shared" si="268"/>
        <v/>
      </c>
      <c r="BN414" s="48" t="str">
        <f>IF(ISBLANK(BO414),"",VLOOKUP(BM414,OutputOsiris!$A$9:$A$1008,1,FALSE))</f>
        <v/>
      </c>
      <c r="BO414" s="111"/>
      <c r="BP414" s="78"/>
      <c r="BQ414" s="148" t="str">
        <f t="shared" si="242"/>
        <v/>
      </c>
      <c r="BR414" s="47" t="str">
        <f t="shared" si="269"/>
        <v/>
      </c>
      <c r="BS414" s="48" t="str">
        <f>IF(ISBLANK(BT414),"",VLOOKUP(BR414,OutputOsiris!$A$9:$A$1008,1,FALSE))</f>
        <v/>
      </c>
      <c r="BT414" s="111"/>
      <c r="BU414" s="78"/>
      <c r="BV414" s="148" t="str">
        <f t="shared" si="243"/>
        <v/>
      </c>
      <c r="BW414" s="47" t="str">
        <f t="shared" si="270"/>
        <v/>
      </c>
      <c r="BX414" s="48" t="str">
        <f>IF(ISBLANK(BY414),"",VLOOKUP(BW414,OutputOsiris!$A$9:$A$1008,1,FALSE))</f>
        <v/>
      </c>
      <c r="BY414" s="111"/>
      <c r="BZ414" s="78"/>
      <c r="CA414" s="148" t="str">
        <f t="shared" si="244"/>
        <v/>
      </c>
    </row>
    <row r="415" spans="1:79" x14ac:dyDescent="0.2">
      <c r="A415" s="47" t="str">
        <f>IF($H$1="Score",IF(OutputOsiris!A415&lt;&gt;"9999999",OutputOsiris!A415,""),"")</f>
        <v/>
      </c>
      <c r="B415" s="76" t="str">
        <f t="shared" si="245"/>
        <v/>
      </c>
      <c r="C415" s="143" t="str">
        <f t="shared" si="246"/>
        <v/>
      </c>
      <c r="D415" s="47" t="str">
        <f>IF($H$1="Cijfer",IF(OutputOsiris!A415&lt;&gt;"9999999",OutputOsiris!A415,""),"")</f>
        <v/>
      </c>
      <c r="E415" s="76" t="str">
        <f t="shared" si="247"/>
        <v/>
      </c>
      <c r="F415" s="143" t="str">
        <f t="shared" si="248"/>
        <v/>
      </c>
      <c r="G415" s="47" t="str">
        <f>IF(ISBLANK(OutputOsiris!B415),"",OutputOsiris!B415)</f>
        <v/>
      </c>
      <c r="H415" s="47">
        <f>IF(AND($AG$7&gt;0,OutputOsiris!$A415&lt;&gt;"9999999"),VLOOKUP(OutputOsiris!A415,$AD$9:$AG$1008,4,FALSE),"")</f>
        <v>0</v>
      </c>
      <c r="I415" s="47">
        <f t="shared" si="249"/>
        <v>0</v>
      </c>
      <c r="J415" s="47">
        <f>IF(AND($AL$7&gt;0,OutputOsiris!$A415&lt;&gt;"9999999"),VLOOKUP(OutputOsiris!A415,$AI$9:$AL$1008,4,FALSE),"")</f>
        <v>0</v>
      </c>
      <c r="K415" s="47">
        <f t="shared" si="250"/>
        <v>0</v>
      </c>
      <c r="L415" s="47" t="str">
        <f>IF(AND($AQ$7&gt;0,OutputOsiris!$A415&lt;&gt;"9999999"),VLOOKUP(OutputOsiris!A415,$AN$9:$AQ$1008,4,FALSE),"")</f>
        <v/>
      </c>
      <c r="M415" s="47" t="str">
        <f t="shared" si="251"/>
        <v/>
      </c>
      <c r="N415" s="47" t="str">
        <f>IF(AND($AV$7&gt;0,OutputOsiris!$A415&lt;&gt;"9999999"),VLOOKUP(OutputOsiris!A415,$AS$9:$AV$1008,4,FALSE),"")</f>
        <v/>
      </c>
      <c r="O415" s="47" t="str">
        <f t="shared" si="252"/>
        <v/>
      </c>
      <c r="P415" s="47" t="str">
        <f>IF(AND($BA$7&gt;0,OutputOsiris!$A415&lt;&gt;"9999999"),VLOOKUP(OutputOsiris!A415,$AX$9:$BA$1008,4,FALSE),"")</f>
        <v/>
      </c>
      <c r="Q415" s="47" t="str">
        <f t="shared" si="253"/>
        <v/>
      </c>
      <c r="R415" s="47" t="str">
        <f>IF(AND($BF$7&gt;0,OutputOsiris!$A415&lt;&gt;"9999999"),VLOOKUP(OutputOsiris!A415,$BC$9:$BF$1008,4,FALSE),"")</f>
        <v/>
      </c>
      <c r="S415" s="47" t="str">
        <f t="shared" si="254"/>
        <v/>
      </c>
      <c r="T415" s="47" t="str">
        <f>IF(AND($BK$7&gt;0,OutputOsiris!$A415&lt;&gt;"9999999"),VLOOKUP(OutputOsiris!A415,$BH$9:$BK$1008,4,FALSE),"")</f>
        <v/>
      </c>
      <c r="U415" s="47" t="str">
        <f t="shared" si="255"/>
        <v/>
      </c>
      <c r="V415" s="47" t="str">
        <f>IF(AND($BP$7&gt;0,OutputOsiris!$A415&lt;&gt;"9999999"),VLOOKUP(OutputOsiris!A415,$BM$9:$BP$1008,4,FALSE),"")</f>
        <v/>
      </c>
      <c r="W415" s="47" t="str">
        <f t="shared" si="256"/>
        <v/>
      </c>
      <c r="X415" s="47" t="str">
        <f>IF(AND($BU$7&gt;0,OutputOsiris!$A415&lt;&gt;"9999999"),VLOOKUP(OutputOsiris!A415,$BR$9:$BU$1008,4,FALSE),"")</f>
        <v/>
      </c>
      <c r="Y415" s="47" t="str">
        <f t="shared" si="257"/>
        <v/>
      </c>
      <c r="Z415" s="47" t="str">
        <f>IF(AND($BZ$7&gt;0,OutputOsiris!$A415&lt;&gt;"9999999"),VLOOKUP(OutputOsiris!A415,$BW$9:$BZ$1008,4,FALSE),"")</f>
        <v/>
      </c>
      <c r="AA415" s="47" t="str">
        <f t="shared" si="258"/>
        <v/>
      </c>
      <c r="AB415" s="47">
        <f t="shared" si="259"/>
        <v>0</v>
      </c>
      <c r="AC415" s="47">
        <f t="shared" si="260"/>
        <v>0</v>
      </c>
      <c r="AD415" s="47" t="str">
        <f t="shared" si="261"/>
        <v/>
      </c>
      <c r="AE415" s="48" t="str">
        <f>IF(ISBLANK(AF415),"",VLOOKUP(AD415,OutputOsiris!$A$9:$A$1008,1,FALSE))</f>
        <v/>
      </c>
      <c r="AF415" s="111"/>
      <c r="AG415" s="78"/>
      <c r="AH415" s="148" t="str">
        <f t="shared" si="235"/>
        <v/>
      </c>
      <c r="AI415" s="47" t="str">
        <f t="shared" si="262"/>
        <v/>
      </c>
      <c r="AJ415" s="48" t="str">
        <f>IF(ISBLANK(AK415),"",VLOOKUP(AI415,OutputOsiris!$A$9:$A$1008,1,FALSE))</f>
        <v/>
      </c>
      <c r="AK415" s="112"/>
      <c r="AL415" s="78"/>
      <c r="AM415" s="148" t="str">
        <f t="shared" si="236"/>
        <v/>
      </c>
      <c r="AN415" s="47" t="str">
        <f t="shared" si="263"/>
        <v/>
      </c>
      <c r="AO415" s="48" t="str">
        <f>IF(ISBLANK(AP415),"",VLOOKUP(AN415,OutputOsiris!$A$9:$A$1008,1,FALSE))</f>
        <v/>
      </c>
      <c r="AP415" s="111"/>
      <c r="AQ415" s="78"/>
      <c r="AR415" s="148" t="str">
        <f t="shared" si="237"/>
        <v/>
      </c>
      <c r="AS415" s="47" t="str">
        <f t="shared" si="264"/>
        <v/>
      </c>
      <c r="AT415" s="48" t="str">
        <f>IF(ISBLANK(AU415),"",VLOOKUP(AS415,OutputOsiris!$A$9:$A$1008,1,FALSE))</f>
        <v/>
      </c>
      <c r="AU415" s="111"/>
      <c r="AV415" s="78"/>
      <c r="AW415" s="148" t="str">
        <f t="shared" si="238"/>
        <v/>
      </c>
      <c r="AX415" s="47" t="str">
        <f t="shared" si="265"/>
        <v/>
      </c>
      <c r="AY415" s="48" t="str">
        <f>IF(ISBLANK(AZ415),"",VLOOKUP(AX415,OutputOsiris!$A$9:$A$1008,1,FALSE))</f>
        <v/>
      </c>
      <c r="AZ415" s="111"/>
      <c r="BA415" s="78"/>
      <c r="BB415" s="148" t="str">
        <f t="shared" si="239"/>
        <v/>
      </c>
      <c r="BC415" s="47" t="str">
        <f t="shared" si="266"/>
        <v/>
      </c>
      <c r="BD415" s="48" t="str">
        <f>IF(ISBLANK(BE415),"",VLOOKUP(BC415,OutputOsiris!$A$9:$A$1008,1,FALSE))</f>
        <v/>
      </c>
      <c r="BE415" s="111"/>
      <c r="BF415" s="78"/>
      <c r="BG415" s="148" t="str">
        <f t="shared" si="240"/>
        <v/>
      </c>
      <c r="BH415" s="47" t="str">
        <f t="shared" si="267"/>
        <v/>
      </c>
      <c r="BI415" s="48" t="str">
        <f>IF(ISBLANK(BJ415),"",VLOOKUP(BH415,OutputOsiris!$A$9:$A$1008,1,FALSE))</f>
        <v/>
      </c>
      <c r="BJ415" s="111"/>
      <c r="BK415" s="78"/>
      <c r="BL415" s="148" t="str">
        <f t="shared" si="241"/>
        <v/>
      </c>
      <c r="BM415" s="47" t="str">
        <f t="shared" si="268"/>
        <v/>
      </c>
      <c r="BN415" s="48" t="str">
        <f>IF(ISBLANK(BO415),"",VLOOKUP(BM415,OutputOsiris!$A$9:$A$1008,1,FALSE))</f>
        <v/>
      </c>
      <c r="BO415" s="111"/>
      <c r="BP415" s="78"/>
      <c r="BQ415" s="148" t="str">
        <f t="shared" si="242"/>
        <v/>
      </c>
      <c r="BR415" s="47" t="str">
        <f t="shared" si="269"/>
        <v/>
      </c>
      <c r="BS415" s="48" t="str">
        <f>IF(ISBLANK(BT415),"",VLOOKUP(BR415,OutputOsiris!$A$9:$A$1008,1,FALSE))</f>
        <v/>
      </c>
      <c r="BT415" s="111"/>
      <c r="BU415" s="78"/>
      <c r="BV415" s="148" t="str">
        <f t="shared" si="243"/>
        <v/>
      </c>
      <c r="BW415" s="47" t="str">
        <f t="shared" si="270"/>
        <v/>
      </c>
      <c r="BX415" s="48" t="str">
        <f>IF(ISBLANK(BY415),"",VLOOKUP(BW415,OutputOsiris!$A$9:$A$1008,1,FALSE))</f>
        <v/>
      </c>
      <c r="BY415" s="111"/>
      <c r="BZ415" s="78"/>
      <c r="CA415" s="148" t="str">
        <f t="shared" si="244"/>
        <v/>
      </c>
    </row>
    <row r="416" spans="1:79" x14ac:dyDescent="0.2">
      <c r="A416" s="47" t="str">
        <f>IF($H$1="Score",IF(OutputOsiris!A416&lt;&gt;"9999999",OutputOsiris!A416,""),"")</f>
        <v/>
      </c>
      <c r="B416" s="76" t="str">
        <f t="shared" si="245"/>
        <v/>
      </c>
      <c r="C416" s="143" t="str">
        <f t="shared" si="246"/>
        <v/>
      </c>
      <c r="D416" s="47" t="str">
        <f>IF($H$1="Cijfer",IF(OutputOsiris!A416&lt;&gt;"9999999",OutputOsiris!A416,""),"")</f>
        <v/>
      </c>
      <c r="E416" s="76" t="str">
        <f t="shared" si="247"/>
        <v/>
      </c>
      <c r="F416" s="143" t="str">
        <f t="shared" si="248"/>
        <v/>
      </c>
      <c r="G416" s="47" t="str">
        <f>IF(ISBLANK(OutputOsiris!B416),"",OutputOsiris!B416)</f>
        <v/>
      </c>
      <c r="H416" s="47">
        <f>IF(AND($AG$7&gt;0,OutputOsiris!$A416&lt;&gt;"9999999"),VLOOKUP(OutputOsiris!A416,$AD$9:$AG$1008,4,FALSE),"")</f>
        <v>0</v>
      </c>
      <c r="I416" s="47">
        <f t="shared" si="249"/>
        <v>0</v>
      </c>
      <c r="J416" s="47">
        <f>IF(AND($AL$7&gt;0,OutputOsiris!$A416&lt;&gt;"9999999"),VLOOKUP(OutputOsiris!A416,$AI$9:$AL$1008,4,FALSE),"")</f>
        <v>0</v>
      </c>
      <c r="K416" s="47">
        <f t="shared" si="250"/>
        <v>0</v>
      </c>
      <c r="L416" s="47" t="str">
        <f>IF(AND($AQ$7&gt;0,OutputOsiris!$A416&lt;&gt;"9999999"),VLOOKUP(OutputOsiris!A416,$AN$9:$AQ$1008,4,FALSE),"")</f>
        <v/>
      </c>
      <c r="M416" s="47" t="str">
        <f t="shared" si="251"/>
        <v/>
      </c>
      <c r="N416" s="47" t="str">
        <f>IF(AND($AV$7&gt;0,OutputOsiris!$A416&lt;&gt;"9999999"),VLOOKUP(OutputOsiris!A416,$AS$9:$AV$1008,4,FALSE),"")</f>
        <v/>
      </c>
      <c r="O416" s="47" t="str">
        <f t="shared" si="252"/>
        <v/>
      </c>
      <c r="P416" s="47" t="str">
        <f>IF(AND($BA$7&gt;0,OutputOsiris!$A416&lt;&gt;"9999999"),VLOOKUP(OutputOsiris!A416,$AX$9:$BA$1008,4,FALSE),"")</f>
        <v/>
      </c>
      <c r="Q416" s="47" t="str">
        <f t="shared" si="253"/>
        <v/>
      </c>
      <c r="R416" s="47" t="str">
        <f>IF(AND($BF$7&gt;0,OutputOsiris!$A416&lt;&gt;"9999999"),VLOOKUP(OutputOsiris!A416,$BC$9:$BF$1008,4,FALSE),"")</f>
        <v/>
      </c>
      <c r="S416" s="47" t="str">
        <f t="shared" si="254"/>
        <v/>
      </c>
      <c r="T416" s="47" t="str">
        <f>IF(AND($BK$7&gt;0,OutputOsiris!$A416&lt;&gt;"9999999"),VLOOKUP(OutputOsiris!A416,$BH$9:$BK$1008,4,FALSE),"")</f>
        <v/>
      </c>
      <c r="U416" s="47" t="str">
        <f t="shared" si="255"/>
        <v/>
      </c>
      <c r="V416" s="47" t="str">
        <f>IF(AND($BP$7&gt;0,OutputOsiris!$A416&lt;&gt;"9999999"),VLOOKUP(OutputOsiris!A416,$BM$9:$BP$1008,4,FALSE),"")</f>
        <v/>
      </c>
      <c r="W416" s="47" t="str">
        <f t="shared" si="256"/>
        <v/>
      </c>
      <c r="X416" s="47" t="str">
        <f>IF(AND($BU$7&gt;0,OutputOsiris!$A416&lt;&gt;"9999999"),VLOOKUP(OutputOsiris!A416,$BR$9:$BU$1008,4,FALSE),"")</f>
        <v/>
      </c>
      <c r="Y416" s="47" t="str">
        <f t="shared" si="257"/>
        <v/>
      </c>
      <c r="Z416" s="47" t="str">
        <f>IF(AND($BZ$7&gt;0,OutputOsiris!$A416&lt;&gt;"9999999"),VLOOKUP(OutputOsiris!A416,$BW$9:$BZ$1008,4,FALSE),"")</f>
        <v/>
      </c>
      <c r="AA416" s="47" t="str">
        <f t="shared" si="258"/>
        <v/>
      </c>
      <c r="AB416" s="47">
        <f t="shared" si="259"/>
        <v>0</v>
      </c>
      <c r="AC416" s="47">
        <f t="shared" si="260"/>
        <v>0</v>
      </c>
      <c r="AD416" s="47" t="str">
        <f t="shared" si="261"/>
        <v/>
      </c>
      <c r="AE416" s="48" t="str">
        <f>IF(ISBLANK(AF416),"",VLOOKUP(AD416,OutputOsiris!$A$9:$A$1008,1,FALSE))</f>
        <v/>
      </c>
      <c r="AF416" s="111"/>
      <c r="AG416" s="78"/>
      <c r="AH416" s="148" t="str">
        <f t="shared" si="235"/>
        <v/>
      </c>
      <c r="AI416" s="47" t="str">
        <f t="shared" si="262"/>
        <v/>
      </c>
      <c r="AJ416" s="48" t="str">
        <f>IF(ISBLANK(AK416),"",VLOOKUP(AI416,OutputOsiris!$A$9:$A$1008,1,FALSE))</f>
        <v/>
      </c>
      <c r="AK416" s="112"/>
      <c r="AL416" s="78"/>
      <c r="AM416" s="148" t="str">
        <f t="shared" si="236"/>
        <v/>
      </c>
      <c r="AN416" s="47" t="str">
        <f t="shared" si="263"/>
        <v/>
      </c>
      <c r="AO416" s="48" t="str">
        <f>IF(ISBLANK(AP416),"",VLOOKUP(AN416,OutputOsiris!$A$9:$A$1008,1,FALSE))</f>
        <v/>
      </c>
      <c r="AP416" s="111"/>
      <c r="AQ416" s="78"/>
      <c r="AR416" s="148" t="str">
        <f t="shared" si="237"/>
        <v/>
      </c>
      <c r="AS416" s="47" t="str">
        <f t="shared" si="264"/>
        <v/>
      </c>
      <c r="AT416" s="48" t="str">
        <f>IF(ISBLANK(AU416),"",VLOOKUP(AS416,OutputOsiris!$A$9:$A$1008,1,FALSE))</f>
        <v/>
      </c>
      <c r="AU416" s="111"/>
      <c r="AV416" s="78"/>
      <c r="AW416" s="148" t="str">
        <f t="shared" si="238"/>
        <v/>
      </c>
      <c r="AX416" s="47" t="str">
        <f t="shared" si="265"/>
        <v/>
      </c>
      <c r="AY416" s="48" t="str">
        <f>IF(ISBLANK(AZ416),"",VLOOKUP(AX416,OutputOsiris!$A$9:$A$1008,1,FALSE))</f>
        <v/>
      </c>
      <c r="AZ416" s="111"/>
      <c r="BA416" s="78"/>
      <c r="BB416" s="148" t="str">
        <f t="shared" si="239"/>
        <v/>
      </c>
      <c r="BC416" s="47" t="str">
        <f t="shared" si="266"/>
        <v/>
      </c>
      <c r="BD416" s="48" t="str">
        <f>IF(ISBLANK(BE416),"",VLOOKUP(BC416,OutputOsiris!$A$9:$A$1008,1,FALSE))</f>
        <v/>
      </c>
      <c r="BE416" s="111"/>
      <c r="BF416" s="78"/>
      <c r="BG416" s="148" t="str">
        <f t="shared" si="240"/>
        <v/>
      </c>
      <c r="BH416" s="47" t="str">
        <f t="shared" si="267"/>
        <v/>
      </c>
      <c r="BI416" s="48" t="str">
        <f>IF(ISBLANK(BJ416),"",VLOOKUP(BH416,OutputOsiris!$A$9:$A$1008,1,FALSE))</f>
        <v/>
      </c>
      <c r="BJ416" s="111"/>
      <c r="BK416" s="78"/>
      <c r="BL416" s="148" t="str">
        <f t="shared" si="241"/>
        <v/>
      </c>
      <c r="BM416" s="47" t="str">
        <f t="shared" si="268"/>
        <v/>
      </c>
      <c r="BN416" s="48" t="str">
        <f>IF(ISBLANK(BO416),"",VLOOKUP(BM416,OutputOsiris!$A$9:$A$1008,1,FALSE))</f>
        <v/>
      </c>
      <c r="BO416" s="111"/>
      <c r="BP416" s="78"/>
      <c r="BQ416" s="148" t="str">
        <f t="shared" si="242"/>
        <v/>
      </c>
      <c r="BR416" s="47" t="str">
        <f t="shared" si="269"/>
        <v/>
      </c>
      <c r="BS416" s="48" t="str">
        <f>IF(ISBLANK(BT416),"",VLOOKUP(BR416,OutputOsiris!$A$9:$A$1008,1,FALSE))</f>
        <v/>
      </c>
      <c r="BT416" s="111"/>
      <c r="BU416" s="78"/>
      <c r="BV416" s="148" t="str">
        <f t="shared" si="243"/>
        <v/>
      </c>
      <c r="BW416" s="47" t="str">
        <f t="shared" si="270"/>
        <v/>
      </c>
      <c r="BX416" s="48" t="str">
        <f>IF(ISBLANK(BY416),"",VLOOKUP(BW416,OutputOsiris!$A$9:$A$1008,1,FALSE))</f>
        <v/>
      </c>
      <c r="BY416" s="111"/>
      <c r="BZ416" s="78"/>
      <c r="CA416" s="148" t="str">
        <f t="shared" si="244"/>
        <v/>
      </c>
    </row>
    <row r="417" spans="1:79" x14ac:dyDescent="0.2">
      <c r="A417" s="47" t="str">
        <f>IF($H$1="Score",IF(OutputOsiris!A417&lt;&gt;"9999999",OutputOsiris!A417,""),"")</f>
        <v/>
      </c>
      <c r="B417" s="76" t="str">
        <f t="shared" si="245"/>
        <v/>
      </c>
      <c r="C417" s="143" t="str">
        <f t="shared" si="246"/>
        <v/>
      </c>
      <c r="D417" s="47" t="str">
        <f>IF($H$1="Cijfer",IF(OutputOsiris!A417&lt;&gt;"9999999",OutputOsiris!A417,""),"")</f>
        <v/>
      </c>
      <c r="E417" s="76" t="str">
        <f t="shared" si="247"/>
        <v/>
      </c>
      <c r="F417" s="143" t="str">
        <f t="shared" si="248"/>
        <v/>
      </c>
      <c r="G417" s="47" t="str">
        <f>IF(ISBLANK(OutputOsiris!B417),"",OutputOsiris!B417)</f>
        <v/>
      </c>
      <c r="H417" s="47">
        <f>IF(AND($AG$7&gt;0,OutputOsiris!$A417&lt;&gt;"9999999"),VLOOKUP(OutputOsiris!A417,$AD$9:$AG$1008,4,FALSE),"")</f>
        <v>0</v>
      </c>
      <c r="I417" s="47">
        <f t="shared" si="249"/>
        <v>0</v>
      </c>
      <c r="J417" s="47">
        <f>IF(AND($AL$7&gt;0,OutputOsiris!$A417&lt;&gt;"9999999"),VLOOKUP(OutputOsiris!A417,$AI$9:$AL$1008,4,FALSE),"")</f>
        <v>0</v>
      </c>
      <c r="K417" s="47">
        <f t="shared" si="250"/>
        <v>0</v>
      </c>
      <c r="L417" s="47" t="str">
        <f>IF(AND($AQ$7&gt;0,OutputOsiris!$A417&lt;&gt;"9999999"),VLOOKUP(OutputOsiris!A417,$AN$9:$AQ$1008,4,FALSE),"")</f>
        <v/>
      </c>
      <c r="M417" s="47" t="str">
        <f t="shared" si="251"/>
        <v/>
      </c>
      <c r="N417" s="47" t="str">
        <f>IF(AND($AV$7&gt;0,OutputOsiris!$A417&lt;&gt;"9999999"),VLOOKUP(OutputOsiris!A417,$AS$9:$AV$1008,4,FALSE),"")</f>
        <v/>
      </c>
      <c r="O417" s="47" t="str">
        <f t="shared" si="252"/>
        <v/>
      </c>
      <c r="P417" s="47" t="str">
        <f>IF(AND($BA$7&gt;0,OutputOsiris!$A417&lt;&gt;"9999999"),VLOOKUP(OutputOsiris!A417,$AX$9:$BA$1008,4,FALSE),"")</f>
        <v/>
      </c>
      <c r="Q417" s="47" t="str">
        <f t="shared" si="253"/>
        <v/>
      </c>
      <c r="R417" s="47" t="str">
        <f>IF(AND($BF$7&gt;0,OutputOsiris!$A417&lt;&gt;"9999999"),VLOOKUP(OutputOsiris!A417,$BC$9:$BF$1008,4,FALSE),"")</f>
        <v/>
      </c>
      <c r="S417" s="47" t="str">
        <f t="shared" si="254"/>
        <v/>
      </c>
      <c r="T417" s="47" t="str">
        <f>IF(AND($BK$7&gt;0,OutputOsiris!$A417&lt;&gt;"9999999"),VLOOKUP(OutputOsiris!A417,$BH$9:$BK$1008,4,FALSE),"")</f>
        <v/>
      </c>
      <c r="U417" s="47" t="str">
        <f t="shared" si="255"/>
        <v/>
      </c>
      <c r="V417" s="47" t="str">
        <f>IF(AND($BP$7&gt;0,OutputOsiris!$A417&lt;&gt;"9999999"),VLOOKUP(OutputOsiris!A417,$BM$9:$BP$1008,4,FALSE),"")</f>
        <v/>
      </c>
      <c r="W417" s="47" t="str">
        <f t="shared" si="256"/>
        <v/>
      </c>
      <c r="X417" s="47" t="str">
        <f>IF(AND($BU$7&gt;0,OutputOsiris!$A417&lt;&gt;"9999999"),VLOOKUP(OutputOsiris!A417,$BR$9:$BU$1008,4,FALSE),"")</f>
        <v/>
      </c>
      <c r="Y417" s="47" t="str">
        <f t="shared" si="257"/>
        <v/>
      </c>
      <c r="Z417" s="47" t="str">
        <f>IF(AND($BZ$7&gt;0,OutputOsiris!$A417&lt;&gt;"9999999"),VLOOKUP(OutputOsiris!A417,$BW$9:$BZ$1008,4,FALSE),"")</f>
        <v/>
      </c>
      <c r="AA417" s="47" t="str">
        <f t="shared" si="258"/>
        <v/>
      </c>
      <c r="AB417" s="47">
        <f t="shared" si="259"/>
        <v>0</v>
      </c>
      <c r="AC417" s="47">
        <f t="shared" si="260"/>
        <v>0</v>
      </c>
      <c r="AD417" s="47" t="str">
        <f t="shared" si="261"/>
        <v/>
      </c>
      <c r="AE417" s="48" t="str">
        <f>IF(ISBLANK(AF417),"",VLOOKUP(AD417,OutputOsiris!$A$9:$A$1008,1,FALSE))</f>
        <v/>
      </c>
      <c r="AF417" s="111"/>
      <c r="AG417" s="78"/>
      <c r="AH417" s="148" t="str">
        <f t="shared" si="235"/>
        <v/>
      </c>
      <c r="AI417" s="47" t="str">
        <f t="shared" si="262"/>
        <v/>
      </c>
      <c r="AJ417" s="48" t="str">
        <f>IF(ISBLANK(AK417),"",VLOOKUP(AI417,OutputOsiris!$A$9:$A$1008,1,FALSE))</f>
        <v/>
      </c>
      <c r="AK417" s="112"/>
      <c r="AL417" s="78"/>
      <c r="AM417" s="148" t="str">
        <f t="shared" si="236"/>
        <v/>
      </c>
      <c r="AN417" s="47" t="str">
        <f t="shared" si="263"/>
        <v/>
      </c>
      <c r="AO417" s="48" t="str">
        <f>IF(ISBLANK(AP417),"",VLOOKUP(AN417,OutputOsiris!$A$9:$A$1008,1,FALSE))</f>
        <v/>
      </c>
      <c r="AP417" s="111"/>
      <c r="AQ417" s="78"/>
      <c r="AR417" s="148" t="str">
        <f t="shared" si="237"/>
        <v/>
      </c>
      <c r="AS417" s="47" t="str">
        <f t="shared" si="264"/>
        <v/>
      </c>
      <c r="AT417" s="48" t="str">
        <f>IF(ISBLANK(AU417),"",VLOOKUP(AS417,OutputOsiris!$A$9:$A$1008,1,FALSE))</f>
        <v/>
      </c>
      <c r="AU417" s="111"/>
      <c r="AV417" s="78"/>
      <c r="AW417" s="148" t="str">
        <f t="shared" si="238"/>
        <v/>
      </c>
      <c r="AX417" s="47" t="str">
        <f t="shared" si="265"/>
        <v/>
      </c>
      <c r="AY417" s="48" t="str">
        <f>IF(ISBLANK(AZ417),"",VLOOKUP(AX417,OutputOsiris!$A$9:$A$1008,1,FALSE))</f>
        <v/>
      </c>
      <c r="AZ417" s="111"/>
      <c r="BA417" s="78"/>
      <c r="BB417" s="148" t="str">
        <f t="shared" si="239"/>
        <v/>
      </c>
      <c r="BC417" s="47" t="str">
        <f t="shared" si="266"/>
        <v/>
      </c>
      <c r="BD417" s="48" t="str">
        <f>IF(ISBLANK(BE417),"",VLOOKUP(BC417,OutputOsiris!$A$9:$A$1008,1,FALSE))</f>
        <v/>
      </c>
      <c r="BE417" s="111"/>
      <c r="BF417" s="78"/>
      <c r="BG417" s="148" t="str">
        <f t="shared" si="240"/>
        <v/>
      </c>
      <c r="BH417" s="47" t="str">
        <f t="shared" si="267"/>
        <v/>
      </c>
      <c r="BI417" s="48" t="str">
        <f>IF(ISBLANK(BJ417),"",VLOOKUP(BH417,OutputOsiris!$A$9:$A$1008,1,FALSE))</f>
        <v/>
      </c>
      <c r="BJ417" s="111"/>
      <c r="BK417" s="78"/>
      <c r="BL417" s="148" t="str">
        <f t="shared" si="241"/>
        <v/>
      </c>
      <c r="BM417" s="47" t="str">
        <f t="shared" si="268"/>
        <v/>
      </c>
      <c r="BN417" s="48" t="str">
        <f>IF(ISBLANK(BO417),"",VLOOKUP(BM417,OutputOsiris!$A$9:$A$1008,1,FALSE))</f>
        <v/>
      </c>
      <c r="BO417" s="111"/>
      <c r="BP417" s="78"/>
      <c r="BQ417" s="148" t="str">
        <f t="shared" si="242"/>
        <v/>
      </c>
      <c r="BR417" s="47" t="str">
        <f t="shared" si="269"/>
        <v/>
      </c>
      <c r="BS417" s="48" t="str">
        <f>IF(ISBLANK(BT417),"",VLOOKUP(BR417,OutputOsiris!$A$9:$A$1008,1,FALSE))</f>
        <v/>
      </c>
      <c r="BT417" s="111"/>
      <c r="BU417" s="78"/>
      <c r="BV417" s="148" t="str">
        <f t="shared" si="243"/>
        <v/>
      </c>
      <c r="BW417" s="47" t="str">
        <f t="shared" si="270"/>
        <v/>
      </c>
      <c r="BX417" s="48" t="str">
        <f>IF(ISBLANK(BY417),"",VLOOKUP(BW417,OutputOsiris!$A$9:$A$1008,1,FALSE))</f>
        <v/>
      </c>
      <c r="BY417" s="111"/>
      <c r="BZ417" s="78"/>
      <c r="CA417" s="148" t="str">
        <f t="shared" si="244"/>
        <v/>
      </c>
    </row>
    <row r="418" spans="1:79" x14ac:dyDescent="0.2">
      <c r="A418" s="47" t="str">
        <f>IF($H$1="Score",IF(OutputOsiris!A418&lt;&gt;"9999999",OutputOsiris!A418,""),"")</f>
        <v/>
      </c>
      <c r="B418" s="76" t="str">
        <f t="shared" si="245"/>
        <v/>
      </c>
      <c r="C418" s="143" t="str">
        <f t="shared" si="246"/>
        <v/>
      </c>
      <c r="D418" s="47" t="str">
        <f>IF($H$1="Cijfer",IF(OutputOsiris!A418&lt;&gt;"9999999",OutputOsiris!A418,""),"")</f>
        <v/>
      </c>
      <c r="E418" s="76" t="str">
        <f t="shared" si="247"/>
        <v/>
      </c>
      <c r="F418" s="143" t="str">
        <f t="shared" si="248"/>
        <v/>
      </c>
      <c r="G418" s="47" t="str">
        <f>IF(ISBLANK(OutputOsiris!B418),"",OutputOsiris!B418)</f>
        <v/>
      </c>
      <c r="H418" s="47">
        <f>IF(AND($AG$7&gt;0,OutputOsiris!$A418&lt;&gt;"9999999"),VLOOKUP(OutputOsiris!A418,$AD$9:$AG$1008,4,FALSE),"")</f>
        <v>0</v>
      </c>
      <c r="I418" s="47">
        <f t="shared" si="249"/>
        <v>0</v>
      </c>
      <c r="J418" s="47">
        <f>IF(AND($AL$7&gt;0,OutputOsiris!$A418&lt;&gt;"9999999"),VLOOKUP(OutputOsiris!A418,$AI$9:$AL$1008,4,FALSE),"")</f>
        <v>0</v>
      </c>
      <c r="K418" s="47">
        <f t="shared" si="250"/>
        <v>0</v>
      </c>
      <c r="L418" s="47" t="str">
        <f>IF(AND($AQ$7&gt;0,OutputOsiris!$A418&lt;&gt;"9999999"),VLOOKUP(OutputOsiris!A418,$AN$9:$AQ$1008,4,FALSE),"")</f>
        <v/>
      </c>
      <c r="M418" s="47" t="str">
        <f t="shared" si="251"/>
        <v/>
      </c>
      <c r="N418" s="47" t="str">
        <f>IF(AND($AV$7&gt;0,OutputOsiris!$A418&lt;&gt;"9999999"),VLOOKUP(OutputOsiris!A418,$AS$9:$AV$1008,4,FALSE),"")</f>
        <v/>
      </c>
      <c r="O418" s="47" t="str">
        <f t="shared" si="252"/>
        <v/>
      </c>
      <c r="P418" s="47" t="str">
        <f>IF(AND($BA$7&gt;0,OutputOsiris!$A418&lt;&gt;"9999999"),VLOOKUP(OutputOsiris!A418,$AX$9:$BA$1008,4,FALSE),"")</f>
        <v/>
      </c>
      <c r="Q418" s="47" t="str">
        <f t="shared" si="253"/>
        <v/>
      </c>
      <c r="R418" s="47" t="str">
        <f>IF(AND($BF$7&gt;0,OutputOsiris!$A418&lt;&gt;"9999999"),VLOOKUP(OutputOsiris!A418,$BC$9:$BF$1008,4,FALSE),"")</f>
        <v/>
      </c>
      <c r="S418" s="47" t="str">
        <f t="shared" si="254"/>
        <v/>
      </c>
      <c r="T418" s="47" t="str">
        <f>IF(AND($BK$7&gt;0,OutputOsiris!$A418&lt;&gt;"9999999"),VLOOKUP(OutputOsiris!A418,$BH$9:$BK$1008,4,FALSE),"")</f>
        <v/>
      </c>
      <c r="U418" s="47" t="str">
        <f t="shared" si="255"/>
        <v/>
      </c>
      <c r="V418" s="47" t="str">
        <f>IF(AND($BP$7&gt;0,OutputOsiris!$A418&lt;&gt;"9999999"),VLOOKUP(OutputOsiris!A418,$BM$9:$BP$1008,4,FALSE),"")</f>
        <v/>
      </c>
      <c r="W418" s="47" t="str">
        <f t="shared" si="256"/>
        <v/>
      </c>
      <c r="X418" s="47" t="str">
        <f>IF(AND($BU$7&gt;0,OutputOsiris!$A418&lt;&gt;"9999999"),VLOOKUP(OutputOsiris!A418,$BR$9:$BU$1008,4,FALSE),"")</f>
        <v/>
      </c>
      <c r="Y418" s="47" t="str">
        <f t="shared" si="257"/>
        <v/>
      </c>
      <c r="Z418" s="47" t="str">
        <f>IF(AND($BZ$7&gt;0,OutputOsiris!$A418&lt;&gt;"9999999"),VLOOKUP(OutputOsiris!A418,$BW$9:$BZ$1008,4,FALSE),"")</f>
        <v/>
      </c>
      <c r="AA418" s="47" t="str">
        <f t="shared" si="258"/>
        <v/>
      </c>
      <c r="AB418" s="47">
        <f t="shared" si="259"/>
        <v>0</v>
      </c>
      <c r="AC418" s="47">
        <f t="shared" si="260"/>
        <v>0</v>
      </c>
      <c r="AD418" s="47" t="str">
        <f t="shared" si="261"/>
        <v/>
      </c>
      <c r="AE418" s="48" t="str">
        <f>IF(ISBLANK(AF418),"",VLOOKUP(AD418,OutputOsiris!$A$9:$A$1008,1,FALSE))</f>
        <v/>
      </c>
      <c r="AF418" s="111"/>
      <c r="AG418" s="78"/>
      <c r="AH418" s="148" t="str">
        <f t="shared" si="235"/>
        <v/>
      </c>
      <c r="AI418" s="47" t="str">
        <f t="shared" si="262"/>
        <v/>
      </c>
      <c r="AJ418" s="48" t="str">
        <f>IF(ISBLANK(AK418),"",VLOOKUP(AI418,OutputOsiris!$A$9:$A$1008,1,FALSE))</f>
        <v/>
      </c>
      <c r="AK418" s="112"/>
      <c r="AL418" s="78"/>
      <c r="AM418" s="148" t="str">
        <f t="shared" si="236"/>
        <v/>
      </c>
      <c r="AN418" s="47" t="str">
        <f t="shared" si="263"/>
        <v/>
      </c>
      <c r="AO418" s="48" t="str">
        <f>IF(ISBLANK(AP418),"",VLOOKUP(AN418,OutputOsiris!$A$9:$A$1008,1,FALSE))</f>
        <v/>
      </c>
      <c r="AP418" s="111"/>
      <c r="AQ418" s="78"/>
      <c r="AR418" s="148" t="str">
        <f t="shared" si="237"/>
        <v/>
      </c>
      <c r="AS418" s="47" t="str">
        <f t="shared" si="264"/>
        <v/>
      </c>
      <c r="AT418" s="48" t="str">
        <f>IF(ISBLANK(AU418),"",VLOOKUP(AS418,OutputOsiris!$A$9:$A$1008,1,FALSE))</f>
        <v/>
      </c>
      <c r="AU418" s="111"/>
      <c r="AV418" s="78"/>
      <c r="AW418" s="148" t="str">
        <f t="shared" si="238"/>
        <v/>
      </c>
      <c r="AX418" s="47" t="str">
        <f t="shared" si="265"/>
        <v/>
      </c>
      <c r="AY418" s="48" t="str">
        <f>IF(ISBLANK(AZ418),"",VLOOKUP(AX418,OutputOsiris!$A$9:$A$1008,1,FALSE))</f>
        <v/>
      </c>
      <c r="AZ418" s="111"/>
      <c r="BA418" s="78"/>
      <c r="BB418" s="148" t="str">
        <f t="shared" si="239"/>
        <v/>
      </c>
      <c r="BC418" s="47" t="str">
        <f t="shared" si="266"/>
        <v/>
      </c>
      <c r="BD418" s="48" t="str">
        <f>IF(ISBLANK(BE418),"",VLOOKUP(BC418,OutputOsiris!$A$9:$A$1008,1,FALSE))</f>
        <v/>
      </c>
      <c r="BE418" s="111"/>
      <c r="BF418" s="78"/>
      <c r="BG418" s="148" t="str">
        <f t="shared" si="240"/>
        <v/>
      </c>
      <c r="BH418" s="47" t="str">
        <f t="shared" si="267"/>
        <v/>
      </c>
      <c r="BI418" s="48" t="str">
        <f>IF(ISBLANK(BJ418),"",VLOOKUP(BH418,OutputOsiris!$A$9:$A$1008,1,FALSE))</f>
        <v/>
      </c>
      <c r="BJ418" s="111"/>
      <c r="BK418" s="78"/>
      <c r="BL418" s="148" t="str">
        <f t="shared" si="241"/>
        <v/>
      </c>
      <c r="BM418" s="47" t="str">
        <f t="shared" si="268"/>
        <v/>
      </c>
      <c r="BN418" s="48" t="str">
        <f>IF(ISBLANK(BO418),"",VLOOKUP(BM418,OutputOsiris!$A$9:$A$1008,1,FALSE))</f>
        <v/>
      </c>
      <c r="BO418" s="111"/>
      <c r="BP418" s="78"/>
      <c r="BQ418" s="148" t="str">
        <f t="shared" si="242"/>
        <v/>
      </c>
      <c r="BR418" s="47" t="str">
        <f t="shared" si="269"/>
        <v/>
      </c>
      <c r="BS418" s="48" t="str">
        <f>IF(ISBLANK(BT418),"",VLOOKUP(BR418,OutputOsiris!$A$9:$A$1008,1,FALSE))</f>
        <v/>
      </c>
      <c r="BT418" s="111"/>
      <c r="BU418" s="78"/>
      <c r="BV418" s="148" t="str">
        <f t="shared" si="243"/>
        <v/>
      </c>
      <c r="BW418" s="47" t="str">
        <f t="shared" si="270"/>
        <v/>
      </c>
      <c r="BX418" s="48" t="str">
        <f>IF(ISBLANK(BY418),"",VLOOKUP(BW418,OutputOsiris!$A$9:$A$1008,1,FALSE))</f>
        <v/>
      </c>
      <c r="BY418" s="111"/>
      <c r="BZ418" s="78"/>
      <c r="CA418" s="148" t="str">
        <f t="shared" si="244"/>
        <v/>
      </c>
    </row>
    <row r="419" spans="1:79" x14ac:dyDescent="0.2">
      <c r="A419" s="47" t="str">
        <f>IF($H$1="Score",IF(OutputOsiris!A419&lt;&gt;"9999999",OutputOsiris!A419,""),"")</f>
        <v/>
      </c>
      <c r="B419" s="76" t="str">
        <f t="shared" si="245"/>
        <v/>
      </c>
      <c r="C419" s="143" t="str">
        <f t="shared" si="246"/>
        <v/>
      </c>
      <c r="D419" s="47" t="str">
        <f>IF($H$1="Cijfer",IF(OutputOsiris!A419&lt;&gt;"9999999",OutputOsiris!A419,""),"")</f>
        <v/>
      </c>
      <c r="E419" s="76" t="str">
        <f t="shared" si="247"/>
        <v/>
      </c>
      <c r="F419" s="143" t="str">
        <f t="shared" si="248"/>
        <v/>
      </c>
      <c r="G419" s="47" t="str">
        <f>IF(ISBLANK(OutputOsiris!B419),"",OutputOsiris!B419)</f>
        <v/>
      </c>
      <c r="H419" s="47">
        <f>IF(AND($AG$7&gt;0,OutputOsiris!$A419&lt;&gt;"9999999"),VLOOKUP(OutputOsiris!A419,$AD$9:$AG$1008,4,FALSE),"")</f>
        <v>0</v>
      </c>
      <c r="I419" s="47">
        <f t="shared" si="249"/>
        <v>0</v>
      </c>
      <c r="J419" s="47">
        <f>IF(AND($AL$7&gt;0,OutputOsiris!$A419&lt;&gt;"9999999"),VLOOKUP(OutputOsiris!A419,$AI$9:$AL$1008,4,FALSE),"")</f>
        <v>0</v>
      </c>
      <c r="K419" s="47">
        <f t="shared" si="250"/>
        <v>0</v>
      </c>
      <c r="L419" s="47" t="str">
        <f>IF(AND($AQ$7&gt;0,OutputOsiris!$A419&lt;&gt;"9999999"),VLOOKUP(OutputOsiris!A419,$AN$9:$AQ$1008,4,FALSE),"")</f>
        <v/>
      </c>
      <c r="M419" s="47" t="str">
        <f t="shared" si="251"/>
        <v/>
      </c>
      <c r="N419" s="47" t="str">
        <f>IF(AND($AV$7&gt;0,OutputOsiris!$A419&lt;&gt;"9999999"),VLOOKUP(OutputOsiris!A419,$AS$9:$AV$1008,4,FALSE),"")</f>
        <v/>
      </c>
      <c r="O419" s="47" t="str">
        <f t="shared" si="252"/>
        <v/>
      </c>
      <c r="P419" s="47" t="str">
        <f>IF(AND($BA$7&gt;0,OutputOsiris!$A419&lt;&gt;"9999999"),VLOOKUP(OutputOsiris!A419,$AX$9:$BA$1008,4,FALSE),"")</f>
        <v/>
      </c>
      <c r="Q419" s="47" t="str">
        <f t="shared" si="253"/>
        <v/>
      </c>
      <c r="R419" s="47" t="str">
        <f>IF(AND($BF$7&gt;0,OutputOsiris!$A419&lt;&gt;"9999999"),VLOOKUP(OutputOsiris!A419,$BC$9:$BF$1008,4,FALSE),"")</f>
        <v/>
      </c>
      <c r="S419" s="47" t="str">
        <f t="shared" si="254"/>
        <v/>
      </c>
      <c r="T419" s="47" t="str">
        <f>IF(AND($BK$7&gt;0,OutputOsiris!$A419&lt;&gt;"9999999"),VLOOKUP(OutputOsiris!A419,$BH$9:$BK$1008,4,FALSE),"")</f>
        <v/>
      </c>
      <c r="U419" s="47" t="str">
        <f t="shared" si="255"/>
        <v/>
      </c>
      <c r="V419" s="47" t="str">
        <f>IF(AND($BP$7&gt;0,OutputOsiris!$A419&lt;&gt;"9999999"),VLOOKUP(OutputOsiris!A419,$BM$9:$BP$1008,4,FALSE),"")</f>
        <v/>
      </c>
      <c r="W419" s="47" t="str">
        <f t="shared" si="256"/>
        <v/>
      </c>
      <c r="X419" s="47" t="str">
        <f>IF(AND($BU$7&gt;0,OutputOsiris!$A419&lt;&gt;"9999999"),VLOOKUP(OutputOsiris!A419,$BR$9:$BU$1008,4,FALSE),"")</f>
        <v/>
      </c>
      <c r="Y419" s="47" t="str">
        <f t="shared" si="257"/>
        <v/>
      </c>
      <c r="Z419" s="47" t="str">
        <f>IF(AND($BZ$7&gt;0,OutputOsiris!$A419&lt;&gt;"9999999"),VLOOKUP(OutputOsiris!A419,$BW$9:$BZ$1008,4,FALSE),"")</f>
        <v/>
      </c>
      <c r="AA419" s="47" t="str">
        <f t="shared" si="258"/>
        <v/>
      </c>
      <c r="AB419" s="47">
        <f t="shared" si="259"/>
        <v>0</v>
      </c>
      <c r="AC419" s="47">
        <f t="shared" si="260"/>
        <v>0</v>
      </c>
      <c r="AD419" s="47" t="str">
        <f t="shared" si="261"/>
        <v/>
      </c>
      <c r="AE419" s="48" t="str">
        <f>IF(ISBLANK(AF419),"",VLOOKUP(AD419,OutputOsiris!$A$9:$A$1008,1,FALSE))</f>
        <v/>
      </c>
      <c r="AF419" s="111"/>
      <c r="AG419" s="78"/>
      <c r="AH419" s="148" t="str">
        <f t="shared" si="235"/>
        <v/>
      </c>
      <c r="AI419" s="47" t="str">
        <f t="shared" si="262"/>
        <v/>
      </c>
      <c r="AJ419" s="48" t="str">
        <f>IF(ISBLANK(AK419),"",VLOOKUP(AI419,OutputOsiris!$A$9:$A$1008,1,FALSE))</f>
        <v/>
      </c>
      <c r="AK419" s="112"/>
      <c r="AL419" s="78"/>
      <c r="AM419" s="148" t="str">
        <f t="shared" si="236"/>
        <v/>
      </c>
      <c r="AN419" s="47" t="str">
        <f t="shared" si="263"/>
        <v/>
      </c>
      <c r="AO419" s="48" t="str">
        <f>IF(ISBLANK(AP419),"",VLOOKUP(AN419,OutputOsiris!$A$9:$A$1008,1,FALSE))</f>
        <v/>
      </c>
      <c r="AP419" s="111"/>
      <c r="AQ419" s="78"/>
      <c r="AR419" s="148" t="str">
        <f t="shared" si="237"/>
        <v/>
      </c>
      <c r="AS419" s="47" t="str">
        <f t="shared" si="264"/>
        <v/>
      </c>
      <c r="AT419" s="48" t="str">
        <f>IF(ISBLANK(AU419),"",VLOOKUP(AS419,OutputOsiris!$A$9:$A$1008,1,FALSE))</f>
        <v/>
      </c>
      <c r="AU419" s="111"/>
      <c r="AV419" s="78"/>
      <c r="AW419" s="148" t="str">
        <f t="shared" si="238"/>
        <v/>
      </c>
      <c r="AX419" s="47" t="str">
        <f t="shared" si="265"/>
        <v/>
      </c>
      <c r="AY419" s="48" t="str">
        <f>IF(ISBLANK(AZ419),"",VLOOKUP(AX419,OutputOsiris!$A$9:$A$1008,1,FALSE))</f>
        <v/>
      </c>
      <c r="AZ419" s="111"/>
      <c r="BA419" s="78"/>
      <c r="BB419" s="148" t="str">
        <f t="shared" si="239"/>
        <v/>
      </c>
      <c r="BC419" s="47" t="str">
        <f t="shared" si="266"/>
        <v/>
      </c>
      <c r="BD419" s="48" t="str">
        <f>IF(ISBLANK(BE419),"",VLOOKUP(BC419,OutputOsiris!$A$9:$A$1008,1,FALSE))</f>
        <v/>
      </c>
      <c r="BE419" s="111"/>
      <c r="BF419" s="78"/>
      <c r="BG419" s="148" t="str">
        <f t="shared" si="240"/>
        <v/>
      </c>
      <c r="BH419" s="47" t="str">
        <f t="shared" si="267"/>
        <v/>
      </c>
      <c r="BI419" s="48" t="str">
        <f>IF(ISBLANK(BJ419),"",VLOOKUP(BH419,OutputOsiris!$A$9:$A$1008,1,FALSE))</f>
        <v/>
      </c>
      <c r="BJ419" s="111"/>
      <c r="BK419" s="78"/>
      <c r="BL419" s="148" t="str">
        <f t="shared" si="241"/>
        <v/>
      </c>
      <c r="BM419" s="47" t="str">
        <f t="shared" si="268"/>
        <v/>
      </c>
      <c r="BN419" s="48" t="str">
        <f>IF(ISBLANK(BO419),"",VLOOKUP(BM419,OutputOsiris!$A$9:$A$1008,1,FALSE))</f>
        <v/>
      </c>
      <c r="BO419" s="111"/>
      <c r="BP419" s="78"/>
      <c r="BQ419" s="148" t="str">
        <f t="shared" si="242"/>
        <v/>
      </c>
      <c r="BR419" s="47" t="str">
        <f t="shared" si="269"/>
        <v/>
      </c>
      <c r="BS419" s="48" t="str">
        <f>IF(ISBLANK(BT419),"",VLOOKUP(BR419,OutputOsiris!$A$9:$A$1008,1,FALSE))</f>
        <v/>
      </c>
      <c r="BT419" s="111"/>
      <c r="BU419" s="78"/>
      <c r="BV419" s="148" t="str">
        <f t="shared" si="243"/>
        <v/>
      </c>
      <c r="BW419" s="47" t="str">
        <f t="shared" si="270"/>
        <v/>
      </c>
      <c r="BX419" s="48" t="str">
        <f>IF(ISBLANK(BY419),"",VLOOKUP(BW419,OutputOsiris!$A$9:$A$1008,1,FALSE))</f>
        <v/>
      </c>
      <c r="BY419" s="111"/>
      <c r="BZ419" s="78"/>
      <c r="CA419" s="148" t="str">
        <f t="shared" si="244"/>
        <v/>
      </c>
    </row>
    <row r="420" spans="1:79" x14ac:dyDescent="0.2">
      <c r="A420" s="47" t="str">
        <f>IF($H$1="Score",IF(OutputOsiris!A420&lt;&gt;"9999999",OutputOsiris!A420,""),"")</f>
        <v/>
      </c>
      <c r="B420" s="76" t="str">
        <f t="shared" si="245"/>
        <v/>
      </c>
      <c r="C420" s="143" t="str">
        <f t="shared" si="246"/>
        <v/>
      </c>
      <c r="D420" s="47" t="str">
        <f>IF($H$1="Cijfer",IF(OutputOsiris!A420&lt;&gt;"9999999",OutputOsiris!A420,""),"")</f>
        <v/>
      </c>
      <c r="E420" s="76" t="str">
        <f t="shared" si="247"/>
        <v/>
      </c>
      <c r="F420" s="143" t="str">
        <f t="shared" si="248"/>
        <v/>
      </c>
      <c r="G420" s="47" t="str">
        <f>IF(ISBLANK(OutputOsiris!B420),"",OutputOsiris!B420)</f>
        <v/>
      </c>
      <c r="H420" s="47">
        <f>IF(AND($AG$7&gt;0,OutputOsiris!$A420&lt;&gt;"9999999"),VLOOKUP(OutputOsiris!A420,$AD$9:$AG$1008,4,FALSE),"")</f>
        <v>0</v>
      </c>
      <c r="I420" s="47">
        <f t="shared" si="249"/>
        <v>0</v>
      </c>
      <c r="J420" s="47">
        <f>IF(AND($AL$7&gt;0,OutputOsiris!$A420&lt;&gt;"9999999"),VLOOKUP(OutputOsiris!A420,$AI$9:$AL$1008,4,FALSE),"")</f>
        <v>0</v>
      </c>
      <c r="K420" s="47">
        <f t="shared" si="250"/>
        <v>0</v>
      </c>
      <c r="L420" s="47" t="str">
        <f>IF(AND($AQ$7&gt;0,OutputOsiris!$A420&lt;&gt;"9999999"),VLOOKUP(OutputOsiris!A420,$AN$9:$AQ$1008,4,FALSE),"")</f>
        <v/>
      </c>
      <c r="M420" s="47" t="str">
        <f t="shared" si="251"/>
        <v/>
      </c>
      <c r="N420" s="47" t="str">
        <f>IF(AND($AV$7&gt;0,OutputOsiris!$A420&lt;&gt;"9999999"),VLOOKUP(OutputOsiris!A420,$AS$9:$AV$1008,4,FALSE),"")</f>
        <v/>
      </c>
      <c r="O420" s="47" t="str">
        <f t="shared" si="252"/>
        <v/>
      </c>
      <c r="P420" s="47" t="str">
        <f>IF(AND($BA$7&gt;0,OutputOsiris!$A420&lt;&gt;"9999999"),VLOOKUP(OutputOsiris!A420,$AX$9:$BA$1008,4,FALSE),"")</f>
        <v/>
      </c>
      <c r="Q420" s="47" t="str">
        <f t="shared" si="253"/>
        <v/>
      </c>
      <c r="R420" s="47" t="str">
        <f>IF(AND($BF$7&gt;0,OutputOsiris!$A420&lt;&gt;"9999999"),VLOOKUP(OutputOsiris!A420,$BC$9:$BF$1008,4,FALSE),"")</f>
        <v/>
      </c>
      <c r="S420" s="47" t="str">
        <f t="shared" si="254"/>
        <v/>
      </c>
      <c r="T420" s="47" t="str">
        <f>IF(AND($BK$7&gt;0,OutputOsiris!$A420&lt;&gt;"9999999"),VLOOKUP(OutputOsiris!A420,$BH$9:$BK$1008,4,FALSE),"")</f>
        <v/>
      </c>
      <c r="U420" s="47" t="str">
        <f t="shared" si="255"/>
        <v/>
      </c>
      <c r="V420" s="47" t="str">
        <f>IF(AND($BP$7&gt;0,OutputOsiris!$A420&lt;&gt;"9999999"),VLOOKUP(OutputOsiris!A420,$BM$9:$BP$1008,4,FALSE),"")</f>
        <v/>
      </c>
      <c r="W420" s="47" t="str">
        <f t="shared" si="256"/>
        <v/>
      </c>
      <c r="X420" s="47" t="str">
        <f>IF(AND($BU$7&gt;0,OutputOsiris!$A420&lt;&gt;"9999999"),VLOOKUP(OutputOsiris!A420,$BR$9:$BU$1008,4,FALSE),"")</f>
        <v/>
      </c>
      <c r="Y420" s="47" t="str">
        <f t="shared" si="257"/>
        <v/>
      </c>
      <c r="Z420" s="47" t="str">
        <f>IF(AND($BZ$7&gt;0,OutputOsiris!$A420&lt;&gt;"9999999"),VLOOKUP(OutputOsiris!A420,$BW$9:$BZ$1008,4,FALSE),"")</f>
        <v/>
      </c>
      <c r="AA420" s="47" t="str">
        <f t="shared" si="258"/>
        <v/>
      </c>
      <c r="AB420" s="47">
        <f t="shared" si="259"/>
        <v>0</v>
      </c>
      <c r="AC420" s="47">
        <f t="shared" si="260"/>
        <v>0</v>
      </c>
      <c r="AD420" s="47" t="str">
        <f t="shared" si="261"/>
        <v/>
      </c>
      <c r="AE420" s="48" t="str">
        <f>IF(ISBLANK(AF420),"",VLOOKUP(AD420,OutputOsiris!$A$9:$A$1008,1,FALSE))</f>
        <v/>
      </c>
      <c r="AF420" s="111"/>
      <c r="AG420" s="78"/>
      <c r="AH420" s="148" t="str">
        <f t="shared" si="235"/>
        <v/>
      </c>
      <c r="AI420" s="47" t="str">
        <f t="shared" si="262"/>
        <v/>
      </c>
      <c r="AJ420" s="48" t="str">
        <f>IF(ISBLANK(AK420),"",VLOOKUP(AI420,OutputOsiris!$A$9:$A$1008,1,FALSE))</f>
        <v/>
      </c>
      <c r="AK420" s="112"/>
      <c r="AL420" s="78"/>
      <c r="AM420" s="148" t="str">
        <f t="shared" si="236"/>
        <v/>
      </c>
      <c r="AN420" s="47" t="str">
        <f t="shared" si="263"/>
        <v/>
      </c>
      <c r="AO420" s="48" t="str">
        <f>IF(ISBLANK(AP420),"",VLOOKUP(AN420,OutputOsiris!$A$9:$A$1008,1,FALSE))</f>
        <v/>
      </c>
      <c r="AP420" s="111"/>
      <c r="AQ420" s="78"/>
      <c r="AR420" s="148" t="str">
        <f t="shared" si="237"/>
        <v/>
      </c>
      <c r="AS420" s="47" t="str">
        <f t="shared" si="264"/>
        <v/>
      </c>
      <c r="AT420" s="48" t="str">
        <f>IF(ISBLANK(AU420),"",VLOOKUP(AS420,OutputOsiris!$A$9:$A$1008,1,FALSE))</f>
        <v/>
      </c>
      <c r="AU420" s="111"/>
      <c r="AV420" s="78"/>
      <c r="AW420" s="148" t="str">
        <f t="shared" si="238"/>
        <v/>
      </c>
      <c r="AX420" s="47" t="str">
        <f t="shared" si="265"/>
        <v/>
      </c>
      <c r="AY420" s="48" t="str">
        <f>IF(ISBLANK(AZ420),"",VLOOKUP(AX420,OutputOsiris!$A$9:$A$1008,1,FALSE))</f>
        <v/>
      </c>
      <c r="AZ420" s="111"/>
      <c r="BA420" s="78"/>
      <c r="BB420" s="148" t="str">
        <f t="shared" si="239"/>
        <v/>
      </c>
      <c r="BC420" s="47" t="str">
        <f t="shared" si="266"/>
        <v/>
      </c>
      <c r="BD420" s="48" t="str">
        <f>IF(ISBLANK(BE420),"",VLOOKUP(BC420,OutputOsiris!$A$9:$A$1008,1,FALSE))</f>
        <v/>
      </c>
      <c r="BE420" s="111"/>
      <c r="BF420" s="78"/>
      <c r="BG420" s="148" t="str">
        <f t="shared" si="240"/>
        <v/>
      </c>
      <c r="BH420" s="47" t="str">
        <f t="shared" si="267"/>
        <v/>
      </c>
      <c r="BI420" s="48" t="str">
        <f>IF(ISBLANK(BJ420),"",VLOOKUP(BH420,OutputOsiris!$A$9:$A$1008,1,FALSE))</f>
        <v/>
      </c>
      <c r="BJ420" s="111"/>
      <c r="BK420" s="78"/>
      <c r="BL420" s="148" t="str">
        <f t="shared" si="241"/>
        <v/>
      </c>
      <c r="BM420" s="47" t="str">
        <f t="shared" si="268"/>
        <v/>
      </c>
      <c r="BN420" s="48" t="str">
        <f>IF(ISBLANK(BO420),"",VLOOKUP(BM420,OutputOsiris!$A$9:$A$1008,1,FALSE))</f>
        <v/>
      </c>
      <c r="BO420" s="111"/>
      <c r="BP420" s="78"/>
      <c r="BQ420" s="148" t="str">
        <f t="shared" si="242"/>
        <v/>
      </c>
      <c r="BR420" s="47" t="str">
        <f t="shared" si="269"/>
        <v/>
      </c>
      <c r="BS420" s="48" t="str">
        <f>IF(ISBLANK(BT420),"",VLOOKUP(BR420,OutputOsiris!$A$9:$A$1008,1,FALSE))</f>
        <v/>
      </c>
      <c r="BT420" s="111"/>
      <c r="BU420" s="78"/>
      <c r="BV420" s="148" t="str">
        <f t="shared" si="243"/>
        <v/>
      </c>
      <c r="BW420" s="47" t="str">
        <f t="shared" si="270"/>
        <v/>
      </c>
      <c r="BX420" s="48" t="str">
        <f>IF(ISBLANK(BY420),"",VLOOKUP(BW420,OutputOsiris!$A$9:$A$1008,1,FALSE))</f>
        <v/>
      </c>
      <c r="BY420" s="111"/>
      <c r="BZ420" s="78"/>
      <c r="CA420" s="148" t="str">
        <f t="shared" si="244"/>
        <v/>
      </c>
    </row>
    <row r="421" spans="1:79" x14ac:dyDescent="0.2">
      <c r="A421" s="47" t="str">
        <f>IF($H$1="Score",IF(OutputOsiris!A421&lt;&gt;"9999999",OutputOsiris!A421,""),"")</f>
        <v/>
      </c>
      <c r="B421" s="76" t="str">
        <f t="shared" si="245"/>
        <v/>
      </c>
      <c r="C421" s="143" t="str">
        <f t="shared" si="246"/>
        <v/>
      </c>
      <c r="D421" s="47" t="str">
        <f>IF($H$1="Cijfer",IF(OutputOsiris!A421&lt;&gt;"9999999",OutputOsiris!A421,""),"")</f>
        <v/>
      </c>
      <c r="E421" s="76" t="str">
        <f t="shared" si="247"/>
        <v/>
      </c>
      <c r="F421" s="143" t="str">
        <f t="shared" si="248"/>
        <v/>
      </c>
      <c r="G421" s="47" t="str">
        <f>IF(ISBLANK(OutputOsiris!B421),"",OutputOsiris!B421)</f>
        <v/>
      </c>
      <c r="H421" s="47">
        <f>IF(AND($AG$7&gt;0,OutputOsiris!$A421&lt;&gt;"9999999"),VLOOKUP(OutputOsiris!A421,$AD$9:$AG$1008,4,FALSE),"")</f>
        <v>0</v>
      </c>
      <c r="I421" s="47">
        <f t="shared" si="249"/>
        <v>0</v>
      </c>
      <c r="J421" s="47">
        <f>IF(AND($AL$7&gt;0,OutputOsiris!$A421&lt;&gt;"9999999"),VLOOKUP(OutputOsiris!A421,$AI$9:$AL$1008,4,FALSE),"")</f>
        <v>0</v>
      </c>
      <c r="K421" s="47">
        <f t="shared" si="250"/>
        <v>0</v>
      </c>
      <c r="L421" s="47" t="str">
        <f>IF(AND($AQ$7&gt;0,OutputOsiris!$A421&lt;&gt;"9999999"),VLOOKUP(OutputOsiris!A421,$AN$9:$AQ$1008,4,FALSE),"")</f>
        <v/>
      </c>
      <c r="M421" s="47" t="str">
        <f t="shared" si="251"/>
        <v/>
      </c>
      <c r="N421" s="47" t="str">
        <f>IF(AND($AV$7&gt;0,OutputOsiris!$A421&lt;&gt;"9999999"),VLOOKUP(OutputOsiris!A421,$AS$9:$AV$1008,4,FALSE),"")</f>
        <v/>
      </c>
      <c r="O421" s="47" t="str">
        <f t="shared" si="252"/>
        <v/>
      </c>
      <c r="P421" s="47" t="str">
        <f>IF(AND($BA$7&gt;0,OutputOsiris!$A421&lt;&gt;"9999999"),VLOOKUP(OutputOsiris!A421,$AX$9:$BA$1008,4,FALSE),"")</f>
        <v/>
      </c>
      <c r="Q421" s="47" t="str">
        <f t="shared" si="253"/>
        <v/>
      </c>
      <c r="R421" s="47" t="str">
        <f>IF(AND($BF$7&gt;0,OutputOsiris!$A421&lt;&gt;"9999999"),VLOOKUP(OutputOsiris!A421,$BC$9:$BF$1008,4,FALSE),"")</f>
        <v/>
      </c>
      <c r="S421" s="47" t="str">
        <f t="shared" si="254"/>
        <v/>
      </c>
      <c r="T421" s="47" t="str">
        <f>IF(AND($BK$7&gt;0,OutputOsiris!$A421&lt;&gt;"9999999"),VLOOKUP(OutputOsiris!A421,$BH$9:$BK$1008,4,FALSE),"")</f>
        <v/>
      </c>
      <c r="U421" s="47" t="str">
        <f t="shared" si="255"/>
        <v/>
      </c>
      <c r="V421" s="47" t="str">
        <f>IF(AND($BP$7&gt;0,OutputOsiris!$A421&lt;&gt;"9999999"),VLOOKUP(OutputOsiris!A421,$BM$9:$BP$1008,4,FALSE),"")</f>
        <v/>
      </c>
      <c r="W421" s="47" t="str">
        <f t="shared" si="256"/>
        <v/>
      </c>
      <c r="X421" s="47" t="str">
        <f>IF(AND($BU$7&gt;0,OutputOsiris!$A421&lt;&gt;"9999999"),VLOOKUP(OutputOsiris!A421,$BR$9:$BU$1008,4,FALSE),"")</f>
        <v/>
      </c>
      <c r="Y421" s="47" t="str">
        <f t="shared" si="257"/>
        <v/>
      </c>
      <c r="Z421" s="47" t="str">
        <f>IF(AND($BZ$7&gt;0,OutputOsiris!$A421&lt;&gt;"9999999"),VLOOKUP(OutputOsiris!A421,$BW$9:$BZ$1008,4,FALSE),"")</f>
        <v/>
      </c>
      <c r="AA421" s="47" t="str">
        <f t="shared" si="258"/>
        <v/>
      </c>
      <c r="AB421" s="47">
        <f t="shared" si="259"/>
        <v>0</v>
      </c>
      <c r="AC421" s="47">
        <f t="shared" si="260"/>
        <v>0</v>
      </c>
      <c r="AD421" s="47" t="str">
        <f t="shared" si="261"/>
        <v/>
      </c>
      <c r="AE421" s="48" t="str">
        <f>IF(ISBLANK(AF421),"",VLOOKUP(AD421,OutputOsiris!$A$9:$A$1008,1,FALSE))</f>
        <v/>
      </c>
      <c r="AF421" s="111"/>
      <c r="AG421" s="78"/>
      <c r="AH421" s="148" t="str">
        <f t="shared" si="235"/>
        <v/>
      </c>
      <c r="AI421" s="47" t="str">
        <f t="shared" si="262"/>
        <v/>
      </c>
      <c r="AJ421" s="48" t="str">
        <f>IF(ISBLANK(AK421),"",VLOOKUP(AI421,OutputOsiris!$A$9:$A$1008,1,FALSE))</f>
        <v/>
      </c>
      <c r="AK421" s="112"/>
      <c r="AL421" s="78"/>
      <c r="AM421" s="148" t="str">
        <f t="shared" si="236"/>
        <v/>
      </c>
      <c r="AN421" s="47" t="str">
        <f t="shared" si="263"/>
        <v/>
      </c>
      <c r="AO421" s="48" t="str">
        <f>IF(ISBLANK(AP421),"",VLOOKUP(AN421,OutputOsiris!$A$9:$A$1008,1,FALSE))</f>
        <v/>
      </c>
      <c r="AP421" s="111"/>
      <c r="AQ421" s="78"/>
      <c r="AR421" s="148" t="str">
        <f t="shared" si="237"/>
        <v/>
      </c>
      <c r="AS421" s="47" t="str">
        <f t="shared" si="264"/>
        <v/>
      </c>
      <c r="AT421" s="48" t="str">
        <f>IF(ISBLANK(AU421),"",VLOOKUP(AS421,OutputOsiris!$A$9:$A$1008,1,FALSE))</f>
        <v/>
      </c>
      <c r="AU421" s="111"/>
      <c r="AV421" s="78"/>
      <c r="AW421" s="148" t="str">
        <f t="shared" si="238"/>
        <v/>
      </c>
      <c r="AX421" s="47" t="str">
        <f t="shared" si="265"/>
        <v/>
      </c>
      <c r="AY421" s="48" t="str">
        <f>IF(ISBLANK(AZ421),"",VLOOKUP(AX421,OutputOsiris!$A$9:$A$1008,1,FALSE))</f>
        <v/>
      </c>
      <c r="AZ421" s="111"/>
      <c r="BA421" s="78"/>
      <c r="BB421" s="148" t="str">
        <f t="shared" si="239"/>
        <v/>
      </c>
      <c r="BC421" s="47" t="str">
        <f t="shared" si="266"/>
        <v/>
      </c>
      <c r="BD421" s="48" t="str">
        <f>IF(ISBLANK(BE421),"",VLOOKUP(BC421,OutputOsiris!$A$9:$A$1008,1,FALSE))</f>
        <v/>
      </c>
      <c r="BE421" s="111"/>
      <c r="BF421" s="78"/>
      <c r="BG421" s="148" t="str">
        <f t="shared" si="240"/>
        <v/>
      </c>
      <c r="BH421" s="47" t="str">
        <f t="shared" si="267"/>
        <v/>
      </c>
      <c r="BI421" s="48" t="str">
        <f>IF(ISBLANK(BJ421),"",VLOOKUP(BH421,OutputOsiris!$A$9:$A$1008,1,FALSE))</f>
        <v/>
      </c>
      <c r="BJ421" s="111"/>
      <c r="BK421" s="78"/>
      <c r="BL421" s="148" t="str">
        <f t="shared" si="241"/>
        <v/>
      </c>
      <c r="BM421" s="47" t="str">
        <f t="shared" si="268"/>
        <v/>
      </c>
      <c r="BN421" s="48" t="str">
        <f>IF(ISBLANK(BO421),"",VLOOKUP(BM421,OutputOsiris!$A$9:$A$1008,1,FALSE))</f>
        <v/>
      </c>
      <c r="BO421" s="111"/>
      <c r="BP421" s="78"/>
      <c r="BQ421" s="148" t="str">
        <f t="shared" si="242"/>
        <v/>
      </c>
      <c r="BR421" s="47" t="str">
        <f t="shared" si="269"/>
        <v/>
      </c>
      <c r="BS421" s="48" t="str">
        <f>IF(ISBLANK(BT421),"",VLOOKUP(BR421,OutputOsiris!$A$9:$A$1008,1,FALSE))</f>
        <v/>
      </c>
      <c r="BT421" s="111"/>
      <c r="BU421" s="78"/>
      <c r="BV421" s="148" t="str">
        <f t="shared" si="243"/>
        <v/>
      </c>
      <c r="BW421" s="47" t="str">
        <f t="shared" si="270"/>
        <v/>
      </c>
      <c r="BX421" s="48" t="str">
        <f>IF(ISBLANK(BY421),"",VLOOKUP(BW421,OutputOsiris!$A$9:$A$1008,1,FALSE))</f>
        <v/>
      </c>
      <c r="BY421" s="111"/>
      <c r="BZ421" s="78"/>
      <c r="CA421" s="148" t="str">
        <f t="shared" si="244"/>
        <v/>
      </c>
    </row>
    <row r="422" spans="1:79" x14ac:dyDescent="0.2">
      <c r="A422" s="47" t="str">
        <f>IF($H$1="Score",IF(OutputOsiris!A422&lt;&gt;"9999999",OutputOsiris!A422,""),"")</f>
        <v/>
      </c>
      <c r="B422" s="76" t="str">
        <f t="shared" si="245"/>
        <v/>
      </c>
      <c r="C422" s="143" t="str">
        <f t="shared" si="246"/>
        <v/>
      </c>
      <c r="D422" s="47" t="str">
        <f>IF($H$1="Cijfer",IF(OutputOsiris!A422&lt;&gt;"9999999",OutputOsiris!A422,""),"")</f>
        <v/>
      </c>
      <c r="E422" s="76" t="str">
        <f t="shared" si="247"/>
        <v/>
      </c>
      <c r="F422" s="143" t="str">
        <f t="shared" si="248"/>
        <v/>
      </c>
      <c r="G422" s="47" t="str">
        <f>IF(ISBLANK(OutputOsiris!B422),"",OutputOsiris!B422)</f>
        <v/>
      </c>
      <c r="H422" s="47">
        <f>IF(AND($AG$7&gt;0,OutputOsiris!$A422&lt;&gt;"9999999"),VLOOKUP(OutputOsiris!A422,$AD$9:$AG$1008,4,FALSE),"")</f>
        <v>0</v>
      </c>
      <c r="I422" s="47">
        <f t="shared" si="249"/>
        <v>0</v>
      </c>
      <c r="J422" s="47">
        <f>IF(AND($AL$7&gt;0,OutputOsiris!$A422&lt;&gt;"9999999"),VLOOKUP(OutputOsiris!A422,$AI$9:$AL$1008,4,FALSE),"")</f>
        <v>0</v>
      </c>
      <c r="K422" s="47">
        <f t="shared" si="250"/>
        <v>0</v>
      </c>
      <c r="L422" s="47" t="str">
        <f>IF(AND($AQ$7&gt;0,OutputOsiris!$A422&lt;&gt;"9999999"),VLOOKUP(OutputOsiris!A422,$AN$9:$AQ$1008,4,FALSE),"")</f>
        <v/>
      </c>
      <c r="M422" s="47" t="str">
        <f t="shared" si="251"/>
        <v/>
      </c>
      <c r="N422" s="47" t="str">
        <f>IF(AND($AV$7&gt;0,OutputOsiris!$A422&lt;&gt;"9999999"),VLOOKUP(OutputOsiris!A422,$AS$9:$AV$1008,4,FALSE),"")</f>
        <v/>
      </c>
      <c r="O422" s="47" t="str">
        <f t="shared" si="252"/>
        <v/>
      </c>
      <c r="P422" s="47" t="str">
        <f>IF(AND($BA$7&gt;0,OutputOsiris!$A422&lt;&gt;"9999999"),VLOOKUP(OutputOsiris!A422,$AX$9:$BA$1008,4,FALSE),"")</f>
        <v/>
      </c>
      <c r="Q422" s="47" t="str">
        <f t="shared" si="253"/>
        <v/>
      </c>
      <c r="R422" s="47" t="str">
        <f>IF(AND($BF$7&gt;0,OutputOsiris!$A422&lt;&gt;"9999999"),VLOOKUP(OutputOsiris!A422,$BC$9:$BF$1008,4,FALSE),"")</f>
        <v/>
      </c>
      <c r="S422" s="47" t="str">
        <f t="shared" si="254"/>
        <v/>
      </c>
      <c r="T422" s="47" t="str">
        <f>IF(AND($BK$7&gt;0,OutputOsiris!$A422&lt;&gt;"9999999"),VLOOKUP(OutputOsiris!A422,$BH$9:$BK$1008,4,FALSE),"")</f>
        <v/>
      </c>
      <c r="U422" s="47" t="str">
        <f t="shared" si="255"/>
        <v/>
      </c>
      <c r="V422" s="47" t="str">
        <f>IF(AND($BP$7&gt;0,OutputOsiris!$A422&lt;&gt;"9999999"),VLOOKUP(OutputOsiris!A422,$BM$9:$BP$1008,4,FALSE),"")</f>
        <v/>
      </c>
      <c r="W422" s="47" t="str">
        <f t="shared" si="256"/>
        <v/>
      </c>
      <c r="X422" s="47" t="str">
        <f>IF(AND($BU$7&gt;0,OutputOsiris!$A422&lt;&gt;"9999999"),VLOOKUP(OutputOsiris!A422,$BR$9:$BU$1008,4,FALSE),"")</f>
        <v/>
      </c>
      <c r="Y422" s="47" t="str">
        <f t="shared" si="257"/>
        <v/>
      </c>
      <c r="Z422" s="47" t="str">
        <f>IF(AND($BZ$7&gt;0,OutputOsiris!$A422&lt;&gt;"9999999"),VLOOKUP(OutputOsiris!A422,$BW$9:$BZ$1008,4,FALSE),"")</f>
        <v/>
      </c>
      <c r="AA422" s="47" t="str">
        <f t="shared" si="258"/>
        <v/>
      </c>
      <c r="AB422" s="47">
        <f t="shared" si="259"/>
        <v>0</v>
      </c>
      <c r="AC422" s="47">
        <f t="shared" si="260"/>
        <v>0</v>
      </c>
      <c r="AD422" s="47" t="str">
        <f t="shared" si="261"/>
        <v/>
      </c>
      <c r="AE422" s="48" t="str">
        <f>IF(ISBLANK(AF422),"",VLOOKUP(AD422,OutputOsiris!$A$9:$A$1008,1,FALSE))</f>
        <v/>
      </c>
      <c r="AF422" s="111"/>
      <c r="AG422" s="78"/>
      <c r="AH422" s="148" t="str">
        <f t="shared" si="235"/>
        <v/>
      </c>
      <c r="AI422" s="47" t="str">
        <f t="shared" si="262"/>
        <v/>
      </c>
      <c r="AJ422" s="48" t="str">
        <f>IF(ISBLANK(AK422),"",VLOOKUP(AI422,OutputOsiris!$A$9:$A$1008,1,FALSE))</f>
        <v/>
      </c>
      <c r="AK422" s="112"/>
      <c r="AL422" s="78"/>
      <c r="AM422" s="148" t="str">
        <f t="shared" si="236"/>
        <v/>
      </c>
      <c r="AN422" s="47" t="str">
        <f t="shared" si="263"/>
        <v/>
      </c>
      <c r="AO422" s="48" t="str">
        <f>IF(ISBLANK(AP422),"",VLOOKUP(AN422,OutputOsiris!$A$9:$A$1008,1,FALSE))</f>
        <v/>
      </c>
      <c r="AP422" s="111"/>
      <c r="AQ422" s="78"/>
      <c r="AR422" s="148" t="str">
        <f t="shared" si="237"/>
        <v/>
      </c>
      <c r="AS422" s="47" t="str">
        <f t="shared" si="264"/>
        <v/>
      </c>
      <c r="AT422" s="48" t="str">
        <f>IF(ISBLANK(AU422),"",VLOOKUP(AS422,OutputOsiris!$A$9:$A$1008,1,FALSE))</f>
        <v/>
      </c>
      <c r="AU422" s="111"/>
      <c r="AV422" s="78"/>
      <c r="AW422" s="148" t="str">
        <f t="shared" si="238"/>
        <v/>
      </c>
      <c r="AX422" s="47" t="str">
        <f t="shared" si="265"/>
        <v/>
      </c>
      <c r="AY422" s="48" t="str">
        <f>IF(ISBLANK(AZ422),"",VLOOKUP(AX422,OutputOsiris!$A$9:$A$1008,1,FALSE))</f>
        <v/>
      </c>
      <c r="AZ422" s="111"/>
      <c r="BA422" s="78"/>
      <c r="BB422" s="148" t="str">
        <f t="shared" si="239"/>
        <v/>
      </c>
      <c r="BC422" s="47" t="str">
        <f t="shared" si="266"/>
        <v/>
      </c>
      <c r="BD422" s="48" t="str">
        <f>IF(ISBLANK(BE422),"",VLOOKUP(BC422,OutputOsiris!$A$9:$A$1008,1,FALSE))</f>
        <v/>
      </c>
      <c r="BE422" s="111"/>
      <c r="BF422" s="78"/>
      <c r="BG422" s="148" t="str">
        <f t="shared" si="240"/>
        <v/>
      </c>
      <c r="BH422" s="47" t="str">
        <f t="shared" si="267"/>
        <v/>
      </c>
      <c r="BI422" s="48" t="str">
        <f>IF(ISBLANK(BJ422),"",VLOOKUP(BH422,OutputOsiris!$A$9:$A$1008,1,FALSE))</f>
        <v/>
      </c>
      <c r="BJ422" s="111"/>
      <c r="BK422" s="78"/>
      <c r="BL422" s="148" t="str">
        <f t="shared" si="241"/>
        <v/>
      </c>
      <c r="BM422" s="47" t="str">
        <f t="shared" si="268"/>
        <v/>
      </c>
      <c r="BN422" s="48" t="str">
        <f>IF(ISBLANK(BO422),"",VLOOKUP(BM422,OutputOsiris!$A$9:$A$1008,1,FALSE))</f>
        <v/>
      </c>
      <c r="BO422" s="111"/>
      <c r="BP422" s="78"/>
      <c r="BQ422" s="148" t="str">
        <f t="shared" si="242"/>
        <v/>
      </c>
      <c r="BR422" s="47" t="str">
        <f t="shared" si="269"/>
        <v/>
      </c>
      <c r="BS422" s="48" t="str">
        <f>IF(ISBLANK(BT422),"",VLOOKUP(BR422,OutputOsiris!$A$9:$A$1008,1,FALSE))</f>
        <v/>
      </c>
      <c r="BT422" s="111"/>
      <c r="BU422" s="78"/>
      <c r="BV422" s="148" t="str">
        <f t="shared" si="243"/>
        <v/>
      </c>
      <c r="BW422" s="47" t="str">
        <f t="shared" si="270"/>
        <v/>
      </c>
      <c r="BX422" s="48" t="str">
        <f>IF(ISBLANK(BY422),"",VLOOKUP(BW422,OutputOsiris!$A$9:$A$1008,1,FALSE))</f>
        <v/>
      </c>
      <c r="BY422" s="111"/>
      <c r="BZ422" s="78"/>
      <c r="CA422" s="148" t="str">
        <f t="shared" si="244"/>
        <v/>
      </c>
    </row>
    <row r="423" spans="1:79" x14ac:dyDescent="0.2">
      <c r="A423" s="47" t="str">
        <f>IF($H$1="Score",IF(OutputOsiris!A423&lt;&gt;"9999999",OutputOsiris!A423,""),"")</f>
        <v/>
      </c>
      <c r="B423" s="76" t="str">
        <f t="shared" si="245"/>
        <v/>
      </c>
      <c r="C423" s="143" t="str">
        <f t="shared" si="246"/>
        <v/>
      </c>
      <c r="D423" s="47" t="str">
        <f>IF($H$1="Cijfer",IF(OutputOsiris!A423&lt;&gt;"9999999",OutputOsiris!A423,""),"")</f>
        <v/>
      </c>
      <c r="E423" s="76" t="str">
        <f t="shared" si="247"/>
        <v/>
      </c>
      <c r="F423" s="143" t="str">
        <f t="shared" si="248"/>
        <v/>
      </c>
      <c r="G423" s="47" t="str">
        <f>IF(ISBLANK(OutputOsiris!B423),"",OutputOsiris!B423)</f>
        <v/>
      </c>
      <c r="H423" s="47">
        <f>IF(AND($AG$7&gt;0,OutputOsiris!$A423&lt;&gt;"9999999"),VLOOKUP(OutputOsiris!A423,$AD$9:$AG$1008,4,FALSE),"")</f>
        <v>0</v>
      </c>
      <c r="I423" s="47">
        <f t="shared" si="249"/>
        <v>0</v>
      </c>
      <c r="J423" s="47">
        <f>IF(AND($AL$7&gt;0,OutputOsiris!$A423&lt;&gt;"9999999"),VLOOKUP(OutputOsiris!A423,$AI$9:$AL$1008,4,FALSE),"")</f>
        <v>0</v>
      </c>
      <c r="K423" s="47">
        <f t="shared" si="250"/>
        <v>0</v>
      </c>
      <c r="L423" s="47" t="str">
        <f>IF(AND($AQ$7&gt;0,OutputOsiris!$A423&lt;&gt;"9999999"),VLOOKUP(OutputOsiris!A423,$AN$9:$AQ$1008,4,FALSE),"")</f>
        <v/>
      </c>
      <c r="M423" s="47" t="str">
        <f t="shared" si="251"/>
        <v/>
      </c>
      <c r="N423" s="47" t="str">
        <f>IF(AND($AV$7&gt;0,OutputOsiris!$A423&lt;&gt;"9999999"),VLOOKUP(OutputOsiris!A423,$AS$9:$AV$1008,4,FALSE),"")</f>
        <v/>
      </c>
      <c r="O423" s="47" t="str">
        <f t="shared" si="252"/>
        <v/>
      </c>
      <c r="P423" s="47" t="str">
        <f>IF(AND($BA$7&gt;0,OutputOsiris!$A423&lt;&gt;"9999999"),VLOOKUP(OutputOsiris!A423,$AX$9:$BA$1008,4,FALSE),"")</f>
        <v/>
      </c>
      <c r="Q423" s="47" t="str">
        <f t="shared" si="253"/>
        <v/>
      </c>
      <c r="R423" s="47" t="str">
        <f>IF(AND($BF$7&gt;0,OutputOsiris!$A423&lt;&gt;"9999999"),VLOOKUP(OutputOsiris!A423,$BC$9:$BF$1008,4,FALSE),"")</f>
        <v/>
      </c>
      <c r="S423" s="47" t="str">
        <f t="shared" si="254"/>
        <v/>
      </c>
      <c r="T423" s="47" t="str">
        <f>IF(AND($BK$7&gt;0,OutputOsiris!$A423&lt;&gt;"9999999"),VLOOKUP(OutputOsiris!A423,$BH$9:$BK$1008,4,FALSE),"")</f>
        <v/>
      </c>
      <c r="U423" s="47" t="str">
        <f t="shared" si="255"/>
        <v/>
      </c>
      <c r="V423" s="47" t="str">
        <f>IF(AND($BP$7&gt;0,OutputOsiris!$A423&lt;&gt;"9999999"),VLOOKUP(OutputOsiris!A423,$BM$9:$BP$1008,4,FALSE),"")</f>
        <v/>
      </c>
      <c r="W423" s="47" t="str">
        <f t="shared" si="256"/>
        <v/>
      </c>
      <c r="X423" s="47" t="str">
        <f>IF(AND($BU$7&gt;0,OutputOsiris!$A423&lt;&gt;"9999999"),VLOOKUP(OutputOsiris!A423,$BR$9:$BU$1008,4,FALSE),"")</f>
        <v/>
      </c>
      <c r="Y423" s="47" t="str">
        <f t="shared" si="257"/>
        <v/>
      </c>
      <c r="Z423" s="47" t="str">
        <f>IF(AND($BZ$7&gt;0,OutputOsiris!$A423&lt;&gt;"9999999"),VLOOKUP(OutputOsiris!A423,$BW$9:$BZ$1008,4,FALSE),"")</f>
        <v/>
      </c>
      <c r="AA423" s="47" t="str">
        <f t="shared" si="258"/>
        <v/>
      </c>
      <c r="AB423" s="47">
        <f t="shared" si="259"/>
        <v>0</v>
      </c>
      <c r="AC423" s="47">
        <f t="shared" si="260"/>
        <v>0</v>
      </c>
      <c r="AD423" s="47" t="str">
        <f t="shared" si="261"/>
        <v/>
      </c>
      <c r="AE423" s="48" t="str">
        <f>IF(ISBLANK(AF423),"",VLOOKUP(AD423,OutputOsiris!$A$9:$A$1008,1,FALSE))</f>
        <v/>
      </c>
      <c r="AF423" s="111"/>
      <c r="AG423" s="78"/>
      <c r="AH423" s="148" t="str">
        <f t="shared" si="235"/>
        <v/>
      </c>
      <c r="AI423" s="47" t="str">
        <f t="shared" si="262"/>
        <v/>
      </c>
      <c r="AJ423" s="48" t="str">
        <f>IF(ISBLANK(AK423),"",VLOOKUP(AI423,OutputOsiris!$A$9:$A$1008,1,FALSE))</f>
        <v/>
      </c>
      <c r="AK423" s="112"/>
      <c r="AL423" s="78"/>
      <c r="AM423" s="148" t="str">
        <f t="shared" si="236"/>
        <v/>
      </c>
      <c r="AN423" s="47" t="str">
        <f t="shared" si="263"/>
        <v/>
      </c>
      <c r="AO423" s="48" t="str">
        <f>IF(ISBLANK(AP423),"",VLOOKUP(AN423,OutputOsiris!$A$9:$A$1008,1,FALSE))</f>
        <v/>
      </c>
      <c r="AP423" s="111"/>
      <c r="AQ423" s="78"/>
      <c r="AR423" s="148" t="str">
        <f t="shared" si="237"/>
        <v/>
      </c>
      <c r="AS423" s="47" t="str">
        <f t="shared" si="264"/>
        <v/>
      </c>
      <c r="AT423" s="48" t="str">
        <f>IF(ISBLANK(AU423),"",VLOOKUP(AS423,OutputOsiris!$A$9:$A$1008,1,FALSE))</f>
        <v/>
      </c>
      <c r="AU423" s="111"/>
      <c r="AV423" s="78"/>
      <c r="AW423" s="148" t="str">
        <f t="shared" si="238"/>
        <v/>
      </c>
      <c r="AX423" s="47" t="str">
        <f t="shared" si="265"/>
        <v/>
      </c>
      <c r="AY423" s="48" t="str">
        <f>IF(ISBLANK(AZ423),"",VLOOKUP(AX423,OutputOsiris!$A$9:$A$1008,1,FALSE))</f>
        <v/>
      </c>
      <c r="AZ423" s="111"/>
      <c r="BA423" s="78"/>
      <c r="BB423" s="148" t="str">
        <f t="shared" si="239"/>
        <v/>
      </c>
      <c r="BC423" s="47" t="str">
        <f t="shared" si="266"/>
        <v/>
      </c>
      <c r="BD423" s="48" t="str">
        <f>IF(ISBLANK(BE423),"",VLOOKUP(BC423,OutputOsiris!$A$9:$A$1008,1,FALSE))</f>
        <v/>
      </c>
      <c r="BE423" s="111"/>
      <c r="BF423" s="78"/>
      <c r="BG423" s="148" t="str">
        <f t="shared" si="240"/>
        <v/>
      </c>
      <c r="BH423" s="47" t="str">
        <f t="shared" si="267"/>
        <v/>
      </c>
      <c r="BI423" s="48" t="str">
        <f>IF(ISBLANK(BJ423),"",VLOOKUP(BH423,OutputOsiris!$A$9:$A$1008,1,FALSE))</f>
        <v/>
      </c>
      <c r="BJ423" s="111"/>
      <c r="BK423" s="78"/>
      <c r="BL423" s="148" t="str">
        <f t="shared" si="241"/>
        <v/>
      </c>
      <c r="BM423" s="47" t="str">
        <f t="shared" si="268"/>
        <v/>
      </c>
      <c r="BN423" s="48" t="str">
        <f>IF(ISBLANK(BO423),"",VLOOKUP(BM423,OutputOsiris!$A$9:$A$1008,1,FALSE))</f>
        <v/>
      </c>
      <c r="BO423" s="111"/>
      <c r="BP423" s="78"/>
      <c r="BQ423" s="148" t="str">
        <f t="shared" si="242"/>
        <v/>
      </c>
      <c r="BR423" s="47" t="str">
        <f t="shared" si="269"/>
        <v/>
      </c>
      <c r="BS423" s="48" t="str">
        <f>IF(ISBLANK(BT423),"",VLOOKUP(BR423,OutputOsiris!$A$9:$A$1008,1,FALSE))</f>
        <v/>
      </c>
      <c r="BT423" s="111"/>
      <c r="BU423" s="78"/>
      <c r="BV423" s="148" t="str">
        <f t="shared" si="243"/>
        <v/>
      </c>
      <c r="BW423" s="47" t="str">
        <f t="shared" si="270"/>
        <v/>
      </c>
      <c r="BX423" s="48" t="str">
        <f>IF(ISBLANK(BY423),"",VLOOKUP(BW423,OutputOsiris!$A$9:$A$1008,1,FALSE))</f>
        <v/>
      </c>
      <c r="BY423" s="111"/>
      <c r="BZ423" s="78"/>
      <c r="CA423" s="148" t="str">
        <f t="shared" si="244"/>
        <v/>
      </c>
    </row>
    <row r="424" spans="1:79" x14ac:dyDescent="0.2">
      <c r="A424" s="47" t="str">
        <f>IF($H$1="Score",IF(OutputOsiris!A424&lt;&gt;"9999999",OutputOsiris!A424,""),"")</f>
        <v/>
      </c>
      <c r="B424" s="76" t="str">
        <f t="shared" si="245"/>
        <v/>
      </c>
      <c r="C424" s="143" t="str">
        <f t="shared" si="246"/>
        <v/>
      </c>
      <c r="D424" s="47" t="str">
        <f>IF($H$1="Cijfer",IF(OutputOsiris!A424&lt;&gt;"9999999",OutputOsiris!A424,""),"")</f>
        <v/>
      </c>
      <c r="E424" s="76" t="str">
        <f t="shared" si="247"/>
        <v/>
      </c>
      <c r="F424" s="143" t="str">
        <f t="shared" si="248"/>
        <v/>
      </c>
      <c r="G424" s="47" t="str">
        <f>IF(ISBLANK(OutputOsiris!B424),"",OutputOsiris!B424)</f>
        <v/>
      </c>
      <c r="H424" s="47">
        <f>IF(AND($AG$7&gt;0,OutputOsiris!$A424&lt;&gt;"9999999"),VLOOKUP(OutputOsiris!A424,$AD$9:$AG$1008,4,FALSE),"")</f>
        <v>0</v>
      </c>
      <c r="I424" s="47">
        <f t="shared" si="249"/>
        <v>0</v>
      </c>
      <c r="J424" s="47">
        <f>IF(AND($AL$7&gt;0,OutputOsiris!$A424&lt;&gt;"9999999"),VLOOKUP(OutputOsiris!A424,$AI$9:$AL$1008,4,FALSE),"")</f>
        <v>0</v>
      </c>
      <c r="K424" s="47">
        <f t="shared" si="250"/>
        <v>0</v>
      </c>
      <c r="L424" s="47" t="str">
        <f>IF(AND($AQ$7&gt;0,OutputOsiris!$A424&lt;&gt;"9999999"),VLOOKUP(OutputOsiris!A424,$AN$9:$AQ$1008,4,FALSE),"")</f>
        <v/>
      </c>
      <c r="M424" s="47" t="str">
        <f t="shared" si="251"/>
        <v/>
      </c>
      <c r="N424" s="47" t="str">
        <f>IF(AND($AV$7&gt;0,OutputOsiris!$A424&lt;&gt;"9999999"),VLOOKUP(OutputOsiris!A424,$AS$9:$AV$1008,4,FALSE),"")</f>
        <v/>
      </c>
      <c r="O424" s="47" t="str">
        <f t="shared" si="252"/>
        <v/>
      </c>
      <c r="P424" s="47" t="str">
        <f>IF(AND($BA$7&gt;0,OutputOsiris!$A424&lt;&gt;"9999999"),VLOOKUP(OutputOsiris!A424,$AX$9:$BA$1008,4,FALSE),"")</f>
        <v/>
      </c>
      <c r="Q424" s="47" t="str">
        <f t="shared" si="253"/>
        <v/>
      </c>
      <c r="R424" s="47" t="str">
        <f>IF(AND($BF$7&gt;0,OutputOsiris!$A424&lt;&gt;"9999999"),VLOOKUP(OutputOsiris!A424,$BC$9:$BF$1008,4,FALSE),"")</f>
        <v/>
      </c>
      <c r="S424" s="47" t="str">
        <f t="shared" si="254"/>
        <v/>
      </c>
      <c r="T424" s="47" t="str">
        <f>IF(AND($BK$7&gt;0,OutputOsiris!$A424&lt;&gt;"9999999"),VLOOKUP(OutputOsiris!A424,$BH$9:$BK$1008,4,FALSE),"")</f>
        <v/>
      </c>
      <c r="U424" s="47" t="str">
        <f t="shared" si="255"/>
        <v/>
      </c>
      <c r="V424" s="47" t="str">
        <f>IF(AND($BP$7&gt;0,OutputOsiris!$A424&lt;&gt;"9999999"),VLOOKUP(OutputOsiris!A424,$BM$9:$BP$1008,4,FALSE),"")</f>
        <v/>
      </c>
      <c r="W424" s="47" t="str">
        <f t="shared" si="256"/>
        <v/>
      </c>
      <c r="X424" s="47" t="str">
        <f>IF(AND($BU$7&gt;0,OutputOsiris!$A424&lt;&gt;"9999999"),VLOOKUP(OutputOsiris!A424,$BR$9:$BU$1008,4,FALSE),"")</f>
        <v/>
      </c>
      <c r="Y424" s="47" t="str">
        <f t="shared" si="257"/>
        <v/>
      </c>
      <c r="Z424" s="47" t="str">
        <f>IF(AND($BZ$7&gt;0,OutputOsiris!$A424&lt;&gt;"9999999"),VLOOKUP(OutputOsiris!A424,$BW$9:$BZ$1008,4,FALSE),"")</f>
        <v/>
      </c>
      <c r="AA424" s="47" t="str">
        <f t="shared" si="258"/>
        <v/>
      </c>
      <c r="AB424" s="47">
        <f t="shared" si="259"/>
        <v>0</v>
      </c>
      <c r="AC424" s="47">
        <f t="shared" si="260"/>
        <v>0</v>
      </c>
      <c r="AD424" s="47" t="str">
        <f t="shared" si="261"/>
        <v/>
      </c>
      <c r="AE424" s="48" t="str">
        <f>IF(ISBLANK(AF424),"",VLOOKUP(AD424,OutputOsiris!$A$9:$A$1008,1,FALSE))</f>
        <v/>
      </c>
      <c r="AF424" s="111"/>
      <c r="AG424" s="78"/>
      <c r="AH424" s="148" t="str">
        <f t="shared" si="235"/>
        <v/>
      </c>
      <c r="AI424" s="47" t="str">
        <f t="shared" si="262"/>
        <v/>
      </c>
      <c r="AJ424" s="48" t="str">
        <f>IF(ISBLANK(AK424),"",VLOOKUP(AI424,OutputOsiris!$A$9:$A$1008,1,FALSE))</f>
        <v/>
      </c>
      <c r="AK424" s="112"/>
      <c r="AL424" s="78"/>
      <c r="AM424" s="148" t="str">
        <f t="shared" si="236"/>
        <v/>
      </c>
      <c r="AN424" s="47" t="str">
        <f t="shared" si="263"/>
        <v/>
      </c>
      <c r="AO424" s="48" t="str">
        <f>IF(ISBLANK(AP424),"",VLOOKUP(AN424,OutputOsiris!$A$9:$A$1008,1,FALSE))</f>
        <v/>
      </c>
      <c r="AP424" s="111"/>
      <c r="AQ424" s="78"/>
      <c r="AR424" s="148" t="str">
        <f t="shared" si="237"/>
        <v/>
      </c>
      <c r="AS424" s="47" t="str">
        <f t="shared" si="264"/>
        <v/>
      </c>
      <c r="AT424" s="48" t="str">
        <f>IF(ISBLANK(AU424),"",VLOOKUP(AS424,OutputOsiris!$A$9:$A$1008,1,FALSE))</f>
        <v/>
      </c>
      <c r="AU424" s="111"/>
      <c r="AV424" s="78"/>
      <c r="AW424" s="148" t="str">
        <f t="shared" si="238"/>
        <v/>
      </c>
      <c r="AX424" s="47" t="str">
        <f t="shared" si="265"/>
        <v/>
      </c>
      <c r="AY424" s="48" t="str">
        <f>IF(ISBLANK(AZ424),"",VLOOKUP(AX424,OutputOsiris!$A$9:$A$1008,1,FALSE))</f>
        <v/>
      </c>
      <c r="AZ424" s="111"/>
      <c r="BA424" s="78"/>
      <c r="BB424" s="148" t="str">
        <f t="shared" si="239"/>
        <v/>
      </c>
      <c r="BC424" s="47" t="str">
        <f t="shared" si="266"/>
        <v/>
      </c>
      <c r="BD424" s="48" t="str">
        <f>IF(ISBLANK(BE424),"",VLOOKUP(BC424,OutputOsiris!$A$9:$A$1008,1,FALSE))</f>
        <v/>
      </c>
      <c r="BE424" s="111"/>
      <c r="BF424" s="78"/>
      <c r="BG424" s="148" t="str">
        <f t="shared" si="240"/>
        <v/>
      </c>
      <c r="BH424" s="47" t="str">
        <f t="shared" si="267"/>
        <v/>
      </c>
      <c r="BI424" s="48" t="str">
        <f>IF(ISBLANK(BJ424),"",VLOOKUP(BH424,OutputOsiris!$A$9:$A$1008,1,FALSE))</f>
        <v/>
      </c>
      <c r="BJ424" s="111"/>
      <c r="BK424" s="78"/>
      <c r="BL424" s="148" t="str">
        <f t="shared" si="241"/>
        <v/>
      </c>
      <c r="BM424" s="47" t="str">
        <f t="shared" si="268"/>
        <v/>
      </c>
      <c r="BN424" s="48" t="str">
        <f>IF(ISBLANK(BO424),"",VLOOKUP(BM424,OutputOsiris!$A$9:$A$1008,1,FALSE))</f>
        <v/>
      </c>
      <c r="BO424" s="111"/>
      <c r="BP424" s="78"/>
      <c r="BQ424" s="148" t="str">
        <f t="shared" si="242"/>
        <v/>
      </c>
      <c r="BR424" s="47" t="str">
        <f t="shared" si="269"/>
        <v/>
      </c>
      <c r="BS424" s="48" t="str">
        <f>IF(ISBLANK(BT424),"",VLOOKUP(BR424,OutputOsiris!$A$9:$A$1008,1,FALSE))</f>
        <v/>
      </c>
      <c r="BT424" s="111"/>
      <c r="BU424" s="78"/>
      <c r="BV424" s="148" t="str">
        <f t="shared" si="243"/>
        <v/>
      </c>
      <c r="BW424" s="47" t="str">
        <f t="shared" si="270"/>
        <v/>
      </c>
      <c r="BX424" s="48" t="str">
        <f>IF(ISBLANK(BY424),"",VLOOKUP(BW424,OutputOsiris!$A$9:$A$1008,1,FALSE))</f>
        <v/>
      </c>
      <c r="BY424" s="111"/>
      <c r="BZ424" s="78"/>
      <c r="CA424" s="148" t="str">
        <f t="shared" si="244"/>
        <v/>
      </c>
    </row>
    <row r="425" spans="1:79" x14ac:dyDescent="0.2">
      <c r="A425" s="47" t="str">
        <f>IF($H$1="Score",IF(OutputOsiris!A425&lt;&gt;"9999999",OutputOsiris!A425,""),"")</f>
        <v/>
      </c>
      <c r="B425" s="76" t="str">
        <f t="shared" si="245"/>
        <v/>
      </c>
      <c r="C425" s="143" t="str">
        <f t="shared" si="246"/>
        <v/>
      </c>
      <c r="D425" s="47" t="str">
        <f>IF($H$1="Cijfer",IF(OutputOsiris!A425&lt;&gt;"9999999",OutputOsiris!A425,""),"")</f>
        <v/>
      </c>
      <c r="E425" s="76" t="str">
        <f t="shared" si="247"/>
        <v/>
      </c>
      <c r="F425" s="143" t="str">
        <f t="shared" si="248"/>
        <v/>
      </c>
      <c r="G425" s="47" t="str">
        <f>IF(ISBLANK(OutputOsiris!B425),"",OutputOsiris!B425)</f>
        <v/>
      </c>
      <c r="H425" s="47">
        <f>IF(AND($AG$7&gt;0,OutputOsiris!$A425&lt;&gt;"9999999"),VLOOKUP(OutputOsiris!A425,$AD$9:$AG$1008,4,FALSE),"")</f>
        <v>0</v>
      </c>
      <c r="I425" s="47">
        <f t="shared" si="249"/>
        <v>0</v>
      </c>
      <c r="J425" s="47">
        <f>IF(AND($AL$7&gt;0,OutputOsiris!$A425&lt;&gt;"9999999"),VLOOKUP(OutputOsiris!A425,$AI$9:$AL$1008,4,FALSE),"")</f>
        <v>0</v>
      </c>
      <c r="K425" s="47">
        <f t="shared" si="250"/>
        <v>0</v>
      </c>
      <c r="L425" s="47" t="str">
        <f>IF(AND($AQ$7&gt;0,OutputOsiris!$A425&lt;&gt;"9999999"),VLOOKUP(OutputOsiris!A425,$AN$9:$AQ$1008,4,FALSE),"")</f>
        <v/>
      </c>
      <c r="M425" s="47" t="str">
        <f t="shared" si="251"/>
        <v/>
      </c>
      <c r="N425" s="47" t="str">
        <f>IF(AND($AV$7&gt;0,OutputOsiris!$A425&lt;&gt;"9999999"),VLOOKUP(OutputOsiris!A425,$AS$9:$AV$1008,4,FALSE),"")</f>
        <v/>
      </c>
      <c r="O425" s="47" t="str">
        <f t="shared" si="252"/>
        <v/>
      </c>
      <c r="P425" s="47" t="str">
        <f>IF(AND($BA$7&gt;0,OutputOsiris!$A425&lt;&gt;"9999999"),VLOOKUP(OutputOsiris!A425,$AX$9:$BA$1008,4,FALSE),"")</f>
        <v/>
      </c>
      <c r="Q425" s="47" t="str">
        <f t="shared" si="253"/>
        <v/>
      </c>
      <c r="R425" s="47" t="str">
        <f>IF(AND($BF$7&gt;0,OutputOsiris!$A425&lt;&gt;"9999999"),VLOOKUP(OutputOsiris!A425,$BC$9:$BF$1008,4,FALSE),"")</f>
        <v/>
      </c>
      <c r="S425" s="47" t="str">
        <f t="shared" si="254"/>
        <v/>
      </c>
      <c r="T425" s="47" t="str">
        <f>IF(AND($BK$7&gt;0,OutputOsiris!$A425&lt;&gt;"9999999"),VLOOKUP(OutputOsiris!A425,$BH$9:$BK$1008,4,FALSE),"")</f>
        <v/>
      </c>
      <c r="U425" s="47" t="str">
        <f t="shared" si="255"/>
        <v/>
      </c>
      <c r="V425" s="47" t="str">
        <f>IF(AND($BP$7&gt;0,OutputOsiris!$A425&lt;&gt;"9999999"),VLOOKUP(OutputOsiris!A425,$BM$9:$BP$1008,4,FALSE),"")</f>
        <v/>
      </c>
      <c r="W425" s="47" t="str">
        <f t="shared" si="256"/>
        <v/>
      </c>
      <c r="X425" s="47" t="str">
        <f>IF(AND($BU$7&gt;0,OutputOsiris!$A425&lt;&gt;"9999999"),VLOOKUP(OutputOsiris!A425,$BR$9:$BU$1008,4,FALSE),"")</f>
        <v/>
      </c>
      <c r="Y425" s="47" t="str">
        <f t="shared" si="257"/>
        <v/>
      </c>
      <c r="Z425" s="47" t="str">
        <f>IF(AND($BZ$7&gt;0,OutputOsiris!$A425&lt;&gt;"9999999"),VLOOKUP(OutputOsiris!A425,$BW$9:$BZ$1008,4,FALSE),"")</f>
        <v/>
      </c>
      <c r="AA425" s="47" t="str">
        <f t="shared" si="258"/>
        <v/>
      </c>
      <c r="AB425" s="47">
        <f t="shared" si="259"/>
        <v>0</v>
      </c>
      <c r="AC425" s="47">
        <f t="shared" si="260"/>
        <v>0</v>
      </c>
      <c r="AD425" s="47" t="str">
        <f t="shared" si="261"/>
        <v/>
      </c>
      <c r="AE425" s="48" t="str">
        <f>IF(ISBLANK(AF425),"",VLOOKUP(AD425,OutputOsiris!$A$9:$A$1008,1,FALSE))</f>
        <v/>
      </c>
      <c r="AF425" s="111"/>
      <c r="AG425" s="78"/>
      <c r="AH425" s="148" t="str">
        <f t="shared" si="235"/>
        <v/>
      </c>
      <c r="AI425" s="47" t="str">
        <f t="shared" si="262"/>
        <v/>
      </c>
      <c r="AJ425" s="48" t="str">
        <f>IF(ISBLANK(AK425),"",VLOOKUP(AI425,OutputOsiris!$A$9:$A$1008,1,FALSE))</f>
        <v/>
      </c>
      <c r="AK425" s="112"/>
      <c r="AL425" s="78"/>
      <c r="AM425" s="148" t="str">
        <f t="shared" si="236"/>
        <v/>
      </c>
      <c r="AN425" s="47" t="str">
        <f t="shared" si="263"/>
        <v/>
      </c>
      <c r="AO425" s="48" t="str">
        <f>IF(ISBLANK(AP425),"",VLOOKUP(AN425,OutputOsiris!$A$9:$A$1008,1,FALSE))</f>
        <v/>
      </c>
      <c r="AP425" s="111"/>
      <c r="AQ425" s="78"/>
      <c r="AR425" s="148" t="str">
        <f t="shared" si="237"/>
        <v/>
      </c>
      <c r="AS425" s="47" t="str">
        <f t="shared" si="264"/>
        <v/>
      </c>
      <c r="AT425" s="48" t="str">
        <f>IF(ISBLANK(AU425),"",VLOOKUP(AS425,OutputOsiris!$A$9:$A$1008,1,FALSE))</f>
        <v/>
      </c>
      <c r="AU425" s="111"/>
      <c r="AV425" s="78"/>
      <c r="AW425" s="148" t="str">
        <f t="shared" si="238"/>
        <v/>
      </c>
      <c r="AX425" s="47" t="str">
        <f t="shared" si="265"/>
        <v/>
      </c>
      <c r="AY425" s="48" t="str">
        <f>IF(ISBLANK(AZ425),"",VLOOKUP(AX425,OutputOsiris!$A$9:$A$1008,1,FALSE))</f>
        <v/>
      </c>
      <c r="AZ425" s="111"/>
      <c r="BA425" s="78"/>
      <c r="BB425" s="148" t="str">
        <f t="shared" si="239"/>
        <v/>
      </c>
      <c r="BC425" s="47" t="str">
        <f t="shared" si="266"/>
        <v/>
      </c>
      <c r="BD425" s="48" t="str">
        <f>IF(ISBLANK(BE425),"",VLOOKUP(BC425,OutputOsiris!$A$9:$A$1008,1,FALSE))</f>
        <v/>
      </c>
      <c r="BE425" s="111"/>
      <c r="BF425" s="78"/>
      <c r="BG425" s="148" t="str">
        <f t="shared" si="240"/>
        <v/>
      </c>
      <c r="BH425" s="47" t="str">
        <f t="shared" si="267"/>
        <v/>
      </c>
      <c r="BI425" s="48" t="str">
        <f>IF(ISBLANK(BJ425),"",VLOOKUP(BH425,OutputOsiris!$A$9:$A$1008,1,FALSE))</f>
        <v/>
      </c>
      <c r="BJ425" s="111"/>
      <c r="BK425" s="78"/>
      <c r="BL425" s="148" t="str">
        <f t="shared" si="241"/>
        <v/>
      </c>
      <c r="BM425" s="47" t="str">
        <f t="shared" si="268"/>
        <v/>
      </c>
      <c r="BN425" s="48" t="str">
        <f>IF(ISBLANK(BO425),"",VLOOKUP(BM425,OutputOsiris!$A$9:$A$1008,1,FALSE))</f>
        <v/>
      </c>
      <c r="BO425" s="111"/>
      <c r="BP425" s="78"/>
      <c r="BQ425" s="148" t="str">
        <f t="shared" si="242"/>
        <v/>
      </c>
      <c r="BR425" s="47" t="str">
        <f t="shared" si="269"/>
        <v/>
      </c>
      <c r="BS425" s="48" t="str">
        <f>IF(ISBLANK(BT425),"",VLOOKUP(BR425,OutputOsiris!$A$9:$A$1008,1,FALSE))</f>
        <v/>
      </c>
      <c r="BT425" s="111"/>
      <c r="BU425" s="78"/>
      <c r="BV425" s="148" t="str">
        <f t="shared" si="243"/>
        <v/>
      </c>
      <c r="BW425" s="47" t="str">
        <f t="shared" si="270"/>
        <v/>
      </c>
      <c r="BX425" s="48" t="str">
        <f>IF(ISBLANK(BY425),"",VLOOKUP(BW425,OutputOsiris!$A$9:$A$1008,1,FALSE))</f>
        <v/>
      </c>
      <c r="BY425" s="111"/>
      <c r="BZ425" s="78"/>
      <c r="CA425" s="148" t="str">
        <f t="shared" si="244"/>
        <v/>
      </c>
    </row>
    <row r="426" spans="1:79" x14ac:dyDescent="0.2">
      <c r="A426" s="47" t="str">
        <f>IF($H$1="Score",IF(OutputOsiris!A426&lt;&gt;"9999999",OutputOsiris!A426,""),"")</f>
        <v/>
      </c>
      <c r="B426" s="76" t="str">
        <f t="shared" si="245"/>
        <v/>
      </c>
      <c r="C426" s="143" t="str">
        <f t="shared" si="246"/>
        <v/>
      </c>
      <c r="D426" s="47" t="str">
        <f>IF($H$1="Cijfer",IF(OutputOsiris!A426&lt;&gt;"9999999",OutputOsiris!A426,""),"")</f>
        <v/>
      </c>
      <c r="E426" s="76" t="str">
        <f t="shared" si="247"/>
        <v/>
      </c>
      <c r="F426" s="143" t="str">
        <f t="shared" si="248"/>
        <v/>
      </c>
      <c r="G426" s="47" t="str">
        <f>IF(ISBLANK(OutputOsiris!B426),"",OutputOsiris!B426)</f>
        <v/>
      </c>
      <c r="H426" s="47">
        <f>IF(AND($AG$7&gt;0,OutputOsiris!$A426&lt;&gt;"9999999"),VLOOKUP(OutputOsiris!A426,$AD$9:$AG$1008,4,FALSE),"")</f>
        <v>0</v>
      </c>
      <c r="I426" s="47">
        <f t="shared" si="249"/>
        <v>0</v>
      </c>
      <c r="J426" s="47">
        <f>IF(AND($AL$7&gt;0,OutputOsiris!$A426&lt;&gt;"9999999"),VLOOKUP(OutputOsiris!A426,$AI$9:$AL$1008,4,FALSE),"")</f>
        <v>0</v>
      </c>
      <c r="K426" s="47">
        <f t="shared" si="250"/>
        <v>0</v>
      </c>
      <c r="L426" s="47" t="str">
        <f>IF(AND($AQ$7&gt;0,OutputOsiris!$A426&lt;&gt;"9999999"),VLOOKUP(OutputOsiris!A426,$AN$9:$AQ$1008,4,FALSE),"")</f>
        <v/>
      </c>
      <c r="M426" s="47" t="str">
        <f t="shared" si="251"/>
        <v/>
      </c>
      <c r="N426" s="47" t="str">
        <f>IF(AND($AV$7&gt;0,OutputOsiris!$A426&lt;&gt;"9999999"),VLOOKUP(OutputOsiris!A426,$AS$9:$AV$1008,4,FALSE),"")</f>
        <v/>
      </c>
      <c r="O426" s="47" t="str">
        <f t="shared" si="252"/>
        <v/>
      </c>
      <c r="P426" s="47" t="str">
        <f>IF(AND($BA$7&gt;0,OutputOsiris!$A426&lt;&gt;"9999999"),VLOOKUP(OutputOsiris!A426,$AX$9:$BA$1008,4,FALSE),"")</f>
        <v/>
      </c>
      <c r="Q426" s="47" t="str">
        <f t="shared" si="253"/>
        <v/>
      </c>
      <c r="R426" s="47" t="str">
        <f>IF(AND($BF$7&gt;0,OutputOsiris!$A426&lt;&gt;"9999999"),VLOOKUP(OutputOsiris!A426,$BC$9:$BF$1008,4,FALSE),"")</f>
        <v/>
      </c>
      <c r="S426" s="47" t="str">
        <f t="shared" si="254"/>
        <v/>
      </c>
      <c r="T426" s="47" t="str">
        <f>IF(AND($BK$7&gt;0,OutputOsiris!$A426&lt;&gt;"9999999"),VLOOKUP(OutputOsiris!A426,$BH$9:$BK$1008,4,FALSE),"")</f>
        <v/>
      </c>
      <c r="U426" s="47" t="str">
        <f t="shared" si="255"/>
        <v/>
      </c>
      <c r="V426" s="47" t="str">
        <f>IF(AND($BP$7&gt;0,OutputOsiris!$A426&lt;&gt;"9999999"),VLOOKUP(OutputOsiris!A426,$BM$9:$BP$1008,4,FALSE),"")</f>
        <v/>
      </c>
      <c r="W426" s="47" t="str">
        <f t="shared" si="256"/>
        <v/>
      </c>
      <c r="X426" s="47" t="str">
        <f>IF(AND($BU$7&gt;0,OutputOsiris!$A426&lt;&gt;"9999999"),VLOOKUP(OutputOsiris!A426,$BR$9:$BU$1008,4,FALSE),"")</f>
        <v/>
      </c>
      <c r="Y426" s="47" t="str">
        <f t="shared" si="257"/>
        <v/>
      </c>
      <c r="Z426" s="47" t="str">
        <f>IF(AND($BZ$7&gt;0,OutputOsiris!$A426&lt;&gt;"9999999"),VLOOKUP(OutputOsiris!A426,$BW$9:$BZ$1008,4,FALSE),"")</f>
        <v/>
      </c>
      <c r="AA426" s="47" t="str">
        <f t="shared" si="258"/>
        <v/>
      </c>
      <c r="AB426" s="47">
        <f t="shared" si="259"/>
        <v>0</v>
      </c>
      <c r="AC426" s="47">
        <f t="shared" si="260"/>
        <v>0</v>
      </c>
      <c r="AD426" s="47" t="str">
        <f t="shared" si="261"/>
        <v/>
      </c>
      <c r="AE426" s="48" t="str">
        <f>IF(ISBLANK(AF426),"",VLOOKUP(AD426,OutputOsiris!$A$9:$A$1008,1,FALSE))</f>
        <v/>
      </c>
      <c r="AF426" s="111"/>
      <c r="AG426" s="78"/>
      <c r="AH426" s="148" t="str">
        <f t="shared" si="235"/>
        <v/>
      </c>
      <c r="AI426" s="47" t="str">
        <f t="shared" si="262"/>
        <v/>
      </c>
      <c r="AJ426" s="48" t="str">
        <f>IF(ISBLANK(AK426),"",VLOOKUP(AI426,OutputOsiris!$A$9:$A$1008,1,FALSE))</f>
        <v/>
      </c>
      <c r="AK426" s="112"/>
      <c r="AL426" s="78"/>
      <c r="AM426" s="148" t="str">
        <f t="shared" si="236"/>
        <v/>
      </c>
      <c r="AN426" s="47" t="str">
        <f t="shared" si="263"/>
        <v/>
      </c>
      <c r="AO426" s="48" t="str">
        <f>IF(ISBLANK(AP426),"",VLOOKUP(AN426,OutputOsiris!$A$9:$A$1008,1,FALSE))</f>
        <v/>
      </c>
      <c r="AP426" s="111"/>
      <c r="AQ426" s="78"/>
      <c r="AR426" s="148" t="str">
        <f t="shared" si="237"/>
        <v/>
      </c>
      <c r="AS426" s="47" t="str">
        <f t="shared" si="264"/>
        <v/>
      </c>
      <c r="AT426" s="48" t="str">
        <f>IF(ISBLANK(AU426),"",VLOOKUP(AS426,OutputOsiris!$A$9:$A$1008,1,FALSE))</f>
        <v/>
      </c>
      <c r="AU426" s="111"/>
      <c r="AV426" s="78"/>
      <c r="AW426" s="148" t="str">
        <f t="shared" si="238"/>
        <v/>
      </c>
      <c r="AX426" s="47" t="str">
        <f t="shared" si="265"/>
        <v/>
      </c>
      <c r="AY426" s="48" t="str">
        <f>IF(ISBLANK(AZ426),"",VLOOKUP(AX426,OutputOsiris!$A$9:$A$1008,1,FALSE))</f>
        <v/>
      </c>
      <c r="AZ426" s="111"/>
      <c r="BA426" s="78"/>
      <c r="BB426" s="148" t="str">
        <f t="shared" si="239"/>
        <v/>
      </c>
      <c r="BC426" s="47" t="str">
        <f t="shared" si="266"/>
        <v/>
      </c>
      <c r="BD426" s="48" t="str">
        <f>IF(ISBLANK(BE426),"",VLOOKUP(BC426,OutputOsiris!$A$9:$A$1008,1,FALSE))</f>
        <v/>
      </c>
      <c r="BE426" s="111"/>
      <c r="BF426" s="78"/>
      <c r="BG426" s="148" t="str">
        <f t="shared" si="240"/>
        <v/>
      </c>
      <c r="BH426" s="47" t="str">
        <f t="shared" si="267"/>
        <v/>
      </c>
      <c r="BI426" s="48" t="str">
        <f>IF(ISBLANK(BJ426),"",VLOOKUP(BH426,OutputOsiris!$A$9:$A$1008,1,FALSE))</f>
        <v/>
      </c>
      <c r="BJ426" s="111"/>
      <c r="BK426" s="78"/>
      <c r="BL426" s="148" t="str">
        <f t="shared" si="241"/>
        <v/>
      </c>
      <c r="BM426" s="47" t="str">
        <f t="shared" si="268"/>
        <v/>
      </c>
      <c r="BN426" s="48" t="str">
        <f>IF(ISBLANK(BO426),"",VLOOKUP(BM426,OutputOsiris!$A$9:$A$1008,1,FALSE))</f>
        <v/>
      </c>
      <c r="BO426" s="111"/>
      <c r="BP426" s="78"/>
      <c r="BQ426" s="148" t="str">
        <f t="shared" si="242"/>
        <v/>
      </c>
      <c r="BR426" s="47" t="str">
        <f t="shared" si="269"/>
        <v/>
      </c>
      <c r="BS426" s="48" t="str">
        <f>IF(ISBLANK(BT426),"",VLOOKUP(BR426,OutputOsiris!$A$9:$A$1008,1,FALSE))</f>
        <v/>
      </c>
      <c r="BT426" s="111"/>
      <c r="BU426" s="78"/>
      <c r="BV426" s="148" t="str">
        <f t="shared" si="243"/>
        <v/>
      </c>
      <c r="BW426" s="47" t="str">
        <f t="shared" si="270"/>
        <v/>
      </c>
      <c r="BX426" s="48" t="str">
        <f>IF(ISBLANK(BY426),"",VLOOKUP(BW426,OutputOsiris!$A$9:$A$1008,1,FALSE))</f>
        <v/>
      </c>
      <c r="BY426" s="111"/>
      <c r="BZ426" s="78"/>
      <c r="CA426" s="148" t="str">
        <f t="shared" si="244"/>
        <v/>
      </c>
    </row>
    <row r="427" spans="1:79" x14ac:dyDescent="0.2">
      <c r="A427" s="47" t="str">
        <f>IF($H$1="Score",IF(OutputOsiris!A427&lt;&gt;"9999999",OutputOsiris!A427,""),"")</f>
        <v/>
      </c>
      <c r="B427" s="76" t="str">
        <f t="shared" si="245"/>
        <v/>
      </c>
      <c r="C427" s="143" t="str">
        <f t="shared" si="246"/>
        <v/>
      </c>
      <c r="D427" s="47" t="str">
        <f>IF($H$1="Cijfer",IF(OutputOsiris!A427&lt;&gt;"9999999",OutputOsiris!A427,""),"")</f>
        <v/>
      </c>
      <c r="E427" s="76" t="str">
        <f t="shared" si="247"/>
        <v/>
      </c>
      <c r="F427" s="143" t="str">
        <f t="shared" si="248"/>
        <v/>
      </c>
      <c r="G427" s="47" t="str">
        <f>IF(ISBLANK(OutputOsiris!B427),"",OutputOsiris!B427)</f>
        <v/>
      </c>
      <c r="H427" s="47">
        <f>IF(AND($AG$7&gt;0,OutputOsiris!$A427&lt;&gt;"9999999"),VLOOKUP(OutputOsiris!A427,$AD$9:$AG$1008,4,FALSE),"")</f>
        <v>0</v>
      </c>
      <c r="I427" s="47">
        <f t="shared" si="249"/>
        <v>0</v>
      </c>
      <c r="J427" s="47">
        <f>IF(AND($AL$7&gt;0,OutputOsiris!$A427&lt;&gt;"9999999"),VLOOKUP(OutputOsiris!A427,$AI$9:$AL$1008,4,FALSE),"")</f>
        <v>0</v>
      </c>
      <c r="K427" s="47">
        <f t="shared" si="250"/>
        <v>0</v>
      </c>
      <c r="L427" s="47" t="str">
        <f>IF(AND($AQ$7&gt;0,OutputOsiris!$A427&lt;&gt;"9999999"),VLOOKUP(OutputOsiris!A427,$AN$9:$AQ$1008,4,FALSE),"")</f>
        <v/>
      </c>
      <c r="M427" s="47" t="str">
        <f t="shared" si="251"/>
        <v/>
      </c>
      <c r="N427" s="47" t="str">
        <f>IF(AND($AV$7&gt;0,OutputOsiris!$A427&lt;&gt;"9999999"),VLOOKUP(OutputOsiris!A427,$AS$9:$AV$1008,4,FALSE),"")</f>
        <v/>
      </c>
      <c r="O427" s="47" t="str">
        <f t="shared" si="252"/>
        <v/>
      </c>
      <c r="P427" s="47" t="str">
        <f>IF(AND($BA$7&gt;0,OutputOsiris!$A427&lt;&gt;"9999999"),VLOOKUP(OutputOsiris!A427,$AX$9:$BA$1008,4,FALSE),"")</f>
        <v/>
      </c>
      <c r="Q427" s="47" t="str">
        <f t="shared" si="253"/>
        <v/>
      </c>
      <c r="R427" s="47" t="str">
        <f>IF(AND($BF$7&gt;0,OutputOsiris!$A427&lt;&gt;"9999999"),VLOOKUP(OutputOsiris!A427,$BC$9:$BF$1008,4,FALSE),"")</f>
        <v/>
      </c>
      <c r="S427" s="47" t="str">
        <f t="shared" si="254"/>
        <v/>
      </c>
      <c r="T427" s="47" t="str">
        <f>IF(AND($BK$7&gt;0,OutputOsiris!$A427&lt;&gt;"9999999"),VLOOKUP(OutputOsiris!A427,$BH$9:$BK$1008,4,FALSE),"")</f>
        <v/>
      </c>
      <c r="U427" s="47" t="str">
        <f t="shared" si="255"/>
        <v/>
      </c>
      <c r="V427" s="47" t="str">
        <f>IF(AND($BP$7&gt;0,OutputOsiris!$A427&lt;&gt;"9999999"),VLOOKUP(OutputOsiris!A427,$BM$9:$BP$1008,4,FALSE),"")</f>
        <v/>
      </c>
      <c r="W427" s="47" t="str">
        <f t="shared" si="256"/>
        <v/>
      </c>
      <c r="X427" s="47" t="str">
        <f>IF(AND($BU$7&gt;0,OutputOsiris!$A427&lt;&gt;"9999999"),VLOOKUP(OutputOsiris!A427,$BR$9:$BU$1008,4,FALSE),"")</f>
        <v/>
      </c>
      <c r="Y427" s="47" t="str">
        <f t="shared" si="257"/>
        <v/>
      </c>
      <c r="Z427" s="47" t="str">
        <f>IF(AND($BZ$7&gt;0,OutputOsiris!$A427&lt;&gt;"9999999"),VLOOKUP(OutputOsiris!A427,$BW$9:$BZ$1008,4,FALSE),"")</f>
        <v/>
      </c>
      <c r="AA427" s="47" t="str">
        <f t="shared" si="258"/>
        <v/>
      </c>
      <c r="AB427" s="47">
        <f t="shared" si="259"/>
        <v>0</v>
      </c>
      <c r="AC427" s="47">
        <f t="shared" si="260"/>
        <v>0</v>
      </c>
      <c r="AD427" s="47" t="str">
        <f t="shared" si="261"/>
        <v/>
      </c>
      <c r="AE427" s="48" t="str">
        <f>IF(ISBLANK(AF427),"",VLOOKUP(AD427,OutputOsiris!$A$9:$A$1008,1,FALSE))</f>
        <v/>
      </c>
      <c r="AF427" s="111"/>
      <c r="AG427" s="78"/>
      <c r="AH427" s="148" t="str">
        <f t="shared" si="235"/>
        <v/>
      </c>
      <c r="AI427" s="47" t="str">
        <f t="shared" si="262"/>
        <v/>
      </c>
      <c r="AJ427" s="48" t="str">
        <f>IF(ISBLANK(AK427),"",VLOOKUP(AI427,OutputOsiris!$A$9:$A$1008,1,FALSE))</f>
        <v/>
      </c>
      <c r="AK427" s="112"/>
      <c r="AL427" s="78"/>
      <c r="AM427" s="148" t="str">
        <f t="shared" si="236"/>
        <v/>
      </c>
      <c r="AN427" s="47" t="str">
        <f t="shared" si="263"/>
        <v/>
      </c>
      <c r="AO427" s="48" t="str">
        <f>IF(ISBLANK(AP427),"",VLOOKUP(AN427,OutputOsiris!$A$9:$A$1008,1,FALSE))</f>
        <v/>
      </c>
      <c r="AP427" s="111"/>
      <c r="AQ427" s="78"/>
      <c r="AR427" s="148" t="str">
        <f t="shared" si="237"/>
        <v/>
      </c>
      <c r="AS427" s="47" t="str">
        <f t="shared" si="264"/>
        <v/>
      </c>
      <c r="AT427" s="48" t="str">
        <f>IF(ISBLANK(AU427),"",VLOOKUP(AS427,OutputOsiris!$A$9:$A$1008,1,FALSE))</f>
        <v/>
      </c>
      <c r="AU427" s="111"/>
      <c r="AV427" s="78"/>
      <c r="AW427" s="148" t="str">
        <f t="shared" si="238"/>
        <v/>
      </c>
      <c r="AX427" s="47" t="str">
        <f t="shared" si="265"/>
        <v/>
      </c>
      <c r="AY427" s="48" t="str">
        <f>IF(ISBLANK(AZ427),"",VLOOKUP(AX427,OutputOsiris!$A$9:$A$1008,1,FALSE))</f>
        <v/>
      </c>
      <c r="AZ427" s="111"/>
      <c r="BA427" s="78"/>
      <c r="BB427" s="148" t="str">
        <f t="shared" si="239"/>
        <v/>
      </c>
      <c r="BC427" s="47" t="str">
        <f t="shared" si="266"/>
        <v/>
      </c>
      <c r="BD427" s="48" t="str">
        <f>IF(ISBLANK(BE427),"",VLOOKUP(BC427,OutputOsiris!$A$9:$A$1008,1,FALSE))</f>
        <v/>
      </c>
      <c r="BE427" s="111"/>
      <c r="BF427" s="78"/>
      <c r="BG427" s="148" t="str">
        <f t="shared" si="240"/>
        <v/>
      </c>
      <c r="BH427" s="47" t="str">
        <f t="shared" si="267"/>
        <v/>
      </c>
      <c r="BI427" s="48" t="str">
        <f>IF(ISBLANK(BJ427),"",VLOOKUP(BH427,OutputOsiris!$A$9:$A$1008,1,FALSE))</f>
        <v/>
      </c>
      <c r="BJ427" s="111"/>
      <c r="BK427" s="78"/>
      <c r="BL427" s="148" t="str">
        <f t="shared" si="241"/>
        <v/>
      </c>
      <c r="BM427" s="47" t="str">
        <f t="shared" si="268"/>
        <v/>
      </c>
      <c r="BN427" s="48" t="str">
        <f>IF(ISBLANK(BO427),"",VLOOKUP(BM427,OutputOsiris!$A$9:$A$1008,1,FALSE))</f>
        <v/>
      </c>
      <c r="BO427" s="111"/>
      <c r="BP427" s="78"/>
      <c r="BQ427" s="148" t="str">
        <f t="shared" si="242"/>
        <v/>
      </c>
      <c r="BR427" s="47" t="str">
        <f t="shared" si="269"/>
        <v/>
      </c>
      <c r="BS427" s="48" t="str">
        <f>IF(ISBLANK(BT427),"",VLOOKUP(BR427,OutputOsiris!$A$9:$A$1008,1,FALSE))</f>
        <v/>
      </c>
      <c r="BT427" s="111"/>
      <c r="BU427" s="78"/>
      <c r="BV427" s="148" t="str">
        <f t="shared" si="243"/>
        <v/>
      </c>
      <c r="BW427" s="47" t="str">
        <f t="shared" si="270"/>
        <v/>
      </c>
      <c r="BX427" s="48" t="str">
        <f>IF(ISBLANK(BY427),"",VLOOKUP(BW427,OutputOsiris!$A$9:$A$1008,1,FALSE))</f>
        <v/>
      </c>
      <c r="BY427" s="111"/>
      <c r="BZ427" s="78"/>
      <c r="CA427" s="148" t="str">
        <f t="shared" si="244"/>
        <v/>
      </c>
    </row>
    <row r="428" spans="1:79" x14ac:dyDescent="0.2">
      <c r="A428" s="47" t="str">
        <f>IF($H$1="Score",IF(OutputOsiris!A428&lt;&gt;"9999999",OutputOsiris!A428,""),"")</f>
        <v/>
      </c>
      <c r="B428" s="76" t="str">
        <f t="shared" si="245"/>
        <v/>
      </c>
      <c r="C428" s="143" t="str">
        <f t="shared" si="246"/>
        <v/>
      </c>
      <c r="D428" s="47" t="str">
        <f>IF($H$1="Cijfer",IF(OutputOsiris!A428&lt;&gt;"9999999",OutputOsiris!A428,""),"")</f>
        <v/>
      </c>
      <c r="E428" s="76" t="str">
        <f t="shared" si="247"/>
        <v/>
      </c>
      <c r="F428" s="143" t="str">
        <f t="shared" si="248"/>
        <v/>
      </c>
      <c r="G428" s="47" t="str">
        <f>IF(ISBLANK(OutputOsiris!B428),"",OutputOsiris!B428)</f>
        <v/>
      </c>
      <c r="H428" s="47">
        <f>IF(AND($AG$7&gt;0,OutputOsiris!$A428&lt;&gt;"9999999"),VLOOKUP(OutputOsiris!A428,$AD$9:$AG$1008,4,FALSE),"")</f>
        <v>0</v>
      </c>
      <c r="I428" s="47">
        <f t="shared" si="249"/>
        <v>0</v>
      </c>
      <c r="J428" s="47">
        <f>IF(AND($AL$7&gt;0,OutputOsiris!$A428&lt;&gt;"9999999"),VLOOKUP(OutputOsiris!A428,$AI$9:$AL$1008,4,FALSE),"")</f>
        <v>0</v>
      </c>
      <c r="K428" s="47">
        <f t="shared" si="250"/>
        <v>0</v>
      </c>
      <c r="L428" s="47" t="str">
        <f>IF(AND($AQ$7&gt;0,OutputOsiris!$A428&lt;&gt;"9999999"),VLOOKUP(OutputOsiris!A428,$AN$9:$AQ$1008,4,FALSE),"")</f>
        <v/>
      </c>
      <c r="M428" s="47" t="str">
        <f t="shared" si="251"/>
        <v/>
      </c>
      <c r="N428" s="47" t="str">
        <f>IF(AND($AV$7&gt;0,OutputOsiris!$A428&lt;&gt;"9999999"),VLOOKUP(OutputOsiris!A428,$AS$9:$AV$1008,4,FALSE),"")</f>
        <v/>
      </c>
      <c r="O428" s="47" t="str">
        <f t="shared" si="252"/>
        <v/>
      </c>
      <c r="P428" s="47" t="str">
        <f>IF(AND($BA$7&gt;0,OutputOsiris!$A428&lt;&gt;"9999999"),VLOOKUP(OutputOsiris!A428,$AX$9:$BA$1008,4,FALSE),"")</f>
        <v/>
      </c>
      <c r="Q428" s="47" t="str">
        <f t="shared" si="253"/>
        <v/>
      </c>
      <c r="R428" s="47" t="str">
        <f>IF(AND($BF$7&gt;0,OutputOsiris!$A428&lt;&gt;"9999999"),VLOOKUP(OutputOsiris!A428,$BC$9:$BF$1008,4,FALSE),"")</f>
        <v/>
      </c>
      <c r="S428" s="47" t="str">
        <f t="shared" si="254"/>
        <v/>
      </c>
      <c r="T428" s="47" t="str">
        <f>IF(AND($BK$7&gt;0,OutputOsiris!$A428&lt;&gt;"9999999"),VLOOKUP(OutputOsiris!A428,$BH$9:$BK$1008,4,FALSE),"")</f>
        <v/>
      </c>
      <c r="U428" s="47" t="str">
        <f t="shared" si="255"/>
        <v/>
      </c>
      <c r="V428" s="47" t="str">
        <f>IF(AND($BP$7&gt;0,OutputOsiris!$A428&lt;&gt;"9999999"),VLOOKUP(OutputOsiris!A428,$BM$9:$BP$1008,4,FALSE),"")</f>
        <v/>
      </c>
      <c r="W428" s="47" t="str">
        <f t="shared" si="256"/>
        <v/>
      </c>
      <c r="X428" s="47" t="str">
        <f>IF(AND($BU$7&gt;0,OutputOsiris!$A428&lt;&gt;"9999999"),VLOOKUP(OutputOsiris!A428,$BR$9:$BU$1008,4,FALSE),"")</f>
        <v/>
      </c>
      <c r="Y428" s="47" t="str">
        <f t="shared" si="257"/>
        <v/>
      </c>
      <c r="Z428" s="47" t="str">
        <f>IF(AND($BZ$7&gt;0,OutputOsiris!$A428&lt;&gt;"9999999"),VLOOKUP(OutputOsiris!A428,$BW$9:$BZ$1008,4,FALSE),"")</f>
        <v/>
      </c>
      <c r="AA428" s="47" t="str">
        <f t="shared" si="258"/>
        <v/>
      </c>
      <c r="AB428" s="47">
        <f t="shared" si="259"/>
        <v>0</v>
      </c>
      <c r="AC428" s="47">
        <f t="shared" si="260"/>
        <v>0</v>
      </c>
      <c r="AD428" s="47" t="str">
        <f t="shared" si="261"/>
        <v/>
      </c>
      <c r="AE428" s="48" t="str">
        <f>IF(ISBLANK(AF428),"",VLOOKUP(AD428,OutputOsiris!$A$9:$A$1008,1,FALSE))</f>
        <v/>
      </c>
      <c r="AF428" s="111"/>
      <c r="AG428" s="78"/>
      <c r="AH428" s="148" t="str">
        <f t="shared" si="235"/>
        <v/>
      </c>
      <c r="AI428" s="47" t="str">
        <f t="shared" si="262"/>
        <v/>
      </c>
      <c r="AJ428" s="48" t="str">
        <f>IF(ISBLANK(AK428),"",VLOOKUP(AI428,OutputOsiris!$A$9:$A$1008,1,FALSE))</f>
        <v/>
      </c>
      <c r="AK428" s="112"/>
      <c r="AL428" s="78"/>
      <c r="AM428" s="148" t="str">
        <f t="shared" si="236"/>
        <v/>
      </c>
      <c r="AN428" s="47" t="str">
        <f t="shared" si="263"/>
        <v/>
      </c>
      <c r="AO428" s="48" t="str">
        <f>IF(ISBLANK(AP428),"",VLOOKUP(AN428,OutputOsiris!$A$9:$A$1008,1,FALSE))</f>
        <v/>
      </c>
      <c r="AP428" s="111"/>
      <c r="AQ428" s="78"/>
      <c r="AR428" s="148" t="str">
        <f t="shared" si="237"/>
        <v/>
      </c>
      <c r="AS428" s="47" t="str">
        <f t="shared" si="264"/>
        <v/>
      </c>
      <c r="AT428" s="48" t="str">
        <f>IF(ISBLANK(AU428),"",VLOOKUP(AS428,OutputOsiris!$A$9:$A$1008,1,FALSE))</f>
        <v/>
      </c>
      <c r="AU428" s="111"/>
      <c r="AV428" s="78"/>
      <c r="AW428" s="148" t="str">
        <f t="shared" si="238"/>
        <v/>
      </c>
      <c r="AX428" s="47" t="str">
        <f t="shared" si="265"/>
        <v/>
      </c>
      <c r="AY428" s="48" t="str">
        <f>IF(ISBLANK(AZ428),"",VLOOKUP(AX428,OutputOsiris!$A$9:$A$1008,1,FALSE))</f>
        <v/>
      </c>
      <c r="AZ428" s="111"/>
      <c r="BA428" s="78"/>
      <c r="BB428" s="148" t="str">
        <f t="shared" si="239"/>
        <v/>
      </c>
      <c r="BC428" s="47" t="str">
        <f t="shared" si="266"/>
        <v/>
      </c>
      <c r="BD428" s="48" t="str">
        <f>IF(ISBLANK(BE428),"",VLOOKUP(BC428,OutputOsiris!$A$9:$A$1008,1,FALSE))</f>
        <v/>
      </c>
      <c r="BE428" s="111"/>
      <c r="BF428" s="78"/>
      <c r="BG428" s="148" t="str">
        <f t="shared" si="240"/>
        <v/>
      </c>
      <c r="BH428" s="47" t="str">
        <f t="shared" si="267"/>
        <v/>
      </c>
      <c r="BI428" s="48" t="str">
        <f>IF(ISBLANK(BJ428),"",VLOOKUP(BH428,OutputOsiris!$A$9:$A$1008,1,FALSE))</f>
        <v/>
      </c>
      <c r="BJ428" s="111"/>
      <c r="BK428" s="78"/>
      <c r="BL428" s="148" t="str">
        <f t="shared" si="241"/>
        <v/>
      </c>
      <c r="BM428" s="47" t="str">
        <f t="shared" si="268"/>
        <v/>
      </c>
      <c r="BN428" s="48" t="str">
        <f>IF(ISBLANK(BO428),"",VLOOKUP(BM428,OutputOsiris!$A$9:$A$1008,1,FALSE))</f>
        <v/>
      </c>
      <c r="BO428" s="111"/>
      <c r="BP428" s="78"/>
      <c r="BQ428" s="148" t="str">
        <f t="shared" si="242"/>
        <v/>
      </c>
      <c r="BR428" s="47" t="str">
        <f t="shared" si="269"/>
        <v/>
      </c>
      <c r="BS428" s="48" t="str">
        <f>IF(ISBLANK(BT428),"",VLOOKUP(BR428,OutputOsiris!$A$9:$A$1008,1,FALSE))</f>
        <v/>
      </c>
      <c r="BT428" s="111"/>
      <c r="BU428" s="78"/>
      <c r="BV428" s="148" t="str">
        <f t="shared" si="243"/>
        <v/>
      </c>
      <c r="BW428" s="47" t="str">
        <f t="shared" si="270"/>
        <v/>
      </c>
      <c r="BX428" s="48" t="str">
        <f>IF(ISBLANK(BY428),"",VLOOKUP(BW428,OutputOsiris!$A$9:$A$1008,1,FALSE))</f>
        <v/>
      </c>
      <c r="BY428" s="111"/>
      <c r="BZ428" s="78"/>
      <c r="CA428" s="148" t="str">
        <f t="shared" si="244"/>
        <v/>
      </c>
    </row>
    <row r="429" spans="1:79" x14ac:dyDescent="0.2">
      <c r="A429" s="47" t="str">
        <f>IF($H$1="Score",IF(OutputOsiris!A429&lt;&gt;"9999999",OutputOsiris!A429,""),"")</f>
        <v/>
      </c>
      <c r="B429" s="76" t="str">
        <f t="shared" si="245"/>
        <v/>
      </c>
      <c r="C429" s="143" t="str">
        <f t="shared" si="246"/>
        <v/>
      </c>
      <c r="D429" s="47" t="str">
        <f>IF($H$1="Cijfer",IF(OutputOsiris!A429&lt;&gt;"9999999",OutputOsiris!A429,""),"")</f>
        <v/>
      </c>
      <c r="E429" s="76" t="str">
        <f t="shared" si="247"/>
        <v/>
      </c>
      <c r="F429" s="143" t="str">
        <f t="shared" si="248"/>
        <v/>
      </c>
      <c r="G429" s="47" t="str">
        <f>IF(ISBLANK(OutputOsiris!B429),"",OutputOsiris!B429)</f>
        <v/>
      </c>
      <c r="H429" s="47">
        <f>IF(AND($AG$7&gt;0,OutputOsiris!$A429&lt;&gt;"9999999"),VLOOKUP(OutputOsiris!A429,$AD$9:$AG$1008,4,FALSE),"")</f>
        <v>0</v>
      </c>
      <c r="I429" s="47">
        <f t="shared" si="249"/>
        <v>0</v>
      </c>
      <c r="J429" s="47">
        <f>IF(AND($AL$7&gt;0,OutputOsiris!$A429&lt;&gt;"9999999"),VLOOKUP(OutputOsiris!A429,$AI$9:$AL$1008,4,FALSE),"")</f>
        <v>0</v>
      </c>
      <c r="K429" s="47">
        <f t="shared" si="250"/>
        <v>0</v>
      </c>
      <c r="L429" s="47" t="str">
        <f>IF(AND($AQ$7&gt;0,OutputOsiris!$A429&lt;&gt;"9999999"),VLOOKUP(OutputOsiris!A429,$AN$9:$AQ$1008,4,FALSE),"")</f>
        <v/>
      </c>
      <c r="M429" s="47" t="str">
        <f t="shared" si="251"/>
        <v/>
      </c>
      <c r="N429" s="47" t="str">
        <f>IF(AND($AV$7&gt;0,OutputOsiris!$A429&lt;&gt;"9999999"),VLOOKUP(OutputOsiris!A429,$AS$9:$AV$1008,4,FALSE),"")</f>
        <v/>
      </c>
      <c r="O429" s="47" t="str">
        <f t="shared" si="252"/>
        <v/>
      </c>
      <c r="P429" s="47" t="str">
        <f>IF(AND($BA$7&gt;0,OutputOsiris!$A429&lt;&gt;"9999999"),VLOOKUP(OutputOsiris!A429,$AX$9:$BA$1008,4,FALSE),"")</f>
        <v/>
      </c>
      <c r="Q429" s="47" t="str">
        <f t="shared" si="253"/>
        <v/>
      </c>
      <c r="R429" s="47" t="str">
        <f>IF(AND($BF$7&gt;0,OutputOsiris!$A429&lt;&gt;"9999999"),VLOOKUP(OutputOsiris!A429,$BC$9:$BF$1008,4,FALSE),"")</f>
        <v/>
      </c>
      <c r="S429" s="47" t="str">
        <f t="shared" si="254"/>
        <v/>
      </c>
      <c r="T429" s="47" t="str">
        <f>IF(AND($BK$7&gt;0,OutputOsiris!$A429&lt;&gt;"9999999"),VLOOKUP(OutputOsiris!A429,$BH$9:$BK$1008,4,FALSE),"")</f>
        <v/>
      </c>
      <c r="U429" s="47" t="str">
        <f t="shared" si="255"/>
        <v/>
      </c>
      <c r="V429" s="47" t="str">
        <f>IF(AND($BP$7&gt;0,OutputOsiris!$A429&lt;&gt;"9999999"),VLOOKUP(OutputOsiris!A429,$BM$9:$BP$1008,4,FALSE),"")</f>
        <v/>
      </c>
      <c r="W429" s="47" t="str">
        <f t="shared" si="256"/>
        <v/>
      </c>
      <c r="X429" s="47" t="str">
        <f>IF(AND($BU$7&gt;0,OutputOsiris!$A429&lt;&gt;"9999999"),VLOOKUP(OutputOsiris!A429,$BR$9:$BU$1008,4,FALSE),"")</f>
        <v/>
      </c>
      <c r="Y429" s="47" t="str">
        <f t="shared" si="257"/>
        <v/>
      </c>
      <c r="Z429" s="47" t="str">
        <f>IF(AND($BZ$7&gt;0,OutputOsiris!$A429&lt;&gt;"9999999"),VLOOKUP(OutputOsiris!A429,$BW$9:$BZ$1008,4,FALSE),"")</f>
        <v/>
      </c>
      <c r="AA429" s="47" t="str">
        <f t="shared" si="258"/>
        <v/>
      </c>
      <c r="AB429" s="47">
        <f t="shared" si="259"/>
        <v>0</v>
      </c>
      <c r="AC429" s="47">
        <f t="shared" si="260"/>
        <v>0</v>
      </c>
      <c r="AD429" s="47" t="str">
        <f t="shared" si="261"/>
        <v/>
      </c>
      <c r="AE429" s="48" t="str">
        <f>IF(ISBLANK(AF429),"",VLOOKUP(AD429,OutputOsiris!$A$9:$A$1008,1,FALSE))</f>
        <v/>
      </c>
      <c r="AF429" s="111"/>
      <c r="AG429" s="78"/>
      <c r="AH429" s="148" t="str">
        <f t="shared" si="235"/>
        <v/>
      </c>
      <c r="AI429" s="47" t="str">
        <f t="shared" si="262"/>
        <v/>
      </c>
      <c r="AJ429" s="48" t="str">
        <f>IF(ISBLANK(AK429),"",VLOOKUP(AI429,OutputOsiris!$A$9:$A$1008,1,FALSE))</f>
        <v/>
      </c>
      <c r="AK429" s="112"/>
      <c r="AL429" s="78"/>
      <c r="AM429" s="148" t="str">
        <f t="shared" si="236"/>
        <v/>
      </c>
      <c r="AN429" s="47" t="str">
        <f t="shared" si="263"/>
        <v/>
      </c>
      <c r="AO429" s="48" t="str">
        <f>IF(ISBLANK(AP429),"",VLOOKUP(AN429,OutputOsiris!$A$9:$A$1008,1,FALSE))</f>
        <v/>
      </c>
      <c r="AP429" s="111"/>
      <c r="AQ429" s="78"/>
      <c r="AR429" s="148" t="str">
        <f t="shared" si="237"/>
        <v/>
      </c>
      <c r="AS429" s="47" t="str">
        <f t="shared" si="264"/>
        <v/>
      </c>
      <c r="AT429" s="48" t="str">
        <f>IF(ISBLANK(AU429),"",VLOOKUP(AS429,OutputOsiris!$A$9:$A$1008,1,FALSE))</f>
        <v/>
      </c>
      <c r="AU429" s="111"/>
      <c r="AV429" s="78"/>
      <c r="AW429" s="148" t="str">
        <f t="shared" si="238"/>
        <v/>
      </c>
      <c r="AX429" s="47" t="str">
        <f t="shared" si="265"/>
        <v/>
      </c>
      <c r="AY429" s="48" t="str">
        <f>IF(ISBLANK(AZ429),"",VLOOKUP(AX429,OutputOsiris!$A$9:$A$1008,1,FALSE))</f>
        <v/>
      </c>
      <c r="AZ429" s="111"/>
      <c r="BA429" s="78"/>
      <c r="BB429" s="148" t="str">
        <f t="shared" si="239"/>
        <v/>
      </c>
      <c r="BC429" s="47" t="str">
        <f t="shared" si="266"/>
        <v/>
      </c>
      <c r="BD429" s="48" t="str">
        <f>IF(ISBLANK(BE429),"",VLOOKUP(BC429,OutputOsiris!$A$9:$A$1008,1,FALSE))</f>
        <v/>
      </c>
      <c r="BE429" s="111"/>
      <c r="BF429" s="78"/>
      <c r="BG429" s="148" t="str">
        <f t="shared" si="240"/>
        <v/>
      </c>
      <c r="BH429" s="47" t="str">
        <f t="shared" si="267"/>
        <v/>
      </c>
      <c r="BI429" s="48" t="str">
        <f>IF(ISBLANK(BJ429),"",VLOOKUP(BH429,OutputOsiris!$A$9:$A$1008,1,FALSE))</f>
        <v/>
      </c>
      <c r="BJ429" s="111"/>
      <c r="BK429" s="78"/>
      <c r="BL429" s="148" t="str">
        <f t="shared" si="241"/>
        <v/>
      </c>
      <c r="BM429" s="47" t="str">
        <f t="shared" si="268"/>
        <v/>
      </c>
      <c r="BN429" s="48" t="str">
        <f>IF(ISBLANK(BO429),"",VLOOKUP(BM429,OutputOsiris!$A$9:$A$1008,1,FALSE))</f>
        <v/>
      </c>
      <c r="BO429" s="111"/>
      <c r="BP429" s="78"/>
      <c r="BQ429" s="148" t="str">
        <f t="shared" si="242"/>
        <v/>
      </c>
      <c r="BR429" s="47" t="str">
        <f t="shared" si="269"/>
        <v/>
      </c>
      <c r="BS429" s="48" t="str">
        <f>IF(ISBLANK(BT429),"",VLOOKUP(BR429,OutputOsiris!$A$9:$A$1008,1,FALSE))</f>
        <v/>
      </c>
      <c r="BT429" s="111"/>
      <c r="BU429" s="78"/>
      <c r="BV429" s="148" t="str">
        <f t="shared" si="243"/>
        <v/>
      </c>
      <c r="BW429" s="47" t="str">
        <f t="shared" si="270"/>
        <v/>
      </c>
      <c r="BX429" s="48" t="str">
        <f>IF(ISBLANK(BY429),"",VLOOKUP(BW429,OutputOsiris!$A$9:$A$1008,1,FALSE))</f>
        <v/>
      </c>
      <c r="BY429" s="111"/>
      <c r="BZ429" s="78"/>
      <c r="CA429" s="148" t="str">
        <f t="shared" si="244"/>
        <v/>
      </c>
    </row>
    <row r="430" spans="1:79" x14ac:dyDescent="0.2">
      <c r="A430" s="47" t="str">
        <f>IF($H$1="Score",IF(OutputOsiris!A430&lt;&gt;"9999999",OutputOsiris!A430,""),"")</f>
        <v/>
      </c>
      <c r="B430" s="76" t="str">
        <f t="shared" si="245"/>
        <v/>
      </c>
      <c r="C430" s="143" t="str">
        <f t="shared" si="246"/>
        <v/>
      </c>
      <c r="D430" s="47" t="str">
        <f>IF($H$1="Cijfer",IF(OutputOsiris!A430&lt;&gt;"9999999",OutputOsiris!A430,""),"")</f>
        <v/>
      </c>
      <c r="E430" s="76" t="str">
        <f t="shared" si="247"/>
        <v/>
      </c>
      <c r="F430" s="143" t="str">
        <f t="shared" si="248"/>
        <v/>
      </c>
      <c r="G430" s="47" t="str">
        <f>IF(ISBLANK(OutputOsiris!B430),"",OutputOsiris!B430)</f>
        <v/>
      </c>
      <c r="H430" s="47">
        <f>IF(AND($AG$7&gt;0,OutputOsiris!$A430&lt;&gt;"9999999"),VLOOKUP(OutputOsiris!A430,$AD$9:$AG$1008,4,FALSE),"")</f>
        <v>0</v>
      </c>
      <c r="I430" s="47">
        <f t="shared" si="249"/>
        <v>0</v>
      </c>
      <c r="J430" s="47">
        <f>IF(AND($AL$7&gt;0,OutputOsiris!$A430&lt;&gt;"9999999"),VLOOKUP(OutputOsiris!A430,$AI$9:$AL$1008,4,FALSE),"")</f>
        <v>0</v>
      </c>
      <c r="K430" s="47">
        <f t="shared" si="250"/>
        <v>0</v>
      </c>
      <c r="L430" s="47" t="str">
        <f>IF(AND($AQ$7&gt;0,OutputOsiris!$A430&lt;&gt;"9999999"),VLOOKUP(OutputOsiris!A430,$AN$9:$AQ$1008,4,FALSE),"")</f>
        <v/>
      </c>
      <c r="M430" s="47" t="str">
        <f t="shared" si="251"/>
        <v/>
      </c>
      <c r="N430" s="47" t="str">
        <f>IF(AND($AV$7&gt;0,OutputOsiris!$A430&lt;&gt;"9999999"),VLOOKUP(OutputOsiris!A430,$AS$9:$AV$1008,4,FALSE),"")</f>
        <v/>
      </c>
      <c r="O430" s="47" t="str">
        <f t="shared" si="252"/>
        <v/>
      </c>
      <c r="P430" s="47" t="str">
        <f>IF(AND($BA$7&gt;0,OutputOsiris!$A430&lt;&gt;"9999999"),VLOOKUP(OutputOsiris!A430,$AX$9:$BA$1008,4,FALSE),"")</f>
        <v/>
      </c>
      <c r="Q430" s="47" t="str">
        <f t="shared" si="253"/>
        <v/>
      </c>
      <c r="R430" s="47" t="str">
        <f>IF(AND($BF$7&gt;0,OutputOsiris!$A430&lt;&gt;"9999999"),VLOOKUP(OutputOsiris!A430,$BC$9:$BF$1008,4,FALSE),"")</f>
        <v/>
      </c>
      <c r="S430" s="47" t="str">
        <f t="shared" si="254"/>
        <v/>
      </c>
      <c r="T430" s="47" t="str">
        <f>IF(AND($BK$7&gt;0,OutputOsiris!$A430&lt;&gt;"9999999"),VLOOKUP(OutputOsiris!A430,$BH$9:$BK$1008,4,FALSE),"")</f>
        <v/>
      </c>
      <c r="U430" s="47" t="str">
        <f t="shared" si="255"/>
        <v/>
      </c>
      <c r="V430" s="47" t="str">
        <f>IF(AND($BP$7&gt;0,OutputOsiris!$A430&lt;&gt;"9999999"),VLOOKUP(OutputOsiris!A430,$BM$9:$BP$1008,4,FALSE),"")</f>
        <v/>
      </c>
      <c r="W430" s="47" t="str">
        <f t="shared" si="256"/>
        <v/>
      </c>
      <c r="X430" s="47" t="str">
        <f>IF(AND($BU$7&gt;0,OutputOsiris!$A430&lt;&gt;"9999999"),VLOOKUP(OutputOsiris!A430,$BR$9:$BU$1008,4,FALSE),"")</f>
        <v/>
      </c>
      <c r="Y430" s="47" t="str">
        <f t="shared" si="257"/>
        <v/>
      </c>
      <c r="Z430" s="47" t="str">
        <f>IF(AND($BZ$7&gt;0,OutputOsiris!$A430&lt;&gt;"9999999"),VLOOKUP(OutputOsiris!A430,$BW$9:$BZ$1008,4,FALSE),"")</f>
        <v/>
      </c>
      <c r="AA430" s="47" t="str">
        <f t="shared" si="258"/>
        <v/>
      </c>
      <c r="AB430" s="47">
        <f t="shared" si="259"/>
        <v>0</v>
      </c>
      <c r="AC430" s="47">
        <f t="shared" si="260"/>
        <v>0</v>
      </c>
      <c r="AD430" s="47" t="str">
        <f t="shared" si="261"/>
        <v/>
      </c>
      <c r="AE430" s="48" t="str">
        <f>IF(ISBLANK(AF430),"",VLOOKUP(AD430,OutputOsiris!$A$9:$A$1008,1,FALSE))</f>
        <v/>
      </c>
      <c r="AF430" s="111"/>
      <c r="AG430" s="78"/>
      <c r="AH430" s="148" t="str">
        <f t="shared" si="235"/>
        <v/>
      </c>
      <c r="AI430" s="47" t="str">
        <f t="shared" si="262"/>
        <v/>
      </c>
      <c r="AJ430" s="48" t="str">
        <f>IF(ISBLANK(AK430),"",VLOOKUP(AI430,OutputOsiris!$A$9:$A$1008,1,FALSE))</f>
        <v/>
      </c>
      <c r="AK430" s="112"/>
      <c r="AL430" s="78"/>
      <c r="AM430" s="148" t="str">
        <f t="shared" si="236"/>
        <v/>
      </c>
      <c r="AN430" s="47" t="str">
        <f t="shared" si="263"/>
        <v/>
      </c>
      <c r="AO430" s="48" t="str">
        <f>IF(ISBLANK(AP430),"",VLOOKUP(AN430,OutputOsiris!$A$9:$A$1008,1,FALSE))</f>
        <v/>
      </c>
      <c r="AP430" s="111"/>
      <c r="AQ430" s="78"/>
      <c r="AR430" s="148" t="str">
        <f t="shared" si="237"/>
        <v/>
      </c>
      <c r="AS430" s="47" t="str">
        <f t="shared" si="264"/>
        <v/>
      </c>
      <c r="AT430" s="48" t="str">
        <f>IF(ISBLANK(AU430),"",VLOOKUP(AS430,OutputOsiris!$A$9:$A$1008,1,FALSE))</f>
        <v/>
      </c>
      <c r="AU430" s="111"/>
      <c r="AV430" s="78"/>
      <c r="AW430" s="148" t="str">
        <f t="shared" si="238"/>
        <v/>
      </c>
      <c r="AX430" s="47" t="str">
        <f t="shared" si="265"/>
        <v/>
      </c>
      <c r="AY430" s="48" t="str">
        <f>IF(ISBLANK(AZ430),"",VLOOKUP(AX430,OutputOsiris!$A$9:$A$1008,1,FALSE))</f>
        <v/>
      </c>
      <c r="AZ430" s="111"/>
      <c r="BA430" s="78"/>
      <c r="BB430" s="148" t="str">
        <f t="shared" si="239"/>
        <v/>
      </c>
      <c r="BC430" s="47" t="str">
        <f t="shared" si="266"/>
        <v/>
      </c>
      <c r="BD430" s="48" t="str">
        <f>IF(ISBLANK(BE430),"",VLOOKUP(BC430,OutputOsiris!$A$9:$A$1008,1,FALSE))</f>
        <v/>
      </c>
      <c r="BE430" s="111"/>
      <c r="BF430" s="78"/>
      <c r="BG430" s="148" t="str">
        <f t="shared" si="240"/>
        <v/>
      </c>
      <c r="BH430" s="47" t="str">
        <f t="shared" si="267"/>
        <v/>
      </c>
      <c r="BI430" s="48" t="str">
        <f>IF(ISBLANK(BJ430),"",VLOOKUP(BH430,OutputOsiris!$A$9:$A$1008,1,FALSE))</f>
        <v/>
      </c>
      <c r="BJ430" s="111"/>
      <c r="BK430" s="78"/>
      <c r="BL430" s="148" t="str">
        <f t="shared" si="241"/>
        <v/>
      </c>
      <c r="BM430" s="47" t="str">
        <f t="shared" si="268"/>
        <v/>
      </c>
      <c r="BN430" s="48" t="str">
        <f>IF(ISBLANK(BO430),"",VLOOKUP(BM430,OutputOsiris!$A$9:$A$1008,1,FALSE))</f>
        <v/>
      </c>
      <c r="BO430" s="111"/>
      <c r="BP430" s="78"/>
      <c r="BQ430" s="148" t="str">
        <f t="shared" si="242"/>
        <v/>
      </c>
      <c r="BR430" s="47" t="str">
        <f t="shared" si="269"/>
        <v/>
      </c>
      <c r="BS430" s="48" t="str">
        <f>IF(ISBLANK(BT430),"",VLOOKUP(BR430,OutputOsiris!$A$9:$A$1008,1,FALSE))</f>
        <v/>
      </c>
      <c r="BT430" s="111"/>
      <c r="BU430" s="78"/>
      <c r="BV430" s="148" t="str">
        <f t="shared" si="243"/>
        <v/>
      </c>
      <c r="BW430" s="47" t="str">
        <f t="shared" si="270"/>
        <v/>
      </c>
      <c r="BX430" s="48" t="str">
        <f>IF(ISBLANK(BY430),"",VLOOKUP(BW430,OutputOsiris!$A$9:$A$1008,1,FALSE))</f>
        <v/>
      </c>
      <c r="BY430" s="111"/>
      <c r="BZ430" s="78"/>
      <c r="CA430" s="148" t="str">
        <f t="shared" si="244"/>
        <v/>
      </c>
    </row>
    <row r="431" spans="1:79" x14ac:dyDescent="0.2">
      <c r="A431" s="47" t="str">
        <f>IF($H$1="Score",IF(OutputOsiris!A431&lt;&gt;"9999999",OutputOsiris!A431,""),"")</f>
        <v/>
      </c>
      <c r="B431" s="76" t="str">
        <f t="shared" si="245"/>
        <v/>
      </c>
      <c r="C431" s="143" t="str">
        <f t="shared" si="246"/>
        <v/>
      </c>
      <c r="D431" s="47" t="str">
        <f>IF($H$1="Cijfer",IF(OutputOsiris!A431&lt;&gt;"9999999",OutputOsiris!A431,""),"")</f>
        <v/>
      </c>
      <c r="E431" s="76" t="str">
        <f t="shared" si="247"/>
        <v/>
      </c>
      <c r="F431" s="143" t="str">
        <f t="shared" si="248"/>
        <v/>
      </c>
      <c r="G431" s="47" t="str">
        <f>IF(ISBLANK(OutputOsiris!B431),"",OutputOsiris!B431)</f>
        <v/>
      </c>
      <c r="H431" s="47">
        <f>IF(AND($AG$7&gt;0,OutputOsiris!$A431&lt;&gt;"9999999"),VLOOKUP(OutputOsiris!A431,$AD$9:$AG$1008,4,FALSE),"")</f>
        <v>0</v>
      </c>
      <c r="I431" s="47">
        <f t="shared" si="249"/>
        <v>0</v>
      </c>
      <c r="J431" s="47">
        <f>IF(AND($AL$7&gt;0,OutputOsiris!$A431&lt;&gt;"9999999"),VLOOKUP(OutputOsiris!A431,$AI$9:$AL$1008,4,FALSE),"")</f>
        <v>0</v>
      </c>
      <c r="K431" s="47">
        <f t="shared" si="250"/>
        <v>0</v>
      </c>
      <c r="L431" s="47" t="str">
        <f>IF(AND($AQ$7&gt;0,OutputOsiris!$A431&lt;&gt;"9999999"),VLOOKUP(OutputOsiris!A431,$AN$9:$AQ$1008,4,FALSE),"")</f>
        <v/>
      </c>
      <c r="M431" s="47" t="str">
        <f t="shared" si="251"/>
        <v/>
      </c>
      <c r="N431" s="47" t="str">
        <f>IF(AND($AV$7&gt;0,OutputOsiris!$A431&lt;&gt;"9999999"),VLOOKUP(OutputOsiris!A431,$AS$9:$AV$1008,4,FALSE),"")</f>
        <v/>
      </c>
      <c r="O431" s="47" t="str">
        <f t="shared" si="252"/>
        <v/>
      </c>
      <c r="P431" s="47" t="str">
        <f>IF(AND($BA$7&gt;0,OutputOsiris!$A431&lt;&gt;"9999999"),VLOOKUP(OutputOsiris!A431,$AX$9:$BA$1008,4,FALSE),"")</f>
        <v/>
      </c>
      <c r="Q431" s="47" t="str">
        <f t="shared" si="253"/>
        <v/>
      </c>
      <c r="R431" s="47" t="str">
        <f>IF(AND($BF$7&gt;0,OutputOsiris!$A431&lt;&gt;"9999999"),VLOOKUP(OutputOsiris!A431,$BC$9:$BF$1008,4,FALSE),"")</f>
        <v/>
      </c>
      <c r="S431" s="47" t="str">
        <f t="shared" si="254"/>
        <v/>
      </c>
      <c r="T431" s="47" t="str">
        <f>IF(AND($BK$7&gt;0,OutputOsiris!$A431&lt;&gt;"9999999"),VLOOKUP(OutputOsiris!A431,$BH$9:$BK$1008,4,FALSE),"")</f>
        <v/>
      </c>
      <c r="U431" s="47" t="str">
        <f t="shared" si="255"/>
        <v/>
      </c>
      <c r="V431" s="47" t="str">
        <f>IF(AND($BP$7&gt;0,OutputOsiris!$A431&lt;&gt;"9999999"),VLOOKUP(OutputOsiris!A431,$BM$9:$BP$1008,4,FALSE),"")</f>
        <v/>
      </c>
      <c r="W431" s="47" t="str">
        <f t="shared" si="256"/>
        <v/>
      </c>
      <c r="X431" s="47" t="str">
        <f>IF(AND($BU$7&gt;0,OutputOsiris!$A431&lt;&gt;"9999999"),VLOOKUP(OutputOsiris!A431,$BR$9:$BU$1008,4,FALSE),"")</f>
        <v/>
      </c>
      <c r="Y431" s="47" t="str">
        <f t="shared" si="257"/>
        <v/>
      </c>
      <c r="Z431" s="47" t="str">
        <f>IF(AND($BZ$7&gt;0,OutputOsiris!$A431&lt;&gt;"9999999"),VLOOKUP(OutputOsiris!A431,$BW$9:$BZ$1008,4,FALSE),"")</f>
        <v/>
      </c>
      <c r="AA431" s="47" t="str">
        <f t="shared" si="258"/>
        <v/>
      </c>
      <c r="AB431" s="47">
        <f t="shared" si="259"/>
        <v>0</v>
      </c>
      <c r="AC431" s="47">
        <f t="shared" si="260"/>
        <v>0</v>
      </c>
      <c r="AD431" s="47" t="str">
        <f t="shared" si="261"/>
        <v/>
      </c>
      <c r="AE431" s="48" t="str">
        <f>IF(ISBLANK(AF431),"",VLOOKUP(AD431,OutputOsiris!$A$9:$A$1008,1,FALSE))</f>
        <v/>
      </c>
      <c r="AF431" s="111"/>
      <c r="AG431" s="78"/>
      <c r="AH431" s="148" t="str">
        <f t="shared" si="235"/>
        <v/>
      </c>
      <c r="AI431" s="47" t="str">
        <f t="shared" si="262"/>
        <v/>
      </c>
      <c r="AJ431" s="48" t="str">
        <f>IF(ISBLANK(AK431),"",VLOOKUP(AI431,OutputOsiris!$A$9:$A$1008,1,FALSE))</f>
        <v/>
      </c>
      <c r="AK431" s="112"/>
      <c r="AL431" s="78"/>
      <c r="AM431" s="148" t="str">
        <f t="shared" si="236"/>
        <v/>
      </c>
      <c r="AN431" s="47" t="str">
        <f t="shared" si="263"/>
        <v/>
      </c>
      <c r="AO431" s="48" t="str">
        <f>IF(ISBLANK(AP431),"",VLOOKUP(AN431,OutputOsiris!$A$9:$A$1008,1,FALSE))</f>
        <v/>
      </c>
      <c r="AP431" s="111"/>
      <c r="AQ431" s="78"/>
      <c r="AR431" s="148" t="str">
        <f t="shared" si="237"/>
        <v/>
      </c>
      <c r="AS431" s="47" t="str">
        <f t="shared" si="264"/>
        <v/>
      </c>
      <c r="AT431" s="48" t="str">
        <f>IF(ISBLANK(AU431),"",VLOOKUP(AS431,OutputOsiris!$A$9:$A$1008,1,FALSE))</f>
        <v/>
      </c>
      <c r="AU431" s="111"/>
      <c r="AV431" s="78"/>
      <c r="AW431" s="148" t="str">
        <f t="shared" si="238"/>
        <v/>
      </c>
      <c r="AX431" s="47" t="str">
        <f t="shared" si="265"/>
        <v/>
      </c>
      <c r="AY431" s="48" t="str">
        <f>IF(ISBLANK(AZ431),"",VLOOKUP(AX431,OutputOsiris!$A$9:$A$1008,1,FALSE))</f>
        <v/>
      </c>
      <c r="AZ431" s="111"/>
      <c r="BA431" s="78"/>
      <c r="BB431" s="148" t="str">
        <f t="shared" si="239"/>
        <v/>
      </c>
      <c r="BC431" s="47" t="str">
        <f t="shared" si="266"/>
        <v/>
      </c>
      <c r="BD431" s="48" t="str">
        <f>IF(ISBLANK(BE431),"",VLOOKUP(BC431,OutputOsiris!$A$9:$A$1008,1,FALSE))</f>
        <v/>
      </c>
      <c r="BE431" s="111"/>
      <c r="BF431" s="78"/>
      <c r="BG431" s="148" t="str">
        <f t="shared" si="240"/>
        <v/>
      </c>
      <c r="BH431" s="47" t="str">
        <f t="shared" si="267"/>
        <v/>
      </c>
      <c r="BI431" s="48" t="str">
        <f>IF(ISBLANK(BJ431),"",VLOOKUP(BH431,OutputOsiris!$A$9:$A$1008,1,FALSE))</f>
        <v/>
      </c>
      <c r="BJ431" s="111"/>
      <c r="BK431" s="78"/>
      <c r="BL431" s="148" t="str">
        <f t="shared" si="241"/>
        <v/>
      </c>
      <c r="BM431" s="47" t="str">
        <f t="shared" si="268"/>
        <v/>
      </c>
      <c r="BN431" s="48" t="str">
        <f>IF(ISBLANK(BO431),"",VLOOKUP(BM431,OutputOsiris!$A$9:$A$1008,1,FALSE))</f>
        <v/>
      </c>
      <c r="BO431" s="111"/>
      <c r="BP431" s="78"/>
      <c r="BQ431" s="148" t="str">
        <f t="shared" si="242"/>
        <v/>
      </c>
      <c r="BR431" s="47" t="str">
        <f t="shared" si="269"/>
        <v/>
      </c>
      <c r="BS431" s="48" t="str">
        <f>IF(ISBLANK(BT431),"",VLOOKUP(BR431,OutputOsiris!$A$9:$A$1008,1,FALSE))</f>
        <v/>
      </c>
      <c r="BT431" s="111"/>
      <c r="BU431" s="78"/>
      <c r="BV431" s="148" t="str">
        <f t="shared" si="243"/>
        <v/>
      </c>
      <c r="BW431" s="47" t="str">
        <f t="shared" si="270"/>
        <v/>
      </c>
      <c r="BX431" s="48" t="str">
        <f>IF(ISBLANK(BY431),"",VLOOKUP(BW431,OutputOsiris!$A$9:$A$1008,1,FALSE))</f>
        <v/>
      </c>
      <c r="BY431" s="111"/>
      <c r="BZ431" s="78"/>
      <c r="CA431" s="148" t="str">
        <f t="shared" si="244"/>
        <v/>
      </c>
    </row>
    <row r="432" spans="1:79" x14ac:dyDescent="0.2">
      <c r="A432" s="47" t="str">
        <f>IF($H$1="Score",IF(OutputOsiris!A432&lt;&gt;"9999999",OutputOsiris!A432,""),"")</f>
        <v/>
      </c>
      <c r="B432" s="76" t="str">
        <f t="shared" si="245"/>
        <v/>
      </c>
      <c r="C432" s="143" t="str">
        <f t="shared" si="246"/>
        <v/>
      </c>
      <c r="D432" s="47" t="str">
        <f>IF($H$1="Cijfer",IF(OutputOsiris!A432&lt;&gt;"9999999",OutputOsiris!A432,""),"")</f>
        <v/>
      </c>
      <c r="E432" s="76" t="str">
        <f t="shared" si="247"/>
        <v/>
      </c>
      <c r="F432" s="143" t="str">
        <f t="shared" si="248"/>
        <v/>
      </c>
      <c r="G432" s="47" t="str">
        <f>IF(ISBLANK(OutputOsiris!B432),"",OutputOsiris!B432)</f>
        <v/>
      </c>
      <c r="H432" s="47">
        <f>IF(AND($AG$7&gt;0,OutputOsiris!$A432&lt;&gt;"9999999"),VLOOKUP(OutputOsiris!A432,$AD$9:$AG$1008,4,FALSE),"")</f>
        <v>0</v>
      </c>
      <c r="I432" s="47">
        <f t="shared" si="249"/>
        <v>0</v>
      </c>
      <c r="J432" s="47">
        <f>IF(AND($AL$7&gt;0,OutputOsiris!$A432&lt;&gt;"9999999"),VLOOKUP(OutputOsiris!A432,$AI$9:$AL$1008,4,FALSE),"")</f>
        <v>0</v>
      </c>
      <c r="K432" s="47">
        <f t="shared" si="250"/>
        <v>0</v>
      </c>
      <c r="L432" s="47" t="str">
        <f>IF(AND($AQ$7&gt;0,OutputOsiris!$A432&lt;&gt;"9999999"),VLOOKUP(OutputOsiris!A432,$AN$9:$AQ$1008,4,FALSE),"")</f>
        <v/>
      </c>
      <c r="M432" s="47" t="str">
        <f t="shared" si="251"/>
        <v/>
      </c>
      <c r="N432" s="47" t="str">
        <f>IF(AND($AV$7&gt;0,OutputOsiris!$A432&lt;&gt;"9999999"),VLOOKUP(OutputOsiris!A432,$AS$9:$AV$1008,4,FALSE),"")</f>
        <v/>
      </c>
      <c r="O432" s="47" t="str">
        <f t="shared" si="252"/>
        <v/>
      </c>
      <c r="P432" s="47" t="str">
        <f>IF(AND($BA$7&gt;0,OutputOsiris!$A432&lt;&gt;"9999999"),VLOOKUP(OutputOsiris!A432,$AX$9:$BA$1008,4,FALSE),"")</f>
        <v/>
      </c>
      <c r="Q432" s="47" t="str">
        <f t="shared" si="253"/>
        <v/>
      </c>
      <c r="R432" s="47" t="str">
        <f>IF(AND($BF$7&gt;0,OutputOsiris!$A432&lt;&gt;"9999999"),VLOOKUP(OutputOsiris!A432,$BC$9:$BF$1008,4,FALSE),"")</f>
        <v/>
      </c>
      <c r="S432" s="47" t="str">
        <f t="shared" si="254"/>
        <v/>
      </c>
      <c r="T432" s="47" t="str">
        <f>IF(AND($BK$7&gt;0,OutputOsiris!$A432&lt;&gt;"9999999"),VLOOKUP(OutputOsiris!A432,$BH$9:$BK$1008,4,FALSE),"")</f>
        <v/>
      </c>
      <c r="U432" s="47" t="str">
        <f t="shared" si="255"/>
        <v/>
      </c>
      <c r="V432" s="47" t="str">
        <f>IF(AND($BP$7&gt;0,OutputOsiris!$A432&lt;&gt;"9999999"),VLOOKUP(OutputOsiris!A432,$BM$9:$BP$1008,4,FALSE),"")</f>
        <v/>
      </c>
      <c r="W432" s="47" t="str">
        <f t="shared" si="256"/>
        <v/>
      </c>
      <c r="X432" s="47" t="str">
        <f>IF(AND($BU$7&gt;0,OutputOsiris!$A432&lt;&gt;"9999999"),VLOOKUP(OutputOsiris!A432,$BR$9:$BU$1008,4,FALSE),"")</f>
        <v/>
      </c>
      <c r="Y432" s="47" t="str">
        <f t="shared" si="257"/>
        <v/>
      </c>
      <c r="Z432" s="47" t="str">
        <f>IF(AND($BZ$7&gt;0,OutputOsiris!$A432&lt;&gt;"9999999"),VLOOKUP(OutputOsiris!A432,$BW$9:$BZ$1008,4,FALSE),"")</f>
        <v/>
      </c>
      <c r="AA432" s="47" t="str">
        <f t="shared" si="258"/>
        <v/>
      </c>
      <c r="AB432" s="47">
        <f t="shared" si="259"/>
        <v>0</v>
      </c>
      <c r="AC432" s="47">
        <f t="shared" si="260"/>
        <v>0</v>
      </c>
      <c r="AD432" s="47" t="str">
        <f t="shared" si="261"/>
        <v/>
      </c>
      <c r="AE432" s="48" t="str">
        <f>IF(ISBLANK(AF432),"",VLOOKUP(AD432,OutputOsiris!$A$9:$A$1008,1,FALSE))</f>
        <v/>
      </c>
      <c r="AF432" s="111"/>
      <c r="AG432" s="78"/>
      <c r="AH432" s="148" t="str">
        <f t="shared" si="235"/>
        <v/>
      </c>
      <c r="AI432" s="47" t="str">
        <f t="shared" si="262"/>
        <v/>
      </c>
      <c r="AJ432" s="48" t="str">
        <f>IF(ISBLANK(AK432),"",VLOOKUP(AI432,OutputOsiris!$A$9:$A$1008,1,FALSE))</f>
        <v/>
      </c>
      <c r="AK432" s="112"/>
      <c r="AL432" s="78"/>
      <c r="AM432" s="148" t="str">
        <f t="shared" si="236"/>
        <v/>
      </c>
      <c r="AN432" s="47" t="str">
        <f t="shared" si="263"/>
        <v/>
      </c>
      <c r="AO432" s="48" t="str">
        <f>IF(ISBLANK(AP432),"",VLOOKUP(AN432,OutputOsiris!$A$9:$A$1008,1,FALSE))</f>
        <v/>
      </c>
      <c r="AP432" s="111"/>
      <c r="AQ432" s="78"/>
      <c r="AR432" s="148" t="str">
        <f t="shared" si="237"/>
        <v/>
      </c>
      <c r="AS432" s="47" t="str">
        <f t="shared" si="264"/>
        <v/>
      </c>
      <c r="AT432" s="48" t="str">
        <f>IF(ISBLANK(AU432),"",VLOOKUP(AS432,OutputOsiris!$A$9:$A$1008,1,FALSE))</f>
        <v/>
      </c>
      <c r="AU432" s="111"/>
      <c r="AV432" s="78"/>
      <c r="AW432" s="148" t="str">
        <f t="shared" si="238"/>
        <v/>
      </c>
      <c r="AX432" s="47" t="str">
        <f t="shared" si="265"/>
        <v/>
      </c>
      <c r="AY432" s="48" t="str">
        <f>IF(ISBLANK(AZ432),"",VLOOKUP(AX432,OutputOsiris!$A$9:$A$1008,1,FALSE))</f>
        <v/>
      </c>
      <c r="AZ432" s="111"/>
      <c r="BA432" s="78"/>
      <c r="BB432" s="148" t="str">
        <f t="shared" si="239"/>
        <v/>
      </c>
      <c r="BC432" s="47" t="str">
        <f t="shared" si="266"/>
        <v/>
      </c>
      <c r="BD432" s="48" t="str">
        <f>IF(ISBLANK(BE432),"",VLOOKUP(BC432,OutputOsiris!$A$9:$A$1008,1,FALSE))</f>
        <v/>
      </c>
      <c r="BE432" s="111"/>
      <c r="BF432" s="78"/>
      <c r="BG432" s="148" t="str">
        <f t="shared" si="240"/>
        <v/>
      </c>
      <c r="BH432" s="47" t="str">
        <f t="shared" si="267"/>
        <v/>
      </c>
      <c r="BI432" s="48" t="str">
        <f>IF(ISBLANK(BJ432),"",VLOOKUP(BH432,OutputOsiris!$A$9:$A$1008,1,FALSE))</f>
        <v/>
      </c>
      <c r="BJ432" s="111"/>
      <c r="BK432" s="78"/>
      <c r="BL432" s="148" t="str">
        <f t="shared" si="241"/>
        <v/>
      </c>
      <c r="BM432" s="47" t="str">
        <f t="shared" si="268"/>
        <v/>
      </c>
      <c r="BN432" s="48" t="str">
        <f>IF(ISBLANK(BO432),"",VLOOKUP(BM432,OutputOsiris!$A$9:$A$1008,1,FALSE))</f>
        <v/>
      </c>
      <c r="BO432" s="111"/>
      <c r="BP432" s="78"/>
      <c r="BQ432" s="148" t="str">
        <f t="shared" si="242"/>
        <v/>
      </c>
      <c r="BR432" s="47" t="str">
        <f t="shared" si="269"/>
        <v/>
      </c>
      <c r="BS432" s="48" t="str">
        <f>IF(ISBLANK(BT432),"",VLOOKUP(BR432,OutputOsiris!$A$9:$A$1008,1,FALSE))</f>
        <v/>
      </c>
      <c r="BT432" s="111"/>
      <c r="BU432" s="78"/>
      <c r="BV432" s="148" t="str">
        <f t="shared" si="243"/>
        <v/>
      </c>
      <c r="BW432" s="47" t="str">
        <f t="shared" si="270"/>
        <v/>
      </c>
      <c r="BX432" s="48" t="str">
        <f>IF(ISBLANK(BY432),"",VLOOKUP(BW432,OutputOsiris!$A$9:$A$1008,1,FALSE))</f>
        <v/>
      </c>
      <c r="BY432" s="111"/>
      <c r="BZ432" s="78"/>
      <c r="CA432" s="148" t="str">
        <f t="shared" si="244"/>
        <v/>
      </c>
    </row>
    <row r="433" spans="1:79" x14ac:dyDescent="0.2">
      <c r="A433" s="47" t="str">
        <f>IF($H$1="Score",IF(OutputOsiris!A433&lt;&gt;"9999999",OutputOsiris!A433,""),"")</f>
        <v/>
      </c>
      <c r="B433" s="76" t="str">
        <f t="shared" si="245"/>
        <v/>
      </c>
      <c r="C433" s="143" t="str">
        <f t="shared" si="246"/>
        <v/>
      </c>
      <c r="D433" s="47" t="str">
        <f>IF($H$1="Cijfer",IF(OutputOsiris!A433&lt;&gt;"9999999",OutputOsiris!A433,""),"")</f>
        <v/>
      </c>
      <c r="E433" s="76" t="str">
        <f t="shared" si="247"/>
        <v/>
      </c>
      <c r="F433" s="143" t="str">
        <f t="shared" si="248"/>
        <v/>
      </c>
      <c r="G433" s="47" t="str">
        <f>IF(ISBLANK(OutputOsiris!B433),"",OutputOsiris!B433)</f>
        <v/>
      </c>
      <c r="H433" s="47">
        <f>IF(AND($AG$7&gt;0,OutputOsiris!$A433&lt;&gt;"9999999"),VLOOKUP(OutputOsiris!A433,$AD$9:$AG$1008,4,FALSE),"")</f>
        <v>0</v>
      </c>
      <c r="I433" s="47">
        <f t="shared" si="249"/>
        <v>0</v>
      </c>
      <c r="J433" s="47">
        <f>IF(AND($AL$7&gt;0,OutputOsiris!$A433&lt;&gt;"9999999"),VLOOKUP(OutputOsiris!A433,$AI$9:$AL$1008,4,FALSE),"")</f>
        <v>0</v>
      </c>
      <c r="K433" s="47">
        <f t="shared" si="250"/>
        <v>0</v>
      </c>
      <c r="L433" s="47" t="str">
        <f>IF(AND($AQ$7&gt;0,OutputOsiris!$A433&lt;&gt;"9999999"),VLOOKUP(OutputOsiris!A433,$AN$9:$AQ$1008,4,FALSE),"")</f>
        <v/>
      </c>
      <c r="M433" s="47" t="str">
        <f t="shared" si="251"/>
        <v/>
      </c>
      <c r="N433" s="47" t="str">
        <f>IF(AND($AV$7&gt;0,OutputOsiris!$A433&lt;&gt;"9999999"),VLOOKUP(OutputOsiris!A433,$AS$9:$AV$1008,4,FALSE),"")</f>
        <v/>
      </c>
      <c r="O433" s="47" t="str">
        <f t="shared" si="252"/>
        <v/>
      </c>
      <c r="P433" s="47" t="str">
        <f>IF(AND($BA$7&gt;0,OutputOsiris!$A433&lt;&gt;"9999999"),VLOOKUP(OutputOsiris!A433,$AX$9:$BA$1008,4,FALSE),"")</f>
        <v/>
      </c>
      <c r="Q433" s="47" t="str">
        <f t="shared" si="253"/>
        <v/>
      </c>
      <c r="R433" s="47" t="str">
        <f>IF(AND($BF$7&gt;0,OutputOsiris!$A433&lt;&gt;"9999999"),VLOOKUP(OutputOsiris!A433,$BC$9:$BF$1008,4,FALSE),"")</f>
        <v/>
      </c>
      <c r="S433" s="47" t="str">
        <f t="shared" si="254"/>
        <v/>
      </c>
      <c r="T433" s="47" t="str">
        <f>IF(AND($BK$7&gt;0,OutputOsiris!$A433&lt;&gt;"9999999"),VLOOKUP(OutputOsiris!A433,$BH$9:$BK$1008,4,FALSE),"")</f>
        <v/>
      </c>
      <c r="U433" s="47" t="str">
        <f t="shared" si="255"/>
        <v/>
      </c>
      <c r="V433" s="47" t="str">
        <f>IF(AND($BP$7&gt;0,OutputOsiris!$A433&lt;&gt;"9999999"),VLOOKUP(OutputOsiris!A433,$BM$9:$BP$1008,4,FALSE),"")</f>
        <v/>
      </c>
      <c r="W433" s="47" t="str">
        <f t="shared" si="256"/>
        <v/>
      </c>
      <c r="X433" s="47" t="str">
        <f>IF(AND($BU$7&gt;0,OutputOsiris!$A433&lt;&gt;"9999999"),VLOOKUP(OutputOsiris!A433,$BR$9:$BU$1008,4,FALSE),"")</f>
        <v/>
      </c>
      <c r="Y433" s="47" t="str">
        <f t="shared" si="257"/>
        <v/>
      </c>
      <c r="Z433" s="47" t="str">
        <f>IF(AND($BZ$7&gt;0,OutputOsiris!$A433&lt;&gt;"9999999"),VLOOKUP(OutputOsiris!A433,$BW$9:$BZ$1008,4,FALSE),"")</f>
        <v/>
      </c>
      <c r="AA433" s="47" t="str">
        <f t="shared" si="258"/>
        <v/>
      </c>
      <c r="AB433" s="47">
        <f t="shared" si="259"/>
        <v>0</v>
      </c>
      <c r="AC433" s="47">
        <f t="shared" si="260"/>
        <v>0</v>
      </c>
      <c r="AD433" s="47" t="str">
        <f t="shared" si="261"/>
        <v/>
      </c>
      <c r="AE433" s="48" t="str">
        <f>IF(ISBLANK(AF433),"",VLOOKUP(AD433,OutputOsiris!$A$9:$A$1008,1,FALSE))</f>
        <v/>
      </c>
      <c r="AF433" s="111"/>
      <c r="AG433" s="78"/>
      <c r="AH433" s="148" t="str">
        <f t="shared" si="235"/>
        <v/>
      </c>
      <c r="AI433" s="47" t="str">
        <f t="shared" si="262"/>
        <v/>
      </c>
      <c r="AJ433" s="48" t="str">
        <f>IF(ISBLANK(AK433),"",VLOOKUP(AI433,OutputOsiris!$A$9:$A$1008,1,FALSE))</f>
        <v/>
      </c>
      <c r="AK433" s="112"/>
      <c r="AL433" s="78"/>
      <c r="AM433" s="148" t="str">
        <f t="shared" si="236"/>
        <v/>
      </c>
      <c r="AN433" s="47" t="str">
        <f t="shared" si="263"/>
        <v/>
      </c>
      <c r="AO433" s="48" t="str">
        <f>IF(ISBLANK(AP433),"",VLOOKUP(AN433,OutputOsiris!$A$9:$A$1008,1,FALSE))</f>
        <v/>
      </c>
      <c r="AP433" s="111"/>
      <c r="AQ433" s="78"/>
      <c r="AR433" s="148" t="str">
        <f t="shared" si="237"/>
        <v/>
      </c>
      <c r="AS433" s="47" t="str">
        <f t="shared" si="264"/>
        <v/>
      </c>
      <c r="AT433" s="48" t="str">
        <f>IF(ISBLANK(AU433),"",VLOOKUP(AS433,OutputOsiris!$A$9:$A$1008,1,FALSE))</f>
        <v/>
      </c>
      <c r="AU433" s="111"/>
      <c r="AV433" s="78"/>
      <c r="AW433" s="148" t="str">
        <f t="shared" si="238"/>
        <v/>
      </c>
      <c r="AX433" s="47" t="str">
        <f t="shared" si="265"/>
        <v/>
      </c>
      <c r="AY433" s="48" t="str">
        <f>IF(ISBLANK(AZ433),"",VLOOKUP(AX433,OutputOsiris!$A$9:$A$1008,1,FALSE))</f>
        <v/>
      </c>
      <c r="AZ433" s="111"/>
      <c r="BA433" s="78"/>
      <c r="BB433" s="148" t="str">
        <f t="shared" si="239"/>
        <v/>
      </c>
      <c r="BC433" s="47" t="str">
        <f t="shared" si="266"/>
        <v/>
      </c>
      <c r="BD433" s="48" t="str">
        <f>IF(ISBLANK(BE433),"",VLOOKUP(BC433,OutputOsiris!$A$9:$A$1008,1,FALSE))</f>
        <v/>
      </c>
      <c r="BE433" s="111"/>
      <c r="BF433" s="78"/>
      <c r="BG433" s="148" t="str">
        <f t="shared" si="240"/>
        <v/>
      </c>
      <c r="BH433" s="47" t="str">
        <f t="shared" si="267"/>
        <v/>
      </c>
      <c r="BI433" s="48" t="str">
        <f>IF(ISBLANK(BJ433),"",VLOOKUP(BH433,OutputOsiris!$A$9:$A$1008,1,FALSE))</f>
        <v/>
      </c>
      <c r="BJ433" s="111"/>
      <c r="BK433" s="78"/>
      <c r="BL433" s="148" t="str">
        <f t="shared" si="241"/>
        <v/>
      </c>
      <c r="BM433" s="47" t="str">
        <f t="shared" si="268"/>
        <v/>
      </c>
      <c r="BN433" s="48" t="str">
        <f>IF(ISBLANK(BO433),"",VLOOKUP(BM433,OutputOsiris!$A$9:$A$1008,1,FALSE))</f>
        <v/>
      </c>
      <c r="BO433" s="111"/>
      <c r="BP433" s="78"/>
      <c r="BQ433" s="148" t="str">
        <f t="shared" si="242"/>
        <v/>
      </c>
      <c r="BR433" s="47" t="str">
        <f t="shared" si="269"/>
        <v/>
      </c>
      <c r="BS433" s="48" t="str">
        <f>IF(ISBLANK(BT433),"",VLOOKUP(BR433,OutputOsiris!$A$9:$A$1008,1,FALSE))</f>
        <v/>
      </c>
      <c r="BT433" s="111"/>
      <c r="BU433" s="78"/>
      <c r="BV433" s="148" t="str">
        <f t="shared" si="243"/>
        <v/>
      </c>
      <c r="BW433" s="47" t="str">
        <f t="shared" si="270"/>
        <v/>
      </c>
      <c r="BX433" s="48" t="str">
        <f>IF(ISBLANK(BY433),"",VLOOKUP(BW433,OutputOsiris!$A$9:$A$1008,1,FALSE))</f>
        <v/>
      </c>
      <c r="BY433" s="111"/>
      <c r="BZ433" s="78"/>
      <c r="CA433" s="148" t="str">
        <f t="shared" si="244"/>
        <v/>
      </c>
    </row>
    <row r="434" spans="1:79" x14ac:dyDescent="0.2">
      <c r="A434" s="47" t="str">
        <f>IF($H$1="Score",IF(OutputOsiris!A434&lt;&gt;"9999999",OutputOsiris!A434,""),"")</f>
        <v/>
      </c>
      <c r="B434" s="76" t="str">
        <f t="shared" si="245"/>
        <v/>
      </c>
      <c r="C434" s="143" t="str">
        <f t="shared" si="246"/>
        <v/>
      </c>
      <c r="D434" s="47" t="str">
        <f>IF($H$1="Cijfer",IF(OutputOsiris!A434&lt;&gt;"9999999",OutputOsiris!A434,""),"")</f>
        <v/>
      </c>
      <c r="E434" s="76" t="str">
        <f t="shared" si="247"/>
        <v/>
      </c>
      <c r="F434" s="143" t="str">
        <f t="shared" si="248"/>
        <v/>
      </c>
      <c r="G434" s="47" t="str">
        <f>IF(ISBLANK(OutputOsiris!B434),"",OutputOsiris!B434)</f>
        <v/>
      </c>
      <c r="H434" s="47">
        <f>IF(AND($AG$7&gt;0,OutputOsiris!$A434&lt;&gt;"9999999"),VLOOKUP(OutputOsiris!A434,$AD$9:$AG$1008,4,FALSE),"")</f>
        <v>0</v>
      </c>
      <c r="I434" s="47">
        <f t="shared" si="249"/>
        <v>0</v>
      </c>
      <c r="J434" s="47">
        <f>IF(AND($AL$7&gt;0,OutputOsiris!$A434&lt;&gt;"9999999"),VLOOKUP(OutputOsiris!A434,$AI$9:$AL$1008,4,FALSE),"")</f>
        <v>0</v>
      </c>
      <c r="K434" s="47">
        <f t="shared" si="250"/>
        <v>0</v>
      </c>
      <c r="L434" s="47" t="str">
        <f>IF(AND($AQ$7&gt;0,OutputOsiris!$A434&lt;&gt;"9999999"),VLOOKUP(OutputOsiris!A434,$AN$9:$AQ$1008,4,FALSE),"")</f>
        <v/>
      </c>
      <c r="M434" s="47" t="str">
        <f t="shared" si="251"/>
        <v/>
      </c>
      <c r="N434" s="47" t="str">
        <f>IF(AND($AV$7&gt;0,OutputOsiris!$A434&lt;&gt;"9999999"),VLOOKUP(OutputOsiris!A434,$AS$9:$AV$1008,4,FALSE),"")</f>
        <v/>
      </c>
      <c r="O434" s="47" t="str">
        <f t="shared" si="252"/>
        <v/>
      </c>
      <c r="P434" s="47" t="str">
        <f>IF(AND($BA$7&gt;0,OutputOsiris!$A434&lt;&gt;"9999999"),VLOOKUP(OutputOsiris!A434,$AX$9:$BA$1008,4,FALSE),"")</f>
        <v/>
      </c>
      <c r="Q434" s="47" t="str">
        <f t="shared" si="253"/>
        <v/>
      </c>
      <c r="R434" s="47" t="str">
        <f>IF(AND($BF$7&gt;0,OutputOsiris!$A434&lt;&gt;"9999999"),VLOOKUP(OutputOsiris!A434,$BC$9:$BF$1008,4,FALSE),"")</f>
        <v/>
      </c>
      <c r="S434" s="47" t="str">
        <f t="shared" si="254"/>
        <v/>
      </c>
      <c r="T434" s="47" t="str">
        <f>IF(AND($BK$7&gt;0,OutputOsiris!$A434&lt;&gt;"9999999"),VLOOKUP(OutputOsiris!A434,$BH$9:$BK$1008,4,FALSE),"")</f>
        <v/>
      </c>
      <c r="U434" s="47" t="str">
        <f t="shared" si="255"/>
        <v/>
      </c>
      <c r="V434" s="47" t="str">
        <f>IF(AND($BP$7&gt;0,OutputOsiris!$A434&lt;&gt;"9999999"),VLOOKUP(OutputOsiris!A434,$BM$9:$BP$1008,4,FALSE),"")</f>
        <v/>
      </c>
      <c r="W434" s="47" t="str">
        <f t="shared" si="256"/>
        <v/>
      </c>
      <c r="X434" s="47" t="str">
        <f>IF(AND($BU$7&gt;0,OutputOsiris!$A434&lt;&gt;"9999999"),VLOOKUP(OutputOsiris!A434,$BR$9:$BU$1008,4,FALSE),"")</f>
        <v/>
      </c>
      <c r="Y434" s="47" t="str">
        <f t="shared" si="257"/>
        <v/>
      </c>
      <c r="Z434" s="47" t="str">
        <f>IF(AND($BZ$7&gt;0,OutputOsiris!$A434&lt;&gt;"9999999"),VLOOKUP(OutputOsiris!A434,$BW$9:$BZ$1008,4,FALSE),"")</f>
        <v/>
      </c>
      <c r="AA434" s="47" t="str">
        <f t="shared" si="258"/>
        <v/>
      </c>
      <c r="AB434" s="47">
        <f t="shared" si="259"/>
        <v>0</v>
      </c>
      <c r="AC434" s="47">
        <f t="shared" si="260"/>
        <v>0</v>
      </c>
      <c r="AD434" s="47" t="str">
        <f t="shared" si="261"/>
        <v/>
      </c>
      <c r="AE434" s="48" t="str">
        <f>IF(ISBLANK(AF434),"",VLOOKUP(AD434,OutputOsiris!$A$9:$A$1008,1,FALSE))</f>
        <v/>
      </c>
      <c r="AF434" s="111"/>
      <c r="AG434" s="78"/>
      <c r="AH434" s="148" t="str">
        <f t="shared" si="235"/>
        <v/>
      </c>
      <c r="AI434" s="47" t="str">
        <f t="shared" si="262"/>
        <v/>
      </c>
      <c r="AJ434" s="48" t="str">
        <f>IF(ISBLANK(AK434),"",VLOOKUP(AI434,OutputOsiris!$A$9:$A$1008,1,FALSE))</f>
        <v/>
      </c>
      <c r="AK434" s="112"/>
      <c r="AL434" s="78"/>
      <c r="AM434" s="148" t="str">
        <f t="shared" si="236"/>
        <v/>
      </c>
      <c r="AN434" s="47" t="str">
        <f t="shared" si="263"/>
        <v/>
      </c>
      <c r="AO434" s="48" t="str">
        <f>IF(ISBLANK(AP434),"",VLOOKUP(AN434,OutputOsiris!$A$9:$A$1008,1,FALSE))</f>
        <v/>
      </c>
      <c r="AP434" s="111"/>
      <c r="AQ434" s="78"/>
      <c r="AR434" s="148" t="str">
        <f t="shared" si="237"/>
        <v/>
      </c>
      <c r="AS434" s="47" t="str">
        <f t="shared" si="264"/>
        <v/>
      </c>
      <c r="AT434" s="48" t="str">
        <f>IF(ISBLANK(AU434),"",VLOOKUP(AS434,OutputOsiris!$A$9:$A$1008,1,FALSE))</f>
        <v/>
      </c>
      <c r="AU434" s="111"/>
      <c r="AV434" s="78"/>
      <c r="AW434" s="148" t="str">
        <f t="shared" si="238"/>
        <v/>
      </c>
      <c r="AX434" s="47" t="str">
        <f t="shared" si="265"/>
        <v/>
      </c>
      <c r="AY434" s="48" t="str">
        <f>IF(ISBLANK(AZ434),"",VLOOKUP(AX434,OutputOsiris!$A$9:$A$1008,1,FALSE))</f>
        <v/>
      </c>
      <c r="AZ434" s="111"/>
      <c r="BA434" s="78"/>
      <c r="BB434" s="148" t="str">
        <f t="shared" si="239"/>
        <v/>
      </c>
      <c r="BC434" s="47" t="str">
        <f t="shared" si="266"/>
        <v/>
      </c>
      <c r="BD434" s="48" t="str">
        <f>IF(ISBLANK(BE434),"",VLOOKUP(BC434,OutputOsiris!$A$9:$A$1008,1,FALSE))</f>
        <v/>
      </c>
      <c r="BE434" s="111"/>
      <c r="BF434" s="78"/>
      <c r="BG434" s="148" t="str">
        <f t="shared" si="240"/>
        <v/>
      </c>
      <c r="BH434" s="47" t="str">
        <f t="shared" si="267"/>
        <v/>
      </c>
      <c r="BI434" s="48" t="str">
        <f>IF(ISBLANK(BJ434),"",VLOOKUP(BH434,OutputOsiris!$A$9:$A$1008,1,FALSE))</f>
        <v/>
      </c>
      <c r="BJ434" s="111"/>
      <c r="BK434" s="78"/>
      <c r="BL434" s="148" t="str">
        <f t="shared" si="241"/>
        <v/>
      </c>
      <c r="BM434" s="47" t="str">
        <f t="shared" si="268"/>
        <v/>
      </c>
      <c r="BN434" s="48" t="str">
        <f>IF(ISBLANK(BO434),"",VLOOKUP(BM434,OutputOsiris!$A$9:$A$1008,1,FALSE))</f>
        <v/>
      </c>
      <c r="BO434" s="111"/>
      <c r="BP434" s="78"/>
      <c r="BQ434" s="148" t="str">
        <f t="shared" si="242"/>
        <v/>
      </c>
      <c r="BR434" s="47" t="str">
        <f t="shared" si="269"/>
        <v/>
      </c>
      <c r="BS434" s="48" t="str">
        <f>IF(ISBLANK(BT434),"",VLOOKUP(BR434,OutputOsiris!$A$9:$A$1008,1,FALSE))</f>
        <v/>
      </c>
      <c r="BT434" s="111"/>
      <c r="BU434" s="78"/>
      <c r="BV434" s="148" t="str">
        <f t="shared" si="243"/>
        <v/>
      </c>
      <c r="BW434" s="47" t="str">
        <f t="shared" si="270"/>
        <v/>
      </c>
      <c r="BX434" s="48" t="str">
        <f>IF(ISBLANK(BY434),"",VLOOKUP(BW434,OutputOsiris!$A$9:$A$1008,1,FALSE))</f>
        <v/>
      </c>
      <c r="BY434" s="111"/>
      <c r="BZ434" s="78"/>
      <c r="CA434" s="148" t="str">
        <f t="shared" si="244"/>
        <v/>
      </c>
    </row>
    <row r="435" spans="1:79" x14ac:dyDescent="0.2">
      <c r="A435" s="47" t="str">
        <f>IF($H$1="Score",IF(OutputOsiris!A435&lt;&gt;"9999999",OutputOsiris!A435,""),"")</f>
        <v/>
      </c>
      <c r="B435" s="76" t="str">
        <f t="shared" si="245"/>
        <v/>
      </c>
      <c r="C435" s="143" t="str">
        <f t="shared" si="246"/>
        <v/>
      </c>
      <c r="D435" s="47" t="str">
        <f>IF($H$1="Cijfer",IF(OutputOsiris!A435&lt;&gt;"9999999",OutputOsiris!A435,""),"")</f>
        <v/>
      </c>
      <c r="E435" s="76" t="str">
        <f t="shared" si="247"/>
        <v/>
      </c>
      <c r="F435" s="143" t="str">
        <f t="shared" si="248"/>
        <v/>
      </c>
      <c r="G435" s="47" t="str">
        <f>IF(ISBLANK(OutputOsiris!B435),"",OutputOsiris!B435)</f>
        <v/>
      </c>
      <c r="H435" s="47">
        <f>IF(AND($AG$7&gt;0,OutputOsiris!$A435&lt;&gt;"9999999"),VLOOKUP(OutputOsiris!A435,$AD$9:$AG$1008,4,FALSE),"")</f>
        <v>0</v>
      </c>
      <c r="I435" s="47">
        <f t="shared" si="249"/>
        <v>0</v>
      </c>
      <c r="J435" s="47">
        <f>IF(AND($AL$7&gt;0,OutputOsiris!$A435&lt;&gt;"9999999"),VLOOKUP(OutputOsiris!A435,$AI$9:$AL$1008,4,FALSE),"")</f>
        <v>0</v>
      </c>
      <c r="K435" s="47">
        <f t="shared" si="250"/>
        <v>0</v>
      </c>
      <c r="L435" s="47" t="str">
        <f>IF(AND($AQ$7&gt;0,OutputOsiris!$A435&lt;&gt;"9999999"),VLOOKUP(OutputOsiris!A435,$AN$9:$AQ$1008,4,FALSE),"")</f>
        <v/>
      </c>
      <c r="M435" s="47" t="str">
        <f t="shared" si="251"/>
        <v/>
      </c>
      <c r="N435" s="47" t="str">
        <f>IF(AND($AV$7&gt;0,OutputOsiris!$A435&lt;&gt;"9999999"),VLOOKUP(OutputOsiris!A435,$AS$9:$AV$1008,4,FALSE),"")</f>
        <v/>
      </c>
      <c r="O435" s="47" t="str">
        <f t="shared" si="252"/>
        <v/>
      </c>
      <c r="P435" s="47" t="str">
        <f>IF(AND($BA$7&gt;0,OutputOsiris!$A435&lt;&gt;"9999999"),VLOOKUP(OutputOsiris!A435,$AX$9:$BA$1008,4,FALSE),"")</f>
        <v/>
      </c>
      <c r="Q435" s="47" t="str">
        <f t="shared" si="253"/>
        <v/>
      </c>
      <c r="R435" s="47" t="str">
        <f>IF(AND($BF$7&gt;0,OutputOsiris!$A435&lt;&gt;"9999999"),VLOOKUP(OutputOsiris!A435,$BC$9:$BF$1008,4,FALSE),"")</f>
        <v/>
      </c>
      <c r="S435" s="47" t="str">
        <f t="shared" si="254"/>
        <v/>
      </c>
      <c r="T435" s="47" t="str">
        <f>IF(AND($BK$7&gt;0,OutputOsiris!$A435&lt;&gt;"9999999"),VLOOKUP(OutputOsiris!A435,$BH$9:$BK$1008,4,FALSE),"")</f>
        <v/>
      </c>
      <c r="U435" s="47" t="str">
        <f t="shared" si="255"/>
        <v/>
      </c>
      <c r="V435" s="47" t="str">
        <f>IF(AND($BP$7&gt;0,OutputOsiris!$A435&lt;&gt;"9999999"),VLOOKUP(OutputOsiris!A435,$BM$9:$BP$1008,4,FALSE),"")</f>
        <v/>
      </c>
      <c r="W435" s="47" t="str">
        <f t="shared" si="256"/>
        <v/>
      </c>
      <c r="X435" s="47" t="str">
        <f>IF(AND($BU$7&gt;0,OutputOsiris!$A435&lt;&gt;"9999999"),VLOOKUP(OutputOsiris!A435,$BR$9:$BU$1008,4,FALSE),"")</f>
        <v/>
      </c>
      <c r="Y435" s="47" t="str">
        <f t="shared" si="257"/>
        <v/>
      </c>
      <c r="Z435" s="47" t="str">
        <f>IF(AND($BZ$7&gt;0,OutputOsiris!$A435&lt;&gt;"9999999"),VLOOKUP(OutputOsiris!A435,$BW$9:$BZ$1008,4,FALSE),"")</f>
        <v/>
      </c>
      <c r="AA435" s="47" t="str">
        <f t="shared" si="258"/>
        <v/>
      </c>
      <c r="AB435" s="47">
        <f t="shared" si="259"/>
        <v>0</v>
      </c>
      <c r="AC435" s="47">
        <f t="shared" si="260"/>
        <v>0</v>
      </c>
      <c r="AD435" s="47" t="str">
        <f t="shared" si="261"/>
        <v/>
      </c>
      <c r="AE435" s="48" t="str">
        <f>IF(ISBLANK(AF435),"",VLOOKUP(AD435,OutputOsiris!$A$9:$A$1008,1,FALSE))</f>
        <v/>
      </c>
      <c r="AF435" s="111"/>
      <c r="AG435" s="78"/>
      <c r="AH435" s="148" t="str">
        <f t="shared" si="235"/>
        <v/>
      </c>
      <c r="AI435" s="47" t="str">
        <f t="shared" si="262"/>
        <v/>
      </c>
      <c r="AJ435" s="48" t="str">
        <f>IF(ISBLANK(AK435),"",VLOOKUP(AI435,OutputOsiris!$A$9:$A$1008,1,FALSE))</f>
        <v/>
      </c>
      <c r="AK435" s="112"/>
      <c r="AL435" s="78"/>
      <c r="AM435" s="148" t="str">
        <f t="shared" si="236"/>
        <v/>
      </c>
      <c r="AN435" s="47" t="str">
        <f t="shared" si="263"/>
        <v/>
      </c>
      <c r="AO435" s="48" t="str">
        <f>IF(ISBLANK(AP435),"",VLOOKUP(AN435,OutputOsiris!$A$9:$A$1008,1,FALSE))</f>
        <v/>
      </c>
      <c r="AP435" s="111"/>
      <c r="AQ435" s="78"/>
      <c r="AR435" s="148" t="str">
        <f t="shared" si="237"/>
        <v/>
      </c>
      <c r="AS435" s="47" t="str">
        <f t="shared" si="264"/>
        <v/>
      </c>
      <c r="AT435" s="48" t="str">
        <f>IF(ISBLANK(AU435),"",VLOOKUP(AS435,OutputOsiris!$A$9:$A$1008,1,FALSE))</f>
        <v/>
      </c>
      <c r="AU435" s="111"/>
      <c r="AV435" s="78"/>
      <c r="AW435" s="148" t="str">
        <f t="shared" si="238"/>
        <v/>
      </c>
      <c r="AX435" s="47" t="str">
        <f t="shared" si="265"/>
        <v/>
      </c>
      <c r="AY435" s="48" t="str">
        <f>IF(ISBLANK(AZ435),"",VLOOKUP(AX435,OutputOsiris!$A$9:$A$1008,1,FALSE))</f>
        <v/>
      </c>
      <c r="AZ435" s="111"/>
      <c r="BA435" s="78"/>
      <c r="BB435" s="148" t="str">
        <f t="shared" si="239"/>
        <v/>
      </c>
      <c r="BC435" s="47" t="str">
        <f t="shared" si="266"/>
        <v/>
      </c>
      <c r="BD435" s="48" t="str">
        <f>IF(ISBLANK(BE435),"",VLOOKUP(BC435,OutputOsiris!$A$9:$A$1008,1,FALSE))</f>
        <v/>
      </c>
      <c r="BE435" s="111"/>
      <c r="BF435" s="78"/>
      <c r="BG435" s="148" t="str">
        <f t="shared" si="240"/>
        <v/>
      </c>
      <c r="BH435" s="47" t="str">
        <f t="shared" si="267"/>
        <v/>
      </c>
      <c r="BI435" s="48" t="str">
        <f>IF(ISBLANK(BJ435),"",VLOOKUP(BH435,OutputOsiris!$A$9:$A$1008,1,FALSE))</f>
        <v/>
      </c>
      <c r="BJ435" s="111"/>
      <c r="BK435" s="78"/>
      <c r="BL435" s="148" t="str">
        <f t="shared" si="241"/>
        <v/>
      </c>
      <c r="BM435" s="47" t="str">
        <f t="shared" si="268"/>
        <v/>
      </c>
      <c r="BN435" s="48" t="str">
        <f>IF(ISBLANK(BO435),"",VLOOKUP(BM435,OutputOsiris!$A$9:$A$1008,1,FALSE))</f>
        <v/>
      </c>
      <c r="BO435" s="111"/>
      <c r="BP435" s="78"/>
      <c r="BQ435" s="148" t="str">
        <f t="shared" si="242"/>
        <v/>
      </c>
      <c r="BR435" s="47" t="str">
        <f t="shared" si="269"/>
        <v/>
      </c>
      <c r="BS435" s="48" t="str">
        <f>IF(ISBLANK(BT435),"",VLOOKUP(BR435,OutputOsiris!$A$9:$A$1008,1,FALSE))</f>
        <v/>
      </c>
      <c r="BT435" s="111"/>
      <c r="BU435" s="78"/>
      <c r="BV435" s="148" t="str">
        <f t="shared" si="243"/>
        <v/>
      </c>
      <c r="BW435" s="47" t="str">
        <f t="shared" si="270"/>
        <v/>
      </c>
      <c r="BX435" s="48" t="str">
        <f>IF(ISBLANK(BY435),"",VLOOKUP(BW435,OutputOsiris!$A$9:$A$1008,1,FALSE))</f>
        <v/>
      </c>
      <c r="BY435" s="111"/>
      <c r="BZ435" s="78"/>
      <c r="CA435" s="148" t="str">
        <f t="shared" si="244"/>
        <v/>
      </c>
    </row>
    <row r="436" spans="1:79" x14ac:dyDescent="0.2">
      <c r="A436" s="47" t="str">
        <f>IF($H$1="Score",IF(OutputOsiris!A436&lt;&gt;"9999999",OutputOsiris!A436,""),"")</f>
        <v/>
      </c>
      <c r="B436" s="76" t="str">
        <f t="shared" si="245"/>
        <v/>
      </c>
      <c r="C436" s="143" t="str">
        <f t="shared" si="246"/>
        <v/>
      </c>
      <c r="D436" s="47" t="str">
        <f>IF($H$1="Cijfer",IF(OutputOsiris!A436&lt;&gt;"9999999",OutputOsiris!A436,""),"")</f>
        <v/>
      </c>
      <c r="E436" s="76" t="str">
        <f t="shared" si="247"/>
        <v/>
      </c>
      <c r="F436" s="143" t="str">
        <f t="shared" si="248"/>
        <v/>
      </c>
      <c r="G436" s="47" t="str">
        <f>IF(ISBLANK(OutputOsiris!B436),"",OutputOsiris!B436)</f>
        <v/>
      </c>
      <c r="H436" s="47">
        <f>IF(AND($AG$7&gt;0,OutputOsiris!$A436&lt;&gt;"9999999"),VLOOKUP(OutputOsiris!A436,$AD$9:$AG$1008,4,FALSE),"")</f>
        <v>0</v>
      </c>
      <c r="I436" s="47">
        <f t="shared" si="249"/>
        <v>0</v>
      </c>
      <c r="J436" s="47">
        <f>IF(AND($AL$7&gt;0,OutputOsiris!$A436&lt;&gt;"9999999"),VLOOKUP(OutputOsiris!A436,$AI$9:$AL$1008,4,FALSE),"")</f>
        <v>0</v>
      </c>
      <c r="K436" s="47">
        <f t="shared" si="250"/>
        <v>0</v>
      </c>
      <c r="L436" s="47" t="str">
        <f>IF(AND($AQ$7&gt;0,OutputOsiris!$A436&lt;&gt;"9999999"),VLOOKUP(OutputOsiris!A436,$AN$9:$AQ$1008,4,FALSE),"")</f>
        <v/>
      </c>
      <c r="M436" s="47" t="str">
        <f t="shared" si="251"/>
        <v/>
      </c>
      <c r="N436" s="47" t="str">
        <f>IF(AND($AV$7&gt;0,OutputOsiris!$A436&lt;&gt;"9999999"),VLOOKUP(OutputOsiris!A436,$AS$9:$AV$1008,4,FALSE),"")</f>
        <v/>
      </c>
      <c r="O436" s="47" t="str">
        <f t="shared" si="252"/>
        <v/>
      </c>
      <c r="P436" s="47" t="str">
        <f>IF(AND($BA$7&gt;0,OutputOsiris!$A436&lt;&gt;"9999999"),VLOOKUP(OutputOsiris!A436,$AX$9:$BA$1008,4,FALSE),"")</f>
        <v/>
      </c>
      <c r="Q436" s="47" t="str">
        <f t="shared" si="253"/>
        <v/>
      </c>
      <c r="R436" s="47" t="str">
        <f>IF(AND($BF$7&gt;0,OutputOsiris!$A436&lt;&gt;"9999999"),VLOOKUP(OutputOsiris!A436,$BC$9:$BF$1008,4,FALSE),"")</f>
        <v/>
      </c>
      <c r="S436" s="47" t="str">
        <f t="shared" si="254"/>
        <v/>
      </c>
      <c r="T436" s="47" t="str">
        <f>IF(AND($BK$7&gt;0,OutputOsiris!$A436&lt;&gt;"9999999"),VLOOKUP(OutputOsiris!A436,$BH$9:$BK$1008,4,FALSE),"")</f>
        <v/>
      </c>
      <c r="U436" s="47" t="str">
        <f t="shared" si="255"/>
        <v/>
      </c>
      <c r="V436" s="47" t="str">
        <f>IF(AND($BP$7&gt;0,OutputOsiris!$A436&lt;&gt;"9999999"),VLOOKUP(OutputOsiris!A436,$BM$9:$BP$1008,4,FALSE),"")</f>
        <v/>
      </c>
      <c r="W436" s="47" t="str">
        <f t="shared" si="256"/>
        <v/>
      </c>
      <c r="X436" s="47" t="str">
        <f>IF(AND($BU$7&gt;0,OutputOsiris!$A436&lt;&gt;"9999999"),VLOOKUP(OutputOsiris!A436,$BR$9:$BU$1008,4,FALSE),"")</f>
        <v/>
      </c>
      <c r="Y436" s="47" t="str">
        <f t="shared" si="257"/>
        <v/>
      </c>
      <c r="Z436" s="47" t="str">
        <f>IF(AND($BZ$7&gt;0,OutputOsiris!$A436&lt;&gt;"9999999"),VLOOKUP(OutputOsiris!A436,$BW$9:$BZ$1008,4,FALSE),"")</f>
        <v/>
      </c>
      <c r="AA436" s="47" t="str">
        <f t="shared" si="258"/>
        <v/>
      </c>
      <c r="AB436" s="47">
        <f t="shared" si="259"/>
        <v>0</v>
      </c>
      <c r="AC436" s="47">
        <f t="shared" si="260"/>
        <v>0</v>
      </c>
      <c r="AD436" s="47" t="str">
        <f t="shared" si="261"/>
        <v/>
      </c>
      <c r="AE436" s="48" t="str">
        <f>IF(ISBLANK(AF436),"",VLOOKUP(AD436,OutputOsiris!$A$9:$A$1008,1,FALSE))</f>
        <v/>
      </c>
      <c r="AF436" s="111"/>
      <c r="AG436" s="78"/>
      <c r="AH436" s="148" t="str">
        <f t="shared" si="235"/>
        <v/>
      </c>
      <c r="AI436" s="47" t="str">
        <f t="shared" si="262"/>
        <v/>
      </c>
      <c r="AJ436" s="48" t="str">
        <f>IF(ISBLANK(AK436),"",VLOOKUP(AI436,OutputOsiris!$A$9:$A$1008,1,FALSE))</f>
        <v/>
      </c>
      <c r="AK436" s="112"/>
      <c r="AL436" s="78"/>
      <c r="AM436" s="148" t="str">
        <f t="shared" si="236"/>
        <v/>
      </c>
      <c r="AN436" s="47" t="str">
        <f t="shared" si="263"/>
        <v/>
      </c>
      <c r="AO436" s="48" t="str">
        <f>IF(ISBLANK(AP436),"",VLOOKUP(AN436,OutputOsiris!$A$9:$A$1008,1,FALSE))</f>
        <v/>
      </c>
      <c r="AP436" s="111"/>
      <c r="AQ436" s="78"/>
      <c r="AR436" s="148" t="str">
        <f t="shared" si="237"/>
        <v/>
      </c>
      <c r="AS436" s="47" t="str">
        <f t="shared" si="264"/>
        <v/>
      </c>
      <c r="AT436" s="48" t="str">
        <f>IF(ISBLANK(AU436),"",VLOOKUP(AS436,OutputOsiris!$A$9:$A$1008,1,FALSE))</f>
        <v/>
      </c>
      <c r="AU436" s="111"/>
      <c r="AV436" s="78"/>
      <c r="AW436" s="148" t="str">
        <f t="shared" si="238"/>
        <v/>
      </c>
      <c r="AX436" s="47" t="str">
        <f t="shared" si="265"/>
        <v/>
      </c>
      <c r="AY436" s="48" t="str">
        <f>IF(ISBLANK(AZ436),"",VLOOKUP(AX436,OutputOsiris!$A$9:$A$1008,1,FALSE))</f>
        <v/>
      </c>
      <c r="AZ436" s="111"/>
      <c r="BA436" s="78"/>
      <c r="BB436" s="148" t="str">
        <f t="shared" si="239"/>
        <v/>
      </c>
      <c r="BC436" s="47" t="str">
        <f t="shared" si="266"/>
        <v/>
      </c>
      <c r="BD436" s="48" t="str">
        <f>IF(ISBLANK(BE436),"",VLOOKUP(BC436,OutputOsiris!$A$9:$A$1008,1,FALSE))</f>
        <v/>
      </c>
      <c r="BE436" s="111"/>
      <c r="BF436" s="78"/>
      <c r="BG436" s="148" t="str">
        <f t="shared" si="240"/>
        <v/>
      </c>
      <c r="BH436" s="47" t="str">
        <f t="shared" si="267"/>
        <v/>
      </c>
      <c r="BI436" s="48" t="str">
        <f>IF(ISBLANK(BJ436),"",VLOOKUP(BH436,OutputOsiris!$A$9:$A$1008,1,FALSE))</f>
        <v/>
      </c>
      <c r="BJ436" s="111"/>
      <c r="BK436" s="78"/>
      <c r="BL436" s="148" t="str">
        <f t="shared" si="241"/>
        <v/>
      </c>
      <c r="BM436" s="47" t="str">
        <f t="shared" si="268"/>
        <v/>
      </c>
      <c r="BN436" s="48" t="str">
        <f>IF(ISBLANK(BO436),"",VLOOKUP(BM436,OutputOsiris!$A$9:$A$1008,1,FALSE))</f>
        <v/>
      </c>
      <c r="BO436" s="111"/>
      <c r="BP436" s="78"/>
      <c r="BQ436" s="148" t="str">
        <f t="shared" si="242"/>
        <v/>
      </c>
      <c r="BR436" s="47" t="str">
        <f t="shared" si="269"/>
        <v/>
      </c>
      <c r="BS436" s="48" t="str">
        <f>IF(ISBLANK(BT436),"",VLOOKUP(BR436,OutputOsiris!$A$9:$A$1008,1,FALSE))</f>
        <v/>
      </c>
      <c r="BT436" s="111"/>
      <c r="BU436" s="78"/>
      <c r="BV436" s="148" t="str">
        <f t="shared" si="243"/>
        <v/>
      </c>
      <c r="BW436" s="47" t="str">
        <f t="shared" si="270"/>
        <v/>
      </c>
      <c r="BX436" s="48" t="str">
        <f>IF(ISBLANK(BY436),"",VLOOKUP(BW436,OutputOsiris!$A$9:$A$1008,1,FALSE))</f>
        <v/>
      </c>
      <c r="BY436" s="111"/>
      <c r="BZ436" s="78"/>
      <c r="CA436" s="148" t="str">
        <f t="shared" si="244"/>
        <v/>
      </c>
    </row>
    <row r="437" spans="1:79" x14ac:dyDescent="0.2">
      <c r="A437" s="47" t="str">
        <f>IF($H$1="Score",IF(OutputOsiris!A437&lt;&gt;"9999999",OutputOsiris!A437,""),"")</f>
        <v/>
      </c>
      <c r="B437" s="76" t="str">
        <f t="shared" si="245"/>
        <v/>
      </c>
      <c r="C437" s="143" t="str">
        <f t="shared" si="246"/>
        <v/>
      </c>
      <c r="D437" s="47" t="str">
        <f>IF($H$1="Cijfer",IF(OutputOsiris!A437&lt;&gt;"9999999",OutputOsiris!A437,""),"")</f>
        <v/>
      </c>
      <c r="E437" s="76" t="str">
        <f t="shared" si="247"/>
        <v/>
      </c>
      <c r="F437" s="143" t="str">
        <f t="shared" si="248"/>
        <v/>
      </c>
      <c r="G437" s="47" t="str">
        <f>IF(ISBLANK(OutputOsiris!B437),"",OutputOsiris!B437)</f>
        <v/>
      </c>
      <c r="H437" s="47">
        <f>IF(AND($AG$7&gt;0,OutputOsiris!$A437&lt;&gt;"9999999"),VLOOKUP(OutputOsiris!A437,$AD$9:$AG$1008,4,FALSE),"")</f>
        <v>0</v>
      </c>
      <c r="I437" s="47">
        <f t="shared" si="249"/>
        <v>0</v>
      </c>
      <c r="J437" s="47">
        <f>IF(AND($AL$7&gt;0,OutputOsiris!$A437&lt;&gt;"9999999"),VLOOKUP(OutputOsiris!A437,$AI$9:$AL$1008,4,FALSE),"")</f>
        <v>0</v>
      </c>
      <c r="K437" s="47">
        <f t="shared" si="250"/>
        <v>0</v>
      </c>
      <c r="L437" s="47" t="str">
        <f>IF(AND($AQ$7&gt;0,OutputOsiris!$A437&lt;&gt;"9999999"),VLOOKUP(OutputOsiris!A437,$AN$9:$AQ$1008,4,FALSE),"")</f>
        <v/>
      </c>
      <c r="M437" s="47" t="str">
        <f t="shared" si="251"/>
        <v/>
      </c>
      <c r="N437" s="47" t="str">
        <f>IF(AND($AV$7&gt;0,OutputOsiris!$A437&lt;&gt;"9999999"),VLOOKUP(OutputOsiris!A437,$AS$9:$AV$1008,4,FALSE),"")</f>
        <v/>
      </c>
      <c r="O437" s="47" t="str">
        <f t="shared" si="252"/>
        <v/>
      </c>
      <c r="P437" s="47" t="str">
        <f>IF(AND($BA$7&gt;0,OutputOsiris!$A437&lt;&gt;"9999999"),VLOOKUP(OutputOsiris!A437,$AX$9:$BA$1008,4,FALSE),"")</f>
        <v/>
      </c>
      <c r="Q437" s="47" t="str">
        <f t="shared" si="253"/>
        <v/>
      </c>
      <c r="R437" s="47" t="str">
        <f>IF(AND($BF$7&gt;0,OutputOsiris!$A437&lt;&gt;"9999999"),VLOOKUP(OutputOsiris!A437,$BC$9:$BF$1008,4,FALSE),"")</f>
        <v/>
      </c>
      <c r="S437" s="47" t="str">
        <f t="shared" si="254"/>
        <v/>
      </c>
      <c r="T437" s="47" t="str">
        <f>IF(AND($BK$7&gt;0,OutputOsiris!$A437&lt;&gt;"9999999"),VLOOKUP(OutputOsiris!A437,$BH$9:$BK$1008,4,FALSE),"")</f>
        <v/>
      </c>
      <c r="U437" s="47" t="str">
        <f t="shared" si="255"/>
        <v/>
      </c>
      <c r="V437" s="47" t="str">
        <f>IF(AND($BP$7&gt;0,OutputOsiris!$A437&lt;&gt;"9999999"),VLOOKUP(OutputOsiris!A437,$BM$9:$BP$1008,4,FALSE),"")</f>
        <v/>
      </c>
      <c r="W437" s="47" t="str">
        <f t="shared" si="256"/>
        <v/>
      </c>
      <c r="X437" s="47" t="str">
        <f>IF(AND($BU$7&gt;0,OutputOsiris!$A437&lt;&gt;"9999999"),VLOOKUP(OutputOsiris!A437,$BR$9:$BU$1008,4,FALSE),"")</f>
        <v/>
      </c>
      <c r="Y437" s="47" t="str">
        <f t="shared" si="257"/>
        <v/>
      </c>
      <c r="Z437" s="47" t="str">
        <f>IF(AND($BZ$7&gt;0,OutputOsiris!$A437&lt;&gt;"9999999"),VLOOKUP(OutputOsiris!A437,$BW$9:$BZ$1008,4,FALSE),"")</f>
        <v/>
      </c>
      <c r="AA437" s="47" t="str">
        <f t="shared" si="258"/>
        <v/>
      </c>
      <c r="AB437" s="47">
        <f t="shared" si="259"/>
        <v>0</v>
      </c>
      <c r="AC437" s="47">
        <f t="shared" si="260"/>
        <v>0</v>
      </c>
      <c r="AD437" s="47" t="str">
        <f t="shared" si="261"/>
        <v/>
      </c>
      <c r="AE437" s="48" t="str">
        <f>IF(ISBLANK(AF437),"",VLOOKUP(AD437,OutputOsiris!$A$9:$A$1008,1,FALSE))</f>
        <v/>
      </c>
      <c r="AF437" s="111"/>
      <c r="AG437" s="78"/>
      <c r="AH437" s="148" t="str">
        <f t="shared" si="235"/>
        <v/>
      </c>
      <c r="AI437" s="47" t="str">
        <f t="shared" si="262"/>
        <v/>
      </c>
      <c r="AJ437" s="48" t="str">
        <f>IF(ISBLANK(AK437),"",VLOOKUP(AI437,OutputOsiris!$A$9:$A$1008,1,FALSE))</f>
        <v/>
      </c>
      <c r="AK437" s="112"/>
      <c r="AL437" s="78"/>
      <c r="AM437" s="148" t="str">
        <f t="shared" si="236"/>
        <v/>
      </c>
      <c r="AN437" s="47" t="str">
        <f t="shared" si="263"/>
        <v/>
      </c>
      <c r="AO437" s="48" t="str">
        <f>IF(ISBLANK(AP437),"",VLOOKUP(AN437,OutputOsiris!$A$9:$A$1008,1,FALSE))</f>
        <v/>
      </c>
      <c r="AP437" s="111"/>
      <c r="AQ437" s="78"/>
      <c r="AR437" s="148" t="str">
        <f t="shared" si="237"/>
        <v/>
      </c>
      <c r="AS437" s="47" t="str">
        <f t="shared" si="264"/>
        <v/>
      </c>
      <c r="AT437" s="48" t="str">
        <f>IF(ISBLANK(AU437),"",VLOOKUP(AS437,OutputOsiris!$A$9:$A$1008,1,FALSE))</f>
        <v/>
      </c>
      <c r="AU437" s="111"/>
      <c r="AV437" s="78"/>
      <c r="AW437" s="148" t="str">
        <f t="shared" si="238"/>
        <v/>
      </c>
      <c r="AX437" s="47" t="str">
        <f t="shared" si="265"/>
        <v/>
      </c>
      <c r="AY437" s="48" t="str">
        <f>IF(ISBLANK(AZ437),"",VLOOKUP(AX437,OutputOsiris!$A$9:$A$1008,1,FALSE))</f>
        <v/>
      </c>
      <c r="AZ437" s="111"/>
      <c r="BA437" s="78"/>
      <c r="BB437" s="148" t="str">
        <f t="shared" si="239"/>
        <v/>
      </c>
      <c r="BC437" s="47" t="str">
        <f t="shared" si="266"/>
        <v/>
      </c>
      <c r="BD437" s="48" t="str">
        <f>IF(ISBLANK(BE437),"",VLOOKUP(BC437,OutputOsiris!$A$9:$A$1008,1,FALSE))</f>
        <v/>
      </c>
      <c r="BE437" s="111"/>
      <c r="BF437" s="78"/>
      <c r="BG437" s="148" t="str">
        <f t="shared" si="240"/>
        <v/>
      </c>
      <c r="BH437" s="47" t="str">
        <f t="shared" si="267"/>
        <v/>
      </c>
      <c r="BI437" s="48" t="str">
        <f>IF(ISBLANK(BJ437),"",VLOOKUP(BH437,OutputOsiris!$A$9:$A$1008,1,FALSE))</f>
        <v/>
      </c>
      <c r="BJ437" s="111"/>
      <c r="BK437" s="78"/>
      <c r="BL437" s="148" t="str">
        <f t="shared" si="241"/>
        <v/>
      </c>
      <c r="BM437" s="47" t="str">
        <f t="shared" si="268"/>
        <v/>
      </c>
      <c r="BN437" s="48" t="str">
        <f>IF(ISBLANK(BO437),"",VLOOKUP(BM437,OutputOsiris!$A$9:$A$1008,1,FALSE))</f>
        <v/>
      </c>
      <c r="BO437" s="111"/>
      <c r="BP437" s="78"/>
      <c r="BQ437" s="148" t="str">
        <f t="shared" si="242"/>
        <v/>
      </c>
      <c r="BR437" s="47" t="str">
        <f t="shared" si="269"/>
        <v/>
      </c>
      <c r="BS437" s="48" t="str">
        <f>IF(ISBLANK(BT437),"",VLOOKUP(BR437,OutputOsiris!$A$9:$A$1008,1,FALSE))</f>
        <v/>
      </c>
      <c r="BT437" s="111"/>
      <c r="BU437" s="78"/>
      <c r="BV437" s="148" t="str">
        <f t="shared" si="243"/>
        <v/>
      </c>
      <c r="BW437" s="47" t="str">
        <f t="shared" si="270"/>
        <v/>
      </c>
      <c r="BX437" s="48" t="str">
        <f>IF(ISBLANK(BY437),"",VLOOKUP(BW437,OutputOsiris!$A$9:$A$1008,1,FALSE))</f>
        <v/>
      </c>
      <c r="BY437" s="111"/>
      <c r="BZ437" s="78"/>
      <c r="CA437" s="148" t="str">
        <f t="shared" si="244"/>
        <v/>
      </c>
    </row>
    <row r="438" spans="1:79" x14ac:dyDescent="0.2">
      <c r="A438" s="47" t="str">
        <f>IF($H$1="Score",IF(OutputOsiris!A438&lt;&gt;"9999999",OutputOsiris!A438,""),"")</f>
        <v/>
      </c>
      <c r="B438" s="76" t="str">
        <f t="shared" si="245"/>
        <v/>
      </c>
      <c r="C438" s="143" t="str">
        <f t="shared" si="246"/>
        <v/>
      </c>
      <c r="D438" s="47" t="str">
        <f>IF($H$1="Cijfer",IF(OutputOsiris!A438&lt;&gt;"9999999",OutputOsiris!A438,""),"")</f>
        <v/>
      </c>
      <c r="E438" s="76" t="str">
        <f t="shared" si="247"/>
        <v/>
      </c>
      <c r="F438" s="143" t="str">
        <f t="shared" si="248"/>
        <v/>
      </c>
      <c r="G438" s="47" t="str">
        <f>IF(ISBLANK(OutputOsiris!B438),"",OutputOsiris!B438)</f>
        <v/>
      </c>
      <c r="H438" s="47">
        <f>IF(AND($AG$7&gt;0,OutputOsiris!$A438&lt;&gt;"9999999"),VLOOKUP(OutputOsiris!A438,$AD$9:$AG$1008,4,FALSE),"")</f>
        <v>0</v>
      </c>
      <c r="I438" s="47">
        <f t="shared" si="249"/>
        <v>0</v>
      </c>
      <c r="J438" s="47">
        <f>IF(AND($AL$7&gt;0,OutputOsiris!$A438&lt;&gt;"9999999"),VLOOKUP(OutputOsiris!A438,$AI$9:$AL$1008,4,FALSE),"")</f>
        <v>0</v>
      </c>
      <c r="K438" s="47">
        <f t="shared" si="250"/>
        <v>0</v>
      </c>
      <c r="L438" s="47" t="str">
        <f>IF(AND($AQ$7&gt;0,OutputOsiris!$A438&lt;&gt;"9999999"),VLOOKUP(OutputOsiris!A438,$AN$9:$AQ$1008,4,FALSE),"")</f>
        <v/>
      </c>
      <c r="M438" s="47" t="str">
        <f t="shared" si="251"/>
        <v/>
      </c>
      <c r="N438" s="47" t="str">
        <f>IF(AND($AV$7&gt;0,OutputOsiris!$A438&lt;&gt;"9999999"),VLOOKUP(OutputOsiris!A438,$AS$9:$AV$1008,4,FALSE),"")</f>
        <v/>
      </c>
      <c r="O438" s="47" t="str">
        <f t="shared" si="252"/>
        <v/>
      </c>
      <c r="P438" s="47" t="str">
        <f>IF(AND($BA$7&gt;0,OutputOsiris!$A438&lt;&gt;"9999999"),VLOOKUP(OutputOsiris!A438,$AX$9:$BA$1008,4,FALSE),"")</f>
        <v/>
      </c>
      <c r="Q438" s="47" t="str">
        <f t="shared" si="253"/>
        <v/>
      </c>
      <c r="R438" s="47" t="str">
        <f>IF(AND($BF$7&gt;0,OutputOsiris!$A438&lt;&gt;"9999999"),VLOOKUP(OutputOsiris!A438,$BC$9:$BF$1008,4,FALSE),"")</f>
        <v/>
      </c>
      <c r="S438" s="47" t="str">
        <f t="shared" si="254"/>
        <v/>
      </c>
      <c r="T438" s="47" t="str">
        <f>IF(AND($BK$7&gt;0,OutputOsiris!$A438&lt;&gt;"9999999"),VLOOKUP(OutputOsiris!A438,$BH$9:$BK$1008,4,FALSE),"")</f>
        <v/>
      </c>
      <c r="U438" s="47" t="str">
        <f t="shared" si="255"/>
        <v/>
      </c>
      <c r="V438" s="47" t="str">
        <f>IF(AND($BP$7&gt;0,OutputOsiris!$A438&lt;&gt;"9999999"),VLOOKUP(OutputOsiris!A438,$BM$9:$BP$1008,4,FALSE),"")</f>
        <v/>
      </c>
      <c r="W438" s="47" t="str">
        <f t="shared" si="256"/>
        <v/>
      </c>
      <c r="X438" s="47" t="str">
        <f>IF(AND($BU$7&gt;0,OutputOsiris!$A438&lt;&gt;"9999999"),VLOOKUP(OutputOsiris!A438,$BR$9:$BU$1008,4,FALSE),"")</f>
        <v/>
      </c>
      <c r="Y438" s="47" t="str">
        <f t="shared" si="257"/>
        <v/>
      </c>
      <c r="Z438" s="47" t="str">
        <f>IF(AND($BZ$7&gt;0,OutputOsiris!$A438&lt;&gt;"9999999"),VLOOKUP(OutputOsiris!A438,$BW$9:$BZ$1008,4,FALSE),"")</f>
        <v/>
      </c>
      <c r="AA438" s="47" t="str">
        <f t="shared" si="258"/>
        <v/>
      </c>
      <c r="AB438" s="47">
        <f t="shared" si="259"/>
        <v>0</v>
      </c>
      <c r="AC438" s="47">
        <f t="shared" si="260"/>
        <v>0</v>
      </c>
      <c r="AD438" s="47" t="str">
        <f t="shared" si="261"/>
        <v/>
      </c>
      <c r="AE438" s="48" t="str">
        <f>IF(ISBLANK(AF438),"",VLOOKUP(AD438,OutputOsiris!$A$9:$A$1008,1,FALSE))</f>
        <v/>
      </c>
      <c r="AF438" s="111"/>
      <c r="AG438" s="78"/>
      <c r="AH438" s="148" t="str">
        <f t="shared" si="235"/>
        <v/>
      </c>
      <c r="AI438" s="47" t="str">
        <f t="shared" si="262"/>
        <v/>
      </c>
      <c r="AJ438" s="48" t="str">
        <f>IF(ISBLANK(AK438),"",VLOOKUP(AI438,OutputOsiris!$A$9:$A$1008,1,FALSE))</f>
        <v/>
      </c>
      <c r="AK438" s="112"/>
      <c r="AL438" s="78"/>
      <c r="AM438" s="148" t="str">
        <f t="shared" si="236"/>
        <v/>
      </c>
      <c r="AN438" s="47" t="str">
        <f t="shared" si="263"/>
        <v/>
      </c>
      <c r="AO438" s="48" t="str">
        <f>IF(ISBLANK(AP438),"",VLOOKUP(AN438,OutputOsiris!$A$9:$A$1008,1,FALSE))</f>
        <v/>
      </c>
      <c r="AP438" s="111"/>
      <c r="AQ438" s="78"/>
      <c r="AR438" s="148" t="str">
        <f t="shared" si="237"/>
        <v/>
      </c>
      <c r="AS438" s="47" t="str">
        <f t="shared" si="264"/>
        <v/>
      </c>
      <c r="AT438" s="48" t="str">
        <f>IF(ISBLANK(AU438),"",VLOOKUP(AS438,OutputOsiris!$A$9:$A$1008,1,FALSE))</f>
        <v/>
      </c>
      <c r="AU438" s="111"/>
      <c r="AV438" s="78"/>
      <c r="AW438" s="148" t="str">
        <f t="shared" si="238"/>
        <v/>
      </c>
      <c r="AX438" s="47" t="str">
        <f t="shared" si="265"/>
        <v/>
      </c>
      <c r="AY438" s="48" t="str">
        <f>IF(ISBLANK(AZ438),"",VLOOKUP(AX438,OutputOsiris!$A$9:$A$1008,1,FALSE))</f>
        <v/>
      </c>
      <c r="AZ438" s="111"/>
      <c r="BA438" s="78"/>
      <c r="BB438" s="148" t="str">
        <f t="shared" si="239"/>
        <v/>
      </c>
      <c r="BC438" s="47" t="str">
        <f t="shared" si="266"/>
        <v/>
      </c>
      <c r="BD438" s="48" t="str">
        <f>IF(ISBLANK(BE438),"",VLOOKUP(BC438,OutputOsiris!$A$9:$A$1008,1,FALSE))</f>
        <v/>
      </c>
      <c r="BE438" s="111"/>
      <c r="BF438" s="78"/>
      <c r="BG438" s="148" t="str">
        <f t="shared" si="240"/>
        <v/>
      </c>
      <c r="BH438" s="47" t="str">
        <f t="shared" si="267"/>
        <v/>
      </c>
      <c r="BI438" s="48" t="str">
        <f>IF(ISBLANK(BJ438),"",VLOOKUP(BH438,OutputOsiris!$A$9:$A$1008,1,FALSE))</f>
        <v/>
      </c>
      <c r="BJ438" s="111"/>
      <c r="BK438" s="78"/>
      <c r="BL438" s="148" t="str">
        <f t="shared" si="241"/>
        <v/>
      </c>
      <c r="BM438" s="47" t="str">
        <f t="shared" si="268"/>
        <v/>
      </c>
      <c r="BN438" s="48" t="str">
        <f>IF(ISBLANK(BO438),"",VLOOKUP(BM438,OutputOsiris!$A$9:$A$1008,1,FALSE))</f>
        <v/>
      </c>
      <c r="BO438" s="111"/>
      <c r="BP438" s="78"/>
      <c r="BQ438" s="148" t="str">
        <f t="shared" si="242"/>
        <v/>
      </c>
      <c r="BR438" s="47" t="str">
        <f t="shared" si="269"/>
        <v/>
      </c>
      <c r="BS438" s="48" t="str">
        <f>IF(ISBLANK(BT438),"",VLOOKUP(BR438,OutputOsiris!$A$9:$A$1008,1,FALSE))</f>
        <v/>
      </c>
      <c r="BT438" s="111"/>
      <c r="BU438" s="78"/>
      <c r="BV438" s="148" t="str">
        <f t="shared" si="243"/>
        <v/>
      </c>
      <c r="BW438" s="47" t="str">
        <f t="shared" si="270"/>
        <v/>
      </c>
      <c r="BX438" s="48" t="str">
        <f>IF(ISBLANK(BY438),"",VLOOKUP(BW438,OutputOsiris!$A$9:$A$1008,1,FALSE))</f>
        <v/>
      </c>
      <c r="BY438" s="111"/>
      <c r="BZ438" s="78"/>
      <c r="CA438" s="148" t="str">
        <f t="shared" si="244"/>
        <v/>
      </c>
    </row>
    <row r="439" spans="1:79" x14ac:dyDescent="0.2">
      <c r="A439" s="47" t="str">
        <f>IF($H$1="Score",IF(OutputOsiris!A439&lt;&gt;"9999999",OutputOsiris!A439,""),"")</f>
        <v/>
      </c>
      <c r="B439" s="76" t="str">
        <f t="shared" si="245"/>
        <v/>
      </c>
      <c r="C439" s="143" t="str">
        <f t="shared" si="246"/>
        <v/>
      </c>
      <c r="D439" s="47" t="str">
        <f>IF($H$1="Cijfer",IF(OutputOsiris!A439&lt;&gt;"9999999",OutputOsiris!A439,""),"")</f>
        <v/>
      </c>
      <c r="E439" s="76" t="str">
        <f t="shared" si="247"/>
        <v/>
      </c>
      <c r="F439" s="143" t="str">
        <f t="shared" si="248"/>
        <v/>
      </c>
      <c r="G439" s="47" t="str">
        <f>IF(ISBLANK(OutputOsiris!B439),"",OutputOsiris!B439)</f>
        <v/>
      </c>
      <c r="H439" s="47">
        <f>IF(AND($AG$7&gt;0,OutputOsiris!$A439&lt;&gt;"9999999"),VLOOKUP(OutputOsiris!A439,$AD$9:$AG$1008,4,FALSE),"")</f>
        <v>0</v>
      </c>
      <c r="I439" s="47">
        <f t="shared" si="249"/>
        <v>0</v>
      </c>
      <c r="J439" s="47">
        <f>IF(AND($AL$7&gt;0,OutputOsiris!$A439&lt;&gt;"9999999"),VLOOKUP(OutputOsiris!A439,$AI$9:$AL$1008,4,FALSE),"")</f>
        <v>0</v>
      </c>
      <c r="K439" s="47">
        <f t="shared" si="250"/>
        <v>0</v>
      </c>
      <c r="L439" s="47" t="str">
        <f>IF(AND($AQ$7&gt;0,OutputOsiris!$A439&lt;&gt;"9999999"),VLOOKUP(OutputOsiris!A439,$AN$9:$AQ$1008,4,FALSE),"")</f>
        <v/>
      </c>
      <c r="M439" s="47" t="str">
        <f t="shared" si="251"/>
        <v/>
      </c>
      <c r="N439" s="47" t="str">
        <f>IF(AND($AV$7&gt;0,OutputOsiris!$A439&lt;&gt;"9999999"),VLOOKUP(OutputOsiris!A439,$AS$9:$AV$1008,4,FALSE),"")</f>
        <v/>
      </c>
      <c r="O439" s="47" t="str">
        <f t="shared" si="252"/>
        <v/>
      </c>
      <c r="P439" s="47" t="str">
        <f>IF(AND($BA$7&gt;0,OutputOsiris!$A439&lt;&gt;"9999999"),VLOOKUP(OutputOsiris!A439,$AX$9:$BA$1008,4,FALSE),"")</f>
        <v/>
      </c>
      <c r="Q439" s="47" t="str">
        <f t="shared" si="253"/>
        <v/>
      </c>
      <c r="R439" s="47" t="str">
        <f>IF(AND($BF$7&gt;0,OutputOsiris!$A439&lt;&gt;"9999999"),VLOOKUP(OutputOsiris!A439,$BC$9:$BF$1008,4,FALSE),"")</f>
        <v/>
      </c>
      <c r="S439" s="47" t="str">
        <f t="shared" si="254"/>
        <v/>
      </c>
      <c r="T439" s="47" t="str">
        <f>IF(AND($BK$7&gt;0,OutputOsiris!$A439&lt;&gt;"9999999"),VLOOKUP(OutputOsiris!A439,$BH$9:$BK$1008,4,FALSE),"")</f>
        <v/>
      </c>
      <c r="U439" s="47" t="str">
        <f t="shared" si="255"/>
        <v/>
      </c>
      <c r="V439" s="47" t="str">
        <f>IF(AND($BP$7&gt;0,OutputOsiris!$A439&lt;&gt;"9999999"),VLOOKUP(OutputOsiris!A439,$BM$9:$BP$1008,4,FALSE),"")</f>
        <v/>
      </c>
      <c r="W439" s="47" t="str">
        <f t="shared" si="256"/>
        <v/>
      </c>
      <c r="X439" s="47" t="str">
        <f>IF(AND($BU$7&gt;0,OutputOsiris!$A439&lt;&gt;"9999999"),VLOOKUP(OutputOsiris!A439,$BR$9:$BU$1008,4,FALSE),"")</f>
        <v/>
      </c>
      <c r="Y439" s="47" t="str">
        <f t="shared" si="257"/>
        <v/>
      </c>
      <c r="Z439" s="47" t="str">
        <f>IF(AND($BZ$7&gt;0,OutputOsiris!$A439&lt;&gt;"9999999"),VLOOKUP(OutputOsiris!A439,$BW$9:$BZ$1008,4,FALSE),"")</f>
        <v/>
      </c>
      <c r="AA439" s="47" t="str">
        <f t="shared" si="258"/>
        <v/>
      </c>
      <c r="AB439" s="47">
        <f t="shared" si="259"/>
        <v>0</v>
      </c>
      <c r="AC439" s="47">
        <f t="shared" si="260"/>
        <v>0</v>
      </c>
      <c r="AD439" s="47" t="str">
        <f t="shared" si="261"/>
        <v/>
      </c>
      <c r="AE439" s="48" t="str">
        <f>IF(ISBLANK(AF439),"",VLOOKUP(AD439,OutputOsiris!$A$9:$A$1008,1,FALSE))</f>
        <v/>
      </c>
      <c r="AF439" s="111"/>
      <c r="AG439" s="78"/>
      <c r="AH439" s="148" t="str">
        <f t="shared" si="235"/>
        <v/>
      </c>
      <c r="AI439" s="47" t="str">
        <f t="shared" si="262"/>
        <v/>
      </c>
      <c r="AJ439" s="48" t="str">
        <f>IF(ISBLANK(AK439),"",VLOOKUP(AI439,OutputOsiris!$A$9:$A$1008,1,FALSE))</f>
        <v/>
      </c>
      <c r="AK439" s="112"/>
      <c r="AL439" s="78"/>
      <c r="AM439" s="148" t="str">
        <f t="shared" si="236"/>
        <v/>
      </c>
      <c r="AN439" s="47" t="str">
        <f t="shared" si="263"/>
        <v/>
      </c>
      <c r="AO439" s="48" t="str">
        <f>IF(ISBLANK(AP439),"",VLOOKUP(AN439,OutputOsiris!$A$9:$A$1008,1,FALSE))</f>
        <v/>
      </c>
      <c r="AP439" s="111"/>
      <c r="AQ439" s="78"/>
      <c r="AR439" s="148" t="str">
        <f t="shared" si="237"/>
        <v/>
      </c>
      <c r="AS439" s="47" t="str">
        <f t="shared" si="264"/>
        <v/>
      </c>
      <c r="AT439" s="48" t="str">
        <f>IF(ISBLANK(AU439),"",VLOOKUP(AS439,OutputOsiris!$A$9:$A$1008,1,FALSE))</f>
        <v/>
      </c>
      <c r="AU439" s="111"/>
      <c r="AV439" s="78"/>
      <c r="AW439" s="148" t="str">
        <f t="shared" si="238"/>
        <v/>
      </c>
      <c r="AX439" s="47" t="str">
        <f t="shared" si="265"/>
        <v/>
      </c>
      <c r="AY439" s="48" t="str">
        <f>IF(ISBLANK(AZ439),"",VLOOKUP(AX439,OutputOsiris!$A$9:$A$1008,1,FALSE))</f>
        <v/>
      </c>
      <c r="AZ439" s="111"/>
      <c r="BA439" s="78"/>
      <c r="BB439" s="148" t="str">
        <f t="shared" si="239"/>
        <v/>
      </c>
      <c r="BC439" s="47" t="str">
        <f t="shared" si="266"/>
        <v/>
      </c>
      <c r="BD439" s="48" t="str">
        <f>IF(ISBLANK(BE439),"",VLOOKUP(BC439,OutputOsiris!$A$9:$A$1008,1,FALSE))</f>
        <v/>
      </c>
      <c r="BE439" s="111"/>
      <c r="BF439" s="78"/>
      <c r="BG439" s="148" t="str">
        <f t="shared" si="240"/>
        <v/>
      </c>
      <c r="BH439" s="47" t="str">
        <f t="shared" si="267"/>
        <v/>
      </c>
      <c r="BI439" s="48" t="str">
        <f>IF(ISBLANK(BJ439),"",VLOOKUP(BH439,OutputOsiris!$A$9:$A$1008,1,FALSE))</f>
        <v/>
      </c>
      <c r="BJ439" s="111"/>
      <c r="BK439" s="78"/>
      <c r="BL439" s="148" t="str">
        <f t="shared" si="241"/>
        <v/>
      </c>
      <c r="BM439" s="47" t="str">
        <f t="shared" si="268"/>
        <v/>
      </c>
      <c r="BN439" s="48" t="str">
        <f>IF(ISBLANK(BO439),"",VLOOKUP(BM439,OutputOsiris!$A$9:$A$1008,1,FALSE))</f>
        <v/>
      </c>
      <c r="BO439" s="111"/>
      <c r="BP439" s="78"/>
      <c r="BQ439" s="148" t="str">
        <f t="shared" si="242"/>
        <v/>
      </c>
      <c r="BR439" s="47" t="str">
        <f t="shared" si="269"/>
        <v/>
      </c>
      <c r="BS439" s="48" t="str">
        <f>IF(ISBLANK(BT439),"",VLOOKUP(BR439,OutputOsiris!$A$9:$A$1008,1,FALSE))</f>
        <v/>
      </c>
      <c r="BT439" s="111"/>
      <c r="BU439" s="78"/>
      <c r="BV439" s="148" t="str">
        <f t="shared" si="243"/>
        <v/>
      </c>
      <c r="BW439" s="47" t="str">
        <f t="shared" si="270"/>
        <v/>
      </c>
      <c r="BX439" s="48" t="str">
        <f>IF(ISBLANK(BY439),"",VLOOKUP(BW439,OutputOsiris!$A$9:$A$1008,1,FALSE))</f>
        <v/>
      </c>
      <c r="BY439" s="111"/>
      <c r="BZ439" s="78"/>
      <c r="CA439" s="148" t="str">
        <f t="shared" si="244"/>
        <v/>
      </c>
    </row>
    <row r="440" spans="1:79" x14ac:dyDescent="0.2">
      <c r="A440" s="47" t="str">
        <f>IF($H$1="Score",IF(OutputOsiris!A440&lt;&gt;"9999999",OutputOsiris!A440,""),"")</f>
        <v/>
      </c>
      <c r="B440" s="76" t="str">
        <f t="shared" si="245"/>
        <v/>
      </c>
      <c r="C440" s="143" t="str">
        <f t="shared" si="246"/>
        <v/>
      </c>
      <c r="D440" s="47" t="str">
        <f>IF($H$1="Cijfer",IF(OutputOsiris!A440&lt;&gt;"9999999",OutputOsiris!A440,""),"")</f>
        <v/>
      </c>
      <c r="E440" s="76" t="str">
        <f t="shared" si="247"/>
        <v/>
      </c>
      <c r="F440" s="143" t="str">
        <f t="shared" si="248"/>
        <v/>
      </c>
      <c r="G440" s="47" t="str">
        <f>IF(ISBLANK(OutputOsiris!B440),"",OutputOsiris!B440)</f>
        <v/>
      </c>
      <c r="H440" s="47">
        <f>IF(AND($AG$7&gt;0,OutputOsiris!$A440&lt;&gt;"9999999"),VLOOKUP(OutputOsiris!A440,$AD$9:$AG$1008,4,FALSE),"")</f>
        <v>0</v>
      </c>
      <c r="I440" s="47">
        <f t="shared" si="249"/>
        <v>0</v>
      </c>
      <c r="J440" s="47">
        <f>IF(AND($AL$7&gt;0,OutputOsiris!$A440&lt;&gt;"9999999"),VLOOKUP(OutputOsiris!A440,$AI$9:$AL$1008,4,FALSE),"")</f>
        <v>0</v>
      </c>
      <c r="K440" s="47">
        <f t="shared" si="250"/>
        <v>0</v>
      </c>
      <c r="L440" s="47" t="str">
        <f>IF(AND($AQ$7&gt;0,OutputOsiris!$A440&lt;&gt;"9999999"),VLOOKUP(OutputOsiris!A440,$AN$9:$AQ$1008,4,FALSE),"")</f>
        <v/>
      </c>
      <c r="M440" s="47" t="str">
        <f t="shared" si="251"/>
        <v/>
      </c>
      <c r="N440" s="47" t="str">
        <f>IF(AND($AV$7&gt;0,OutputOsiris!$A440&lt;&gt;"9999999"),VLOOKUP(OutputOsiris!A440,$AS$9:$AV$1008,4,FALSE),"")</f>
        <v/>
      </c>
      <c r="O440" s="47" t="str">
        <f t="shared" si="252"/>
        <v/>
      </c>
      <c r="P440" s="47" t="str">
        <f>IF(AND($BA$7&gt;0,OutputOsiris!$A440&lt;&gt;"9999999"),VLOOKUP(OutputOsiris!A440,$AX$9:$BA$1008,4,FALSE),"")</f>
        <v/>
      </c>
      <c r="Q440" s="47" t="str">
        <f t="shared" si="253"/>
        <v/>
      </c>
      <c r="R440" s="47" t="str">
        <f>IF(AND($BF$7&gt;0,OutputOsiris!$A440&lt;&gt;"9999999"),VLOOKUP(OutputOsiris!A440,$BC$9:$BF$1008,4,FALSE),"")</f>
        <v/>
      </c>
      <c r="S440" s="47" t="str">
        <f t="shared" si="254"/>
        <v/>
      </c>
      <c r="T440" s="47" t="str">
        <f>IF(AND($BK$7&gt;0,OutputOsiris!$A440&lt;&gt;"9999999"),VLOOKUP(OutputOsiris!A440,$BH$9:$BK$1008,4,FALSE),"")</f>
        <v/>
      </c>
      <c r="U440" s="47" t="str">
        <f t="shared" si="255"/>
        <v/>
      </c>
      <c r="V440" s="47" t="str">
        <f>IF(AND($BP$7&gt;0,OutputOsiris!$A440&lt;&gt;"9999999"),VLOOKUP(OutputOsiris!A440,$BM$9:$BP$1008,4,FALSE),"")</f>
        <v/>
      </c>
      <c r="W440" s="47" t="str">
        <f t="shared" si="256"/>
        <v/>
      </c>
      <c r="X440" s="47" t="str">
        <f>IF(AND($BU$7&gt;0,OutputOsiris!$A440&lt;&gt;"9999999"),VLOOKUP(OutputOsiris!A440,$BR$9:$BU$1008,4,FALSE),"")</f>
        <v/>
      </c>
      <c r="Y440" s="47" t="str">
        <f t="shared" si="257"/>
        <v/>
      </c>
      <c r="Z440" s="47" t="str">
        <f>IF(AND($BZ$7&gt;0,OutputOsiris!$A440&lt;&gt;"9999999"),VLOOKUP(OutputOsiris!A440,$BW$9:$BZ$1008,4,FALSE),"")</f>
        <v/>
      </c>
      <c r="AA440" s="47" t="str">
        <f t="shared" si="258"/>
        <v/>
      </c>
      <c r="AB440" s="47">
        <f t="shared" si="259"/>
        <v>0</v>
      </c>
      <c r="AC440" s="47">
        <f t="shared" si="260"/>
        <v>0</v>
      </c>
      <c r="AD440" s="47" t="str">
        <f t="shared" si="261"/>
        <v/>
      </c>
      <c r="AE440" s="48" t="str">
        <f>IF(ISBLANK(AF440),"",VLOOKUP(AD440,OutputOsiris!$A$9:$A$1008,1,FALSE))</f>
        <v/>
      </c>
      <c r="AF440" s="111"/>
      <c r="AG440" s="78"/>
      <c r="AH440" s="148" t="str">
        <f t="shared" si="235"/>
        <v/>
      </c>
      <c r="AI440" s="47" t="str">
        <f t="shared" si="262"/>
        <v/>
      </c>
      <c r="AJ440" s="48" t="str">
        <f>IF(ISBLANK(AK440),"",VLOOKUP(AI440,OutputOsiris!$A$9:$A$1008,1,FALSE))</f>
        <v/>
      </c>
      <c r="AK440" s="112"/>
      <c r="AL440" s="78"/>
      <c r="AM440" s="148" t="str">
        <f t="shared" si="236"/>
        <v/>
      </c>
      <c r="AN440" s="47" t="str">
        <f t="shared" si="263"/>
        <v/>
      </c>
      <c r="AO440" s="48" t="str">
        <f>IF(ISBLANK(AP440),"",VLOOKUP(AN440,OutputOsiris!$A$9:$A$1008,1,FALSE))</f>
        <v/>
      </c>
      <c r="AP440" s="111"/>
      <c r="AQ440" s="78"/>
      <c r="AR440" s="148" t="str">
        <f t="shared" si="237"/>
        <v/>
      </c>
      <c r="AS440" s="47" t="str">
        <f t="shared" si="264"/>
        <v/>
      </c>
      <c r="AT440" s="48" t="str">
        <f>IF(ISBLANK(AU440),"",VLOOKUP(AS440,OutputOsiris!$A$9:$A$1008,1,FALSE))</f>
        <v/>
      </c>
      <c r="AU440" s="111"/>
      <c r="AV440" s="78"/>
      <c r="AW440" s="148" t="str">
        <f t="shared" si="238"/>
        <v/>
      </c>
      <c r="AX440" s="47" t="str">
        <f t="shared" si="265"/>
        <v/>
      </c>
      <c r="AY440" s="48" t="str">
        <f>IF(ISBLANK(AZ440),"",VLOOKUP(AX440,OutputOsiris!$A$9:$A$1008,1,FALSE))</f>
        <v/>
      </c>
      <c r="AZ440" s="111"/>
      <c r="BA440" s="78"/>
      <c r="BB440" s="148" t="str">
        <f t="shared" si="239"/>
        <v/>
      </c>
      <c r="BC440" s="47" t="str">
        <f t="shared" si="266"/>
        <v/>
      </c>
      <c r="BD440" s="48" t="str">
        <f>IF(ISBLANK(BE440),"",VLOOKUP(BC440,OutputOsiris!$A$9:$A$1008,1,FALSE))</f>
        <v/>
      </c>
      <c r="BE440" s="111"/>
      <c r="BF440" s="78"/>
      <c r="BG440" s="148" t="str">
        <f t="shared" si="240"/>
        <v/>
      </c>
      <c r="BH440" s="47" t="str">
        <f t="shared" si="267"/>
        <v/>
      </c>
      <c r="BI440" s="48" t="str">
        <f>IF(ISBLANK(BJ440),"",VLOOKUP(BH440,OutputOsiris!$A$9:$A$1008,1,FALSE))</f>
        <v/>
      </c>
      <c r="BJ440" s="111"/>
      <c r="BK440" s="78"/>
      <c r="BL440" s="148" t="str">
        <f t="shared" si="241"/>
        <v/>
      </c>
      <c r="BM440" s="47" t="str">
        <f t="shared" si="268"/>
        <v/>
      </c>
      <c r="BN440" s="48" t="str">
        <f>IF(ISBLANK(BO440),"",VLOOKUP(BM440,OutputOsiris!$A$9:$A$1008,1,FALSE))</f>
        <v/>
      </c>
      <c r="BO440" s="111"/>
      <c r="BP440" s="78"/>
      <c r="BQ440" s="148" t="str">
        <f t="shared" si="242"/>
        <v/>
      </c>
      <c r="BR440" s="47" t="str">
        <f t="shared" si="269"/>
        <v/>
      </c>
      <c r="BS440" s="48" t="str">
        <f>IF(ISBLANK(BT440),"",VLOOKUP(BR440,OutputOsiris!$A$9:$A$1008,1,FALSE))</f>
        <v/>
      </c>
      <c r="BT440" s="111"/>
      <c r="BU440" s="78"/>
      <c r="BV440" s="148" t="str">
        <f t="shared" si="243"/>
        <v/>
      </c>
      <c r="BW440" s="47" t="str">
        <f t="shared" si="270"/>
        <v/>
      </c>
      <c r="BX440" s="48" t="str">
        <f>IF(ISBLANK(BY440),"",VLOOKUP(BW440,OutputOsiris!$A$9:$A$1008,1,FALSE))</f>
        <v/>
      </c>
      <c r="BY440" s="111"/>
      <c r="BZ440" s="78"/>
      <c r="CA440" s="148" t="str">
        <f t="shared" si="244"/>
        <v/>
      </c>
    </row>
    <row r="441" spans="1:79" x14ac:dyDescent="0.2">
      <c r="A441" s="47" t="str">
        <f>IF($H$1="Score",IF(OutputOsiris!A441&lt;&gt;"9999999",OutputOsiris!A441,""),"")</f>
        <v/>
      </c>
      <c r="B441" s="76" t="str">
        <f t="shared" si="245"/>
        <v/>
      </c>
      <c r="C441" s="143" t="str">
        <f t="shared" si="246"/>
        <v/>
      </c>
      <c r="D441" s="47" t="str">
        <f>IF($H$1="Cijfer",IF(OutputOsiris!A441&lt;&gt;"9999999",OutputOsiris!A441,""),"")</f>
        <v/>
      </c>
      <c r="E441" s="76" t="str">
        <f t="shared" si="247"/>
        <v/>
      </c>
      <c r="F441" s="143" t="str">
        <f t="shared" si="248"/>
        <v/>
      </c>
      <c r="G441" s="47" t="str">
        <f>IF(ISBLANK(OutputOsiris!B441),"",OutputOsiris!B441)</f>
        <v/>
      </c>
      <c r="H441" s="47">
        <f>IF(AND($AG$7&gt;0,OutputOsiris!$A441&lt;&gt;"9999999"),VLOOKUP(OutputOsiris!A441,$AD$9:$AG$1008,4,FALSE),"")</f>
        <v>0</v>
      </c>
      <c r="I441" s="47">
        <f t="shared" si="249"/>
        <v>0</v>
      </c>
      <c r="J441" s="47">
        <f>IF(AND($AL$7&gt;0,OutputOsiris!$A441&lt;&gt;"9999999"),VLOOKUP(OutputOsiris!A441,$AI$9:$AL$1008,4,FALSE),"")</f>
        <v>0</v>
      </c>
      <c r="K441" s="47">
        <f t="shared" si="250"/>
        <v>0</v>
      </c>
      <c r="L441" s="47" t="str">
        <f>IF(AND($AQ$7&gt;0,OutputOsiris!$A441&lt;&gt;"9999999"),VLOOKUP(OutputOsiris!A441,$AN$9:$AQ$1008,4,FALSE),"")</f>
        <v/>
      </c>
      <c r="M441" s="47" t="str">
        <f t="shared" si="251"/>
        <v/>
      </c>
      <c r="N441" s="47" t="str">
        <f>IF(AND($AV$7&gt;0,OutputOsiris!$A441&lt;&gt;"9999999"),VLOOKUP(OutputOsiris!A441,$AS$9:$AV$1008,4,FALSE),"")</f>
        <v/>
      </c>
      <c r="O441" s="47" t="str">
        <f t="shared" si="252"/>
        <v/>
      </c>
      <c r="P441" s="47" t="str">
        <f>IF(AND($BA$7&gt;0,OutputOsiris!$A441&lt;&gt;"9999999"),VLOOKUP(OutputOsiris!A441,$AX$9:$BA$1008,4,FALSE),"")</f>
        <v/>
      </c>
      <c r="Q441" s="47" t="str">
        <f t="shared" si="253"/>
        <v/>
      </c>
      <c r="R441" s="47" t="str">
        <f>IF(AND($BF$7&gt;0,OutputOsiris!$A441&lt;&gt;"9999999"),VLOOKUP(OutputOsiris!A441,$BC$9:$BF$1008,4,FALSE),"")</f>
        <v/>
      </c>
      <c r="S441" s="47" t="str">
        <f t="shared" si="254"/>
        <v/>
      </c>
      <c r="T441" s="47" t="str">
        <f>IF(AND($BK$7&gt;0,OutputOsiris!$A441&lt;&gt;"9999999"),VLOOKUP(OutputOsiris!A441,$BH$9:$BK$1008,4,FALSE),"")</f>
        <v/>
      </c>
      <c r="U441" s="47" t="str">
        <f t="shared" si="255"/>
        <v/>
      </c>
      <c r="V441" s="47" t="str">
        <f>IF(AND($BP$7&gt;0,OutputOsiris!$A441&lt;&gt;"9999999"),VLOOKUP(OutputOsiris!A441,$BM$9:$BP$1008,4,FALSE),"")</f>
        <v/>
      </c>
      <c r="W441" s="47" t="str">
        <f t="shared" si="256"/>
        <v/>
      </c>
      <c r="X441" s="47" t="str">
        <f>IF(AND($BU$7&gt;0,OutputOsiris!$A441&lt;&gt;"9999999"),VLOOKUP(OutputOsiris!A441,$BR$9:$BU$1008,4,FALSE),"")</f>
        <v/>
      </c>
      <c r="Y441" s="47" t="str">
        <f t="shared" si="257"/>
        <v/>
      </c>
      <c r="Z441" s="47" t="str">
        <f>IF(AND($BZ$7&gt;0,OutputOsiris!$A441&lt;&gt;"9999999"),VLOOKUP(OutputOsiris!A441,$BW$9:$BZ$1008,4,FALSE),"")</f>
        <v/>
      </c>
      <c r="AA441" s="47" t="str">
        <f t="shared" si="258"/>
        <v/>
      </c>
      <c r="AB441" s="47">
        <f t="shared" si="259"/>
        <v>0</v>
      </c>
      <c r="AC441" s="47">
        <f t="shared" si="260"/>
        <v>0</v>
      </c>
      <c r="AD441" s="47" t="str">
        <f t="shared" si="261"/>
        <v/>
      </c>
      <c r="AE441" s="48" t="str">
        <f>IF(ISBLANK(AF441),"",VLOOKUP(AD441,OutputOsiris!$A$9:$A$1008,1,FALSE))</f>
        <v/>
      </c>
      <c r="AF441" s="111"/>
      <c r="AG441" s="78"/>
      <c r="AH441" s="148" t="str">
        <f t="shared" si="235"/>
        <v/>
      </c>
      <c r="AI441" s="47" t="str">
        <f t="shared" si="262"/>
        <v/>
      </c>
      <c r="AJ441" s="48" t="str">
        <f>IF(ISBLANK(AK441),"",VLOOKUP(AI441,OutputOsiris!$A$9:$A$1008,1,FALSE))</f>
        <v/>
      </c>
      <c r="AK441" s="112"/>
      <c r="AL441" s="78"/>
      <c r="AM441" s="148" t="str">
        <f t="shared" si="236"/>
        <v/>
      </c>
      <c r="AN441" s="47" t="str">
        <f t="shared" si="263"/>
        <v/>
      </c>
      <c r="AO441" s="48" t="str">
        <f>IF(ISBLANK(AP441),"",VLOOKUP(AN441,OutputOsiris!$A$9:$A$1008,1,FALSE))</f>
        <v/>
      </c>
      <c r="AP441" s="111"/>
      <c r="AQ441" s="78"/>
      <c r="AR441" s="148" t="str">
        <f t="shared" si="237"/>
        <v/>
      </c>
      <c r="AS441" s="47" t="str">
        <f t="shared" si="264"/>
        <v/>
      </c>
      <c r="AT441" s="48" t="str">
        <f>IF(ISBLANK(AU441),"",VLOOKUP(AS441,OutputOsiris!$A$9:$A$1008,1,FALSE))</f>
        <v/>
      </c>
      <c r="AU441" s="111"/>
      <c r="AV441" s="78"/>
      <c r="AW441" s="148" t="str">
        <f t="shared" si="238"/>
        <v/>
      </c>
      <c r="AX441" s="47" t="str">
        <f t="shared" si="265"/>
        <v/>
      </c>
      <c r="AY441" s="48" t="str">
        <f>IF(ISBLANK(AZ441),"",VLOOKUP(AX441,OutputOsiris!$A$9:$A$1008,1,FALSE))</f>
        <v/>
      </c>
      <c r="AZ441" s="111"/>
      <c r="BA441" s="78"/>
      <c r="BB441" s="148" t="str">
        <f t="shared" si="239"/>
        <v/>
      </c>
      <c r="BC441" s="47" t="str">
        <f t="shared" si="266"/>
        <v/>
      </c>
      <c r="BD441" s="48" t="str">
        <f>IF(ISBLANK(BE441),"",VLOOKUP(BC441,OutputOsiris!$A$9:$A$1008,1,FALSE))</f>
        <v/>
      </c>
      <c r="BE441" s="111"/>
      <c r="BF441" s="78"/>
      <c r="BG441" s="148" t="str">
        <f t="shared" si="240"/>
        <v/>
      </c>
      <c r="BH441" s="47" t="str">
        <f t="shared" si="267"/>
        <v/>
      </c>
      <c r="BI441" s="48" t="str">
        <f>IF(ISBLANK(BJ441),"",VLOOKUP(BH441,OutputOsiris!$A$9:$A$1008,1,FALSE))</f>
        <v/>
      </c>
      <c r="BJ441" s="111"/>
      <c r="BK441" s="78"/>
      <c r="BL441" s="148" t="str">
        <f t="shared" si="241"/>
        <v/>
      </c>
      <c r="BM441" s="47" t="str">
        <f t="shared" si="268"/>
        <v/>
      </c>
      <c r="BN441" s="48" t="str">
        <f>IF(ISBLANK(BO441),"",VLOOKUP(BM441,OutputOsiris!$A$9:$A$1008,1,FALSE))</f>
        <v/>
      </c>
      <c r="BO441" s="111"/>
      <c r="BP441" s="78"/>
      <c r="BQ441" s="148" t="str">
        <f t="shared" si="242"/>
        <v/>
      </c>
      <c r="BR441" s="47" t="str">
        <f t="shared" si="269"/>
        <v/>
      </c>
      <c r="BS441" s="48" t="str">
        <f>IF(ISBLANK(BT441),"",VLOOKUP(BR441,OutputOsiris!$A$9:$A$1008,1,FALSE))</f>
        <v/>
      </c>
      <c r="BT441" s="111"/>
      <c r="BU441" s="78"/>
      <c r="BV441" s="148" t="str">
        <f t="shared" si="243"/>
        <v/>
      </c>
      <c r="BW441" s="47" t="str">
        <f t="shared" si="270"/>
        <v/>
      </c>
      <c r="BX441" s="48" t="str">
        <f>IF(ISBLANK(BY441),"",VLOOKUP(BW441,OutputOsiris!$A$9:$A$1008,1,FALSE))</f>
        <v/>
      </c>
      <c r="BY441" s="111"/>
      <c r="BZ441" s="78"/>
      <c r="CA441" s="148" t="str">
        <f t="shared" si="244"/>
        <v/>
      </c>
    </row>
    <row r="442" spans="1:79" x14ac:dyDescent="0.2">
      <c r="A442" s="47" t="str">
        <f>IF($H$1="Score",IF(OutputOsiris!A442&lt;&gt;"9999999",OutputOsiris!A442,""),"")</f>
        <v/>
      </c>
      <c r="B442" s="76" t="str">
        <f t="shared" si="245"/>
        <v/>
      </c>
      <c r="C442" s="143" t="str">
        <f t="shared" si="246"/>
        <v/>
      </c>
      <c r="D442" s="47" t="str">
        <f>IF($H$1="Cijfer",IF(OutputOsiris!A442&lt;&gt;"9999999",OutputOsiris!A442,""),"")</f>
        <v/>
      </c>
      <c r="E442" s="76" t="str">
        <f t="shared" si="247"/>
        <v/>
      </c>
      <c r="F442" s="143" t="str">
        <f t="shared" si="248"/>
        <v/>
      </c>
      <c r="G442" s="47" t="str">
        <f>IF(ISBLANK(OutputOsiris!B442),"",OutputOsiris!B442)</f>
        <v/>
      </c>
      <c r="H442" s="47">
        <f>IF(AND($AG$7&gt;0,OutputOsiris!$A442&lt;&gt;"9999999"),VLOOKUP(OutputOsiris!A442,$AD$9:$AG$1008,4,FALSE),"")</f>
        <v>0</v>
      </c>
      <c r="I442" s="47">
        <f t="shared" si="249"/>
        <v>0</v>
      </c>
      <c r="J442" s="47">
        <f>IF(AND($AL$7&gt;0,OutputOsiris!$A442&lt;&gt;"9999999"),VLOOKUP(OutputOsiris!A442,$AI$9:$AL$1008,4,FALSE),"")</f>
        <v>0</v>
      </c>
      <c r="K442" s="47">
        <f t="shared" si="250"/>
        <v>0</v>
      </c>
      <c r="L442" s="47" t="str">
        <f>IF(AND($AQ$7&gt;0,OutputOsiris!$A442&lt;&gt;"9999999"),VLOOKUP(OutputOsiris!A442,$AN$9:$AQ$1008,4,FALSE),"")</f>
        <v/>
      </c>
      <c r="M442" s="47" t="str">
        <f t="shared" si="251"/>
        <v/>
      </c>
      <c r="N442" s="47" t="str">
        <f>IF(AND($AV$7&gt;0,OutputOsiris!$A442&lt;&gt;"9999999"),VLOOKUP(OutputOsiris!A442,$AS$9:$AV$1008,4,FALSE),"")</f>
        <v/>
      </c>
      <c r="O442" s="47" t="str">
        <f t="shared" si="252"/>
        <v/>
      </c>
      <c r="P442" s="47" t="str">
        <f>IF(AND($BA$7&gt;0,OutputOsiris!$A442&lt;&gt;"9999999"),VLOOKUP(OutputOsiris!A442,$AX$9:$BA$1008,4,FALSE),"")</f>
        <v/>
      </c>
      <c r="Q442" s="47" t="str">
        <f t="shared" si="253"/>
        <v/>
      </c>
      <c r="R442" s="47" t="str">
        <f>IF(AND($BF$7&gt;0,OutputOsiris!$A442&lt;&gt;"9999999"),VLOOKUP(OutputOsiris!A442,$BC$9:$BF$1008,4,FALSE),"")</f>
        <v/>
      </c>
      <c r="S442" s="47" t="str">
        <f t="shared" si="254"/>
        <v/>
      </c>
      <c r="T442" s="47" t="str">
        <f>IF(AND($BK$7&gt;0,OutputOsiris!$A442&lt;&gt;"9999999"),VLOOKUP(OutputOsiris!A442,$BH$9:$BK$1008,4,FALSE),"")</f>
        <v/>
      </c>
      <c r="U442" s="47" t="str">
        <f t="shared" si="255"/>
        <v/>
      </c>
      <c r="V442" s="47" t="str">
        <f>IF(AND($BP$7&gt;0,OutputOsiris!$A442&lt;&gt;"9999999"),VLOOKUP(OutputOsiris!A442,$BM$9:$BP$1008,4,FALSE),"")</f>
        <v/>
      </c>
      <c r="W442" s="47" t="str">
        <f t="shared" si="256"/>
        <v/>
      </c>
      <c r="X442" s="47" t="str">
        <f>IF(AND($BU$7&gt;0,OutputOsiris!$A442&lt;&gt;"9999999"),VLOOKUP(OutputOsiris!A442,$BR$9:$BU$1008,4,FALSE),"")</f>
        <v/>
      </c>
      <c r="Y442" s="47" t="str">
        <f t="shared" si="257"/>
        <v/>
      </c>
      <c r="Z442" s="47" t="str">
        <f>IF(AND($BZ$7&gt;0,OutputOsiris!$A442&lt;&gt;"9999999"),VLOOKUP(OutputOsiris!A442,$BW$9:$BZ$1008,4,FALSE),"")</f>
        <v/>
      </c>
      <c r="AA442" s="47" t="str">
        <f t="shared" si="258"/>
        <v/>
      </c>
      <c r="AB442" s="47">
        <f t="shared" si="259"/>
        <v>0</v>
      </c>
      <c r="AC442" s="47">
        <f t="shared" si="260"/>
        <v>0</v>
      </c>
      <c r="AD442" s="47" t="str">
        <f t="shared" si="261"/>
        <v/>
      </c>
      <c r="AE442" s="48" t="str">
        <f>IF(ISBLANK(AF442),"",VLOOKUP(AD442,OutputOsiris!$A$9:$A$1008,1,FALSE))</f>
        <v/>
      </c>
      <c r="AF442" s="111"/>
      <c r="AG442" s="78"/>
      <c r="AH442" s="148" t="str">
        <f t="shared" si="235"/>
        <v/>
      </c>
      <c r="AI442" s="47" t="str">
        <f t="shared" si="262"/>
        <v/>
      </c>
      <c r="AJ442" s="48" t="str">
        <f>IF(ISBLANK(AK442),"",VLOOKUP(AI442,OutputOsiris!$A$9:$A$1008,1,FALSE))</f>
        <v/>
      </c>
      <c r="AK442" s="112"/>
      <c r="AL442" s="78"/>
      <c r="AM442" s="148" t="str">
        <f t="shared" si="236"/>
        <v/>
      </c>
      <c r="AN442" s="47" t="str">
        <f t="shared" si="263"/>
        <v/>
      </c>
      <c r="AO442" s="48" t="str">
        <f>IF(ISBLANK(AP442),"",VLOOKUP(AN442,OutputOsiris!$A$9:$A$1008,1,FALSE))</f>
        <v/>
      </c>
      <c r="AP442" s="111"/>
      <c r="AQ442" s="78"/>
      <c r="AR442" s="148" t="str">
        <f t="shared" si="237"/>
        <v/>
      </c>
      <c r="AS442" s="47" t="str">
        <f t="shared" si="264"/>
        <v/>
      </c>
      <c r="AT442" s="48" t="str">
        <f>IF(ISBLANK(AU442),"",VLOOKUP(AS442,OutputOsiris!$A$9:$A$1008,1,FALSE))</f>
        <v/>
      </c>
      <c r="AU442" s="111"/>
      <c r="AV442" s="78"/>
      <c r="AW442" s="148" t="str">
        <f t="shared" si="238"/>
        <v/>
      </c>
      <c r="AX442" s="47" t="str">
        <f t="shared" si="265"/>
        <v/>
      </c>
      <c r="AY442" s="48" t="str">
        <f>IF(ISBLANK(AZ442),"",VLOOKUP(AX442,OutputOsiris!$A$9:$A$1008,1,FALSE))</f>
        <v/>
      </c>
      <c r="AZ442" s="111"/>
      <c r="BA442" s="78"/>
      <c r="BB442" s="148" t="str">
        <f t="shared" si="239"/>
        <v/>
      </c>
      <c r="BC442" s="47" t="str">
        <f t="shared" si="266"/>
        <v/>
      </c>
      <c r="BD442" s="48" t="str">
        <f>IF(ISBLANK(BE442),"",VLOOKUP(BC442,OutputOsiris!$A$9:$A$1008,1,FALSE))</f>
        <v/>
      </c>
      <c r="BE442" s="111"/>
      <c r="BF442" s="78"/>
      <c r="BG442" s="148" t="str">
        <f t="shared" si="240"/>
        <v/>
      </c>
      <c r="BH442" s="47" t="str">
        <f t="shared" si="267"/>
        <v/>
      </c>
      <c r="BI442" s="48" t="str">
        <f>IF(ISBLANK(BJ442),"",VLOOKUP(BH442,OutputOsiris!$A$9:$A$1008,1,FALSE))</f>
        <v/>
      </c>
      <c r="BJ442" s="111"/>
      <c r="BK442" s="78"/>
      <c r="BL442" s="148" t="str">
        <f t="shared" si="241"/>
        <v/>
      </c>
      <c r="BM442" s="47" t="str">
        <f t="shared" si="268"/>
        <v/>
      </c>
      <c r="BN442" s="48" t="str">
        <f>IF(ISBLANK(BO442),"",VLOOKUP(BM442,OutputOsiris!$A$9:$A$1008,1,FALSE))</f>
        <v/>
      </c>
      <c r="BO442" s="111"/>
      <c r="BP442" s="78"/>
      <c r="BQ442" s="148" t="str">
        <f t="shared" si="242"/>
        <v/>
      </c>
      <c r="BR442" s="47" t="str">
        <f t="shared" si="269"/>
        <v/>
      </c>
      <c r="BS442" s="48" t="str">
        <f>IF(ISBLANK(BT442),"",VLOOKUP(BR442,OutputOsiris!$A$9:$A$1008,1,FALSE))</f>
        <v/>
      </c>
      <c r="BT442" s="111"/>
      <c r="BU442" s="78"/>
      <c r="BV442" s="148" t="str">
        <f t="shared" si="243"/>
        <v/>
      </c>
      <c r="BW442" s="47" t="str">
        <f t="shared" si="270"/>
        <v/>
      </c>
      <c r="BX442" s="48" t="str">
        <f>IF(ISBLANK(BY442),"",VLOOKUP(BW442,OutputOsiris!$A$9:$A$1008,1,FALSE))</f>
        <v/>
      </c>
      <c r="BY442" s="111"/>
      <c r="BZ442" s="78"/>
      <c r="CA442" s="148" t="str">
        <f t="shared" si="244"/>
        <v/>
      </c>
    </row>
    <row r="443" spans="1:79" x14ac:dyDescent="0.2">
      <c r="A443" s="47" t="str">
        <f>IF($H$1="Score",IF(OutputOsiris!A443&lt;&gt;"9999999",OutputOsiris!A443,""),"")</f>
        <v/>
      </c>
      <c r="B443" s="76" t="str">
        <f t="shared" si="245"/>
        <v/>
      </c>
      <c r="C443" s="143" t="str">
        <f t="shared" si="246"/>
        <v/>
      </c>
      <c r="D443" s="47" t="str">
        <f>IF($H$1="Cijfer",IF(OutputOsiris!A443&lt;&gt;"9999999",OutputOsiris!A443,""),"")</f>
        <v/>
      </c>
      <c r="E443" s="76" t="str">
        <f t="shared" si="247"/>
        <v/>
      </c>
      <c r="F443" s="143" t="str">
        <f t="shared" si="248"/>
        <v/>
      </c>
      <c r="G443" s="47" t="str">
        <f>IF(ISBLANK(OutputOsiris!B443),"",OutputOsiris!B443)</f>
        <v/>
      </c>
      <c r="H443" s="47">
        <f>IF(AND($AG$7&gt;0,OutputOsiris!$A443&lt;&gt;"9999999"),VLOOKUP(OutputOsiris!A443,$AD$9:$AG$1008,4,FALSE),"")</f>
        <v>0</v>
      </c>
      <c r="I443" s="47">
        <f t="shared" si="249"/>
        <v>0</v>
      </c>
      <c r="J443" s="47">
        <f>IF(AND($AL$7&gt;0,OutputOsiris!$A443&lt;&gt;"9999999"),VLOOKUP(OutputOsiris!A443,$AI$9:$AL$1008,4,FALSE),"")</f>
        <v>0</v>
      </c>
      <c r="K443" s="47">
        <f t="shared" si="250"/>
        <v>0</v>
      </c>
      <c r="L443" s="47" t="str">
        <f>IF(AND($AQ$7&gt;0,OutputOsiris!$A443&lt;&gt;"9999999"),VLOOKUP(OutputOsiris!A443,$AN$9:$AQ$1008,4,FALSE),"")</f>
        <v/>
      </c>
      <c r="M443" s="47" t="str">
        <f t="shared" si="251"/>
        <v/>
      </c>
      <c r="N443" s="47" t="str">
        <f>IF(AND($AV$7&gt;0,OutputOsiris!$A443&lt;&gt;"9999999"),VLOOKUP(OutputOsiris!A443,$AS$9:$AV$1008,4,FALSE),"")</f>
        <v/>
      </c>
      <c r="O443" s="47" t="str">
        <f t="shared" si="252"/>
        <v/>
      </c>
      <c r="P443" s="47" t="str">
        <f>IF(AND($BA$7&gt;0,OutputOsiris!$A443&lt;&gt;"9999999"),VLOOKUP(OutputOsiris!A443,$AX$9:$BA$1008,4,FALSE),"")</f>
        <v/>
      </c>
      <c r="Q443" s="47" t="str">
        <f t="shared" si="253"/>
        <v/>
      </c>
      <c r="R443" s="47" t="str">
        <f>IF(AND($BF$7&gt;0,OutputOsiris!$A443&lt;&gt;"9999999"),VLOOKUP(OutputOsiris!A443,$BC$9:$BF$1008,4,FALSE),"")</f>
        <v/>
      </c>
      <c r="S443" s="47" t="str">
        <f t="shared" si="254"/>
        <v/>
      </c>
      <c r="T443" s="47" t="str">
        <f>IF(AND($BK$7&gt;0,OutputOsiris!$A443&lt;&gt;"9999999"),VLOOKUP(OutputOsiris!A443,$BH$9:$BK$1008,4,FALSE),"")</f>
        <v/>
      </c>
      <c r="U443" s="47" t="str">
        <f t="shared" si="255"/>
        <v/>
      </c>
      <c r="V443" s="47" t="str">
        <f>IF(AND($BP$7&gt;0,OutputOsiris!$A443&lt;&gt;"9999999"),VLOOKUP(OutputOsiris!A443,$BM$9:$BP$1008,4,FALSE),"")</f>
        <v/>
      </c>
      <c r="W443" s="47" t="str">
        <f t="shared" si="256"/>
        <v/>
      </c>
      <c r="X443" s="47" t="str">
        <f>IF(AND($BU$7&gt;0,OutputOsiris!$A443&lt;&gt;"9999999"),VLOOKUP(OutputOsiris!A443,$BR$9:$BU$1008,4,FALSE),"")</f>
        <v/>
      </c>
      <c r="Y443" s="47" t="str">
        <f t="shared" si="257"/>
        <v/>
      </c>
      <c r="Z443" s="47" t="str">
        <f>IF(AND($BZ$7&gt;0,OutputOsiris!$A443&lt;&gt;"9999999"),VLOOKUP(OutputOsiris!A443,$BW$9:$BZ$1008,4,FALSE),"")</f>
        <v/>
      </c>
      <c r="AA443" s="47" t="str">
        <f t="shared" si="258"/>
        <v/>
      </c>
      <c r="AB443" s="47">
        <f t="shared" si="259"/>
        <v>0</v>
      </c>
      <c r="AC443" s="47">
        <f t="shared" si="260"/>
        <v>0</v>
      </c>
      <c r="AD443" s="47" t="str">
        <f t="shared" si="261"/>
        <v/>
      </c>
      <c r="AE443" s="48" t="str">
        <f>IF(ISBLANK(AF443),"",VLOOKUP(AD443,OutputOsiris!$A$9:$A$1008,1,FALSE))</f>
        <v/>
      </c>
      <c r="AF443" s="111"/>
      <c r="AG443" s="78"/>
      <c r="AH443" s="148" t="str">
        <f t="shared" si="235"/>
        <v/>
      </c>
      <c r="AI443" s="47" t="str">
        <f t="shared" si="262"/>
        <v/>
      </c>
      <c r="AJ443" s="48" t="str">
        <f>IF(ISBLANK(AK443),"",VLOOKUP(AI443,OutputOsiris!$A$9:$A$1008,1,FALSE))</f>
        <v/>
      </c>
      <c r="AK443" s="112"/>
      <c r="AL443" s="78"/>
      <c r="AM443" s="148" t="str">
        <f t="shared" si="236"/>
        <v/>
      </c>
      <c r="AN443" s="47" t="str">
        <f t="shared" si="263"/>
        <v/>
      </c>
      <c r="AO443" s="48" t="str">
        <f>IF(ISBLANK(AP443),"",VLOOKUP(AN443,OutputOsiris!$A$9:$A$1008,1,FALSE))</f>
        <v/>
      </c>
      <c r="AP443" s="111"/>
      <c r="AQ443" s="78"/>
      <c r="AR443" s="148" t="str">
        <f t="shared" si="237"/>
        <v/>
      </c>
      <c r="AS443" s="47" t="str">
        <f t="shared" si="264"/>
        <v/>
      </c>
      <c r="AT443" s="48" t="str">
        <f>IF(ISBLANK(AU443),"",VLOOKUP(AS443,OutputOsiris!$A$9:$A$1008,1,FALSE))</f>
        <v/>
      </c>
      <c r="AU443" s="111"/>
      <c r="AV443" s="78"/>
      <c r="AW443" s="148" t="str">
        <f t="shared" si="238"/>
        <v/>
      </c>
      <c r="AX443" s="47" t="str">
        <f t="shared" si="265"/>
        <v/>
      </c>
      <c r="AY443" s="48" t="str">
        <f>IF(ISBLANK(AZ443),"",VLOOKUP(AX443,OutputOsiris!$A$9:$A$1008,1,FALSE))</f>
        <v/>
      </c>
      <c r="AZ443" s="111"/>
      <c r="BA443" s="78"/>
      <c r="BB443" s="148" t="str">
        <f t="shared" si="239"/>
        <v/>
      </c>
      <c r="BC443" s="47" t="str">
        <f t="shared" si="266"/>
        <v/>
      </c>
      <c r="BD443" s="48" t="str">
        <f>IF(ISBLANK(BE443),"",VLOOKUP(BC443,OutputOsiris!$A$9:$A$1008,1,FALSE))</f>
        <v/>
      </c>
      <c r="BE443" s="111"/>
      <c r="BF443" s="78"/>
      <c r="BG443" s="148" t="str">
        <f t="shared" si="240"/>
        <v/>
      </c>
      <c r="BH443" s="47" t="str">
        <f t="shared" si="267"/>
        <v/>
      </c>
      <c r="BI443" s="48" t="str">
        <f>IF(ISBLANK(BJ443),"",VLOOKUP(BH443,OutputOsiris!$A$9:$A$1008,1,FALSE))</f>
        <v/>
      </c>
      <c r="BJ443" s="111"/>
      <c r="BK443" s="78"/>
      <c r="BL443" s="148" t="str">
        <f t="shared" si="241"/>
        <v/>
      </c>
      <c r="BM443" s="47" t="str">
        <f t="shared" si="268"/>
        <v/>
      </c>
      <c r="BN443" s="48" t="str">
        <f>IF(ISBLANK(BO443),"",VLOOKUP(BM443,OutputOsiris!$A$9:$A$1008,1,FALSE))</f>
        <v/>
      </c>
      <c r="BO443" s="111"/>
      <c r="BP443" s="78"/>
      <c r="BQ443" s="148" t="str">
        <f t="shared" si="242"/>
        <v/>
      </c>
      <c r="BR443" s="47" t="str">
        <f t="shared" si="269"/>
        <v/>
      </c>
      <c r="BS443" s="48" t="str">
        <f>IF(ISBLANK(BT443),"",VLOOKUP(BR443,OutputOsiris!$A$9:$A$1008,1,FALSE))</f>
        <v/>
      </c>
      <c r="BT443" s="111"/>
      <c r="BU443" s="78"/>
      <c r="BV443" s="148" t="str">
        <f t="shared" si="243"/>
        <v/>
      </c>
      <c r="BW443" s="47" t="str">
        <f t="shared" si="270"/>
        <v/>
      </c>
      <c r="BX443" s="48" t="str">
        <f>IF(ISBLANK(BY443),"",VLOOKUP(BW443,OutputOsiris!$A$9:$A$1008,1,FALSE))</f>
        <v/>
      </c>
      <c r="BY443" s="111"/>
      <c r="BZ443" s="78"/>
      <c r="CA443" s="148" t="str">
        <f t="shared" si="244"/>
        <v/>
      </c>
    </row>
    <row r="444" spans="1:79" x14ac:dyDescent="0.2">
      <c r="A444" s="47" t="str">
        <f>IF($H$1="Score",IF(OutputOsiris!A444&lt;&gt;"9999999",OutputOsiris!A444,""),"")</f>
        <v/>
      </c>
      <c r="B444" s="76" t="str">
        <f t="shared" si="245"/>
        <v/>
      </c>
      <c r="C444" s="143" t="str">
        <f t="shared" si="246"/>
        <v/>
      </c>
      <c r="D444" s="47" t="str">
        <f>IF($H$1="Cijfer",IF(OutputOsiris!A444&lt;&gt;"9999999",OutputOsiris!A444,""),"")</f>
        <v/>
      </c>
      <c r="E444" s="76" t="str">
        <f t="shared" si="247"/>
        <v/>
      </c>
      <c r="F444" s="143" t="str">
        <f t="shared" si="248"/>
        <v/>
      </c>
      <c r="G444" s="47" t="str">
        <f>IF(ISBLANK(OutputOsiris!B444),"",OutputOsiris!B444)</f>
        <v/>
      </c>
      <c r="H444" s="47">
        <f>IF(AND($AG$7&gt;0,OutputOsiris!$A444&lt;&gt;"9999999"),VLOOKUP(OutputOsiris!A444,$AD$9:$AG$1008,4,FALSE),"")</f>
        <v>0</v>
      </c>
      <c r="I444" s="47">
        <f t="shared" si="249"/>
        <v>0</v>
      </c>
      <c r="J444" s="47">
        <f>IF(AND($AL$7&gt;0,OutputOsiris!$A444&lt;&gt;"9999999"),VLOOKUP(OutputOsiris!A444,$AI$9:$AL$1008,4,FALSE),"")</f>
        <v>0</v>
      </c>
      <c r="K444" s="47">
        <f t="shared" si="250"/>
        <v>0</v>
      </c>
      <c r="L444" s="47" t="str">
        <f>IF(AND($AQ$7&gt;0,OutputOsiris!$A444&lt;&gt;"9999999"),VLOOKUP(OutputOsiris!A444,$AN$9:$AQ$1008,4,FALSE),"")</f>
        <v/>
      </c>
      <c r="M444" s="47" t="str">
        <f t="shared" si="251"/>
        <v/>
      </c>
      <c r="N444" s="47" t="str">
        <f>IF(AND($AV$7&gt;0,OutputOsiris!$A444&lt;&gt;"9999999"),VLOOKUP(OutputOsiris!A444,$AS$9:$AV$1008,4,FALSE),"")</f>
        <v/>
      </c>
      <c r="O444" s="47" t="str">
        <f t="shared" si="252"/>
        <v/>
      </c>
      <c r="P444" s="47" t="str">
        <f>IF(AND($BA$7&gt;0,OutputOsiris!$A444&lt;&gt;"9999999"),VLOOKUP(OutputOsiris!A444,$AX$9:$BA$1008,4,FALSE),"")</f>
        <v/>
      </c>
      <c r="Q444" s="47" t="str">
        <f t="shared" si="253"/>
        <v/>
      </c>
      <c r="R444" s="47" t="str">
        <f>IF(AND($BF$7&gt;0,OutputOsiris!$A444&lt;&gt;"9999999"),VLOOKUP(OutputOsiris!A444,$BC$9:$BF$1008,4,FALSE),"")</f>
        <v/>
      </c>
      <c r="S444" s="47" t="str">
        <f t="shared" si="254"/>
        <v/>
      </c>
      <c r="T444" s="47" t="str">
        <f>IF(AND($BK$7&gt;0,OutputOsiris!$A444&lt;&gt;"9999999"),VLOOKUP(OutputOsiris!A444,$BH$9:$BK$1008,4,FALSE),"")</f>
        <v/>
      </c>
      <c r="U444" s="47" t="str">
        <f t="shared" si="255"/>
        <v/>
      </c>
      <c r="V444" s="47" t="str">
        <f>IF(AND($BP$7&gt;0,OutputOsiris!$A444&lt;&gt;"9999999"),VLOOKUP(OutputOsiris!A444,$BM$9:$BP$1008,4,FALSE),"")</f>
        <v/>
      </c>
      <c r="W444" s="47" t="str">
        <f t="shared" si="256"/>
        <v/>
      </c>
      <c r="X444" s="47" t="str">
        <f>IF(AND($BU$7&gt;0,OutputOsiris!$A444&lt;&gt;"9999999"),VLOOKUP(OutputOsiris!A444,$BR$9:$BU$1008,4,FALSE),"")</f>
        <v/>
      </c>
      <c r="Y444" s="47" t="str">
        <f t="shared" si="257"/>
        <v/>
      </c>
      <c r="Z444" s="47" t="str">
        <f>IF(AND($BZ$7&gt;0,OutputOsiris!$A444&lt;&gt;"9999999"),VLOOKUP(OutputOsiris!A444,$BW$9:$BZ$1008,4,FALSE),"")</f>
        <v/>
      </c>
      <c r="AA444" s="47" t="str">
        <f t="shared" si="258"/>
        <v/>
      </c>
      <c r="AB444" s="47">
        <f t="shared" si="259"/>
        <v>0</v>
      </c>
      <c r="AC444" s="47">
        <f t="shared" si="260"/>
        <v>0</v>
      </c>
      <c r="AD444" s="47" t="str">
        <f t="shared" si="261"/>
        <v/>
      </c>
      <c r="AE444" s="48" t="str">
        <f>IF(ISBLANK(AF444),"",VLOOKUP(AD444,OutputOsiris!$A$9:$A$1008,1,FALSE))</f>
        <v/>
      </c>
      <c r="AF444" s="111"/>
      <c r="AG444" s="78"/>
      <c r="AH444" s="148" t="str">
        <f t="shared" si="235"/>
        <v/>
      </c>
      <c r="AI444" s="47" t="str">
        <f t="shared" si="262"/>
        <v/>
      </c>
      <c r="AJ444" s="48" t="str">
        <f>IF(ISBLANK(AK444),"",VLOOKUP(AI444,OutputOsiris!$A$9:$A$1008,1,FALSE))</f>
        <v/>
      </c>
      <c r="AK444" s="112"/>
      <c r="AL444" s="78"/>
      <c r="AM444" s="148" t="str">
        <f t="shared" si="236"/>
        <v/>
      </c>
      <c r="AN444" s="47" t="str">
        <f t="shared" si="263"/>
        <v/>
      </c>
      <c r="AO444" s="48" t="str">
        <f>IF(ISBLANK(AP444),"",VLOOKUP(AN444,OutputOsiris!$A$9:$A$1008,1,FALSE))</f>
        <v/>
      </c>
      <c r="AP444" s="111"/>
      <c r="AQ444" s="78"/>
      <c r="AR444" s="148" t="str">
        <f t="shared" si="237"/>
        <v/>
      </c>
      <c r="AS444" s="47" t="str">
        <f t="shared" si="264"/>
        <v/>
      </c>
      <c r="AT444" s="48" t="str">
        <f>IF(ISBLANK(AU444),"",VLOOKUP(AS444,OutputOsiris!$A$9:$A$1008,1,FALSE))</f>
        <v/>
      </c>
      <c r="AU444" s="111"/>
      <c r="AV444" s="78"/>
      <c r="AW444" s="148" t="str">
        <f t="shared" si="238"/>
        <v/>
      </c>
      <c r="AX444" s="47" t="str">
        <f t="shared" si="265"/>
        <v/>
      </c>
      <c r="AY444" s="48" t="str">
        <f>IF(ISBLANK(AZ444),"",VLOOKUP(AX444,OutputOsiris!$A$9:$A$1008,1,FALSE))</f>
        <v/>
      </c>
      <c r="AZ444" s="111"/>
      <c r="BA444" s="78"/>
      <c r="BB444" s="148" t="str">
        <f t="shared" si="239"/>
        <v/>
      </c>
      <c r="BC444" s="47" t="str">
        <f t="shared" si="266"/>
        <v/>
      </c>
      <c r="BD444" s="48" t="str">
        <f>IF(ISBLANK(BE444),"",VLOOKUP(BC444,OutputOsiris!$A$9:$A$1008,1,FALSE))</f>
        <v/>
      </c>
      <c r="BE444" s="111"/>
      <c r="BF444" s="78"/>
      <c r="BG444" s="148" t="str">
        <f t="shared" si="240"/>
        <v/>
      </c>
      <c r="BH444" s="47" t="str">
        <f t="shared" si="267"/>
        <v/>
      </c>
      <c r="BI444" s="48" t="str">
        <f>IF(ISBLANK(BJ444),"",VLOOKUP(BH444,OutputOsiris!$A$9:$A$1008,1,FALSE))</f>
        <v/>
      </c>
      <c r="BJ444" s="111"/>
      <c r="BK444" s="78"/>
      <c r="BL444" s="148" t="str">
        <f t="shared" si="241"/>
        <v/>
      </c>
      <c r="BM444" s="47" t="str">
        <f t="shared" si="268"/>
        <v/>
      </c>
      <c r="BN444" s="48" t="str">
        <f>IF(ISBLANK(BO444),"",VLOOKUP(BM444,OutputOsiris!$A$9:$A$1008,1,FALSE))</f>
        <v/>
      </c>
      <c r="BO444" s="111"/>
      <c r="BP444" s="78"/>
      <c r="BQ444" s="148" t="str">
        <f t="shared" si="242"/>
        <v/>
      </c>
      <c r="BR444" s="47" t="str">
        <f t="shared" si="269"/>
        <v/>
      </c>
      <c r="BS444" s="48" t="str">
        <f>IF(ISBLANK(BT444),"",VLOOKUP(BR444,OutputOsiris!$A$9:$A$1008,1,FALSE))</f>
        <v/>
      </c>
      <c r="BT444" s="111"/>
      <c r="BU444" s="78"/>
      <c r="BV444" s="148" t="str">
        <f t="shared" si="243"/>
        <v/>
      </c>
      <c r="BW444" s="47" t="str">
        <f t="shared" si="270"/>
        <v/>
      </c>
      <c r="BX444" s="48" t="str">
        <f>IF(ISBLANK(BY444),"",VLOOKUP(BW444,OutputOsiris!$A$9:$A$1008,1,FALSE))</f>
        <v/>
      </c>
      <c r="BY444" s="111"/>
      <c r="BZ444" s="78"/>
      <c r="CA444" s="148" t="str">
        <f t="shared" si="244"/>
        <v/>
      </c>
    </row>
    <row r="445" spans="1:79" x14ac:dyDescent="0.2">
      <c r="A445" s="47" t="str">
        <f>IF($H$1="Score",IF(OutputOsiris!A445&lt;&gt;"9999999",OutputOsiris!A445,""),"")</f>
        <v/>
      </c>
      <c r="B445" s="76" t="str">
        <f t="shared" si="245"/>
        <v/>
      </c>
      <c r="C445" s="143" t="str">
        <f t="shared" si="246"/>
        <v/>
      </c>
      <c r="D445" s="47" t="str">
        <f>IF($H$1="Cijfer",IF(OutputOsiris!A445&lt;&gt;"9999999",OutputOsiris!A445,""),"")</f>
        <v/>
      </c>
      <c r="E445" s="76" t="str">
        <f t="shared" si="247"/>
        <v/>
      </c>
      <c r="F445" s="143" t="str">
        <f t="shared" si="248"/>
        <v/>
      </c>
      <c r="G445" s="47" t="str">
        <f>IF(ISBLANK(OutputOsiris!B445),"",OutputOsiris!B445)</f>
        <v/>
      </c>
      <c r="H445" s="47">
        <f>IF(AND($AG$7&gt;0,OutputOsiris!$A445&lt;&gt;"9999999"),VLOOKUP(OutputOsiris!A445,$AD$9:$AG$1008,4,FALSE),"")</f>
        <v>0</v>
      </c>
      <c r="I445" s="47">
        <f t="shared" si="249"/>
        <v>0</v>
      </c>
      <c r="J445" s="47">
        <f>IF(AND($AL$7&gt;0,OutputOsiris!$A445&lt;&gt;"9999999"),VLOOKUP(OutputOsiris!A445,$AI$9:$AL$1008,4,FALSE),"")</f>
        <v>0</v>
      </c>
      <c r="K445" s="47">
        <f t="shared" si="250"/>
        <v>0</v>
      </c>
      <c r="L445" s="47" t="str">
        <f>IF(AND($AQ$7&gt;0,OutputOsiris!$A445&lt;&gt;"9999999"),VLOOKUP(OutputOsiris!A445,$AN$9:$AQ$1008,4,FALSE),"")</f>
        <v/>
      </c>
      <c r="M445" s="47" t="str">
        <f t="shared" si="251"/>
        <v/>
      </c>
      <c r="N445" s="47" t="str">
        <f>IF(AND($AV$7&gt;0,OutputOsiris!$A445&lt;&gt;"9999999"),VLOOKUP(OutputOsiris!A445,$AS$9:$AV$1008,4,FALSE),"")</f>
        <v/>
      </c>
      <c r="O445" s="47" t="str">
        <f t="shared" si="252"/>
        <v/>
      </c>
      <c r="P445" s="47" t="str">
        <f>IF(AND($BA$7&gt;0,OutputOsiris!$A445&lt;&gt;"9999999"),VLOOKUP(OutputOsiris!A445,$AX$9:$BA$1008,4,FALSE),"")</f>
        <v/>
      </c>
      <c r="Q445" s="47" t="str">
        <f t="shared" si="253"/>
        <v/>
      </c>
      <c r="R445" s="47" t="str">
        <f>IF(AND($BF$7&gt;0,OutputOsiris!$A445&lt;&gt;"9999999"),VLOOKUP(OutputOsiris!A445,$BC$9:$BF$1008,4,FALSE),"")</f>
        <v/>
      </c>
      <c r="S445" s="47" t="str">
        <f t="shared" si="254"/>
        <v/>
      </c>
      <c r="T445" s="47" t="str">
        <f>IF(AND($BK$7&gt;0,OutputOsiris!$A445&lt;&gt;"9999999"),VLOOKUP(OutputOsiris!A445,$BH$9:$BK$1008,4,FALSE),"")</f>
        <v/>
      </c>
      <c r="U445" s="47" t="str">
        <f t="shared" si="255"/>
        <v/>
      </c>
      <c r="V445" s="47" t="str">
        <f>IF(AND($BP$7&gt;0,OutputOsiris!$A445&lt;&gt;"9999999"),VLOOKUP(OutputOsiris!A445,$BM$9:$BP$1008,4,FALSE),"")</f>
        <v/>
      </c>
      <c r="W445" s="47" t="str">
        <f t="shared" si="256"/>
        <v/>
      </c>
      <c r="X445" s="47" t="str">
        <f>IF(AND($BU$7&gt;0,OutputOsiris!$A445&lt;&gt;"9999999"),VLOOKUP(OutputOsiris!A445,$BR$9:$BU$1008,4,FALSE),"")</f>
        <v/>
      </c>
      <c r="Y445" s="47" t="str">
        <f t="shared" si="257"/>
        <v/>
      </c>
      <c r="Z445" s="47" t="str">
        <f>IF(AND($BZ$7&gt;0,OutputOsiris!$A445&lt;&gt;"9999999"),VLOOKUP(OutputOsiris!A445,$BW$9:$BZ$1008,4,FALSE),"")</f>
        <v/>
      </c>
      <c r="AA445" s="47" t="str">
        <f t="shared" si="258"/>
        <v/>
      </c>
      <c r="AB445" s="47">
        <f t="shared" si="259"/>
        <v>0</v>
      </c>
      <c r="AC445" s="47">
        <f t="shared" si="260"/>
        <v>0</v>
      </c>
      <c r="AD445" s="47" t="str">
        <f t="shared" si="261"/>
        <v/>
      </c>
      <c r="AE445" s="48" t="str">
        <f>IF(ISBLANK(AF445),"",VLOOKUP(AD445,OutputOsiris!$A$9:$A$1008,1,FALSE))</f>
        <v/>
      </c>
      <c r="AF445" s="111"/>
      <c r="AG445" s="78"/>
      <c r="AH445" s="148" t="str">
        <f t="shared" si="235"/>
        <v/>
      </c>
      <c r="AI445" s="47" t="str">
        <f t="shared" si="262"/>
        <v/>
      </c>
      <c r="AJ445" s="48" t="str">
        <f>IF(ISBLANK(AK445),"",VLOOKUP(AI445,OutputOsiris!$A$9:$A$1008,1,FALSE))</f>
        <v/>
      </c>
      <c r="AK445" s="112"/>
      <c r="AL445" s="78"/>
      <c r="AM445" s="148" t="str">
        <f t="shared" si="236"/>
        <v/>
      </c>
      <c r="AN445" s="47" t="str">
        <f t="shared" si="263"/>
        <v/>
      </c>
      <c r="AO445" s="48" t="str">
        <f>IF(ISBLANK(AP445),"",VLOOKUP(AN445,OutputOsiris!$A$9:$A$1008,1,FALSE))</f>
        <v/>
      </c>
      <c r="AP445" s="111"/>
      <c r="AQ445" s="78"/>
      <c r="AR445" s="148" t="str">
        <f t="shared" si="237"/>
        <v/>
      </c>
      <c r="AS445" s="47" t="str">
        <f t="shared" si="264"/>
        <v/>
      </c>
      <c r="AT445" s="48" t="str">
        <f>IF(ISBLANK(AU445),"",VLOOKUP(AS445,OutputOsiris!$A$9:$A$1008,1,FALSE))</f>
        <v/>
      </c>
      <c r="AU445" s="111"/>
      <c r="AV445" s="78"/>
      <c r="AW445" s="148" t="str">
        <f t="shared" si="238"/>
        <v/>
      </c>
      <c r="AX445" s="47" t="str">
        <f t="shared" si="265"/>
        <v/>
      </c>
      <c r="AY445" s="48" t="str">
        <f>IF(ISBLANK(AZ445),"",VLOOKUP(AX445,OutputOsiris!$A$9:$A$1008,1,FALSE))</f>
        <v/>
      </c>
      <c r="AZ445" s="111"/>
      <c r="BA445" s="78"/>
      <c r="BB445" s="148" t="str">
        <f t="shared" si="239"/>
        <v/>
      </c>
      <c r="BC445" s="47" t="str">
        <f t="shared" si="266"/>
        <v/>
      </c>
      <c r="BD445" s="48" t="str">
        <f>IF(ISBLANK(BE445),"",VLOOKUP(BC445,OutputOsiris!$A$9:$A$1008,1,FALSE))</f>
        <v/>
      </c>
      <c r="BE445" s="111"/>
      <c r="BF445" s="78"/>
      <c r="BG445" s="148" t="str">
        <f t="shared" si="240"/>
        <v/>
      </c>
      <c r="BH445" s="47" t="str">
        <f t="shared" si="267"/>
        <v/>
      </c>
      <c r="BI445" s="48" t="str">
        <f>IF(ISBLANK(BJ445),"",VLOOKUP(BH445,OutputOsiris!$A$9:$A$1008,1,FALSE))</f>
        <v/>
      </c>
      <c r="BJ445" s="111"/>
      <c r="BK445" s="78"/>
      <c r="BL445" s="148" t="str">
        <f t="shared" si="241"/>
        <v/>
      </c>
      <c r="BM445" s="47" t="str">
        <f t="shared" si="268"/>
        <v/>
      </c>
      <c r="BN445" s="48" t="str">
        <f>IF(ISBLANK(BO445),"",VLOOKUP(BM445,OutputOsiris!$A$9:$A$1008,1,FALSE))</f>
        <v/>
      </c>
      <c r="BO445" s="111"/>
      <c r="BP445" s="78"/>
      <c r="BQ445" s="148" t="str">
        <f t="shared" si="242"/>
        <v/>
      </c>
      <c r="BR445" s="47" t="str">
        <f t="shared" si="269"/>
        <v/>
      </c>
      <c r="BS445" s="48" t="str">
        <f>IF(ISBLANK(BT445),"",VLOOKUP(BR445,OutputOsiris!$A$9:$A$1008,1,FALSE))</f>
        <v/>
      </c>
      <c r="BT445" s="111"/>
      <c r="BU445" s="78"/>
      <c r="BV445" s="148" t="str">
        <f t="shared" si="243"/>
        <v/>
      </c>
      <c r="BW445" s="47" t="str">
        <f t="shared" si="270"/>
        <v/>
      </c>
      <c r="BX445" s="48" t="str">
        <f>IF(ISBLANK(BY445),"",VLOOKUP(BW445,OutputOsiris!$A$9:$A$1008,1,FALSE))</f>
        <v/>
      </c>
      <c r="BY445" s="111"/>
      <c r="BZ445" s="78"/>
      <c r="CA445" s="148" t="str">
        <f t="shared" si="244"/>
        <v/>
      </c>
    </row>
    <row r="446" spans="1:79" x14ac:dyDescent="0.2">
      <c r="A446" s="47" t="str">
        <f>IF($H$1="Score",IF(OutputOsiris!A446&lt;&gt;"9999999",OutputOsiris!A446,""),"")</f>
        <v/>
      </c>
      <c r="B446" s="76" t="str">
        <f t="shared" si="245"/>
        <v/>
      </c>
      <c r="C446" s="143" t="str">
        <f t="shared" si="246"/>
        <v/>
      </c>
      <c r="D446" s="47" t="str">
        <f>IF($H$1="Cijfer",IF(OutputOsiris!A446&lt;&gt;"9999999",OutputOsiris!A446,""),"")</f>
        <v/>
      </c>
      <c r="E446" s="76" t="str">
        <f t="shared" si="247"/>
        <v/>
      </c>
      <c r="F446" s="143" t="str">
        <f t="shared" si="248"/>
        <v/>
      </c>
      <c r="G446" s="47" t="str">
        <f>IF(ISBLANK(OutputOsiris!B446),"",OutputOsiris!B446)</f>
        <v/>
      </c>
      <c r="H446" s="47">
        <f>IF(AND($AG$7&gt;0,OutputOsiris!$A446&lt;&gt;"9999999"),VLOOKUP(OutputOsiris!A446,$AD$9:$AG$1008,4,FALSE),"")</f>
        <v>0</v>
      </c>
      <c r="I446" s="47">
        <f t="shared" si="249"/>
        <v>0</v>
      </c>
      <c r="J446" s="47">
        <f>IF(AND($AL$7&gt;0,OutputOsiris!$A446&lt;&gt;"9999999"),VLOOKUP(OutputOsiris!A446,$AI$9:$AL$1008,4,FALSE),"")</f>
        <v>0</v>
      </c>
      <c r="K446" s="47">
        <f t="shared" si="250"/>
        <v>0</v>
      </c>
      <c r="L446" s="47" t="str">
        <f>IF(AND($AQ$7&gt;0,OutputOsiris!$A446&lt;&gt;"9999999"),VLOOKUP(OutputOsiris!A446,$AN$9:$AQ$1008,4,FALSE),"")</f>
        <v/>
      </c>
      <c r="M446" s="47" t="str">
        <f t="shared" si="251"/>
        <v/>
      </c>
      <c r="N446" s="47" t="str">
        <f>IF(AND($AV$7&gt;0,OutputOsiris!$A446&lt;&gt;"9999999"),VLOOKUP(OutputOsiris!A446,$AS$9:$AV$1008,4,FALSE),"")</f>
        <v/>
      </c>
      <c r="O446" s="47" t="str">
        <f t="shared" si="252"/>
        <v/>
      </c>
      <c r="P446" s="47" t="str">
        <f>IF(AND($BA$7&gt;0,OutputOsiris!$A446&lt;&gt;"9999999"),VLOOKUP(OutputOsiris!A446,$AX$9:$BA$1008,4,FALSE),"")</f>
        <v/>
      </c>
      <c r="Q446" s="47" t="str">
        <f t="shared" si="253"/>
        <v/>
      </c>
      <c r="R446" s="47" t="str">
        <f>IF(AND($BF$7&gt;0,OutputOsiris!$A446&lt;&gt;"9999999"),VLOOKUP(OutputOsiris!A446,$BC$9:$BF$1008,4,FALSE),"")</f>
        <v/>
      </c>
      <c r="S446" s="47" t="str">
        <f t="shared" si="254"/>
        <v/>
      </c>
      <c r="T446" s="47" t="str">
        <f>IF(AND($BK$7&gt;0,OutputOsiris!$A446&lt;&gt;"9999999"),VLOOKUP(OutputOsiris!A446,$BH$9:$BK$1008,4,FALSE),"")</f>
        <v/>
      </c>
      <c r="U446" s="47" t="str">
        <f t="shared" si="255"/>
        <v/>
      </c>
      <c r="V446" s="47" t="str">
        <f>IF(AND($BP$7&gt;0,OutputOsiris!$A446&lt;&gt;"9999999"),VLOOKUP(OutputOsiris!A446,$BM$9:$BP$1008,4,FALSE),"")</f>
        <v/>
      </c>
      <c r="W446" s="47" t="str">
        <f t="shared" si="256"/>
        <v/>
      </c>
      <c r="X446" s="47" t="str">
        <f>IF(AND($BU$7&gt;0,OutputOsiris!$A446&lt;&gt;"9999999"),VLOOKUP(OutputOsiris!A446,$BR$9:$BU$1008,4,FALSE),"")</f>
        <v/>
      </c>
      <c r="Y446" s="47" t="str">
        <f t="shared" si="257"/>
        <v/>
      </c>
      <c r="Z446" s="47" t="str">
        <f>IF(AND($BZ$7&gt;0,OutputOsiris!$A446&lt;&gt;"9999999"),VLOOKUP(OutputOsiris!A446,$BW$9:$BZ$1008,4,FALSE),"")</f>
        <v/>
      </c>
      <c r="AA446" s="47" t="str">
        <f t="shared" si="258"/>
        <v/>
      </c>
      <c r="AB446" s="47">
        <f t="shared" si="259"/>
        <v>0</v>
      </c>
      <c r="AC446" s="47">
        <f t="shared" si="260"/>
        <v>0</v>
      </c>
      <c r="AD446" s="47" t="str">
        <f t="shared" si="261"/>
        <v/>
      </c>
      <c r="AE446" s="48" t="str">
        <f>IF(ISBLANK(AF446),"",VLOOKUP(AD446,OutputOsiris!$A$9:$A$1008,1,FALSE))</f>
        <v/>
      </c>
      <c r="AF446" s="111"/>
      <c r="AG446" s="78"/>
      <c r="AH446" s="148" t="str">
        <f t="shared" si="235"/>
        <v/>
      </c>
      <c r="AI446" s="47" t="str">
        <f t="shared" si="262"/>
        <v/>
      </c>
      <c r="AJ446" s="48" t="str">
        <f>IF(ISBLANK(AK446),"",VLOOKUP(AI446,OutputOsiris!$A$9:$A$1008,1,FALSE))</f>
        <v/>
      </c>
      <c r="AK446" s="112"/>
      <c r="AL446" s="78"/>
      <c r="AM446" s="148" t="str">
        <f t="shared" si="236"/>
        <v/>
      </c>
      <c r="AN446" s="47" t="str">
        <f t="shared" si="263"/>
        <v/>
      </c>
      <c r="AO446" s="48" t="str">
        <f>IF(ISBLANK(AP446),"",VLOOKUP(AN446,OutputOsiris!$A$9:$A$1008,1,FALSE))</f>
        <v/>
      </c>
      <c r="AP446" s="111"/>
      <c r="AQ446" s="78"/>
      <c r="AR446" s="148" t="str">
        <f t="shared" si="237"/>
        <v/>
      </c>
      <c r="AS446" s="47" t="str">
        <f t="shared" si="264"/>
        <v/>
      </c>
      <c r="AT446" s="48" t="str">
        <f>IF(ISBLANK(AU446),"",VLOOKUP(AS446,OutputOsiris!$A$9:$A$1008,1,FALSE))</f>
        <v/>
      </c>
      <c r="AU446" s="111"/>
      <c r="AV446" s="78"/>
      <c r="AW446" s="148" t="str">
        <f t="shared" si="238"/>
        <v/>
      </c>
      <c r="AX446" s="47" t="str">
        <f t="shared" si="265"/>
        <v/>
      </c>
      <c r="AY446" s="48" t="str">
        <f>IF(ISBLANK(AZ446),"",VLOOKUP(AX446,OutputOsiris!$A$9:$A$1008,1,FALSE))</f>
        <v/>
      </c>
      <c r="AZ446" s="111"/>
      <c r="BA446" s="78"/>
      <c r="BB446" s="148" t="str">
        <f t="shared" si="239"/>
        <v/>
      </c>
      <c r="BC446" s="47" t="str">
        <f t="shared" si="266"/>
        <v/>
      </c>
      <c r="BD446" s="48" t="str">
        <f>IF(ISBLANK(BE446),"",VLOOKUP(BC446,OutputOsiris!$A$9:$A$1008,1,FALSE))</f>
        <v/>
      </c>
      <c r="BE446" s="111"/>
      <c r="BF446" s="78"/>
      <c r="BG446" s="148" t="str">
        <f t="shared" si="240"/>
        <v/>
      </c>
      <c r="BH446" s="47" t="str">
        <f t="shared" si="267"/>
        <v/>
      </c>
      <c r="BI446" s="48" t="str">
        <f>IF(ISBLANK(BJ446),"",VLOOKUP(BH446,OutputOsiris!$A$9:$A$1008,1,FALSE))</f>
        <v/>
      </c>
      <c r="BJ446" s="111"/>
      <c r="BK446" s="78"/>
      <c r="BL446" s="148" t="str">
        <f t="shared" si="241"/>
        <v/>
      </c>
      <c r="BM446" s="47" t="str">
        <f t="shared" si="268"/>
        <v/>
      </c>
      <c r="BN446" s="48" t="str">
        <f>IF(ISBLANK(BO446),"",VLOOKUP(BM446,OutputOsiris!$A$9:$A$1008,1,FALSE))</f>
        <v/>
      </c>
      <c r="BO446" s="111"/>
      <c r="BP446" s="78"/>
      <c r="BQ446" s="148" t="str">
        <f t="shared" si="242"/>
        <v/>
      </c>
      <c r="BR446" s="47" t="str">
        <f t="shared" si="269"/>
        <v/>
      </c>
      <c r="BS446" s="48" t="str">
        <f>IF(ISBLANK(BT446),"",VLOOKUP(BR446,OutputOsiris!$A$9:$A$1008,1,FALSE))</f>
        <v/>
      </c>
      <c r="BT446" s="111"/>
      <c r="BU446" s="78"/>
      <c r="BV446" s="148" t="str">
        <f t="shared" si="243"/>
        <v/>
      </c>
      <c r="BW446" s="47" t="str">
        <f t="shared" si="270"/>
        <v/>
      </c>
      <c r="BX446" s="48" t="str">
        <f>IF(ISBLANK(BY446),"",VLOOKUP(BW446,OutputOsiris!$A$9:$A$1008,1,FALSE))</f>
        <v/>
      </c>
      <c r="BY446" s="111"/>
      <c r="BZ446" s="78"/>
      <c r="CA446" s="148" t="str">
        <f t="shared" si="244"/>
        <v/>
      </c>
    </row>
    <row r="447" spans="1:79" x14ac:dyDescent="0.2">
      <c r="A447" s="47" t="str">
        <f>IF($H$1="Score",IF(OutputOsiris!A447&lt;&gt;"9999999",OutputOsiris!A447,""),"")</f>
        <v/>
      </c>
      <c r="B447" s="76" t="str">
        <f t="shared" si="245"/>
        <v/>
      </c>
      <c r="C447" s="143" t="str">
        <f t="shared" si="246"/>
        <v/>
      </c>
      <c r="D447" s="47" t="str">
        <f>IF($H$1="Cijfer",IF(OutputOsiris!A447&lt;&gt;"9999999",OutputOsiris!A447,""),"")</f>
        <v/>
      </c>
      <c r="E447" s="76" t="str">
        <f t="shared" si="247"/>
        <v/>
      </c>
      <c r="F447" s="143" t="str">
        <f t="shared" si="248"/>
        <v/>
      </c>
      <c r="G447" s="47" t="str">
        <f>IF(ISBLANK(OutputOsiris!B447),"",OutputOsiris!B447)</f>
        <v/>
      </c>
      <c r="H447" s="47">
        <f>IF(AND($AG$7&gt;0,OutputOsiris!$A447&lt;&gt;"9999999"),VLOOKUP(OutputOsiris!A447,$AD$9:$AG$1008,4,FALSE),"")</f>
        <v>0</v>
      </c>
      <c r="I447" s="47">
        <f t="shared" si="249"/>
        <v>0</v>
      </c>
      <c r="J447" s="47">
        <f>IF(AND($AL$7&gt;0,OutputOsiris!$A447&lt;&gt;"9999999"),VLOOKUP(OutputOsiris!A447,$AI$9:$AL$1008,4,FALSE),"")</f>
        <v>0</v>
      </c>
      <c r="K447" s="47">
        <f t="shared" si="250"/>
        <v>0</v>
      </c>
      <c r="L447" s="47" t="str">
        <f>IF(AND($AQ$7&gt;0,OutputOsiris!$A447&lt;&gt;"9999999"),VLOOKUP(OutputOsiris!A447,$AN$9:$AQ$1008,4,FALSE),"")</f>
        <v/>
      </c>
      <c r="M447" s="47" t="str">
        <f t="shared" si="251"/>
        <v/>
      </c>
      <c r="N447" s="47" t="str">
        <f>IF(AND($AV$7&gt;0,OutputOsiris!$A447&lt;&gt;"9999999"),VLOOKUP(OutputOsiris!A447,$AS$9:$AV$1008,4,FALSE),"")</f>
        <v/>
      </c>
      <c r="O447" s="47" t="str">
        <f t="shared" si="252"/>
        <v/>
      </c>
      <c r="P447" s="47" t="str">
        <f>IF(AND($BA$7&gt;0,OutputOsiris!$A447&lt;&gt;"9999999"),VLOOKUP(OutputOsiris!A447,$AX$9:$BA$1008,4,FALSE),"")</f>
        <v/>
      </c>
      <c r="Q447" s="47" t="str">
        <f t="shared" si="253"/>
        <v/>
      </c>
      <c r="R447" s="47" t="str">
        <f>IF(AND($BF$7&gt;0,OutputOsiris!$A447&lt;&gt;"9999999"),VLOOKUP(OutputOsiris!A447,$BC$9:$BF$1008,4,FALSE),"")</f>
        <v/>
      </c>
      <c r="S447" s="47" t="str">
        <f t="shared" si="254"/>
        <v/>
      </c>
      <c r="T447" s="47" t="str">
        <f>IF(AND($BK$7&gt;0,OutputOsiris!$A447&lt;&gt;"9999999"),VLOOKUP(OutputOsiris!A447,$BH$9:$BK$1008,4,FALSE),"")</f>
        <v/>
      </c>
      <c r="U447" s="47" t="str">
        <f t="shared" si="255"/>
        <v/>
      </c>
      <c r="V447" s="47" t="str">
        <f>IF(AND($BP$7&gt;0,OutputOsiris!$A447&lt;&gt;"9999999"),VLOOKUP(OutputOsiris!A447,$BM$9:$BP$1008,4,FALSE),"")</f>
        <v/>
      </c>
      <c r="W447" s="47" t="str">
        <f t="shared" si="256"/>
        <v/>
      </c>
      <c r="X447" s="47" t="str">
        <f>IF(AND($BU$7&gt;0,OutputOsiris!$A447&lt;&gt;"9999999"),VLOOKUP(OutputOsiris!A447,$BR$9:$BU$1008,4,FALSE),"")</f>
        <v/>
      </c>
      <c r="Y447" s="47" t="str">
        <f t="shared" si="257"/>
        <v/>
      </c>
      <c r="Z447" s="47" t="str">
        <f>IF(AND($BZ$7&gt;0,OutputOsiris!$A447&lt;&gt;"9999999"),VLOOKUP(OutputOsiris!A447,$BW$9:$BZ$1008,4,FALSE),"")</f>
        <v/>
      </c>
      <c r="AA447" s="47" t="str">
        <f t="shared" si="258"/>
        <v/>
      </c>
      <c r="AB447" s="47">
        <f t="shared" si="259"/>
        <v>0</v>
      </c>
      <c r="AC447" s="47">
        <f t="shared" si="260"/>
        <v>0</v>
      </c>
      <c r="AD447" s="47" t="str">
        <f t="shared" si="261"/>
        <v/>
      </c>
      <c r="AE447" s="48" t="str">
        <f>IF(ISBLANK(AF447),"",VLOOKUP(AD447,OutputOsiris!$A$9:$A$1008,1,FALSE))</f>
        <v/>
      </c>
      <c r="AF447" s="111"/>
      <c r="AG447" s="78"/>
      <c r="AH447" s="148" t="str">
        <f t="shared" si="235"/>
        <v/>
      </c>
      <c r="AI447" s="47" t="str">
        <f t="shared" si="262"/>
        <v/>
      </c>
      <c r="AJ447" s="48" t="str">
        <f>IF(ISBLANK(AK447),"",VLOOKUP(AI447,OutputOsiris!$A$9:$A$1008,1,FALSE))</f>
        <v/>
      </c>
      <c r="AK447" s="112"/>
      <c r="AL447" s="78"/>
      <c r="AM447" s="148" t="str">
        <f t="shared" si="236"/>
        <v/>
      </c>
      <c r="AN447" s="47" t="str">
        <f t="shared" si="263"/>
        <v/>
      </c>
      <c r="AO447" s="48" t="str">
        <f>IF(ISBLANK(AP447),"",VLOOKUP(AN447,OutputOsiris!$A$9:$A$1008,1,FALSE))</f>
        <v/>
      </c>
      <c r="AP447" s="111"/>
      <c r="AQ447" s="78"/>
      <c r="AR447" s="148" t="str">
        <f t="shared" si="237"/>
        <v/>
      </c>
      <c r="AS447" s="47" t="str">
        <f t="shared" si="264"/>
        <v/>
      </c>
      <c r="AT447" s="48" t="str">
        <f>IF(ISBLANK(AU447),"",VLOOKUP(AS447,OutputOsiris!$A$9:$A$1008,1,FALSE))</f>
        <v/>
      </c>
      <c r="AU447" s="111"/>
      <c r="AV447" s="78"/>
      <c r="AW447" s="148" t="str">
        <f t="shared" si="238"/>
        <v/>
      </c>
      <c r="AX447" s="47" t="str">
        <f t="shared" si="265"/>
        <v/>
      </c>
      <c r="AY447" s="48" t="str">
        <f>IF(ISBLANK(AZ447),"",VLOOKUP(AX447,OutputOsiris!$A$9:$A$1008,1,FALSE))</f>
        <v/>
      </c>
      <c r="AZ447" s="111"/>
      <c r="BA447" s="78"/>
      <c r="BB447" s="148" t="str">
        <f t="shared" si="239"/>
        <v/>
      </c>
      <c r="BC447" s="47" t="str">
        <f t="shared" si="266"/>
        <v/>
      </c>
      <c r="BD447" s="48" t="str">
        <f>IF(ISBLANK(BE447),"",VLOOKUP(BC447,OutputOsiris!$A$9:$A$1008,1,FALSE))</f>
        <v/>
      </c>
      <c r="BE447" s="111"/>
      <c r="BF447" s="78"/>
      <c r="BG447" s="148" t="str">
        <f t="shared" si="240"/>
        <v/>
      </c>
      <c r="BH447" s="47" t="str">
        <f t="shared" si="267"/>
        <v/>
      </c>
      <c r="BI447" s="48" t="str">
        <f>IF(ISBLANK(BJ447),"",VLOOKUP(BH447,OutputOsiris!$A$9:$A$1008,1,FALSE))</f>
        <v/>
      </c>
      <c r="BJ447" s="111"/>
      <c r="BK447" s="78"/>
      <c r="BL447" s="148" t="str">
        <f t="shared" si="241"/>
        <v/>
      </c>
      <c r="BM447" s="47" t="str">
        <f t="shared" si="268"/>
        <v/>
      </c>
      <c r="BN447" s="48" t="str">
        <f>IF(ISBLANK(BO447),"",VLOOKUP(BM447,OutputOsiris!$A$9:$A$1008,1,FALSE))</f>
        <v/>
      </c>
      <c r="BO447" s="111"/>
      <c r="BP447" s="78"/>
      <c r="BQ447" s="148" t="str">
        <f t="shared" si="242"/>
        <v/>
      </c>
      <c r="BR447" s="47" t="str">
        <f t="shared" si="269"/>
        <v/>
      </c>
      <c r="BS447" s="48" t="str">
        <f>IF(ISBLANK(BT447),"",VLOOKUP(BR447,OutputOsiris!$A$9:$A$1008,1,FALSE))</f>
        <v/>
      </c>
      <c r="BT447" s="111"/>
      <c r="BU447" s="78"/>
      <c r="BV447" s="148" t="str">
        <f t="shared" si="243"/>
        <v/>
      </c>
      <c r="BW447" s="47" t="str">
        <f t="shared" si="270"/>
        <v/>
      </c>
      <c r="BX447" s="48" t="str">
        <f>IF(ISBLANK(BY447),"",VLOOKUP(BW447,OutputOsiris!$A$9:$A$1008,1,FALSE))</f>
        <v/>
      </c>
      <c r="BY447" s="111"/>
      <c r="BZ447" s="78"/>
      <c r="CA447" s="148" t="str">
        <f t="shared" si="244"/>
        <v/>
      </c>
    </row>
    <row r="448" spans="1:79" x14ac:dyDescent="0.2">
      <c r="A448" s="47" t="str">
        <f>IF($H$1="Score",IF(OutputOsiris!A448&lt;&gt;"9999999",OutputOsiris!A448,""),"")</f>
        <v/>
      </c>
      <c r="B448" s="76" t="str">
        <f t="shared" si="245"/>
        <v/>
      </c>
      <c r="C448" s="143" t="str">
        <f t="shared" si="246"/>
        <v/>
      </c>
      <c r="D448" s="47" t="str">
        <f>IF($H$1="Cijfer",IF(OutputOsiris!A448&lt;&gt;"9999999",OutputOsiris!A448,""),"")</f>
        <v/>
      </c>
      <c r="E448" s="76" t="str">
        <f t="shared" si="247"/>
        <v/>
      </c>
      <c r="F448" s="143" t="str">
        <f t="shared" si="248"/>
        <v/>
      </c>
      <c r="G448" s="47" t="str">
        <f>IF(ISBLANK(OutputOsiris!B448),"",OutputOsiris!B448)</f>
        <v/>
      </c>
      <c r="H448" s="47">
        <f>IF(AND($AG$7&gt;0,OutputOsiris!$A448&lt;&gt;"9999999"),VLOOKUP(OutputOsiris!A448,$AD$9:$AG$1008,4,FALSE),"")</f>
        <v>0</v>
      </c>
      <c r="I448" s="47">
        <f t="shared" si="249"/>
        <v>0</v>
      </c>
      <c r="J448" s="47">
        <f>IF(AND($AL$7&gt;0,OutputOsiris!$A448&lt;&gt;"9999999"),VLOOKUP(OutputOsiris!A448,$AI$9:$AL$1008,4,FALSE),"")</f>
        <v>0</v>
      </c>
      <c r="K448" s="47">
        <f t="shared" si="250"/>
        <v>0</v>
      </c>
      <c r="L448" s="47" t="str">
        <f>IF(AND($AQ$7&gt;0,OutputOsiris!$A448&lt;&gt;"9999999"),VLOOKUP(OutputOsiris!A448,$AN$9:$AQ$1008,4,FALSE),"")</f>
        <v/>
      </c>
      <c r="M448" s="47" t="str">
        <f t="shared" si="251"/>
        <v/>
      </c>
      <c r="N448" s="47" t="str">
        <f>IF(AND($AV$7&gt;0,OutputOsiris!$A448&lt;&gt;"9999999"),VLOOKUP(OutputOsiris!A448,$AS$9:$AV$1008,4,FALSE),"")</f>
        <v/>
      </c>
      <c r="O448" s="47" t="str">
        <f t="shared" si="252"/>
        <v/>
      </c>
      <c r="P448" s="47" t="str">
        <f>IF(AND($BA$7&gt;0,OutputOsiris!$A448&lt;&gt;"9999999"),VLOOKUP(OutputOsiris!A448,$AX$9:$BA$1008,4,FALSE),"")</f>
        <v/>
      </c>
      <c r="Q448" s="47" t="str">
        <f t="shared" si="253"/>
        <v/>
      </c>
      <c r="R448" s="47" t="str">
        <f>IF(AND($BF$7&gt;0,OutputOsiris!$A448&lt;&gt;"9999999"),VLOOKUP(OutputOsiris!A448,$BC$9:$BF$1008,4,FALSE),"")</f>
        <v/>
      </c>
      <c r="S448" s="47" t="str">
        <f t="shared" si="254"/>
        <v/>
      </c>
      <c r="T448" s="47" t="str">
        <f>IF(AND($BK$7&gt;0,OutputOsiris!$A448&lt;&gt;"9999999"),VLOOKUP(OutputOsiris!A448,$BH$9:$BK$1008,4,FALSE),"")</f>
        <v/>
      </c>
      <c r="U448" s="47" t="str">
        <f t="shared" si="255"/>
        <v/>
      </c>
      <c r="V448" s="47" t="str">
        <f>IF(AND($BP$7&gt;0,OutputOsiris!$A448&lt;&gt;"9999999"),VLOOKUP(OutputOsiris!A448,$BM$9:$BP$1008,4,FALSE),"")</f>
        <v/>
      </c>
      <c r="W448" s="47" t="str">
        <f t="shared" si="256"/>
        <v/>
      </c>
      <c r="X448" s="47" t="str">
        <f>IF(AND($BU$7&gt;0,OutputOsiris!$A448&lt;&gt;"9999999"),VLOOKUP(OutputOsiris!A448,$BR$9:$BU$1008,4,FALSE),"")</f>
        <v/>
      </c>
      <c r="Y448" s="47" t="str">
        <f t="shared" si="257"/>
        <v/>
      </c>
      <c r="Z448" s="47" t="str">
        <f>IF(AND($BZ$7&gt;0,OutputOsiris!$A448&lt;&gt;"9999999"),VLOOKUP(OutputOsiris!A448,$BW$9:$BZ$1008,4,FALSE),"")</f>
        <v/>
      </c>
      <c r="AA448" s="47" t="str">
        <f t="shared" si="258"/>
        <v/>
      </c>
      <c r="AB448" s="47">
        <f t="shared" si="259"/>
        <v>0</v>
      </c>
      <c r="AC448" s="47">
        <f t="shared" si="260"/>
        <v>0</v>
      </c>
      <c r="AD448" s="47" t="str">
        <f t="shared" si="261"/>
        <v/>
      </c>
      <c r="AE448" s="48" t="str">
        <f>IF(ISBLANK(AF448),"",VLOOKUP(AD448,OutputOsiris!$A$9:$A$1008,1,FALSE))</f>
        <v/>
      </c>
      <c r="AF448" s="111"/>
      <c r="AG448" s="78"/>
      <c r="AH448" s="148" t="str">
        <f t="shared" si="235"/>
        <v/>
      </c>
      <c r="AI448" s="47" t="str">
        <f t="shared" si="262"/>
        <v/>
      </c>
      <c r="AJ448" s="48" t="str">
        <f>IF(ISBLANK(AK448),"",VLOOKUP(AI448,OutputOsiris!$A$9:$A$1008,1,FALSE))</f>
        <v/>
      </c>
      <c r="AK448" s="112"/>
      <c r="AL448" s="78"/>
      <c r="AM448" s="148" t="str">
        <f t="shared" si="236"/>
        <v/>
      </c>
      <c r="AN448" s="47" t="str">
        <f t="shared" si="263"/>
        <v/>
      </c>
      <c r="AO448" s="48" t="str">
        <f>IF(ISBLANK(AP448),"",VLOOKUP(AN448,OutputOsiris!$A$9:$A$1008,1,FALSE))</f>
        <v/>
      </c>
      <c r="AP448" s="111"/>
      <c r="AQ448" s="78"/>
      <c r="AR448" s="148" t="str">
        <f t="shared" si="237"/>
        <v/>
      </c>
      <c r="AS448" s="47" t="str">
        <f t="shared" si="264"/>
        <v/>
      </c>
      <c r="AT448" s="48" t="str">
        <f>IF(ISBLANK(AU448),"",VLOOKUP(AS448,OutputOsiris!$A$9:$A$1008,1,FALSE))</f>
        <v/>
      </c>
      <c r="AU448" s="111"/>
      <c r="AV448" s="78"/>
      <c r="AW448" s="148" t="str">
        <f t="shared" si="238"/>
        <v/>
      </c>
      <c r="AX448" s="47" t="str">
        <f t="shared" si="265"/>
        <v/>
      </c>
      <c r="AY448" s="48" t="str">
        <f>IF(ISBLANK(AZ448),"",VLOOKUP(AX448,OutputOsiris!$A$9:$A$1008,1,FALSE))</f>
        <v/>
      </c>
      <c r="AZ448" s="111"/>
      <c r="BA448" s="78"/>
      <c r="BB448" s="148" t="str">
        <f t="shared" si="239"/>
        <v/>
      </c>
      <c r="BC448" s="47" t="str">
        <f t="shared" si="266"/>
        <v/>
      </c>
      <c r="BD448" s="48" t="str">
        <f>IF(ISBLANK(BE448),"",VLOOKUP(BC448,OutputOsiris!$A$9:$A$1008,1,FALSE))</f>
        <v/>
      </c>
      <c r="BE448" s="111"/>
      <c r="BF448" s="78"/>
      <c r="BG448" s="148" t="str">
        <f t="shared" si="240"/>
        <v/>
      </c>
      <c r="BH448" s="47" t="str">
        <f t="shared" si="267"/>
        <v/>
      </c>
      <c r="BI448" s="48" t="str">
        <f>IF(ISBLANK(BJ448),"",VLOOKUP(BH448,OutputOsiris!$A$9:$A$1008,1,FALSE))</f>
        <v/>
      </c>
      <c r="BJ448" s="111"/>
      <c r="BK448" s="78"/>
      <c r="BL448" s="148" t="str">
        <f t="shared" si="241"/>
        <v/>
      </c>
      <c r="BM448" s="47" t="str">
        <f t="shared" si="268"/>
        <v/>
      </c>
      <c r="BN448" s="48" t="str">
        <f>IF(ISBLANK(BO448),"",VLOOKUP(BM448,OutputOsiris!$A$9:$A$1008,1,FALSE))</f>
        <v/>
      </c>
      <c r="BO448" s="111"/>
      <c r="BP448" s="78"/>
      <c r="BQ448" s="148" t="str">
        <f t="shared" si="242"/>
        <v/>
      </c>
      <c r="BR448" s="47" t="str">
        <f t="shared" si="269"/>
        <v/>
      </c>
      <c r="BS448" s="48" t="str">
        <f>IF(ISBLANK(BT448),"",VLOOKUP(BR448,OutputOsiris!$A$9:$A$1008,1,FALSE))</f>
        <v/>
      </c>
      <c r="BT448" s="111"/>
      <c r="BU448" s="78"/>
      <c r="BV448" s="148" t="str">
        <f t="shared" si="243"/>
        <v/>
      </c>
      <c r="BW448" s="47" t="str">
        <f t="shared" si="270"/>
        <v/>
      </c>
      <c r="BX448" s="48" t="str">
        <f>IF(ISBLANK(BY448),"",VLOOKUP(BW448,OutputOsiris!$A$9:$A$1008,1,FALSE))</f>
        <v/>
      </c>
      <c r="BY448" s="111"/>
      <c r="BZ448" s="78"/>
      <c r="CA448" s="148" t="str">
        <f t="shared" si="244"/>
        <v/>
      </c>
    </row>
    <row r="449" spans="1:79" x14ac:dyDescent="0.2">
      <c r="A449" s="47" t="str">
        <f>IF($H$1="Score",IF(OutputOsiris!A449&lt;&gt;"9999999",OutputOsiris!A449,""),"")</f>
        <v/>
      </c>
      <c r="B449" s="76" t="str">
        <f t="shared" si="245"/>
        <v/>
      </c>
      <c r="C449" s="143" t="str">
        <f t="shared" si="246"/>
        <v/>
      </c>
      <c r="D449" s="47" t="str">
        <f>IF($H$1="Cijfer",IF(OutputOsiris!A449&lt;&gt;"9999999",OutputOsiris!A449,""),"")</f>
        <v/>
      </c>
      <c r="E449" s="76" t="str">
        <f t="shared" si="247"/>
        <v/>
      </c>
      <c r="F449" s="143" t="str">
        <f t="shared" si="248"/>
        <v/>
      </c>
      <c r="G449" s="47" t="str">
        <f>IF(ISBLANK(OutputOsiris!B449),"",OutputOsiris!B449)</f>
        <v/>
      </c>
      <c r="H449" s="47">
        <f>IF(AND($AG$7&gt;0,OutputOsiris!$A449&lt;&gt;"9999999"),VLOOKUP(OutputOsiris!A449,$AD$9:$AG$1008,4,FALSE),"")</f>
        <v>0</v>
      </c>
      <c r="I449" s="47">
        <f t="shared" si="249"/>
        <v>0</v>
      </c>
      <c r="J449" s="47">
        <f>IF(AND($AL$7&gt;0,OutputOsiris!$A449&lt;&gt;"9999999"),VLOOKUP(OutputOsiris!A449,$AI$9:$AL$1008,4,FALSE),"")</f>
        <v>0</v>
      </c>
      <c r="K449" s="47">
        <f t="shared" si="250"/>
        <v>0</v>
      </c>
      <c r="L449" s="47" t="str">
        <f>IF(AND($AQ$7&gt;0,OutputOsiris!$A449&lt;&gt;"9999999"),VLOOKUP(OutputOsiris!A449,$AN$9:$AQ$1008,4,FALSE),"")</f>
        <v/>
      </c>
      <c r="M449" s="47" t="str">
        <f t="shared" si="251"/>
        <v/>
      </c>
      <c r="N449" s="47" t="str">
        <f>IF(AND($AV$7&gt;0,OutputOsiris!$A449&lt;&gt;"9999999"),VLOOKUP(OutputOsiris!A449,$AS$9:$AV$1008,4,FALSE),"")</f>
        <v/>
      </c>
      <c r="O449" s="47" t="str">
        <f t="shared" si="252"/>
        <v/>
      </c>
      <c r="P449" s="47" t="str">
        <f>IF(AND($BA$7&gt;0,OutputOsiris!$A449&lt;&gt;"9999999"),VLOOKUP(OutputOsiris!A449,$AX$9:$BA$1008,4,FALSE),"")</f>
        <v/>
      </c>
      <c r="Q449" s="47" t="str">
        <f t="shared" si="253"/>
        <v/>
      </c>
      <c r="R449" s="47" t="str">
        <f>IF(AND($BF$7&gt;0,OutputOsiris!$A449&lt;&gt;"9999999"),VLOOKUP(OutputOsiris!A449,$BC$9:$BF$1008,4,FALSE),"")</f>
        <v/>
      </c>
      <c r="S449" s="47" t="str">
        <f t="shared" si="254"/>
        <v/>
      </c>
      <c r="T449" s="47" t="str">
        <f>IF(AND($BK$7&gt;0,OutputOsiris!$A449&lt;&gt;"9999999"),VLOOKUP(OutputOsiris!A449,$BH$9:$BK$1008,4,FALSE),"")</f>
        <v/>
      </c>
      <c r="U449" s="47" t="str">
        <f t="shared" si="255"/>
        <v/>
      </c>
      <c r="V449" s="47" t="str">
        <f>IF(AND($BP$7&gt;0,OutputOsiris!$A449&lt;&gt;"9999999"),VLOOKUP(OutputOsiris!A449,$BM$9:$BP$1008,4,FALSE),"")</f>
        <v/>
      </c>
      <c r="W449" s="47" t="str">
        <f t="shared" si="256"/>
        <v/>
      </c>
      <c r="X449" s="47" t="str">
        <f>IF(AND($BU$7&gt;0,OutputOsiris!$A449&lt;&gt;"9999999"),VLOOKUP(OutputOsiris!A449,$BR$9:$BU$1008,4,FALSE),"")</f>
        <v/>
      </c>
      <c r="Y449" s="47" t="str">
        <f t="shared" si="257"/>
        <v/>
      </c>
      <c r="Z449" s="47" t="str">
        <f>IF(AND($BZ$7&gt;0,OutputOsiris!$A449&lt;&gt;"9999999"),VLOOKUP(OutputOsiris!A449,$BW$9:$BZ$1008,4,FALSE),"")</f>
        <v/>
      </c>
      <c r="AA449" s="47" t="str">
        <f t="shared" si="258"/>
        <v/>
      </c>
      <c r="AB449" s="47">
        <f t="shared" si="259"/>
        <v>0</v>
      </c>
      <c r="AC449" s="47">
        <f t="shared" si="260"/>
        <v>0</v>
      </c>
      <c r="AD449" s="47" t="str">
        <f t="shared" si="261"/>
        <v/>
      </c>
      <c r="AE449" s="48" t="str">
        <f>IF(ISBLANK(AF449),"",VLOOKUP(AD449,OutputOsiris!$A$9:$A$1008,1,FALSE))</f>
        <v/>
      </c>
      <c r="AF449" s="111"/>
      <c r="AG449" s="78"/>
      <c r="AH449" s="148" t="str">
        <f t="shared" si="235"/>
        <v/>
      </c>
      <c r="AI449" s="47" t="str">
        <f t="shared" si="262"/>
        <v/>
      </c>
      <c r="AJ449" s="48" t="str">
        <f>IF(ISBLANK(AK449),"",VLOOKUP(AI449,OutputOsiris!$A$9:$A$1008,1,FALSE))</f>
        <v/>
      </c>
      <c r="AK449" s="112"/>
      <c r="AL449" s="78"/>
      <c r="AM449" s="148" t="str">
        <f t="shared" si="236"/>
        <v/>
      </c>
      <c r="AN449" s="47" t="str">
        <f t="shared" si="263"/>
        <v/>
      </c>
      <c r="AO449" s="48" t="str">
        <f>IF(ISBLANK(AP449),"",VLOOKUP(AN449,OutputOsiris!$A$9:$A$1008,1,FALSE))</f>
        <v/>
      </c>
      <c r="AP449" s="111"/>
      <c r="AQ449" s="78"/>
      <c r="AR449" s="148" t="str">
        <f t="shared" si="237"/>
        <v/>
      </c>
      <c r="AS449" s="47" t="str">
        <f t="shared" si="264"/>
        <v/>
      </c>
      <c r="AT449" s="48" t="str">
        <f>IF(ISBLANK(AU449),"",VLOOKUP(AS449,OutputOsiris!$A$9:$A$1008,1,FALSE))</f>
        <v/>
      </c>
      <c r="AU449" s="111"/>
      <c r="AV449" s="78"/>
      <c r="AW449" s="148" t="str">
        <f t="shared" si="238"/>
        <v/>
      </c>
      <c r="AX449" s="47" t="str">
        <f t="shared" si="265"/>
        <v/>
      </c>
      <c r="AY449" s="48" t="str">
        <f>IF(ISBLANK(AZ449),"",VLOOKUP(AX449,OutputOsiris!$A$9:$A$1008,1,FALSE))</f>
        <v/>
      </c>
      <c r="AZ449" s="111"/>
      <c r="BA449" s="78"/>
      <c r="BB449" s="148" t="str">
        <f t="shared" si="239"/>
        <v/>
      </c>
      <c r="BC449" s="47" t="str">
        <f t="shared" si="266"/>
        <v/>
      </c>
      <c r="BD449" s="48" t="str">
        <f>IF(ISBLANK(BE449),"",VLOOKUP(BC449,OutputOsiris!$A$9:$A$1008,1,FALSE))</f>
        <v/>
      </c>
      <c r="BE449" s="111"/>
      <c r="BF449" s="78"/>
      <c r="BG449" s="148" t="str">
        <f t="shared" si="240"/>
        <v/>
      </c>
      <c r="BH449" s="47" t="str">
        <f t="shared" si="267"/>
        <v/>
      </c>
      <c r="BI449" s="48" t="str">
        <f>IF(ISBLANK(BJ449),"",VLOOKUP(BH449,OutputOsiris!$A$9:$A$1008,1,FALSE))</f>
        <v/>
      </c>
      <c r="BJ449" s="111"/>
      <c r="BK449" s="78"/>
      <c r="BL449" s="148" t="str">
        <f t="shared" si="241"/>
        <v/>
      </c>
      <c r="BM449" s="47" t="str">
        <f t="shared" si="268"/>
        <v/>
      </c>
      <c r="BN449" s="48" t="str">
        <f>IF(ISBLANK(BO449),"",VLOOKUP(BM449,OutputOsiris!$A$9:$A$1008,1,FALSE))</f>
        <v/>
      </c>
      <c r="BO449" s="111"/>
      <c r="BP449" s="78"/>
      <c r="BQ449" s="148" t="str">
        <f t="shared" si="242"/>
        <v/>
      </c>
      <c r="BR449" s="47" t="str">
        <f t="shared" si="269"/>
        <v/>
      </c>
      <c r="BS449" s="48" t="str">
        <f>IF(ISBLANK(BT449),"",VLOOKUP(BR449,OutputOsiris!$A$9:$A$1008,1,FALSE))</f>
        <v/>
      </c>
      <c r="BT449" s="111"/>
      <c r="BU449" s="78"/>
      <c r="BV449" s="148" t="str">
        <f t="shared" si="243"/>
        <v/>
      </c>
      <c r="BW449" s="47" t="str">
        <f t="shared" si="270"/>
        <v/>
      </c>
      <c r="BX449" s="48" t="str">
        <f>IF(ISBLANK(BY449),"",VLOOKUP(BW449,OutputOsiris!$A$9:$A$1008,1,FALSE))</f>
        <v/>
      </c>
      <c r="BY449" s="111"/>
      <c r="BZ449" s="78"/>
      <c r="CA449" s="148" t="str">
        <f t="shared" si="244"/>
        <v/>
      </c>
    </row>
    <row r="450" spans="1:79" x14ac:dyDescent="0.2">
      <c r="A450" s="47" t="str">
        <f>IF($H$1="Score",IF(OutputOsiris!A450&lt;&gt;"9999999",OutputOsiris!A450,""),"")</f>
        <v/>
      </c>
      <c r="B450" s="76" t="str">
        <f t="shared" si="245"/>
        <v/>
      </c>
      <c r="C450" s="143" t="str">
        <f t="shared" si="246"/>
        <v/>
      </c>
      <c r="D450" s="47" t="str">
        <f>IF($H$1="Cijfer",IF(OutputOsiris!A450&lt;&gt;"9999999",OutputOsiris!A450,""),"")</f>
        <v/>
      </c>
      <c r="E450" s="76" t="str">
        <f t="shared" si="247"/>
        <v/>
      </c>
      <c r="F450" s="143" t="str">
        <f t="shared" si="248"/>
        <v/>
      </c>
      <c r="G450" s="47" t="str">
        <f>IF(ISBLANK(OutputOsiris!B450),"",OutputOsiris!B450)</f>
        <v/>
      </c>
      <c r="H450" s="47">
        <f>IF(AND($AG$7&gt;0,OutputOsiris!$A450&lt;&gt;"9999999"),VLOOKUP(OutputOsiris!A450,$AD$9:$AG$1008,4,FALSE),"")</f>
        <v>0</v>
      </c>
      <c r="I450" s="47">
        <f t="shared" si="249"/>
        <v>0</v>
      </c>
      <c r="J450" s="47">
        <f>IF(AND($AL$7&gt;0,OutputOsiris!$A450&lt;&gt;"9999999"),VLOOKUP(OutputOsiris!A450,$AI$9:$AL$1008,4,FALSE),"")</f>
        <v>0</v>
      </c>
      <c r="K450" s="47">
        <f t="shared" si="250"/>
        <v>0</v>
      </c>
      <c r="L450" s="47" t="str">
        <f>IF(AND($AQ$7&gt;0,OutputOsiris!$A450&lt;&gt;"9999999"),VLOOKUP(OutputOsiris!A450,$AN$9:$AQ$1008,4,FALSE),"")</f>
        <v/>
      </c>
      <c r="M450" s="47" t="str">
        <f t="shared" si="251"/>
        <v/>
      </c>
      <c r="N450" s="47" t="str">
        <f>IF(AND($AV$7&gt;0,OutputOsiris!$A450&lt;&gt;"9999999"),VLOOKUP(OutputOsiris!A450,$AS$9:$AV$1008,4,FALSE),"")</f>
        <v/>
      </c>
      <c r="O450" s="47" t="str">
        <f t="shared" si="252"/>
        <v/>
      </c>
      <c r="P450" s="47" t="str">
        <f>IF(AND($BA$7&gt;0,OutputOsiris!$A450&lt;&gt;"9999999"),VLOOKUP(OutputOsiris!A450,$AX$9:$BA$1008,4,FALSE),"")</f>
        <v/>
      </c>
      <c r="Q450" s="47" t="str">
        <f t="shared" si="253"/>
        <v/>
      </c>
      <c r="R450" s="47" t="str">
        <f>IF(AND($BF$7&gt;0,OutputOsiris!$A450&lt;&gt;"9999999"),VLOOKUP(OutputOsiris!A450,$BC$9:$BF$1008,4,FALSE),"")</f>
        <v/>
      </c>
      <c r="S450" s="47" t="str">
        <f t="shared" si="254"/>
        <v/>
      </c>
      <c r="T450" s="47" t="str">
        <f>IF(AND($BK$7&gt;0,OutputOsiris!$A450&lt;&gt;"9999999"),VLOOKUP(OutputOsiris!A450,$BH$9:$BK$1008,4,FALSE),"")</f>
        <v/>
      </c>
      <c r="U450" s="47" t="str">
        <f t="shared" si="255"/>
        <v/>
      </c>
      <c r="V450" s="47" t="str">
        <f>IF(AND($BP$7&gt;0,OutputOsiris!$A450&lt;&gt;"9999999"),VLOOKUP(OutputOsiris!A450,$BM$9:$BP$1008,4,FALSE),"")</f>
        <v/>
      </c>
      <c r="W450" s="47" t="str">
        <f t="shared" si="256"/>
        <v/>
      </c>
      <c r="X450" s="47" t="str">
        <f>IF(AND($BU$7&gt;0,OutputOsiris!$A450&lt;&gt;"9999999"),VLOOKUP(OutputOsiris!A450,$BR$9:$BU$1008,4,FALSE),"")</f>
        <v/>
      </c>
      <c r="Y450" s="47" t="str">
        <f t="shared" si="257"/>
        <v/>
      </c>
      <c r="Z450" s="47" t="str">
        <f>IF(AND($BZ$7&gt;0,OutputOsiris!$A450&lt;&gt;"9999999"),VLOOKUP(OutputOsiris!A450,$BW$9:$BZ$1008,4,FALSE),"")</f>
        <v/>
      </c>
      <c r="AA450" s="47" t="str">
        <f t="shared" si="258"/>
        <v/>
      </c>
      <c r="AB450" s="47">
        <f t="shared" si="259"/>
        <v>0</v>
      </c>
      <c r="AC450" s="47">
        <f t="shared" si="260"/>
        <v>0</v>
      </c>
      <c r="AD450" s="47" t="str">
        <f t="shared" si="261"/>
        <v/>
      </c>
      <c r="AE450" s="48" t="str">
        <f>IF(ISBLANK(AF450),"",VLOOKUP(AD450,OutputOsiris!$A$9:$A$1008,1,FALSE))</f>
        <v/>
      </c>
      <c r="AF450" s="111"/>
      <c r="AG450" s="78"/>
      <c r="AH450" s="148" t="str">
        <f t="shared" si="235"/>
        <v/>
      </c>
      <c r="AI450" s="47" t="str">
        <f t="shared" si="262"/>
        <v/>
      </c>
      <c r="AJ450" s="48" t="str">
        <f>IF(ISBLANK(AK450),"",VLOOKUP(AI450,OutputOsiris!$A$9:$A$1008,1,FALSE))</f>
        <v/>
      </c>
      <c r="AK450" s="112"/>
      <c r="AL450" s="78"/>
      <c r="AM450" s="148" t="str">
        <f t="shared" si="236"/>
        <v/>
      </c>
      <c r="AN450" s="47" t="str">
        <f t="shared" si="263"/>
        <v/>
      </c>
      <c r="AO450" s="48" t="str">
        <f>IF(ISBLANK(AP450),"",VLOOKUP(AN450,OutputOsiris!$A$9:$A$1008,1,FALSE))</f>
        <v/>
      </c>
      <c r="AP450" s="111"/>
      <c r="AQ450" s="78"/>
      <c r="AR450" s="148" t="str">
        <f t="shared" si="237"/>
        <v/>
      </c>
      <c r="AS450" s="47" t="str">
        <f t="shared" si="264"/>
        <v/>
      </c>
      <c r="AT450" s="48" t="str">
        <f>IF(ISBLANK(AU450),"",VLOOKUP(AS450,OutputOsiris!$A$9:$A$1008,1,FALSE))</f>
        <v/>
      </c>
      <c r="AU450" s="111"/>
      <c r="AV450" s="78"/>
      <c r="AW450" s="148" t="str">
        <f t="shared" si="238"/>
        <v/>
      </c>
      <c r="AX450" s="47" t="str">
        <f t="shared" si="265"/>
        <v/>
      </c>
      <c r="AY450" s="48" t="str">
        <f>IF(ISBLANK(AZ450),"",VLOOKUP(AX450,OutputOsiris!$A$9:$A$1008,1,FALSE))</f>
        <v/>
      </c>
      <c r="AZ450" s="111"/>
      <c r="BA450" s="78"/>
      <c r="BB450" s="148" t="str">
        <f t="shared" si="239"/>
        <v/>
      </c>
      <c r="BC450" s="47" t="str">
        <f t="shared" si="266"/>
        <v/>
      </c>
      <c r="BD450" s="48" t="str">
        <f>IF(ISBLANK(BE450),"",VLOOKUP(BC450,OutputOsiris!$A$9:$A$1008,1,FALSE))</f>
        <v/>
      </c>
      <c r="BE450" s="111"/>
      <c r="BF450" s="78"/>
      <c r="BG450" s="148" t="str">
        <f t="shared" si="240"/>
        <v/>
      </c>
      <c r="BH450" s="47" t="str">
        <f t="shared" si="267"/>
        <v/>
      </c>
      <c r="BI450" s="48" t="str">
        <f>IF(ISBLANK(BJ450),"",VLOOKUP(BH450,OutputOsiris!$A$9:$A$1008,1,FALSE))</f>
        <v/>
      </c>
      <c r="BJ450" s="111"/>
      <c r="BK450" s="78"/>
      <c r="BL450" s="148" t="str">
        <f t="shared" si="241"/>
        <v/>
      </c>
      <c r="BM450" s="47" t="str">
        <f t="shared" si="268"/>
        <v/>
      </c>
      <c r="BN450" s="48" t="str">
        <f>IF(ISBLANK(BO450),"",VLOOKUP(BM450,OutputOsiris!$A$9:$A$1008,1,FALSE))</f>
        <v/>
      </c>
      <c r="BO450" s="111"/>
      <c r="BP450" s="78"/>
      <c r="BQ450" s="148" t="str">
        <f t="shared" si="242"/>
        <v/>
      </c>
      <c r="BR450" s="47" t="str">
        <f t="shared" si="269"/>
        <v/>
      </c>
      <c r="BS450" s="48" t="str">
        <f>IF(ISBLANK(BT450),"",VLOOKUP(BR450,OutputOsiris!$A$9:$A$1008,1,FALSE))</f>
        <v/>
      </c>
      <c r="BT450" s="111"/>
      <c r="BU450" s="78"/>
      <c r="BV450" s="148" t="str">
        <f t="shared" si="243"/>
        <v/>
      </c>
      <c r="BW450" s="47" t="str">
        <f t="shared" si="270"/>
        <v/>
      </c>
      <c r="BX450" s="48" t="str">
        <f>IF(ISBLANK(BY450),"",VLOOKUP(BW450,OutputOsiris!$A$9:$A$1008,1,FALSE))</f>
        <v/>
      </c>
      <c r="BY450" s="111"/>
      <c r="BZ450" s="78"/>
      <c r="CA450" s="148" t="str">
        <f t="shared" si="244"/>
        <v/>
      </c>
    </row>
    <row r="451" spans="1:79" x14ac:dyDescent="0.2">
      <c r="A451" s="47" t="str">
        <f>IF($H$1="Score",IF(OutputOsiris!A451&lt;&gt;"9999999",OutputOsiris!A451,""),"")</f>
        <v/>
      </c>
      <c r="B451" s="76" t="str">
        <f t="shared" si="245"/>
        <v/>
      </c>
      <c r="C451" s="143" t="str">
        <f t="shared" si="246"/>
        <v/>
      </c>
      <c r="D451" s="47" t="str">
        <f>IF($H$1="Cijfer",IF(OutputOsiris!A451&lt;&gt;"9999999",OutputOsiris!A451,""),"")</f>
        <v/>
      </c>
      <c r="E451" s="76" t="str">
        <f t="shared" si="247"/>
        <v/>
      </c>
      <c r="F451" s="143" t="str">
        <f t="shared" si="248"/>
        <v/>
      </c>
      <c r="G451" s="47" t="str">
        <f>IF(ISBLANK(OutputOsiris!B451),"",OutputOsiris!B451)</f>
        <v/>
      </c>
      <c r="H451" s="47">
        <f>IF(AND($AG$7&gt;0,OutputOsiris!$A451&lt;&gt;"9999999"),VLOOKUP(OutputOsiris!A451,$AD$9:$AG$1008,4,FALSE),"")</f>
        <v>0</v>
      </c>
      <c r="I451" s="47">
        <f t="shared" si="249"/>
        <v>0</v>
      </c>
      <c r="J451" s="47">
        <f>IF(AND($AL$7&gt;0,OutputOsiris!$A451&lt;&gt;"9999999"),VLOOKUP(OutputOsiris!A451,$AI$9:$AL$1008,4,FALSE),"")</f>
        <v>0</v>
      </c>
      <c r="K451" s="47">
        <f t="shared" si="250"/>
        <v>0</v>
      </c>
      <c r="L451" s="47" t="str">
        <f>IF(AND($AQ$7&gt;0,OutputOsiris!$A451&lt;&gt;"9999999"),VLOOKUP(OutputOsiris!A451,$AN$9:$AQ$1008,4,FALSE),"")</f>
        <v/>
      </c>
      <c r="M451" s="47" t="str">
        <f t="shared" si="251"/>
        <v/>
      </c>
      <c r="N451" s="47" t="str">
        <f>IF(AND($AV$7&gt;0,OutputOsiris!$A451&lt;&gt;"9999999"),VLOOKUP(OutputOsiris!A451,$AS$9:$AV$1008,4,FALSE),"")</f>
        <v/>
      </c>
      <c r="O451" s="47" t="str">
        <f t="shared" si="252"/>
        <v/>
      </c>
      <c r="P451" s="47" t="str">
        <f>IF(AND($BA$7&gt;0,OutputOsiris!$A451&lt;&gt;"9999999"),VLOOKUP(OutputOsiris!A451,$AX$9:$BA$1008,4,FALSE),"")</f>
        <v/>
      </c>
      <c r="Q451" s="47" t="str">
        <f t="shared" si="253"/>
        <v/>
      </c>
      <c r="R451" s="47" t="str">
        <f>IF(AND($BF$7&gt;0,OutputOsiris!$A451&lt;&gt;"9999999"),VLOOKUP(OutputOsiris!A451,$BC$9:$BF$1008,4,FALSE),"")</f>
        <v/>
      </c>
      <c r="S451" s="47" t="str">
        <f t="shared" si="254"/>
        <v/>
      </c>
      <c r="T451" s="47" t="str">
        <f>IF(AND($BK$7&gt;0,OutputOsiris!$A451&lt;&gt;"9999999"),VLOOKUP(OutputOsiris!A451,$BH$9:$BK$1008,4,FALSE),"")</f>
        <v/>
      </c>
      <c r="U451" s="47" t="str">
        <f t="shared" si="255"/>
        <v/>
      </c>
      <c r="V451" s="47" t="str">
        <f>IF(AND($BP$7&gt;0,OutputOsiris!$A451&lt;&gt;"9999999"),VLOOKUP(OutputOsiris!A451,$BM$9:$BP$1008,4,FALSE),"")</f>
        <v/>
      </c>
      <c r="W451" s="47" t="str">
        <f t="shared" si="256"/>
        <v/>
      </c>
      <c r="X451" s="47" t="str">
        <f>IF(AND($BU$7&gt;0,OutputOsiris!$A451&lt;&gt;"9999999"),VLOOKUP(OutputOsiris!A451,$BR$9:$BU$1008,4,FALSE),"")</f>
        <v/>
      </c>
      <c r="Y451" s="47" t="str">
        <f t="shared" si="257"/>
        <v/>
      </c>
      <c r="Z451" s="47" t="str">
        <f>IF(AND($BZ$7&gt;0,OutputOsiris!$A451&lt;&gt;"9999999"),VLOOKUP(OutputOsiris!A451,$BW$9:$BZ$1008,4,FALSE),"")</f>
        <v/>
      </c>
      <c r="AA451" s="47" t="str">
        <f t="shared" si="258"/>
        <v/>
      </c>
      <c r="AB451" s="47">
        <f t="shared" si="259"/>
        <v>0</v>
      </c>
      <c r="AC451" s="47">
        <f t="shared" si="260"/>
        <v>0</v>
      </c>
      <c r="AD451" s="47" t="str">
        <f t="shared" si="261"/>
        <v/>
      </c>
      <c r="AE451" s="48" t="str">
        <f>IF(ISBLANK(AF451),"",VLOOKUP(AD451,OutputOsiris!$A$9:$A$1008,1,FALSE))</f>
        <v/>
      </c>
      <c r="AF451" s="111"/>
      <c r="AG451" s="78"/>
      <c r="AH451" s="148" t="str">
        <f t="shared" si="235"/>
        <v/>
      </c>
      <c r="AI451" s="47" t="str">
        <f t="shared" si="262"/>
        <v/>
      </c>
      <c r="AJ451" s="48" t="str">
        <f>IF(ISBLANK(AK451),"",VLOOKUP(AI451,OutputOsiris!$A$9:$A$1008,1,FALSE))</f>
        <v/>
      </c>
      <c r="AK451" s="112"/>
      <c r="AL451" s="78"/>
      <c r="AM451" s="148" t="str">
        <f t="shared" si="236"/>
        <v/>
      </c>
      <c r="AN451" s="47" t="str">
        <f t="shared" si="263"/>
        <v/>
      </c>
      <c r="AO451" s="48" t="str">
        <f>IF(ISBLANK(AP451),"",VLOOKUP(AN451,OutputOsiris!$A$9:$A$1008,1,FALSE))</f>
        <v/>
      </c>
      <c r="AP451" s="111"/>
      <c r="AQ451" s="78"/>
      <c r="AR451" s="148" t="str">
        <f t="shared" si="237"/>
        <v/>
      </c>
      <c r="AS451" s="47" t="str">
        <f t="shared" si="264"/>
        <v/>
      </c>
      <c r="AT451" s="48" t="str">
        <f>IF(ISBLANK(AU451),"",VLOOKUP(AS451,OutputOsiris!$A$9:$A$1008,1,FALSE))</f>
        <v/>
      </c>
      <c r="AU451" s="111"/>
      <c r="AV451" s="78"/>
      <c r="AW451" s="148" t="str">
        <f t="shared" si="238"/>
        <v/>
      </c>
      <c r="AX451" s="47" t="str">
        <f t="shared" si="265"/>
        <v/>
      </c>
      <c r="AY451" s="48" t="str">
        <f>IF(ISBLANK(AZ451),"",VLOOKUP(AX451,OutputOsiris!$A$9:$A$1008,1,FALSE))</f>
        <v/>
      </c>
      <c r="AZ451" s="111"/>
      <c r="BA451" s="78"/>
      <c r="BB451" s="148" t="str">
        <f t="shared" si="239"/>
        <v/>
      </c>
      <c r="BC451" s="47" t="str">
        <f t="shared" si="266"/>
        <v/>
      </c>
      <c r="BD451" s="48" t="str">
        <f>IF(ISBLANK(BE451),"",VLOOKUP(BC451,OutputOsiris!$A$9:$A$1008,1,FALSE))</f>
        <v/>
      </c>
      <c r="BE451" s="111"/>
      <c r="BF451" s="78"/>
      <c r="BG451" s="148" t="str">
        <f t="shared" si="240"/>
        <v/>
      </c>
      <c r="BH451" s="47" t="str">
        <f t="shared" si="267"/>
        <v/>
      </c>
      <c r="BI451" s="48" t="str">
        <f>IF(ISBLANK(BJ451),"",VLOOKUP(BH451,OutputOsiris!$A$9:$A$1008,1,FALSE))</f>
        <v/>
      </c>
      <c r="BJ451" s="111"/>
      <c r="BK451" s="78"/>
      <c r="BL451" s="148" t="str">
        <f t="shared" si="241"/>
        <v/>
      </c>
      <c r="BM451" s="47" t="str">
        <f t="shared" si="268"/>
        <v/>
      </c>
      <c r="BN451" s="48" t="str">
        <f>IF(ISBLANK(BO451),"",VLOOKUP(BM451,OutputOsiris!$A$9:$A$1008,1,FALSE))</f>
        <v/>
      </c>
      <c r="BO451" s="111"/>
      <c r="BP451" s="78"/>
      <c r="BQ451" s="148" t="str">
        <f t="shared" si="242"/>
        <v/>
      </c>
      <c r="BR451" s="47" t="str">
        <f t="shared" si="269"/>
        <v/>
      </c>
      <c r="BS451" s="48" t="str">
        <f>IF(ISBLANK(BT451),"",VLOOKUP(BR451,OutputOsiris!$A$9:$A$1008,1,FALSE))</f>
        <v/>
      </c>
      <c r="BT451" s="111"/>
      <c r="BU451" s="78"/>
      <c r="BV451" s="148" t="str">
        <f t="shared" si="243"/>
        <v/>
      </c>
      <c r="BW451" s="47" t="str">
        <f t="shared" si="270"/>
        <v/>
      </c>
      <c r="BX451" s="48" t="str">
        <f>IF(ISBLANK(BY451),"",VLOOKUP(BW451,OutputOsiris!$A$9:$A$1008,1,FALSE))</f>
        <v/>
      </c>
      <c r="BY451" s="111"/>
      <c r="BZ451" s="78"/>
      <c r="CA451" s="148" t="str">
        <f t="shared" si="244"/>
        <v/>
      </c>
    </row>
    <row r="452" spans="1:79" x14ac:dyDescent="0.2">
      <c r="A452" s="47" t="str">
        <f>IF($H$1="Score",IF(OutputOsiris!A452&lt;&gt;"9999999",OutputOsiris!A452,""),"")</f>
        <v/>
      </c>
      <c r="B452" s="76" t="str">
        <f t="shared" si="245"/>
        <v/>
      </c>
      <c r="C452" s="143" t="str">
        <f t="shared" si="246"/>
        <v/>
      </c>
      <c r="D452" s="47" t="str">
        <f>IF($H$1="Cijfer",IF(OutputOsiris!A452&lt;&gt;"9999999",OutputOsiris!A452,""),"")</f>
        <v/>
      </c>
      <c r="E452" s="76" t="str">
        <f t="shared" si="247"/>
        <v/>
      </c>
      <c r="F452" s="143" t="str">
        <f t="shared" si="248"/>
        <v/>
      </c>
      <c r="G452" s="47" t="str">
        <f>IF(ISBLANK(OutputOsiris!B452),"",OutputOsiris!B452)</f>
        <v/>
      </c>
      <c r="H452" s="47">
        <f>IF(AND($AG$7&gt;0,OutputOsiris!$A452&lt;&gt;"9999999"),VLOOKUP(OutputOsiris!A452,$AD$9:$AG$1008,4,FALSE),"")</f>
        <v>0</v>
      </c>
      <c r="I452" s="47">
        <f t="shared" si="249"/>
        <v>0</v>
      </c>
      <c r="J452" s="47">
        <f>IF(AND($AL$7&gt;0,OutputOsiris!$A452&lt;&gt;"9999999"),VLOOKUP(OutputOsiris!A452,$AI$9:$AL$1008,4,FALSE),"")</f>
        <v>0</v>
      </c>
      <c r="K452" s="47">
        <f t="shared" si="250"/>
        <v>0</v>
      </c>
      <c r="L452" s="47" t="str">
        <f>IF(AND($AQ$7&gt;0,OutputOsiris!$A452&lt;&gt;"9999999"),VLOOKUP(OutputOsiris!A452,$AN$9:$AQ$1008,4,FALSE),"")</f>
        <v/>
      </c>
      <c r="M452" s="47" t="str">
        <f t="shared" si="251"/>
        <v/>
      </c>
      <c r="N452" s="47" t="str">
        <f>IF(AND($AV$7&gt;0,OutputOsiris!$A452&lt;&gt;"9999999"),VLOOKUP(OutputOsiris!A452,$AS$9:$AV$1008,4,FALSE),"")</f>
        <v/>
      </c>
      <c r="O452" s="47" t="str">
        <f t="shared" si="252"/>
        <v/>
      </c>
      <c r="P452" s="47" t="str">
        <f>IF(AND($BA$7&gt;0,OutputOsiris!$A452&lt;&gt;"9999999"),VLOOKUP(OutputOsiris!A452,$AX$9:$BA$1008,4,FALSE),"")</f>
        <v/>
      </c>
      <c r="Q452" s="47" t="str">
        <f t="shared" si="253"/>
        <v/>
      </c>
      <c r="R452" s="47" t="str">
        <f>IF(AND($BF$7&gt;0,OutputOsiris!$A452&lt;&gt;"9999999"),VLOOKUP(OutputOsiris!A452,$BC$9:$BF$1008,4,FALSE),"")</f>
        <v/>
      </c>
      <c r="S452" s="47" t="str">
        <f t="shared" si="254"/>
        <v/>
      </c>
      <c r="T452" s="47" t="str">
        <f>IF(AND($BK$7&gt;0,OutputOsiris!$A452&lt;&gt;"9999999"),VLOOKUP(OutputOsiris!A452,$BH$9:$BK$1008,4,FALSE),"")</f>
        <v/>
      </c>
      <c r="U452" s="47" t="str">
        <f t="shared" si="255"/>
        <v/>
      </c>
      <c r="V452" s="47" t="str">
        <f>IF(AND($BP$7&gt;0,OutputOsiris!$A452&lt;&gt;"9999999"),VLOOKUP(OutputOsiris!A452,$BM$9:$BP$1008,4,FALSE),"")</f>
        <v/>
      </c>
      <c r="W452" s="47" t="str">
        <f t="shared" si="256"/>
        <v/>
      </c>
      <c r="X452" s="47" t="str">
        <f>IF(AND($BU$7&gt;0,OutputOsiris!$A452&lt;&gt;"9999999"),VLOOKUP(OutputOsiris!A452,$BR$9:$BU$1008,4,FALSE),"")</f>
        <v/>
      </c>
      <c r="Y452" s="47" t="str">
        <f t="shared" si="257"/>
        <v/>
      </c>
      <c r="Z452" s="47" t="str">
        <f>IF(AND($BZ$7&gt;0,OutputOsiris!$A452&lt;&gt;"9999999"),VLOOKUP(OutputOsiris!A452,$BW$9:$BZ$1008,4,FALSE),"")</f>
        <v/>
      </c>
      <c r="AA452" s="47" t="str">
        <f t="shared" si="258"/>
        <v/>
      </c>
      <c r="AB452" s="47">
        <f t="shared" si="259"/>
        <v>0</v>
      </c>
      <c r="AC452" s="47">
        <f t="shared" si="260"/>
        <v>0</v>
      </c>
      <c r="AD452" s="47" t="str">
        <f t="shared" si="261"/>
        <v/>
      </c>
      <c r="AE452" s="48" t="str">
        <f>IF(ISBLANK(AF452),"",VLOOKUP(AD452,OutputOsiris!$A$9:$A$1008,1,FALSE))</f>
        <v/>
      </c>
      <c r="AF452" s="111"/>
      <c r="AG452" s="78"/>
      <c r="AH452" s="148" t="str">
        <f t="shared" si="235"/>
        <v/>
      </c>
      <c r="AI452" s="47" t="str">
        <f t="shared" si="262"/>
        <v/>
      </c>
      <c r="AJ452" s="48" t="str">
        <f>IF(ISBLANK(AK452),"",VLOOKUP(AI452,OutputOsiris!$A$9:$A$1008,1,FALSE))</f>
        <v/>
      </c>
      <c r="AK452" s="112"/>
      <c r="AL452" s="78"/>
      <c r="AM452" s="148" t="str">
        <f t="shared" si="236"/>
        <v/>
      </c>
      <c r="AN452" s="47" t="str">
        <f t="shared" si="263"/>
        <v/>
      </c>
      <c r="AO452" s="48" t="str">
        <f>IF(ISBLANK(AP452),"",VLOOKUP(AN452,OutputOsiris!$A$9:$A$1008,1,FALSE))</f>
        <v/>
      </c>
      <c r="AP452" s="111"/>
      <c r="AQ452" s="78"/>
      <c r="AR452" s="148" t="str">
        <f t="shared" si="237"/>
        <v/>
      </c>
      <c r="AS452" s="47" t="str">
        <f t="shared" si="264"/>
        <v/>
      </c>
      <c r="AT452" s="48" t="str">
        <f>IF(ISBLANK(AU452),"",VLOOKUP(AS452,OutputOsiris!$A$9:$A$1008,1,FALSE))</f>
        <v/>
      </c>
      <c r="AU452" s="111"/>
      <c r="AV452" s="78"/>
      <c r="AW452" s="148" t="str">
        <f t="shared" si="238"/>
        <v/>
      </c>
      <c r="AX452" s="47" t="str">
        <f t="shared" si="265"/>
        <v/>
      </c>
      <c r="AY452" s="48" t="str">
        <f>IF(ISBLANK(AZ452),"",VLOOKUP(AX452,OutputOsiris!$A$9:$A$1008,1,FALSE))</f>
        <v/>
      </c>
      <c r="AZ452" s="111"/>
      <c r="BA452" s="78"/>
      <c r="BB452" s="148" t="str">
        <f t="shared" si="239"/>
        <v/>
      </c>
      <c r="BC452" s="47" t="str">
        <f t="shared" si="266"/>
        <v/>
      </c>
      <c r="BD452" s="48" t="str">
        <f>IF(ISBLANK(BE452),"",VLOOKUP(BC452,OutputOsiris!$A$9:$A$1008,1,FALSE))</f>
        <v/>
      </c>
      <c r="BE452" s="111"/>
      <c r="BF452" s="78"/>
      <c r="BG452" s="148" t="str">
        <f t="shared" si="240"/>
        <v/>
      </c>
      <c r="BH452" s="47" t="str">
        <f t="shared" si="267"/>
        <v/>
      </c>
      <c r="BI452" s="48" t="str">
        <f>IF(ISBLANK(BJ452),"",VLOOKUP(BH452,OutputOsiris!$A$9:$A$1008,1,FALSE))</f>
        <v/>
      </c>
      <c r="BJ452" s="111"/>
      <c r="BK452" s="78"/>
      <c r="BL452" s="148" t="str">
        <f t="shared" si="241"/>
        <v/>
      </c>
      <c r="BM452" s="47" t="str">
        <f t="shared" si="268"/>
        <v/>
      </c>
      <c r="BN452" s="48" t="str">
        <f>IF(ISBLANK(BO452),"",VLOOKUP(BM452,OutputOsiris!$A$9:$A$1008,1,FALSE))</f>
        <v/>
      </c>
      <c r="BO452" s="111"/>
      <c r="BP452" s="78"/>
      <c r="BQ452" s="148" t="str">
        <f t="shared" si="242"/>
        <v/>
      </c>
      <c r="BR452" s="47" t="str">
        <f t="shared" si="269"/>
        <v/>
      </c>
      <c r="BS452" s="48" t="str">
        <f>IF(ISBLANK(BT452),"",VLOOKUP(BR452,OutputOsiris!$A$9:$A$1008,1,FALSE))</f>
        <v/>
      </c>
      <c r="BT452" s="111"/>
      <c r="BU452" s="78"/>
      <c r="BV452" s="148" t="str">
        <f t="shared" si="243"/>
        <v/>
      </c>
      <c r="BW452" s="47" t="str">
        <f t="shared" si="270"/>
        <v/>
      </c>
      <c r="BX452" s="48" t="str">
        <f>IF(ISBLANK(BY452),"",VLOOKUP(BW452,OutputOsiris!$A$9:$A$1008,1,FALSE))</f>
        <v/>
      </c>
      <c r="BY452" s="111"/>
      <c r="BZ452" s="78"/>
      <c r="CA452" s="148" t="str">
        <f t="shared" si="244"/>
        <v/>
      </c>
    </row>
    <row r="453" spans="1:79" x14ac:dyDescent="0.2">
      <c r="A453" s="47" t="str">
        <f>IF($H$1="Score",IF(OutputOsiris!A453&lt;&gt;"9999999",OutputOsiris!A453,""),"")</f>
        <v/>
      </c>
      <c r="B453" s="76" t="str">
        <f t="shared" si="245"/>
        <v/>
      </c>
      <c r="C453" s="143" t="str">
        <f t="shared" si="246"/>
        <v/>
      </c>
      <c r="D453" s="47" t="str">
        <f>IF($H$1="Cijfer",IF(OutputOsiris!A453&lt;&gt;"9999999",OutputOsiris!A453,""),"")</f>
        <v/>
      </c>
      <c r="E453" s="76" t="str">
        <f t="shared" si="247"/>
        <v/>
      </c>
      <c r="F453" s="143" t="str">
        <f t="shared" si="248"/>
        <v/>
      </c>
      <c r="G453" s="47" t="str">
        <f>IF(ISBLANK(OutputOsiris!B453),"",OutputOsiris!B453)</f>
        <v/>
      </c>
      <c r="H453" s="47">
        <f>IF(AND($AG$7&gt;0,OutputOsiris!$A453&lt;&gt;"9999999"),VLOOKUP(OutputOsiris!A453,$AD$9:$AG$1008,4,FALSE),"")</f>
        <v>0</v>
      </c>
      <c r="I453" s="47">
        <f t="shared" si="249"/>
        <v>0</v>
      </c>
      <c r="J453" s="47">
        <f>IF(AND($AL$7&gt;0,OutputOsiris!$A453&lt;&gt;"9999999"),VLOOKUP(OutputOsiris!A453,$AI$9:$AL$1008,4,FALSE),"")</f>
        <v>0</v>
      </c>
      <c r="K453" s="47">
        <f t="shared" si="250"/>
        <v>0</v>
      </c>
      <c r="L453" s="47" t="str">
        <f>IF(AND($AQ$7&gt;0,OutputOsiris!$A453&lt;&gt;"9999999"),VLOOKUP(OutputOsiris!A453,$AN$9:$AQ$1008,4,FALSE),"")</f>
        <v/>
      </c>
      <c r="M453" s="47" t="str">
        <f t="shared" si="251"/>
        <v/>
      </c>
      <c r="N453" s="47" t="str">
        <f>IF(AND($AV$7&gt;0,OutputOsiris!$A453&lt;&gt;"9999999"),VLOOKUP(OutputOsiris!A453,$AS$9:$AV$1008,4,FALSE),"")</f>
        <v/>
      </c>
      <c r="O453" s="47" t="str">
        <f t="shared" si="252"/>
        <v/>
      </c>
      <c r="P453" s="47" t="str">
        <f>IF(AND($BA$7&gt;0,OutputOsiris!$A453&lt;&gt;"9999999"),VLOOKUP(OutputOsiris!A453,$AX$9:$BA$1008,4,FALSE),"")</f>
        <v/>
      </c>
      <c r="Q453" s="47" t="str">
        <f t="shared" si="253"/>
        <v/>
      </c>
      <c r="R453" s="47" t="str">
        <f>IF(AND($BF$7&gt;0,OutputOsiris!$A453&lt;&gt;"9999999"),VLOOKUP(OutputOsiris!A453,$BC$9:$BF$1008,4,FALSE),"")</f>
        <v/>
      </c>
      <c r="S453" s="47" t="str">
        <f t="shared" si="254"/>
        <v/>
      </c>
      <c r="T453" s="47" t="str">
        <f>IF(AND($BK$7&gt;0,OutputOsiris!$A453&lt;&gt;"9999999"),VLOOKUP(OutputOsiris!A453,$BH$9:$BK$1008,4,FALSE),"")</f>
        <v/>
      </c>
      <c r="U453" s="47" t="str">
        <f t="shared" si="255"/>
        <v/>
      </c>
      <c r="V453" s="47" t="str">
        <f>IF(AND($BP$7&gt;0,OutputOsiris!$A453&lt;&gt;"9999999"),VLOOKUP(OutputOsiris!A453,$BM$9:$BP$1008,4,FALSE),"")</f>
        <v/>
      </c>
      <c r="W453" s="47" t="str">
        <f t="shared" si="256"/>
        <v/>
      </c>
      <c r="X453" s="47" t="str">
        <f>IF(AND($BU$7&gt;0,OutputOsiris!$A453&lt;&gt;"9999999"),VLOOKUP(OutputOsiris!A453,$BR$9:$BU$1008,4,FALSE),"")</f>
        <v/>
      </c>
      <c r="Y453" s="47" t="str">
        <f t="shared" si="257"/>
        <v/>
      </c>
      <c r="Z453" s="47" t="str">
        <f>IF(AND($BZ$7&gt;0,OutputOsiris!$A453&lt;&gt;"9999999"),VLOOKUP(OutputOsiris!A453,$BW$9:$BZ$1008,4,FALSE),"")</f>
        <v/>
      </c>
      <c r="AA453" s="47" t="str">
        <f t="shared" si="258"/>
        <v/>
      </c>
      <c r="AB453" s="47">
        <f t="shared" si="259"/>
        <v>0</v>
      </c>
      <c r="AC453" s="47">
        <f t="shared" si="260"/>
        <v>0</v>
      </c>
      <c r="AD453" s="47" t="str">
        <f t="shared" si="261"/>
        <v/>
      </c>
      <c r="AE453" s="48" t="str">
        <f>IF(ISBLANK(AF453),"",VLOOKUP(AD453,OutputOsiris!$A$9:$A$1008,1,FALSE))</f>
        <v/>
      </c>
      <c r="AF453" s="111"/>
      <c r="AG453" s="78"/>
      <c r="AH453" s="148" t="str">
        <f t="shared" si="235"/>
        <v/>
      </c>
      <c r="AI453" s="47" t="str">
        <f t="shared" si="262"/>
        <v/>
      </c>
      <c r="AJ453" s="48" t="str">
        <f>IF(ISBLANK(AK453),"",VLOOKUP(AI453,OutputOsiris!$A$9:$A$1008,1,FALSE))</f>
        <v/>
      </c>
      <c r="AK453" s="112"/>
      <c r="AL453" s="78"/>
      <c r="AM453" s="148" t="str">
        <f t="shared" si="236"/>
        <v/>
      </c>
      <c r="AN453" s="47" t="str">
        <f t="shared" si="263"/>
        <v/>
      </c>
      <c r="AO453" s="48" t="str">
        <f>IF(ISBLANK(AP453),"",VLOOKUP(AN453,OutputOsiris!$A$9:$A$1008,1,FALSE))</f>
        <v/>
      </c>
      <c r="AP453" s="111"/>
      <c r="AQ453" s="78"/>
      <c r="AR453" s="148" t="str">
        <f t="shared" si="237"/>
        <v/>
      </c>
      <c r="AS453" s="47" t="str">
        <f t="shared" si="264"/>
        <v/>
      </c>
      <c r="AT453" s="48" t="str">
        <f>IF(ISBLANK(AU453),"",VLOOKUP(AS453,OutputOsiris!$A$9:$A$1008,1,FALSE))</f>
        <v/>
      </c>
      <c r="AU453" s="111"/>
      <c r="AV453" s="78"/>
      <c r="AW453" s="148" t="str">
        <f t="shared" si="238"/>
        <v/>
      </c>
      <c r="AX453" s="47" t="str">
        <f t="shared" si="265"/>
        <v/>
      </c>
      <c r="AY453" s="48" t="str">
        <f>IF(ISBLANK(AZ453),"",VLOOKUP(AX453,OutputOsiris!$A$9:$A$1008,1,FALSE))</f>
        <v/>
      </c>
      <c r="AZ453" s="111"/>
      <c r="BA453" s="78"/>
      <c r="BB453" s="148" t="str">
        <f t="shared" si="239"/>
        <v/>
      </c>
      <c r="BC453" s="47" t="str">
        <f t="shared" si="266"/>
        <v/>
      </c>
      <c r="BD453" s="48" t="str">
        <f>IF(ISBLANK(BE453),"",VLOOKUP(BC453,OutputOsiris!$A$9:$A$1008,1,FALSE))</f>
        <v/>
      </c>
      <c r="BE453" s="111"/>
      <c r="BF453" s="78"/>
      <c r="BG453" s="148" t="str">
        <f t="shared" si="240"/>
        <v/>
      </c>
      <c r="BH453" s="47" t="str">
        <f t="shared" si="267"/>
        <v/>
      </c>
      <c r="BI453" s="48" t="str">
        <f>IF(ISBLANK(BJ453),"",VLOOKUP(BH453,OutputOsiris!$A$9:$A$1008,1,FALSE))</f>
        <v/>
      </c>
      <c r="BJ453" s="111"/>
      <c r="BK453" s="78"/>
      <c r="BL453" s="148" t="str">
        <f t="shared" si="241"/>
        <v/>
      </c>
      <c r="BM453" s="47" t="str">
        <f t="shared" si="268"/>
        <v/>
      </c>
      <c r="BN453" s="48" t="str">
        <f>IF(ISBLANK(BO453),"",VLOOKUP(BM453,OutputOsiris!$A$9:$A$1008,1,FALSE))</f>
        <v/>
      </c>
      <c r="BO453" s="111"/>
      <c r="BP453" s="78"/>
      <c r="BQ453" s="148" t="str">
        <f t="shared" si="242"/>
        <v/>
      </c>
      <c r="BR453" s="47" t="str">
        <f t="shared" si="269"/>
        <v/>
      </c>
      <c r="BS453" s="48" t="str">
        <f>IF(ISBLANK(BT453),"",VLOOKUP(BR453,OutputOsiris!$A$9:$A$1008,1,FALSE))</f>
        <v/>
      </c>
      <c r="BT453" s="111"/>
      <c r="BU453" s="78"/>
      <c r="BV453" s="148" t="str">
        <f t="shared" si="243"/>
        <v/>
      </c>
      <c r="BW453" s="47" t="str">
        <f t="shared" si="270"/>
        <v/>
      </c>
      <c r="BX453" s="48" t="str">
        <f>IF(ISBLANK(BY453),"",VLOOKUP(BW453,OutputOsiris!$A$9:$A$1008,1,FALSE))</f>
        <v/>
      </c>
      <c r="BY453" s="111"/>
      <c r="BZ453" s="78"/>
      <c r="CA453" s="148" t="str">
        <f t="shared" si="244"/>
        <v/>
      </c>
    </row>
    <row r="454" spans="1:79" x14ac:dyDescent="0.2">
      <c r="A454" s="47" t="str">
        <f>IF($H$1="Score",IF(OutputOsiris!A454&lt;&gt;"9999999",OutputOsiris!A454,""),"")</f>
        <v/>
      </c>
      <c r="B454" s="76" t="str">
        <f t="shared" si="245"/>
        <v/>
      </c>
      <c r="C454" s="143" t="str">
        <f t="shared" si="246"/>
        <v/>
      </c>
      <c r="D454" s="47" t="str">
        <f>IF($H$1="Cijfer",IF(OutputOsiris!A454&lt;&gt;"9999999",OutputOsiris!A454,""),"")</f>
        <v/>
      </c>
      <c r="E454" s="76" t="str">
        <f t="shared" si="247"/>
        <v/>
      </c>
      <c r="F454" s="143" t="str">
        <f t="shared" si="248"/>
        <v/>
      </c>
      <c r="G454" s="47" t="str">
        <f>IF(ISBLANK(OutputOsiris!B454),"",OutputOsiris!B454)</f>
        <v/>
      </c>
      <c r="H454" s="47">
        <f>IF(AND($AG$7&gt;0,OutputOsiris!$A454&lt;&gt;"9999999"),VLOOKUP(OutputOsiris!A454,$AD$9:$AG$1008,4,FALSE),"")</f>
        <v>0</v>
      </c>
      <c r="I454" s="47">
        <f t="shared" si="249"/>
        <v>0</v>
      </c>
      <c r="J454" s="47">
        <f>IF(AND($AL$7&gt;0,OutputOsiris!$A454&lt;&gt;"9999999"),VLOOKUP(OutputOsiris!A454,$AI$9:$AL$1008,4,FALSE),"")</f>
        <v>0</v>
      </c>
      <c r="K454" s="47">
        <f t="shared" si="250"/>
        <v>0</v>
      </c>
      <c r="L454" s="47" t="str">
        <f>IF(AND($AQ$7&gt;0,OutputOsiris!$A454&lt;&gt;"9999999"),VLOOKUP(OutputOsiris!A454,$AN$9:$AQ$1008,4,FALSE),"")</f>
        <v/>
      </c>
      <c r="M454" s="47" t="str">
        <f t="shared" si="251"/>
        <v/>
      </c>
      <c r="N454" s="47" t="str">
        <f>IF(AND($AV$7&gt;0,OutputOsiris!$A454&lt;&gt;"9999999"),VLOOKUP(OutputOsiris!A454,$AS$9:$AV$1008,4,FALSE),"")</f>
        <v/>
      </c>
      <c r="O454" s="47" t="str">
        <f t="shared" si="252"/>
        <v/>
      </c>
      <c r="P454" s="47" t="str">
        <f>IF(AND($BA$7&gt;0,OutputOsiris!$A454&lt;&gt;"9999999"),VLOOKUP(OutputOsiris!A454,$AX$9:$BA$1008,4,FALSE),"")</f>
        <v/>
      </c>
      <c r="Q454" s="47" t="str">
        <f t="shared" si="253"/>
        <v/>
      </c>
      <c r="R454" s="47" t="str">
        <f>IF(AND($BF$7&gt;0,OutputOsiris!$A454&lt;&gt;"9999999"),VLOOKUP(OutputOsiris!A454,$BC$9:$BF$1008,4,FALSE),"")</f>
        <v/>
      </c>
      <c r="S454" s="47" t="str">
        <f t="shared" si="254"/>
        <v/>
      </c>
      <c r="T454" s="47" t="str">
        <f>IF(AND($BK$7&gt;0,OutputOsiris!$A454&lt;&gt;"9999999"),VLOOKUP(OutputOsiris!A454,$BH$9:$BK$1008,4,FALSE),"")</f>
        <v/>
      </c>
      <c r="U454" s="47" t="str">
        <f t="shared" si="255"/>
        <v/>
      </c>
      <c r="V454" s="47" t="str">
        <f>IF(AND($BP$7&gt;0,OutputOsiris!$A454&lt;&gt;"9999999"),VLOOKUP(OutputOsiris!A454,$BM$9:$BP$1008,4,FALSE),"")</f>
        <v/>
      </c>
      <c r="W454" s="47" t="str">
        <f t="shared" si="256"/>
        <v/>
      </c>
      <c r="X454" s="47" t="str">
        <f>IF(AND($BU$7&gt;0,OutputOsiris!$A454&lt;&gt;"9999999"),VLOOKUP(OutputOsiris!A454,$BR$9:$BU$1008,4,FALSE),"")</f>
        <v/>
      </c>
      <c r="Y454" s="47" t="str">
        <f t="shared" si="257"/>
        <v/>
      </c>
      <c r="Z454" s="47" t="str">
        <f>IF(AND($BZ$7&gt;0,OutputOsiris!$A454&lt;&gt;"9999999"),VLOOKUP(OutputOsiris!A454,$BW$9:$BZ$1008,4,FALSE),"")</f>
        <v/>
      </c>
      <c r="AA454" s="47" t="str">
        <f t="shared" si="258"/>
        <v/>
      </c>
      <c r="AB454" s="47">
        <f t="shared" si="259"/>
        <v>0</v>
      </c>
      <c r="AC454" s="47">
        <f t="shared" si="260"/>
        <v>0</v>
      </c>
      <c r="AD454" s="47" t="str">
        <f t="shared" si="261"/>
        <v/>
      </c>
      <c r="AE454" s="48" t="str">
        <f>IF(ISBLANK(AF454),"",VLOOKUP(AD454,OutputOsiris!$A$9:$A$1008,1,FALSE))</f>
        <v/>
      </c>
      <c r="AF454" s="111"/>
      <c r="AG454" s="78"/>
      <c r="AH454" s="148" t="str">
        <f t="shared" si="235"/>
        <v/>
      </c>
      <c r="AI454" s="47" t="str">
        <f t="shared" si="262"/>
        <v/>
      </c>
      <c r="AJ454" s="48" t="str">
        <f>IF(ISBLANK(AK454),"",VLOOKUP(AI454,OutputOsiris!$A$9:$A$1008,1,FALSE))</f>
        <v/>
      </c>
      <c r="AK454" s="112"/>
      <c r="AL454" s="78"/>
      <c r="AM454" s="148" t="str">
        <f t="shared" si="236"/>
        <v/>
      </c>
      <c r="AN454" s="47" t="str">
        <f t="shared" si="263"/>
        <v/>
      </c>
      <c r="AO454" s="48" t="str">
        <f>IF(ISBLANK(AP454),"",VLOOKUP(AN454,OutputOsiris!$A$9:$A$1008,1,FALSE))</f>
        <v/>
      </c>
      <c r="AP454" s="111"/>
      <c r="AQ454" s="78"/>
      <c r="AR454" s="148" t="str">
        <f t="shared" si="237"/>
        <v/>
      </c>
      <c r="AS454" s="47" t="str">
        <f t="shared" si="264"/>
        <v/>
      </c>
      <c r="AT454" s="48" t="str">
        <f>IF(ISBLANK(AU454),"",VLOOKUP(AS454,OutputOsiris!$A$9:$A$1008,1,FALSE))</f>
        <v/>
      </c>
      <c r="AU454" s="111"/>
      <c r="AV454" s="78"/>
      <c r="AW454" s="148" t="str">
        <f t="shared" si="238"/>
        <v/>
      </c>
      <c r="AX454" s="47" t="str">
        <f t="shared" si="265"/>
        <v/>
      </c>
      <c r="AY454" s="48" t="str">
        <f>IF(ISBLANK(AZ454),"",VLOOKUP(AX454,OutputOsiris!$A$9:$A$1008,1,FALSE))</f>
        <v/>
      </c>
      <c r="AZ454" s="111"/>
      <c r="BA454" s="78"/>
      <c r="BB454" s="148" t="str">
        <f t="shared" si="239"/>
        <v/>
      </c>
      <c r="BC454" s="47" t="str">
        <f t="shared" si="266"/>
        <v/>
      </c>
      <c r="BD454" s="48" t="str">
        <f>IF(ISBLANK(BE454),"",VLOOKUP(BC454,OutputOsiris!$A$9:$A$1008,1,FALSE))</f>
        <v/>
      </c>
      <c r="BE454" s="111"/>
      <c r="BF454" s="78"/>
      <c r="BG454" s="148" t="str">
        <f t="shared" si="240"/>
        <v/>
      </c>
      <c r="BH454" s="47" t="str">
        <f t="shared" si="267"/>
        <v/>
      </c>
      <c r="BI454" s="48" t="str">
        <f>IF(ISBLANK(BJ454),"",VLOOKUP(BH454,OutputOsiris!$A$9:$A$1008,1,FALSE))</f>
        <v/>
      </c>
      <c r="BJ454" s="111"/>
      <c r="BK454" s="78"/>
      <c r="BL454" s="148" t="str">
        <f t="shared" si="241"/>
        <v/>
      </c>
      <c r="BM454" s="47" t="str">
        <f t="shared" si="268"/>
        <v/>
      </c>
      <c r="BN454" s="48" t="str">
        <f>IF(ISBLANK(BO454),"",VLOOKUP(BM454,OutputOsiris!$A$9:$A$1008,1,FALSE))</f>
        <v/>
      </c>
      <c r="BO454" s="111"/>
      <c r="BP454" s="78"/>
      <c r="BQ454" s="148" t="str">
        <f t="shared" si="242"/>
        <v/>
      </c>
      <c r="BR454" s="47" t="str">
        <f t="shared" si="269"/>
        <v/>
      </c>
      <c r="BS454" s="48" t="str">
        <f>IF(ISBLANK(BT454),"",VLOOKUP(BR454,OutputOsiris!$A$9:$A$1008,1,FALSE))</f>
        <v/>
      </c>
      <c r="BT454" s="111"/>
      <c r="BU454" s="78"/>
      <c r="BV454" s="148" t="str">
        <f t="shared" si="243"/>
        <v/>
      </c>
      <c r="BW454" s="47" t="str">
        <f t="shared" si="270"/>
        <v/>
      </c>
      <c r="BX454" s="48" t="str">
        <f>IF(ISBLANK(BY454),"",VLOOKUP(BW454,OutputOsiris!$A$9:$A$1008,1,FALSE))</f>
        <v/>
      </c>
      <c r="BY454" s="111"/>
      <c r="BZ454" s="78"/>
      <c r="CA454" s="148" t="str">
        <f t="shared" si="244"/>
        <v/>
      </c>
    </row>
    <row r="455" spans="1:79" x14ac:dyDescent="0.2">
      <c r="A455" s="47" t="str">
        <f>IF($H$1="Score",IF(OutputOsiris!A455&lt;&gt;"9999999",OutputOsiris!A455,""),"")</f>
        <v/>
      </c>
      <c r="B455" s="76" t="str">
        <f t="shared" si="245"/>
        <v/>
      </c>
      <c r="C455" s="143" t="str">
        <f t="shared" si="246"/>
        <v/>
      </c>
      <c r="D455" s="47" t="str">
        <f>IF($H$1="Cijfer",IF(OutputOsiris!A455&lt;&gt;"9999999",OutputOsiris!A455,""),"")</f>
        <v/>
      </c>
      <c r="E455" s="76" t="str">
        <f t="shared" si="247"/>
        <v/>
      </c>
      <c r="F455" s="143" t="str">
        <f t="shared" si="248"/>
        <v/>
      </c>
      <c r="G455" s="47" t="str">
        <f>IF(ISBLANK(OutputOsiris!B455),"",OutputOsiris!B455)</f>
        <v/>
      </c>
      <c r="H455" s="47">
        <f>IF(AND($AG$7&gt;0,OutputOsiris!$A455&lt;&gt;"9999999"),VLOOKUP(OutputOsiris!A455,$AD$9:$AG$1008,4,FALSE),"")</f>
        <v>0</v>
      </c>
      <c r="I455" s="47">
        <f t="shared" si="249"/>
        <v>0</v>
      </c>
      <c r="J455" s="47">
        <f>IF(AND($AL$7&gt;0,OutputOsiris!$A455&lt;&gt;"9999999"),VLOOKUP(OutputOsiris!A455,$AI$9:$AL$1008,4,FALSE),"")</f>
        <v>0</v>
      </c>
      <c r="K455" s="47">
        <f t="shared" si="250"/>
        <v>0</v>
      </c>
      <c r="L455" s="47" t="str">
        <f>IF(AND($AQ$7&gt;0,OutputOsiris!$A455&lt;&gt;"9999999"),VLOOKUP(OutputOsiris!A455,$AN$9:$AQ$1008,4,FALSE),"")</f>
        <v/>
      </c>
      <c r="M455" s="47" t="str">
        <f t="shared" si="251"/>
        <v/>
      </c>
      <c r="N455" s="47" t="str">
        <f>IF(AND($AV$7&gt;0,OutputOsiris!$A455&lt;&gt;"9999999"),VLOOKUP(OutputOsiris!A455,$AS$9:$AV$1008,4,FALSE),"")</f>
        <v/>
      </c>
      <c r="O455" s="47" t="str">
        <f t="shared" si="252"/>
        <v/>
      </c>
      <c r="P455" s="47" t="str">
        <f>IF(AND($BA$7&gt;0,OutputOsiris!$A455&lt;&gt;"9999999"),VLOOKUP(OutputOsiris!A455,$AX$9:$BA$1008,4,FALSE),"")</f>
        <v/>
      </c>
      <c r="Q455" s="47" t="str">
        <f t="shared" si="253"/>
        <v/>
      </c>
      <c r="R455" s="47" t="str">
        <f>IF(AND($BF$7&gt;0,OutputOsiris!$A455&lt;&gt;"9999999"),VLOOKUP(OutputOsiris!A455,$BC$9:$BF$1008,4,FALSE),"")</f>
        <v/>
      </c>
      <c r="S455" s="47" t="str">
        <f t="shared" si="254"/>
        <v/>
      </c>
      <c r="T455" s="47" t="str">
        <f>IF(AND($BK$7&gt;0,OutputOsiris!$A455&lt;&gt;"9999999"),VLOOKUP(OutputOsiris!A455,$BH$9:$BK$1008,4,FALSE),"")</f>
        <v/>
      </c>
      <c r="U455" s="47" t="str">
        <f t="shared" si="255"/>
        <v/>
      </c>
      <c r="V455" s="47" t="str">
        <f>IF(AND($BP$7&gt;0,OutputOsiris!$A455&lt;&gt;"9999999"),VLOOKUP(OutputOsiris!A455,$BM$9:$BP$1008,4,FALSE),"")</f>
        <v/>
      </c>
      <c r="W455" s="47" t="str">
        <f t="shared" si="256"/>
        <v/>
      </c>
      <c r="X455" s="47" t="str">
        <f>IF(AND($BU$7&gt;0,OutputOsiris!$A455&lt;&gt;"9999999"),VLOOKUP(OutputOsiris!A455,$BR$9:$BU$1008,4,FALSE),"")</f>
        <v/>
      </c>
      <c r="Y455" s="47" t="str">
        <f t="shared" si="257"/>
        <v/>
      </c>
      <c r="Z455" s="47" t="str">
        <f>IF(AND($BZ$7&gt;0,OutputOsiris!$A455&lt;&gt;"9999999"),VLOOKUP(OutputOsiris!A455,$BW$9:$BZ$1008,4,FALSE),"")</f>
        <v/>
      </c>
      <c r="AA455" s="47" t="str">
        <f t="shared" si="258"/>
        <v/>
      </c>
      <c r="AB455" s="47">
        <f t="shared" si="259"/>
        <v>0</v>
      </c>
      <c r="AC455" s="47">
        <f t="shared" si="260"/>
        <v>0</v>
      </c>
      <c r="AD455" s="47" t="str">
        <f t="shared" si="261"/>
        <v/>
      </c>
      <c r="AE455" s="48" t="str">
        <f>IF(ISBLANK(AF455),"",VLOOKUP(AD455,OutputOsiris!$A$9:$A$1008,1,FALSE))</f>
        <v/>
      </c>
      <c r="AF455" s="111"/>
      <c r="AG455" s="78"/>
      <c r="AH455" s="148" t="str">
        <f t="shared" si="235"/>
        <v/>
      </c>
      <c r="AI455" s="47" t="str">
        <f t="shared" si="262"/>
        <v/>
      </c>
      <c r="AJ455" s="48" t="str">
        <f>IF(ISBLANK(AK455),"",VLOOKUP(AI455,OutputOsiris!$A$9:$A$1008,1,FALSE))</f>
        <v/>
      </c>
      <c r="AK455" s="112"/>
      <c r="AL455" s="78"/>
      <c r="AM455" s="148" t="str">
        <f t="shared" si="236"/>
        <v/>
      </c>
      <c r="AN455" s="47" t="str">
        <f t="shared" si="263"/>
        <v/>
      </c>
      <c r="AO455" s="48" t="str">
        <f>IF(ISBLANK(AP455),"",VLOOKUP(AN455,OutputOsiris!$A$9:$A$1008,1,FALSE))</f>
        <v/>
      </c>
      <c r="AP455" s="111"/>
      <c r="AQ455" s="78"/>
      <c r="AR455" s="148" t="str">
        <f t="shared" si="237"/>
        <v/>
      </c>
      <c r="AS455" s="47" t="str">
        <f t="shared" si="264"/>
        <v/>
      </c>
      <c r="AT455" s="48" t="str">
        <f>IF(ISBLANK(AU455),"",VLOOKUP(AS455,OutputOsiris!$A$9:$A$1008,1,FALSE))</f>
        <v/>
      </c>
      <c r="AU455" s="111"/>
      <c r="AV455" s="78"/>
      <c r="AW455" s="148" t="str">
        <f t="shared" si="238"/>
        <v/>
      </c>
      <c r="AX455" s="47" t="str">
        <f t="shared" si="265"/>
        <v/>
      </c>
      <c r="AY455" s="48" t="str">
        <f>IF(ISBLANK(AZ455),"",VLOOKUP(AX455,OutputOsiris!$A$9:$A$1008,1,FALSE))</f>
        <v/>
      </c>
      <c r="AZ455" s="111"/>
      <c r="BA455" s="78"/>
      <c r="BB455" s="148" t="str">
        <f t="shared" si="239"/>
        <v/>
      </c>
      <c r="BC455" s="47" t="str">
        <f t="shared" si="266"/>
        <v/>
      </c>
      <c r="BD455" s="48" t="str">
        <f>IF(ISBLANK(BE455),"",VLOOKUP(BC455,OutputOsiris!$A$9:$A$1008,1,FALSE))</f>
        <v/>
      </c>
      <c r="BE455" s="111"/>
      <c r="BF455" s="78"/>
      <c r="BG455" s="148" t="str">
        <f t="shared" si="240"/>
        <v/>
      </c>
      <c r="BH455" s="47" t="str">
        <f t="shared" si="267"/>
        <v/>
      </c>
      <c r="BI455" s="48" t="str">
        <f>IF(ISBLANK(BJ455),"",VLOOKUP(BH455,OutputOsiris!$A$9:$A$1008,1,FALSE))</f>
        <v/>
      </c>
      <c r="BJ455" s="111"/>
      <c r="BK455" s="78"/>
      <c r="BL455" s="148" t="str">
        <f t="shared" si="241"/>
        <v/>
      </c>
      <c r="BM455" s="47" t="str">
        <f t="shared" si="268"/>
        <v/>
      </c>
      <c r="BN455" s="48" t="str">
        <f>IF(ISBLANK(BO455),"",VLOOKUP(BM455,OutputOsiris!$A$9:$A$1008,1,FALSE))</f>
        <v/>
      </c>
      <c r="BO455" s="111"/>
      <c r="BP455" s="78"/>
      <c r="BQ455" s="148" t="str">
        <f t="shared" si="242"/>
        <v/>
      </c>
      <c r="BR455" s="47" t="str">
        <f t="shared" si="269"/>
        <v/>
      </c>
      <c r="BS455" s="48" t="str">
        <f>IF(ISBLANK(BT455),"",VLOOKUP(BR455,OutputOsiris!$A$9:$A$1008,1,FALSE))</f>
        <v/>
      </c>
      <c r="BT455" s="111"/>
      <c r="BU455" s="78"/>
      <c r="BV455" s="148" t="str">
        <f t="shared" si="243"/>
        <v/>
      </c>
      <c r="BW455" s="47" t="str">
        <f t="shared" si="270"/>
        <v/>
      </c>
      <c r="BX455" s="48" t="str">
        <f>IF(ISBLANK(BY455),"",VLOOKUP(BW455,OutputOsiris!$A$9:$A$1008,1,FALSE))</f>
        <v/>
      </c>
      <c r="BY455" s="111"/>
      <c r="BZ455" s="78"/>
      <c r="CA455" s="148" t="str">
        <f t="shared" si="244"/>
        <v/>
      </c>
    </row>
    <row r="456" spans="1:79" x14ac:dyDescent="0.2">
      <c r="A456" s="47" t="str">
        <f>IF($H$1="Score",IF(OutputOsiris!A456&lt;&gt;"9999999",OutputOsiris!A456,""),"")</f>
        <v/>
      </c>
      <c r="B456" s="76" t="str">
        <f t="shared" si="245"/>
        <v/>
      </c>
      <c r="C456" s="143" t="str">
        <f t="shared" si="246"/>
        <v/>
      </c>
      <c r="D456" s="47" t="str">
        <f>IF($H$1="Cijfer",IF(OutputOsiris!A456&lt;&gt;"9999999",OutputOsiris!A456,""),"")</f>
        <v/>
      </c>
      <c r="E456" s="76" t="str">
        <f t="shared" si="247"/>
        <v/>
      </c>
      <c r="F456" s="143" t="str">
        <f t="shared" si="248"/>
        <v/>
      </c>
      <c r="G456" s="47" t="str">
        <f>IF(ISBLANK(OutputOsiris!B456),"",OutputOsiris!B456)</f>
        <v/>
      </c>
      <c r="H456" s="47">
        <f>IF(AND($AG$7&gt;0,OutputOsiris!$A456&lt;&gt;"9999999"),VLOOKUP(OutputOsiris!A456,$AD$9:$AG$1008,4,FALSE),"")</f>
        <v>0</v>
      </c>
      <c r="I456" s="47">
        <f t="shared" si="249"/>
        <v>0</v>
      </c>
      <c r="J456" s="47">
        <f>IF(AND($AL$7&gt;0,OutputOsiris!$A456&lt;&gt;"9999999"),VLOOKUP(OutputOsiris!A456,$AI$9:$AL$1008,4,FALSE),"")</f>
        <v>0</v>
      </c>
      <c r="K456" s="47">
        <f t="shared" si="250"/>
        <v>0</v>
      </c>
      <c r="L456" s="47" t="str">
        <f>IF(AND($AQ$7&gt;0,OutputOsiris!$A456&lt;&gt;"9999999"),VLOOKUP(OutputOsiris!A456,$AN$9:$AQ$1008,4,FALSE),"")</f>
        <v/>
      </c>
      <c r="M456" s="47" t="str">
        <f t="shared" si="251"/>
        <v/>
      </c>
      <c r="N456" s="47" t="str">
        <f>IF(AND($AV$7&gt;0,OutputOsiris!$A456&lt;&gt;"9999999"),VLOOKUP(OutputOsiris!A456,$AS$9:$AV$1008,4,FALSE),"")</f>
        <v/>
      </c>
      <c r="O456" s="47" t="str">
        <f t="shared" si="252"/>
        <v/>
      </c>
      <c r="P456" s="47" t="str">
        <f>IF(AND($BA$7&gt;0,OutputOsiris!$A456&lt;&gt;"9999999"),VLOOKUP(OutputOsiris!A456,$AX$9:$BA$1008,4,FALSE),"")</f>
        <v/>
      </c>
      <c r="Q456" s="47" t="str">
        <f t="shared" si="253"/>
        <v/>
      </c>
      <c r="R456" s="47" t="str">
        <f>IF(AND($BF$7&gt;0,OutputOsiris!$A456&lt;&gt;"9999999"),VLOOKUP(OutputOsiris!A456,$BC$9:$BF$1008,4,FALSE),"")</f>
        <v/>
      </c>
      <c r="S456" s="47" t="str">
        <f t="shared" si="254"/>
        <v/>
      </c>
      <c r="T456" s="47" t="str">
        <f>IF(AND($BK$7&gt;0,OutputOsiris!$A456&lt;&gt;"9999999"),VLOOKUP(OutputOsiris!A456,$BH$9:$BK$1008,4,FALSE),"")</f>
        <v/>
      </c>
      <c r="U456" s="47" t="str">
        <f t="shared" si="255"/>
        <v/>
      </c>
      <c r="V456" s="47" t="str">
        <f>IF(AND($BP$7&gt;0,OutputOsiris!$A456&lt;&gt;"9999999"),VLOOKUP(OutputOsiris!A456,$BM$9:$BP$1008,4,FALSE),"")</f>
        <v/>
      </c>
      <c r="W456" s="47" t="str">
        <f t="shared" si="256"/>
        <v/>
      </c>
      <c r="X456" s="47" t="str">
        <f>IF(AND($BU$7&gt;0,OutputOsiris!$A456&lt;&gt;"9999999"),VLOOKUP(OutputOsiris!A456,$BR$9:$BU$1008,4,FALSE),"")</f>
        <v/>
      </c>
      <c r="Y456" s="47" t="str">
        <f t="shared" si="257"/>
        <v/>
      </c>
      <c r="Z456" s="47" t="str">
        <f>IF(AND($BZ$7&gt;0,OutputOsiris!$A456&lt;&gt;"9999999"),VLOOKUP(OutputOsiris!A456,$BW$9:$BZ$1008,4,FALSE),"")</f>
        <v/>
      </c>
      <c r="AA456" s="47" t="str">
        <f t="shared" si="258"/>
        <v/>
      </c>
      <c r="AB456" s="47">
        <f t="shared" si="259"/>
        <v>0</v>
      </c>
      <c r="AC456" s="47">
        <f t="shared" si="260"/>
        <v>0</v>
      </c>
      <c r="AD456" s="47" t="str">
        <f t="shared" si="261"/>
        <v/>
      </c>
      <c r="AE456" s="48" t="str">
        <f>IF(ISBLANK(AF456),"",VLOOKUP(AD456,OutputOsiris!$A$9:$A$1008,1,FALSE))</f>
        <v/>
      </c>
      <c r="AF456" s="111"/>
      <c r="AG456" s="78"/>
      <c r="AH456" s="148" t="str">
        <f t="shared" si="235"/>
        <v/>
      </c>
      <c r="AI456" s="47" t="str">
        <f t="shared" si="262"/>
        <v/>
      </c>
      <c r="AJ456" s="48" t="str">
        <f>IF(ISBLANK(AK456),"",VLOOKUP(AI456,OutputOsiris!$A$9:$A$1008,1,FALSE))</f>
        <v/>
      </c>
      <c r="AK456" s="112"/>
      <c r="AL456" s="78"/>
      <c r="AM456" s="148" t="str">
        <f t="shared" si="236"/>
        <v/>
      </c>
      <c r="AN456" s="47" t="str">
        <f t="shared" si="263"/>
        <v/>
      </c>
      <c r="AO456" s="48" t="str">
        <f>IF(ISBLANK(AP456),"",VLOOKUP(AN456,OutputOsiris!$A$9:$A$1008,1,FALSE))</f>
        <v/>
      </c>
      <c r="AP456" s="111"/>
      <c r="AQ456" s="78"/>
      <c r="AR456" s="148" t="str">
        <f t="shared" si="237"/>
        <v/>
      </c>
      <c r="AS456" s="47" t="str">
        <f t="shared" si="264"/>
        <v/>
      </c>
      <c r="AT456" s="48" t="str">
        <f>IF(ISBLANK(AU456),"",VLOOKUP(AS456,OutputOsiris!$A$9:$A$1008,1,FALSE))</f>
        <v/>
      </c>
      <c r="AU456" s="111"/>
      <c r="AV456" s="78"/>
      <c r="AW456" s="148" t="str">
        <f t="shared" si="238"/>
        <v/>
      </c>
      <c r="AX456" s="47" t="str">
        <f t="shared" si="265"/>
        <v/>
      </c>
      <c r="AY456" s="48" t="str">
        <f>IF(ISBLANK(AZ456),"",VLOOKUP(AX456,OutputOsiris!$A$9:$A$1008,1,FALSE))</f>
        <v/>
      </c>
      <c r="AZ456" s="111"/>
      <c r="BA456" s="78"/>
      <c r="BB456" s="148" t="str">
        <f t="shared" si="239"/>
        <v/>
      </c>
      <c r="BC456" s="47" t="str">
        <f t="shared" si="266"/>
        <v/>
      </c>
      <c r="BD456" s="48" t="str">
        <f>IF(ISBLANK(BE456),"",VLOOKUP(BC456,OutputOsiris!$A$9:$A$1008,1,FALSE))</f>
        <v/>
      </c>
      <c r="BE456" s="111"/>
      <c r="BF456" s="78"/>
      <c r="BG456" s="148" t="str">
        <f t="shared" si="240"/>
        <v/>
      </c>
      <c r="BH456" s="47" t="str">
        <f t="shared" si="267"/>
        <v/>
      </c>
      <c r="BI456" s="48" t="str">
        <f>IF(ISBLANK(BJ456),"",VLOOKUP(BH456,OutputOsiris!$A$9:$A$1008,1,FALSE))</f>
        <v/>
      </c>
      <c r="BJ456" s="111"/>
      <c r="BK456" s="78"/>
      <c r="BL456" s="148" t="str">
        <f t="shared" si="241"/>
        <v/>
      </c>
      <c r="BM456" s="47" t="str">
        <f t="shared" si="268"/>
        <v/>
      </c>
      <c r="BN456" s="48" t="str">
        <f>IF(ISBLANK(BO456),"",VLOOKUP(BM456,OutputOsiris!$A$9:$A$1008,1,FALSE))</f>
        <v/>
      </c>
      <c r="BO456" s="111"/>
      <c r="BP456" s="78"/>
      <c r="BQ456" s="148" t="str">
        <f t="shared" si="242"/>
        <v/>
      </c>
      <c r="BR456" s="47" t="str">
        <f t="shared" si="269"/>
        <v/>
      </c>
      <c r="BS456" s="48" t="str">
        <f>IF(ISBLANK(BT456),"",VLOOKUP(BR456,OutputOsiris!$A$9:$A$1008,1,FALSE))</f>
        <v/>
      </c>
      <c r="BT456" s="111"/>
      <c r="BU456" s="78"/>
      <c r="BV456" s="148" t="str">
        <f t="shared" si="243"/>
        <v/>
      </c>
      <c r="BW456" s="47" t="str">
        <f t="shared" si="270"/>
        <v/>
      </c>
      <c r="BX456" s="48" t="str">
        <f>IF(ISBLANK(BY456),"",VLOOKUP(BW456,OutputOsiris!$A$9:$A$1008,1,FALSE))</f>
        <v/>
      </c>
      <c r="BY456" s="111"/>
      <c r="BZ456" s="78"/>
      <c r="CA456" s="148" t="str">
        <f t="shared" si="244"/>
        <v/>
      </c>
    </row>
    <row r="457" spans="1:79" x14ac:dyDescent="0.2">
      <c r="A457" s="47" t="str">
        <f>IF($H$1="Score",IF(OutputOsiris!A457&lt;&gt;"9999999",OutputOsiris!A457,""),"")</f>
        <v/>
      </c>
      <c r="B457" s="76" t="str">
        <f t="shared" si="245"/>
        <v/>
      </c>
      <c r="C457" s="143" t="str">
        <f t="shared" si="246"/>
        <v/>
      </c>
      <c r="D457" s="47" t="str">
        <f>IF($H$1="Cijfer",IF(OutputOsiris!A457&lt;&gt;"9999999",OutputOsiris!A457,""),"")</f>
        <v/>
      </c>
      <c r="E457" s="76" t="str">
        <f t="shared" si="247"/>
        <v/>
      </c>
      <c r="F457" s="143" t="str">
        <f t="shared" si="248"/>
        <v/>
      </c>
      <c r="G457" s="47" t="str">
        <f>IF(ISBLANK(OutputOsiris!B457),"",OutputOsiris!B457)</f>
        <v/>
      </c>
      <c r="H457" s="47">
        <f>IF(AND($AG$7&gt;0,OutputOsiris!$A457&lt;&gt;"9999999"),VLOOKUP(OutputOsiris!A457,$AD$9:$AG$1008,4,FALSE),"")</f>
        <v>0</v>
      </c>
      <c r="I457" s="47">
        <f t="shared" si="249"/>
        <v>0</v>
      </c>
      <c r="J457" s="47">
        <f>IF(AND($AL$7&gt;0,OutputOsiris!$A457&lt;&gt;"9999999"),VLOOKUP(OutputOsiris!A457,$AI$9:$AL$1008,4,FALSE),"")</f>
        <v>0</v>
      </c>
      <c r="K457" s="47">
        <f t="shared" si="250"/>
        <v>0</v>
      </c>
      <c r="L457" s="47" t="str">
        <f>IF(AND($AQ$7&gt;0,OutputOsiris!$A457&lt;&gt;"9999999"),VLOOKUP(OutputOsiris!A457,$AN$9:$AQ$1008,4,FALSE),"")</f>
        <v/>
      </c>
      <c r="M457" s="47" t="str">
        <f t="shared" si="251"/>
        <v/>
      </c>
      <c r="N457" s="47" t="str">
        <f>IF(AND($AV$7&gt;0,OutputOsiris!$A457&lt;&gt;"9999999"),VLOOKUP(OutputOsiris!A457,$AS$9:$AV$1008,4,FALSE),"")</f>
        <v/>
      </c>
      <c r="O457" s="47" t="str">
        <f t="shared" si="252"/>
        <v/>
      </c>
      <c r="P457" s="47" t="str">
        <f>IF(AND($BA$7&gt;0,OutputOsiris!$A457&lt;&gt;"9999999"),VLOOKUP(OutputOsiris!A457,$AX$9:$BA$1008,4,FALSE),"")</f>
        <v/>
      </c>
      <c r="Q457" s="47" t="str">
        <f t="shared" si="253"/>
        <v/>
      </c>
      <c r="R457" s="47" t="str">
        <f>IF(AND($BF$7&gt;0,OutputOsiris!$A457&lt;&gt;"9999999"),VLOOKUP(OutputOsiris!A457,$BC$9:$BF$1008,4,FALSE),"")</f>
        <v/>
      </c>
      <c r="S457" s="47" t="str">
        <f t="shared" si="254"/>
        <v/>
      </c>
      <c r="T457" s="47" t="str">
        <f>IF(AND($BK$7&gt;0,OutputOsiris!$A457&lt;&gt;"9999999"),VLOOKUP(OutputOsiris!A457,$BH$9:$BK$1008,4,FALSE),"")</f>
        <v/>
      </c>
      <c r="U457" s="47" t="str">
        <f t="shared" si="255"/>
        <v/>
      </c>
      <c r="V457" s="47" t="str">
        <f>IF(AND($BP$7&gt;0,OutputOsiris!$A457&lt;&gt;"9999999"),VLOOKUP(OutputOsiris!A457,$BM$9:$BP$1008,4,FALSE),"")</f>
        <v/>
      </c>
      <c r="W457" s="47" t="str">
        <f t="shared" si="256"/>
        <v/>
      </c>
      <c r="X457" s="47" t="str">
        <f>IF(AND($BU$7&gt;0,OutputOsiris!$A457&lt;&gt;"9999999"),VLOOKUP(OutputOsiris!A457,$BR$9:$BU$1008,4,FALSE),"")</f>
        <v/>
      </c>
      <c r="Y457" s="47" t="str">
        <f t="shared" si="257"/>
        <v/>
      </c>
      <c r="Z457" s="47" t="str">
        <f>IF(AND($BZ$7&gt;0,OutputOsiris!$A457&lt;&gt;"9999999"),VLOOKUP(OutputOsiris!A457,$BW$9:$BZ$1008,4,FALSE),"")</f>
        <v/>
      </c>
      <c r="AA457" s="47" t="str">
        <f t="shared" si="258"/>
        <v/>
      </c>
      <c r="AB457" s="47">
        <f t="shared" si="259"/>
        <v>0</v>
      </c>
      <c r="AC457" s="47">
        <f t="shared" si="260"/>
        <v>0</v>
      </c>
      <c r="AD457" s="47" t="str">
        <f t="shared" si="261"/>
        <v/>
      </c>
      <c r="AE457" s="48" t="str">
        <f>IF(ISBLANK(AF457),"",VLOOKUP(AD457,OutputOsiris!$A$9:$A$1008,1,FALSE))</f>
        <v/>
      </c>
      <c r="AF457" s="111"/>
      <c r="AG457" s="78"/>
      <c r="AH457" s="148" t="str">
        <f t="shared" ref="AH457:AH520" si="271">IF(ISBLANK(AF457),"",IF(ISERROR(AE457),"M",""))</f>
        <v/>
      </c>
      <c r="AI457" s="47" t="str">
        <f t="shared" si="262"/>
        <v/>
      </c>
      <c r="AJ457" s="48" t="str">
        <f>IF(ISBLANK(AK457),"",VLOOKUP(AI457,OutputOsiris!$A$9:$A$1008,1,FALSE))</f>
        <v/>
      </c>
      <c r="AK457" s="112"/>
      <c r="AL457" s="78"/>
      <c r="AM457" s="148" t="str">
        <f t="shared" ref="AM457:AM520" si="272">IF(ISBLANK(AK457),"",IF(ISERROR(AJ457),"M",""))</f>
        <v/>
      </c>
      <c r="AN457" s="47" t="str">
        <f t="shared" si="263"/>
        <v/>
      </c>
      <c r="AO457" s="48" t="str">
        <f>IF(ISBLANK(AP457),"",VLOOKUP(AN457,OutputOsiris!$A$9:$A$1008,1,FALSE))</f>
        <v/>
      </c>
      <c r="AP457" s="111"/>
      <c r="AQ457" s="78"/>
      <c r="AR457" s="148" t="str">
        <f t="shared" ref="AR457:AR520" si="273">IF(ISBLANK(AP457),"",IF(ISERROR(AO457),"M",""))</f>
        <v/>
      </c>
      <c r="AS457" s="47" t="str">
        <f t="shared" si="264"/>
        <v/>
      </c>
      <c r="AT457" s="48" t="str">
        <f>IF(ISBLANK(AU457),"",VLOOKUP(AS457,OutputOsiris!$A$9:$A$1008,1,FALSE))</f>
        <v/>
      </c>
      <c r="AU457" s="111"/>
      <c r="AV457" s="78"/>
      <c r="AW457" s="148" t="str">
        <f t="shared" ref="AW457:AW520" si="274">IF(ISBLANK(AU457),"",IF(ISERROR(AT457),"M",""))</f>
        <v/>
      </c>
      <c r="AX457" s="47" t="str">
        <f t="shared" si="265"/>
        <v/>
      </c>
      <c r="AY457" s="48" t="str">
        <f>IF(ISBLANK(AZ457),"",VLOOKUP(AX457,OutputOsiris!$A$9:$A$1008,1,FALSE))</f>
        <v/>
      </c>
      <c r="AZ457" s="111"/>
      <c r="BA457" s="78"/>
      <c r="BB457" s="148" t="str">
        <f t="shared" ref="BB457:BB520" si="275">IF(ISBLANK(AZ457),"",IF(ISERROR(AY457),"M",""))</f>
        <v/>
      </c>
      <c r="BC457" s="47" t="str">
        <f t="shared" si="266"/>
        <v/>
      </c>
      <c r="BD457" s="48" t="str">
        <f>IF(ISBLANK(BE457),"",VLOOKUP(BC457,OutputOsiris!$A$9:$A$1008,1,FALSE))</f>
        <v/>
      </c>
      <c r="BE457" s="111"/>
      <c r="BF457" s="78"/>
      <c r="BG457" s="148" t="str">
        <f t="shared" ref="BG457:BG520" si="276">IF(ISBLANK(BE457),"",IF(ISERROR(BD457),"M",""))</f>
        <v/>
      </c>
      <c r="BH457" s="47" t="str">
        <f t="shared" si="267"/>
        <v/>
      </c>
      <c r="BI457" s="48" t="str">
        <f>IF(ISBLANK(BJ457),"",VLOOKUP(BH457,OutputOsiris!$A$9:$A$1008,1,FALSE))</f>
        <v/>
      </c>
      <c r="BJ457" s="111"/>
      <c r="BK457" s="78"/>
      <c r="BL457" s="148" t="str">
        <f t="shared" ref="BL457:BL520" si="277">IF(ISBLANK(BJ457),"",IF(ISERROR(BI457),"M",""))</f>
        <v/>
      </c>
      <c r="BM457" s="47" t="str">
        <f t="shared" si="268"/>
        <v/>
      </c>
      <c r="BN457" s="48" t="str">
        <f>IF(ISBLANK(BO457),"",VLOOKUP(BM457,OutputOsiris!$A$9:$A$1008,1,FALSE))</f>
        <v/>
      </c>
      <c r="BO457" s="111"/>
      <c r="BP457" s="78"/>
      <c r="BQ457" s="148" t="str">
        <f t="shared" ref="BQ457:BQ520" si="278">IF(ISBLANK(BO457),"",IF(ISERROR(BN457),"M",""))</f>
        <v/>
      </c>
      <c r="BR457" s="47" t="str">
        <f t="shared" si="269"/>
        <v/>
      </c>
      <c r="BS457" s="48" t="str">
        <f>IF(ISBLANK(BT457),"",VLOOKUP(BR457,OutputOsiris!$A$9:$A$1008,1,FALSE))</f>
        <v/>
      </c>
      <c r="BT457" s="111"/>
      <c r="BU457" s="78"/>
      <c r="BV457" s="148" t="str">
        <f t="shared" ref="BV457:BV520" si="279">IF(ISBLANK(BT457),"",IF(ISERROR(BS457),"M",""))</f>
        <v/>
      </c>
      <c r="BW457" s="47" t="str">
        <f t="shared" si="270"/>
        <v/>
      </c>
      <c r="BX457" s="48" t="str">
        <f>IF(ISBLANK(BY457),"",VLOOKUP(BW457,OutputOsiris!$A$9:$A$1008,1,FALSE))</f>
        <v/>
      </c>
      <c r="BY457" s="111"/>
      <c r="BZ457" s="78"/>
      <c r="CA457" s="148" t="str">
        <f t="shared" ref="CA457:CA520" si="280">IF(ISBLANK(BY457),"",IF(ISERROR(BX457),"M",""))</f>
        <v/>
      </c>
    </row>
    <row r="458" spans="1:79" x14ac:dyDescent="0.2">
      <c r="A458" s="47" t="str">
        <f>IF($H$1="Score",IF(OutputOsiris!A458&lt;&gt;"9999999",OutputOsiris!A458,""),"")</f>
        <v/>
      </c>
      <c r="B458" s="76" t="str">
        <f t="shared" ref="B458:B521" si="281">IF($H$1="Score",IF(A458="","",IF(ISERROR(AB458),"MISSING",AB458)),"")</f>
        <v/>
      </c>
      <c r="C458" s="143" t="str">
        <f t="shared" ref="C458:C521" si="282">IF(ISNUMBER(B458),IF(OR(ISERROR(H458),ISERROR(J458),ISERROR(L458),ISERROR(N458),ISERROR(P458),ISERROR(R458),ISERROR(T458),ISERROR(V458),ISERROR(X458),ISERROR(Z458)),"M",""),"")</f>
        <v/>
      </c>
      <c r="D458" s="47" t="str">
        <f>IF($H$1="Cijfer",IF(OutputOsiris!A458&lt;&gt;"9999999",OutputOsiris!A458,""),"")</f>
        <v/>
      </c>
      <c r="E458" s="76" t="str">
        <f t="shared" ref="E458:E521" si="283">IF($H$1="Cijfer",IF(D458="","",IF(ISERROR(AC458),"MISSING",IF(OR(AND(I458&gt;0,I458&lt;$E$6),AND(K458&gt;0,K458&lt;$E$6),AND(M458&gt;0,M458&lt;$E$6),AND(O458&gt;0,O458&lt;$E$6),AND(Q458&gt;0,Q458&lt;$E$6),AND(S458&gt;0,S458&lt;$E$6),AND(U458&gt;0,U458&lt;$E$6),AND(W458&gt;0,W458&lt;$E$6),AND(Y458&gt;0,Y458&lt;$E$6),AND(AA458&gt;0,AA458&lt;$E$6),AND(O458&gt;0,O458&lt;$E$6)),"!",AC458))),"")</f>
        <v/>
      </c>
      <c r="F458" s="143" t="str">
        <f t="shared" ref="F458:F521" si="284">IF(ISNUMBER(E458),IF(OR(ISERROR(H458),ISERROR(J458),ISERROR(L458),ISERROR(N458),ISERROR(P458),ISERROR(R458),ISERROR(T458),ISERROR(V458),ISERROR(X458),ISERROR(Z458)),"M",""),"")</f>
        <v/>
      </c>
      <c r="G458" s="47" t="str">
        <f>IF(ISBLANK(OutputOsiris!B458),"",OutputOsiris!B458)</f>
        <v/>
      </c>
      <c r="H458" s="47">
        <f>IF(AND($AG$7&gt;0,OutputOsiris!$A458&lt;&gt;"9999999"),VLOOKUP(OutputOsiris!A458,$AD$9:$AG$1008,4,FALSE),"")</f>
        <v>0</v>
      </c>
      <c r="I458" s="47">
        <f t="shared" ref="I458:I521" si="285">IF(AND(ISERROR(H458),H$7="N"),0,H458)</f>
        <v>0</v>
      </c>
      <c r="J458" s="47">
        <f>IF(AND($AL$7&gt;0,OutputOsiris!$A458&lt;&gt;"9999999"),VLOOKUP(OutputOsiris!A458,$AI$9:$AL$1008,4,FALSE),"")</f>
        <v>0</v>
      </c>
      <c r="K458" s="47">
        <f t="shared" ref="K458:K521" si="286">IF(AND(ISERROR(J458),J$7="N"),0,J458)</f>
        <v>0</v>
      </c>
      <c r="L458" s="47" t="str">
        <f>IF(AND($AQ$7&gt;0,OutputOsiris!$A458&lt;&gt;"9999999"),VLOOKUP(OutputOsiris!A458,$AN$9:$AQ$1008,4,FALSE),"")</f>
        <v/>
      </c>
      <c r="M458" s="47" t="str">
        <f t="shared" ref="M458:M521" si="287">IF(AND(ISERROR(L458),L$7="N"),0,L458)</f>
        <v/>
      </c>
      <c r="N458" s="47" t="str">
        <f>IF(AND($AV$7&gt;0,OutputOsiris!$A458&lt;&gt;"9999999"),VLOOKUP(OutputOsiris!A458,$AS$9:$AV$1008,4,FALSE),"")</f>
        <v/>
      </c>
      <c r="O458" s="47" t="str">
        <f t="shared" ref="O458:O521" si="288">IF(AND(ISERROR(N458),N$7="N"),0,N458)</f>
        <v/>
      </c>
      <c r="P458" s="47" t="str">
        <f>IF(AND($BA$7&gt;0,OutputOsiris!$A458&lt;&gt;"9999999"),VLOOKUP(OutputOsiris!A458,$AX$9:$BA$1008,4,FALSE),"")</f>
        <v/>
      </c>
      <c r="Q458" s="47" t="str">
        <f t="shared" ref="Q458:Q521" si="289">IF(AND(ISERROR(P458),P$7="N"),0,P458)</f>
        <v/>
      </c>
      <c r="R458" s="47" t="str">
        <f>IF(AND($BF$7&gt;0,OutputOsiris!$A458&lt;&gt;"9999999"),VLOOKUP(OutputOsiris!A458,$BC$9:$BF$1008,4,FALSE),"")</f>
        <v/>
      </c>
      <c r="S458" s="47" t="str">
        <f t="shared" ref="S458:S521" si="290">IF(AND(ISERROR(R458),R$7="N"),0,R458)</f>
        <v/>
      </c>
      <c r="T458" s="47" t="str">
        <f>IF(AND($BK$7&gt;0,OutputOsiris!$A458&lt;&gt;"9999999"),VLOOKUP(OutputOsiris!A458,$BH$9:$BK$1008,4,FALSE),"")</f>
        <v/>
      </c>
      <c r="U458" s="47" t="str">
        <f t="shared" ref="U458:U521" si="291">IF(AND(ISERROR(T458),T$7="N"),0,T458)</f>
        <v/>
      </c>
      <c r="V458" s="47" t="str">
        <f>IF(AND($BP$7&gt;0,OutputOsiris!$A458&lt;&gt;"9999999"),VLOOKUP(OutputOsiris!A458,$BM$9:$BP$1008,4,FALSE),"")</f>
        <v/>
      </c>
      <c r="W458" s="47" t="str">
        <f t="shared" ref="W458:W521" si="292">IF(AND(ISERROR(V458),V$7="N"),0,V458)</f>
        <v/>
      </c>
      <c r="X458" s="47" t="str">
        <f>IF(AND($BU$7&gt;0,OutputOsiris!$A458&lt;&gt;"9999999"),VLOOKUP(OutputOsiris!A458,$BR$9:$BU$1008,4,FALSE),"")</f>
        <v/>
      </c>
      <c r="Y458" s="47" t="str">
        <f t="shared" ref="Y458:Y521" si="293">IF(AND(ISERROR(X458),X$7="N"),0,X458)</f>
        <v/>
      </c>
      <c r="Z458" s="47" t="str">
        <f>IF(AND($BZ$7&gt;0,OutputOsiris!$A458&lt;&gt;"9999999"),VLOOKUP(OutputOsiris!A458,$BW$9:$BZ$1008,4,FALSE),"")</f>
        <v/>
      </c>
      <c r="AA458" s="47" t="str">
        <f t="shared" ref="AA458:AA521" si="294">IF(AND(ISERROR(Z458),Z$7="N"),0,Z458)</f>
        <v/>
      </c>
      <c r="AB458" s="47">
        <f t="shared" ref="AB458:AB521" si="295">IF(I458="",0,I458*$AG$7)+IF(K458="",0,K458*$AL$7)+IF(M458="",0,M458*$AQ$7)+IF(O458="",0,O458*$AV$7)+IF(Q458="",0,Q458*$BA$7)+IF(S458="",0,S458*$BF$7)+IF(U458="",0,U458*$BK$7)+IF(W458="",0,W458*$BP$7)+IF(Y458="",0,Y458*$BU$7)+IF(AA458="",0,AA458*$BZ$7)</f>
        <v>0</v>
      </c>
      <c r="AC458" s="47">
        <f t="shared" ref="AC458:AC521" si="296">AB458/SUM($AG$7,$AL$7,$AQ$7,$AV$7,$BA$7,$BF$7,$BK$7,$BP$7,$BU$7,$BZ$7)</f>
        <v>0</v>
      </c>
      <c r="AD458" s="47" t="str">
        <f t="shared" ref="AD458:AD521" si="297">TEXT(RIGHT(TRIM(AF458),7),"0000000")</f>
        <v/>
      </c>
      <c r="AE458" s="48" t="str">
        <f>IF(ISBLANK(AF458),"",VLOOKUP(AD458,OutputOsiris!$A$9:$A$1008,1,FALSE))</f>
        <v/>
      </c>
      <c r="AF458" s="111"/>
      <c r="AG458" s="78"/>
      <c r="AH458" s="148" t="str">
        <f t="shared" si="271"/>
        <v/>
      </c>
      <c r="AI458" s="47" t="str">
        <f t="shared" ref="AI458:AI521" si="298">TEXT(RIGHT(TRIM(AK458),7),"0000000")</f>
        <v/>
      </c>
      <c r="AJ458" s="48" t="str">
        <f>IF(ISBLANK(AK458),"",VLOOKUP(AI458,OutputOsiris!$A$9:$A$1008,1,FALSE))</f>
        <v/>
      </c>
      <c r="AK458" s="112"/>
      <c r="AL458" s="78"/>
      <c r="AM458" s="148" t="str">
        <f t="shared" si="272"/>
        <v/>
      </c>
      <c r="AN458" s="47" t="str">
        <f t="shared" ref="AN458:AN521" si="299">TEXT(RIGHT(TRIM(AP458),7),"0000000")</f>
        <v/>
      </c>
      <c r="AO458" s="48" t="str">
        <f>IF(ISBLANK(AP458),"",VLOOKUP(AN458,OutputOsiris!$A$9:$A$1008,1,FALSE))</f>
        <v/>
      </c>
      <c r="AP458" s="111"/>
      <c r="AQ458" s="78"/>
      <c r="AR458" s="148" t="str">
        <f t="shared" si="273"/>
        <v/>
      </c>
      <c r="AS458" s="47" t="str">
        <f t="shared" ref="AS458:AS521" si="300">TEXT(RIGHT(TRIM(AU458),7),"0000000")</f>
        <v/>
      </c>
      <c r="AT458" s="48" t="str">
        <f>IF(ISBLANK(AU458),"",VLOOKUP(AS458,OutputOsiris!$A$9:$A$1008,1,FALSE))</f>
        <v/>
      </c>
      <c r="AU458" s="111"/>
      <c r="AV458" s="78"/>
      <c r="AW458" s="148" t="str">
        <f t="shared" si="274"/>
        <v/>
      </c>
      <c r="AX458" s="47" t="str">
        <f t="shared" ref="AX458:AX521" si="301">TEXT(RIGHT(TRIM(AZ458),7),"0000000")</f>
        <v/>
      </c>
      <c r="AY458" s="48" t="str">
        <f>IF(ISBLANK(AZ458),"",VLOOKUP(AX458,OutputOsiris!$A$9:$A$1008,1,FALSE))</f>
        <v/>
      </c>
      <c r="AZ458" s="111"/>
      <c r="BA458" s="78"/>
      <c r="BB458" s="148" t="str">
        <f t="shared" si="275"/>
        <v/>
      </c>
      <c r="BC458" s="47" t="str">
        <f t="shared" ref="BC458:BC521" si="302">TEXT(RIGHT(TRIM(BE458),7),"0000000")</f>
        <v/>
      </c>
      <c r="BD458" s="48" t="str">
        <f>IF(ISBLANK(BE458),"",VLOOKUP(BC458,OutputOsiris!$A$9:$A$1008,1,FALSE))</f>
        <v/>
      </c>
      <c r="BE458" s="111"/>
      <c r="BF458" s="78"/>
      <c r="BG458" s="148" t="str">
        <f t="shared" si="276"/>
        <v/>
      </c>
      <c r="BH458" s="47" t="str">
        <f t="shared" ref="BH458:BH521" si="303">TEXT(RIGHT(TRIM(BJ458),7),"0000000")</f>
        <v/>
      </c>
      <c r="BI458" s="48" t="str">
        <f>IF(ISBLANK(BJ458),"",VLOOKUP(BH458,OutputOsiris!$A$9:$A$1008,1,FALSE))</f>
        <v/>
      </c>
      <c r="BJ458" s="111"/>
      <c r="BK458" s="78"/>
      <c r="BL458" s="148" t="str">
        <f t="shared" si="277"/>
        <v/>
      </c>
      <c r="BM458" s="47" t="str">
        <f t="shared" ref="BM458:BM521" si="304">TEXT(RIGHT(TRIM(BO458),7),"0000000")</f>
        <v/>
      </c>
      <c r="BN458" s="48" t="str">
        <f>IF(ISBLANK(BO458),"",VLOOKUP(BM458,OutputOsiris!$A$9:$A$1008,1,FALSE))</f>
        <v/>
      </c>
      <c r="BO458" s="111"/>
      <c r="BP458" s="78"/>
      <c r="BQ458" s="148" t="str">
        <f t="shared" si="278"/>
        <v/>
      </c>
      <c r="BR458" s="47" t="str">
        <f t="shared" ref="BR458:BR521" si="305">TEXT(RIGHT(TRIM(BT458),7),"0000000")</f>
        <v/>
      </c>
      <c r="BS458" s="48" t="str">
        <f>IF(ISBLANK(BT458),"",VLOOKUP(BR458,OutputOsiris!$A$9:$A$1008,1,FALSE))</f>
        <v/>
      </c>
      <c r="BT458" s="111"/>
      <c r="BU458" s="78"/>
      <c r="BV458" s="148" t="str">
        <f t="shared" si="279"/>
        <v/>
      </c>
      <c r="BW458" s="47" t="str">
        <f t="shared" ref="BW458:BW521" si="306">TEXT(RIGHT(TRIM(BY458),7),"0000000")</f>
        <v/>
      </c>
      <c r="BX458" s="48" t="str">
        <f>IF(ISBLANK(BY458),"",VLOOKUP(BW458,OutputOsiris!$A$9:$A$1008,1,FALSE))</f>
        <v/>
      </c>
      <c r="BY458" s="111"/>
      <c r="BZ458" s="78"/>
      <c r="CA458" s="148" t="str">
        <f t="shared" si="280"/>
        <v/>
      </c>
    </row>
    <row r="459" spans="1:79" x14ac:dyDescent="0.2">
      <c r="A459" s="47" t="str">
        <f>IF($H$1="Score",IF(OutputOsiris!A459&lt;&gt;"9999999",OutputOsiris!A459,""),"")</f>
        <v/>
      </c>
      <c r="B459" s="76" t="str">
        <f t="shared" si="281"/>
        <v/>
      </c>
      <c r="C459" s="143" t="str">
        <f t="shared" si="282"/>
        <v/>
      </c>
      <c r="D459" s="47" t="str">
        <f>IF($H$1="Cijfer",IF(OutputOsiris!A459&lt;&gt;"9999999",OutputOsiris!A459,""),"")</f>
        <v/>
      </c>
      <c r="E459" s="76" t="str">
        <f t="shared" si="283"/>
        <v/>
      </c>
      <c r="F459" s="143" t="str">
        <f t="shared" si="284"/>
        <v/>
      </c>
      <c r="G459" s="47" t="str">
        <f>IF(ISBLANK(OutputOsiris!B459),"",OutputOsiris!B459)</f>
        <v/>
      </c>
      <c r="H459" s="47">
        <f>IF(AND($AG$7&gt;0,OutputOsiris!$A459&lt;&gt;"9999999"),VLOOKUP(OutputOsiris!A459,$AD$9:$AG$1008,4,FALSE),"")</f>
        <v>0</v>
      </c>
      <c r="I459" s="47">
        <f t="shared" si="285"/>
        <v>0</v>
      </c>
      <c r="J459" s="47">
        <f>IF(AND($AL$7&gt;0,OutputOsiris!$A459&lt;&gt;"9999999"),VLOOKUP(OutputOsiris!A459,$AI$9:$AL$1008,4,FALSE),"")</f>
        <v>0</v>
      </c>
      <c r="K459" s="47">
        <f t="shared" si="286"/>
        <v>0</v>
      </c>
      <c r="L459" s="47" t="str">
        <f>IF(AND($AQ$7&gt;0,OutputOsiris!$A459&lt;&gt;"9999999"),VLOOKUP(OutputOsiris!A459,$AN$9:$AQ$1008,4,FALSE),"")</f>
        <v/>
      </c>
      <c r="M459" s="47" t="str">
        <f t="shared" si="287"/>
        <v/>
      </c>
      <c r="N459" s="47" t="str">
        <f>IF(AND($AV$7&gt;0,OutputOsiris!$A459&lt;&gt;"9999999"),VLOOKUP(OutputOsiris!A459,$AS$9:$AV$1008,4,FALSE),"")</f>
        <v/>
      </c>
      <c r="O459" s="47" t="str">
        <f t="shared" si="288"/>
        <v/>
      </c>
      <c r="P459" s="47" t="str">
        <f>IF(AND($BA$7&gt;0,OutputOsiris!$A459&lt;&gt;"9999999"),VLOOKUP(OutputOsiris!A459,$AX$9:$BA$1008,4,FALSE),"")</f>
        <v/>
      </c>
      <c r="Q459" s="47" t="str">
        <f t="shared" si="289"/>
        <v/>
      </c>
      <c r="R459" s="47" t="str">
        <f>IF(AND($BF$7&gt;0,OutputOsiris!$A459&lt;&gt;"9999999"),VLOOKUP(OutputOsiris!A459,$BC$9:$BF$1008,4,FALSE),"")</f>
        <v/>
      </c>
      <c r="S459" s="47" t="str">
        <f t="shared" si="290"/>
        <v/>
      </c>
      <c r="T459" s="47" t="str">
        <f>IF(AND($BK$7&gt;0,OutputOsiris!$A459&lt;&gt;"9999999"),VLOOKUP(OutputOsiris!A459,$BH$9:$BK$1008,4,FALSE),"")</f>
        <v/>
      </c>
      <c r="U459" s="47" t="str">
        <f t="shared" si="291"/>
        <v/>
      </c>
      <c r="V459" s="47" t="str">
        <f>IF(AND($BP$7&gt;0,OutputOsiris!$A459&lt;&gt;"9999999"),VLOOKUP(OutputOsiris!A459,$BM$9:$BP$1008,4,FALSE),"")</f>
        <v/>
      </c>
      <c r="W459" s="47" t="str">
        <f t="shared" si="292"/>
        <v/>
      </c>
      <c r="X459" s="47" t="str">
        <f>IF(AND($BU$7&gt;0,OutputOsiris!$A459&lt;&gt;"9999999"),VLOOKUP(OutputOsiris!A459,$BR$9:$BU$1008,4,FALSE),"")</f>
        <v/>
      </c>
      <c r="Y459" s="47" t="str">
        <f t="shared" si="293"/>
        <v/>
      </c>
      <c r="Z459" s="47" t="str">
        <f>IF(AND($BZ$7&gt;0,OutputOsiris!$A459&lt;&gt;"9999999"),VLOOKUP(OutputOsiris!A459,$BW$9:$BZ$1008,4,FALSE),"")</f>
        <v/>
      </c>
      <c r="AA459" s="47" t="str">
        <f t="shared" si="294"/>
        <v/>
      </c>
      <c r="AB459" s="47">
        <f t="shared" si="295"/>
        <v>0</v>
      </c>
      <c r="AC459" s="47">
        <f t="shared" si="296"/>
        <v>0</v>
      </c>
      <c r="AD459" s="47" t="str">
        <f t="shared" si="297"/>
        <v/>
      </c>
      <c r="AE459" s="48" t="str">
        <f>IF(ISBLANK(AF459),"",VLOOKUP(AD459,OutputOsiris!$A$9:$A$1008,1,FALSE))</f>
        <v/>
      </c>
      <c r="AF459" s="111"/>
      <c r="AG459" s="78"/>
      <c r="AH459" s="148" t="str">
        <f t="shared" si="271"/>
        <v/>
      </c>
      <c r="AI459" s="47" t="str">
        <f t="shared" si="298"/>
        <v/>
      </c>
      <c r="AJ459" s="48" t="str">
        <f>IF(ISBLANK(AK459),"",VLOOKUP(AI459,OutputOsiris!$A$9:$A$1008,1,FALSE))</f>
        <v/>
      </c>
      <c r="AK459" s="112"/>
      <c r="AL459" s="78"/>
      <c r="AM459" s="148" t="str">
        <f t="shared" si="272"/>
        <v/>
      </c>
      <c r="AN459" s="47" t="str">
        <f t="shared" si="299"/>
        <v/>
      </c>
      <c r="AO459" s="48" t="str">
        <f>IF(ISBLANK(AP459),"",VLOOKUP(AN459,OutputOsiris!$A$9:$A$1008,1,FALSE))</f>
        <v/>
      </c>
      <c r="AP459" s="111"/>
      <c r="AQ459" s="78"/>
      <c r="AR459" s="148" t="str">
        <f t="shared" si="273"/>
        <v/>
      </c>
      <c r="AS459" s="47" t="str">
        <f t="shared" si="300"/>
        <v/>
      </c>
      <c r="AT459" s="48" t="str">
        <f>IF(ISBLANK(AU459),"",VLOOKUP(AS459,OutputOsiris!$A$9:$A$1008,1,FALSE))</f>
        <v/>
      </c>
      <c r="AU459" s="111"/>
      <c r="AV459" s="78"/>
      <c r="AW459" s="148" t="str">
        <f t="shared" si="274"/>
        <v/>
      </c>
      <c r="AX459" s="47" t="str">
        <f t="shared" si="301"/>
        <v/>
      </c>
      <c r="AY459" s="48" t="str">
        <f>IF(ISBLANK(AZ459),"",VLOOKUP(AX459,OutputOsiris!$A$9:$A$1008,1,FALSE))</f>
        <v/>
      </c>
      <c r="AZ459" s="111"/>
      <c r="BA459" s="78"/>
      <c r="BB459" s="148" t="str">
        <f t="shared" si="275"/>
        <v/>
      </c>
      <c r="BC459" s="47" t="str">
        <f t="shared" si="302"/>
        <v/>
      </c>
      <c r="BD459" s="48" t="str">
        <f>IF(ISBLANK(BE459),"",VLOOKUP(BC459,OutputOsiris!$A$9:$A$1008,1,FALSE))</f>
        <v/>
      </c>
      <c r="BE459" s="111"/>
      <c r="BF459" s="78"/>
      <c r="BG459" s="148" t="str">
        <f t="shared" si="276"/>
        <v/>
      </c>
      <c r="BH459" s="47" t="str">
        <f t="shared" si="303"/>
        <v/>
      </c>
      <c r="BI459" s="48" t="str">
        <f>IF(ISBLANK(BJ459),"",VLOOKUP(BH459,OutputOsiris!$A$9:$A$1008,1,FALSE))</f>
        <v/>
      </c>
      <c r="BJ459" s="111"/>
      <c r="BK459" s="78"/>
      <c r="BL459" s="148" t="str">
        <f t="shared" si="277"/>
        <v/>
      </c>
      <c r="BM459" s="47" t="str">
        <f t="shared" si="304"/>
        <v/>
      </c>
      <c r="BN459" s="48" t="str">
        <f>IF(ISBLANK(BO459),"",VLOOKUP(BM459,OutputOsiris!$A$9:$A$1008,1,FALSE))</f>
        <v/>
      </c>
      <c r="BO459" s="111"/>
      <c r="BP459" s="78"/>
      <c r="BQ459" s="148" t="str">
        <f t="shared" si="278"/>
        <v/>
      </c>
      <c r="BR459" s="47" t="str">
        <f t="shared" si="305"/>
        <v/>
      </c>
      <c r="BS459" s="48" t="str">
        <f>IF(ISBLANK(BT459),"",VLOOKUP(BR459,OutputOsiris!$A$9:$A$1008,1,FALSE))</f>
        <v/>
      </c>
      <c r="BT459" s="111"/>
      <c r="BU459" s="78"/>
      <c r="BV459" s="148" t="str">
        <f t="shared" si="279"/>
        <v/>
      </c>
      <c r="BW459" s="47" t="str">
        <f t="shared" si="306"/>
        <v/>
      </c>
      <c r="BX459" s="48" t="str">
        <f>IF(ISBLANK(BY459),"",VLOOKUP(BW459,OutputOsiris!$A$9:$A$1008,1,FALSE))</f>
        <v/>
      </c>
      <c r="BY459" s="111"/>
      <c r="BZ459" s="78"/>
      <c r="CA459" s="148" t="str">
        <f t="shared" si="280"/>
        <v/>
      </c>
    </row>
    <row r="460" spans="1:79" x14ac:dyDescent="0.2">
      <c r="A460" s="47" t="str">
        <f>IF($H$1="Score",IF(OutputOsiris!A460&lt;&gt;"9999999",OutputOsiris!A460,""),"")</f>
        <v/>
      </c>
      <c r="B460" s="76" t="str">
        <f t="shared" si="281"/>
        <v/>
      </c>
      <c r="C460" s="143" t="str">
        <f t="shared" si="282"/>
        <v/>
      </c>
      <c r="D460" s="47" t="str">
        <f>IF($H$1="Cijfer",IF(OutputOsiris!A460&lt;&gt;"9999999",OutputOsiris!A460,""),"")</f>
        <v/>
      </c>
      <c r="E460" s="76" t="str">
        <f t="shared" si="283"/>
        <v/>
      </c>
      <c r="F460" s="143" t="str">
        <f t="shared" si="284"/>
        <v/>
      </c>
      <c r="G460" s="47" t="str">
        <f>IF(ISBLANK(OutputOsiris!B460),"",OutputOsiris!B460)</f>
        <v/>
      </c>
      <c r="H460" s="47">
        <f>IF(AND($AG$7&gt;0,OutputOsiris!$A460&lt;&gt;"9999999"),VLOOKUP(OutputOsiris!A460,$AD$9:$AG$1008,4,FALSE),"")</f>
        <v>0</v>
      </c>
      <c r="I460" s="47">
        <f t="shared" si="285"/>
        <v>0</v>
      </c>
      <c r="J460" s="47">
        <f>IF(AND($AL$7&gt;0,OutputOsiris!$A460&lt;&gt;"9999999"),VLOOKUP(OutputOsiris!A460,$AI$9:$AL$1008,4,FALSE),"")</f>
        <v>0</v>
      </c>
      <c r="K460" s="47">
        <f t="shared" si="286"/>
        <v>0</v>
      </c>
      <c r="L460" s="47" t="str">
        <f>IF(AND($AQ$7&gt;0,OutputOsiris!$A460&lt;&gt;"9999999"),VLOOKUP(OutputOsiris!A460,$AN$9:$AQ$1008,4,FALSE),"")</f>
        <v/>
      </c>
      <c r="M460" s="47" t="str">
        <f t="shared" si="287"/>
        <v/>
      </c>
      <c r="N460" s="47" t="str">
        <f>IF(AND($AV$7&gt;0,OutputOsiris!$A460&lt;&gt;"9999999"),VLOOKUP(OutputOsiris!A460,$AS$9:$AV$1008,4,FALSE),"")</f>
        <v/>
      </c>
      <c r="O460" s="47" t="str">
        <f t="shared" si="288"/>
        <v/>
      </c>
      <c r="P460" s="47" t="str">
        <f>IF(AND($BA$7&gt;0,OutputOsiris!$A460&lt;&gt;"9999999"),VLOOKUP(OutputOsiris!A460,$AX$9:$BA$1008,4,FALSE),"")</f>
        <v/>
      </c>
      <c r="Q460" s="47" t="str">
        <f t="shared" si="289"/>
        <v/>
      </c>
      <c r="R460" s="47" t="str">
        <f>IF(AND($BF$7&gt;0,OutputOsiris!$A460&lt;&gt;"9999999"),VLOOKUP(OutputOsiris!A460,$BC$9:$BF$1008,4,FALSE),"")</f>
        <v/>
      </c>
      <c r="S460" s="47" t="str">
        <f t="shared" si="290"/>
        <v/>
      </c>
      <c r="T460" s="47" t="str">
        <f>IF(AND($BK$7&gt;0,OutputOsiris!$A460&lt;&gt;"9999999"),VLOOKUP(OutputOsiris!A460,$BH$9:$BK$1008,4,FALSE),"")</f>
        <v/>
      </c>
      <c r="U460" s="47" t="str">
        <f t="shared" si="291"/>
        <v/>
      </c>
      <c r="V460" s="47" t="str">
        <f>IF(AND($BP$7&gt;0,OutputOsiris!$A460&lt;&gt;"9999999"),VLOOKUP(OutputOsiris!A460,$BM$9:$BP$1008,4,FALSE),"")</f>
        <v/>
      </c>
      <c r="W460" s="47" t="str">
        <f t="shared" si="292"/>
        <v/>
      </c>
      <c r="X460" s="47" t="str">
        <f>IF(AND($BU$7&gt;0,OutputOsiris!$A460&lt;&gt;"9999999"),VLOOKUP(OutputOsiris!A460,$BR$9:$BU$1008,4,FALSE),"")</f>
        <v/>
      </c>
      <c r="Y460" s="47" t="str">
        <f t="shared" si="293"/>
        <v/>
      </c>
      <c r="Z460" s="47" t="str">
        <f>IF(AND($BZ$7&gt;0,OutputOsiris!$A460&lt;&gt;"9999999"),VLOOKUP(OutputOsiris!A460,$BW$9:$BZ$1008,4,FALSE),"")</f>
        <v/>
      </c>
      <c r="AA460" s="47" t="str">
        <f t="shared" si="294"/>
        <v/>
      </c>
      <c r="AB460" s="47">
        <f t="shared" si="295"/>
        <v>0</v>
      </c>
      <c r="AC460" s="47">
        <f t="shared" si="296"/>
        <v>0</v>
      </c>
      <c r="AD460" s="47" t="str">
        <f t="shared" si="297"/>
        <v/>
      </c>
      <c r="AE460" s="48" t="str">
        <f>IF(ISBLANK(AF460),"",VLOOKUP(AD460,OutputOsiris!$A$9:$A$1008,1,FALSE))</f>
        <v/>
      </c>
      <c r="AF460" s="111"/>
      <c r="AG460" s="78"/>
      <c r="AH460" s="148" t="str">
        <f t="shared" si="271"/>
        <v/>
      </c>
      <c r="AI460" s="47" t="str">
        <f t="shared" si="298"/>
        <v/>
      </c>
      <c r="AJ460" s="48" t="str">
        <f>IF(ISBLANK(AK460),"",VLOOKUP(AI460,OutputOsiris!$A$9:$A$1008,1,FALSE))</f>
        <v/>
      </c>
      <c r="AK460" s="112"/>
      <c r="AL460" s="78"/>
      <c r="AM460" s="148" t="str">
        <f t="shared" si="272"/>
        <v/>
      </c>
      <c r="AN460" s="47" t="str">
        <f t="shared" si="299"/>
        <v/>
      </c>
      <c r="AO460" s="48" t="str">
        <f>IF(ISBLANK(AP460),"",VLOOKUP(AN460,OutputOsiris!$A$9:$A$1008,1,FALSE))</f>
        <v/>
      </c>
      <c r="AP460" s="111"/>
      <c r="AQ460" s="78"/>
      <c r="AR460" s="148" t="str">
        <f t="shared" si="273"/>
        <v/>
      </c>
      <c r="AS460" s="47" t="str">
        <f t="shared" si="300"/>
        <v/>
      </c>
      <c r="AT460" s="48" t="str">
        <f>IF(ISBLANK(AU460),"",VLOOKUP(AS460,OutputOsiris!$A$9:$A$1008,1,FALSE))</f>
        <v/>
      </c>
      <c r="AU460" s="111"/>
      <c r="AV460" s="78"/>
      <c r="AW460" s="148" t="str">
        <f t="shared" si="274"/>
        <v/>
      </c>
      <c r="AX460" s="47" t="str">
        <f t="shared" si="301"/>
        <v/>
      </c>
      <c r="AY460" s="48" t="str">
        <f>IF(ISBLANK(AZ460),"",VLOOKUP(AX460,OutputOsiris!$A$9:$A$1008,1,FALSE))</f>
        <v/>
      </c>
      <c r="AZ460" s="111"/>
      <c r="BA460" s="78"/>
      <c r="BB460" s="148" t="str">
        <f t="shared" si="275"/>
        <v/>
      </c>
      <c r="BC460" s="47" t="str">
        <f t="shared" si="302"/>
        <v/>
      </c>
      <c r="BD460" s="48" t="str">
        <f>IF(ISBLANK(BE460),"",VLOOKUP(BC460,OutputOsiris!$A$9:$A$1008,1,FALSE))</f>
        <v/>
      </c>
      <c r="BE460" s="111"/>
      <c r="BF460" s="78"/>
      <c r="BG460" s="148" t="str">
        <f t="shared" si="276"/>
        <v/>
      </c>
      <c r="BH460" s="47" t="str">
        <f t="shared" si="303"/>
        <v/>
      </c>
      <c r="BI460" s="48" t="str">
        <f>IF(ISBLANK(BJ460),"",VLOOKUP(BH460,OutputOsiris!$A$9:$A$1008,1,FALSE))</f>
        <v/>
      </c>
      <c r="BJ460" s="111"/>
      <c r="BK460" s="78"/>
      <c r="BL460" s="148" t="str">
        <f t="shared" si="277"/>
        <v/>
      </c>
      <c r="BM460" s="47" t="str">
        <f t="shared" si="304"/>
        <v/>
      </c>
      <c r="BN460" s="48" t="str">
        <f>IF(ISBLANK(BO460),"",VLOOKUP(BM460,OutputOsiris!$A$9:$A$1008,1,FALSE))</f>
        <v/>
      </c>
      <c r="BO460" s="111"/>
      <c r="BP460" s="78"/>
      <c r="BQ460" s="148" t="str">
        <f t="shared" si="278"/>
        <v/>
      </c>
      <c r="BR460" s="47" t="str">
        <f t="shared" si="305"/>
        <v/>
      </c>
      <c r="BS460" s="48" t="str">
        <f>IF(ISBLANK(BT460),"",VLOOKUP(BR460,OutputOsiris!$A$9:$A$1008,1,FALSE))</f>
        <v/>
      </c>
      <c r="BT460" s="111"/>
      <c r="BU460" s="78"/>
      <c r="BV460" s="148" t="str">
        <f t="shared" si="279"/>
        <v/>
      </c>
      <c r="BW460" s="47" t="str">
        <f t="shared" si="306"/>
        <v/>
      </c>
      <c r="BX460" s="48" t="str">
        <f>IF(ISBLANK(BY460),"",VLOOKUP(BW460,OutputOsiris!$A$9:$A$1008,1,FALSE))</f>
        <v/>
      </c>
      <c r="BY460" s="111"/>
      <c r="BZ460" s="78"/>
      <c r="CA460" s="148" t="str">
        <f t="shared" si="280"/>
        <v/>
      </c>
    </row>
    <row r="461" spans="1:79" x14ac:dyDescent="0.2">
      <c r="A461" s="47" t="str">
        <f>IF($H$1="Score",IF(OutputOsiris!A461&lt;&gt;"9999999",OutputOsiris!A461,""),"")</f>
        <v/>
      </c>
      <c r="B461" s="76" t="str">
        <f t="shared" si="281"/>
        <v/>
      </c>
      <c r="C461" s="143" t="str">
        <f t="shared" si="282"/>
        <v/>
      </c>
      <c r="D461" s="47" t="str">
        <f>IF($H$1="Cijfer",IF(OutputOsiris!A461&lt;&gt;"9999999",OutputOsiris!A461,""),"")</f>
        <v/>
      </c>
      <c r="E461" s="76" t="str">
        <f t="shared" si="283"/>
        <v/>
      </c>
      <c r="F461" s="143" t="str">
        <f t="shared" si="284"/>
        <v/>
      </c>
      <c r="G461" s="47" t="str">
        <f>IF(ISBLANK(OutputOsiris!B461),"",OutputOsiris!B461)</f>
        <v/>
      </c>
      <c r="H461" s="47">
        <f>IF(AND($AG$7&gt;0,OutputOsiris!$A461&lt;&gt;"9999999"),VLOOKUP(OutputOsiris!A461,$AD$9:$AG$1008,4,FALSE),"")</f>
        <v>0</v>
      </c>
      <c r="I461" s="47">
        <f t="shared" si="285"/>
        <v>0</v>
      </c>
      <c r="J461" s="47">
        <f>IF(AND($AL$7&gt;0,OutputOsiris!$A461&lt;&gt;"9999999"),VLOOKUP(OutputOsiris!A461,$AI$9:$AL$1008,4,FALSE),"")</f>
        <v>0</v>
      </c>
      <c r="K461" s="47">
        <f t="shared" si="286"/>
        <v>0</v>
      </c>
      <c r="L461" s="47" t="str">
        <f>IF(AND($AQ$7&gt;0,OutputOsiris!$A461&lt;&gt;"9999999"),VLOOKUP(OutputOsiris!A461,$AN$9:$AQ$1008,4,FALSE),"")</f>
        <v/>
      </c>
      <c r="M461" s="47" t="str">
        <f t="shared" si="287"/>
        <v/>
      </c>
      <c r="N461" s="47" t="str">
        <f>IF(AND($AV$7&gt;0,OutputOsiris!$A461&lt;&gt;"9999999"),VLOOKUP(OutputOsiris!A461,$AS$9:$AV$1008,4,FALSE),"")</f>
        <v/>
      </c>
      <c r="O461" s="47" t="str">
        <f t="shared" si="288"/>
        <v/>
      </c>
      <c r="P461" s="47" t="str">
        <f>IF(AND($BA$7&gt;0,OutputOsiris!$A461&lt;&gt;"9999999"),VLOOKUP(OutputOsiris!A461,$AX$9:$BA$1008,4,FALSE),"")</f>
        <v/>
      </c>
      <c r="Q461" s="47" t="str">
        <f t="shared" si="289"/>
        <v/>
      </c>
      <c r="R461" s="47" t="str">
        <f>IF(AND($BF$7&gt;0,OutputOsiris!$A461&lt;&gt;"9999999"),VLOOKUP(OutputOsiris!A461,$BC$9:$BF$1008,4,FALSE),"")</f>
        <v/>
      </c>
      <c r="S461" s="47" t="str">
        <f t="shared" si="290"/>
        <v/>
      </c>
      <c r="T461" s="47" t="str">
        <f>IF(AND($BK$7&gt;0,OutputOsiris!$A461&lt;&gt;"9999999"),VLOOKUP(OutputOsiris!A461,$BH$9:$BK$1008,4,FALSE),"")</f>
        <v/>
      </c>
      <c r="U461" s="47" t="str">
        <f t="shared" si="291"/>
        <v/>
      </c>
      <c r="V461" s="47" t="str">
        <f>IF(AND($BP$7&gt;0,OutputOsiris!$A461&lt;&gt;"9999999"),VLOOKUP(OutputOsiris!A461,$BM$9:$BP$1008,4,FALSE),"")</f>
        <v/>
      </c>
      <c r="W461" s="47" t="str">
        <f t="shared" si="292"/>
        <v/>
      </c>
      <c r="X461" s="47" t="str">
        <f>IF(AND($BU$7&gt;0,OutputOsiris!$A461&lt;&gt;"9999999"),VLOOKUP(OutputOsiris!A461,$BR$9:$BU$1008,4,FALSE),"")</f>
        <v/>
      </c>
      <c r="Y461" s="47" t="str">
        <f t="shared" si="293"/>
        <v/>
      </c>
      <c r="Z461" s="47" t="str">
        <f>IF(AND($BZ$7&gt;0,OutputOsiris!$A461&lt;&gt;"9999999"),VLOOKUP(OutputOsiris!A461,$BW$9:$BZ$1008,4,FALSE),"")</f>
        <v/>
      </c>
      <c r="AA461" s="47" t="str">
        <f t="shared" si="294"/>
        <v/>
      </c>
      <c r="AB461" s="47">
        <f t="shared" si="295"/>
        <v>0</v>
      </c>
      <c r="AC461" s="47">
        <f t="shared" si="296"/>
        <v>0</v>
      </c>
      <c r="AD461" s="47" t="str">
        <f t="shared" si="297"/>
        <v/>
      </c>
      <c r="AE461" s="48" t="str">
        <f>IF(ISBLANK(AF461),"",VLOOKUP(AD461,OutputOsiris!$A$9:$A$1008,1,FALSE))</f>
        <v/>
      </c>
      <c r="AF461" s="111"/>
      <c r="AG461" s="78"/>
      <c r="AH461" s="148" t="str">
        <f t="shared" si="271"/>
        <v/>
      </c>
      <c r="AI461" s="47" t="str">
        <f t="shared" si="298"/>
        <v/>
      </c>
      <c r="AJ461" s="48" t="str">
        <f>IF(ISBLANK(AK461),"",VLOOKUP(AI461,OutputOsiris!$A$9:$A$1008,1,FALSE))</f>
        <v/>
      </c>
      <c r="AK461" s="112"/>
      <c r="AL461" s="78"/>
      <c r="AM461" s="148" t="str">
        <f t="shared" si="272"/>
        <v/>
      </c>
      <c r="AN461" s="47" t="str">
        <f t="shared" si="299"/>
        <v/>
      </c>
      <c r="AO461" s="48" t="str">
        <f>IF(ISBLANK(AP461),"",VLOOKUP(AN461,OutputOsiris!$A$9:$A$1008,1,FALSE))</f>
        <v/>
      </c>
      <c r="AP461" s="111"/>
      <c r="AQ461" s="78"/>
      <c r="AR461" s="148" t="str">
        <f t="shared" si="273"/>
        <v/>
      </c>
      <c r="AS461" s="47" t="str">
        <f t="shared" si="300"/>
        <v/>
      </c>
      <c r="AT461" s="48" t="str">
        <f>IF(ISBLANK(AU461),"",VLOOKUP(AS461,OutputOsiris!$A$9:$A$1008,1,FALSE))</f>
        <v/>
      </c>
      <c r="AU461" s="111"/>
      <c r="AV461" s="78"/>
      <c r="AW461" s="148" t="str">
        <f t="shared" si="274"/>
        <v/>
      </c>
      <c r="AX461" s="47" t="str">
        <f t="shared" si="301"/>
        <v/>
      </c>
      <c r="AY461" s="48" t="str">
        <f>IF(ISBLANK(AZ461),"",VLOOKUP(AX461,OutputOsiris!$A$9:$A$1008,1,FALSE))</f>
        <v/>
      </c>
      <c r="AZ461" s="111"/>
      <c r="BA461" s="78"/>
      <c r="BB461" s="148" t="str">
        <f t="shared" si="275"/>
        <v/>
      </c>
      <c r="BC461" s="47" t="str">
        <f t="shared" si="302"/>
        <v/>
      </c>
      <c r="BD461" s="48" t="str">
        <f>IF(ISBLANK(BE461),"",VLOOKUP(BC461,OutputOsiris!$A$9:$A$1008,1,FALSE))</f>
        <v/>
      </c>
      <c r="BE461" s="111"/>
      <c r="BF461" s="78"/>
      <c r="BG461" s="148" t="str">
        <f t="shared" si="276"/>
        <v/>
      </c>
      <c r="BH461" s="47" t="str">
        <f t="shared" si="303"/>
        <v/>
      </c>
      <c r="BI461" s="48" t="str">
        <f>IF(ISBLANK(BJ461),"",VLOOKUP(BH461,OutputOsiris!$A$9:$A$1008,1,FALSE))</f>
        <v/>
      </c>
      <c r="BJ461" s="111"/>
      <c r="BK461" s="78"/>
      <c r="BL461" s="148" t="str">
        <f t="shared" si="277"/>
        <v/>
      </c>
      <c r="BM461" s="47" t="str">
        <f t="shared" si="304"/>
        <v/>
      </c>
      <c r="BN461" s="48" t="str">
        <f>IF(ISBLANK(BO461),"",VLOOKUP(BM461,OutputOsiris!$A$9:$A$1008,1,FALSE))</f>
        <v/>
      </c>
      <c r="BO461" s="111"/>
      <c r="BP461" s="78"/>
      <c r="BQ461" s="148" t="str">
        <f t="shared" si="278"/>
        <v/>
      </c>
      <c r="BR461" s="47" t="str">
        <f t="shared" si="305"/>
        <v/>
      </c>
      <c r="BS461" s="48" t="str">
        <f>IF(ISBLANK(BT461),"",VLOOKUP(BR461,OutputOsiris!$A$9:$A$1008,1,FALSE))</f>
        <v/>
      </c>
      <c r="BT461" s="111"/>
      <c r="BU461" s="78"/>
      <c r="BV461" s="148" t="str">
        <f t="shared" si="279"/>
        <v/>
      </c>
      <c r="BW461" s="47" t="str">
        <f t="shared" si="306"/>
        <v/>
      </c>
      <c r="BX461" s="48" t="str">
        <f>IF(ISBLANK(BY461),"",VLOOKUP(BW461,OutputOsiris!$A$9:$A$1008,1,FALSE))</f>
        <v/>
      </c>
      <c r="BY461" s="111"/>
      <c r="BZ461" s="78"/>
      <c r="CA461" s="148" t="str">
        <f t="shared" si="280"/>
        <v/>
      </c>
    </row>
    <row r="462" spans="1:79" x14ac:dyDescent="0.2">
      <c r="A462" s="47" t="str">
        <f>IF($H$1="Score",IF(OutputOsiris!A462&lt;&gt;"9999999",OutputOsiris!A462,""),"")</f>
        <v/>
      </c>
      <c r="B462" s="76" t="str">
        <f t="shared" si="281"/>
        <v/>
      </c>
      <c r="C462" s="143" t="str">
        <f t="shared" si="282"/>
        <v/>
      </c>
      <c r="D462" s="47" t="str">
        <f>IF($H$1="Cijfer",IF(OutputOsiris!A462&lt;&gt;"9999999",OutputOsiris!A462,""),"")</f>
        <v/>
      </c>
      <c r="E462" s="76" t="str">
        <f t="shared" si="283"/>
        <v/>
      </c>
      <c r="F462" s="143" t="str">
        <f t="shared" si="284"/>
        <v/>
      </c>
      <c r="G462" s="47" t="str">
        <f>IF(ISBLANK(OutputOsiris!B462),"",OutputOsiris!B462)</f>
        <v/>
      </c>
      <c r="H462" s="47">
        <f>IF(AND($AG$7&gt;0,OutputOsiris!$A462&lt;&gt;"9999999"),VLOOKUP(OutputOsiris!A462,$AD$9:$AG$1008,4,FALSE),"")</f>
        <v>0</v>
      </c>
      <c r="I462" s="47">
        <f t="shared" si="285"/>
        <v>0</v>
      </c>
      <c r="J462" s="47">
        <f>IF(AND($AL$7&gt;0,OutputOsiris!$A462&lt;&gt;"9999999"),VLOOKUP(OutputOsiris!A462,$AI$9:$AL$1008,4,FALSE),"")</f>
        <v>0</v>
      </c>
      <c r="K462" s="47">
        <f t="shared" si="286"/>
        <v>0</v>
      </c>
      <c r="L462" s="47" t="str">
        <f>IF(AND($AQ$7&gt;0,OutputOsiris!$A462&lt;&gt;"9999999"),VLOOKUP(OutputOsiris!A462,$AN$9:$AQ$1008,4,FALSE),"")</f>
        <v/>
      </c>
      <c r="M462" s="47" t="str">
        <f t="shared" si="287"/>
        <v/>
      </c>
      <c r="N462" s="47" t="str">
        <f>IF(AND($AV$7&gt;0,OutputOsiris!$A462&lt;&gt;"9999999"),VLOOKUP(OutputOsiris!A462,$AS$9:$AV$1008,4,FALSE),"")</f>
        <v/>
      </c>
      <c r="O462" s="47" t="str">
        <f t="shared" si="288"/>
        <v/>
      </c>
      <c r="P462" s="47" t="str">
        <f>IF(AND($BA$7&gt;0,OutputOsiris!$A462&lt;&gt;"9999999"),VLOOKUP(OutputOsiris!A462,$AX$9:$BA$1008,4,FALSE),"")</f>
        <v/>
      </c>
      <c r="Q462" s="47" t="str">
        <f t="shared" si="289"/>
        <v/>
      </c>
      <c r="R462" s="47" t="str">
        <f>IF(AND($BF$7&gt;0,OutputOsiris!$A462&lt;&gt;"9999999"),VLOOKUP(OutputOsiris!A462,$BC$9:$BF$1008,4,FALSE),"")</f>
        <v/>
      </c>
      <c r="S462" s="47" t="str">
        <f t="shared" si="290"/>
        <v/>
      </c>
      <c r="T462" s="47" t="str">
        <f>IF(AND($BK$7&gt;0,OutputOsiris!$A462&lt;&gt;"9999999"),VLOOKUP(OutputOsiris!A462,$BH$9:$BK$1008,4,FALSE),"")</f>
        <v/>
      </c>
      <c r="U462" s="47" t="str">
        <f t="shared" si="291"/>
        <v/>
      </c>
      <c r="V462" s="47" t="str">
        <f>IF(AND($BP$7&gt;0,OutputOsiris!$A462&lt;&gt;"9999999"),VLOOKUP(OutputOsiris!A462,$BM$9:$BP$1008,4,FALSE),"")</f>
        <v/>
      </c>
      <c r="W462" s="47" t="str">
        <f t="shared" si="292"/>
        <v/>
      </c>
      <c r="X462" s="47" t="str">
        <f>IF(AND($BU$7&gt;0,OutputOsiris!$A462&lt;&gt;"9999999"),VLOOKUP(OutputOsiris!A462,$BR$9:$BU$1008,4,FALSE),"")</f>
        <v/>
      </c>
      <c r="Y462" s="47" t="str">
        <f t="shared" si="293"/>
        <v/>
      </c>
      <c r="Z462" s="47" t="str">
        <f>IF(AND($BZ$7&gt;0,OutputOsiris!$A462&lt;&gt;"9999999"),VLOOKUP(OutputOsiris!A462,$BW$9:$BZ$1008,4,FALSE),"")</f>
        <v/>
      </c>
      <c r="AA462" s="47" t="str">
        <f t="shared" si="294"/>
        <v/>
      </c>
      <c r="AB462" s="47">
        <f t="shared" si="295"/>
        <v>0</v>
      </c>
      <c r="AC462" s="47">
        <f t="shared" si="296"/>
        <v>0</v>
      </c>
      <c r="AD462" s="47" t="str">
        <f t="shared" si="297"/>
        <v/>
      </c>
      <c r="AE462" s="48" t="str">
        <f>IF(ISBLANK(AF462),"",VLOOKUP(AD462,OutputOsiris!$A$9:$A$1008,1,FALSE))</f>
        <v/>
      </c>
      <c r="AF462" s="111"/>
      <c r="AG462" s="78"/>
      <c r="AH462" s="148" t="str">
        <f t="shared" si="271"/>
        <v/>
      </c>
      <c r="AI462" s="47" t="str">
        <f t="shared" si="298"/>
        <v/>
      </c>
      <c r="AJ462" s="48" t="str">
        <f>IF(ISBLANK(AK462),"",VLOOKUP(AI462,OutputOsiris!$A$9:$A$1008,1,FALSE))</f>
        <v/>
      </c>
      <c r="AK462" s="112"/>
      <c r="AL462" s="78"/>
      <c r="AM462" s="148" t="str">
        <f t="shared" si="272"/>
        <v/>
      </c>
      <c r="AN462" s="47" t="str">
        <f t="shared" si="299"/>
        <v/>
      </c>
      <c r="AO462" s="48" t="str">
        <f>IF(ISBLANK(AP462),"",VLOOKUP(AN462,OutputOsiris!$A$9:$A$1008,1,FALSE))</f>
        <v/>
      </c>
      <c r="AP462" s="111"/>
      <c r="AQ462" s="78"/>
      <c r="AR462" s="148" t="str">
        <f t="shared" si="273"/>
        <v/>
      </c>
      <c r="AS462" s="47" t="str">
        <f t="shared" si="300"/>
        <v/>
      </c>
      <c r="AT462" s="48" t="str">
        <f>IF(ISBLANK(AU462),"",VLOOKUP(AS462,OutputOsiris!$A$9:$A$1008,1,FALSE))</f>
        <v/>
      </c>
      <c r="AU462" s="111"/>
      <c r="AV462" s="78"/>
      <c r="AW462" s="148" t="str">
        <f t="shared" si="274"/>
        <v/>
      </c>
      <c r="AX462" s="47" t="str">
        <f t="shared" si="301"/>
        <v/>
      </c>
      <c r="AY462" s="48" t="str">
        <f>IF(ISBLANK(AZ462),"",VLOOKUP(AX462,OutputOsiris!$A$9:$A$1008,1,FALSE))</f>
        <v/>
      </c>
      <c r="AZ462" s="111"/>
      <c r="BA462" s="78"/>
      <c r="BB462" s="148" t="str">
        <f t="shared" si="275"/>
        <v/>
      </c>
      <c r="BC462" s="47" t="str">
        <f t="shared" si="302"/>
        <v/>
      </c>
      <c r="BD462" s="48" t="str">
        <f>IF(ISBLANK(BE462),"",VLOOKUP(BC462,OutputOsiris!$A$9:$A$1008,1,FALSE))</f>
        <v/>
      </c>
      <c r="BE462" s="111"/>
      <c r="BF462" s="78"/>
      <c r="BG462" s="148" t="str">
        <f t="shared" si="276"/>
        <v/>
      </c>
      <c r="BH462" s="47" t="str">
        <f t="shared" si="303"/>
        <v/>
      </c>
      <c r="BI462" s="48" t="str">
        <f>IF(ISBLANK(BJ462),"",VLOOKUP(BH462,OutputOsiris!$A$9:$A$1008,1,FALSE))</f>
        <v/>
      </c>
      <c r="BJ462" s="111"/>
      <c r="BK462" s="78"/>
      <c r="BL462" s="148" t="str">
        <f t="shared" si="277"/>
        <v/>
      </c>
      <c r="BM462" s="47" t="str">
        <f t="shared" si="304"/>
        <v/>
      </c>
      <c r="BN462" s="48" t="str">
        <f>IF(ISBLANK(BO462),"",VLOOKUP(BM462,OutputOsiris!$A$9:$A$1008,1,FALSE))</f>
        <v/>
      </c>
      <c r="BO462" s="111"/>
      <c r="BP462" s="78"/>
      <c r="BQ462" s="148" t="str">
        <f t="shared" si="278"/>
        <v/>
      </c>
      <c r="BR462" s="47" t="str">
        <f t="shared" si="305"/>
        <v/>
      </c>
      <c r="BS462" s="48" t="str">
        <f>IF(ISBLANK(BT462),"",VLOOKUP(BR462,OutputOsiris!$A$9:$A$1008,1,FALSE))</f>
        <v/>
      </c>
      <c r="BT462" s="111"/>
      <c r="BU462" s="78"/>
      <c r="BV462" s="148" t="str">
        <f t="shared" si="279"/>
        <v/>
      </c>
      <c r="BW462" s="47" t="str">
        <f t="shared" si="306"/>
        <v/>
      </c>
      <c r="BX462" s="48" t="str">
        <f>IF(ISBLANK(BY462),"",VLOOKUP(BW462,OutputOsiris!$A$9:$A$1008,1,FALSE))</f>
        <v/>
      </c>
      <c r="BY462" s="111"/>
      <c r="BZ462" s="78"/>
      <c r="CA462" s="148" t="str">
        <f t="shared" si="280"/>
        <v/>
      </c>
    </row>
    <row r="463" spans="1:79" x14ac:dyDescent="0.2">
      <c r="A463" s="47" t="str">
        <f>IF($H$1="Score",IF(OutputOsiris!A463&lt;&gt;"9999999",OutputOsiris!A463,""),"")</f>
        <v/>
      </c>
      <c r="B463" s="76" t="str">
        <f t="shared" si="281"/>
        <v/>
      </c>
      <c r="C463" s="143" t="str">
        <f t="shared" si="282"/>
        <v/>
      </c>
      <c r="D463" s="47" t="str">
        <f>IF($H$1="Cijfer",IF(OutputOsiris!A463&lt;&gt;"9999999",OutputOsiris!A463,""),"")</f>
        <v/>
      </c>
      <c r="E463" s="76" t="str">
        <f t="shared" si="283"/>
        <v/>
      </c>
      <c r="F463" s="143" t="str">
        <f t="shared" si="284"/>
        <v/>
      </c>
      <c r="G463" s="47" t="str">
        <f>IF(ISBLANK(OutputOsiris!B463),"",OutputOsiris!B463)</f>
        <v/>
      </c>
      <c r="H463" s="47">
        <f>IF(AND($AG$7&gt;0,OutputOsiris!$A463&lt;&gt;"9999999"),VLOOKUP(OutputOsiris!A463,$AD$9:$AG$1008,4,FALSE),"")</f>
        <v>0</v>
      </c>
      <c r="I463" s="47">
        <f t="shared" si="285"/>
        <v>0</v>
      </c>
      <c r="J463" s="47">
        <f>IF(AND($AL$7&gt;0,OutputOsiris!$A463&lt;&gt;"9999999"),VLOOKUP(OutputOsiris!A463,$AI$9:$AL$1008,4,FALSE),"")</f>
        <v>0</v>
      </c>
      <c r="K463" s="47">
        <f t="shared" si="286"/>
        <v>0</v>
      </c>
      <c r="L463" s="47" t="str">
        <f>IF(AND($AQ$7&gt;0,OutputOsiris!$A463&lt;&gt;"9999999"),VLOOKUP(OutputOsiris!A463,$AN$9:$AQ$1008,4,FALSE),"")</f>
        <v/>
      </c>
      <c r="M463" s="47" t="str">
        <f t="shared" si="287"/>
        <v/>
      </c>
      <c r="N463" s="47" t="str">
        <f>IF(AND($AV$7&gt;0,OutputOsiris!$A463&lt;&gt;"9999999"),VLOOKUP(OutputOsiris!A463,$AS$9:$AV$1008,4,FALSE),"")</f>
        <v/>
      </c>
      <c r="O463" s="47" t="str">
        <f t="shared" si="288"/>
        <v/>
      </c>
      <c r="P463" s="47" t="str">
        <f>IF(AND($BA$7&gt;0,OutputOsiris!$A463&lt;&gt;"9999999"),VLOOKUP(OutputOsiris!A463,$AX$9:$BA$1008,4,FALSE),"")</f>
        <v/>
      </c>
      <c r="Q463" s="47" t="str">
        <f t="shared" si="289"/>
        <v/>
      </c>
      <c r="R463" s="47" t="str">
        <f>IF(AND($BF$7&gt;0,OutputOsiris!$A463&lt;&gt;"9999999"),VLOOKUP(OutputOsiris!A463,$BC$9:$BF$1008,4,FALSE),"")</f>
        <v/>
      </c>
      <c r="S463" s="47" t="str">
        <f t="shared" si="290"/>
        <v/>
      </c>
      <c r="T463" s="47" t="str">
        <f>IF(AND($BK$7&gt;0,OutputOsiris!$A463&lt;&gt;"9999999"),VLOOKUP(OutputOsiris!A463,$BH$9:$BK$1008,4,FALSE),"")</f>
        <v/>
      </c>
      <c r="U463" s="47" t="str">
        <f t="shared" si="291"/>
        <v/>
      </c>
      <c r="V463" s="47" t="str">
        <f>IF(AND($BP$7&gt;0,OutputOsiris!$A463&lt;&gt;"9999999"),VLOOKUP(OutputOsiris!A463,$BM$9:$BP$1008,4,FALSE),"")</f>
        <v/>
      </c>
      <c r="W463" s="47" t="str">
        <f t="shared" si="292"/>
        <v/>
      </c>
      <c r="X463" s="47" t="str">
        <f>IF(AND($BU$7&gt;0,OutputOsiris!$A463&lt;&gt;"9999999"),VLOOKUP(OutputOsiris!A463,$BR$9:$BU$1008,4,FALSE),"")</f>
        <v/>
      </c>
      <c r="Y463" s="47" t="str">
        <f t="shared" si="293"/>
        <v/>
      </c>
      <c r="Z463" s="47" t="str">
        <f>IF(AND($BZ$7&gt;0,OutputOsiris!$A463&lt;&gt;"9999999"),VLOOKUP(OutputOsiris!A463,$BW$9:$BZ$1008,4,FALSE),"")</f>
        <v/>
      </c>
      <c r="AA463" s="47" t="str">
        <f t="shared" si="294"/>
        <v/>
      </c>
      <c r="AB463" s="47">
        <f t="shared" si="295"/>
        <v>0</v>
      </c>
      <c r="AC463" s="47">
        <f t="shared" si="296"/>
        <v>0</v>
      </c>
      <c r="AD463" s="47" t="str">
        <f t="shared" si="297"/>
        <v/>
      </c>
      <c r="AE463" s="48" t="str">
        <f>IF(ISBLANK(AF463),"",VLOOKUP(AD463,OutputOsiris!$A$9:$A$1008,1,FALSE))</f>
        <v/>
      </c>
      <c r="AF463" s="111"/>
      <c r="AG463" s="78"/>
      <c r="AH463" s="148" t="str">
        <f t="shared" si="271"/>
        <v/>
      </c>
      <c r="AI463" s="47" t="str">
        <f t="shared" si="298"/>
        <v/>
      </c>
      <c r="AJ463" s="48" t="str">
        <f>IF(ISBLANK(AK463),"",VLOOKUP(AI463,OutputOsiris!$A$9:$A$1008,1,FALSE))</f>
        <v/>
      </c>
      <c r="AK463" s="112"/>
      <c r="AL463" s="78"/>
      <c r="AM463" s="148" t="str">
        <f t="shared" si="272"/>
        <v/>
      </c>
      <c r="AN463" s="47" t="str">
        <f t="shared" si="299"/>
        <v/>
      </c>
      <c r="AO463" s="48" t="str">
        <f>IF(ISBLANK(AP463),"",VLOOKUP(AN463,OutputOsiris!$A$9:$A$1008,1,FALSE))</f>
        <v/>
      </c>
      <c r="AP463" s="111"/>
      <c r="AQ463" s="78"/>
      <c r="AR463" s="148" t="str">
        <f t="shared" si="273"/>
        <v/>
      </c>
      <c r="AS463" s="47" t="str">
        <f t="shared" si="300"/>
        <v/>
      </c>
      <c r="AT463" s="48" t="str">
        <f>IF(ISBLANK(AU463),"",VLOOKUP(AS463,OutputOsiris!$A$9:$A$1008,1,FALSE))</f>
        <v/>
      </c>
      <c r="AU463" s="111"/>
      <c r="AV463" s="78"/>
      <c r="AW463" s="148" t="str">
        <f t="shared" si="274"/>
        <v/>
      </c>
      <c r="AX463" s="47" t="str">
        <f t="shared" si="301"/>
        <v/>
      </c>
      <c r="AY463" s="48" t="str">
        <f>IF(ISBLANK(AZ463),"",VLOOKUP(AX463,OutputOsiris!$A$9:$A$1008,1,FALSE))</f>
        <v/>
      </c>
      <c r="AZ463" s="111"/>
      <c r="BA463" s="78"/>
      <c r="BB463" s="148" t="str">
        <f t="shared" si="275"/>
        <v/>
      </c>
      <c r="BC463" s="47" t="str">
        <f t="shared" si="302"/>
        <v/>
      </c>
      <c r="BD463" s="48" t="str">
        <f>IF(ISBLANK(BE463),"",VLOOKUP(BC463,OutputOsiris!$A$9:$A$1008,1,FALSE))</f>
        <v/>
      </c>
      <c r="BE463" s="111"/>
      <c r="BF463" s="78"/>
      <c r="BG463" s="148" t="str">
        <f t="shared" si="276"/>
        <v/>
      </c>
      <c r="BH463" s="47" t="str">
        <f t="shared" si="303"/>
        <v/>
      </c>
      <c r="BI463" s="48" t="str">
        <f>IF(ISBLANK(BJ463),"",VLOOKUP(BH463,OutputOsiris!$A$9:$A$1008,1,FALSE))</f>
        <v/>
      </c>
      <c r="BJ463" s="111"/>
      <c r="BK463" s="78"/>
      <c r="BL463" s="148" t="str">
        <f t="shared" si="277"/>
        <v/>
      </c>
      <c r="BM463" s="47" t="str">
        <f t="shared" si="304"/>
        <v/>
      </c>
      <c r="BN463" s="48" t="str">
        <f>IF(ISBLANK(BO463),"",VLOOKUP(BM463,OutputOsiris!$A$9:$A$1008,1,FALSE))</f>
        <v/>
      </c>
      <c r="BO463" s="111"/>
      <c r="BP463" s="78"/>
      <c r="BQ463" s="148" t="str">
        <f t="shared" si="278"/>
        <v/>
      </c>
      <c r="BR463" s="47" t="str">
        <f t="shared" si="305"/>
        <v/>
      </c>
      <c r="BS463" s="48" t="str">
        <f>IF(ISBLANK(BT463),"",VLOOKUP(BR463,OutputOsiris!$A$9:$A$1008,1,FALSE))</f>
        <v/>
      </c>
      <c r="BT463" s="111"/>
      <c r="BU463" s="78"/>
      <c r="BV463" s="148" t="str">
        <f t="shared" si="279"/>
        <v/>
      </c>
      <c r="BW463" s="47" t="str">
        <f t="shared" si="306"/>
        <v/>
      </c>
      <c r="BX463" s="48" t="str">
        <f>IF(ISBLANK(BY463),"",VLOOKUP(BW463,OutputOsiris!$A$9:$A$1008,1,FALSE))</f>
        <v/>
      </c>
      <c r="BY463" s="111"/>
      <c r="BZ463" s="78"/>
      <c r="CA463" s="148" t="str">
        <f t="shared" si="280"/>
        <v/>
      </c>
    </row>
    <row r="464" spans="1:79" x14ac:dyDescent="0.2">
      <c r="A464" s="47" t="str">
        <f>IF($H$1="Score",IF(OutputOsiris!A464&lt;&gt;"9999999",OutputOsiris!A464,""),"")</f>
        <v/>
      </c>
      <c r="B464" s="76" t="str">
        <f t="shared" si="281"/>
        <v/>
      </c>
      <c r="C464" s="143" t="str">
        <f t="shared" si="282"/>
        <v/>
      </c>
      <c r="D464" s="47" t="str">
        <f>IF($H$1="Cijfer",IF(OutputOsiris!A464&lt;&gt;"9999999",OutputOsiris!A464,""),"")</f>
        <v/>
      </c>
      <c r="E464" s="76" t="str">
        <f t="shared" si="283"/>
        <v/>
      </c>
      <c r="F464" s="143" t="str">
        <f t="shared" si="284"/>
        <v/>
      </c>
      <c r="G464" s="47" t="str">
        <f>IF(ISBLANK(OutputOsiris!B464),"",OutputOsiris!B464)</f>
        <v/>
      </c>
      <c r="H464" s="47">
        <f>IF(AND($AG$7&gt;0,OutputOsiris!$A464&lt;&gt;"9999999"),VLOOKUP(OutputOsiris!A464,$AD$9:$AG$1008,4,FALSE),"")</f>
        <v>0</v>
      </c>
      <c r="I464" s="47">
        <f t="shared" si="285"/>
        <v>0</v>
      </c>
      <c r="J464" s="47">
        <f>IF(AND($AL$7&gt;0,OutputOsiris!$A464&lt;&gt;"9999999"),VLOOKUP(OutputOsiris!A464,$AI$9:$AL$1008,4,FALSE),"")</f>
        <v>0</v>
      </c>
      <c r="K464" s="47">
        <f t="shared" si="286"/>
        <v>0</v>
      </c>
      <c r="L464" s="47" t="str">
        <f>IF(AND($AQ$7&gt;0,OutputOsiris!$A464&lt;&gt;"9999999"),VLOOKUP(OutputOsiris!A464,$AN$9:$AQ$1008,4,FALSE),"")</f>
        <v/>
      </c>
      <c r="M464" s="47" t="str">
        <f t="shared" si="287"/>
        <v/>
      </c>
      <c r="N464" s="47" t="str">
        <f>IF(AND($AV$7&gt;0,OutputOsiris!$A464&lt;&gt;"9999999"),VLOOKUP(OutputOsiris!A464,$AS$9:$AV$1008,4,FALSE),"")</f>
        <v/>
      </c>
      <c r="O464" s="47" t="str">
        <f t="shared" si="288"/>
        <v/>
      </c>
      <c r="P464" s="47" t="str">
        <f>IF(AND($BA$7&gt;0,OutputOsiris!$A464&lt;&gt;"9999999"),VLOOKUP(OutputOsiris!A464,$AX$9:$BA$1008,4,FALSE),"")</f>
        <v/>
      </c>
      <c r="Q464" s="47" t="str">
        <f t="shared" si="289"/>
        <v/>
      </c>
      <c r="R464" s="47" t="str">
        <f>IF(AND($BF$7&gt;0,OutputOsiris!$A464&lt;&gt;"9999999"),VLOOKUP(OutputOsiris!A464,$BC$9:$BF$1008,4,FALSE),"")</f>
        <v/>
      </c>
      <c r="S464" s="47" t="str">
        <f t="shared" si="290"/>
        <v/>
      </c>
      <c r="T464" s="47" t="str">
        <f>IF(AND($BK$7&gt;0,OutputOsiris!$A464&lt;&gt;"9999999"),VLOOKUP(OutputOsiris!A464,$BH$9:$BK$1008,4,FALSE),"")</f>
        <v/>
      </c>
      <c r="U464" s="47" t="str">
        <f t="shared" si="291"/>
        <v/>
      </c>
      <c r="V464" s="47" t="str">
        <f>IF(AND($BP$7&gt;0,OutputOsiris!$A464&lt;&gt;"9999999"),VLOOKUP(OutputOsiris!A464,$BM$9:$BP$1008,4,FALSE),"")</f>
        <v/>
      </c>
      <c r="W464" s="47" t="str">
        <f t="shared" si="292"/>
        <v/>
      </c>
      <c r="X464" s="47" t="str">
        <f>IF(AND($BU$7&gt;0,OutputOsiris!$A464&lt;&gt;"9999999"),VLOOKUP(OutputOsiris!A464,$BR$9:$BU$1008,4,FALSE),"")</f>
        <v/>
      </c>
      <c r="Y464" s="47" t="str">
        <f t="shared" si="293"/>
        <v/>
      </c>
      <c r="Z464" s="47" t="str">
        <f>IF(AND($BZ$7&gt;0,OutputOsiris!$A464&lt;&gt;"9999999"),VLOOKUP(OutputOsiris!A464,$BW$9:$BZ$1008,4,FALSE),"")</f>
        <v/>
      </c>
      <c r="AA464" s="47" t="str">
        <f t="shared" si="294"/>
        <v/>
      </c>
      <c r="AB464" s="47">
        <f t="shared" si="295"/>
        <v>0</v>
      </c>
      <c r="AC464" s="47">
        <f t="shared" si="296"/>
        <v>0</v>
      </c>
      <c r="AD464" s="47" t="str">
        <f t="shared" si="297"/>
        <v/>
      </c>
      <c r="AE464" s="48" t="str">
        <f>IF(ISBLANK(AF464),"",VLOOKUP(AD464,OutputOsiris!$A$9:$A$1008,1,FALSE))</f>
        <v/>
      </c>
      <c r="AF464" s="111"/>
      <c r="AG464" s="78"/>
      <c r="AH464" s="148" t="str">
        <f t="shared" si="271"/>
        <v/>
      </c>
      <c r="AI464" s="47" t="str">
        <f t="shared" si="298"/>
        <v/>
      </c>
      <c r="AJ464" s="48" t="str">
        <f>IF(ISBLANK(AK464),"",VLOOKUP(AI464,OutputOsiris!$A$9:$A$1008,1,FALSE))</f>
        <v/>
      </c>
      <c r="AK464" s="112"/>
      <c r="AL464" s="78"/>
      <c r="AM464" s="148" t="str">
        <f t="shared" si="272"/>
        <v/>
      </c>
      <c r="AN464" s="47" t="str">
        <f t="shared" si="299"/>
        <v/>
      </c>
      <c r="AO464" s="48" t="str">
        <f>IF(ISBLANK(AP464),"",VLOOKUP(AN464,OutputOsiris!$A$9:$A$1008,1,FALSE))</f>
        <v/>
      </c>
      <c r="AP464" s="111"/>
      <c r="AQ464" s="78"/>
      <c r="AR464" s="148" t="str">
        <f t="shared" si="273"/>
        <v/>
      </c>
      <c r="AS464" s="47" t="str">
        <f t="shared" si="300"/>
        <v/>
      </c>
      <c r="AT464" s="48" t="str">
        <f>IF(ISBLANK(AU464),"",VLOOKUP(AS464,OutputOsiris!$A$9:$A$1008,1,FALSE))</f>
        <v/>
      </c>
      <c r="AU464" s="111"/>
      <c r="AV464" s="78"/>
      <c r="AW464" s="148" t="str">
        <f t="shared" si="274"/>
        <v/>
      </c>
      <c r="AX464" s="47" t="str">
        <f t="shared" si="301"/>
        <v/>
      </c>
      <c r="AY464" s="48" t="str">
        <f>IF(ISBLANK(AZ464),"",VLOOKUP(AX464,OutputOsiris!$A$9:$A$1008,1,FALSE))</f>
        <v/>
      </c>
      <c r="AZ464" s="111"/>
      <c r="BA464" s="78"/>
      <c r="BB464" s="148" t="str">
        <f t="shared" si="275"/>
        <v/>
      </c>
      <c r="BC464" s="47" t="str">
        <f t="shared" si="302"/>
        <v/>
      </c>
      <c r="BD464" s="48" t="str">
        <f>IF(ISBLANK(BE464),"",VLOOKUP(BC464,OutputOsiris!$A$9:$A$1008,1,FALSE))</f>
        <v/>
      </c>
      <c r="BE464" s="111"/>
      <c r="BF464" s="78"/>
      <c r="BG464" s="148" t="str">
        <f t="shared" si="276"/>
        <v/>
      </c>
      <c r="BH464" s="47" t="str">
        <f t="shared" si="303"/>
        <v/>
      </c>
      <c r="BI464" s="48" t="str">
        <f>IF(ISBLANK(BJ464),"",VLOOKUP(BH464,OutputOsiris!$A$9:$A$1008,1,FALSE))</f>
        <v/>
      </c>
      <c r="BJ464" s="111"/>
      <c r="BK464" s="78"/>
      <c r="BL464" s="148" t="str">
        <f t="shared" si="277"/>
        <v/>
      </c>
      <c r="BM464" s="47" t="str">
        <f t="shared" si="304"/>
        <v/>
      </c>
      <c r="BN464" s="48" t="str">
        <f>IF(ISBLANK(BO464),"",VLOOKUP(BM464,OutputOsiris!$A$9:$A$1008,1,FALSE))</f>
        <v/>
      </c>
      <c r="BO464" s="111"/>
      <c r="BP464" s="78"/>
      <c r="BQ464" s="148" t="str">
        <f t="shared" si="278"/>
        <v/>
      </c>
      <c r="BR464" s="47" t="str">
        <f t="shared" si="305"/>
        <v/>
      </c>
      <c r="BS464" s="48" t="str">
        <f>IF(ISBLANK(BT464),"",VLOOKUP(BR464,OutputOsiris!$A$9:$A$1008,1,FALSE))</f>
        <v/>
      </c>
      <c r="BT464" s="111"/>
      <c r="BU464" s="78"/>
      <c r="BV464" s="148" t="str">
        <f t="shared" si="279"/>
        <v/>
      </c>
      <c r="BW464" s="47" t="str">
        <f t="shared" si="306"/>
        <v/>
      </c>
      <c r="BX464" s="48" t="str">
        <f>IF(ISBLANK(BY464),"",VLOOKUP(BW464,OutputOsiris!$A$9:$A$1008,1,FALSE))</f>
        <v/>
      </c>
      <c r="BY464" s="111"/>
      <c r="BZ464" s="78"/>
      <c r="CA464" s="148" t="str">
        <f t="shared" si="280"/>
        <v/>
      </c>
    </row>
    <row r="465" spans="1:79" x14ac:dyDescent="0.2">
      <c r="A465" s="47" t="str">
        <f>IF($H$1="Score",IF(OutputOsiris!A465&lt;&gt;"9999999",OutputOsiris!A465,""),"")</f>
        <v/>
      </c>
      <c r="B465" s="76" t="str">
        <f t="shared" si="281"/>
        <v/>
      </c>
      <c r="C465" s="143" t="str">
        <f t="shared" si="282"/>
        <v/>
      </c>
      <c r="D465" s="47" t="str">
        <f>IF($H$1="Cijfer",IF(OutputOsiris!A465&lt;&gt;"9999999",OutputOsiris!A465,""),"")</f>
        <v/>
      </c>
      <c r="E465" s="76" t="str">
        <f t="shared" si="283"/>
        <v/>
      </c>
      <c r="F465" s="143" t="str">
        <f t="shared" si="284"/>
        <v/>
      </c>
      <c r="G465" s="47" t="str">
        <f>IF(ISBLANK(OutputOsiris!B465),"",OutputOsiris!B465)</f>
        <v/>
      </c>
      <c r="H465" s="47">
        <f>IF(AND($AG$7&gt;0,OutputOsiris!$A465&lt;&gt;"9999999"),VLOOKUP(OutputOsiris!A465,$AD$9:$AG$1008,4,FALSE),"")</f>
        <v>0</v>
      </c>
      <c r="I465" s="47">
        <f t="shared" si="285"/>
        <v>0</v>
      </c>
      <c r="J465" s="47">
        <f>IF(AND($AL$7&gt;0,OutputOsiris!$A465&lt;&gt;"9999999"),VLOOKUP(OutputOsiris!A465,$AI$9:$AL$1008,4,FALSE),"")</f>
        <v>0</v>
      </c>
      <c r="K465" s="47">
        <f t="shared" si="286"/>
        <v>0</v>
      </c>
      <c r="L465" s="47" t="str">
        <f>IF(AND($AQ$7&gt;0,OutputOsiris!$A465&lt;&gt;"9999999"),VLOOKUP(OutputOsiris!A465,$AN$9:$AQ$1008,4,FALSE),"")</f>
        <v/>
      </c>
      <c r="M465" s="47" t="str">
        <f t="shared" si="287"/>
        <v/>
      </c>
      <c r="N465" s="47" t="str">
        <f>IF(AND($AV$7&gt;0,OutputOsiris!$A465&lt;&gt;"9999999"),VLOOKUP(OutputOsiris!A465,$AS$9:$AV$1008,4,FALSE),"")</f>
        <v/>
      </c>
      <c r="O465" s="47" t="str">
        <f t="shared" si="288"/>
        <v/>
      </c>
      <c r="P465" s="47" t="str">
        <f>IF(AND($BA$7&gt;0,OutputOsiris!$A465&lt;&gt;"9999999"),VLOOKUP(OutputOsiris!A465,$AX$9:$BA$1008,4,FALSE),"")</f>
        <v/>
      </c>
      <c r="Q465" s="47" t="str">
        <f t="shared" si="289"/>
        <v/>
      </c>
      <c r="R465" s="47" t="str">
        <f>IF(AND($BF$7&gt;0,OutputOsiris!$A465&lt;&gt;"9999999"),VLOOKUP(OutputOsiris!A465,$BC$9:$BF$1008,4,FALSE),"")</f>
        <v/>
      </c>
      <c r="S465" s="47" t="str">
        <f t="shared" si="290"/>
        <v/>
      </c>
      <c r="T465" s="47" t="str">
        <f>IF(AND($BK$7&gt;0,OutputOsiris!$A465&lt;&gt;"9999999"),VLOOKUP(OutputOsiris!A465,$BH$9:$BK$1008,4,FALSE),"")</f>
        <v/>
      </c>
      <c r="U465" s="47" t="str">
        <f t="shared" si="291"/>
        <v/>
      </c>
      <c r="V465" s="47" t="str">
        <f>IF(AND($BP$7&gt;0,OutputOsiris!$A465&lt;&gt;"9999999"),VLOOKUP(OutputOsiris!A465,$BM$9:$BP$1008,4,FALSE),"")</f>
        <v/>
      </c>
      <c r="W465" s="47" t="str">
        <f t="shared" si="292"/>
        <v/>
      </c>
      <c r="X465" s="47" t="str">
        <f>IF(AND($BU$7&gt;0,OutputOsiris!$A465&lt;&gt;"9999999"),VLOOKUP(OutputOsiris!A465,$BR$9:$BU$1008,4,FALSE),"")</f>
        <v/>
      </c>
      <c r="Y465" s="47" t="str">
        <f t="shared" si="293"/>
        <v/>
      </c>
      <c r="Z465" s="47" t="str">
        <f>IF(AND($BZ$7&gt;0,OutputOsiris!$A465&lt;&gt;"9999999"),VLOOKUP(OutputOsiris!A465,$BW$9:$BZ$1008,4,FALSE),"")</f>
        <v/>
      </c>
      <c r="AA465" s="47" t="str">
        <f t="shared" si="294"/>
        <v/>
      </c>
      <c r="AB465" s="47">
        <f t="shared" si="295"/>
        <v>0</v>
      </c>
      <c r="AC465" s="47">
        <f t="shared" si="296"/>
        <v>0</v>
      </c>
      <c r="AD465" s="47" t="str">
        <f t="shared" si="297"/>
        <v/>
      </c>
      <c r="AE465" s="48" t="str">
        <f>IF(ISBLANK(AF465),"",VLOOKUP(AD465,OutputOsiris!$A$9:$A$1008,1,FALSE))</f>
        <v/>
      </c>
      <c r="AF465" s="111"/>
      <c r="AG465" s="78"/>
      <c r="AH465" s="148" t="str">
        <f t="shared" si="271"/>
        <v/>
      </c>
      <c r="AI465" s="47" t="str">
        <f t="shared" si="298"/>
        <v/>
      </c>
      <c r="AJ465" s="48" t="str">
        <f>IF(ISBLANK(AK465),"",VLOOKUP(AI465,OutputOsiris!$A$9:$A$1008,1,FALSE))</f>
        <v/>
      </c>
      <c r="AK465" s="112"/>
      <c r="AL465" s="78"/>
      <c r="AM465" s="148" t="str">
        <f t="shared" si="272"/>
        <v/>
      </c>
      <c r="AN465" s="47" t="str">
        <f t="shared" si="299"/>
        <v/>
      </c>
      <c r="AO465" s="48" t="str">
        <f>IF(ISBLANK(AP465),"",VLOOKUP(AN465,OutputOsiris!$A$9:$A$1008,1,FALSE))</f>
        <v/>
      </c>
      <c r="AP465" s="111"/>
      <c r="AQ465" s="78"/>
      <c r="AR465" s="148" t="str">
        <f t="shared" si="273"/>
        <v/>
      </c>
      <c r="AS465" s="47" t="str">
        <f t="shared" si="300"/>
        <v/>
      </c>
      <c r="AT465" s="48" t="str">
        <f>IF(ISBLANK(AU465),"",VLOOKUP(AS465,OutputOsiris!$A$9:$A$1008,1,FALSE))</f>
        <v/>
      </c>
      <c r="AU465" s="111"/>
      <c r="AV465" s="78"/>
      <c r="AW465" s="148" t="str">
        <f t="shared" si="274"/>
        <v/>
      </c>
      <c r="AX465" s="47" t="str">
        <f t="shared" si="301"/>
        <v/>
      </c>
      <c r="AY465" s="48" t="str">
        <f>IF(ISBLANK(AZ465),"",VLOOKUP(AX465,OutputOsiris!$A$9:$A$1008,1,FALSE))</f>
        <v/>
      </c>
      <c r="AZ465" s="111"/>
      <c r="BA465" s="78"/>
      <c r="BB465" s="148" t="str">
        <f t="shared" si="275"/>
        <v/>
      </c>
      <c r="BC465" s="47" t="str">
        <f t="shared" si="302"/>
        <v/>
      </c>
      <c r="BD465" s="48" t="str">
        <f>IF(ISBLANK(BE465),"",VLOOKUP(BC465,OutputOsiris!$A$9:$A$1008,1,FALSE))</f>
        <v/>
      </c>
      <c r="BE465" s="111"/>
      <c r="BF465" s="78"/>
      <c r="BG465" s="148" t="str">
        <f t="shared" si="276"/>
        <v/>
      </c>
      <c r="BH465" s="47" t="str">
        <f t="shared" si="303"/>
        <v/>
      </c>
      <c r="BI465" s="48" t="str">
        <f>IF(ISBLANK(BJ465),"",VLOOKUP(BH465,OutputOsiris!$A$9:$A$1008,1,FALSE))</f>
        <v/>
      </c>
      <c r="BJ465" s="111"/>
      <c r="BK465" s="78"/>
      <c r="BL465" s="148" t="str">
        <f t="shared" si="277"/>
        <v/>
      </c>
      <c r="BM465" s="47" t="str">
        <f t="shared" si="304"/>
        <v/>
      </c>
      <c r="BN465" s="48" t="str">
        <f>IF(ISBLANK(BO465),"",VLOOKUP(BM465,OutputOsiris!$A$9:$A$1008,1,FALSE))</f>
        <v/>
      </c>
      <c r="BO465" s="111"/>
      <c r="BP465" s="78"/>
      <c r="BQ465" s="148" t="str">
        <f t="shared" si="278"/>
        <v/>
      </c>
      <c r="BR465" s="47" t="str">
        <f t="shared" si="305"/>
        <v/>
      </c>
      <c r="BS465" s="48" t="str">
        <f>IF(ISBLANK(BT465),"",VLOOKUP(BR465,OutputOsiris!$A$9:$A$1008,1,FALSE))</f>
        <v/>
      </c>
      <c r="BT465" s="111"/>
      <c r="BU465" s="78"/>
      <c r="BV465" s="148" t="str">
        <f t="shared" si="279"/>
        <v/>
      </c>
      <c r="BW465" s="47" t="str">
        <f t="shared" si="306"/>
        <v/>
      </c>
      <c r="BX465" s="48" t="str">
        <f>IF(ISBLANK(BY465),"",VLOOKUP(BW465,OutputOsiris!$A$9:$A$1008,1,FALSE))</f>
        <v/>
      </c>
      <c r="BY465" s="111"/>
      <c r="BZ465" s="78"/>
      <c r="CA465" s="148" t="str">
        <f t="shared" si="280"/>
        <v/>
      </c>
    </row>
    <row r="466" spans="1:79" x14ac:dyDescent="0.2">
      <c r="A466" s="47" t="str">
        <f>IF($H$1="Score",IF(OutputOsiris!A466&lt;&gt;"9999999",OutputOsiris!A466,""),"")</f>
        <v/>
      </c>
      <c r="B466" s="76" t="str">
        <f t="shared" si="281"/>
        <v/>
      </c>
      <c r="C466" s="143" t="str">
        <f t="shared" si="282"/>
        <v/>
      </c>
      <c r="D466" s="47" t="str">
        <f>IF($H$1="Cijfer",IF(OutputOsiris!A466&lt;&gt;"9999999",OutputOsiris!A466,""),"")</f>
        <v/>
      </c>
      <c r="E466" s="76" t="str">
        <f t="shared" si="283"/>
        <v/>
      </c>
      <c r="F466" s="143" t="str">
        <f t="shared" si="284"/>
        <v/>
      </c>
      <c r="G466" s="47" t="str">
        <f>IF(ISBLANK(OutputOsiris!B466),"",OutputOsiris!B466)</f>
        <v/>
      </c>
      <c r="H466" s="47">
        <f>IF(AND($AG$7&gt;0,OutputOsiris!$A466&lt;&gt;"9999999"),VLOOKUP(OutputOsiris!A466,$AD$9:$AG$1008,4,FALSE),"")</f>
        <v>0</v>
      </c>
      <c r="I466" s="47">
        <f t="shared" si="285"/>
        <v>0</v>
      </c>
      <c r="J466" s="47">
        <f>IF(AND($AL$7&gt;0,OutputOsiris!$A466&lt;&gt;"9999999"),VLOOKUP(OutputOsiris!A466,$AI$9:$AL$1008,4,FALSE),"")</f>
        <v>0</v>
      </c>
      <c r="K466" s="47">
        <f t="shared" si="286"/>
        <v>0</v>
      </c>
      <c r="L466" s="47" t="str">
        <f>IF(AND($AQ$7&gt;0,OutputOsiris!$A466&lt;&gt;"9999999"),VLOOKUP(OutputOsiris!A466,$AN$9:$AQ$1008,4,FALSE),"")</f>
        <v/>
      </c>
      <c r="M466" s="47" t="str">
        <f t="shared" si="287"/>
        <v/>
      </c>
      <c r="N466" s="47" t="str">
        <f>IF(AND($AV$7&gt;0,OutputOsiris!$A466&lt;&gt;"9999999"),VLOOKUP(OutputOsiris!A466,$AS$9:$AV$1008,4,FALSE),"")</f>
        <v/>
      </c>
      <c r="O466" s="47" t="str">
        <f t="shared" si="288"/>
        <v/>
      </c>
      <c r="P466" s="47" t="str">
        <f>IF(AND($BA$7&gt;0,OutputOsiris!$A466&lt;&gt;"9999999"),VLOOKUP(OutputOsiris!A466,$AX$9:$BA$1008,4,FALSE),"")</f>
        <v/>
      </c>
      <c r="Q466" s="47" t="str">
        <f t="shared" si="289"/>
        <v/>
      </c>
      <c r="R466" s="47" t="str">
        <f>IF(AND($BF$7&gt;0,OutputOsiris!$A466&lt;&gt;"9999999"),VLOOKUP(OutputOsiris!A466,$BC$9:$BF$1008,4,FALSE),"")</f>
        <v/>
      </c>
      <c r="S466" s="47" t="str">
        <f t="shared" si="290"/>
        <v/>
      </c>
      <c r="T466" s="47" t="str">
        <f>IF(AND($BK$7&gt;0,OutputOsiris!$A466&lt;&gt;"9999999"),VLOOKUP(OutputOsiris!A466,$BH$9:$BK$1008,4,FALSE),"")</f>
        <v/>
      </c>
      <c r="U466" s="47" t="str">
        <f t="shared" si="291"/>
        <v/>
      </c>
      <c r="V466" s="47" t="str">
        <f>IF(AND($BP$7&gt;0,OutputOsiris!$A466&lt;&gt;"9999999"),VLOOKUP(OutputOsiris!A466,$BM$9:$BP$1008,4,FALSE),"")</f>
        <v/>
      </c>
      <c r="W466" s="47" t="str">
        <f t="shared" si="292"/>
        <v/>
      </c>
      <c r="X466" s="47" t="str">
        <f>IF(AND($BU$7&gt;0,OutputOsiris!$A466&lt;&gt;"9999999"),VLOOKUP(OutputOsiris!A466,$BR$9:$BU$1008,4,FALSE),"")</f>
        <v/>
      </c>
      <c r="Y466" s="47" t="str">
        <f t="shared" si="293"/>
        <v/>
      </c>
      <c r="Z466" s="47" t="str">
        <f>IF(AND($BZ$7&gt;0,OutputOsiris!$A466&lt;&gt;"9999999"),VLOOKUP(OutputOsiris!A466,$BW$9:$BZ$1008,4,FALSE),"")</f>
        <v/>
      </c>
      <c r="AA466" s="47" t="str">
        <f t="shared" si="294"/>
        <v/>
      </c>
      <c r="AB466" s="47">
        <f t="shared" si="295"/>
        <v>0</v>
      </c>
      <c r="AC466" s="47">
        <f t="shared" si="296"/>
        <v>0</v>
      </c>
      <c r="AD466" s="47" t="str">
        <f t="shared" si="297"/>
        <v/>
      </c>
      <c r="AE466" s="48" t="str">
        <f>IF(ISBLANK(AF466),"",VLOOKUP(AD466,OutputOsiris!$A$9:$A$1008,1,FALSE))</f>
        <v/>
      </c>
      <c r="AF466" s="111"/>
      <c r="AG466" s="78"/>
      <c r="AH466" s="148" t="str">
        <f t="shared" si="271"/>
        <v/>
      </c>
      <c r="AI466" s="47" t="str">
        <f t="shared" si="298"/>
        <v/>
      </c>
      <c r="AJ466" s="48" t="str">
        <f>IF(ISBLANK(AK466),"",VLOOKUP(AI466,OutputOsiris!$A$9:$A$1008,1,FALSE))</f>
        <v/>
      </c>
      <c r="AK466" s="112"/>
      <c r="AL466" s="78"/>
      <c r="AM466" s="148" t="str">
        <f t="shared" si="272"/>
        <v/>
      </c>
      <c r="AN466" s="47" t="str">
        <f t="shared" si="299"/>
        <v/>
      </c>
      <c r="AO466" s="48" t="str">
        <f>IF(ISBLANK(AP466),"",VLOOKUP(AN466,OutputOsiris!$A$9:$A$1008,1,FALSE))</f>
        <v/>
      </c>
      <c r="AP466" s="111"/>
      <c r="AQ466" s="78"/>
      <c r="AR466" s="148" t="str">
        <f t="shared" si="273"/>
        <v/>
      </c>
      <c r="AS466" s="47" t="str">
        <f t="shared" si="300"/>
        <v/>
      </c>
      <c r="AT466" s="48" t="str">
        <f>IF(ISBLANK(AU466),"",VLOOKUP(AS466,OutputOsiris!$A$9:$A$1008,1,FALSE))</f>
        <v/>
      </c>
      <c r="AU466" s="111"/>
      <c r="AV466" s="78"/>
      <c r="AW466" s="148" t="str">
        <f t="shared" si="274"/>
        <v/>
      </c>
      <c r="AX466" s="47" t="str">
        <f t="shared" si="301"/>
        <v/>
      </c>
      <c r="AY466" s="48" t="str">
        <f>IF(ISBLANK(AZ466),"",VLOOKUP(AX466,OutputOsiris!$A$9:$A$1008,1,FALSE))</f>
        <v/>
      </c>
      <c r="AZ466" s="111"/>
      <c r="BA466" s="78"/>
      <c r="BB466" s="148" t="str">
        <f t="shared" si="275"/>
        <v/>
      </c>
      <c r="BC466" s="47" t="str">
        <f t="shared" si="302"/>
        <v/>
      </c>
      <c r="BD466" s="48" t="str">
        <f>IF(ISBLANK(BE466),"",VLOOKUP(BC466,OutputOsiris!$A$9:$A$1008,1,FALSE))</f>
        <v/>
      </c>
      <c r="BE466" s="111"/>
      <c r="BF466" s="78"/>
      <c r="BG466" s="148" t="str">
        <f t="shared" si="276"/>
        <v/>
      </c>
      <c r="BH466" s="47" t="str">
        <f t="shared" si="303"/>
        <v/>
      </c>
      <c r="BI466" s="48" t="str">
        <f>IF(ISBLANK(BJ466),"",VLOOKUP(BH466,OutputOsiris!$A$9:$A$1008,1,FALSE))</f>
        <v/>
      </c>
      <c r="BJ466" s="111"/>
      <c r="BK466" s="78"/>
      <c r="BL466" s="148" t="str">
        <f t="shared" si="277"/>
        <v/>
      </c>
      <c r="BM466" s="47" t="str">
        <f t="shared" si="304"/>
        <v/>
      </c>
      <c r="BN466" s="48" t="str">
        <f>IF(ISBLANK(BO466),"",VLOOKUP(BM466,OutputOsiris!$A$9:$A$1008,1,FALSE))</f>
        <v/>
      </c>
      <c r="BO466" s="111"/>
      <c r="BP466" s="78"/>
      <c r="BQ466" s="148" t="str">
        <f t="shared" si="278"/>
        <v/>
      </c>
      <c r="BR466" s="47" t="str">
        <f t="shared" si="305"/>
        <v/>
      </c>
      <c r="BS466" s="48" t="str">
        <f>IF(ISBLANK(BT466),"",VLOOKUP(BR466,OutputOsiris!$A$9:$A$1008,1,FALSE))</f>
        <v/>
      </c>
      <c r="BT466" s="111"/>
      <c r="BU466" s="78"/>
      <c r="BV466" s="148" t="str">
        <f t="shared" si="279"/>
        <v/>
      </c>
      <c r="BW466" s="47" t="str">
        <f t="shared" si="306"/>
        <v/>
      </c>
      <c r="BX466" s="48" t="str">
        <f>IF(ISBLANK(BY466),"",VLOOKUP(BW466,OutputOsiris!$A$9:$A$1008,1,FALSE))</f>
        <v/>
      </c>
      <c r="BY466" s="111"/>
      <c r="BZ466" s="78"/>
      <c r="CA466" s="148" t="str">
        <f t="shared" si="280"/>
        <v/>
      </c>
    </row>
    <row r="467" spans="1:79" x14ac:dyDescent="0.2">
      <c r="A467" s="47" t="str">
        <f>IF($H$1="Score",IF(OutputOsiris!A467&lt;&gt;"9999999",OutputOsiris!A467,""),"")</f>
        <v/>
      </c>
      <c r="B467" s="76" t="str">
        <f t="shared" si="281"/>
        <v/>
      </c>
      <c r="C467" s="143" t="str">
        <f t="shared" si="282"/>
        <v/>
      </c>
      <c r="D467" s="47" t="str">
        <f>IF($H$1="Cijfer",IF(OutputOsiris!A467&lt;&gt;"9999999",OutputOsiris!A467,""),"")</f>
        <v/>
      </c>
      <c r="E467" s="76" t="str">
        <f t="shared" si="283"/>
        <v/>
      </c>
      <c r="F467" s="143" t="str">
        <f t="shared" si="284"/>
        <v/>
      </c>
      <c r="G467" s="47" t="str">
        <f>IF(ISBLANK(OutputOsiris!B467),"",OutputOsiris!B467)</f>
        <v/>
      </c>
      <c r="H467" s="47">
        <f>IF(AND($AG$7&gt;0,OutputOsiris!$A467&lt;&gt;"9999999"),VLOOKUP(OutputOsiris!A467,$AD$9:$AG$1008,4,FALSE),"")</f>
        <v>0</v>
      </c>
      <c r="I467" s="47">
        <f t="shared" si="285"/>
        <v>0</v>
      </c>
      <c r="J467" s="47">
        <f>IF(AND($AL$7&gt;0,OutputOsiris!$A467&lt;&gt;"9999999"),VLOOKUP(OutputOsiris!A467,$AI$9:$AL$1008,4,FALSE),"")</f>
        <v>0</v>
      </c>
      <c r="K467" s="47">
        <f t="shared" si="286"/>
        <v>0</v>
      </c>
      <c r="L467" s="47" t="str">
        <f>IF(AND($AQ$7&gt;0,OutputOsiris!$A467&lt;&gt;"9999999"),VLOOKUP(OutputOsiris!A467,$AN$9:$AQ$1008,4,FALSE),"")</f>
        <v/>
      </c>
      <c r="M467" s="47" t="str">
        <f t="shared" si="287"/>
        <v/>
      </c>
      <c r="N467" s="47" t="str">
        <f>IF(AND($AV$7&gt;0,OutputOsiris!$A467&lt;&gt;"9999999"),VLOOKUP(OutputOsiris!A467,$AS$9:$AV$1008,4,FALSE),"")</f>
        <v/>
      </c>
      <c r="O467" s="47" t="str">
        <f t="shared" si="288"/>
        <v/>
      </c>
      <c r="P467" s="47" t="str">
        <f>IF(AND($BA$7&gt;0,OutputOsiris!$A467&lt;&gt;"9999999"),VLOOKUP(OutputOsiris!A467,$AX$9:$BA$1008,4,FALSE),"")</f>
        <v/>
      </c>
      <c r="Q467" s="47" t="str">
        <f t="shared" si="289"/>
        <v/>
      </c>
      <c r="R467" s="47" t="str">
        <f>IF(AND($BF$7&gt;0,OutputOsiris!$A467&lt;&gt;"9999999"),VLOOKUP(OutputOsiris!A467,$BC$9:$BF$1008,4,FALSE),"")</f>
        <v/>
      </c>
      <c r="S467" s="47" t="str">
        <f t="shared" si="290"/>
        <v/>
      </c>
      <c r="T467" s="47" t="str">
        <f>IF(AND($BK$7&gt;0,OutputOsiris!$A467&lt;&gt;"9999999"),VLOOKUP(OutputOsiris!A467,$BH$9:$BK$1008,4,FALSE),"")</f>
        <v/>
      </c>
      <c r="U467" s="47" t="str">
        <f t="shared" si="291"/>
        <v/>
      </c>
      <c r="V467" s="47" t="str">
        <f>IF(AND($BP$7&gt;0,OutputOsiris!$A467&lt;&gt;"9999999"),VLOOKUP(OutputOsiris!A467,$BM$9:$BP$1008,4,FALSE),"")</f>
        <v/>
      </c>
      <c r="W467" s="47" t="str">
        <f t="shared" si="292"/>
        <v/>
      </c>
      <c r="X467" s="47" t="str">
        <f>IF(AND($BU$7&gt;0,OutputOsiris!$A467&lt;&gt;"9999999"),VLOOKUP(OutputOsiris!A467,$BR$9:$BU$1008,4,FALSE),"")</f>
        <v/>
      </c>
      <c r="Y467" s="47" t="str">
        <f t="shared" si="293"/>
        <v/>
      </c>
      <c r="Z467" s="47" t="str">
        <f>IF(AND($BZ$7&gt;0,OutputOsiris!$A467&lt;&gt;"9999999"),VLOOKUP(OutputOsiris!A467,$BW$9:$BZ$1008,4,FALSE),"")</f>
        <v/>
      </c>
      <c r="AA467" s="47" t="str">
        <f t="shared" si="294"/>
        <v/>
      </c>
      <c r="AB467" s="47">
        <f t="shared" si="295"/>
        <v>0</v>
      </c>
      <c r="AC467" s="47">
        <f t="shared" si="296"/>
        <v>0</v>
      </c>
      <c r="AD467" s="47" t="str">
        <f t="shared" si="297"/>
        <v/>
      </c>
      <c r="AE467" s="48" t="str">
        <f>IF(ISBLANK(AF467),"",VLOOKUP(AD467,OutputOsiris!$A$9:$A$1008,1,FALSE))</f>
        <v/>
      </c>
      <c r="AF467" s="111"/>
      <c r="AG467" s="78"/>
      <c r="AH467" s="148" t="str">
        <f t="shared" si="271"/>
        <v/>
      </c>
      <c r="AI467" s="47" t="str">
        <f t="shared" si="298"/>
        <v/>
      </c>
      <c r="AJ467" s="48" t="str">
        <f>IF(ISBLANK(AK467),"",VLOOKUP(AI467,OutputOsiris!$A$9:$A$1008,1,FALSE))</f>
        <v/>
      </c>
      <c r="AK467" s="112"/>
      <c r="AL467" s="78"/>
      <c r="AM467" s="148" t="str">
        <f t="shared" si="272"/>
        <v/>
      </c>
      <c r="AN467" s="47" t="str">
        <f t="shared" si="299"/>
        <v/>
      </c>
      <c r="AO467" s="48" t="str">
        <f>IF(ISBLANK(AP467),"",VLOOKUP(AN467,OutputOsiris!$A$9:$A$1008,1,FALSE))</f>
        <v/>
      </c>
      <c r="AP467" s="111"/>
      <c r="AQ467" s="78"/>
      <c r="AR467" s="148" t="str">
        <f t="shared" si="273"/>
        <v/>
      </c>
      <c r="AS467" s="47" t="str">
        <f t="shared" si="300"/>
        <v/>
      </c>
      <c r="AT467" s="48" t="str">
        <f>IF(ISBLANK(AU467),"",VLOOKUP(AS467,OutputOsiris!$A$9:$A$1008,1,FALSE))</f>
        <v/>
      </c>
      <c r="AU467" s="111"/>
      <c r="AV467" s="78"/>
      <c r="AW467" s="148" t="str">
        <f t="shared" si="274"/>
        <v/>
      </c>
      <c r="AX467" s="47" t="str">
        <f t="shared" si="301"/>
        <v/>
      </c>
      <c r="AY467" s="48" t="str">
        <f>IF(ISBLANK(AZ467),"",VLOOKUP(AX467,OutputOsiris!$A$9:$A$1008,1,FALSE))</f>
        <v/>
      </c>
      <c r="AZ467" s="111"/>
      <c r="BA467" s="78"/>
      <c r="BB467" s="148" t="str">
        <f t="shared" si="275"/>
        <v/>
      </c>
      <c r="BC467" s="47" t="str">
        <f t="shared" si="302"/>
        <v/>
      </c>
      <c r="BD467" s="48" t="str">
        <f>IF(ISBLANK(BE467),"",VLOOKUP(BC467,OutputOsiris!$A$9:$A$1008,1,FALSE))</f>
        <v/>
      </c>
      <c r="BE467" s="111"/>
      <c r="BF467" s="78"/>
      <c r="BG467" s="148" t="str">
        <f t="shared" si="276"/>
        <v/>
      </c>
      <c r="BH467" s="47" t="str">
        <f t="shared" si="303"/>
        <v/>
      </c>
      <c r="BI467" s="48" t="str">
        <f>IF(ISBLANK(BJ467),"",VLOOKUP(BH467,OutputOsiris!$A$9:$A$1008,1,FALSE))</f>
        <v/>
      </c>
      <c r="BJ467" s="111"/>
      <c r="BK467" s="78"/>
      <c r="BL467" s="148" t="str">
        <f t="shared" si="277"/>
        <v/>
      </c>
      <c r="BM467" s="47" t="str">
        <f t="shared" si="304"/>
        <v/>
      </c>
      <c r="BN467" s="48" t="str">
        <f>IF(ISBLANK(BO467),"",VLOOKUP(BM467,OutputOsiris!$A$9:$A$1008,1,FALSE))</f>
        <v/>
      </c>
      <c r="BO467" s="111"/>
      <c r="BP467" s="78"/>
      <c r="BQ467" s="148" t="str">
        <f t="shared" si="278"/>
        <v/>
      </c>
      <c r="BR467" s="47" t="str">
        <f t="shared" si="305"/>
        <v/>
      </c>
      <c r="BS467" s="48" t="str">
        <f>IF(ISBLANK(BT467),"",VLOOKUP(BR467,OutputOsiris!$A$9:$A$1008,1,FALSE))</f>
        <v/>
      </c>
      <c r="BT467" s="111"/>
      <c r="BU467" s="78"/>
      <c r="BV467" s="148" t="str">
        <f t="shared" si="279"/>
        <v/>
      </c>
      <c r="BW467" s="47" t="str">
        <f t="shared" si="306"/>
        <v/>
      </c>
      <c r="BX467" s="48" t="str">
        <f>IF(ISBLANK(BY467),"",VLOOKUP(BW467,OutputOsiris!$A$9:$A$1008,1,FALSE))</f>
        <v/>
      </c>
      <c r="BY467" s="111"/>
      <c r="BZ467" s="78"/>
      <c r="CA467" s="148" t="str">
        <f t="shared" si="280"/>
        <v/>
      </c>
    </row>
    <row r="468" spans="1:79" x14ac:dyDescent="0.2">
      <c r="A468" s="47" t="str">
        <f>IF($H$1="Score",IF(OutputOsiris!A468&lt;&gt;"9999999",OutputOsiris!A468,""),"")</f>
        <v/>
      </c>
      <c r="B468" s="76" t="str">
        <f t="shared" si="281"/>
        <v/>
      </c>
      <c r="C468" s="143" t="str">
        <f t="shared" si="282"/>
        <v/>
      </c>
      <c r="D468" s="47" t="str">
        <f>IF($H$1="Cijfer",IF(OutputOsiris!A468&lt;&gt;"9999999",OutputOsiris!A468,""),"")</f>
        <v/>
      </c>
      <c r="E468" s="76" t="str">
        <f t="shared" si="283"/>
        <v/>
      </c>
      <c r="F468" s="143" t="str">
        <f t="shared" si="284"/>
        <v/>
      </c>
      <c r="G468" s="47" t="str">
        <f>IF(ISBLANK(OutputOsiris!B468),"",OutputOsiris!B468)</f>
        <v/>
      </c>
      <c r="H468" s="47">
        <f>IF(AND($AG$7&gt;0,OutputOsiris!$A468&lt;&gt;"9999999"),VLOOKUP(OutputOsiris!A468,$AD$9:$AG$1008,4,FALSE),"")</f>
        <v>0</v>
      </c>
      <c r="I468" s="47">
        <f t="shared" si="285"/>
        <v>0</v>
      </c>
      <c r="J468" s="47">
        <f>IF(AND($AL$7&gt;0,OutputOsiris!$A468&lt;&gt;"9999999"),VLOOKUP(OutputOsiris!A468,$AI$9:$AL$1008,4,FALSE),"")</f>
        <v>0</v>
      </c>
      <c r="K468" s="47">
        <f t="shared" si="286"/>
        <v>0</v>
      </c>
      <c r="L468" s="47" t="str">
        <f>IF(AND($AQ$7&gt;0,OutputOsiris!$A468&lt;&gt;"9999999"),VLOOKUP(OutputOsiris!A468,$AN$9:$AQ$1008,4,FALSE),"")</f>
        <v/>
      </c>
      <c r="M468" s="47" t="str">
        <f t="shared" si="287"/>
        <v/>
      </c>
      <c r="N468" s="47" t="str">
        <f>IF(AND($AV$7&gt;0,OutputOsiris!$A468&lt;&gt;"9999999"),VLOOKUP(OutputOsiris!A468,$AS$9:$AV$1008,4,FALSE),"")</f>
        <v/>
      </c>
      <c r="O468" s="47" t="str">
        <f t="shared" si="288"/>
        <v/>
      </c>
      <c r="P468" s="47" t="str">
        <f>IF(AND($BA$7&gt;0,OutputOsiris!$A468&lt;&gt;"9999999"),VLOOKUP(OutputOsiris!A468,$AX$9:$BA$1008,4,FALSE),"")</f>
        <v/>
      </c>
      <c r="Q468" s="47" t="str">
        <f t="shared" si="289"/>
        <v/>
      </c>
      <c r="R468" s="47" t="str">
        <f>IF(AND($BF$7&gt;0,OutputOsiris!$A468&lt;&gt;"9999999"),VLOOKUP(OutputOsiris!A468,$BC$9:$BF$1008,4,FALSE),"")</f>
        <v/>
      </c>
      <c r="S468" s="47" t="str">
        <f t="shared" si="290"/>
        <v/>
      </c>
      <c r="T468" s="47" t="str">
        <f>IF(AND($BK$7&gt;0,OutputOsiris!$A468&lt;&gt;"9999999"),VLOOKUP(OutputOsiris!A468,$BH$9:$BK$1008,4,FALSE),"")</f>
        <v/>
      </c>
      <c r="U468" s="47" t="str">
        <f t="shared" si="291"/>
        <v/>
      </c>
      <c r="V468" s="47" t="str">
        <f>IF(AND($BP$7&gt;0,OutputOsiris!$A468&lt;&gt;"9999999"),VLOOKUP(OutputOsiris!A468,$BM$9:$BP$1008,4,FALSE),"")</f>
        <v/>
      </c>
      <c r="W468" s="47" t="str">
        <f t="shared" si="292"/>
        <v/>
      </c>
      <c r="X468" s="47" t="str">
        <f>IF(AND($BU$7&gt;0,OutputOsiris!$A468&lt;&gt;"9999999"),VLOOKUP(OutputOsiris!A468,$BR$9:$BU$1008,4,FALSE),"")</f>
        <v/>
      </c>
      <c r="Y468" s="47" t="str">
        <f t="shared" si="293"/>
        <v/>
      </c>
      <c r="Z468" s="47" t="str">
        <f>IF(AND($BZ$7&gt;0,OutputOsiris!$A468&lt;&gt;"9999999"),VLOOKUP(OutputOsiris!A468,$BW$9:$BZ$1008,4,FALSE),"")</f>
        <v/>
      </c>
      <c r="AA468" s="47" t="str">
        <f t="shared" si="294"/>
        <v/>
      </c>
      <c r="AB468" s="47">
        <f t="shared" si="295"/>
        <v>0</v>
      </c>
      <c r="AC468" s="47">
        <f t="shared" si="296"/>
        <v>0</v>
      </c>
      <c r="AD468" s="47" t="str">
        <f t="shared" si="297"/>
        <v/>
      </c>
      <c r="AE468" s="48" t="str">
        <f>IF(ISBLANK(AF468),"",VLOOKUP(AD468,OutputOsiris!$A$9:$A$1008,1,FALSE))</f>
        <v/>
      </c>
      <c r="AF468" s="111"/>
      <c r="AG468" s="78"/>
      <c r="AH468" s="148" t="str">
        <f t="shared" si="271"/>
        <v/>
      </c>
      <c r="AI468" s="47" t="str">
        <f t="shared" si="298"/>
        <v/>
      </c>
      <c r="AJ468" s="48" t="str">
        <f>IF(ISBLANK(AK468),"",VLOOKUP(AI468,OutputOsiris!$A$9:$A$1008,1,FALSE))</f>
        <v/>
      </c>
      <c r="AK468" s="112"/>
      <c r="AL468" s="78"/>
      <c r="AM468" s="148" t="str">
        <f t="shared" si="272"/>
        <v/>
      </c>
      <c r="AN468" s="47" t="str">
        <f t="shared" si="299"/>
        <v/>
      </c>
      <c r="AO468" s="48" t="str">
        <f>IF(ISBLANK(AP468),"",VLOOKUP(AN468,OutputOsiris!$A$9:$A$1008,1,FALSE))</f>
        <v/>
      </c>
      <c r="AP468" s="111"/>
      <c r="AQ468" s="78"/>
      <c r="AR468" s="148" t="str">
        <f t="shared" si="273"/>
        <v/>
      </c>
      <c r="AS468" s="47" t="str">
        <f t="shared" si="300"/>
        <v/>
      </c>
      <c r="AT468" s="48" t="str">
        <f>IF(ISBLANK(AU468),"",VLOOKUP(AS468,OutputOsiris!$A$9:$A$1008,1,FALSE))</f>
        <v/>
      </c>
      <c r="AU468" s="111"/>
      <c r="AV468" s="78"/>
      <c r="AW468" s="148" t="str">
        <f t="shared" si="274"/>
        <v/>
      </c>
      <c r="AX468" s="47" t="str">
        <f t="shared" si="301"/>
        <v/>
      </c>
      <c r="AY468" s="48" t="str">
        <f>IF(ISBLANK(AZ468),"",VLOOKUP(AX468,OutputOsiris!$A$9:$A$1008,1,FALSE))</f>
        <v/>
      </c>
      <c r="AZ468" s="111"/>
      <c r="BA468" s="78"/>
      <c r="BB468" s="148" t="str">
        <f t="shared" si="275"/>
        <v/>
      </c>
      <c r="BC468" s="47" t="str">
        <f t="shared" si="302"/>
        <v/>
      </c>
      <c r="BD468" s="48" t="str">
        <f>IF(ISBLANK(BE468),"",VLOOKUP(BC468,OutputOsiris!$A$9:$A$1008,1,FALSE))</f>
        <v/>
      </c>
      <c r="BE468" s="111"/>
      <c r="BF468" s="78"/>
      <c r="BG468" s="148" t="str">
        <f t="shared" si="276"/>
        <v/>
      </c>
      <c r="BH468" s="47" t="str">
        <f t="shared" si="303"/>
        <v/>
      </c>
      <c r="BI468" s="48" t="str">
        <f>IF(ISBLANK(BJ468),"",VLOOKUP(BH468,OutputOsiris!$A$9:$A$1008,1,FALSE))</f>
        <v/>
      </c>
      <c r="BJ468" s="111"/>
      <c r="BK468" s="78"/>
      <c r="BL468" s="148" t="str">
        <f t="shared" si="277"/>
        <v/>
      </c>
      <c r="BM468" s="47" t="str">
        <f t="shared" si="304"/>
        <v/>
      </c>
      <c r="BN468" s="48" t="str">
        <f>IF(ISBLANK(BO468),"",VLOOKUP(BM468,OutputOsiris!$A$9:$A$1008,1,FALSE))</f>
        <v/>
      </c>
      <c r="BO468" s="111"/>
      <c r="BP468" s="78"/>
      <c r="BQ468" s="148" t="str">
        <f t="shared" si="278"/>
        <v/>
      </c>
      <c r="BR468" s="47" t="str">
        <f t="shared" si="305"/>
        <v/>
      </c>
      <c r="BS468" s="48" t="str">
        <f>IF(ISBLANK(BT468),"",VLOOKUP(BR468,OutputOsiris!$A$9:$A$1008,1,FALSE))</f>
        <v/>
      </c>
      <c r="BT468" s="111"/>
      <c r="BU468" s="78"/>
      <c r="BV468" s="148" t="str">
        <f t="shared" si="279"/>
        <v/>
      </c>
      <c r="BW468" s="47" t="str">
        <f t="shared" si="306"/>
        <v/>
      </c>
      <c r="BX468" s="48" t="str">
        <f>IF(ISBLANK(BY468),"",VLOOKUP(BW468,OutputOsiris!$A$9:$A$1008,1,FALSE))</f>
        <v/>
      </c>
      <c r="BY468" s="111"/>
      <c r="BZ468" s="78"/>
      <c r="CA468" s="148" t="str">
        <f t="shared" si="280"/>
        <v/>
      </c>
    </row>
    <row r="469" spans="1:79" x14ac:dyDescent="0.2">
      <c r="A469" s="47" t="str">
        <f>IF($H$1="Score",IF(OutputOsiris!A469&lt;&gt;"9999999",OutputOsiris!A469,""),"")</f>
        <v/>
      </c>
      <c r="B469" s="76" t="str">
        <f t="shared" si="281"/>
        <v/>
      </c>
      <c r="C469" s="143" t="str">
        <f t="shared" si="282"/>
        <v/>
      </c>
      <c r="D469" s="47" t="str">
        <f>IF($H$1="Cijfer",IF(OutputOsiris!A469&lt;&gt;"9999999",OutputOsiris!A469,""),"")</f>
        <v/>
      </c>
      <c r="E469" s="76" t="str">
        <f t="shared" si="283"/>
        <v/>
      </c>
      <c r="F469" s="143" t="str">
        <f t="shared" si="284"/>
        <v/>
      </c>
      <c r="G469" s="47" t="str">
        <f>IF(ISBLANK(OutputOsiris!B469),"",OutputOsiris!B469)</f>
        <v/>
      </c>
      <c r="H469" s="47">
        <f>IF(AND($AG$7&gt;0,OutputOsiris!$A469&lt;&gt;"9999999"),VLOOKUP(OutputOsiris!A469,$AD$9:$AG$1008,4,FALSE),"")</f>
        <v>0</v>
      </c>
      <c r="I469" s="47">
        <f t="shared" si="285"/>
        <v>0</v>
      </c>
      <c r="J469" s="47">
        <f>IF(AND($AL$7&gt;0,OutputOsiris!$A469&lt;&gt;"9999999"),VLOOKUP(OutputOsiris!A469,$AI$9:$AL$1008,4,FALSE),"")</f>
        <v>0</v>
      </c>
      <c r="K469" s="47">
        <f t="shared" si="286"/>
        <v>0</v>
      </c>
      <c r="L469" s="47" t="str">
        <f>IF(AND($AQ$7&gt;0,OutputOsiris!$A469&lt;&gt;"9999999"),VLOOKUP(OutputOsiris!A469,$AN$9:$AQ$1008,4,FALSE),"")</f>
        <v/>
      </c>
      <c r="M469" s="47" t="str">
        <f t="shared" si="287"/>
        <v/>
      </c>
      <c r="N469" s="47" t="str">
        <f>IF(AND($AV$7&gt;0,OutputOsiris!$A469&lt;&gt;"9999999"),VLOOKUP(OutputOsiris!A469,$AS$9:$AV$1008,4,FALSE),"")</f>
        <v/>
      </c>
      <c r="O469" s="47" t="str">
        <f t="shared" si="288"/>
        <v/>
      </c>
      <c r="P469" s="47" t="str">
        <f>IF(AND($BA$7&gt;0,OutputOsiris!$A469&lt;&gt;"9999999"),VLOOKUP(OutputOsiris!A469,$AX$9:$BA$1008,4,FALSE),"")</f>
        <v/>
      </c>
      <c r="Q469" s="47" t="str">
        <f t="shared" si="289"/>
        <v/>
      </c>
      <c r="R469" s="47" t="str">
        <f>IF(AND($BF$7&gt;0,OutputOsiris!$A469&lt;&gt;"9999999"),VLOOKUP(OutputOsiris!A469,$BC$9:$BF$1008,4,FALSE),"")</f>
        <v/>
      </c>
      <c r="S469" s="47" t="str">
        <f t="shared" si="290"/>
        <v/>
      </c>
      <c r="T469" s="47" t="str">
        <f>IF(AND($BK$7&gt;0,OutputOsiris!$A469&lt;&gt;"9999999"),VLOOKUP(OutputOsiris!A469,$BH$9:$BK$1008,4,FALSE),"")</f>
        <v/>
      </c>
      <c r="U469" s="47" t="str">
        <f t="shared" si="291"/>
        <v/>
      </c>
      <c r="V469" s="47" t="str">
        <f>IF(AND($BP$7&gt;0,OutputOsiris!$A469&lt;&gt;"9999999"),VLOOKUP(OutputOsiris!A469,$BM$9:$BP$1008,4,FALSE),"")</f>
        <v/>
      </c>
      <c r="W469" s="47" t="str">
        <f t="shared" si="292"/>
        <v/>
      </c>
      <c r="X469" s="47" t="str">
        <f>IF(AND($BU$7&gt;0,OutputOsiris!$A469&lt;&gt;"9999999"),VLOOKUP(OutputOsiris!A469,$BR$9:$BU$1008,4,FALSE),"")</f>
        <v/>
      </c>
      <c r="Y469" s="47" t="str">
        <f t="shared" si="293"/>
        <v/>
      </c>
      <c r="Z469" s="47" t="str">
        <f>IF(AND($BZ$7&gt;0,OutputOsiris!$A469&lt;&gt;"9999999"),VLOOKUP(OutputOsiris!A469,$BW$9:$BZ$1008,4,FALSE),"")</f>
        <v/>
      </c>
      <c r="AA469" s="47" t="str">
        <f t="shared" si="294"/>
        <v/>
      </c>
      <c r="AB469" s="47">
        <f t="shared" si="295"/>
        <v>0</v>
      </c>
      <c r="AC469" s="47">
        <f t="shared" si="296"/>
        <v>0</v>
      </c>
      <c r="AD469" s="47" t="str">
        <f t="shared" si="297"/>
        <v/>
      </c>
      <c r="AE469" s="48" t="str">
        <f>IF(ISBLANK(AF469),"",VLOOKUP(AD469,OutputOsiris!$A$9:$A$1008,1,FALSE))</f>
        <v/>
      </c>
      <c r="AF469" s="111"/>
      <c r="AG469" s="78"/>
      <c r="AH469" s="148" t="str">
        <f t="shared" si="271"/>
        <v/>
      </c>
      <c r="AI469" s="47" t="str">
        <f t="shared" si="298"/>
        <v/>
      </c>
      <c r="AJ469" s="48" t="str">
        <f>IF(ISBLANK(AK469),"",VLOOKUP(AI469,OutputOsiris!$A$9:$A$1008,1,FALSE))</f>
        <v/>
      </c>
      <c r="AK469" s="112"/>
      <c r="AL469" s="78"/>
      <c r="AM469" s="148" t="str">
        <f t="shared" si="272"/>
        <v/>
      </c>
      <c r="AN469" s="47" t="str">
        <f t="shared" si="299"/>
        <v/>
      </c>
      <c r="AO469" s="48" t="str">
        <f>IF(ISBLANK(AP469),"",VLOOKUP(AN469,OutputOsiris!$A$9:$A$1008,1,FALSE))</f>
        <v/>
      </c>
      <c r="AP469" s="111"/>
      <c r="AQ469" s="78"/>
      <c r="AR469" s="148" t="str">
        <f t="shared" si="273"/>
        <v/>
      </c>
      <c r="AS469" s="47" t="str">
        <f t="shared" si="300"/>
        <v/>
      </c>
      <c r="AT469" s="48" t="str">
        <f>IF(ISBLANK(AU469),"",VLOOKUP(AS469,OutputOsiris!$A$9:$A$1008,1,FALSE))</f>
        <v/>
      </c>
      <c r="AU469" s="111"/>
      <c r="AV469" s="78"/>
      <c r="AW469" s="148" t="str">
        <f t="shared" si="274"/>
        <v/>
      </c>
      <c r="AX469" s="47" t="str">
        <f t="shared" si="301"/>
        <v/>
      </c>
      <c r="AY469" s="48" t="str">
        <f>IF(ISBLANK(AZ469),"",VLOOKUP(AX469,OutputOsiris!$A$9:$A$1008,1,FALSE))</f>
        <v/>
      </c>
      <c r="AZ469" s="111"/>
      <c r="BA469" s="78"/>
      <c r="BB469" s="148" t="str">
        <f t="shared" si="275"/>
        <v/>
      </c>
      <c r="BC469" s="47" t="str">
        <f t="shared" si="302"/>
        <v/>
      </c>
      <c r="BD469" s="48" t="str">
        <f>IF(ISBLANK(BE469),"",VLOOKUP(BC469,OutputOsiris!$A$9:$A$1008,1,FALSE))</f>
        <v/>
      </c>
      <c r="BE469" s="111"/>
      <c r="BF469" s="78"/>
      <c r="BG469" s="148" t="str">
        <f t="shared" si="276"/>
        <v/>
      </c>
      <c r="BH469" s="47" t="str">
        <f t="shared" si="303"/>
        <v/>
      </c>
      <c r="BI469" s="48" t="str">
        <f>IF(ISBLANK(BJ469),"",VLOOKUP(BH469,OutputOsiris!$A$9:$A$1008,1,FALSE))</f>
        <v/>
      </c>
      <c r="BJ469" s="111"/>
      <c r="BK469" s="78"/>
      <c r="BL469" s="148" t="str">
        <f t="shared" si="277"/>
        <v/>
      </c>
      <c r="BM469" s="47" t="str">
        <f t="shared" si="304"/>
        <v/>
      </c>
      <c r="BN469" s="48" t="str">
        <f>IF(ISBLANK(BO469),"",VLOOKUP(BM469,OutputOsiris!$A$9:$A$1008,1,FALSE))</f>
        <v/>
      </c>
      <c r="BO469" s="111"/>
      <c r="BP469" s="78"/>
      <c r="BQ469" s="148" t="str">
        <f t="shared" si="278"/>
        <v/>
      </c>
      <c r="BR469" s="47" t="str">
        <f t="shared" si="305"/>
        <v/>
      </c>
      <c r="BS469" s="48" t="str">
        <f>IF(ISBLANK(BT469),"",VLOOKUP(BR469,OutputOsiris!$A$9:$A$1008,1,FALSE))</f>
        <v/>
      </c>
      <c r="BT469" s="111"/>
      <c r="BU469" s="78"/>
      <c r="BV469" s="148" t="str">
        <f t="shared" si="279"/>
        <v/>
      </c>
      <c r="BW469" s="47" t="str">
        <f t="shared" si="306"/>
        <v/>
      </c>
      <c r="BX469" s="48" t="str">
        <f>IF(ISBLANK(BY469),"",VLOOKUP(BW469,OutputOsiris!$A$9:$A$1008,1,FALSE))</f>
        <v/>
      </c>
      <c r="BY469" s="111"/>
      <c r="BZ469" s="78"/>
      <c r="CA469" s="148" t="str">
        <f t="shared" si="280"/>
        <v/>
      </c>
    </row>
    <row r="470" spans="1:79" x14ac:dyDescent="0.2">
      <c r="A470" s="47" t="str">
        <f>IF($H$1="Score",IF(OutputOsiris!A470&lt;&gt;"9999999",OutputOsiris!A470,""),"")</f>
        <v/>
      </c>
      <c r="B470" s="76" t="str">
        <f t="shared" si="281"/>
        <v/>
      </c>
      <c r="C470" s="143" t="str">
        <f t="shared" si="282"/>
        <v/>
      </c>
      <c r="D470" s="47" t="str">
        <f>IF($H$1="Cijfer",IF(OutputOsiris!A470&lt;&gt;"9999999",OutputOsiris!A470,""),"")</f>
        <v/>
      </c>
      <c r="E470" s="76" t="str">
        <f t="shared" si="283"/>
        <v/>
      </c>
      <c r="F470" s="143" t="str">
        <f t="shared" si="284"/>
        <v/>
      </c>
      <c r="G470" s="47" t="str">
        <f>IF(ISBLANK(OutputOsiris!B470),"",OutputOsiris!B470)</f>
        <v/>
      </c>
      <c r="H470" s="47">
        <f>IF(AND($AG$7&gt;0,OutputOsiris!$A470&lt;&gt;"9999999"),VLOOKUP(OutputOsiris!A470,$AD$9:$AG$1008,4,FALSE),"")</f>
        <v>0</v>
      </c>
      <c r="I470" s="47">
        <f t="shared" si="285"/>
        <v>0</v>
      </c>
      <c r="J470" s="47">
        <f>IF(AND($AL$7&gt;0,OutputOsiris!$A470&lt;&gt;"9999999"),VLOOKUP(OutputOsiris!A470,$AI$9:$AL$1008,4,FALSE),"")</f>
        <v>0</v>
      </c>
      <c r="K470" s="47">
        <f t="shared" si="286"/>
        <v>0</v>
      </c>
      <c r="L470" s="47" t="str">
        <f>IF(AND($AQ$7&gt;0,OutputOsiris!$A470&lt;&gt;"9999999"),VLOOKUP(OutputOsiris!A470,$AN$9:$AQ$1008,4,FALSE),"")</f>
        <v/>
      </c>
      <c r="M470" s="47" t="str">
        <f t="shared" si="287"/>
        <v/>
      </c>
      <c r="N470" s="47" t="str">
        <f>IF(AND($AV$7&gt;0,OutputOsiris!$A470&lt;&gt;"9999999"),VLOOKUP(OutputOsiris!A470,$AS$9:$AV$1008,4,FALSE),"")</f>
        <v/>
      </c>
      <c r="O470" s="47" t="str">
        <f t="shared" si="288"/>
        <v/>
      </c>
      <c r="P470" s="47" t="str">
        <f>IF(AND($BA$7&gt;0,OutputOsiris!$A470&lt;&gt;"9999999"),VLOOKUP(OutputOsiris!A470,$AX$9:$BA$1008,4,FALSE),"")</f>
        <v/>
      </c>
      <c r="Q470" s="47" t="str">
        <f t="shared" si="289"/>
        <v/>
      </c>
      <c r="R470" s="47" t="str">
        <f>IF(AND($BF$7&gt;0,OutputOsiris!$A470&lt;&gt;"9999999"),VLOOKUP(OutputOsiris!A470,$BC$9:$BF$1008,4,FALSE),"")</f>
        <v/>
      </c>
      <c r="S470" s="47" t="str">
        <f t="shared" si="290"/>
        <v/>
      </c>
      <c r="T470" s="47" t="str">
        <f>IF(AND($BK$7&gt;0,OutputOsiris!$A470&lt;&gt;"9999999"),VLOOKUP(OutputOsiris!A470,$BH$9:$BK$1008,4,FALSE),"")</f>
        <v/>
      </c>
      <c r="U470" s="47" t="str">
        <f t="shared" si="291"/>
        <v/>
      </c>
      <c r="V470" s="47" t="str">
        <f>IF(AND($BP$7&gt;0,OutputOsiris!$A470&lt;&gt;"9999999"),VLOOKUP(OutputOsiris!A470,$BM$9:$BP$1008,4,FALSE),"")</f>
        <v/>
      </c>
      <c r="W470" s="47" t="str">
        <f t="shared" si="292"/>
        <v/>
      </c>
      <c r="X470" s="47" t="str">
        <f>IF(AND($BU$7&gt;0,OutputOsiris!$A470&lt;&gt;"9999999"),VLOOKUP(OutputOsiris!A470,$BR$9:$BU$1008,4,FALSE),"")</f>
        <v/>
      </c>
      <c r="Y470" s="47" t="str">
        <f t="shared" si="293"/>
        <v/>
      </c>
      <c r="Z470" s="47" t="str">
        <f>IF(AND($BZ$7&gt;0,OutputOsiris!$A470&lt;&gt;"9999999"),VLOOKUP(OutputOsiris!A470,$BW$9:$BZ$1008,4,FALSE),"")</f>
        <v/>
      </c>
      <c r="AA470" s="47" t="str">
        <f t="shared" si="294"/>
        <v/>
      </c>
      <c r="AB470" s="47">
        <f t="shared" si="295"/>
        <v>0</v>
      </c>
      <c r="AC470" s="47">
        <f t="shared" si="296"/>
        <v>0</v>
      </c>
      <c r="AD470" s="47" t="str">
        <f t="shared" si="297"/>
        <v/>
      </c>
      <c r="AE470" s="48" t="str">
        <f>IF(ISBLANK(AF470),"",VLOOKUP(AD470,OutputOsiris!$A$9:$A$1008,1,FALSE))</f>
        <v/>
      </c>
      <c r="AF470" s="111"/>
      <c r="AG470" s="78"/>
      <c r="AH470" s="148" t="str">
        <f t="shared" si="271"/>
        <v/>
      </c>
      <c r="AI470" s="47" t="str">
        <f t="shared" si="298"/>
        <v/>
      </c>
      <c r="AJ470" s="48" t="str">
        <f>IF(ISBLANK(AK470),"",VLOOKUP(AI470,OutputOsiris!$A$9:$A$1008,1,FALSE))</f>
        <v/>
      </c>
      <c r="AK470" s="112"/>
      <c r="AL470" s="78"/>
      <c r="AM470" s="148" t="str">
        <f t="shared" si="272"/>
        <v/>
      </c>
      <c r="AN470" s="47" t="str">
        <f t="shared" si="299"/>
        <v/>
      </c>
      <c r="AO470" s="48" t="str">
        <f>IF(ISBLANK(AP470),"",VLOOKUP(AN470,OutputOsiris!$A$9:$A$1008,1,FALSE))</f>
        <v/>
      </c>
      <c r="AP470" s="111"/>
      <c r="AQ470" s="78"/>
      <c r="AR470" s="148" t="str">
        <f t="shared" si="273"/>
        <v/>
      </c>
      <c r="AS470" s="47" t="str">
        <f t="shared" si="300"/>
        <v/>
      </c>
      <c r="AT470" s="48" t="str">
        <f>IF(ISBLANK(AU470),"",VLOOKUP(AS470,OutputOsiris!$A$9:$A$1008,1,FALSE))</f>
        <v/>
      </c>
      <c r="AU470" s="111"/>
      <c r="AV470" s="78"/>
      <c r="AW470" s="148" t="str">
        <f t="shared" si="274"/>
        <v/>
      </c>
      <c r="AX470" s="47" t="str">
        <f t="shared" si="301"/>
        <v/>
      </c>
      <c r="AY470" s="48" t="str">
        <f>IF(ISBLANK(AZ470),"",VLOOKUP(AX470,OutputOsiris!$A$9:$A$1008,1,FALSE))</f>
        <v/>
      </c>
      <c r="AZ470" s="111"/>
      <c r="BA470" s="78"/>
      <c r="BB470" s="148" t="str">
        <f t="shared" si="275"/>
        <v/>
      </c>
      <c r="BC470" s="47" t="str">
        <f t="shared" si="302"/>
        <v/>
      </c>
      <c r="BD470" s="48" t="str">
        <f>IF(ISBLANK(BE470),"",VLOOKUP(BC470,OutputOsiris!$A$9:$A$1008,1,FALSE))</f>
        <v/>
      </c>
      <c r="BE470" s="111"/>
      <c r="BF470" s="78"/>
      <c r="BG470" s="148" t="str">
        <f t="shared" si="276"/>
        <v/>
      </c>
      <c r="BH470" s="47" t="str">
        <f t="shared" si="303"/>
        <v/>
      </c>
      <c r="BI470" s="48" t="str">
        <f>IF(ISBLANK(BJ470),"",VLOOKUP(BH470,OutputOsiris!$A$9:$A$1008,1,FALSE))</f>
        <v/>
      </c>
      <c r="BJ470" s="111"/>
      <c r="BK470" s="78"/>
      <c r="BL470" s="148" t="str">
        <f t="shared" si="277"/>
        <v/>
      </c>
      <c r="BM470" s="47" t="str">
        <f t="shared" si="304"/>
        <v/>
      </c>
      <c r="BN470" s="48" t="str">
        <f>IF(ISBLANK(BO470),"",VLOOKUP(BM470,OutputOsiris!$A$9:$A$1008,1,FALSE))</f>
        <v/>
      </c>
      <c r="BO470" s="111"/>
      <c r="BP470" s="78"/>
      <c r="BQ470" s="148" t="str">
        <f t="shared" si="278"/>
        <v/>
      </c>
      <c r="BR470" s="47" t="str">
        <f t="shared" si="305"/>
        <v/>
      </c>
      <c r="BS470" s="48" t="str">
        <f>IF(ISBLANK(BT470),"",VLOOKUP(BR470,OutputOsiris!$A$9:$A$1008,1,FALSE))</f>
        <v/>
      </c>
      <c r="BT470" s="111"/>
      <c r="BU470" s="78"/>
      <c r="BV470" s="148" t="str">
        <f t="shared" si="279"/>
        <v/>
      </c>
      <c r="BW470" s="47" t="str">
        <f t="shared" si="306"/>
        <v/>
      </c>
      <c r="BX470" s="48" t="str">
        <f>IF(ISBLANK(BY470),"",VLOOKUP(BW470,OutputOsiris!$A$9:$A$1008,1,FALSE))</f>
        <v/>
      </c>
      <c r="BY470" s="111"/>
      <c r="BZ470" s="78"/>
      <c r="CA470" s="148" t="str">
        <f t="shared" si="280"/>
        <v/>
      </c>
    </row>
    <row r="471" spans="1:79" x14ac:dyDescent="0.2">
      <c r="A471" s="47" t="str">
        <f>IF($H$1="Score",IF(OutputOsiris!A471&lt;&gt;"9999999",OutputOsiris!A471,""),"")</f>
        <v/>
      </c>
      <c r="B471" s="76" t="str">
        <f t="shared" si="281"/>
        <v/>
      </c>
      <c r="C471" s="143" t="str">
        <f t="shared" si="282"/>
        <v/>
      </c>
      <c r="D471" s="47" t="str">
        <f>IF($H$1="Cijfer",IF(OutputOsiris!A471&lt;&gt;"9999999",OutputOsiris!A471,""),"")</f>
        <v/>
      </c>
      <c r="E471" s="76" t="str">
        <f t="shared" si="283"/>
        <v/>
      </c>
      <c r="F471" s="143" t="str">
        <f t="shared" si="284"/>
        <v/>
      </c>
      <c r="G471" s="47" t="str">
        <f>IF(ISBLANK(OutputOsiris!B471),"",OutputOsiris!B471)</f>
        <v/>
      </c>
      <c r="H471" s="47">
        <f>IF(AND($AG$7&gt;0,OutputOsiris!$A471&lt;&gt;"9999999"),VLOOKUP(OutputOsiris!A471,$AD$9:$AG$1008,4,FALSE),"")</f>
        <v>0</v>
      </c>
      <c r="I471" s="47">
        <f t="shared" si="285"/>
        <v>0</v>
      </c>
      <c r="J471" s="47">
        <f>IF(AND($AL$7&gt;0,OutputOsiris!$A471&lt;&gt;"9999999"),VLOOKUP(OutputOsiris!A471,$AI$9:$AL$1008,4,FALSE),"")</f>
        <v>0</v>
      </c>
      <c r="K471" s="47">
        <f t="shared" si="286"/>
        <v>0</v>
      </c>
      <c r="L471" s="47" t="str">
        <f>IF(AND($AQ$7&gt;0,OutputOsiris!$A471&lt;&gt;"9999999"),VLOOKUP(OutputOsiris!A471,$AN$9:$AQ$1008,4,FALSE),"")</f>
        <v/>
      </c>
      <c r="M471" s="47" t="str">
        <f t="shared" si="287"/>
        <v/>
      </c>
      <c r="N471" s="47" t="str">
        <f>IF(AND($AV$7&gt;0,OutputOsiris!$A471&lt;&gt;"9999999"),VLOOKUP(OutputOsiris!A471,$AS$9:$AV$1008,4,FALSE),"")</f>
        <v/>
      </c>
      <c r="O471" s="47" t="str">
        <f t="shared" si="288"/>
        <v/>
      </c>
      <c r="P471" s="47" t="str">
        <f>IF(AND($BA$7&gt;0,OutputOsiris!$A471&lt;&gt;"9999999"),VLOOKUP(OutputOsiris!A471,$AX$9:$BA$1008,4,FALSE),"")</f>
        <v/>
      </c>
      <c r="Q471" s="47" t="str">
        <f t="shared" si="289"/>
        <v/>
      </c>
      <c r="R471" s="47" t="str">
        <f>IF(AND($BF$7&gt;0,OutputOsiris!$A471&lt;&gt;"9999999"),VLOOKUP(OutputOsiris!A471,$BC$9:$BF$1008,4,FALSE),"")</f>
        <v/>
      </c>
      <c r="S471" s="47" t="str">
        <f t="shared" si="290"/>
        <v/>
      </c>
      <c r="T471" s="47" t="str">
        <f>IF(AND($BK$7&gt;0,OutputOsiris!$A471&lt;&gt;"9999999"),VLOOKUP(OutputOsiris!A471,$BH$9:$BK$1008,4,FALSE),"")</f>
        <v/>
      </c>
      <c r="U471" s="47" t="str">
        <f t="shared" si="291"/>
        <v/>
      </c>
      <c r="V471" s="47" t="str">
        <f>IF(AND($BP$7&gt;0,OutputOsiris!$A471&lt;&gt;"9999999"),VLOOKUP(OutputOsiris!A471,$BM$9:$BP$1008,4,FALSE),"")</f>
        <v/>
      </c>
      <c r="W471" s="47" t="str">
        <f t="shared" si="292"/>
        <v/>
      </c>
      <c r="X471" s="47" t="str">
        <f>IF(AND($BU$7&gt;0,OutputOsiris!$A471&lt;&gt;"9999999"),VLOOKUP(OutputOsiris!A471,$BR$9:$BU$1008,4,FALSE),"")</f>
        <v/>
      </c>
      <c r="Y471" s="47" t="str">
        <f t="shared" si="293"/>
        <v/>
      </c>
      <c r="Z471" s="47" t="str">
        <f>IF(AND($BZ$7&gt;0,OutputOsiris!$A471&lt;&gt;"9999999"),VLOOKUP(OutputOsiris!A471,$BW$9:$BZ$1008,4,FALSE),"")</f>
        <v/>
      </c>
      <c r="AA471" s="47" t="str">
        <f t="shared" si="294"/>
        <v/>
      </c>
      <c r="AB471" s="47">
        <f t="shared" si="295"/>
        <v>0</v>
      </c>
      <c r="AC471" s="47">
        <f t="shared" si="296"/>
        <v>0</v>
      </c>
      <c r="AD471" s="47" t="str">
        <f t="shared" si="297"/>
        <v/>
      </c>
      <c r="AE471" s="48" t="str">
        <f>IF(ISBLANK(AF471),"",VLOOKUP(AD471,OutputOsiris!$A$9:$A$1008,1,FALSE))</f>
        <v/>
      </c>
      <c r="AF471" s="111"/>
      <c r="AG471" s="78"/>
      <c r="AH471" s="148" t="str">
        <f t="shared" si="271"/>
        <v/>
      </c>
      <c r="AI471" s="47" t="str">
        <f t="shared" si="298"/>
        <v/>
      </c>
      <c r="AJ471" s="48" t="str">
        <f>IF(ISBLANK(AK471),"",VLOOKUP(AI471,OutputOsiris!$A$9:$A$1008,1,FALSE))</f>
        <v/>
      </c>
      <c r="AK471" s="112"/>
      <c r="AL471" s="78"/>
      <c r="AM471" s="148" t="str">
        <f t="shared" si="272"/>
        <v/>
      </c>
      <c r="AN471" s="47" t="str">
        <f t="shared" si="299"/>
        <v/>
      </c>
      <c r="AO471" s="48" t="str">
        <f>IF(ISBLANK(AP471),"",VLOOKUP(AN471,OutputOsiris!$A$9:$A$1008,1,FALSE))</f>
        <v/>
      </c>
      <c r="AP471" s="111"/>
      <c r="AQ471" s="78"/>
      <c r="AR471" s="148" t="str">
        <f t="shared" si="273"/>
        <v/>
      </c>
      <c r="AS471" s="47" t="str">
        <f t="shared" si="300"/>
        <v/>
      </c>
      <c r="AT471" s="48" t="str">
        <f>IF(ISBLANK(AU471),"",VLOOKUP(AS471,OutputOsiris!$A$9:$A$1008,1,FALSE))</f>
        <v/>
      </c>
      <c r="AU471" s="111"/>
      <c r="AV471" s="78"/>
      <c r="AW471" s="148" t="str">
        <f t="shared" si="274"/>
        <v/>
      </c>
      <c r="AX471" s="47" t="str">
        <f t="shared" si="301"/>
        <v/>
      </c>
      <c r="AY471" s="48" t="str">
        <f>IF(ISBLANK(AZ471),"",VLOOKUP(AX471,OutputOsiris!$A$9:$A$1008,1,FALSE))</f>
        <v/>
      </c>
      <c r="AZ471" s="111"/>
      <c r="BA471" s="78"/>
      <c r="BB471" s="148" t="str">
        <f t="shared" si="275"/>
        <v/>
      </c>
      <c r="BC471" s="47" t="str">
        <f t="shared" si="302"/>
        <v/>
      </c>
      <c r="BD471" s="48" t="str">
        <f>IF(ISBLANK(BE471),"",VLOOKUP(BC471,OutputOsiris!$A$9:$A$1008,1,FALSE))</f>
        <v/>
      </c>
      <c r="BE471" s="111"/>
      <c r="BF471" s="78"/>
      <c r="BG471" s="148" t="str">
        <f t="shared" si="276"/>
        <v/>
      </c>
      <c r="BH471" s="47" t="str">
        <f t="shared" si="303"/>
        <v/>
      </c>
      <c r="BI471" s="48" t="str">
        <f>IF(ISBLANK(BJ471),"",VLOOKUP(BH471,OutputOsiris!$A$9:$A$1008,1,FALSE))</f>
        <v/>
      </c>
      <c r="BJ471" s="111"/>
      <c r="BK471" s="78"/>
      <c r="BL471" s="148" t="str">
        <f t="shared" si="277"/>
        <v/>
      </c>
      <c r="BM471" s="47" t="str">
        <f t="shared" si="304"/>
        <v/>
      </c>
      <c r="BN471" s="48" t="str">
        <f>IF(ISBLANK(BO471),"",VLOOKUP(BM471,OutputOsiris!$A$9:$A$1008,1,FALSE))</f>
        <v/>
      </c>
      <c r="BO471" s="111"/>
      <c r="BP471" s="78"/>
      <c r="BQ471" s="148" t="str">
        <f t="shared" si="278"/>
        <v/>
      </c>
      <c r="BR471" s="47" t="str">
        <f t="shared" si="305"/>
        <v/>
      </c>
      <c r="BS471" s="48" t="str">
        <f>IF(ISBLANK(BT471),"",VLOOKUP(BR471,OutputOsiris!$A$9:$A$1008,1,FALSE))</f>
        <v/>
      </c>
      <c r="BT471" s="111"/>
      <c r="BU471" s="78"/>
      <c r="BV471" s="148" t="str">
        <f t="shared" si="279"/>
        <v/>
      </c>
      <c r="BW471" s="47" t="str">
        <f t="shared" si="306"/>
        <v/>
      </c>
      <c r="BX471" s="48" t="str">
        <f>IF(ISBLANK(BY471),"",VLOOKUP(BW471,OutputOsiris!$A$9:$A$1008,1,FALSE))</f>
        <v/>
      </c>
      <c r="BY471" s="111"/>
      <c r="BZ471" s="78"/>
      <c r="CA471" s="148" t="str">
        <f t="shared" si="280"/>
        <v/>
      </c>
    </row>
    <row r="472" spans="1:79" x14ac:dyDescent="0.2">
      <c r="A472" s="47" t="str">
        <f>IF($H$1="Score",IF(OutputOsiris!A472&lt;&gt;"9999999",OutputOsiris!A472,""),"")</f>
        <v/>
      </c>
      <c r="B472" s="76" t="str">
        <f t="shared" si="281"/>
        <v/>
      </c>
      <c r="C472" s="143" t="str">
        <f t="shared" si="282"/>
        <v/>
      </c>
      <c r="D472" s="47" t="str">
        <f>IF($H$1="Cijfer",IF(OutputOsiris!A472&lt;&gt;"9999999",OutputOsiris!A472,""),"")</f>
        <v/>
      </c>
      <c r="E472" s="76" t="str">
        <f t="shared" si="283"/>
        <v/>
      </c>
      <c r="F472" s="143" t="str">
        <f t="shared" si="284"/>
        <v/>
      </c>
      <c r="G472" s="47" t="str">
        <f>IF(ISBLANK(OutputOsiris!B472),"",OutputOsiris!B472)</f>
        <v/>
      </c>
      <c r="H472" s="47">
        <f>IF(AND($AG$7&gt;0,OutputOsiris!$A472&lt;&gt;"9999999"),VLOOKUP(OutputOsiris!A472,$AD$9:$AG$1008,4,FALSE),"")</f>
        <v>0</v>
      </c>
      <c r="I472" s="47">
        <f t="shared" si="285"/>
        <v>0</v>
      </c>
      <c r="J472" s="47">
        <f>IF(AND($AL$7&gt;0,OutputOsiris!$A472&lt;&gt;"9999999"),VLOOKUP(OutputOsiris!A472,$AI$9:$AL$1008,4,FALSE),"")</f>
        <v>0</v>
      </c>
      <c r="K472" s="47">
        <f t="shared" si="286"/>
        <v>0</v>
      </c>
      <c r="L472" s="47" t="str">
        <f>IF(AND($AQ$7&gt;0,OutputOsiris!$A472&lt;&gt;"9999999"),VLOOKUP(OutputOsiris!A472,$AN$9:$AQ$1008,4,FALSE),"")</f>
        <v/>
      </c>
      <c r="M472" s="47" t="str">
        <f t="shared" si="287"/>
        <v/>
      </c>
      <c r="N472" s="47" t="str">
        <f>IF(AND($AV$7&gt;0,OutputOsiris!$A472&lt;&gt;"9999999"),VLOOKUP(OutputOsiris!A472,$AS$9:$AV$1008,4,FALSE),"")</f>
        <v/>
      </c>
      <c r="O472" s="47" t="str">
        <f t="shared" si="288"/>
        <v/>
      </c>
      <c r="P472" s="47" t="str">
        <f>IF(AND($BA$7&gt;0,OutputOsiris!$A472&lt;&gt;"9999999"),VLOOKUP(OutputOsiris!A472,$AX$9:$BA$1008,4,FALSE),"")</f>
        <v/>
      </c>
      <c r="Q472" s="47" t="str">
        <f t="shared" si="289"/>
        <v/>
      </c>
      <c r="R472" s="47" t="str">
        <f>IF(AND($BF$7&gt;0,OutputOsiris!$A472&lt;&gt;"9999999"),VLOOKUP(OutputOsiris!A472,$BC$9:$BF$1008,4,FALSE),"")</f>
        <v/>
      </c>
      <c r="S472" s="47" t="str">
        <f t="shared" si="290"/>
        <v/>
      </c>
      <c r="T472" s="47" t="str">
        <f>IF(AND($BK$7&gt;0,OutputOsiris!$A472&lt;&gt;"9999999"),VLOOKUP(OutputOsiris!A472,$BH$9:$BK$1008,4,FALSE),"")</f>
        <v/>
      </c>
      <c r="U472" s="47" t="str">
        <f t="shared" si="291"/>
        <v/>
      </c>
      <c r="V472" s="47" t="str">
        <f>IF(AND($BP$7&gt;0,OutputOsiris!$A472&lt;&gt;"9999999"),VLOOKUP(OutputOsiris!A472,$BM$9:$BP$1008,4,FALSE),"")</f>
        <v/>
      </c>
      <c r="W472" s="47" t="str">
        <f t="shared" si="292"/>
        <v/>
      </c>
      <c r="X472" s="47" t="str">
        <f>IF(AND($BU$7&gt;0,OutputOsiris!$A472&lt;&gt;"9999999"),VLOOKUP(OutputOsiris!A472,$BR$9:$BU$1008,4,FALSE),"")</f>
        <v/>
      </c>
      <c r="Y472" s="47" t="str">
        <f t="shared" si="293"/>
        <v/>
      </c>
      <c r="Z472" s="47" t="str">
        <f>IF(AND($BZ$7&gt;0,OutputOsiris!$A472&lt;&gt;"9999999"),VLOOKUP(OutputOsiris!A472,$BW$9:$BZ$1008,4,FALSE),"")</f>
        <v/>
      </c>
      <c r="AA472" s="47" t="str">
        <f t="shared" si="294"/>
        <v/>
      </c>
      <c r="AB472" s="47">
        <f t="shared" si="295"/>
        <v>0</v>
      </c>
      <c r="AC472" s="47">
        <f t="shared" si="296"/>
        <v>0</v>
      </c>
      <c r="AD472" s="47" t="str">
        <f t="shared" si="297"/>
        <v/>
      </c>
      <c r="AE472" s="48" t="str">
        <f>IF(ISBLANK(AF472),"",VLOOKUP(AD472,OutputOsiris!$A$9:$A$1008,1,FALSE))</f>
        <v/>
      </c>
      <c r="AF472" s="111"/>
      <c r="AG472" s="78"/>
      <c r="AH472" s="148" t="str">
        <f t="shared" si="271"/>
        <v/>
      </c>
      <c r="AI472" s="47" t="str">
        <f t="shared" si="298"/>
        <v/>
      </c>
      <c r="AJ472" s="48" t="str">
        <f>IF(ISBLANK(AK472),"",VLOOKUP(AI472,OutputOsiris!$A$9:$A$1008,1,FALSE))</f>
        <v/>
      </c>
      <c r="AK472" s="112"/>
      <c r="AL472" s="78"/>
      <c r="AM472" s="148" t="str">
        <f t="shared" si="272"/>
        <v/>
      </c>
      <c r="AN472" s="47" t="str">
        <f t="shared" si="299"/>
        <v/>
      </c>
      <c r="AO472" s="48" t="str">
        <f>IF(ISBLANK(AP472),"",VLOOKUP(AN472,OutputOsiris!$A$9:$A$1008,1,FALSE))</f>
        <v/>
      </c>
      <c r="AP472" s="111"/>
      <c r="AQ472" s="78"/>
      <c r="AR472" s="148" t="str">
        <f t="shared" si="273"/>
        <v/>
      </c>
      <c r="AS472" s="47" t="str">
        <f t="shared" si="300"/>
        <v/>
      </c>
      <c r="AT472" s="48" t="str">
        <f>IF(ISBLANK(AU472),"",VLOOKUP(AS472,OutputOsiris!$A$9:$A$1008,1,FALSE))</f>
        <v/>
      </c>
      <c r="AU472" s="111"/>
      <c r="AV472" s="78"/>
      <c r="AW472" s="148" t="str">
        <f t="shared" si="274"/>
        <v/>
      </c>
      <c r="AX472" s="47" t="str">
        <f t="shared" si="301"/>
        <v/>
      </c>
      <c r="AY472" s="48" t="str">
        <f>IF(ISBLANK(AZ472),"",VLOOKUP(AX472,OutputOsiris!$A$9:$A$1008,1,FALSE))</f>
        <v/>
      </c>
      <c r="AZ472" s="111"/>
      <c r="BA472" s="78"/>
      <c r="BB472" s="148" t="str">
        <f t="shared" si="275"/>
        <v/>
      </c>
      <c r="BC472" s="47" t="str">
        <f t="shared" si="302"/>
        <v/>
      </c>
      <c r="BD472" s="48" t="str">
        <f>IF(ISBLANK(BE472),"",VLOOKUP(BC472,OutputOsiris!$A$9:$A$1008,1,FALSE))</f>
        <v/>
      </c>
      <c r="BE472" s="111"/>
      <c r="BF472" s="78"/>
      <c r="BG472" s="148" t="str">
        <f t="shared" si="276"/>
        <v/>
      </c>
      <c r="BH472" s="47" t="str">
        <f t="shared" si="303"/>
        <v/>
      </c>
      <c r="BI472" s="48" t="str">
        <f>IF(ISBLANK(BJ472),"",VLOOKUP(BH472,OutputOsiris!$A$9:$A$1008,1,FALSE))</f>
        <v/>
      </c>
      <c r="BJ472" s="111"/>
      <c r="BK472" s="78"/>
      <c r="BL472" s="148" t="str">
        <f t="shared" si="277"/>
        <v/>
      </c>
      <c r="BM472" s="47" t="str">
        <f t="shared" si="304"/>
        <v/>
      </c>
      <c r="BN472" s="48" t="str">
        <f>IF(ISBLANK(BO472),"",VLOOKUP(BM472,OutputOsiris!$A$9:$A$1008,1,FALSE))</f>
        <v/>
      </c>
      <c r="BO472" s="111"/>
      <c r="BP472" s="78"/>
      <c r="BQ472" s="148" t="str">
        <f t="shared" si="278"/>
        <v/>
      </c>
      <c r="BR472" s="47" t="str">
        <f t="shared" si="305"/>
        <v/>
      </c>
      <c r="BS472" s="48" t="str">
        <f>IF(ISBLANK(BT472),"",VLOOKUP(BR472,OutputOsiris!$A$9:$A$1008,1,FALSE))</f>
        <v/>
      </c>
      <c r="BT472" s="111"/>
      <c r="BU472" s="78"/>
      <c r="BV472" s="148" t="str">
        <f t="shared" si="279"/>
        <v/>
      </c>
      <c r="BW472" s="47" t="str">
        <f t="shared" si="306"/>
        <v/>
      </c>
      <c r="BX472" s="48" t="str">
        <f>IF(ISBLANK(BY472),"",VLOOKUP(BW472,OutputOsiris!$A$9:$A$1008,1,FALSE))</f>
        <v/>
      </c>
      <c r="BY472" s="111"/>
      <c r="BZ472" s="78"/>
      <c r="CA472" s="148" t="str">
        <f t="shared" si="280"/>
        <v/>
      </c>
    </row>
    <row r="473" spans="1:79" x14ac:dyDescent="0.2">
      <c r="A473" s="47" t="str">
        <f>IF($H$1="Score",IF(OutputOsiris!A473&lt;&gt;"9999999",OutputOsiris!A473,""),"")</f>
        <v/>
      </c>
      <c r="B473" s="76" t="str">
        <f t="shared" si="281"/>
        <v/>
      </c>
      <c r="C473" s="143" t="str">
        <f t="shared" si="282"/>
        <v/>
      </c>
      <c r="D473" s="47" t="str">
        <f>IF($H$1="Cijfer",IF(OutputOsiris!A473&lt;&gt;"9999999",OutputOsiris!A473,""),"")</f>
        <v/>
      </c>
      <c r="E473" s="76" t="str">
        <f t="shared" si="283"/>
        <v/>
      </c>
      <c r="F473" s="143" t="str">
        <f t="shared" si="284"/>
        <v/>
      </c>
      <c r="G473" s="47" t="str">
        <f>IF(ISBLANK(OutputOsiris!B473),"",OutputOsiris!B473)</f>
        <v/>
      </c>
      <c r="H473" s="47">
        <f>IF(AND($AG$7&gt;0,OutputOsiris!$A473&lt;&gt;"9999999"),VLOOKUP(OutputOsiris!A473,$AD$9:$AG$1008,4,FALSE),"")</f>
        <v>0</v>
      </c>
      <c r="I473" s="47">
        <f t="shared" si="285"/>
        <v>0</v>
      </c>
      <c r="J473" s="47">
        <f>IF(AND($AL$7&gt;0,OutputOsiris!$A473&lt;&gt;"9999999"),VLOOKUP(OutputOsiris!A473,$AI$9:$AL$1008,4,FALSE),"")</f>
        <v>0</v>
      </c>
      <c r="K473" s="47">
        <f t="shared" si="286"/>
        <v>0</v>
      </c>
      <c r="L473" s="47" t="str">
        <f>IF(AND($AQ$7&gt;0,OutputOsiris!$A473&lt;&gt;"9999999"),VLOOKUP(OutputOsiris!A473,$AN$9:$AQ$1008,4,FALSE),"")</f>
        <v/>
      </c>
      <c r="M473" s="47" t="str">
        <f t="shared" si="287"/>
        <v/>
      </c>
      <c r="N473" s="47" t="str">
        <f>IF(AND($AV$7&gt;0,OutputOsiris!$A473&lt;&gt;"9999999"),VLOOKUP(OutputOsiris!A473,$AS$9:$AV$1008,4,FALSE),"")</f>
        <v/>
      </c>
      <c r="O473" s="47" t="str">
        <f t="shared" si="288"/>
        <v/>
      </c>
      <c r="P473" s="47" t="str">
        <f>IF(AND($BA$7&gt;0,OutputOsiris!$A473&lt;&gt;"9999999"),VLOOKUP(OutputOsiris!A473,$AX$9:$BA$1008,4,FALSE),"")</f>
        <v/>
      </c>
      <c r="Q473" s="47" t="str">
        <f t="shared" si="289"/>
        <v/>
      </c>
      <c r="R473" s="47" t="str">
        <f>IF(AND($BF$7&gt;0,OutputOsiris!$A473&lt;&gt;"9999999"),VLOOKUP(OutputOsiris!A473,$BC$9:$BF$1008,4,FALSE),"")</f>
        <v/>
      </c>
      <c r="S473" s="47" t="str">
        <f t="shared" si="290"/>
        <v/>
      </c>
      <c r="T473" s="47" t="str">
        <f>IF(AND($BK$7&gt;0,OutputOsiris!$A473&lt;&gt;"9999999"),VLOOKUP(OutputOsiris!A473,$BH$9:$BK$1008,4,FALSE),"")</f>
        <v/>
      </c>
      <c r="U473" s="47" t="str">
        <f t="shared" si="291"/>
        <v/>
      </c>
      <c r="V473" s="47" t="str">
        <f>IF(AND($BP$7&gt;0,OutputOsiris!$A473&lt;&gt;"9999999"),VLOOKUP(OutputOsiris!A473,$BM$9:$BP$1008,4,FALSE),"")</f>
        <v/>
      </c>
      <c r="W473" s="47" t="str">
        <f t="shared" si="292"/>
        <v/>
      </c>
      <c r="X473" s="47" t="str">
        <f>IF(AND($BU$7&gt;0,OutputOsiris!$A473&lt;&gt;"9999999"),VLOOKUP(OutputOsiris!A473,$BR$9:$BU$1008,4,FALSE),"")</f>
        <v/>
      </c>
      <c r="Y473" s="47" t="str">
        <f t="shared" si="293"/>
        <v/>
      </c>
      <c r="Z473" s="47" t="str">
        <f>IF(AND($BZ$7&gt;0,OutputOsiris!$A473&lt;&gt;"9999999"),VLOOKUP(OutputOsiris!A473,$BW$9:$BZ$1008,4,FALSE),"")</f>
        <v/>
      </c>
      <c r="AA473" s="47" t="str">
        <f t="shared" si="294"/>
        <v/>
      </c>
      <c r="AB473" s="47">
        <f t="shared" si="295"/>
        <v>0</v>
      </c>
      <c r="AC473" s="47">
        <f t="shared" si="296"/>
        <v>0</v>
      </c>
      <c r="AD473" s="47" t="str">
        <f t="shared" si="297"/>
        <v/>
      </c>
      <c r="AE473" s="48" t="str">
        <f>IF(ISBLANK(AF473),"",VLOOKUP(AD473,OutputOsiris!$A$9:$A$1008,1,FALSE))</f>
        <v/>
      </c>
      <c r="AF473" s="111"/>
      <c r="AG473" s="78"/>
      <c r="AH473" s="148" t="str">
        <f t="shared" si="271"/>
        <v/>
      </c>
      <c r="AI473" s="47" t="str">
        <f t="shared" si="298"/>
        <v/>
      </c>
      <c r="AJ473" s="48" t="str">
        <f>IF(ISBLANK(AK473),"",VLOOKUP(AI473,OutputOsiris!$A$9:$A$1008,1,FALSE))</f>
        <v/>
      </c>
      <c r="AK473" s="112"/>
      <c r="AL473" s="78"/>
      <c r="AM473" s="148" t="str">
        <f t="shared" si="272"/>
        <v/>
      </c>
      <c r="AN473" s="47" t="str">
        <f t="shared" si="299"/>
        <v/>
      </c>
      <c r="AO473" s="48" t="str">
        <f>IF(ISBLANK(AP473),"",VLOOKUP(AN473,OutputOsiris!$A$9:$A$1008,1,FALSE))</f>
        <v/>
      </c>
      <c r="AP473" s="111"/>
      <c r="AQ473" s="78"/>
      <c r="AR473" s="148" t="str">
        <f t="shared" si="273"/>
        <v/>
      </c>
      <c r="AS473" s="47" t="str">
        <f t="shared" si="300"/>
        <v/>
      </c>
      <c r="AT473" s="48" t="str">
        <f>IF(ISBLANK(AU473),"",VLOOKUP(AS473,OutputOsiris!$A$9:$A$1008,1,FALSE))</f>
        <v/>
      </c>
      <c r="AU473" s="111"/>
      <c r="AV473" s="78"/>
      <c r="AW473" s="148" t="str">
        <f t="shared" si="274"/>
        <v/>
      </c>
      <c r="AX473" s="47" t="str">
        <f t="shared" si="301"/>
        <v/>
      </c>
      <c r="AY473" s="48" t="str">
        <f>IF(ISBLANK(AZ473),"",VLOOKUP(AX473,OutputOsiris!$A$9:$A$1008,1,FALSE))</f>
        <v/>
      </c>
      <c r="AZ473" s="111"/>
      <c r="BA473" s="78"/>
      <c r="BB473" s="148" t="str">
        <f t="shared" si="275"/>
        <v/>
      </c>
      <c r="BC473" s="47" t="str">
        <f t="shared" si="302"/>
        <v/>
      </c>
      <c r="BD473" s="48" t="str">
        <f>IF(ISBLANK(BE473),"",VLOOKUP(BC473,OutputOsiris!$A$9:$A$1008,1,FALSE))</f>
        <v/>
      </c>
      <c r="BE473" s="111"/>
      <c r="BF473" s="78"/>
      <c r="BG473" s="148" t="str">
        <f t="shared" si="276"/>
        <v/>
      </c>
      <c r="BH473" s="47" t="str">
        <f t="shared" si="303"/>
        <v/>
      </c>
      <c r="BI473" s="48" t="str">
        <f>IF(ISBLANK(BJ473),"",VLOOKUP(BH473,OutputOsiris!$A$9:$A$1008,1,FALSE))</f>
        <v/>
      </c>
      <c r="BJ473" s="111"/>
      <c r="BK473" s="78"/>
      <c r="BL473" s="148" t="str">
        <f t="shared" si="277"/>
        <v/>
      </c>
      <c r="BM473" s="47" t="str">
        <f t="shared" si="304"/>
        <v/>
      </c>
      <c r="BN473" s="48" t="str">
        <f>IF(ISBLANK(BO473),"",VLOOKUP(BM473,OutputOsiris!$A$9:$A$1008,1,FALSE))</f>
        <v/>
      </c>
      <c r="BO473" s="111"/>
      <c r="BP473" s="78"/>
      <c r="BQ473" s="148" t="str">
        <f t="shared" si="278"/>
        <v/>
      </c>
      <c r="BR473" s="47" t="str">
        <f t="shared" si="305"/>
        <v/>
      </c>
      <c r="BS473" s="48" t="str">
        <f>IF(ISBLANK(BT473),"",VLOOKUP(BR473,OutputOsiris!$A$9:$A$1008,1,FALSE))</f>
        <v/>
      </c>
      <c r="BT473" s="111"/>
      <c r="BU473" s="78"/>
      <c r="BV473" s="148" t="str">
        <f t="shared" si="279"/>
        <v/>
      </c>
      <c r="BW473" s="47" t="str">
        <f t="shared" si="306"/>
        <v/>
      </c>
      <c r="BX473" s="48" t="str">
        <f>IF(ISBLANK(BY473),"",VLOOKUP(BW473,OutputOsiris!$A$9:$A$1008,1,FALSE))</f>
        <v/>
      </c>
      <c r="BY473" s="111"/>
      <c r="BZ473" s="78"/>
      <c r="CA473" s="148" t="str">
        <f t="shared" si="280"/>
        <v/>
      </c>
    </row>
    <row r="474" spans="1:79" x14ac:dyDescent="0.2">
      <c r="A474" s="47" t="str">
        <f>IF($H$1="Score",IF(OutputOsiris!A474&lt;&gt;"9999999",OutputOsiris!A474,""),"")</f>
        <v/>
      </c>
      <c r="B474" s="76" t="str">
        <f t="shared" si="281"/>
        <v/>
      </c>
      <c r="C474" s="143" t="str">
        <f t="shared" si="282"/>
        <v/>
      </c>
      <c r="D474" s="47" t="str">
        <f>IF($H$1="Cijfer",IF(OutputOsiris!A474&lt;&gt;"9999999",OutputOsiris!A474,""),"")</f>
        <v/>
      </c>
      <c r="E474" s="76" t="str">
        <f t="shared" si="283"/>
        <v/>
      </c>
      <c r="F474" s="143" t="str">
        <f t="shared" si="284"/>
        <v/>
      </c>
      <c r="G474" s="47" t="str">
        <f>IF(ISBLANK(OutputOsiris!B474),"",OutputOsiris!B474)</f>
        <v/>
      </c>
      <c r="H474" s="47">
        <f>IF(AND($AG$7&gt;0,OutputOsiris!$A474&lt;&gt;"9999999"),VLOOKUP(OutputOsiris!A474,$AD$9:$AG$1008,4,FALSE),"")</f>
        <v>0</v>
      </c>
      <c r="I474" s="47">
        <f t="shared" si="285"/>
        <v>0</v>
      </c>
      <c r="J474" s="47">
        <f>IF(AND($AL$7&gt;0,OutputOsiris!$A474&lt;&gt;"9999999"),VLOOKUP(OutputOsiris!A474,$AI$9:$AL$1008,4,FALSE),"")</f>
        <v>0</v>
      </c>
      <c r="K474" s="47">
        <f t="shared" si="286"/>
        <v>0</v>
      </c>
      <c r="L474" s="47" t="str">
        <f>IF(AND($AQ$7&gt;0,OutputOsiris!$A474&lt;&gt;"9999999"),VLOOKUP(OutputOsiris!A474,$AN$9:$AQ$1008,4,FALSE),"")</f>
        <v/>
      </c>
      <c r="M474" s="47" t="str">
        <f t="shared" si="287"/>
        <v/>
      </c>
      <c r="N474" s="47" t="str">
        <f>IF(AND($AV$7&gt;0,OutputOsiris!$A474&lt;&gt;"9999999"),VLOOKUP(OutputOsiris!A474,$AS$9:$AV$1008,4,FALSE),"")</f>
        <v/>
      </c>
      <c r="O474" s="47" t="str">
        <f t="shared" si="288"/>
        <v/>
      </c>
      <c r="P474" s="47" t="str">
        <f>IF(AND($BA$7&gt;0,OutputOsiris!$A474&lt;&gt;"9999999"),VLOOKUP(OutputOsiris!A474,$AX$9:$BA$1008,4,FALSE),"")</f>
        <v/>
      </c>
      <c r="Q474" s="47" t="str">
        <f t="shared" si="289"/>
        <v/>
      </c>
      <c r="R474" s="47" t="str">
        <f>IF(AND($BF$7&gt;0,OutputOsiris!$A474&lt;&gt;"9999999"),VLOOKUP(OutputOsiris!A474,$BC$9:$BF$1008,4,FALSE),"")</f>
        <v/>
      </c>
      <c r="S474" s="47" t="str">
        <f t="shared" si="290"/>
        <v/>
      </c>
      <c r="T474" s="47" t="str">
        <f>IF(AND($BK$7&gt;0,OutputOsiris!$A474&lt;&gt;"9999999"),VLOOKUP(OutputOsiris!A474,$BH$9:$BK$1008,4,FALSE),"")</f>
        <v/>
      </c>
      <c r="U474" s="47" t="str">
        <f t="shared" si="291"/>
        <v/>
      </c>
      <c r="V474" s="47" t="str">
        <f>IF(AND($BP$7&gt;0,OutputOsiris!$A474&lt;&gt;"9999999"),VLOOKUP(OutputOsiris!A474,$BM$9:$BP$1008,4,FALSE),"")</f>
        <v/>
      </c>
      <c r="W474" s="47" t="str">
        <f t="shared" si="292"/>
        <v/>
      </c>
      <c r="X474" s="47" t="str">
        <f>IF(AND($BU$7&gt;0,OutputOsiris!$A474&lt;&gt;"9999999"),VLOOKUP(OutputOsiris!A474,$BR$9:$BU$1008,4,FALSE),"")</f>
        <v/>
      </c>
      <c r="Y474" s="47" t="str">
        <f t="shared" si="293"/>
        <v/>
      </c>
      <c r="Z474" s="47" t="str">
        <f>IF(AND($BZ$7&gt;0,OutputOsiris!$A474&lt;&gt;"9999999"),VLOOKUP(OutputOsiris!A474,$BW$9:$BZ$1008,4,FALSE),"")</f>
        <v/>
      </c>
      <c r="AA474" s="47" t="str">
        <f t="shared" si="294"/>
        <v/>
      </c>
      <c r="AB474" s="47">
        <f t="shared" si="295"/>
        <v>0</v>
      </c>
      <c r="AC474" s="47">
        <f t="shared" si="296"/>
        <v>0</v>
      </c>
      <c r="AD474" s="47" t="str">
        <f t="shared" si="297"/>
        <v/>
      </c>
      <c r="AE474" s="48" t="str">
        <f>IF(ISBLANK(AF474),"",VLOOKUP(AD474,OutputOsiris!$A$9:$A$1008,1,FALSE))</f>
        <v/>
      </c>
      <c r="AF474" s="111"/>
      <c r="AG474" s="78"/>
      <c r="AH474" s="148" t="str">
        <f t="shared" si="271"/>
        <v/>
      </c>
      <c r="AI474" s="47" t="str">
        <f t="shared" si="298"/>
        <v/>
      </c>
      <c r="AJ474" s="48" t="str">
        <f>IF(ISBLANK(AK474),"",VLOOKUP(AI474,OutputOsiris!$A$9:$A$1008,1,FALSE))</f>
        <v/>
      </c>
      <c r="AK474" s="112"/>
      <c r="AL474" s="78"/>
      <c r="AM474" s="148" t="str">
        <f t="shared" si="272"/>
        <v/>
      </c>
      <c r="AN474" s="47" t="str">
        <f t="shared" si="299"/>
        <v/>
      </c>
      <c r="AO474" s="48" t="str">
        <f>IF(ISBLANK(AP474),"",VLOOKUP(AN474,OutputOsiris!$A$9:$A$1008,1,FALSE))</f>
        <v/>
      </c>
      <c r="AP474" s="111"/>
      <c r="AQ474" s="78"/>
      <c r="AR474" s="148" t="str">
        <f t="shared" si="273"/>
        <v/>
      </c>
      <c r="AS474" s="47" t="str">
        <f t="shared" si="300"/>
        <v/>
      </c>
      <c r="AT474" s="48" t="str">
        <f>IF(ISBLANK(AU474),"",VLOOKUP(AS474,OutputOsiris!$A$9:$A$1008,1,FALSE))</f>
        <v/>
      </c>
      <c r="AU474" s="111"/>
      <c r="AV474" s="78"/>
      <c r="AW474" s="148" t="str">
        <f t="shared" si="274"/>
        <v/>
      </c>
      <c r="AX474" s="47" t="str">
        <f t="shared" si="301"/>
        <v/>
      </c>
      <c r="AY474" s="48" t="str">
        <f>IF(ISBLANK(AZ474),"",VLOOKUP(AX474,OutputOsiris!$A$9:$A$1008,1,FALSE))</f>
        <v/>
      </c>
      <c r="AZ474" s="111"/>
      <c r="BA474" s="78"/>
      <c r="BB474" s="148" t="str">
        <f t="shared" si="275"/>
        <v/>
      </c>
      <c r="BC474" s="47" t="str">
        <f t="shared" si="302"/>
        <v/>
      </c>
      <c r="BD474" s="48" t="str">
        <f>IF(ISBLANK(BE474),"",VLOOKUP(BC474,OutputOsiris!$A$9:$A$1008,1,FALSE))</f>
        <v/>
      </c>
      <c r="BE474" s="111"/>
      <c r="BF474" s="78"/>
      <c r="BG474" s="148" t="str">
        <f t="shared" si="276"/>
        <v/>
      </c>
      <c r="BH474" s="47" t="str">
        <f t="shared" si="303"/>
        <v/>
      </c>
      <c r="BI474" s="48" t="str">
        <f>IF(ISBLANK(BJ474),"",VLOOKUP(BH474,OutputOsiris!$A$9:$A$1008,1,FALSE))</f>
        <v/>
      </c>
      <c r="BJ474" s="111"/>
      <c r="BK474" s="78"/>
      <c r="BL474" s="148" t="str">
        <f t="shared" si="277"/>
        <v/>
      </c>
      <c r="BM474" s="47" t="str">
        <f t="shared" si="304"/>
        <v/>
      </c>
      <c r="BN474" s="48" t="str">
        <f>IF(ISBLANK(BO474),"",VLOOKUP(BM474,OutputOsiris!$A$9:$A$1008,1,FALSE))</f>
        <v/>
      </c>
      <c r="BO474" s="111"/>
      <c r="BP474" s="78"/>
      <c r="BQ474" s="148" t="str">
        <f t="shared" si="278"/>
        <v/>
      </c>
      <c r="BR474" s="47" t="str">
        <f t="shared" si="305"/>
        <v/>
      </c>
      <c r="BS474" s="48" t="str">
        <f>IF(ISBLANK(BT474),"",VLOOKUP(BR474,OutputOsiris!$A$9:$A$1008,1,FALSE))</f>
        <v/>
      </c>
      <c r="BT474" s="111"/>
      <c r="BU474" s="78"/>
      <c r="BV474" s="148" t="str">
        <f t="shared" si="279"/>
        <v/>
      </c>
      <c r="BW474" s="47" t="str">
        <f t="shared" si="306"/>
        <v/>
      </c>
      <c r="BX474" s="48" t="str">
        <f>IF(ISBLANK(BY474),"",VLOOKUP(BW474,OutputOsiris!$A$9:$A$1008,1,FALSE))</f>
        <v/>
      </c>
      <c r="BY474" s="111"/>
      <c r="BZ474" s="78"/>
      <c r="CA474" s="148" t="str">
        <f t="shared" si="280"/>
        <v/>
      </c>
    </row>
    <row r="475" spans="1:79" x14ac:dyDescent="0.2">
      <c r="A475" s="47" t="str">
        <f>IF($H$1="Score",IF(OutputOsiris!A475&lt;&gt;"9999999",OutputOsiris!A475,""),"")</f>
        <v/>
      </c>
      <c r="B475" s="76" t="str">
        <f t="shared" si="281"/>
        <v/>
      </c>
      <c r="C475" s="143" t="str">
        <f t="shared" si="282"/>
        <v/>
      </c>
      <c r="D475" s="47" t="str">
        <f>IF($H$1="Cijfer",IF(OutputOsiris!A475&lt;&gt;"9999999",OutputOsiris!A475,""),"")</f>
        <v/>
      </c>
      <c r="E475" s="76" t="str">
        <f t="shared" si="283"/>
        <v/>
      </c>
      <c r="F475" s="143" t="str">
        <f t="shared" si="284"/>
        <v/>
      </c>
      <c r="G475" s="47" t="str">
        <f>IF(ISBLANK(OutputOsiris!B475),"",OutputOsiris!B475)</f>
        <v/>
      </c>
      <c r="H475" s="47">
        <f>IF(AND($AG$7&gt;0,OutputOsiris!$A475&lt;&gt;"9999999"),VLOOKUP(OutputOsiris!A475,$AD$9:$AG$1008,4,FALSE),"")</f>
        <v>0</v>
      </c>
      <c r="I475" s="47">
        <f t="shared" si="285"/>
        <v>0</v>
      </c>
      <c r="J475" s="47">
        <f>IF(AND($AL$7&gt;0,OutputOsiris!$A475&lt;&gt;"9999999"),VLOOKUP(OutputOsiris!A475,$AI$9:$AL$1008,4,FALSE),"")</f>
        <v>0</v>
      </c>
      <c r="K475" s="47">
        <f t="shared" si="286"/>
        <v>0</v>
      </c>
      <c r="L475" s="47" t="str">
        <f>IF(AND($AQ$7&gt;0,OutputOsiris!$A475&lt;&gt;"9999999"),VLOOKUP(OutputOsiris!A475,$AN$9:$AQ$1008,4,FALSE),"")</f>
        <v/>
      </c>
      <c r="M475" s="47" t="str">
        <f t="shared" si="287"/>
        <v/>
      </c>
      <c r="N475" s="47" t="str">
        <f>IF(AND($AV$7&gt;0,OutputOsiris!$A475&lt;&gt;"9999999"),VLOOKUP(OutputOsiris!A475,$AS$9:$AV$1008,4,FALSE),"")</f>
        <v/>
      </c>
      <c r="O475" s="47" t="str">
        <f t="shared" si="288"/>
        <v/>
      </c>
      <c r="P475" s="47" t="str">
        <f>IF(AND($BA$7&gt;0,OutputOsiris!$A475&lt;&gt;"9999999"),VLOOKUP(OutputOsiris!A475,$AX$9:$BA$1008,4,FALSE),"")</f>
        <v/>
      </c>
      <c r="Q475" s="47" t="str">
        <f t="shared" si="289"/>
        <v/>
      </c>
      <c r="R475" s="47" t="str">
        <f>IF(AND($BF$7&gt;0,OutputOsiris!$A475&lt;&gt;"9999999"),VLOOKUP(OutputOsiris!A475,$BC$9:$BF$1008,4,FALSE),"")</f>
        <v/>
      </c>
      <c r="S475" s="47" t="str">
        <f t="shared" si="290"/>
        <v/>
      </c>
      <c r="T475" s="47" t="str">
        <f>IF(AND($BK$7&gt;0,OutputOsiris!$A475&lt;&gt;"9999999"),VLOOKUP(OutputOsiris!A475,$BH$9:$BK$1008,4,FALSE),"")</f>
        <v/>
      </c>
      <c r="U475" s="47" t="str">
        <f t="shared" si="291"/>
        <v/>
      </c>
      <c r="V475" s="47" t="str">
        <f>IF(AND($BP$7&gt;0,OutputOsiris!$A475&lt;&gt;"9999999"),VLOOKUP(OutputOsiris!A475,$BM$9:$BP$1008,4,FALSE),"")</f>
        <v/>
      </c>
      <c r="W475" s="47" t="str">
        <f t="shared" si="292"/>
        <v/>
      </c>
      <c r="X475" s="47" t="str">
        <f>IF(AND($BU$7&gt;0,OutputOsiris!$A475&lt;&gt;"9999999"),VLOOKUP(OutputOsiris!A475,$BR$9:$BU$1008,4,FALSE),"")</f>
        <v/>
      </c>
      <c r="Y475" s="47" t="str">
        <f t="shared" si="293"/>
        <v/>
      </c>
      <c r="Z475" s="47" t="str">
        <f>IF(AND($BZ$7&gt;0,OutputOsiris!$A475&lt;&gt;"9999999"),VLOOKUP(OutputOsiris!A475,$BW$9:$BZ$1008,4,FALSE),"")</f>
        <v/>
      </c>
      <c r="AA475" s="47" t="str">
        <f t="shared" si="294"/>
        <v/>
      </c>
      <c r="AB475" s="47">
        <f t="shared" si="295"/>
        <v>0</v>
      </c>
      <c r="AC475" s="47">
        <f t="shared" si="296"/>
        <v>0</v>
      </c>
      <c r="AD475" s="47" t="str">
        <f t="shared" si="297"/>
        <v/>
      </c>
      <c r="AE475" s="48" t="str">
        <f>IF(ISBLANK(AF475),"",VLOOKUP(AD475,OutputOsiris!$A$9:$A$1008,1,FALSE))</f>
        <v/>
      </c>
      <c r="AF475" s="111"/>
      <c r="AG475" s="78"/>
      <c r="AH475" s="148" t="str">
        <f t="shared" si="271"/>
        <v/>
      </c>
      <c r="AI475" s="47" t="str">
        <f t="shared" si="298"/>
        <v/>
      </c>
      <c r="AJ475" s="48" t="str">
        <f>IF(ISBLANK(AK475),"",VLOOKUP(AI475,OutputOsiris!$A$9:$A$1008,1,FALSE))</f>
        <v/>
      </c>
      <c r="AK475" s="112"/>
      <c r="AL475" s="78"/>
      <c r="AM475" s="148" t="str">
        <f t="shared" si="272"/>
        <v/>
      </c>
      <c r="AN475" s="47" t="str">
        <f t="shared" si="299"/>
        <v/>
      </c>
      <c r="AO475" s="48" t="str">
        <f>IF(ISBLANK(AP475),"",VLOOKUP(AN475,OutputOsiris!$A$9:$A$1008,1,FALSE))</f>
        <v/>
      </c>
      <c r="AP475" s="111"/>
      <c r="AQ475" s="78"/>
      <c r="AR475" s="148" t="str">
        <f t="shared" si="273"/>
        <v/>
      </c>
      <c r="AS475" s="47" t="str">
        <f t="shared" si="300"/>
        <v/>
      </c>
      <c r="AT475" s="48" t="str">
        <f>IF(ISBLANK(AU475),"",VLOOKUP(AS475,OutputOsiris!$A$9:$A$1008,1,FALSE))</f>
        <v/>
      </c>
      <c r="AU475" s="111"/>
      <c r="AV475" s="78"/>
      <c r="AW475" s="148" t="str">
        <f t="shared" si="274"/>
        <v/>
      </c>
      <c r="AX475" s="47" t="str">
        <f t="shared" si="301"/>
        <v/>
      </c>
      <c r="AY475" s="48" t="str">
        <f>IF(ISBLANK(AZ475),"",VLOOKUP(AX475,OutputOsiris!$A$9:$A$1008,1,FALSE))</f>
        <v/>
      </c>
      <c r="AZ475" s="111"/>
      <c r="BA475" s="78"/>
      <c r="BB475" s="148" t="str">
        <f t="shared" si="275"/>
        <v/>
      </c>
      <c r="BC475" s="47" t="str">
        <f t="shared" si="302"/>
        <v/>
      </c>
      <c r="BD475" s="48" t="str">
        <f>IF(ISBLANK(BE475),"",VLOOKUP(BC475,OutputOsiris!$A$9:$A$1008,1,FALSE))</f>
        <v/>
      </c>
      <c r="BE475" s="111"/>
      <c r="BF475" s="78"/>
      <c r="BG475" s="148" t="str">
        <f t="shared" si="276"/>
        <v/>
      </c>
      <c r="BH475" s="47" t="str">
        <f t="shared" si="303"/>
        <v/>
      </c>
      <c r="BI475" s="48" t="str">
        <f>IF(ISBLANK(BJ475),"",VLOOKUP(BH475,OutputOsiris!$A$9:$A$1008,1,FALSE))</f>
        <v/>
      </c>
      <c r="BJ475" s="111"/>
      <c r="BK475" s="78"/>
      <c r="BL475" s="148" t="str">
        <f t="shared" si="277"/>
        <v/>
      </c>
      <c r="BM475" s="47" t="str">
        <f t="shared" si="304"/>
        <v/>
      </c>
      <c r="BN475" s="48" t="str">
        <f>IF(ISBLANK(BO475),"",VLOOKUP(BM475,OutputOsiris!$A$9:$A$1008,1,FALSE))</f>
        <v/>
      </c>
      <c r="BO475" s="111"/>
      <c r="BP475" s="78"/>
      <c r="BQ475" s="148" t="str">
        <f t="shared" si="278"/>
        <v/>
      </c>
      <c r="BR475" s="47" t="str">
        <f t="shared" si="305"/>
        <v/>
      </c>
      <c r="BS475" s="48" t="str">
        <f>IF(ISBLANK(BT475),"",VLOOKUP(BR475,OutputOsiris!$A$9:$A$1008,1,FALSE))</f>
        <v/>
      </c>
      <c r="BT475" s="111"/>
      <c r="BU475" s="78"/>
      <c r="BV475" s="148" t="str">
        <f t="shared" si="279"/>
        <v/>
      </c>
      <c r="BW475" s="47" t="str">
        <f t="shared" si="306"/>
        <v/>
      </c>
      <c r="BX475" s="48" t="str">
        <f>IF(ISBLANK(BY475),"",VLOOKUP(BW475,OutputOsiris!$A$9:$A$1008,1,FALSE))</f>
        <v/>
      </c>
      <c r="BY475" s="111"/>
      <c r="BZ475" s="78"/>
      <c r="CA475" s="148" t="str">
        <f t="shared" si="280"/>
        <v/>
      </c>
    </row>
    <row r="476" spans="1:79" x14ac:dyDescent="0.2">
      <c r="A476" s="47" t="str">
        <f>IF($H$1="Score",IF(OutputOsiris!A476&lt;&gt;"9999999",OutputOsiris!A476,""),"")</f>
        <v/>
      </c>
      <c r="B476" s="76" t="str">
        <f t="shared" si="281"/>
        <v/>
      </c>
      <c r="C476" s="143" t="str">
        <f t="shared" si="282"/>
        <v/>
      </c>
      <c r="D476" s="47" t="str">
        <f>IF($H$1="Cijfer",IF(OutputOsiris!A476&lt;&gt;"9999999",OutputOsiris!A476,""),"")</f>
        <v/>
      </c>
      <c r="E476" s="76" t="str">
        <f t="shared" si="283"/>
        <v/>
      </c>
      <c r="F476" s="143" t="str">
        <f t="shared" si="284"/>
        <v/>
      </c>
      <c r="G476" s="47" t="str">
        <f>IF(ISBLANK(OutputOsiris!B476),"",OutputOsiris!B476)</f>
        <v/>
      </c>
      <c r="H476" s="47">
        <f>IF(AND($AG$7&gt;0,OutputOsiris!$A476&lt;&gt;"9999999"),VLOOKUP(OutputOsiris!A476,$AD$9:$AG$1008,4,FALSE),"")</f>
        <v>0</v>
      </c>
      <c r="I476" s="47">
        <f t="shared" si="285"/>
        <v>0</v>
      </c>
      <c r="J476" s="47">
        <f>IF(AND($AL$7&gt;0,OutputOsiris!$A476&lt;&gt;"9999999"),VLOOKUP(OutputOsiris!A476,$AI$9:$AL$1008,4,FALSE),"")</f>
        <v>0</v>
      </c>
      <c r="K476" s="47">
        <f t="shared" si="286"/>
        <v>0</v>
      </c>
      <c r="L476" s="47" t="str">
        <f>IF(AND($AQ$7&gt;0,OutputOsiris!$A476&lt;&gt;"9999999"),VLOOKUP(OutputOsiris!A476,$AN$9:$AQ$1008,4,FALSE),"")</f>
        <v/>
      </c>
      <c r="M476" s="47" t="str">
        <f t="shared" si="287"/>
        <v/>
      </c>
      <c r="N476" s="47" t="str">
        <f>IF(AND($AV$7&gt;0,OutputOsiris!$A476&lt;&gt;"9999999"),VLOOKUP(OutputOsiris!A476,$AS$9:$AV$1008,4,FALSE),"")</f>
        <v/>
      </c>
      <c r="O476" s="47" t="str">
        <f t="shared" si="288"/>
        <v/>
      </c>
      <c r="P476" s="47" t="str">
        <f>IF(AND($BA$7&gt;0,OutputOsiris!$A476&lt;&gt;"9999999"),VLOOKUP(OutputOsiris!A476,$AX$9:$BA$1008,4,FALSE),"")</f>
        <v/>
      </c>
      <c r="Q476" s="47" t="str">
        <f t="shared" si="289"/>
        <v/>
      </c>
      <c r="R476" s="47" t="str">
        <f>IF(AND($BF$7&gt;0,OutputOsiris!$A476&lt;&gt;"9999999"),VLOOKUP(OutputOsiris!A476,$BC$9:$BF$1008,4,FALSE),"")</f>
        <v/>
      </c>
      <c r="S476" s="47" t="str">
        <f t="shared" si="290"/>
        <v/>
      </c>
      <c r="T476" s="47" t="str">
        <f>IF(AND($BK$7&gt;0,OutputOsiris!$A476&lt;&gt;"9999999"),VLOOKUP(OutputOsiris!A476,$BH$9:$BK$1008,4,FALSE),"")</f>
        <v/>
      </c>
      <c r="U476" s="47" t="str">
        <f t="shared" si="291"/>
        <v/>
      </c>
      <c r="V476" s="47" t="str">
        <f>IF(AND($BP$7&gt;0,OutputOsiris!$A476&lt;&gt;"9999999"),VLOOKUP(OutputOsiris!A476,$BM$9:$BP$1008,4,FALSE),"")</f>
        <v/>
      </c>
      <c r="W476" s="47" t="str">
        <f t="shared" si="292"/>
        <v/>
      </c>
      <c r="X476" s="47" t="str">
        <f>IF(AND($BU$7&gt;0,OutputOsiris!$A476&lt;&gt;"9999999"),VLOOKUP(OutputOsiris!A476,$BR$9:$BU$1008,4,FALSE),"")</f>
        <v/>
      </c>
      <c r="Y476" s="47" t="str">
        <f t="shared" si="293"/>
        <v/>
      </c>
      <c r="Z476" s="47" t="str">
        <f>IF(AND($BZ$7&gt;0,OutputOsiris!$A476&lt;&gt;"9999999"),VLOOKUP(OutputOsiris!A476,$BW$9:$BZ$1008,4,FALSE),"")</f>
        <v/>
      </c>
      <c r="AA476" s="47" t="str">
        <f t="shared" si="294"/>
        <v/>
      </c>
      <c r="AB476" s="47">
        <f t="shared" si="295"/>
        <v>0</v>
      </c>
      <c r="AC476" s="47">
        <f t="shared" si="296"/>
        <v>0</v>
      </c>
      <c r="AD476" s="47" t="str">
        <f t="shared" si="297"/>
        <v/>
      </c>
      <c r="AE476" s="48" t="str">
        <f>IF(ISBLANK(AF476),"",VLOOKUP(AD476,OutputOsiris!$A$9:$A$1008,1,FALSE))</f>
        <v/>
      </c>
      <c r="AF476" s="111"/>
      <c r="AG476" s="78"/>
      <c r="AH476" s="148" t="str">
        <f t="shared" si="271"/>
        <v/>
      </c>
      <c r="AI476" s="47" t="str">
        <f t="shared" si="298"/>
        <v/>
      </c>
      <c r="AJ476" s="48" t="str">
        <f>IF(ISBLANK(AK476),"",VLOOKUP(AI476,OutputOsiris!$A$9:$A$1008,1,FALSE))</f>
        <v/>
      </c>
      <c r="AK476" s="112"/>
      <c r="AL476" s="78"/>
      <c r="AM476" s="148" t="str">
        <f t="shared" si="272"/>
        <v/>
      </c>
      <c r="AN476" s="47" t="str">
        <f t="shared" si="299"/>
        <v/>
      </c>
      <c r="AO476" s="48" t="str">
        <f>IF(ISBLANK(AP476),"",VLOOKUP(AN476,OutputOsiris!$A$9:$A$1008,1,FALSE))</f>
        <v/>
      </c>
      <c r="AP476" s="111"/>
      <c r="AQ476" s="78"/>
      <c r="AR476" s="148" t="str">
        <f t="shared" si="273"/>
        <v/>
      </c>
      <c r="AS476" s="47" t="str">
        <f t="shared" si="300"/>
        <v/>
      </c>
      <c r="AT476" s="48" t="str">
        <f>IF(ISBLANK(AU476),"",VLOOKUP(AS476,OutputOsiris!$A$9:$A$1008,1,FALSE))</f>
        <v/>
      </c>
      <c r="AU476" s="111"/>
      <c r="AV476" s="78"/>
      <c r="AW476" s="148" t="str">
        <f t="shared" si="274"/>
        <v/>
      </c>
      <c r="AX476" s="47" t="str">
        <f t="shared" si="301"/>
        <v/>
      </c>
      <c r="AY476" s="48" t="str">
        <f>IF(ISBLANK(AZ476),"",VLOOKUP(AX476,OutputOsiris!$A$9:$A$1008,1,FALSE))</f>
        <v/>
      </c>
      <c r="AZ476" s="111"/>
      <c r="BA476" s="78"/>
      <c r="BB476" s="148" t="str">
        <f t="shared" si="275"/>
        <v/>
      </c>
      <c r="BC476" s="47" t="str">
        <f t="shared" si="302"/>
        <v/>
      </c>
      <c r="BD476" s="48" t="str">
        <f>IF(ISBLANK(BE476),"",VLOOKUP(BC476,OutputOsiris!$A$9:$A$1008,1,FALSE))</f>
        <v/>
      </c>
      <c r="BE476" s="111"/>
      <c r="BF476" s="78"/>
      <c r="BG476" s="148" t="str">
        <f t="shared" si="276"/>
        <v/>
      </c>
      <c r="BH476" s="47" t="str">
        <f t="shared" si="303"/>
        <v/>
      </c>
      <c r="BI476" s="48" t="str">
        <f>IF(ISBLANK(BJ476),"",VLOOKUP(BH476,OutputOsiris!$A$9:$A$1008,1,FALSE))</f>
        <v/>
      </c>
      <c r="BJ476" s="111"/>
      <c r="BK476" s="78"/>
      <c r="BL476" s="148" t="str">
        <f t="shared" si="277"/>
        <v/>
      </c>
      <c r="BM476" s="47" t="str">
        <f t="shared" si="304"/>
        <v/>
      </c>
      <c r="BN476" s="48" t="str">
        <f>IF(ISBLANK(BO476),"",VLOOKUP(BM476,OutputOsiris!$A$9:$A$1008,1,FALSE))</f>
        <v/>
      </c>
      <c r="BO476" s="111"/>
      <c r="BP476" s="78"/>
      <c r="BQ476" s="148" t="str">
        <f t="shared" si="278"/>
        <v/>
      </c>
      <c r="BR476" s="47" t="str">
        <f t="shared" si="305"/>
        <v/>
      </c>
      <c r="BS476" s="48" t="str">
        <f>IF(ISBLANK(BT476),"",VLOOKUP(BR476,OutputOsiris!$A$9:$A$1008,1,FALSE))</f>
        <v/>
      </c>
      <c r="BT476" s="111"/>
      <c r="BU476" s="78"/>
      <c r="BV476" s="148" t="str">
        <f t="shared" si="279"/>
        <v/>
      </c>
      <c r="BW476" s="47" t="str">
        <f t="shared" si="306"/>
        <v/>
      </c>
      <c r="BX476" s="48" t="str">
        <f>IF(ISBLANK(BY476),"",VLOOKUP(BW476,OutputOsiris!$A$9:$A$1008,1,FALSE))</f>
        <v/>
      </c>
      <c r="BY476" s="111"/>
      <c r="BZ476" s="78"/>
      <c r="CA476" s="148" t="str">
        <f t="shared" si="280"/>
        <v/>
      </c>
    </row>
    <row r="477" spans="1:79" x14ac:dyDescent="0.2">
      <c r="A477" s="47" t="str">
        <f>IF($H$1="Score",IF(OutputOsiris!A477&lt;&gt;"9999999",OutputOsiris!A477,""),"")</f>
        <v/>
      </c>
      <c r="B477" s="76" t="str">
        <f t="shared" si="281"/>
        <v/>
      </c>
      <c r="C477" s="143" t="str">
        <f t="shared" si="282"/>
        <v/>
      </c>
      <c r="D477" s="47" t="str">
        <f>IF($H$1="Cijfer",IF(OutputOsiris!A477&lt;&gt;"9999999",OutputOsiris!A477,""),"")</f>
        <v/>
      </c>
      <c r="E477" s="76" t="str">
        <f t="shared" si="283"/>
        <v/>
      </c>
      <c r="F477" s="143" t="str">
        <f t="shared" si="284"/>
        <v/>
      </c>
      <c r="G477" s="47" t="str">
        <f>IF(ISBLANK(OutputOsiris!B477),"",OutputOsiris!B477)</f>
        <v/>
      </c>
      <c r="H477" s="47">
        <f>IF(AND($AG$7&gt;0,OutputOsiris!$A477&lt;&gt;"9999999"),VLOOKUP(OutputOsiris!A477,$AD$9:$AG$1008,4,FALSE),"")</f>
        <v>0</v>
      </c>
      <c r="I477" s="47">
        <f t="shared" si="285"/>
        <v>0</v>
      </c>
      <c r="J477" s="47">
        <f>IF(AND($AL$7&gt;0,OutputOsiris!$A477&lt;&gt;"9999999"),VLOOKUP(OutputOsiris!A477,$AI$9:$AL$1008,4,FALSE),"")</f>
        <v>0</v>
      </c>
      <c r="K477" s="47">
        <f t="shared" si="286"/>
        <v>0</v>
      </c>
      <c r="L477" s="47" t="str">
        <f>IF(AND($AQ$7&gt;0,OutputOsiris!$A477&lt;&gt;"9999999"),VLOOKUP(OutputOsiris!A477,$AN$9:$AQ$1008,4,FALSE),"")</f>
        <v/>
      </c>
      <c r="M477" s="47" t="str">
        <f t="shared" si="287"/>
        <v/>
      </c>
      <c r="N477" s="47" t="str">
        <f>IF(AND($AV$7&gt;0,OutputOsiris!$A477&lt;&gt;"9999999"),VLOOKUP(OutputOsiris!A477,$AS$9:$AV$1008,4,FALSE),"")</f>
        <v/>
      </c>
      <c r="O477" s="47" t="str">
        <f t="shared" si="288"/>
        <v/>
      </c>
      <c r="P477" s="47" t="str">
        <f>IF(AND($BA$7&gt;0,OutputOsiris!$A477&lt;&gt;"9999999"),VLOOKUP(OutputOsiris!A477,$AX$9:$BA$1008,4,FALSE),"")</f>
        <v/>
      </c>
      <c r="Q477" s="47" t="str">
        <f t="shared" si="289"/>
        <v/>
      </c>
      <c r="R477" s="47" t="str">
        <f>IF(AND($BF$7&gt;0,OutputOsiris!$A477&lt;&gt;"9999999"),VLOOKUP(OutputOsiris!A477,$BC$9:$BF$1008,4,FALSE),"")</f>
        <v/>
      </c>
      <c r="S477" s="47" t="str">
        <f t="shared" si="290"/>
        <v/>
      </c>
      <c r="T477" s="47" t="str">
        <f>IF(AND($BK$7&gt;0,OutputOsiris!$A477&lt;&gt;"9999999"),VLOOKUP(OutputOsiris!A477,$BH$9:$BK$1008,4,FALSE),"")</f>
        <v/>
      </c>
      <c r="U477" s="47" t="str">
        <f t="shared" si="291"/>
        <v/>
      </c>
      <c r="V477" s="47" t="str">
        <f>IF(AND($BP$7&gt;0,OutputOsiris!$A477&lt;&gt;"9999999"),VLOOKUP(OutputOsiris!A477,$BM$9:$BP$1008,4,FALSE),"")</f>
        <v/>
      </c>
      <c r="W477" s="47" t="str">
        <f t="shared" si="292"/>
        <v/>
      </c>
      <c r="X477" s="47" t="str">
        <f>IF(AND($BU$7&gt;0,OutputOsiris!$A477&lt;&gt;"9999999"),VLOOKUP(OutputOsiris!A477,$BR$9:$BU$1008,4,FALSE),"")</f>
        <v/>
      </c>
      <c r="Y477" s="47" t="str">
        <f t="shared" si="293"/>
        <v/>
      </c>
      <c r="Z477" s="47" t="str">
        <f>IF(AND($BZ$7&gt;0,OutputOsiris!$A477&lt;&gt;"9999999"),VLOOKUP(OutputOsiris!A477,$BW$9:$BZ$1008,4,FALSE),"")</f>
        <v/>
      </c>
      <c r="AA477" s="47" t="str">
        <f t="shared" si="294"/>
        <v/>
      </c>
      <c r="AB477" s="47">
        <f t="shared" si="295"/>
        <v>0</v>
      </c>
      <c r="AC477" s="47">
        <f t="shared" si="296"/>
        <v>0</v>
      </c>
      <c r="AD477" s="47" t="str">
        <f t="shared" si="297"/>
        <v/>
      </c>
      <c r="AE477" s="48" t="str">
        <f>IF(ISBLANK(AF477),"",VLOOKUP(AD477,OutputOsiris!$A$9:$A$1008,1,FALSE))</f>
        <v/>
      </c>
      <c r="AF477" s="111"/>
      <c r="AG477" s="78"/>
      <c r="AH477" s="148" t="str">
        <f t="shared" si="271"/>
        <v/>
      </c>
      <c r="AI477" s="47" t="str">
        <f t="shared" si="298"/>
        <v/>
      </c>
      <c r="AJ477" s="48" t="str">
        <f>IF(ISBLANK(AK477),"",VLOOKUP(AI477,OutputOsiris!$A$9:$A$1008,1,FALSE))</f>
        <v/>
      </c>
      <c r="AK477" s="112"/>
      <c r="AL477" s="78"/>
      <c r="AM477" s="148" t="str">
        <f t="shared" si="272"/>
        <v/>
      </c>
      <c r="AN477" s="47" t="str">
        <f t="shared" si="299"/>
        <v/>
      </c>
      <c r="AO477" s="48" t="str">
        <f>IF(ISBLANK(AP477),"",VLOOKUP(AN477,OutputOsiris!$A$9:$A$1008,1,FALSE))</f>
        <v/>
      </c>
      <c r="AP477" s="111"/>
      <c r="AQ477" s="78"/>
      <c r="AR477" s="148" t="str">
        <f t="shared" si="273"/>
        <v/>
      </c>
      <c r="AS477" s="47" t="str">
        <f t="shared" si="300"/>
        <v/>
      </c>
      <c r="AT477" s="48" t="str">
        <f>IF(ISBLANK(AU477),"",VLOOKUP(AS477,OutputOsiris!$A$9:$A$1008,1,FALSE))</f>
        <v/>
      </c>
      <c r="AU477" s="111"/>
      <c r="AV477" s="78"/>
      <c r="AW477" s="148" t="str">
        <f t="shared" si="274"/>
        <v/>
      </c>
      <c r="AX477" s="47" t="str">
        <f t="shared" si="301"/>
        <v/>
      </c>
      <c r="AY477" s="48" t="str">
        <f>IF(ISBLANK(AZ477),"",VLOOKUP(AX477,OutputOsiris!$A$9:$A$1008,1,FALSE))</f>
        <v/>
      </c>
      <c r="AZ477" s="111"/>
      <c r="BA477" s="78"/>
      <c r="BB477" s="148" t="str">
        <f t="shared" si="275"/>
        <v/>
      </c>
      <c r="BC477" s="47" t="str">
        <f t="shared" si="302"/>
        <v/>
      </c>
      <c r="BD477" s="48" t="str">
        <f>IF(ISBLANK(BE477),"",VLOOKUP(BC477,OutputOsiris!$A$9:$A$1008,1,FALSE))</f>
        <v/>
      </c>
      <c r="BE477" s="111"/>
      <c r="BF477" s="78"/>
      <c r="BG477" s="148" t="str">
        <f t="shared" si="276"/>
        <v/>
      </c>
      <c r="BH477" s="47" t="str">
        <f t="shared" si="303"/>
        <v/>
      </c>
      <c r="BI477" s="48" t="str">
        <f>IF(ISBLANK(BJ477),"",VLOOKUP(BH477,OutputOsiris!$A$9:$A$1008,1,FALSE))</f>
        <v/>
      </c>
      <c r="BJ477" s="111"/>
      <c r="BK477" s="78"/>
      <c r="BL477" s="148" t="str">
        <f t="shared" si="277"/>
        <v/>
      </c>
      <c r="BM477" s="47" t="str">
        <f t="shared" si="304"/>
        <v/>
      </c>
      <c r="BN477" s="48" t="str">
        <f>IF(ISBLANK(BO477),"",VLOOKUP(BM477,OutputOsiris!$A$9:$A$1008,1,FALSE))</f>
        <v/>
      </c>
      <c r="BO477" s="111"/>
      <c r="BP477" s="78"/>
      <c r="BQ477" s="148" t="str">
        <f t="shared" si="278"/>
        <v/>
      </c>
      <c r="BR477" s="47" t="str">
        <f t="shared" si="305"/>
        <v/>
      </c>
      <c r="BS477" s="48" t="str">
        <f>IF(ISBLANK(BT477),"",VLOOKUP(BR477,OutputOsiris!$A$9:$A$1008,1,FALSE))</f>
        <v/>
      </c>
      <c r="BT477" s="111"/>
      <c r="BU477" s="78"/>
      <c r="BV477" s="148" t="str">
        <f t="shared" si="279"/>
        <v/>
      </c>
      <c r="BW477" s="47" t="str">
        <f t="shared" si="306"/>
        <v/>
      </c>
      <c r="BX477" s="48" t="str">
        <f>IF(ISBLANK(BY477),"",VLOOKUP(BW477,OutputOsiris!$A$9:$A$1008,1,FALSE))</f>
        <v/>
      </c>
      <c r="BY477" s="111"/>
      <c r="BZ477" s="78"/>
      <c r="CA477" s="148" t="str">
        <f t="shared" si="280"/>
        <v/>
      </c>
    </row>
    <row r="478" spans="1:79" x14ac:dyDescent="0.2">
      <c r="A478" s="47" t="str">
        <f>IF($H$1="Score",IF(OutputOsiris!A478&lt;&gt;"9999999",OutputOsiris!A478,""),"")</f>
        <v/>
      </c>
      <c r="B478" s="76" t="str">
        <f t="shared" si="281"/>
        <v/>
      </c>
      <c r="C478" s="143" t="str">
        <f t="shared" si="282"/>
        <v/>
      </c>
      <c r="D478" s="47" t="str">
        <f>IF($H$1="Cijfer",IF(OutputOsiris!A478&lt;&gt;"9999999",OutputOsiris!A478,""),"")</f>
        <v/>
      </c>
      <c r="E478" s="76" t="str">
        <f t="shared" si="283"/>
        <v/>
      </c>
      <c r="F478" s="143" t="str">
        <f t="shared" si="284"/>
        <v/>
      </c>
      <c r="G478" s="47" t="str">
        <f>IF(ISBLANK(OutputOsiris!B478),"",OutputOsiris!B478)</f>
        <v/>
      </c>
      <c r="H478" s="47">
        <f>IF(AND($AG$7&gt;0,OutputOsiris!$A478&lt;&gt;"9999999"),VLOOKUP(OutputOsiris!A478,$AD$9:$AG$1008,4,FALSE),"")</f>
        <v>0</v>
      </c>
      <c r="I478" s="47">
        <f t="shared" si="285"/>
        <v>0</v>
      </c>
      <c r="J478" s="47">
        <f>IF(AND($AL$7&gt;0,OutputOsiris!$A478&lt;&gt;"9999999"),VLOOKUP(OutputOsiris!A478,$AI$9:$AL$1008,4,FALSE),"")</f>
        <v>0</v>
      </c>
      <c r="K478" s="47">
        <f t="shared" si="286"/>
        <v>0</v>
      </c>
      <c r="L478" s="47" t="str">
        <f>IF(AND($AQ$7&gt;0,OutputOsiris!$A478&lt;&gt;"9999999"),VLOOKUP(OutputOsiris!A478,$AN$9:$AQ$1008,4,FALSE),"")</f>
        <v/>
      </c>
      <c r="M478" s="47" t="str">
        <f t="shared" si="287"/>
        <v/>
      </c>
      <c r="N478" s="47" t="str">
        <f>IF(AND($AV$7&gt;0,OutputOsiris!$A478&lt;&gt;"9999999"),VLOOKUP(OutputOsiris!A478,$AS$9:$AV$1008,4,FALSE),"")</f>
        <v/>
      </c>
      <c r="O478" s="47" t="str">
        <f t="shared" si="288"/>
        <v/>
      </c>
      <c r="P478" s="47" t="str">
        <f>IF(AND($BA$7&gt;0,OutputOsiris!$A478&lt;&gt;"9999999"),VLOOKUP(OutputOsiris!A478,$AX$9:$BA$1008,4,FALSE),"")</f>
        <v/>
      </c>
      <c r="Q478" s="47" t="str">
        <f t="shared" si="289"/>
        <v/>
      </c>
      <c r="R478" s="47" t="str">
        <f>IF(AND($BF$7&gt;0,OutputOsiris!$A478&lt;&gt;"9999999"),VLOOKUP(OutputOsiris!A478,$BC$9:$BF$1008,4,FALSE),"")</f>
        <v/>
      </c>
      <c r="S478" s="47" t="str">
        <f t="shared" si="290"/>
        <v/>
      </c>
      <c r="T478" s="47" t="str">
        <f>IF(AND($BK$7&gt;0,OutputOsiris!$A478&lt;&gt;"9999999"),VLOOKUP(OutputOsiris!A478,$BH$9:$BK$1008,4,FALSE),"")</f>
        <v/>
      </c>
      <c r="U478" s="47" t="str">
        <f t="shared" si="291"/>
        <v/>
      </c>
      <c r="V478" s="47" t="str">
        <f>IF(AND($BP$7&gt;0,OutputOsiris!$A478&lt;&gt;"9999999"),VLOOKUP(OutputOsiris!A478,$BM$9:$BP$1008,4,FALSE),"")</f>
        <v/>
      </c>
      <c r="W478" s="47" t="str">
        <f t="shared" si="292"/>
        <v/>
      </c>
      <c r="X478" s="47" t="str">
        <f>IF(AND($BU$7&gt;0,OutputOsiris!$A478&lt;&gt;"9999999"),VLOOKUP(OutputOsiris!A478,$BR$9:$BU$1008,4,FALSE),"")</f>
        <v/>
      </c>
      <c r="Y478" s="47" t="str">
        <f t="shared" si="293"/>
        <v/>
      </c>
      <c r="Z478" s="47" t="str">
        <f>IF(AND($BZ$7&gt;0,OutputOsiris!$A478&lt;&gt;"9999999"),VLOOKUP(OutputOsiris!A478,$BW$9:$BZ$1008,4,FALSE),"")</f>
        <v/>
      </c>
      <c r="AA478" s="47" t="str">
        <f t="shared" si="294"/>
        <v/>
      </c>
      <c r="AB478" s="47">
        <f t="shared" si="295"/>
        <v>0</v>
      </c>
      <c r="AC478" s="47">
        <f t="shared" si="296"/>
        <v>0</v>
      </c>
      <c r="AD478" s="47" t="str">
        <f t="shared" si="297"/>
        <v/>
      </c>
      <c r="AE478" s="48" t="str">
        <f>IF(ISBLANK(AF478),"",VLOOKUP(AD478,OutputOsiris!$A$9:$A$1008,1,FALSE))</f>
        <v/>
      </c>
      <c r="AF478" s="111"/>
      <c r="AG478" s="78"/>
      <c r="AH478" s="148" t="str">
        <f t="shared" si="271"/>
        <v/>
      </c>
      <c r="AI478" s="47" t="str">
        <f t="shared" si="298"/>
        <v/>
      </c>
      <c r="AJ478" s="48" t="str">
        <f>IF(ISBLANK(AK478),"",VLOOKUP(AI478,OutputOsiris!$A$9:$A$1008,1,FALSE))</f>
        <v/>
      </c>
      <c r="AK478" s="112"/>
      <c r="AL478" s="78"/>
      <c r="AM478" s="148" t="str">
        <f t="shared" si="272"/>
        <v/>
      </c>
      <c r="AN478" s="47" t="str">
        <f t="shared" si="299"/>
        <v/>
      </c>
      <c r="AO478" s="48" t="str">
        <f>IF(ISBLANK(AP478),"",VLOOKUP(AN478,OutputOsiris!$A$9:$A$1008,1,FALSE))</f>
        <v/>
      </c>
      <c r="AP478" s="111"/>
      <c r="AQ478" s="78"/>
      <c r="AR478" s="148" t="str">
        <f t="shared" si="273"/>
        <v/>
      </c>
      <c r="AS478" s="47" t="str">
        <f t="shared" si="300"/>
        <v/>
      </c>
      <c r="AT478" s="48" t="str">
        <f>IF(ISBLANK(AU478),"",VLOOKUP(AS478,OutputOsiris!$A$9:$A$1008,1,FALSE))</f>
        <v/>
      </c>
      <c r="AU478" s="111"/>
      <c r="AV478" s="78"/>
      <c r="AW478" s="148" t="str">
        <f t="shared" si="274"/>
        <v/>
      </c>
      <c r="AX478" s="47" t="str">
        <f t="shared" si="301"/>
        <v/>
      </c>
      <c r="AY478" s="48" t="str">
        <f>IF(ISBLANK(AZ478),"",VLOOKUP(AX478,OutputOsiris!$A$9:$A$1008,1,FALSE))</f>
        <v/>
      </c>
      <c r="AZ478" s="111"/>
      <c r="BA478" s="78"/>
      <c r="BB478" s="148" t="str">
        <f t="shared" si="275"/>
        <v/>
      </c>
      <c r="BC478" s="47" t="str">
        <f t="shared" si="302"/>
        <v/>
      </c>
      <c r="BD478" s="48" t="str">
        <f>IF(ISBLANK(BE478),"",VLOOKUP(BC478,OutputOsiris!$A$9:$A$1008,1,FALSE))</f>
        <v/>
      </c>
      <c r="BE478" s="111"/>
      <c r="BF478" s="78"/>
      <c r="BG478" s="148" t="str">
        <f t="shared" si="276"/>
        <v/>
      </c>
      <c r="BH478" s="47" t="str">
        <f t="shared" si="303"/>
        <v/>
      </c>
      <c r="BI478" s="48" t="str">
        <f>IF(ISBLANK(BJ478),"",VLOOKUP(BH478,OutputOsiris!$A$9:$A$1008,1,FALSE))</f>
        <v/>
      </c>
      <c r="BJ478" s="111"/>
      <c r="BK478" s="78"/>
      <c r="BL478" s="148" t="str">
        <f t="shared" si="277"/>
        <v/>
      </c>
      <c r="BM478" s="47" t="str">
        <f t="shared" si="304"/>
        <v/>
      </c>
      <c r="BN478" s="48" t="str">
        <f>IF(ISBLANK(BO478),"",VLOOKUP(BM478,OutputOsiris!$A$9:$A$1008,1,FALSE))</f>
        <v/>
      </c>
      <c r="BO478" s="111"/>
      <c r="BP478" s="78"/>
      <c r="BQ478" s="148" t="str">
        <f t="shared" si="278"/>
        <v/>
      </c>
      <c r="BR478" s="47" t="str">
        <f t="shared" si="305"/>
        <v/>
      </c>
      <c r="BS478" s="48" t="str">
        <f>IF(ISBLANK(BT478),"",VLOOKUP(BR478,OutputOsiris!$A$9:$A$1008,1,FALSE))</f>
        <v/>
      </c>
      <c r="BT478" s="111"/>
      <c r="BU478" s="78"/>
      <c r="BV478" s="148" t="str">
        <f t="shared" si="279"/>
        <v/>
      </c>
      <c r="BW478" s="47" t="str">
        <f t="shared" si="306"/>
        <v/>
      </c>
      <c r="BX478" s="48" t="str">
        <f>IF(ISBLANK(BY478),"",VLOOKUP(BW478,OutputOsiris!$A$9:$A$1008,1,FALSE))</f>
        <v/>
      </c>
      <c r="BY478" s="111"/>
      <c r="BZ478" s="78"/>
      <c r="CA478" s="148" t="str">
        <f t="shared" si="280"/>
        <v/>
      </c>
    </row>
    <row r="479" spans="1:79" x14ac:dyDescent="0.2">
      <c r="A479" s="47" t="str">
        <f>IF($H$1="Score",IF(OutputOsiris!A479&lt;&gt;"9999999",OutputOsiris!A479,""),"")</f>
        <v/>
      </c>
      <c r="B479" s="76" t="str">
        <f t="shared" si="281"/>
        <v/>
      </c>
      <c r="C479" s="143" t="str">
        <f t="shared" si="282"/>
        <v/>
      </c>
      <c r="D479" s="47" t="str">
        <f>IF($H$1="Cijfer",IF(OutputOsiris!A479&lt;&gt;"9999999",OutputOsiris!A479,""),"")</f>
        <v/>
      </c>
      <c r="E479" s="76" t="str">
        <f t="shared" si="283"/>
        <v/>
      </c>
      <c r="F479" s="143" t="str">
        <f t="shared" si="284"/>
        <v/>
      </c>
      <c r="G479" s="47" t="str">
        <f>IF(ISBLANK(OutputOsiris!B479),"",OutputOsiris!B479)</f>
        <v/>
      </c>
      <c r="H479" s="47">
        <f>IF(AND($AG$7&gt;0,OutputOsiris!$A479&lt;&gt;"9999999"),VLOOKUP(OutputOsiris!A479,$AD$9:$AG$1008,4,FALSE),"")</f>
        <v>0</v>
      </c>
      <c r="I479" s="47">
        <f t="shared" si="285"/>
        <v>0</v>
      </c>
      <c r="J479" s="47">
        <f>IF(AND($AL$7&gt;0,OutputOsiris!$A479&lt;&gt;"9999999"),VLOOKUP(OutputOsiris!A479,$AI$9:$AL$1008,4,FALSE),"")</f>
        <v>0</v>
      </c>
      <c r="K479" s="47">
        <f t="shared" si="286"/>
        <v>0</v>
      </c>
      <c r="L479" s="47" t="str">
        <f>IF(AND($AQ$7&gt;0,OutputOsiris!$A479&lt;&gt;"9999999"),VLOOKUP(OutputOsiris!A479,$AN$9:$AQ$1008,4,FALSE),"")</f>
        <v/>
      </c>
      <c r="M479" s="47" t="str">
        <f t="shared" si="287"/>
        <v/>
      </c>
      <c r="N479" s="47" t="str">
        <f>IF(AND($AV$7&gt;0,OutputOsiris!$A479&lt;&gt;"9999999"),VLOOKUP(OutputOsiris!A479,$AS$9:$AV$1008,4,FALSE),"")</f>
        <v/>
      </c>
      <c r="O479" s="47" t="str">
        <f t="shared" si="288"/>
        <v/>
      </c>
      <c r="P479" s="47" t="str">
        <f>IF(AND($BA$7&gt;0,OutputOsiris!$A479&lt;&gt;"9999999"),VLOOKUP(OutputOsiris!A479,$AX$9:$BA$1008,4,FALSE),"")</f>
        <v/>
      </c>
      <c r="Q479" s="47" t="str">
        <f t="shared" si="289"/>
        <v/>
      </c>
      <c r="R479" s="47" t="str">
        <f>IF(AND($BF$7&gt;0,OutputOsiris!$A479&lt;&gt;"9999999"),VLOOKUP(OutputOsiris!A479,$BC$9:$BF$1008,4,FALSE),"")</f>
        <v/>
      </c>
      <c r="S479" s="47" t="str">
        <f t="shared" si="290"/>
        <v/>
      </c>
      <c r="T479" s="47" t="str">
        <f>IF(AND($BK$7&gt;0,OutputOsiris!$A479&lt;&gt;"9999999"),VLOOKUP(OutputOsiris!A479,$BH$9:$BK$1008,4,FALSE),"")</f>
        <v/>
      </c>
      <c r="U479" s="47" t="str">
        <f t="shared" si="291"/>
        <v/>
      </c>
      <c r="V479" s="47" t="str">
        <f>IF(AND($BP$7&gt;0,OutputOsiris!$A479&lt;&gt;"9999999"),VLOOKUP(OutputOsiris!A479,$BM$9:$BP$1008,4,FALSE),"")</f>
        <v/>
      </c>
      <c r="W479" s="47" t="str">
        <f t="shared" si="292"/>
        <v/>
      </c>
      <c r="X479" s="47" t="str">
        <f>IF(AND($BU$7&gt;0,OutputOsiris!$A479&lt;&gt;"9999999"),VLOOKUP(OutputOsiris!A479,$BR$9:$BU$1008,4,FALSE),"")</f>
        <v/>
      </c>
      <c r="Y479" s="47" t="str">
        <f t="shared" si="293"/>
        <v/>
      </c>
      <c r="Z479" s="47" t="str">
        <f>IF(AND($BZ$7&gt;0,OutputOsiris!$A479&lt;&gt;"9999999"),VLOOKUP(OutputOsiris!A479,$BW$9:$BZ$1008,4,FALSE),"")</f>
        <v/>
      </c>
      <c r="AA479" s="47" t="str">
        <f t="shared" si="294"/>
        <v/>
      </c>
      <c r="AB479" s="47">
        <f t="shared" si="295"/>
        <v>0</v>
      </c>
      <c r="AC479" s="47">
        <f t="shared" si="296"/>
        <v>0</v>
      </c>
      <c r="AD479" s="47" t="str">
        <f t="shared" si="297"/>
        <v/>
      </c>
      <c r="AE479" s="48" t="str">
        <f>IF(ISBLANK(AF479),"",VLOOKUP(AD479,OutputOsiris!$A$9:$A$1008,1,FALSE))</f>
        <v/>
      </c>
      <c r="AF479" s="111"/>
      <c r="AG479" s="78"/>
      <c r="AH479" s="148" t="str">
        <f t="shared" si="271"/>
        <v/>
      </c>
      <c r="AI479" s="47" t="str">
        <f t="shared" si="298"/>
        <v/>
      </c>
      <c r="AJ479" s="48" t="str">
        <f>IF(ISBLANK(AK479),"",VLOOKUP(AI479,OutputOsiris!$A$9:$A$1008,1,FALSE))</f>
        <v/>
      </c>
      <c r="AK479" s="112"/>
      <c r="AL479" s="78"/>
      <c r="AM479" s="148" t="str">
        <f t="shared" si="272"/>
        <v/>
      </c>
      <c r="AN479" s="47" t="str">
        <f t="shared" si="299"/>
        <v/>
      </c>
      <c r="AO479" s="48" t="str">
        <f>IF(ISBLANK(AP479),"",VLOOKUP(AN479,OutputOsiris!$A$9:$A$1008,1,FALSE))</f>
        <v/>
      </c>
      <c r="AP479" s="111"/>
      <c r="AQ479" s="78"/>
      <c r="AR479" s="148" t="str">
        <f t="shared" si="273"/>
        <v/>
      </c>
      <c r="AS479" s="47" t="str">
        <f t="shared" si="300"/>
        <v/>
      </c>
      <c r="AT479" s="48" t="str">
        <f>IF(ISBLANK(AU479),"",VLOOKUP(AS479,OutputOsiris!$A$9:$A$1008,1,FALSE))</f>
        <v/>
      </c>
      <c r="AU479" s="111"/>
      <c r="AV479" s="78"/>
      <c r="AW479" s="148" t="str">
        <f t="shared" si="274"/>
        <v/>
      </c>
      <c r="AX479" s="47" t="str">
        <f t="shared" si="301"/>
        <v/>
      </c>
      <c r="AY479" s="48" t="str">
        <f>IF(ISBLANK(AZ479),"",VLOOKUP(AX479,OutputOsiris!$A$9:$A$1008,1,FALSE))</f>
        <v/>
      </c>
      <c r="AZ479" s="111"/>
      <c r="BA479" s="78"/>
      <c r="BB479" s="148" t="str">
        <f t="shared" si="275"/>
        <v/>
      </c>
      <c r="BC479" s="47" t="str">
        <f t="shared" si="302"/>
        <v/>
      </c>
      <c r="BD479" s="48" t="str">
        <f>IF(ISBLANK(BE479),"",VLOOKUP(BC479,OutputOsiris!$A$9:$A$1008,1,FALSE))</f>
        <v/>
      </c>
      <c r="BE479" s="111"/>
      <c r="BF479" s="78"/>
      <c r="BG479" s="148" t="str">
        <f t="shared" si="276"/>
        <v/>
      </c>
      <c r="BH479" s="47" t="str">
        <f t="shared" si="303"/>
        <v/>
      </c>
      <c r="BI479" s="48" t="str">
        <f>IF(ISBLANK(BJ479),"",VLOOKUP(BH479,OutputOsiris!$A$9:$A$1008,1,FALSE))</f>
        <v/>
      </c>
      <c r="BJ479" s="111"/>
      <c r="BK479" s="78"/>
      <c r="BL479" s="148" t="str">
        <f t="shared" si="277"/>
        <v/>
      </c>
      <c r="BM479" s="47" t="str">
        <f t="shared" si="304"/>
        <v/>
      </c>
      <c r="BN479" s="48" t="str">
        <f>IF(ISBLANK(BO479),"",VLOOKUP(BM479,OutputOsiris!$A$9:$A$1008,1,FALSE))</f>
        <v/>
      </c>
      <c r="BO479" s="111"/>
      <c r="BP479" s="78"/>
      <c r="BQ479" s="148" t="str">
        <f t="shared" si="278"/>
        <v/>
      </c>
      <c r="BR479" s="47" t="str">
        <f t="shared" si="305"/>
        <v/>
      </c>
      <c r="BS479" s="48" t="str">
        <f>IF(ISBLANK(BT479),"",VLOOKUP(BR479,OutputOsiris!$A$9:$A$1008,1,FALSE))</f>
        <v/>
      </c>
      <c r="BT479" s="111"/>
      <c r="BU479" s="78"/>
      <c r="BV479" s="148" t="str">
        <f t="shared" si="279"/>
        <v/>
      </c>
      <c r="BW479" s="47" t="str">
        <f t="shared" si="306"/>
        <v/>
      </c>
      <c r="BX479" s="48" t="str">
        <f>IF(ISBLANK(BY479),"",VLOOKUP(BW479,OutputOsiris!$A$9:$A$1008,1,FALSE))</f>
        <v/>
      </c>
      <c r="BY479" s="111"/>
      <c r="BZ479" s="78"/>
      <c r="CA479" s="148" t="str">
        <f t="shared" si="280"/>
        <v/>
      </c>
    </row>
    <row r="480" spans="1:79" x14ac:dyDescent="0.2">
      <c r="A480" s="47" t="str">
        <f>IF($H$1="Score",IF(OutputOsiris!A480&lt;&gt;"9999999",OutputOsiris!A480,""),"")</f>
        <v/>
      </c>
      <c r="B480" s="76" t="str">
        <f t="shared" si="281"/>
        <v/>
      </c>
      <c r="C480" s="143" t="str">
        <f t="shared" si="282"/>
        <v/>
      </c>
      <c r="D480" s="47" t="str">
        <f>IF($H$1="Cijfer",IF(OutputOsiris!A480&lt;&gt;"9999999",OutputOsiris!A480,""),"")</f>
        <v/>
      </c>
      <c r="E480" s="76" t="str">
        <f t="shared" si="283"/>
        <v/>
      </c>
      <c r="F480" s="143" t="str">
        <f t="shared" si="284"/>
        <v/>
      </c>
      <c r="G480" s="47" t="str">
        <f>IF(ISBLANK(OutputOsiris!B480),"",OutputOsiris!B480)</f>
        <v/>
      </c>
      <c r="H480" s="47">
        <f>IF(AND($AG$7&gt;0,OutputOsiris!$A480&lt;&gt;"9999999"),VLOOKUP(OutputOsiris!A480,$AD$9:$AG$1008,4,FALSE),"")</f>
        <v>0</v>
      </c>
      <c r="I480" s="47">
        <f t="shared" si="285"/>
        <v>0</v>
      </c>
      <c r="J480" s="47">
        <f>IF(AND($AL$7&gt;0,OutputOsiris!$A480&lt;&gt;"9999999"),VLOOKUP(OutputOsiris!A480,$AI$9:$AL$1008,4,FALSE),"")</f>
        <v>0</v>
      </c>
      <c r="K480" s="47">
        <f t="shared" si="286"/>
        <v>0</v>
      </c>
      <c r="L480" s="47" t="str">
        <f>IF(AND($AQ$7&gt;0,OutputOsiris!$A480&lt;&gt;"9999999"),VLOOKUP(OutputOsiris!A480,$AN$9:$AQ$1008,4,FALSE),"")</f>
        <v/>
      </c>
      <c r="M480" s="47" t="str">
        <f t="shared" si="287"/>
        <v/>
      </c>
      <c r="N480" s="47" t="str">
        <f>IF(AND($AV$7&gt;0,OutputOsiris!$A480&lt;&gt;"9999999"),VLOOKUP(OutputOsiris!A480,$AS$9:$AV$1008,4,FALSE),"")</f>
        <v/>
      </c>
      <c r="O480" s="47" t="str">
        <f t="shared" si="288"/>
        <v/>
      </c>
      <c r="P480" s="47" t="str">
        <f>IF(AND($BA$7&gt;0,OutputOsiris!$A480&lt;&gt;"9999999"),VLOOKUP(OutputOsiris!A480,$AX$9:$BA$1008,4,FALSE),"")</f>
        <v/>
      </c>
      <c r="Q480" s="47" t="str">
        <f t="shared" si="289"/>
        <v/>
      </c>
      <c r="R480" s="47" t="str">
        <f>IF(AND($BF$7&gt;0,OutputOsiris!$A480&lt;&gt;"9999999"),VLOOKUP(OutputOsiris!A480,$BC$9:$BF$1008,4,FALSE),"")</f>
        <v/>
      </c>
      <c r="S480" s="47" t="str">
        <f t="shared" si="290"/>
        <v/>
      </c>
      <c r="T480" s="47" t="str">
        <f>IF(AND($BK$7&gt;0,OutputOsiris!$A480&lt;&gt;"9999999"),VLOOKUP(OutputOsiris!A480,$BH$9:$BK$1008,4,FALSE),"")</f>
        <v/>
      </c>
      <c r="U480" s="47" t="str">
        <f t="shared" si="291"/>
        <v/>
      </c>
      <c r="V480" s="47" t="str">
        <f>IF(AND($BP$7&gt;0,OutputOsiris!$A480&lt;&gt;"9999999"),VLOOKUP(OutputOsiris!A480,$BM$9:$BP$1008,4,FALSE),"")</f>
        <v/>
      </c>
      <c r="W480" s="47" t="str">
        <f t="shared" si="292"/>
        <v/>
      </c>
      <c r="X480" s="47" t="str">
        <f>IF(AND($BU$7&gt;0,OutputOsiris!$A480&lt;&gt;"9999999"),VLOOKUP(OutputOsiris!A480,$BR$9:$BU$1008,4,FALSE),"")</f>
        <v/>
      </c>
      <c r="Y480" s="47" t="str">
        <f t="shared" si="293"/>
        <v/>
      </c>
      <c r="Z480" s="47" t="str">
        <f>IF(AND($BZ$7&gt;0,OutputOsiris!$A480&lt;&gt;"9999999"),VLOOKUP(OutputOsiris!A480,$BW$9:$BZ$1008,4,FALSE),"")</f>
        <v/>
      </c>
      <c r="AA480" s="47" t="str">
        <f t="shared" si="294"/>
        <v/>
      </c>
      <c r="AB480" s="47">
        <f t="shared" si="295"/>
        <v>0</v>
      </c>
      <c r="AC480" s="47">
        <f t="shared" si="296"/>
        <v>0</v>
      </c>
      <c r="AD480" s="47" t="str">
        <f t="shared" si="297"/>
        <v/>
      </c>
      <c r="AE480" s="48" t="str">
        <f>IF(ISBLANK(AF480),"",VLOOKUP(AD480,OutputOsiris!$A$9:$A$1008,1,FALSE))</f>
        <v/>
      </c>
      <c r="AF480" s="111"/>
      <c r="AG480" s="78"/>
      <c r="AH480" s="148" t="str">
        <f t="shared" si="271"/>
        <v/>
      </c>
      <c r="AI480" s="47" t="str">
        <f t="shared" si="298"/>
        <v/>
      </c>
      <c r="AJ480" s="48" t="str">
        <f>IF(ISBLANK(AK480),"",VLOOKUP(AI480,OutputOsiris!$A$9:$A$1008,1,FALSE))</f>
        <v/>
      </c>
      <c r="AK480" s="112"/>
      <c r="AL480" s="78"/>
      <c r="AM480" s="148" t="str">
        <f t="shared" si="272"/>
        <v/>
      </c>
      <c r="AN480" s="47" t="str">
        <f t="shared" si="299"/>
        <v/>
      </c>
      <c r="AO480" s="48" t="str">
        <f>IF(ISBLANK(AP480),"",VLOOKUP(AN480,OutputOsiris!$A$9:$A$1008,1,FALSE))</f>
        <v/>
      </c>
      <c r="AP480" s="111"/>
      <c r="AQ480" s="78"/>
      <c r="AR480" s="148" t="str">
        <f t="shared" si="273"/>
        <v/>
      </c>
      <c r="AS480" s="47" t="str">
        <f t="shared" si="300"/>
        <v/>
      </c>
      <c r="AT480" s="48" t="str">
        <f>IF(ISBLANK(AU480),"",VLOOKUP(AS480,OutputOsiris!$A$9:$A$1008,1,FALSE))</f>
        <v/>
      </c>
      <c r="AU480" s="111"/>
      <c r="AV480" s="78"/>
      <c r="AW480" s="148" t="str">
        <f t="shared" si="274"/>
        <v/>
      </c>
      <c r="AX480" s="47" t="str">
        <f t="shared" si="301"/>
        <v/>
      </c>
      <c r="AY480" s="48" t="str">
        <f>IF(ISBLANK(AZ480),"",VLOOKUP(AX480,OutputOsiris!$A$9:$A$1008,1,FALSE))</f>
        <v/>
      </c>
      <c r="AZ480" s="111"/>
      <c r="BA480" s="78"/>
      <c r="BB480" s="148" t="str">
        <f t="shared" si="275"/>
        <v/>
      </c>
      <c r="BC480" s="47" t="str">
        <f t="shared" si="302"/>
        <v/>
      </c>
      <c r="BD480" s="48" t="str">
        <f>IF(ISBLANK(BE480),"",VLOOKUP(BC480,OutputOsiris!$A$9:$A$1008,1,FALSE))</f>
        <v/>
      </c>
      <c r="BE480" s="111"/>
      <c r="BF480" s="78"/>
      <c r="BG480" s="148" t="str">
        <f t="shared" si="276"/>
        <v/>
      </c>
      <c r="BH480" s="47" t="str">
        <f t="shared" si="303"/>
        <v/>
      </c>
      <c r="BI480" s="48" t="str">
        <f>IF(ISBLANK(BJ480),"",VLOOKUP(BH480,OutputOsiris!$A$9:$A$1008,1,FALSE))</f>
        <v/>
      </c>
      <c r="BJ480" s="111"/>
      <c r="BK480" s="78"/>
      <c r="BL480" s="148" t="str">
        <f t="shared" si="277"/>
        <v/>
      </c>
      <c r="BM480" s="47" t="str">
        <f t="shared" si="304"/>
        <v/>
      </c>
      <c r="BN480" s="48" t="str">
        <f>IF(ISBLANK(BO480),"",VLOOKUP(BM480,OutputOsiris!$A$9:$A$1008,1,FALSE))</f>
        <v/>
      </c>
      <c r="BO480" s="111"/>
      <c r="BP480" s="78"/>
      <c r="BQ480" s="148" t="str">
        <f t="shared" si="278"/>
        <v/>
      </c>
      <c r="BR480" s="47" t="str">
        <f t="shared" si="305"/>
        <v/>
      </c>
      <c r="BS480" s="48" t="str">
        <f>IF(ISBLANK(BT480),"",VLOOKUP(BR480,OutputOsiris!$A$9:$A$1008,1,FALSE))</f>
        <v/>
      </c>
      <c r="BT480" s="111"/>
      <c r="BU480" s="78"/>
      <c r="BV480" s="148" t="str">
        <f t="shared" si="279"/>
        <v/>
      </c>
      <c r="BW480" s="47" t="str">
        <f t="shared" si="306"/>
        <v/>
      </c>
      <c r="BX480" s="48" t="str">
        <f>IF(ISBLANK(BY480),"",VLOOKUP(BW480,OutputOsiris!$A$9:$A$1008,1,FALSE))</f>
        <v/>
      </c>
      <c r="BY480" s="111"/>
      <c r="BZ480" s="78"/>
      <c r="CA480" s="148" t="str">
        <f t="shared" si="280"/>
        <v/>
      </c>
    </row>
    <row r="481" spans="1:79" x14ac:dyDescent="0.2">
      <c r="A481" s="47" t="str">
        <f>IF($H$1="Score",IF(OutputOsiris!A481&lt;&gt;"9999999",OutputOsiris!A481,""),"")</f>
        <v/>
      </c>
      <c r="B481" s="76" t="str">
        <f t="shared" si="281"/>
        <v/>
      </c>
      <c r="C481" s="143" t="str">
        <f t="shared" si="282"/>
        <v/>
      </c>
      <c r="D481" s="47" t="str">
        <f>IF($H$1="Cijfer",IF(OutputOsiris!A481&lt;&gt;"9999999",OutputOsiris!A481,""),"")</f>
        <v/>
      </c>
      <c r="E481" s="76" t="str">
        <f t="shared" si="283"/>
        <v/>
      </c>
      <c r="F481" s="143" t="str">
        <f t="shared" si="284"/>
        <v/>
      </c>
      <c r="G481" s="47" t="str">
        <f>IF(ISBLANK(OutputOsiris!B481),"",OutputOsiris!B481)</f>
        <v/>
      </c>
      <c r="H481" s="47">
        <f>IF(AND($AG$7&gt;0,OutputOsiris!$A481&lt;&gt;"9999999"),VLOOKUP(OutputOsiris!A481,$AD$9:$AG$1008,4,FALSE),"")</f>
        <v>0</v>
      </c>
      <c r="I481" s="47">
        <f t="shared" si="285"/>
        <v>0</v>
      </c>
      <c r="J481" s="47">
        <f>IF(AND($AL$7&gt;0,OutputOsiris!$A481&lt;&gt;"9999999"),VLOOKUP(OutputOsiris!A481,$AI$9:$AL$1008,4,FALSE),"")</f>
        <v>0</v>
      </c>
      <c r="K481" s="47">
        <f t="shared" si="286"/>
        <v>0</v>
      </c>
      <c r="L481" s="47" t="str">
        <f>IF(AND($AQ$7&gt;0,OutputOsiris!$A481&lt;&gt;"9999999"),VLOOKUP(OutputOsiris!A481,$AN$9:$AQ$1008,4,FALSE),"")</f>
        <v/>
      </c>
      <c r="M481" s="47" t="str">
        <f t="shared" si="287"/>
        <v/>
      </c>
      <c r="N481" s="47" t="str">
        <f>IF(AND($AV$7&gt;0,OutputOsiris!$A481&lt;&gt;"9999999"),VLOOKUP(OutputOsiris!A481,$AS$9:$AV$1008,4,FALSE),"")</f>
        <v/>
      </c>
      <c r="O481" s="47" t="str">
        <f t="shared" si="288"/>
        <v/>
      </c>
      <c r="P481" s="47" t="str">
        <f>IF(AND($BA$7&gt;0,OutputOsiris!$A481&lt;&gt;"9999999"),VLOOKUP(OutputOsiris!A481,$AX$9:$BA$1008,4,FALSE),"")</f>
        <v/>
      </c>
      <c r="Q481" s="47" t="str">
        <f t="shared" si="289"/>
        <v/>
      </c>
      <c r="R481" s="47" t="str">
        <f>IF(AND($BF$7&gt;0,OutputOsiris!$A481&lt;&gt;"9999999"),VLOOKUP(OutputOsiris!A481,$BC$9:$BF$1008,4,FALSE),"")</f>
        <v/>
      </c>
      <c r="S481" s="47" t="str">
        <f t="shared" si="290"/>
        <v/>
      </c>
      <c r="T481" s="47" t="str">
        <f>IF(AND($BK$7&gt;0,OutputOsiris!$A481&lt;&gt;"9999999"),VLOOKUP(OutputOsiris!A481,$BH$9:$BK$1008,4,FALSE),"")</f>
        <v/>
      </c>
      <c r="U481" s="47" t="str">
        <f t="shared" si="291"/>
        <v/>
      </c>
      <c r="V481" s="47" t="str">
        <f>IF(AND($BP$7&gt;0,OutputOsiris!$A481&lt;&gt;"9999999"),VLOOKUP(OutputOsiris!A481,$BM$9:$BP$1008,4,FALSE),"")</f>
        <v/>
      </c>
      <c r="W481" s="47" t="str">
        <f t="shared" si="292"/>
        <v/>
      </c>
      <c r="X481" s="47" t="str">
        <f>IF(AND($BU$7&gt;0,OutputOsiris!$A481&lt;&gt;"9999999"),VLOOKUP(OutputOsiris!A481,$BR$9:$BU$1008,4,FALSE),"")</f>
        <v/>
      </c>
      <c r="Y481" s="47" t="str">
        <f t="shared" si="293"/>
        <v/>
      </c>
      <c r="Z481" s="47" t="str">
        <f>IF(AND($BZ$7&gt;0,OutputOsiris!$A481&lt;&gt;"9999999"),VLOOKUP(OutputOsiris!A481,$BW$9:$BZ$1008,4,FALSE),"")</f>
        <v/>
      </c>
      <c r="AA481" s="47" t="str">
        <f t="shared" si="294"/>
        <v/>
      </c>
      <c r="AB481" s="47">
        <f t="shared" si="295"/>
        <v>0</v>
      </c>
      <c r="AC481" s="47">
        <f t="shared" si="296"/>
        <v>0</v>
      </c>
      <c r="AD481" s="47" t="str">
        <f t="shared" si="297"/>
        <v/>
      </c>
      <c r="AE481" s="48" t="str">
        <f>IF(ISBLANK(AF481),"",VLOOKUP(AD481,OutputOsiris!$A$9:$A$1008,1,FALSE))</f>
        <v/>
      </c>
      <c r="AF481" s="111"/>
      <c r="AG481" s="78"/>
      <c r="AH481" s="148" t="str">
        <f t="shared" si="271"/>
        <v/>
      </c>
      <c r="AI481" s="47" t="str">
        <f t="shared" si="298"/>
        <v/>
      </c>
      <c r="AJ481" s="48" t="str">
        <f>IF(ISBLANK(AK481),"",VLOOKUP(AI481,OutputOsiris!$A$9:$A$1008,1,FALSE))</f>
        <v/>
      </c>
      <c r="AK481" s="112"/>
      <c r="AL481" s="78"/>
      <c r="AM481" s="148" t="str">
        <f t="shared" si="272"/>
        <v/>
      </c>
      <c r="AN481" s="47" t="str">
        <f t="shared" si="299"/>
        <v/>
      </c>
      <c r="AO481" s="48" t="str">
        <f>IF(ISBLANK(AP481),"",VLOOKUP(AN481,OutputOsiris!$A$9:$A$1008,1,FALSE))</f>
        <v/>
      </c>
      <c r="AP481" s="111"/>
      <c r="AQ481" s="78"/>
      <c r="AR481" s="148" t="str">
        <f t="shared" si="273"/>
        <v/>
      </c>
      <c r="AS481" s="47" t="str">
        <f t="shared" si="300"/>
        <v/>
      </c>
      <c r="AT481" s="48" t="str">
        <f>IF(ISBLANK(AU481),"",VLOOKUP(AS481,OutputOsiris!$A$9:$A$1008,1,FALSE))</f>
        <v/>
      </c>
      <c r="AU481" s="111"/>
      <c r="AV481" s="78"/>
      <c r="AW481" s="148" t="str">
        <f t="shared" si="274"/>
        <v/>
      </c>
      <c r="AX481" s="47" t="str">
        <f t="shared" si="301"/>
        <v/>
      </c>
      <c r="AY481" s="48" t="str">
        <f>IF(ISBLANK(AZ481),"",VLOOKUP(AX481,OutputOsiris!$A$9:$A$1008,1,FALSE))</f>
        <v/>
      </c>
      <c r="AZ481" s="111"/>
      <c r="BA481" s="78"/>
      <c r="BB481" s="148" t="str">
        <f t="shared" si="275"/>
        <v/>
      </c>
      <c r="BC481" s="47" t="str">
        <f t="shared" si="302"/>
        <v/>
      </c>
      <c r="BD481" s="48" t="str">
        <f>IF(ISBLANK(BE481),"",VLOOKUP(BC481,OutputOsiris!$A$9:$A$1008,1,FALSE))</f>
        <v/>
      </c>
      <c r="BE481" s="111"/>
      <c r="BF481" s="78"/>
      <c r="BG481" s="148" t="str">
        <f t="shared" si="276"/>
        <v/>
      </c>
      <c r="BH481" s="47" t="str">
        <f t="shared" si="303"/>
        <v/>
      </c>
      <c r="BI481" s="48" t="str">
        <f>IF(ISBLANK(BJ481),"",VLOOKUP(BH481,OutputOsiris!$A$9:$A$1008,1,FALSE))</f>
        <v/>
      </c>
      <c r="BJ481" s="111"/>
      <c r="BK481" s="78"/>
      <c r="BL481" s="148" t="str">
        <f t="shared" si="277"/>
        <v/>
      </c>
      <c r="BM481" s="47" t="str">
        <f t="shared" si="304"/>
        <v/>
      </c>
      <c r="BN481" s="48" t="str">
        <f>IF(ISBLANK(BO481),"",VLOOKUP(BM481,OutputOsiris!$A$9:$A$1008,1,FALSE))</f>
        <v/>
      </c>
      <c r="BO481" s="111"/>
      <c r="BP481" s="78"/>
      <c r="BQ481" s="148" t="str">
        <f t="shared" si="278"/>
        <v/>
      </c>
      <c r="BR481" s="47" t="str">
        <f t="shared" si="305"/>
        <v/>
      </c>
      <c r="BS481" s="48" t="str">
        <f>IF(ISBLANK(BT481),"",VLOOKUP(BR481,OutputOsiris!$A$9:$A$1008,1,FALSE))</f>
        <v/>
      </c>
      <c r="BT481" s="111"/>
      <c r="BU481" s="78"/>
      <c r="BV481" s="148" t="str">
        <f t="shared" si="279"/>
        <v/>
      </c>
      <c r="BW481" s="47" t="str">
        <f t="shared" si="306"/>
        <v/>
      </c>
      <c r="BX481" s="48" t="str">
        <f>IF(ISBLANK(BY481),"",VLOOKUP(BW481,OutputOsiris!$A$9:$A$1008,1,FALSE))</f>
        <v/>
      </c>
      <c r="BY481" s="111"/>
      <c r="BZ481" s="78"/>
      <c r="CA481" s="148" t="str">
        <f t="shared" si="280"/>
        <v/>
      </c>
    </row>
    <row r="482" spans="1:79" x14ac:dyDescent="0.2">
      <c r="A482" s="47" t="str">
        <f>IF($H$1="Score",IF(OutputOsiris!A482&lt;&gt;"9999999",OutputOsiris!A482,""),"")</f>
        <v/>
      </c>
      <c r="B482" s="76" t="str">
        <f t="shared" si="281"/>
        <v/>
      </c>
      <c r="C482" s="143" t="str">
        <f t="shared" si="282"/>
        <v/>
      </c>
      <c r="D482" s="47" t="str">
        <f>IF($H$1="Cijfer",IF(OutputOsiris!A482&lt;&gt;"9999999",OutputOsiris!A482,""),"")</f>
        <v/>
      </c>
      <c r="E482" s="76" t="str">
        <f t="shared" si="283"/>
        <v/>
      </c>
      <c r="F482" s="143" t="str">
        <f t="shared" si="284"/>
        <v/>
      </c>
      <c r="G482" s="47" t="str">
        <f>IF(ISBLANK(OutputOsiris!B482),"",OutputOsiris!B482)</f>
        <v/>
      </c>
      <c r="H482" s="47">
        <f>IF(AND($AG$7&gt;0,OutputOsiris!$A482&lt;&gt;"9999999"),VLOOKUP(OutputOsiris!A482,$AD$9:$AG$1008,4,FALSE),"")</f>
        <v>0</v>
      </c>
      <c r="I482" s="47">
        <f t="shared" si="285"/>
        <v>0</v>
      </c>
      <c r="J482" s="47">
        <f>IF(AND($AL$7&gt;0,OutputOsiris!$A482&lt;&gt;"9999999"),VLOOKUP(OutputOsiris!A482,$AI$9:$AL$1008,4,FALSE),"")</f>
        <v>0</v>
      </c>
      <c r="K482" s="47">
        <f t="shared" si="286"/>
        <v>0</v>
      </c>
      <c r="L482" s="47" t="str">
        <f>IF(AND($AQ$7&gt;0,OutputOsiris!$A482&lt;&gt;"9999999"),VLOOKUP(OutputOsiris!A482,$AN$9:$AQ$1008,4,FALSE),"")</f>
        <v/>
      </c>
      <c r="M482" s="47" t="str">
        <f t="shared" si="287"/>
        <v/>
      </c>
      <c r="N482" s="47" t="str">
        <f>IF(AND($AV$7&gt;0,OutputOsiris!$A482&lt;&gt;"9999999"),VLOOKUP(OutputOsiris!A482,$AS$9:$AV$1008,4,FALSE),"")</f>
        <v/>
      </c>
      <c r="O482" s="47" t="str">
        <f t="shared" si="288"/>
        <v/>
      </c>
      <c r="P482" s="47" t="str">
        <f>IF(AND($BA$7&gt;0,OutputOsiris!$A482&lt;&gt;"9999999"),VLOOKUP(OutputOsiris!A482,$AX$9:$BA$1008,4,FALSE),"")</f>
        <v/>
      </c>
      <c r="Q482" s="47" t="str">
        <f t="shared" si="289"/>
        <v/>
      </c>
      <c r="R482" s="47" t="str">
        <f>IF(AND($BF$7&gt;0,OutputOsiris!$A482&lt;&gt;"9999999"),VLOOKUP(OutputOsiris!A482,$BC$9:$BF$1008,4,FALSE),"")</f>
        <v/>
      </c>
      <c r="S482" s="47" t="str">
        <f t="shared" si="290"/>
        <v/>
      </c>
      <c r="T482" s="47" t="str">
        <f>IF(AND($BK$7&gt;0,OutputOsiris!$A482&lt;&gt;"9999999"),VLOOKUP(OutputOsiris!A482,$BH$9:$BK$1008,4,FALSE),"")</f>
        <v/>
      </c>
      <c r="U482" s="47" t="str">
        <f t="shared" si="291"/>
        <v/>
      </c>
      <c r="V482" s="47" t="str">
        <f>IF(AND($BP$7&gt;0,OutputOsiris!$A482&lt;&gt;"9999999"),VLOOKUP(OutputOsiris!A482,$BM$9:$BP$1008,4,FALSE),"")</f>
        <v/>
      </c>
      <c r="W482" s="47" t="str">
        <f t="shared" si="292"/>
        <v/>
      </c>
      <c r="X482" s="47" t="str">
        <f>IF(AND($BU$7&gt;0,OutputOsiris!$A482&lt;&gt;"9999999"),VLOOKUP(OutputOsiris!A482,$BR$9:$BU$1008,4,FALSE),"")</f>
        <v/>
      </c>
      <c r="Y482" s="47" t="str">
        <f t="shared" si="293"/>
        <v/>
      </c>
      <c r="Z482" s="47" t="str">
        <f>IF(AND($BZ$7&gt;0,OutputOsiris!$A482&lt;&gt;"9999999"),VLOOKUP(OutputOsiris!A482,$BW$9:$BZ$1008,4,FALSE),"")</f>
        <v/>
      </c>
      <c r="AA482" s="47" t="str">
        <f t="shared" si="294"/>
        <v/>
      </c>
      <c r="AB482" s="47">
        <f t="shared" si="295"/>
        <v>0</v>
      </c>
      <c r="AC482" s="47">
        <f t="shared" si="296"/>
        <v>0</v>
      </c>
      <c r="AD482" s="47" t="str">
        <f t="shared" si="297"/>
        <v/>
      </c>
      <c r="AE482" s="48" t="str">
        <f>IF(ISBLANK(AF482),"",VLOOKUP(AD482,OutputOsiris!$A$9:$A$1008,1,FALSE))</f>
        <v/>
      </c>
      <c r="AF482" s="111"/>
      <c r="AG482" s="78"/>
      <c r="AH482" s="148" t="str">
        <f t="shared" si="271"/>
        <v/>
      </c>
      <c r="AI482" s="47" t="str">
        <f t="shared" si="298"/>
        <v/>
      </c>
      <c r="AJ482" s="48" t="str">
        <f>IF(ISBLANK(AK482),"",VLOOKUP(AI482,OutputOsiris!$A$9:$A$1008,1,FALSE))</f>
        <v/>
      </c>
      <c r="AK482" s="112"/>
      <c r="AL482" s="78"/>
      <c r="AM482" s="148" t="str">
        <f t="shared" si="272"/>
        <v/>
      </c>
      <c r="AN482" s="47" t="str">
        <f t="shared" si="299"/>
        <v/>
      </c>
      <c r="AO482" s="48" t="str">
        <f>IF(ISBLANK(AP482),"",VLOOKUP(AN482,OutputOsiris!$A$9:$A$1008,1,FALSE))</f>
        <v/>
      </c>
      <c r="AP482" s="111"/>
      <c r="AQ482" s="78"/>
      <c r="AR482" s="148" t="str">
        <f t="shared" si="273"/>
        <v/>
      </c>
      <c r="AS482" s="47" t="str">
        <f t="shared" si="300"/>
        <v/>
      </c>
      <c r="AT482" s="48" t="str">
        <f>IF(ISBLANK(AU482),"",VLOOKUP(AS482,OutputOsiris!$A$9:$A$1008,1,FALSE))</f>
        <v/>
      </c>
      <c r="AU482" s="111"/>
      <c r="AV482" s="78"/>
      <c r="AW482" s="148" t="str">
        <f t="shared" si="274"/>
        <v/>
      </c>
      <c r="AX482" s="47" t="str">
        <f t="shared" si="301"/>
        <v/>
      </c>
      <c r="AY482" s="48" t="str">
        <f>IF(ISBLANK(AZ482),"",VLOOKUP(AX482,OutputOsiris!$A$9:$A$1008,1,FALSE))</f>
        <v/>
      </c>
      <c r="AZ482" s="111"/>
      <c r="BA482" s="78"/>
      <c r="BB482" s="148" t="str">
        <f t="shared" si="275"/>
        <v/>
      </c>
      <c r="BC482" s="47" t="str">
        <f t="shared" si="302"/>
        <v/>
      </c>
      <c r="BD482" s="48" t="str">
        <f>IF(ISBLANK(BE482),"",VLOOKUP(BC482,OutputOsiris!$A$9:$A$1008,1,FALSE))</f>
        <v/>
      </c>
      <c r="BE482" s="111"/>
      <c r="BF482" s="78"/>
      <c r="BG482" s="148" t="str">
        <f t="shared" si="276"/>
        <v/>
      </c>
      <c r="BH482" s="47" t="str">
        <f t="shared" si="303"/>
        <v/>
      </c>
      <c r="BI482" s="48" t="str">
        <f>IF(ISBLANK(BJ482),"",VLOOKUP(BH482,OutputOsiris!$A$9:$A$1008,1,FALSE))</f>
        <v/>
      </c>
      <c r="BJ482" s="111"/>
      <c r="BK482" s="78"/>
      <c r="BL482" s="148" t="str">
        <f t="shared" si="277"/>
        <v/>
      </c>
      <c r="BM482" s="47" t="str">
        <f t="shared" si="304"/>
        <v/>
      </c>
      <c r="BN482" s="48" t="str">
        <f>IF(ISBLANK(BO482),"",VLOOKUP(BM482,OutputOsiris!$A$9:$A$1008,1,FALSE))</f>
        <v/>
      </c>
      <c r="BO482" s="111"/>
      <c r="BP482" s="78"/>
      <c r="BQ482" s="148" t="str">
        <f t="shared" si="278"/>
        <v/>
      </c>
      <c r="BR482" s="47" t="str">
        <f t="shared" si="305"/>
        <v/>
      </c>
      <c r="BS482" s="48" t="str">
        <f>IF(ISBLANK(BT482),"",VLOOKUP(BR482,OutputOsiris!$A$9:$A$1008,1,FALSE))</f>
        <v/>
      </c>
      <c r="BT482" s="111"/>
      <c r="BU482" s="78"/>
      <c r="BV482" s="148" t="str">
        <f t="shared" si="279"/>
        <v/>
      </c>
      <c r="BW482" s="47" t="str">
        <f t="shared" si="306"/>
        <v/>
      </c>
      <c r="BX482" s="48" t="str">
        <f>IF(ISBLANK(BY482),"",VLOOKUP(BW482,OutputOsiris!$A$9:$A$1008,1,FALSE))</f>
        <v/>
      </c>
      <c r="BY482" s="111"/>
      <c r="BZ482" s="78"/>
      <c r="CA482" s="148" t="str">
        <f t="shared" si="280"/>
        <v/>
      </c>
    </row>
    <row r="483" spans="1:79" x14ac:dyDescent="0.2">
      <c r="A483" s="47" t="str">
        <f>IF($H$1="Score",IF(OutputOsiris!A483&lt;&gt;"9999999",OutputOsiris!A483,""),"")</f>
        <v/>
      </c>
      <c r="B483" s="76" t="str">
        <f t="shared" si="281"/>
        <v/>
      </c>
      <c r="C483" s="143" t="str">
        <f t="shared" si="282"/>
        <v/>
      </c>
      <c r="D483" s="47" t="str">
        <f>IF($H$1="Cijfer",IF(OutputOsiris!A483&lt;&gt;"9999999",OutputOsiris!A483,""),"")</f>
        <v/>
      </c>
      <c r="E483" s="76" t="str">
        <f t="shared" si="283"/>
        <v/>
      </c>
      <c r="F483" s="143" t="str">
        <f t="shared" si="284"/>
        <v/>
      </c>
      <c r="G483" s="47" t="str">
        <f>IF(ISBLANK(OutputOsiris!B483),"",OutputOsiris!B483)</f>
        <v/>
      </c>
      <c r="H483" s="47">
        <f>IF(AND($AG$7&gt;0,OutputOsiris!$A483&lt;&gt;"9999999"),VLOOKUP(OutputOsiris!A483,$AD$9:$AG$1008,4,FALSE),"")</f>
        <v>0</v>
      </c>
      <c r="I483" s="47">
        <f t="shared" si="285"/>
        <v>0</v>
      </c>
      <c r="J483" s="47">
        <f>IF(AND($AL$7&gt;0,OutputOsiris!$A483&lt;&gt;"9999999"),VLOOKUP(OutputOsiris!A483,$AI$9:$AL$1008,4,FALSE),"")</f>
        <v>0</v>
      </c>
      <c r="K483" s="47">
        <f t="shared" si="286"/>
        <v>0</v>
      </c>
      <c r="L483" s="47" t="str">
        <f>IF(AND($AQ$7&gt;0,OutputOsiris!$A483&lt;&gt;"9999999"),VLOOKUP(OutputOsiris!A483,$AN$9:$AQ$1008,4,FALSE),"")</f>
        <v/>
      </c>
      <c r="M483" s="47" t="str">
        <f t="shared" si="287"/>
        <v/>
      </c>
      <c r="N483" s="47" t="str">
        <f>IF(AND($AV$7&gt;0,OutputOsiris!$A483&lt;&gt;"9999999"),VLOOKUP(OutputOsiris!A483,$AS$9:$AV$1008,4,FALSE),"")</f>
        <v/>
      </c>
      <c r="O483" s="47" t="str">
        <f t="shared" si="288"/>
        <v/>
      </c>
      <c r="P483" s="47" t="str">
        <f>IF(AND($BA$7&gt;0,OutputOsiris!$A483&lt;&gt;"9999999"),VLOOKUP(OutputOsiris!A483,$AX$9:$BA$1008,4,FALSE),"")</f>
        <v/>
      </c>
      <c r="Q483" s="47" t="str">
        <f t="shared" si="289"/>
        <v/>
      </c>
      <c r="R483" s="47" t="str">
        <f>IF(AND($BF$7&gt;0,OutputOsiris!$A483&lt;&gt;"9999999"),VLOOKUP(OutputOsiris!A483,$BC$9:$BF$1008,4,FALSE),"")</f>
        <v/>
      </c>
      <c r="S483" s="47" t="str">
        <f t="shared" si="290"/>
        <v/>
      </c>
      <c r="T483" s="47" t="str">
        <f>IF(AND($BK$7&gt;0,OutputOsiris!$A483&lt;&gt;"9999999"),VLOOKUP(OutputOsiris!A483,$BH$9:$BK$1008,4,FALSE),"")</f>
        <v/>
      </c>
      <c r="U483" s="47" t="str">
        <f t="shared" si="291"/>
        <v/>
      </c>
      <c r="V483" s="47" t="str">
        <f>IF(AND($BP$7&gt;0,OutputOsiris!$A483&lt;&gt;"9999999"),VLOOKUP(OutputOsiris!A483,$BM$9:$BP$1008,4,FALSE),"")</f>
        <v/>
      </c>
      <c r="W483" s="47" t="str">
        <f t="shared" si="292"/>
        <v/>
      </c>
      <c r="X483" s="47" t="str">
        <f>IF(AND($BU$7&gt;0,OutputOsiris!$A483&lt;&gt;"9999999"),VLOOKUP(OutputOsiris!A483,$BR$9:$BU$1008,4,FALSE),"")</f>
        <v/>
      </c>
      <c r="Y483" s="47" t="str">
        <f t="shared" si="293"/>
        <v/>
      </c>
      <c r="Z483" s="47" t="str">
        <f>IF(AND($BZ$7&gt;0,OutputOsiris!$A483&lt;&gt;"9999999"),VLOOKUP(OutputOsiris!A483,$BW$9:$BZ$1008,4,FALSE),"")</f>
        <v/>
      </c>
      <c r="AA483" s="47" t="str">
        <f t="shared" si="294"/>
        <v/>
      </c>
      <c r="AB483" s="47">
        <f t="shared" si="295"/>
        <v>0</v>
      </c>
      <c r="AC483" s="47">
        <f t="shared" si="296"/>
        <v>0</v>
      </c>
      <c r="AD483" s="47" t="str">
        <f t="shared" si="297"/>
        <v/>
      </c>
      <c r="AE483" s="48" t="str">
        <f>IF(ISBLANK(AF483),"",VLOOKUP(AD483,OutputOsiris!$A$9:$A$1008,1,FALSE))</f>
        <v/>
      </c>
      <c r="AF483" s="111"/>
      <c r="AG483" s="78"/>
      <c r="AH483" s="148" t="str">
        <f t="shared" si="271"/>
        <v/>
      </c>
      <c r="AI483" s="47" t="str">
        <f t="shared" si="298"/>
        <v/>
      </c>
      <c r="AJ483" s="48" t="str">
        <f>IF(ISBLANK(AK483),"",VLOOKUP(AI483,OutputOsiris!$A$9:$A$1008,1,FALSE))</f>
        <v/>
      </c>
      <c r="AK483" s="112"/>
      <c r="AL483" s="78"/>
      <c r="AM483" s="148" t="str">
        <f t="shared" si="272"/>
        <v/>
      </c>
      <c r="AN483" s="47" t="str">
        <f t="shared" si="299"/>
        <v/>
      </c>
      <c r="AO483" s="48" t="str">
        <f>IF(ISBLANK(AP483),"",VLOOKUP(AN483,OutputOsiris!$A$9:$A$1008,1,FALSE))</f>
        <v/>
      </c>
      <c r="AP483" s="111"/>
      <c r="AQ483" s="78"/>
      <c r="AR483" s="148" t="str">
        <f t="shared" si="273"/>
        <v/>
      </c>
      <c r="AS483" s="47" t="str">
        <f t="shared" si="300"/>
        <v/>
      </c>
      <c r="AT483" s="48" t="str">
        <f>IF(ISBLANK(AU483),"",VLOOKUP(AS483,OutputOsiris!$A$9:$A$1008,1,FALSE))</f>
        <v/>
      </c>
      <c r="AU483" s="111"/>
      <c r="AV483" s="78"/>
      <c r="AW483" s="148" t="str">
        <f t="shared" si="274"/>
        <v/>
      </c>
      <c r="AX483" s="47" t="str">
        <f t="shared" si="301"/>
        <v/>
      </c>
      <c r="AY483" s="48" t="str">
        <f>IF(ISBLANK(AZ483),"",VLOOKUP(AX483,OutputOsiris!$A$9:$A$1008,1,FALSE))</f>
        <v/>
      </c>
      <c r="AZ483" s="111"/>
      <c r="BA483" s="78"/>
      <c r="BB483" s="148" t="str">
        <f t="shared" si="275"/>
        <v/>
      </c>
      <c r="BC483" s="47" t="str">
        <f t="shared" si="302"/>
        <v/>
      </c>
      <c r="BD483" s="48" t="str">
        <f>IF(ISBLANK(BE483),"",VLOOKUP(BC483,OutputOsiris!$A$9:$A$1008,1,FALSE))</f>
        <v/>
      </c>
      <c r="BE483" s="111"/>
      <c r="BF483" s="78"/>
      <c r="BG483" s="148" t="str">
        <f t="shared" si="276"/>
        <v/>
      </c>
      <c r="BH483" s="47" t="str">
        <f t="shared" si="303"/>
        <v/>
      </c>
      <c r="BI483" s="48" t="str">
        <f>IF(ISBLANK(BJ483),"",VLOOKUP(BH483,OutputOsiris!$A$9:$A$1008,1,FALSE))</f>
        <v/>
      </c>
      <c r="BJ483" s="111"/>
      <c r="BK483" s="78"/>
      <c r="BL483" s="148" t="str">
        <f t="shared" si="277"/>
        <v/>
      </c>
      <c r="BM483" s="47" t="str">
        <f t="shared" si="304"/>
        <v/>
      </c>
      <c r="BN483" s="48" t="str">
        <f>IF(ISBLANK(BO483),"",VLOOKUP(BM483,OutputOsiris!$A$9:$A$1008,1,FALSE))</f>
        <v/>
      </c>
      <c r="BO483" s="111"/>
      <c r="BP483" s="78"/>
      <c r="BQ483" s="148" t="str">
        <f t="shared" si="278"/>
        <v/>
      </c>
      <c r="BR483" s="47" t="str">
        <f t="shared" si="305"/>
        <v/>
      </c>
      <c r="BS483" s="48" t="str">
        <f>IF(ISBLANK(BT483),"",VLOOKUP(BR483,OutputOsiris!$A$9:$A$1008,1,FALSE))</f>
        <v/>
      </c>
      <c r="BT483" s="111"/>
      <c r="BU483" s="78"/>
      <c r="BV483" s="148" t="str">
        <f t="shared" si="279"/>
        <v/>
      </c>
      <c r="BW483" s="47" t="str">
        <f t="shared" si="306"/>
        <v/>
      </c>
      <c r="BX483" s="48" t="str">
        <f>IF(ISBLANK(BY483),"",VLOOKUP(BW483,OutputOsiris!$A$9:$A$1008,1,FALSE))</f>
        <v/>
      </c>
      <c r="BY483" s="111"/>
      <c r="BZ483" s="78"/>
      <c r="CA483" s="148" t="str">
        <f t="shared" si="280"/>
        <v/>
      </c>
    </row>
    <row r="484" spans="1:79" x14ac:dyDescent="0.2">
      <c r="A484" s="47" t="str">
        <f>IF($H$1="Score",IF(OutputOsiris!A484&lt;&gt;"9999999",OutputOsiris!A484,""),"")</f>
        <v/>
      </c>
      <c r="B484" s="76" t="str">
        <f t="shared" si="281"/>
        <v/>
      </c>
      <c r="C484" s="143" t="str">
        <f t="shared" si="282"/>
        <v/>
      </c>
      <c r="D484" s="47" t="str">
        <f>IF($H$1="Cijfer",IF(OutputOsiris!A484&lt;&gt;"9999999",OutputOsiris!A484,""),"")</f>
        <v/>
      </c>
      <c r="E484" s="76" t="str">
        <f t="shared" si="283"/>
        <v/>
      </c>
      <c r="F484" s="143" t="str">
        <f t="shared" si="284"/>
        <v/>
      </c>
      <c r="G484" s="47" t="str">
        <f>IF(ISBLANK(OutputOsiris!B484),"",OutputOsiris!B484)</f>
        <v/>
      </c>
      <c r="H484" s="47">
        <f>IF(AND($AG$7&gt;0,OutputOsiris!$A484&lt;&gt;"9999999"),VLOOKUP(OutputOsiris!A484,$AD$9:$AG$1008,4,FALSE),"")</f>
        <v>0</v>
      </c>
      <c r="I484" s="47">
        <f t="shared" si="285"/>
        <v>0</v>
      </c>
      <c r="J484" s="47">
        <f>IF(AND($AL$7&gt;0,OutputOsiris!$A484&lt;&gt;"9999999"),VLOOKUP(OutputOsiris!A484,$AI$9:$AL$1008,4,FALSE),"")</f>
        <v>0</v>
      </c>
      <c r="K484" s="47">
        <f t="shared" si="286"/>
        <v>0</v>
      </c>
      <c r="L484" s="47" t="str">
        <f>IF(AND($AQ$7&gt;0,OutputOsiris!$A484&lt;&gt;"9999999"),VLOOKUP(OutputOsiris!A484,$AN$9:$AQ$1008,4,FALSE),"")</f>
        <v/>
      </c>
      <c r="M484" s="47" t="str">
        <f t="shared" si="287"/>
        <v/>
      </c>
      <c r="N484" s="47" t="str">
        <f>IF(AND($AV$7&gt;0,OutputOsiris!$A484&lt;&gt;"9999999"),VLOOKUP(OutputOsiris!A484,$AS$9:$AV$1008,4,FALSE),"")</f>
        <v/>
      </c>
      <c r="O484" s="47" t="str">
        <f t="shared" si="288"/>
        <v/>
      </c>
      <c r="P484" s="47" t="str">
        <f>IF(AND($BA$7&gt;0,OutputOsiris!$A484&lt;&gt;"9999999"),VLOOKUP(OutputOsiris!A484,$AX$9:$BA$1008,4,FALSE),"")</f>
        <v/>
      </c>
      <c r="Q484" s="47" t="str">
        <f t="shared" si="289"/>
        <v/>
      </c>
      <c r="R484" s="47" t="str">
        <f>IF(AND($BF$7&gt;0,OutputOsiris!$A484&lt;&gt;"9999999"),VLOOKUP(OutputOsiris!A484,$BC$9:$BF$1008,4,FALSE),"")</f>
        <v/>
      </c>
      <c r="S484" s="47" t="str">
        <f t="shared" si="290"/>
        <v/>
      </c>
      <c r="T484" s="47" t="str">
        <f>IF(AND($BK$7&gt;0,OutputOsiris!$A484&lt;&gt;"9999999"),VLOOKUP(OutputOsiris!A484,$BH$9:$BK$1008,4,FALSE),"")</f>
        <v/>
      </c>
      <c r="U484" s="47" t="str">
        <f t="shared" si="291"/>
        <v/>
      </c>
      <c r="V484" s="47" t="str">
        <f>IF(AND($BP$7&gt;0,OutputOsiris!$A484&lt;&gt;"9999999"),VLOOKUP(OutputOsiris!A484,$BM$9:$BP$1008,4,FALSE),"")</f>
        <v/>
      </c>
      <c r="W484" s="47" t="str">
        <f t="shared" si="292"/>
        <v/>
      </c>
      <c r="X484" s="47" t="str">
        <f>IF(AND($BU$7&gt;0,OutputOsiris!$A484&lt;&gt;"9999999"),VLOOKUP(OutputOsiris!A484,$BR$9:$BU$1008,4,FALSE),"")</f>
        <v/>
      </c>
      <c r="Y484" s="47" t="str">
        <f t="shared" si="293"/>
        <v/>
      </c>
      <c r="Z484" s="47" t="str">
        <f>IF(AND($BZ$7&gt;0,OutputOsiris!$A484&lt;&gt;"9999999"),VLOOKUP(OutputOsiris!A484,$BW$9:$BZ$1008,4,FALSE),"")</f>
        <v/>
      </c>
      <c r="AA484" s="47" t="str">
        <f t="shared" si="294"/>
        <v/>
      </c>
      <c r="AB484" s="47">
        <f t="shared" si="295"/>
        <v>0</v>
      </c>
      <c r="AC484" s="47">
        <f t="shared" si="296"/>
        <v>0</v>
      </c>
      <c r="AD484" s="47" t="str">
        <f t="shared" si="297"/>
        <v/>
      </c>
      <c r="AE484" s="48" t="str">
        <f>IF(ISBLANK(AF484),"",VLOOKUP(AD484,OutputOsiris!$A$9:$A$1008,1,FALSE))</f>
        <v/>
      </c>
      <c r="AF484" s="111"/>
      <c r="AG484" s="78"/>
      <c r="AH484" s="148" t="str">
        <f t="shared" si="271"/>
        <v/>
      </c>
      <c r="AI484" s="47" t="str">
        <f t="shared" si="298"/>
        <v/>
      </c>
      <c r="AJ484" s="48" t="str">
        <f>IF(ISBLANK(AK484),"",VLOOKUP(AI484,OutputOsiris!$A$9:$A$1008,1,FALSE))</f>
        <v/>
      </c>
      <c r="AK484" s="112"/>
      <c r="AL484" s="78"/>
      <c r="AM484" s="148" t="str">
        <f t="shared" si="272"/>
        <v/>
      </c>
      <c r="AN484" s="47" t="str">
        <f t="shared" si="299"/>
        <v/>
      </c>
      <c r="AO484" s="48" t="str">
        <f>IF(ISBLANK(AP484),"",VLOOKUP(AN484,OutputOsiris!$A$9:$A$1008,1,FALSE))</f>
        <v/>
      </c>
      <c r="AP484" s="111"/>
      <c r="AQ484" s="78"/>
      <c r="AR484" s="148" t="str">
        <f t="shared" si="273"/>
        <v/>
      </c>
      <c r="AS484" s="47" t="str">
        <f t="shared" si="300"/>
        <v/>
      </c>
      <c r="AT484" s="48" t="str">
        <f>IF(ISBLANK(AU484),"",VLOOKUP(AS484,OutputOsiris!$A$9:$A$1008,1,FALSE))</f>
        <v/>
      </c>
      <c r="AU484" s="111"/>
      <c r="AV484" s="78"/>
      <c r="AW484" s="148" t="str">
        <f t="shared" si="274"/>
        <v/>
      </c>
      <c r="AX484" s="47" t="str">
        <f t="shared" si="301"/>
        <v/>
      </c>
      <c r="AY484" s="48" t="str">
        <f>IF(ISBLANK(AZ484),"",VLOOKUP(AX484,OutputOsiris!$A$9:$A$1008,1,FALSE))</f>
        <v/>
      </c>
      <c r="AZ484" s="111"/>
      <c r="BA484" s="78"/>
      <c r="BB484" s="148" t="str">
        <f t="shared" si="275"/>
        <v/>
      </c>
      <c r="BC484" s="47" t="str">
        <f t="shared" si="302"/>
        <v/>
      </c>
      <c r="BD484" s="48" t="str">
        <f>IF(ISBLANK(BE484),"",VLOOKUP(BC484,OutputOsiris!$A$9:$A$1008,1,FALSE))</f>
        <v/>
      </c>
      <c r="BE484" s="111"/>
      <c r="BF484" s="78"/>
      <c r="BG484" s="148" t="str">
        <f t="shared" si="276"/>
        <v/>
      </c>
      <c r="BH484" s="47" t="str">
        <f t="shared" si="303"/>
        <v/>
      </c>
      <c r="BI484" s="48" t="str">
        <f>IF(ISBLANK(BJ484),"",VLOOKUP(BH484,OutputOsiris!$A$9:$A$1008,1,FALSE))</f>
        <v/>
      </c>
      <c r="BJ484" s="111"/>
      <c r="BK484" s="78"/>
      <c r="BL484" s="148" t="str">
        <f t="shared" si="277"/>
        <v/>
      </c>
      <c r="BM484" s="47" t="str">
        <f t="shared" si="304"/>
        <v/>
      </c>
      <c r="BN484" s="48" t="str">
        <f>IF(ISBLANK(BO484),"",VLOOKUP(BM484,OutputOsiris!$A$9:$A$1008,1,FALSE))</f>
        <v/>
      </c>
      <c r="BO484" s="111"/>
      <c r="BP484" s="78"/>
      <c r="BQ484" s="148" t="str">
        <f t="shared" si="278"/>
        <v/>
      </c>
      <c r="BR484" s="47" t="str">
        <f t="shared" si="305"/>
        <v/>
      </c>
      <c r="BS484" s="48" t="str">
        <f>IF(ISBLANK(BT484),"",VLOOKUP(BR484,OutputOsiris!$A$9:$A$1008,1,FALSE))</f>
        <v/>
      </c>
      <c r="BT484" s="111"/>
      <c r="BU484" s="78"/>
      <c r="BV484" s="148" t="str">
        <f t="shared" si="279"/>
        <v/>
      </c>
      <c r="BW484" s="47" t="str">
        <f t="shared" si="306"/>
        <v/>
      </c>
      <c r="BX484" s="48" t="str">
        <f>IF(ISBLANK(BY484),"",VLOOKUP(BW484,OutputOsiris!$A$9:$A$1008,1,FALSE))</f>
        <v/>
      </c>
      <c r="BY484" s="111"/>
      <c r="BZ484" s="78"/>
      <c r="CA484" s="148" t="str">
        <f t="shared" si="280"/>
        <v/>
      </c>
    </row>
    <row r="485" spans="1:79" x14ac:dyDescent="0.2">
      <c r="A485" s="47" t="str">
        <f>IF($H$1="Score",IF(OutputOsiris!A485&lt;&gt;"9999999",OutputOsiris!A485,""),"")</f>
        <v/>
      </c>
      <c r="B485" s="76" t="str">
        <f t="shared" si="281"/>
        <v/>
      </c>
      <c r="C485" s="143" t="str">
        <f t="shared" si="282"/>
        <v/>
      </c>
      <c r="D485" s="47" t="str">
        <f>IF($H$1="Cijfer",IF(OutputOsiris!A485&lt;&gt;"9999999",OutputOsiris!A485,""),"")</f>
        <v/>
      </c>
      <c r="E485" s="76" t="str">
        <f t="shared" si="283"/>
        <v/>
      </c>
      <c r="F485" s="143" t="str">
        <f t="shared" si="284"/>
        <v/>
      </c>
      <c r="G485" s="47" t="str">
        <f>IF(ISBLANK(OutputOsiris!B485),"",OutputOsiris!B485)</f>
        <v/>
      </c>
      <c r="H485" s="47">
        <f>IF(AND($AG$7&gt;0,OutputOsiris!$A485&lt;&gt;"9999999"),VLOOKUP(OutputOsiris!A485,$AD$9:$AG$1008,4,FALSE),"")</f>
        <v>0</v>
      </c>
      <c r="I485" s="47">
        <f t="shared" si="285"/>
        <v>0</v>
      </c>
      <c r="J485" s="47">
        <f>IF(AND($AL$7&gt;0,OutputOsiris!$A485&lt;&gt;"9999999"),VLOOKUP(OutputOsiris!A485,$AI$9:$AL$1008,4,FALSE),"")</f>
        <v>0</v>
      </c>
      <c r="K485" s="47">
        <f t="shared" si="286"/>
        <v>0</v>
      </c>
      <c r="L485" s="47" t="str">
        <f>IF(AND($AQ$7&gt;0,OutputOsiris!$A485&lt;&gt;"9999999"),VLOOKUP(OutputOsiris!A485,$AN$9:$AQ$1008,4,FALSE),"")</f>
        <v/>
      </c>
      <c r="M485" s="47" t="str">
        <f t="shared" si="287"/>
        <v/>
      </c>
      <c r="N485" s="47" t="str">
        <f>IF(AND($AV$7&gt;0,OutputOsiris!$A485&lt;&gt;"9999999"),VLOOKUP(OutputOsiris!A485,$AS$9:$AV$1008,4,FALSE),"")</f>
        <v/>
      </c>
      <c r="O485" s="47" t="str">
        <f t="shared" si="288"/>
        <v/>
      </c>
      <c r="P485" s="47" t="str">
        <f>IF(AND($BA$7&gt;0,OutputOsiris!$A485&lt;&gt;"9999999"),VLOOKUP(OutputOsiris!A485,$AX$9:$BA$1008,4,FALSE),"")</f>
        <v/>
      </c>
      <c r="Q485" s="47" t="str">
        <f t="shared" si="289"/>
        <v/>
      </c>
      <c r="R485" s="47" t="str">
        <f>IF(AND($BF$7&gt;0,OutputOsiris!$A485&lt;&gt;"9999999"),VLOOKUP(OutputOsiris!A485,$BC$9:$BF$1008,4,FALSE),"")</f>
        <v/>
      </c>
      <c r="S485" s="47" t="str">
        <f t="shared" si="290"/>
        <v/>
      </c>
      <c r="T485" s="47" t="str">
        <f>IF(AND($BK$7&gt;0,OutputOsiris!$A485&lt;&gt;"9999999"),VLOOKUP(OutputOsiris!A485,$BH$9:$BK$1008,4,FALSE),"")</f>
        <v/>
      </c>
      <c r="U485" s="47" t="str">
        <f t="shared" si="291"/>
        <v/>
      </c>
      <c r="V485" s="47" t="str">
        <f>IF(AND($BP$7&gt;0,OutputOsiris!$A485&lt;&gt;"9999999"),VLOOKUP(OutputOsiris!A485,$BM$9:$BP$1008,4,FALSE),"")</f>
        <v/>
      </c>
      <c r="W485" s="47" t="str">
        <f t="shared" si="292"/>
        <v/>
      </c>
      <c r="X485" s="47" t="str">
        <f>IF(AND($BU$7&gt;0,OutputOsiris!$A485&lt;&gt;"9999999"),VLOOKUP(OutputOsiris!A485,$BR$9:$BU$1008,4,FALSE),"")</f>
        <v/>
      </c>
      <c r="Y485" s="47" t="str">
        <f t="shared" si="293"/>
        <v/>
      </c>
      <c r="Z485" s="47" t="str">
        <f>IF(AND($BZ$7&gt;0,OutputOsiris!$A485&lt;&gt;"9999999"),VLOOKUP(OutputOsiris!A485,$BW$9:$BZ$1008,4,FALSE),"")</f>
        <v/>
      </c>
      <c r="AA485" s="47" t="str">
        <f t="shared" si="294"/>
        <v/>
      </c>
      <c r="AB485" s="47">
        <f t="shared" si="295"/>
        <v>0</v>
      </c>
      <c r="AC485" s="47">
        <f t="shared" si="296"/>
        <v>0</v>
      </c>
      <c r="AD485" s="47" t="str">
        <f t="shared" si="297"/>
        <v/>
      </c>
      <c r="AE485" s="48" t="str">
        <f>IF(ISBLANK(AF485),"",VLOOKUP(AD485,OutputOsiris!$A$9:$A$1008,1,FALSE))</f>
        <v/>
      </c>
      <c r="AF485" s="111"/>
      <c r="AG485" s="78"/>
      <c r="AH485" s="148" t="str">
        <f t="shared" si="271"/>
        <v/>
      </c>
      <c r="AI485" s="47" t="str">
        <f t="shared" si="298"/>
        <v/>
      </c>
      <c r="AJ485" s="48" t="str">
        <f>IF(ISBLANK(AK485),"",VLOOKUP(AI485,OutputOsiris!$A$9:$A$1008,1,FALSE))</f>
        <v/>
      </c>
      <c r="AK485" s="112"/>
      <c r="AL485" s="78"/>
      <c r="AM485" s="148" t="str">
        <f t="shared" si="272"/>
        <v/>
      </c>
      <c r="AN485" s="47" t="str">
        <f t="shared" si="299"/>
        <v/>
      </c>
      <c r="AO485" s="48" t="str">
        <f>IF(ISBLANK(AP485),"",VLOOKUP(AN485,OutputOsiris!$A$9:$A$1008,1,FALSE))</f>
        <v/>
      </c>
      <c r="AP485" s="111"/>
      <c r="AQ485" s="78"/>
      <c r="AR485" s="148" t="str">
        <f t="shared" si="273"/>
        <v/>
      </c>
      <c r="AS485" s="47" t="str">
        <f t="shared" si="300"/>
        <v/>
      </c>
      <c r="AT485" s="48" t="str">
        <f>IF(ISBLANK(AU485),"",VLOOKUP(AS485,OutputOsiris!$A$9:$A$1008,1,FALSE))</f>
        <v/>
      </c>
      <c r="AU485" s="111"/>
      <c r="AV485" s="78"/>
      <c r="AW485" s="148" t="str">
        <f t="shared" si="274"/>
        <v/>
      </c>
      <c r="AX485" s="47" t="str">
        <f t="shared" si="301"/>
        <v/>
      </c>
      <c r="AY485" s="48" t="str">
        <f>IF(ISBLANK(AZ485),"",VLOOKUP(AX485,OutputOsiris!$A$9:$A$1008,1,FALSE))</f>
        <v/>
      </c>
      <c r="AZ485" s="111"/>
      <c r="BA485" s="78"/>
      <c r="BB485" s="148" t="str">
        <f t="shared" si="275"/>
        <v/>
      </c>
      <c r="BC485" s="47" t="str">
        <f t="shared" si="302"/>
        <v/>
      </c>
      <c r="BD485" s="48" t="str">
        <f>IF(ISBLANK(BE485),"",VLOOKUP(BC485,OutputOsiris!$A$9:$A$1008,1,FALSE))</f>
        <v/>
      </c>
      <c r="BE485" s="111"/>
      <c r="BF485" s="78"/>
      <c r="BG485" s="148" t="str">
        <f t="shared" si="276"/>
        <v/>
      </c>
      <c r="BH485" s="47" t="str">
        <f t="shared" si="303"/>
        <v/>
      </c>
      <c r="BI485" s="48" t="str">
        <f>IF(ISBLANK(BJ485),"",VLOOKUP(BH485,OutputOsiris!$A$9:$A$1008,1,FALSE))</f>
        <v/>
      </c>
      <c r="BJ485" s="111"/>
      <c r="BK485" s="78"/>
      <c r="BL485" s="148" t="str">
        <f t="shared" si="277"/>
        <v/>
      </c>
      <c r="BM485" s="47" t="str">
        <f t="shared" si="304"/>
        <v/>
      </c>
      <c r="BN485" s="48" t="str">
        <f>IF(ISBLANK(BO485),"",VLOOKUP(BM485,OutputOsiris!$A$9:$A$1008,1,FALSE))</f>
        <v/>
      </c>
      <c r="BO485" s="111"/>
      <c r="BP485" s="78"/>
      <c r="BQ485" s="148" t="str">
        <f t="shared" si="278"/>
        <v/>
      </c>
      <c r="BR485" s="47" t="str">
        <f t="shared" si="305"/>
        <v/>
      </c>
      <c r="BS485" s="48" t="str">
        <f>IF(ISBLANK(BT485),"",VLOOKUP(BR485,OutputOsiris!$A$9:$A$1008,1,FALSE))</f>
        <v/>
      </c>
      <c r="BT485" s="111"/>
      <c r="BU485" s="78"/>
      <c r="BV485" s="148" t="str">
        <f t="shared" si="279"/>
        <v/>
      </c>
      <c r="BW485" s="47" t="str">
        <f t="shared" si="306"/>
        <v/>
      </c>
      <c r="BX485" s="48" t="str">
        <f>IF(ISBLANK(BY485),"",VLOOKUP(BW485,OutputOsiris!$A$9:$A$1008,1,FALSE))</f>
        <v/>
      </c>
      <c r="BY485" s="111"/>
      <c r="BZ485" s="78"/>
      <c r="CA485" s="148" t="str">
        <f t="shared" si="280"/>
        <v/>
      </c>
    </row>
    <row r="486" spans="1:79" x14ac:dyDescent="0.2">
      <c r="A486" s="47" t="str">
        <f>IF($H$1="Score",IF(OutputOsiris!A486&lt;&gt;"9999999",OutputOsiris!A486,""),"")</f>
        <v/>
      </c>
      <c r="B486" s="76" t="str">
        <f t="shared" si="281"/>
        <v/>
      </c>
      <c r="C486" s="143" t="str">
        <f t="shared" si="282"/>
        <v/>
      </c>
      <c r="D486" s="47" t="str">
        <f>IF($H$1="Cijfer",IF(OutputOsiris!A486&lt;&gt;"9999999",OutputOsiris!A486,""),"")</f>
        <v/>
      </c>
      <c r="E486" s="76" t="str">
        <f t="shared" si="283"/>
        <v/>
      </c>
      <c r="F486" s="143" t="str">
        <f t="shared" si="284"/>
        <v/>
      </c>
      <c r="G486" s="47" t="str">
        <f>IF(ISBLANK(OutputOsiris!B486),"",OutputOsiris!B486)</f>
        <v/>
      </c>
      <c r="H486" s="47">
        <f>IF(AND($AG$7&gt;0,OutputOsiris!$A486&lt;&gt;"9999999"),VLOOKUP(OutputOsiris!A486,$AD$9:$AG$1008,4,FALSE),"")</f>
        <v>0</v>
      </c>
      <c r="I486" s="47">
        <f t="shared" si="285"/>
        <v>0</v>
      </c>
      <c r="J486" s="47">
        <f>IF(AND($AL$7&gt;0,OutputOsiris!$A486&lt;&gt;"9999999"),VLOOKUP(OutputOsiris!A486,$AI$9:$AL$1008,4,FALSE),"")</f>
        <v>0</v>
      </c>
      <c r="K486" s="47">
        <f t="shared" si="286"/>
        <v>0</v>
      </c>
      <c r="L486" s="47" t="str">
        <f>IF(AND($AQ$7&gt;0,OutputOsiris!$A486&lt;&gt;"9999999"),VLOOKUP(OutputOsiris!A486,$AN$9:$AQ$1008,4,FALSE),"")</f>
        <v/>
      </c>
      <c r="M486" s="47" t="str">
        <f t="shared" si="287"/>
        <v/>
      </c>
      <c r="N486" s="47" t="str">
        <f>IF(AND($AV$7&gt;0,OutputOsiris!$A486&lt;&gt;"9999999"),VLOOKUP(OutputOsiris!A486,$AS$9:$AV$1008,4,FALSE),"")</f>
        <v/>
      </c>
      <c r="O486" s="47" t="str">
        <f t="shared" si="288"/>
        <v/>
      </c>
      <c r="P486" s="47" t="str">
        <f>IF(AND($BA$7&gt;0,OutputOsiris!$A486&lt;&gt;"9999999"),VLOOKUP(OutputOsiris!A486,$AX$9:$BA$1008,4,FALSE),"")</f>
        <v/>
      </c>
      <c r="Q486" s="47" t="str">
        <f t="shared" si="289"/>
        <v/>
      </c>
      <c r="R486" s="47" t="str">
        <f>IF(AND($BF$7&gt;0,OutputOsiris!$A486&lt;&gt;"9999999"),VLOOKUP(OutputOsiris!A486,$BC$9:$BF$1008,4,FALSE),"")</f>
        <v/>
      </c>
      <c r="S486" s="47" t="str">
        <f t="shared" si="290"/>
        <v/>
      </c>
      <c r="T486" s="47" t="str">
        <f>IF(AND($BK$7&gt;0,OutputOsiris!$A486&lt;&gt;"9999999"),VLOOKUP(OutputOsiris!A486,$BH$9:$BK$1008,4,FALSE),"")</f>
        <v/>
      </c>
      <c r="U486" s="47" t="str">
        <f t="shared" si="291"/>
        <v/>
      </c>
      <c r="V486" s="47" t="str">
        <f>IF(AND($BP$7&gt;0,OutputOsiris!$A486&lt;&gt;"9999999"),VLOOKUP(OutputOsiris!A486,$BM$9:$BP$1008,4,FALSE),"")</f>
        <v/>
      </c>
      <c r="W486" s="47" t="str">
        <f t="shared" si="292"/>
        <v/>
      </c>
      <c r="X486" s="47" t="str">
        <f>IF(AND($BU$7&gt;0,OutputOsiris!$A486&lt;&gt;"9999999"),VLOOKUP(OutputOsiris!A486,$BR$9:$BU$1008,4,FALSE),"")</f>
        <v/>
      </c>
      <c r="Y486" s="47" t="str">
        <f t="shared" si="293"/>
        <v/>
      </c>
      <c r="Z486" s="47" t="str">
        <f>IF(AND($BZ$7&gt;0,OutputOsiris!$A486&lt;&gt;"9999999"),VLOOKUP(OutputOsiris!A486,$BW$9:$BZ$1008,4,FALSE),"")</f>
        <v/>
      </c>
      <c r="AA486" s="47" t="str">
        <f t="shared" si="294"/>
        <v/>
      </c>
      <c r="AB486" s="47">
        <f t="shared" si="295"/>
        <v>0</v>
      </c>
      <c r="AC486" s="47">
        <f t="shared" si="296"/>
        <v>0</v>
      </c>
      <c r="AD486" s="47" t="str">
        <f t="shared" si="297"/>
        <v/>
      </c>
      <c r="AE486" s="48" t="str">
        <f>IF(ISBLANK(AF486),"",VLOOKUP(AD486,OutputOsiris!$A$9:$A$1008,1,FALSE))</f>
        <v/>
      </c>
      <c r="AF486" s="111"/>
      <c r="AG486" s="78"/>
      <c r="AH486" s="148" t="str">
        <f t="shared" si="271"/>
        <v/>
      </c>
      <c r="AI486" s="47" t="str">
        <f t="shared" si="298"/>
        <v/>
      </c>
      <c r="AJ486" s="48" t="str">
        <f>IF(ISBLANK(AK486),"",VLOOKUP(AI486,OutputOsiris!$A$9:$A$1008,1,FALSE))</f>
        <v/>
      </c>
      <c r="AK486" s="112"/>
      <c r="AL486" s="78"/>
      <c r="AM486" s="148" t="str">
        <f t="shared" si="272"/>
        <v/>
      </c>
      <c r="AN486" s="47" t="str">
        <f t="shared" si="299"/>
        <v/>
      </c>
      <c r="AO486" s="48" t="str">
        <f>IF(ISBLANK(AP486),"",VLOOKUP(AN486,OutputOsiris!$A$9:$A$1008,1,FALSE))</f>
        <v/>
      </c>
      <c r="AP486" s="111"/>
      <c r="AQ486" s="78"/>
      <c r="AR486" s="148" t="str">
        <f t="shared" si="273"/>
        <v/>
      </c>
      <c r="AS486" s="47" t="str">
        <f t="shared" si="300"/>
        <v/>
      </c>
      <c r="AT486" s="48" t="str">
        <f>IF(ISBLANK(AU486),"",VLOOKUP(AS486,OutputOsiris!$A$9:$A$1008,1,FALSE))</f>
        <v/>
      </c>
      <c r="AU486" s="111"/>
      <c r="AV486" s="78"/>
      <c r="AW486" s="148" t="str">
        <f t="shared" si="274"/>
        <v/>
      </c>
      <c r="AX486" s="47" t="str">
        <f t="shared" si="301"/>
        <v/>
      </c>
      <c r="AY486" s="48" t="str">
        <f>IF(ISBLANK(AZ486),"",VLOOKUP(AX486,OutputOsiris!$A$9:$A$1008,1,FALSE))</f>
        <v/>
      </c>
      <c r="AZ486" s="111"/>
      <c r="BA486" s="78"/>
      <c r="BB486" s="148" t="str">
        <f t="shared" si="275"/>
        <v/>
      </c>
      <c r="BC486" s="47" t="str">
        <f t="shared" si="302"/>
        <v/>
      </c>
      <c r="BD486" s="48" t="str">
        <f>IF(ISBLANK(BE486),"",VLOOKUP(BC486,OutputOsiris!$A$9:$A$1008,1,FALSE))</f>
        <v/>
      </c>
      <c r="BE486" s="111"/>
      <c r="BF486" s="78"/>
      <c r="BG486" s="148" t="str">
        <f t="shared" si="276"/>
        <v/>
      </c>
      <c r="BH486" s="47" t="str">
        <f t="shared" si="303"/>
        <v/>
      </c>
      <c r="BI486" s="48" t="str">
        <f>IF(ISBLANK(BJ486),"",VLOOKUP(BH486,OutputOsiris!$A$9:$A$1008,1,FALSE))</f>
        <v/>
      </c>
      <c r="BJ486" s="111"/>
      <c r="BK486" s="78"/>
      <c r="BL486" s="148" t="str">
        <f t="shared" si="277"/>
        <v/>
      </c>
      <c r="BM486" s="47" t="str">
        <f t="shared" si="304"/>
        <v/>
      </c>
      <c r="BN486" s="48" t="str">
        <f>IF(ISBLANK(BO486),"",VLOOKUP(BM486,OutputOsiris!$A$9:$A$1008,1,FALSE))</f>
        <v/>
      </c>
      <c r="BO486" s="111"/>
      <c r="BP486" s="78"/>
      <c r="BQ486" s="148" t="str">
        <f t="shared" si="278"/>
        <v/>
      </c>
      <c r="BR486" s="47" t="str">
        <f t="shared" si="305"/>
        <v/>
      </c>
      <c r="BS486" s="48" t="str">
        <f>IF(ISBLANK(BT486),"",VLOOKUP(BR486,OutputOsiris!$A$9:$A$1008,1,FALSE))</f>
        <v/>
      </c>
      <c r="BT486" s="111"/>
      <c r="BU486" s="78"/>
      <c r="BV486" s="148" t="str">
        <f t="shared" si="279"/>
        <v/>
      </c>
      <c r="BW486" s="47" t="str">
        <f t="shared" si="306"/>
        <v/>
      </c>
      <c r="BX486" s="48" t="str">
        <f>IF(ISBLANK(BY486),"",VLOOKUP(BW486,OutputOsiris!$A$9:$A$1008,1,FALSE))</f>
        <v/>
      </c>
      <c r="BY486" s="111"/>
      <c r="BZ486" s="78"/>
      <c r="CA486" s="148" t="str">
        <f t="shared" si="280"/>
        <v/>
      </c>
    </row>
    <row r="487" spans="1:79" x14ac:dyDescent="0.2">
      <c r="A487" s="47" t="str">
        <f>IF($H$1="Score",IF(OutputOsiris!A487&lt;&gt;"9999999",OutputOsiris!A487,""),"")</f>
        <v/>
      </c>
      <c r="B487" s="76" t="str">
        <f t="shared" si="281"/>
        <v/>
      </c>
      <c r="C487" s="143" t="str">
        <f t="shared" si="282"/>
        <v/>
      </c>
      <c r="D487" s="47" t="str">
        <f>IF($H$1="Cijfer",IF(OutputOsiris!A487&lt;&gt;"9999999",OutputOsiris!A487,""),"")</f>
        <v/>
      </c>
      <c r="E487" s="76" t="str">
        <f t="shared" si="283"/>
        <v/>
      </c>
      <c r="F487" s="143" t="str">
        <f t="shared" si="284"/>
        <v/>
      </c>
      <c r="G487" s="47" t="str">
        <f>IF(ISBLANK(OutputOsiris!B487),"",OutputOsiris!B487)</f>
        <v/>
      </c>
      <c r="H487" s="47">
        <f>IF(AND($AG$7&gt;0,OutputOsiris!$A487&lt;&gt;"9999999"),VLOOKUP(OutputOsiris!A487,$AD$9:$AG$1008,4,FALSE),"")</f>
        <v>0</v>
      </c>
      <c r="I487" s="47">
        <f t="shared" si="285"/>
        <v>0</v>
      </c>
      <c r="J487" s="47">
        <f>IF(AND($AL$7&gt;0,OutputOsiris!$A487&lt;&gt;"9999999"),VLOOKUP(OutputOsiris!A487,$AI$9:$AL$1008,4,FALSE),"")</f>
        <v>0</v>
      </c>
      <c r="K487" s="47">
        <f t="shared" si="286"/>
        <v>0</v>
      </c>
      <c r="L487" s="47" t="str">
        <f>IF(AND($AQ$7&gt;0,OutputOsiris!$A487&lt;&gt;"9999999"),VLOOKUP(OutputOsiris!A487,$AN$9:$AQ$1008,4,FALSE),"")</f>
        <v/>
      </c>
      <c r="M487" s="47" t="str">
        <f t="shared" si="287"/>
        <v/>
      </c>
      <c r="N487" s="47" t="str">
        <f>IF(AND($AV$7&gt;0,OutputOsiris!$A487&lt;&gt;"9999999"),VLOOKUP(OutputOsiris!A487,$AS$9:$AV$1008,4,FALSE),"")</f>
        <v/>
      </c>
      <c r="O487" s="47" t="str">
        <f t="shared" si="288"/>
        <v/>
      </c>
      <c r="P487" s="47" t="str">
        <f>IF(AND($BA$7&gt;0,OutputOsiris!$A487&lt;&gt;"9999999"),VLOOKUP(OutputOsiris!A487,$AX$9:$BA$1008,4,FALSE),"")</f>
        <v/>
      </c>
      <c r="Q487" s="47" t="str">
        <f t="shared" si="289"/>
        <v/>
      </c>
      <c r="R487" s="47" t="str">
        <f>IF(AND($BF$7&gt;0,OutputOsiris!$A487&lt;&gt;"9999999"),VLOOKUP(OutputOsiris!A487,$BC$9:$BF$1008,4,FALSE),"")</f>
        <v/>
      </c>
      <c r="S487" s="47" t="str">
        <f t="shared" si="290"/>
        <v/>
      </c>
      <c r="T487" s="47" t="str">
        <f>IF(AND($BK$7&gt;0,OutputOsiris!$A487&lt;&gt;"9999999"),VLOOKUP(OutputOsiris!A487,$BH$9:$BK$1008,4,FALSE),"")</f>
        <v/>
      </c>
      <c r="U487" s="47" t="str">
        <f t="shared" si="291"/>
        <v/>
      </c>
      <c r="V487" s="47" t="str">
        <f>IF(AND($BP$7&gt;0,OutputOsiris!$A487&lt;&gt;"9999999"),VLOOKUP(OutputOsiris!A487,$BM$9:$BP$1008,4,FALSE),"")</f>
        <v/>
      </c>
      <c r="W487" s="47" t="str">
        <f t="shared" si="292"/>
        <v/>
      </c>
      <c r="X487" s="47" t="str">
        <f>IF(AND($BU$7&gt;0,OutputOsiris!$A487&lt;&gt;"9999999"),VLOOKUP(OutputOsiris!A487,$BR$9:$BU$1008,4,FALSE),"")</f>
        <v/>
      </c>
      <c r="Y487" s="47" t="str">
        <f t="shared" si="293"/>
        <v/>
      </c>
      <c r="Z487" s="47" t="str">
        <f>IF(AND($BZ$7&gt;0,OutputOsiris!$A487&lt;&gt;"9999999"),VLOOKUP(OutputOsiris!A487,$BW$9:$BZ$1008,4,FALSE),"")</f>
        <v/>
      </c>
      <c r="AA487" s="47" t="str">
        <f t="shared" si="294"/>
        <v/>
      </c>
      <c r="AB487" s="47">
        <f t="shared" si="295"/>
        <v>0</v>
      </c>
      <c r="AC487" s="47">
        <f t="shared" si="296"/>
        <v>0</v>
      </c>
      <c r="AD487" s="47" t="str">
        <f t="shared" si="297"/>
        <v/>
      </c>
      <c r="AE487" s="48" t="str">
        <f>IF(ISBLANK(AF487),"",VLOOKUP(AD487,OutputOsiris!$A$9:$A$1008,1,FALSE))</f>
        <v/>
      </c>
      <c r="AF487" s="111"/>
      <c r="AG487" s="78"/>
      <c r="AH487" s="148" t="str">
        <f t="shared" si="271"/>
        <v/>
      </c>
      <c r="AI487" s="47" t="str">
        <f t="shared" si="298"/>
        <v/>
      </c>
      <c r="AJ487" s="48" t="str">
        <f>IF(ISBLANK(AK487),"",VLOOKUP(AI487,OutputOsiris!$A$9:$A$1008,1,FALSE))</f>
        <v/>
      </c>
      <c r="AK487" s="112"/>
      <c r="AL487" s="78"/>
      <c r="AM487" s="148" t="str">
        <f t="shared" si="272"/>
        <v/>
      </c>
      <c r="AN487" s="47" t="str">
        <f t="shared" si="299"/>
        <v/>
      </c>
      <c r="AO487" s="48" t="str">
        <f>IF(ISBLANK(AP487),"",VLOOKUP(AN487,OutputOsiris!$A$9:$A$1008,1,FALSE))</f>
        <v/>
      </c>
      <c r="AP487" s="111"/>
      <c r="AQ487" s="78"/>
      <c r="AR487" s="148" t="str">
        <f t="shared" si="273"/>
        <v/>
      </c>
      <c r="AS487" s="47" t="str">
        <f t="shared" si="300"/>
        <v/>
      </c>
      <c r="AT487" s="48" t="str">
        <f>IF(ISBLANK(AU487),"",VLOOKUP(AS487,OutputOsiris!$A$9:$A$1008,1,FALSE))</f>
        <v/>
      </c>
      <c r="AU487" s="111"/>
      <c r="AV487" s="78"/>
      <c r="AW487" s="148" t="str">
        <f t="shared" si="274"/>
        <v/>
      </c>
      <c r="AX487" s="47" t="str">
        <f t="shared" si="301"/>
        <v/>
      </c>
      <c r="AY487" s="48" t="str">
        <f>IF(ISBLANK(AZ487),"",VLOOKUP(AX487,OutputOsiris!$A$9:$A$1008,1,FALSE))</f>
        <v/>
      </c>
      <c r="AZ487" s="111"/>
      <c r="BA487" s="78"/>
      <c r="BB487" s="148" t="str">
        <f t="shared" si="275"/>
        <v/>
      </c>
      <c r="BC487" s="47" t="str">
        <f t="shared" si="302"/>
        <v/>
      </c>
      <c r="BD487" s="48" t="str">
        <f>IF(ISBLANK(BE487),"",VLOOKUP(BC487,OutputOsiris!$A$9:$A$1008,1,FALSE))</f>
        <v/>
      </c>
      <c r="BE487" s="111"/>
      <c r="BF487" s="78"/>
      <c r="BG487" s="148" t="str">
        <f t="shared" si="276"/>
        <v/>
      </c>
      <c r="BH487" s="47" t="str">
        <f t="shared" si="303"/>
        <v/>
      </c>
      <c r="BI487" s="48" t="str">
        <f>IF(ISBLANK(BJ487),"",VLOOKUP(BH487,OutputOsiris!$A$9:$A$1008,1,FALSE))</f>
        <v/>
      </c>
      <c r="BJ487" s="111"/>
      <c r="BK487" s="78"/>
      <c r="BL487" s="148" t="str">
        <f t="shared" si="277"/>
        <v/>
      </c>
      <c r="BM487" s="47" t="str">
        <f t="shared" si="304"/>
        <v/>
      </c>
      <c r="BN487" s="48" t="str">
        <f>IF(ISBLANK(BO487),"",VLOOKUP(BM487,OutputOsiris!$A$9:$A$1008,1,FALSE))</f>
        <v/>
      </c>
      <c r="BO487" s="111"/>
      <c r="BP487" s="78"/>
      <c r="BQ487" s="148" t="str">
        <f t="shared" si="278"/>
        <v/>
      </c>
      <c r="BR487" s="47" t="str">
        <f t="shared" si="305"/>
        <v/>
      </c>
      <c r="BS487" s="48" t="str">
        <f>IF(ISBLANK(BT487),"",VLOOKUP(BR487,OutputOsiris!$A$9:$A$1008,1,FALSE))</f>
        <v/>
      </c>
      <c r="BT487" s="111"/>
      <c r="BU487" s="78"/>
      <c r="BV487" s="148" t="str">
        <f t="shared" si="279"/>
        <v/>
      </c>
      <c r="BW487" s="47" t="str">
        <f t="shared" si="306"/>
        <v/>
      </c>
      <c r="BX487" s="48" t="str">
        <f>IF(ISBLANK(BY487),"",VLOOKUP(BW487,OutputOsiris!$A$9:$A$1008,1,FALSE))</f>
        <v/>
      </c>
      <c r="BY487" s="111"/>
      <c r="BZ487" s="78"/>
      <c r="CA487" s="148" t="str">
        <f t="shared" si="280"/>
        <v/>
      </c>
    </row>
    <row r="488" spans="1:79" x14ac:dyDescent="0.2">
      <c r="A488" s="47" t="str">
        <f>IF($H$1="Score",IF(OutputOsiris!A488&lt;&gt;"9999999",OutputOsiris!A488,""),"")</f>
        <v/>
      </c>
      <c r="B488" s="76" t="str">
        <f t="shared" si="281"/>
        <v/>
      </c>
      <c r="C488" s="143" t="str">
        <f t="shared" si="282"/>
        <v/>
      </c>
      <c r="D488" s="47" t="str">
        <f>IF($H$1="Cijfer",IF(OutputOsiris!A488&lt;&gt;"9999999",OutputOsiris!A488,""),"")</f>
        <v/>
      </c>
      <c r="E488" s="76" t="str">
        <f t="shared" si="283"/>
        <v/>
      </c>
      <c r="F488" s="143" t="str">
        <f t="shared" si="284"/>
        <v/>
      </c>
      <c r="G488" s="47" t="str">
        <f>IF(ISBLANK(OutputOsiris!B488),"",OutputOsiris!B488)</f>
        <v/>
      </c>
      <c r="H488" s="47">
        <f>IF(AND($AG$7&gt;0,OutputOsiris!$A488&lt;&gt;"9999999"),VLOOKUP(OutputOsiris!A488,$AD$9:$AG$1008,4,FALSE),"")</f>
        <v>0</v>
      </c>
      <c r="I488" s="47">
        <f t="shared" si="285"/>
        <v>0</v>
      </c>
      <c r="J488" s="47">
        <f>IF(AND($AL$7&gt;0,OutputOsiris!$A488&lt;&gt;"9999999"),VLOOKUP(OutputOsiris!A488,$AI$9:$AL$1008,4,FALSE),"")</f>
        <v>0</v>
      </c>
      <c r="K488" s="47">
        <f t="shared" si="286"/>
        <v>0</v>
      </c>
      <c r="L488" s="47" t="str">
        <f>IF(AND($AQ$7&gt;0,OutputOsiris!$A488&lt;&gt;"9999999"),VLOOKUP(OutputOsiris!A488,$AN$9:$AQ$1008,4,FALSE),"")</f>
        <v/>
      </c>
      <c r="M488" s="47" t="str">
        <f t="shared" si="287"/>
        <v/>
      </c>
      <c r="N488" s="47" t="str">
        <f>IF(AND($AV$7&gt;0,OutputOsiris!$A488&lt;&gt;"9999999"),VLOOKUP(OutputOsiris!A488,$AS$9:$AV$1008,4,FALSE),"")</f>
        <v/>
      </c>
      <c r="O488" s="47" t="str">
        <f t="shared" si="288"/>
        <v/>
      </c>
      <c r="P488" s="47" t="str">
        <f>IF(AND($BA$7&gt;0,OutputOsiris!$A488&lt;&gt;"9999999"),VLOOKUP(OutputOsiris!A488,$AX$9:$BA$1008,4,FALSE),"")</f>
        <v/>
      </c>
      <c r="Q488" s="47" t="str">
        <f t="shared" si="289"/>
        <v/>
      </c>
      <c r="R488" s="47" t="str">
        <f>IF(AND($BF$7&gt;0,OutputOsiris!$A488&lt;&gt;"9999999"),VLOOKUP(OutputOsiris!A488,$BC$9:$BF$1008,4,FALSE),"")</f>
        <v/>
      </c>
      <c r="S488" s="47" t="str">
        <f t="shared" si="290"/>
        <v/>
      </c>
      <c r="T488" s="47" t="str">
        <f>IF(AND($BK$7&gt;0,OutputOsiris!$A488&lt;&gt;"9999999"),VLOOKUP(OutputOsiris!A488,$BH$9:$BK$1008,4,FALSE),"")</f>
        <v/>
      </c>
      <c r="U488" s="47" t="str">
        <f t="shared" si="291"/>
        <v/>
      </c>
      <c r="V488" s="47" t="str">
        <f>IF(AND($BP$7&gt;0,OutputOsiris!$A488&lt;&gt;"9999999"),VLOOKUP(OutputOsiris!A488,$BM$9:$BP$1008,4,FALSE),"")</f>
        <v/>
      </c>
      <c r="W488" s="47" t="str">
        <f t="shared" si="292"/>
        <v/>
      </c>
      <c r="X488" s="47" t="str">
        <f>IF(AND($BU$7&gt;0,OutputOsiris!$A488&lt;&gt;"9999999"),VLOOKUP(OutputOsiris!A488,$BR$9:$BU$1008,4,FALSE),"")</f>
        <v/>
      </c>
      <c r="Y488" s="47" t="str">
        <f t="shared" si="293"/>
        <v/>
      </c>
      <c r="Z488" s="47" t="str">
        <f>IF(AND($BZ$7&gt;0,OutputOsiris!$A488&lt;&gt;"9999999"),VLOOKUP(OutputOsiris!A488,$BW$9:$BZ$1008,4,FALSE),"")</f>
        <v/>
      </c>
      <c r="AA488" s="47" t="str">
        <f t="shared" si="294"/>
        <v/>
      </c>
      <c r="AB488" s="47">
        <f t="shared" si="295"/>
        <v>0</v>
      </c>
      <c r="AC488" s="47">
        <f t="shared" si="296"/>
        <v>0</v>
      </c>
      <c r="AD488" s="47" t="str">
        <f t="shared" si="297"/>
        <v/>
      </c>
      <c r="AE488" s="48" t="str">
        <f>IF(ISBLANK(AF488),"",VLOOKUP(AD488,OutputOsiris!$A$9:$A$1008,1,FALSE))</f>
        <v/>
      </c>
      <c r="AF488" s="111"/>
      <c r="AG488" s="78"/>
      <c r="AH488" s="148" t="str">
        <f t="shared" si="271"/>
        <v/>
      </c>
      <c r="AI488" s="47" t="str">
        <f t="shared" si="298"/>
        <v/>
      </c>
      <c r="AJ488" s="48" t="str">
        <f>IF(ISBLANK(AK488),"",VLOOKUP(AI488,OutputOsiris!$A$9:$A$1008,1,FALSE))</f>
        <v/>
      </c>
      <c r="AK488" s="112"/>
      <c r="AL488" s="78"/>
      <c r="AM488" s="148" t="str">
        <f t="shared" si="272"/>
        <v/>
      </c>
      <c r="AN488" s="47" t="str">
        <f t="shared" si="299"/>
        <v/>
      </c>
      <c r="AO488" s="48" t="str">
        <f>IF(ISBLANK(AP488),"",VLOOKUP(AN488,OutputOsiris!$A$9:$A$1008,1,FALSE))</f>
        <v/>
      </c>
      <c r="AP488" s="111"/>
      <c r="AQ488" s="78"/>
      <c r="AR488" s="148" t="str">
        <f t="shared" si="273"/>
        <v/>
      </c>
      <c r="AS488" s="47" t="str">
        <f t="shared" si="300"/>
        <v/>
      </c>
      <c r="AT488" s="48" t="str">
        <f>IF(ISBLANK(AU488),"",VLOOKUP(AS488,OutputOsiris!$A$9:$A$1008,1,FALSE))</f>
        <v/>
      </c>
      <c r="AU488" s="111"/>
      <c r="AV488" s="78"/>
      <c r="AW488" s="148" t="str">
        <f t="shared" si="274"/>
        <v/>
      </c>
      <c r="AX488" s="47" t="str">
        <f t="shared" si="301"/>
        <v/>
      </c>
      <c r="AY488" s="48" t="str">
        <f>IF(ISBLANK(AZ488),"",VLOOKUP(AX488,OutputOsiris!$A$9:$A$1008,1,FALSE))</f>
        <v/>
      </c>
      <c r="AZ488" s="111"/>
      <c r="BA488" s="78"/>
      <c r="BB488" s="148" t="str">
        <f t="shared" si="275"/>
        <v/>
      </c>
      <c r="BC488" s="47" t="str">
        <f t="shared" si="302"/>
        <v/>
      </c>
      <c r="BD488" s="48" t="str">
        <f>IF(ISBLANK(BE488),"",VLOOKUP(BC488,OutputOsiris!$A$9:$A$1008,1,FALSE))</f>
        <v/>
      </c>
      <c r="BE488" s="111"/>
      <c r="BF488" s="78"/>
      <c r="BG488" s="148" t="str">
        <f t="shared" si="276"/>
        <v/>
      </c>
      <c r="BH488" s="47" t="str">
        <f t="shared" si="303"/>
        <v/>
      </c>
      <c r="BI488" s="48" t="str">
        <f>IF(ISBLANK(BJ488),"",VLOOKUP(BH488,OutputOsiris!$A$9:$A$1008,1,FALSE))</f>
        <v/>
      </c>
      <c r="BJ488" s="111"/>
      <c r="BK488" s="78"/>
      <c r="BL488" s="148" t="str">
        <f t="shared" si="277"/>
        <v/>
      </c>
      <c r="BM488" s="47" t="str">
        <f t="shared" si="304"/>
        <v/>
      </c>
      <c r="BN488" s="48" t="str">
        <f>IF(ISBLANK(BO488),"",VLOOKUP(BM488,OutputOsiris!$A$9:$A$1008,1,FALSE))</f>
        <v/>
      </c>
      <c r="BO488" s="111"/>
      <c r="BP488" s="78"/>
      <c r="BQ488" s="148" t="str">
        <f t="shared" si="278"/>
        <v/>
      </c>
      <c r="BR488" s="47" t="str">
        <f t="shared" si="305"/>
        <v/>
      </c>
      <c r="BS488" s="48" t="str">
        <f>IF(ISBLANK(BT488),"",VLOOKUP(BR488,OutputOsiris!$A$9:$A$1008,1,FALSE))</f>
        <v/>
      </c>
      <c r="BT488" s="111"/>
      <c r="BU488" s="78"/>
      <c r="BV488" s="148" t="str">
        <f t="shared" si="279"/>
        <v/>
      </c>
      <c r="BW488" s="47" t="str">
        <f t="shared" si="306"/>
        <v/>
      </c>
      <c r="BX488" s="48" t="str">
        <f>IF(ISBLANK(BY488),"",VLOOKUP(BW488,OutputOsiris!$A$9:$A$1008,1,FALSE))</f>
        <v/>
      </c>
      <c r="BY488" s="111"/>
      <c r="BZ488" s="78"/>
      <c r="CA488" s="148" t="str">
        <f t="shared" si="280"/>
        <v/>
      </c>
    </row>
    <row r="489" spans="1:79" x14ac:dyDescent="0.2">
      <c r="A489" s="47" t="str">
        <f>IF($H$1="Score",IF(OutputOsiris!A489&lt;&gt;"9999999",OutputOsiris!A489,""),"")</f>
        <v/>
      </c>
      <c r="B489" s="76" t="str">
        <f t="shared" si="281"/>
        <v/>
      </c>
      <c r="C489" s="143" t="str">
        <f t="shared" si="282"/>
        <v/>
      </c>
      <c r="D489" s="47" t="str">
        <f>IF($H$1="Cijfer",IF(OutputOsiris!A489&lt;&gt;"9999999",OutputOsiris!A489,""),"")</f>
        <v/>
      </c>
      <c r="E489" s="76" t="str">
        <f t="shared" si="283"/>
        <v/>
      </c>
      <c r="F489" s="143" t="str">
        <f t="shared" si="284"/>
        <v/>
      </c>
      <c r="G489" s="47" t="str">
        <f>IF(ISBLANK(OutputOsiris!B489),"",OutputOsiris!B489)</f>
        <v/>
      </c>
      <c r="H489" s="47">
        <f>IF(AND($AG$7&gt;0,OutputOsiris!$A489&lt;&gt;"9999999"),VLOOKUP(OutputOsiris!A489,$AD$9:$AG$1008,4,FALSE),"")</f>
        <v>0</v>
      </c>
      <c r="I489" s="47">
        <f t="shared" si="285"/>
        <v>0</v>
      </c>
      <c r="J489" s="47">
        <f>IF(AND($AL$7&gt;0,OutputOsiris!$A489&lt;&gt;"9999999"),VLOOKUP(OutputOsiris!A489,$AI$9:$AL$1008,4,FALSE),"")</f>
        <v>0</v>
      </c>
      <c r="K489" s="47">
        <f t="shared" si="286"/>
        <v>0</v>
      </c>
      <c r="L489" s="47" t="str">
        <f>IF(AND($AQ$7&gt;0,OutputOsiris!$A489&lt;&gt;"9999999"),VLOOKUP(OutputOsiris!A489,$AN$9:$AQ$1008,4,FALSE),"")</f>
        <v/>
      </c>
      <c r="M489" s="47" t="str">
        <f t="shared" si="287"/>
        <v/>
      </c>
      <c r="N489" s="47" t="str">
        <f>IF(AND($AV$7&gt;0,OutputOsiris!$A489&lt;&gt;"9999999"),VLOOKUP(OutputOsiris!A489,$AS$9:$AV$1008,4,FALSE),"")</f>
        <v/>
      </c>
      <c r="O489" s="47" t="str">
        <f t="shared" si="288"/>
        <v/>
      </c>
      <c r="P489" s="47" t="str">
        <f>IF(AND($BA$7&gt;0,OutputOsiris!$A489&lt;&gt;"9999999"),VLOOKUP(OutputOsiris!A489,$AX$9:$BA$1008,4,FALSE),"")</f>
        <v/>
      </c>
      <c r="Q489" s="47" t="str">
        <f t="shared" si="289"/>
        <v/>
      </c>
      <c r="R489" s="47" t="str">
        <f>IF(AND($BF$7&gt;0,OutputOsiris!$A489&lt;&gt;"9999999"),VLOOKUP(OutputOsiris!A489,$BC$9:$BF$1008,4,FALSE),"")</f>
        <v/>
      </c>
      <c r="S489" s="47" t="str">
        <f t="shared" si="290"/>
        <v/>
      </c>
      <c r="T489" s="47" t="str">
        <f>IF(AND($BK$7&gt;0,OutputOsiris!$A489&lt;&gt;"9999999"),VLOOKUP(OutputOsiris!A489,$BH$9:$BK$1008,4,FALSE),"")</f>
        <v/>
      </c>
      <c r="U489" s="47" t="str">
        <f t="shared" si="291"/>
        <v/>
      </c>
      <c r="V489" s="47" t="str">
        <f>IF(AND($BP$7&gt;0,OutputOsiris!$A489&lt;&gt;"9999999"),VLOOKUP(OutputOsiris!A489,$BM$9:$BP$1008,4,FALSE),"")</f>
        <v/>
      </c>
      <c r="W489" s="47" t="str">
        <f t="shared" si="292"/>
        <v/>
      </c>
      <c r="X489" s="47" t="str">
        <f>IF(AND($BU$7&gt;0,OutputOsiris!$A489&lt;&gt;"9999999"),VLOOKUP(OutputOsiris!A489,$BR$9:$BU$1008,4,FALSE),"")</f>
        <v/>
      </c>
      <c r="Y489" s="47" t="str">
        <f t="shared" si="293"/>
        <v/>
      </c>
      <c r="Z489" s="47" t="str">
        <f>IF(AND($BZ$7&gt;0,OutputOsiris!$A489&lt;&gt;"9999999"),VLOOKUP(OutputOsiris!A489,$BW$9:$BZ$1008,4,FALSE),"")</f>
        <v/>
      </c>
      <c r="AA489" s="47" t="str">
        <f t="shared" si="294"/>
        <v/>
      </c>
      <c r="AB489" s="47">
        <f t="shared" si="295"/>
        <v>0</v>
      </c>
      <c r="AC489" s="47">
        <f t="shared" si="296"/>
        <v>0</v>
      </c>
      <c r="AD489" s="47" t="str">
        <f t="shared" si="297"/>
        <v/>
      </c>
      <c r="AE489" s="48" t="str">
        <f>IF(ISBLANK(AF489),"",VLOOKUP(AD489,OutputOsiris!$A$9:$A$1008,1,FALSE))</f>
        <v/>
      </c>
      <c r="AF489" s="111"/>
      <c r="AG489" s="78"/>
      <c r="AH489" s="148" t="str">
        <f t="shared" si="271"/>
        <v/>
      </c>
      <c r="AI489" s="47" t="str">
        <f t="shared" si="298"/>
        <v/>
      </c>
      <c r="AJ489" s="48" t="str">
        <f>IF(ISBLANK(AK489),"",VLOOKUP(AI489,OutputOsiris!$A$9:$A$1008,1,FALSE))</f>
        <v/>
      </c>
      <c r="AK489" s="112"/>
      <c r="AL489" s="78"/>
      <c r="AM489" s="148" t="str">
        <f t="shared" si="272"/>
        <v/>
      </c>
      <c r="AN489" s="47" t="str">
        <f t="shared" si="299"/>
        <v/>
      </c>
      <c r="AO489" s="48" t="str">
        <f>IF(ISBLANK(AP489),"",VLOOKUP(AN489,OutputOsiris!$A$9:$A$1008,1,FALSE))</f>
        <v/>
      </c>
      <c r="AP489" s="111"/>
      <c r="AQ489" s="78"/>
      <c r="AR489" s="148" t="str">
        <f t="shared" si="273"/>
        <v/>
      </c>
      <c r="AS489" s="47" t="str">
        <f t="shared" si="300"/>
        <v/>
      </c>
      <c r="AT489" s="48" t="str">
        <f>IF(ISBLANK(AU489),"",VLOOKUP(AS489,OutputOsiris!$A$9:$A$1008,1,FALSE))</f>
        <v/>
      </c>
      <c r="AU489" s="111"/>
      <c r="AV489" s="78"/>
      <c r="AW489" s="148" t="str">
        <f t="shared" si="274"/>
        <v/>
      </c>
      <c r="AX489" s="47" t="str">
        <f t="shared" si="301"/>
        <v/>
      </c>
      <c r="AY489" s="48" t="str">
        <f>IF(ISBLANK(AZ489),"",VLOOKUP(AX489,OutputOsiris!$A$9:$A$1008,1,FALSE))</f>
        <v/>
      </c>
      <c r="AZ489" s="111"/>
      <c r="BA489" s="78"/>
      <c r="BB489" s="148" t="str">
        <f t="shared" si="275"/>
        <v/>
      </c>
      <c r="BC489" s="47" t="str">
        <f t="shared" si="302"/>
        <v/>
      </c>
      <c r="BD489" s="48" t="str">
        <f>IF(ISBLANK(BE489),"",VLOOKUP(BC489,OutputOsiris!$A$9:$A$1008,1,FALSE))</f>
        <v/>
      </c>
      <c r="BE489" s="111"/>
      <c r="BF489" s="78"/>
      <c r="BG489" s="148" t="str">
        <f t="shared" si="276"/>
        <v/>
      </c>
      <c r="BH489" s="47" t="str">
        <f t="shared" si="303"/>
        <v/>
      </c>
      <c r="BI489" s="48" t="str">
        <f>IF(ISBLANK(BJ489),"",VLOOKUP(BH489,OutputOsiris!$A$9:$A$1008,1,FALSE))</f>
        <v/>
      </c>
      <c r="BJ489" s="111"/>
      <c r="BK489" s="78"/>
      <c r="BL489" s="148" t="str">
        <f t="shared" si="277"/>
        <v/>
      </c>
      <c r="BM489" s="47" t="str">
        <f t="shared" si="304"/>
        <v/>
      </c>
      <c r="BN489" s="48" t="str">
        <f>IF(ISBLANK(BO489),"",VLOOKUP(BM489,OutputOsiris!$A$9:$A$1008,1,FALSE))</f>
        <v/>
      </c>
      <c r="BO489" s="111"/>
      <c r="BP489" s="78"/>
      <c r="BQ489" s="148" t="str">
        <f t="shared" si="278"/>
        <v/>
      </c>
      <c r="BR489" s="47" t="str">
        <f t="shared" si="305"/>
        <v/>
      </c>
      <c r="BS489" s="48" t="str">
        <f>IF(ISBLANK(BT489),"",VLOOKUP(BR489,OutputOsiris!$A$9:$A$1008,1,FALSE))</f>
        <v/>
      </c>
      <c r="BT489" s="111"/>
      <c r="BU489" s="78"/>
      <c r="BV489" s="148" t="str">
        <f t="shared" si="279"/>
        <v/>
      </c>
      <c r="BW489" s="47" t="str">
        <f t="shared" si="306"/>
        <v/>
      </c>
      <c r="BX489" s="48" t="str">
        <f>IF(ISBLANK(BY489),"",VLOOKUP(BW489,OutputOsiris!$A$9:$A$1008,1,FALSE))</f>
        <v/>
      </c>
      <c r="BY489" s="111"/>
      <c r="BZ489" s="78"/>
      <c r="CA489" s="148" t="str">
        <f t="shared" si="280"/>
        <v/>
      </c>
    </row>
    <row r="490" spans="1:79" x14ac:dyDescent="0.2">
      <c r="A490" s="47" t="str">
        <f>IF($H$1="Score",IF(OutputOsiris!A490&lt;&gt;"9999999",OutputOsiris!A490,""),"")</f>
        <v/>
      </c>
      <c r="B490" s="76" t="str">
        <f t="shared" si="281"/>
        <v/>
      </c>
      <c r="C490" s="143" t="str">
        <f t="shared" si="282"/>
        <v/>
      </c>
      <c r="D490" s="47" t="str">
        <f>IF($H$1="Cijfer",IF(OutputOsiris!A490&lt;&gt;"9999999",OutputOsiris!A490,""),"")</f>
        <v/>
      </c>
      <c r="E490" s="76" t="str">
        <f t="shared" si="283"/>
        <v/>
      </c>
      <c r="F490" s="143" t="str">
        <f t="shared" si="284"/>
        <v/>
      </c>
      <c r="G490" s="47" t="str">
        <f>IF(ISBLANK(OutputOsiris!B490),"",OutputOsiris!B490)</f>
        <v/>
      </c>
      <c r="H490" s="47">
        <f>IF(AND($AG$7&gt;0,OutputOsiris!$A490&lt;&gt;"9999999"),VLOOKUP(OutputOsiris!A490,$AD$9:$AG$1008,4,FALSE),"")</f>
        <v>0</v>
      </c>
      <c r="I490" s="47">
        <f t="shared" si="285"/>
        <v>0</v>
      </c>
      <c r="J490" s="47">
        <f>IF(AND($AL$7&gt;0,OutputOsiris!$A490&lt;&gt;"9999999"),VLOOKUP(OutputOsiris!A490,$AI$9:$AL$1008,4,FALSE),"")</f>
        <v>0</v>
      </c>
      <c r="K490" s="47">
        <f t="shared" si="286"/>
        <v>0</v>
      </c>
      <c r="L490" s="47" t="str">
        <f>IF(AND($AQ$7&gt;0,OutputOsiris!$A490&lt;&gt;"9999999"),VLOOKUP(OutputOsiris!A490,$AN$9:$AQ$1008,4,FALSE),"")</f>
        <v/>
      </c>
      <c r="M490" s="47" t="str">
        <f t="shared" si="287"/>
        <v/>
      </c>
      <c r="N490" s="47" t="str">
        <f>IF(AND($AV$7&gt;0,OutputOsiris!$A490&lt;&gt;"9999999"),VLOOKUP(OutputOsiris!A490,$AS$9:$AV$1008,4,FALSE),"")</f>
        <v/>
      </c>
      <c r="O490" s="47" t="str">
        <f t="shared" si="288"/>
        <v/>
      </c>
      <c r="P490" s="47" t="str">
        <f>IF(AND($BA$7&gt;0,OutputOsiris!$A490&lt;&gt;"9999999"),VLOOKUP(OutputOsiris!A490,$AX$9:$BA$1008,4,FALSE),"")</f>
        <v/>
      </c>
      <c r="Q490" s="47" t="str">
        <f t="shared" si="289"/>
        <v/>
      </c>
      <c r="R490" s="47" t="str">
        <f>IF(AND($BF$7&gt;0,OutputOsiris!$A490&lt;&gt;"9999999"),VLOOKUP(OutputOsiris!A490,$BC$9:$BF$1008,4,FALSE),"")</f>
        <v/>
      </c>
      <c r="S490" s="47" t="str">
        <f t="shared" si="290"/>
        <v/>
      </c>
      <c r="T490" s="47" t="str">
        <f>IF(AND($BK$7&gt;0,OutputOsiris!$A490&lt;&gt;"9999999"),VLOOKUP(OutputOsiris!A490,$BH$9:$BK$1008,4,FALSE),"")</f>
        <v/>
      </c>
      <c r="U490" s="47" t="str">
        <f t="shared" si="291"/>
        <v/>
      </c>
      <c r="V490" s="47" t="str">
        <f>IF(AND($BP$7&gt;0,OutputOsiris!$A490&lt;&gt;"9999999"),VLOOKUP(OutputOsiris!A490,$BM$9:$BP$1008,4,FALSE),"")</f>
        <v/>
      </c>
      <c r="W490" s="47" t="str">
        <f t="shared" si="292"/>
        <v/>
      </c>
      <c r="X490" s="47" t="str">
        <f>IF(AND($BU$7&gt;0,OutputOsiris!$A490&lt;&gt;"9999999"),VLOOKUP(OutputOsiris!A490,$BR$9:$BU$1008,4,FALSE),"")</f>
        <v/>
      </c>
      <c r="Y490" s="47" t="str">
        <f t="shared" si="293"/>
        <v/>
      </c>
      <c r="Z490" s="47" t="str">
        <f>IF(AND($BZ$7&gt;0,OutputOsiris!$A490&lt;&gt;"9999999"),VLOOKUP(OutputOsiris!A490,$BW$9:$BZ$1008,4,FALSE),"")</f>
        <v/>
      </c>
      <c r="AA490" s="47" t="str">
        <f t="shared" si="294"/>
        <v/>
      </c>
      <c r="AB490" s="47">
        <f t="shared" si="295"/>
        <v>0</v>
      </c>
      <c r="AC490" s="47">
        <f t="shared" si="296"/>
        <v>0</v>
      </c>
      <c r="AD490" s="47" t="str">
        <f t="shared" si="297"/>
        <v/>
      </c>
      <c r="AE490" s="48" t="str">
        <f>IF(ISBLANK(AF490),"",VLOOKUP(AD490,OutputOsiris!$A$9:$A$1008,1,FALSE))</f>
        <v/>
      </c>
      <c r="AF490" s="111"/>
      <c r="AG490" s="78"/>
      <c r="AH490" s="148" t="str">
        <f t="shared" si="271"/>
        <v/>
      </c>
      <c r="AI490" s="47" t="str">
        <f t="shared" si="298"/>
        <v/>
      </c>
      <c r="AJ490" s="48" t="str">
        <f>IF(ISBLANK(AK490),"",VLOOKUP(AI490,OutputOsiris!$A$9:$A$1008,1,FALSE))</f>
        <v/>
      </c>
      <c r="AK490" s="112"/>
      <c r="AL490" s="78"/>
      <c r="AM490" s="148" t="str">
        <f t="shared" si="272"/>
        <v/>
      </c>
      <c r="AN490" s="47" t="str">
        <f t="shared" si="299"/>
        <v/>
      </c>
      <c r="AO490" s="48" t="str">
        <f>IF(ISBLANK(AP490),"",VLOOKUP(AN490,OutputOsiris!$A$9:$A$1008,1,FALSE))</f>
        <v/>
      </c>
      <c r="AP490" s="111"/>
      <c r="AQ490" s="78"/>
      <c r="AR490" s="148" t="str">
        <f t="shared" si="273"/>
        <v/>
      </c>
      <c r="AS490" s="47" t="str">
        <f t="shared" si="300"/>
        <v/>
      </c>
      <c r="AT490" s="48" t="str">
        <f>IF(ISBLANK(AU490),"",VLOOKUP(AS490,OutputOsiris!$A$9:$A$1008,1,FALSE))</f>
        <v/>
      </c>
      <c r="AU490" s="111"/>
      <c r="AV490" s="78"/>
      <c r="AW490" s="148" t="str">
        <f t="shared" si="274"/>
        <v/>
      </c>
      <c r="AX490" s="47" t="str">
        <f t="shared" si="301"/>
        <v/>
      </c>
      <c r="AY490" s="48" t="str">
        <f>IF(ISBLANK(AZ490),"",VLOOKUP(AX490,OutputOsiris!$A$9:$A$1008,1,FALSE))</f>
        <v/>
      </c>
      <c r="AZ490" s="111"/>
      <c r="BA490" s="78"/>
      <c r="BB490" s="148" t="str">
        <f t="shared" si="275"/>
        <v/>
      </c>
      <c r="BC490" s="47" t="str">
        <f t="shared" si="302"/>
        <v/>
      </c>
      <c r="BD490" s="48" t="str">
        <f>IF(ISBLANK(BE490),"",VLOOKUP(BC490,OutputOsiris!$A$9:$A$1008,1,FALSE))</f>
        <v/>
      </c>
      <c r="BE490" s="111"/>
      <c r="BF490" s="78"/>
      <c r="BG490" s="148" t="str">
        <f t="shared" si="276"/>
        <v/>
      </c>
      <c r="BH490" s="47" t="str">
        <f t="shared" si="303"/>
        <v/>
      </c>
      <c r="BI490" s="48" t="str">
        <f>IF(ISBLANK(BJ490),"",VLOOKUP(BH490,OutputOsiris!$A$9:$A$1008,1,FALSE))</f>
        <v/>
      </c>
      <c r="BJ490" s="111"/>
      <c r="BK490" s="78"/>
      <c r="BL490" s="148" t="str">
        <f t="shared" si="277"/>
        <v/>
      </c>
      <c r="BM490" s="47" t="str">
        <f t="shared" si="304"/>
        <v/>
      </c>
      <c r="BN490" s="48" t="str">
        <f>IF(ISBLANK(BO490),"",VLOOKUP(BM490,OutputOsiris!$A$9:$A$1008,1,FALSE))</f>
        <v/>
      </c>
      <c r="BO490" s="111"/>
      <c r="BP490" s="78"/>
      <c r="BQ490" s="148" t="str">
        <f t="shared" si="278"/>
        <v/>
      </c>
      <c r="BR490" s="47" t="str">
        <f t="shared" si="305"/>
        <v/>
      </c>
      <c r="BS490" s="48" t="str">
        <f>IF(ISBLANK(BT490),"",VLOOKUP(BR490,OutputOsiris!$A$9:$A$1008,1,FALSE))</f>
        <v/>
      </c>
      <c r="BT490" s="111"/>
      <c r="BU490" s="78"/>
      <c r="BV490" s="148" t="str">
        <f t="shared" si="279"/>
        <v/>
      </c>
      <c r="BW490" s="47" t="str">
        <f t="shared" si="306"/>
        <v/>
      </c>
      <c r="BX490" s="48" t="str">
        <f>IF(ISBLANK(BY490),"",VLOOKUP(BW490,OutputOsiris!$A$9:$A$1008,1,FALSE))</f>
        <v/>
      </c>
      <c r="BY490" s="111"/>
      <c r="BZ490" s="78"/>
      <c r="CA490" s="148" t="str">
        <f t="shared" si="280"/>
        <v/>
      </c>
    </row>
    <row r="491" spans="1:79" x14ac:dyDescent="0.2">
      <c r="A491" s="47" t="str">
        <f>IF($H$1="Score",IF(OutputOsiris!A491&lt;&gt;"9999999",OutputOsiris!A491,""),"")</f>
        <v/>
      </c>
      <c r="B491" s="76" t="str">
        <f t="shared" si="281"/>
        <v/>
      </c>
      <c r="C491" s="143" t="str">
        <f t="shared" si="282"/>
        <v/>
      </c>
      <c r="D491" s="47" t="str">
        <f>IF($H$1="Cijfer",IF(OutputOsiris!A491&lt;&gt;"9999999",OutputOsiris!A491,""),"")</f>
        <v/>
      </c>
      <c r="E491" s="76" t="str">
        <f t="shared" si="283"/>
        <v/>
      </c>
      <c r="F491" s="143" t="str">
        <f t="shared" si="284"/>
        <v/>
      </c>
      <c r="G491" s="47" t="str">
        <f>IF(ISBLANK(OutputOsiris!B491),"",OutputOsiris!B491)</f>
        <v/>
      </c>
      <c r="H491" s="47">
        <f>IF(AND($AG$7&gt;0,OutputOsiris!$A491&lt;&gt;"9999999"),VLOOKUP(OutputOsiris!A491,$AD$9:$AG$1008,4,FALSE),"")</f>
        <v>0</v>
      </c>
      <c r="I491" s="47">
        <f t="shared" si="285"/>
        <v>0</v>
      </c>
      <c r="J491" s="47">
        <f>IF(AND($AL$7&gt;0,OutputOsiris!$A491&lt;&gt;"9999999"),VLOOKUP(OutputOsiris!A491,$AI$9:$AL$1008,4,FALSE),"")</f>
        <v>0</v>
      </c>
      <c r="K491" s="47">
        <f t="shared" si="286"/>
        <v>0</v>
      </c>
      <c r="L491" s="47" t="str">
        <f>IF(AND($AQ$7&gt;0,OutputOsiris!$A491&lt;&gt;"9999999"),VLOOKUP(OutputOsiris!A491,$AN$9:$AQ$1008,4,FALSE),"")</f>
        <v/>
      </c>
      <c r="M491" s="47" t="str">
        <f t="shared" si="287"/>
        <v/>
      </c>
      <c r="N491" s="47" t="str">
        <f>IF(AND($AV$7&gt;0,OutputOsiris!$A491&lt;&gt;"9999999"),VLOOKUP(OutputOsiris!A491,$AS$9:$AV$1008,4,FALSE),"")</f>
        <v/>
      </c>
      <c r="O491" s="47" t="str">
        <f t="shared" si="288"/>
        <v/>
      </c>
      <c r="P491" s="47" t="str">
        <f>IF(AND($BA$7&gt;0,OutputOsiris!$A491&lt;&gt;"9999999"),VLOOKUP(OutputOsiris!A491,$AX$9:$BA$1008,4,FALSE),"")</f>
        <v/>
      </c>
      <c r="Q491" s="47" t="str">
        <f t="shared" si="289"/>
        <v/>
      </c>
      <c r="R491" s="47" t="str">
        <f>IF(AND($BF$7&gt;0,OutputOsiris!$A491&lt;&gt;"9999999"),VLOOKUP(OutputOsiris!A491,$BC$9:$BF$1008,4,FALSE),"")</f>
        <v/>
      </c>
      <c r="S491" s="47" t="str">
        <f t="shared" si="290"/>
        <v/>
      </c>
      <c r="T491" s="47" t="str">
        <f>IF(AND($BK$7&gt;0,OutputOsiris!$A491&lt;&gt;"9999999"),VLOOKUP(OutputOsiris!A491,$BH$9:$BK$1008,4,FALSE),"")</f>
        <v/>
      </c>
      <c r="U491" s="47" t="str">
        <f t="shared" si="291"/>
        <v/>
      </c>
      <c r="V491" s="47" t="str">
        <f>IF(AND($BP$7&gt;0,OutputOsiris!$A491&lt;&gt;"9999999"),VLOOKUP(OutputOsiris!A491,$BM$9:$BP$1008,4,FALSE),"")</f>
        <v/>
      </c>
      <c r="W491" s="47" t="str">
        <f t="shared" si="292"/>
        <v/>
      </c>
      <c r="X491" s="47" t="str">
        <f>IF(AND($BU$7&gt;0,OutputOsiris!$A491&lt;&gt;"9999999"),VLOOKUP(OutputOsiris!A491,$BR$9:$BU$1008,4,FALSE),"")</f>
        <v/>
      </c>
      <c r="Y491" s="47" t="str">
        <f t="shared" si="293"/>
        <v/>
      </c>
      <c r="Z491" s="47" t="str">
        <f>IF(AND($BZ$7&gt;0,OutputOsiris!$A491&lt;&gt;"9999999"),VLOOKUP(OutputOsiris!A491,$BW$9:$BZ$1008,4,FALSE),"")</f>
        <v/>
      </c>
      <c r="AA491" s="47" t="str">
        <f t="shared" si="294"/>
        <v/>
      </c>
      <c r="AB491" s="47">
        <f t="shared" si="295"/>
        <v>0</v>
      </c>
      <c r="AC491" s="47">
        <f t="shared" si="296"/>
        <v>0</v>
      </c>
      <c r="AD491" s="47" t="str">
        <f t="shared" si="297"/>
        <v/>
      </c>
      <c r="AE491" s="48" t="str">
        <f>IF(ISBLANK(AF491),"",VLOOKUP(AD491,OutputOsiris!$A$9:$A$1008,1,FALSE))</f>
        <v/>
      </c>
      <c r="AF491" s="111"/>
      <c r="AG491" s="78"/>
      <c r="AH491" s="148" t="str">
        <f t="shared" si="271"/>
        <v/>
      </c>
      <c r="AI491" s="47" t="str">
        <f t="shared" si="298"/>
        <v/>
      </c>
      <c r="AJ491" s="48" t="str">
        <f>IF(ISBLANK(AK491),"",VLOOKUP(AI491,OutputOsiris!$A$9:$A$1008,1,FALSE))</f>
        <v/>
      </c>
      <c r="AK491" s="112"/>
      <c r="AL491" s="78"/>
      <c r="AM491" s="148" t="str">
        <f t="shared" si="272"/>
        <v/>
      </c>
      <c r="AN491" s="47" t="str">
        <f t="shared" si="299"/>
        <v/>
      </c>
      <c r="AO491" s="48" t="str">
        <f>IF(ISBLANK(AP491),"",VLOOKUP(AN491,OutputOsiris!$A$9:$A$1008,1,FALSE))</f>
        <v/>
      </c>
      <c r="AP491" s="111"/>
      <c r="AQ491" s="78"/>
      <c r="AR491" s="148" t="str">
        <f t="shared" si="273"/>
        <v/>
      </c>
      <c r="AS491" s="47" t="str">
        <f t="shared" si="300"/>
        <v/>
      </c>
      <c r="AT491" s="48" t="str">
        <f>IF(ISBLANK(AU491),"",VLOOKUP(AS491,OutputOsiris!$A$9:$A$1008,1,FALSE))</f>
        <v/>
      </c>
      <c r="AU491" s="111"/>
      <c r="AV491" s="78"/>
      <c r="AW491" s="148" t="str">
        <f t="shared" si="274"/>
        <v/>
      </c>
      <c r="AX491" s="47" t="str">
        <f t="shared" si="301"/>
        <v/>
      </c>
      <c r="AY491" s="48" t="str">
        <f>IF(ISBLANK(AZ491),"",VLOOKUP(AX491,OutputOsiris!$A$9:$A$1008,1,FALSE))</f>
        <v/>
      </c>
      <c r="AZ491" s="111"/>
      <c r="BA491" s="78"/>
      <c r="BB491" s="148" t="str">
        <f t="shared" si="275"/>
        <v/>
      </c>
      <c r="BC491" s="47" t="str">
        <f t="shared" si="302"/>
        <v/>
      </c>
      <c r="BD491" s="48" t="str">
        <f>IF(ISBLANK(BE491),"",VLOOKUP(BC491,OutputOsiris!$A$9:$A$1008,1,FALSE))</f>
        <v/>
      </c>
      <c r="BE491" s="111"/>
      <c r="BF491" s="78"/>
      <c r="BG491" s="148" t="str">
        <f t="shared" si="276"/>
        <v/>
      </c>
      <c r="BH491" s="47" t="str">
        <f t="shared" si="303"/>
        <v/>
      </c>
      <c r="BI491" s="48" t="str">
        <f>IF(ISBLANK(BJ491),"",VLOOKUP(BH491,OutputOsiris!$A$9:$A$1008,1,FALSE))</f>
        <v/>
      </c>
      <c r="BJ491" s="111"/>
      <c r="BK491" s="78"/>
      <c r="BL491" s="148" t="str">
        <f t="shared" si="277"/>
        <v/>
      </c>
      <c r="BM491" s="47" t="str">
        <f t="shared" si="304"/>
        <v/>
      </c>
      <c r="BN491" s="48" t="str">
        <f>IF(ISBLANK(BO491),"",VLOOKUP(BM491,OutputOsiris!$A$9:$A$1008,1,FALSE))</f>
        <v/>
      </c>
      <c r="BO491" s="111"/>
      <c r="BP491" s="78"/>
      <c r="BQ491" s="148" t="str">
        <f t="shared" si="278"/>
        <v/>
      </c>
      <c r="BR491" s="47" t="str">
        <f t="shared" si="305"/>
        <v/>
      </c>
      <c r="BS491" s="48" t="str">
        <f>IF(ISBLANK(BT491),"",VLOOKUP(BR491,OutputOsiris!$A$9:$A$1008,1,FALSE))</f>
        <v/>
      </c>
      <c r="BT491" s="111"/>
      <c r="BU491" s="78"/>
      <c r="BV491" s="148" t="str">
        <f t="shared" si="279"/>
        <v/>
      </c>
      <c r="BW491" s="47" t="str">
        <f t="shared" si="306"/>
        <v/>
      </c>
      <c r="BX491" s="48" t="str">
        <f>IF(ISBLANK(BY491),"",VLOOKUP(BW491,OutputOsiris!$A$9:$A$1008,1,FALSE))</f>
        <v/>
      </c>
      <c r="BY491" s="111"/>
      <c r="BZ491" s="78"/>
      <c r="CA491" s="148" t="str">
        <f t="shared" si="280"/>
        <v/>
      </c>
    </row>
    <row r="492" spans="1:79" x14ac:dyDescent="0.2">
      <c r="A492" s="47" t="str">
        <f>IF($H$1="Score",IF(OutputOsiris!A492&lt;&gt;"9999999",OutputOsiris!A492,""),"")</f>
        <v/>
      </c>
      <c r="B492" s="76" t="str">
        <f t="shared" si="281"/>
        <v/>
      </c>
      <c r="C492" s="143" t="str">
        <f t="shared" si="282"/>
        <v/>
      </c>
      <c r="D492" s="47" t="str">
        <f>IF($H$1="Cijfer",IF(OutputOsiris!A492&lt;&gt;"9999999",OutputOsiris!A492,""),"")</f>
        <v/>
      </c>
      <c r="E492" s="76" t="str">
        <f t="shared" si="283"/>
        <v/>
      </c>
      <c r="F492" s="143" t="str">
        <f t="shared" si="284"/>
        <v/>
      </c>
      <c r="G492" s="47" t="str">
        <f>IF(ISBLANK(OutputOsiris!B492),"",OutputOsiris!B492)</f>
        <v/>
      </c>
      <c r="H492" s="47">
        <f>IF(AND($AG$7&gt;0,OutputOsiris!$A492&lt;&gt;"9999999"),VLOOKUP(OutputOsiris!A492,$AD$9:$AG$1008,4,FALSE),"")</f>
        <v>0</v>
      </c>
      <c r="I492" s="47">
        <f t="shared" si="285"/>
        <v>0</v>
      </c>
      <c r="J492" s="47">
        <f>IF(AND($AL$7&gt;0,OutputOsiris!$A492&lt;&gt;"9999999"),VLOOKUP(OutputOsiris!A492,$AI$9:$AL$1008,4,FALSE),"")</f>
        <v>0</v>
      </c>
      <c r="K492" s="47">
        <f t="shared" si="286"/>
        <v>0</v>
      </c>
      <c r="L492" s="47" t="str">
        <f>IF(AND($AQ$7&gt;0,OutputOsiris!$A492&lt;&gt;"9999999"),VLOOKUP(OutputOsiris!A492,$AN$9:$AQ$1008,4,FALSE),"")</f>
        <v/>
      </c>
      <c r="M492" s="47" t="str">
        <f t="shared" si="287"/>
        <v/>
      </c>
      <c r="N492" s="47" t="str">
        <f>IF(AND($AV$7&gt;0,OutputOsiris!$A492&lt;&gt;"9999999"),VLOOKUP(OutputOsiris!A492,$AS$9:$AV$1008,4,FALSE),"")</f>
        <v/>
      </c>
      <c r="O492" s="47" t="str">
        <f t="shared" si="288"/>
        <v/>
      </c>
      <c r="P492" s="47" t="str">
        <f>IF(AND($BA$7&gt;0,OutputOsiris!$A492&lt;&gt;"9999999"),VLOOKUP(OutputOsiris!A492,$AX$9:$BA$1008,4,FALSE),"")</f>
        <v/>
      </c>
      <c r="Q492" s="47" t="str">
        <f t="shared" si="289"/>
        <v/>
      </c>
      <c r="R492" s="47" t="str">
        <f>IF(AND($BF$7&gt;0,OutputOsiris!$A492&lt;&gt;"9999999"),VLOOKUP(OutputOsiris!A492,$BC$9:$BF$1008,4,FALSE),"")</f>
        <v/>
      </c>
      <c r="S492" s="47" t="str">
        <f t="shared" si="290"/>
        <v/>
      </c>
      <c r="T492" s="47" t="str">
        <f>IF(AND($BK$7&gt;0,OutputOsiris!$A492&lt;&gt;"9999999"),VLOOKUP(OutputOsiris!A492,$BH$9:$BK$1008,4,FALSE),"")</f>
        <v/>
      </c>
      <c r="U492" s="47" t="str">
        <f t="shared" si="291"/>
        <v/>
      </c>
      <c r="V492" s="47" t="str">
        <f>IF(AND($BP$7&gt;0,OutputOsiris!$A492&lt;&gt;"9999999"),VLOOKUP(OutputOsiris!A492,$BM$9:$BP$1008,4,FALSE),"")</f>
        <v/>
      </c>
      <c r="W492" s="47" t="str">
        <f t="shared" si="292"/>
        <v/>
      </c>
      <c r="X492" s="47" t="str">
        <f>IF(AND($BU$7&gt;0,OutputOsiris!$A492&lt;&gt;"9999999"),VLOOKUP(OutputOsiris!A492,$BR$9:$BU$1008,4,FALSE),"")</f>
        <v/>
      </c>
      <c r="Y492" s="47" t="str">
        <f t="shared" si="293"/>
        <v/>
      </c>
      <c r="Z492" s="47" t="str">
        <f>IF(AND($BZ$7&gt;0,OutputOsiris!$A492&lt;&gt;"9999999"),VLOOKUP(OutputOsiris!A492,$BW$9:$BZ$1008,4,FALSE),"")</f>
        <v/>
      </c>
      <c r="AA492" s="47" t="str">
        <f t="shared" si="294"/>
        <v/>
      </c>
      <c r="AB492" s="47">
        <f t="shared" si="295"/>
        <v>0</v>
      </c>
      <c r="AC492" s="47">
        <f t="shared" si="296"/>
        <v>0</v>
      </c>
      <c r="AD492" s="47" t="str">
        <f t="shared" si="297"/>
        <v/>
      </c>
      <c r="AE492" s="48" t="str">
        <f>IF(ISBLANK(AF492),"",VLOOKUP(AD492,OutputOsiris!$A$9:$A$1008,1,FALSE))</f>
        <v/>
      </c>
      <c r="AF492" s="111"/>
      <c r="AG492" s="78"/>
      <c r="AH492" s="148" t="str">
        <f t="shared" si="271"/>
        <v/>
      </c>
      <c r="AI492" s="47" t="str">
        <f t="shared" si="298"/>
        <v/>
      </c>
      <c r="AJ492" s="48" t="str">
        <f>IF(ISBLANK(AK492),"",VLOOKUP(AI492,OutputOsiris!$A$9:$A$1008,1,FALSE))</f>
        <v/>
      </c>
      <c r="AK492" s="112"/>
      <c r="AL492" s="78"/>
      <c r="AM492" s="148" t="str">
        <f t="shared" si="272"/>
        <v/>
      </c>
      <c r="AN492" s="47" t="str">
        <f t="shared" si="299"/>
        <v/>
      </c>
      <c r="AO492" s="48" t="str">
        <f>IF(ISBLANK(AP492),"",VLOOKUP(AN492,OutputOsiris!$A$9:$A$1008,1,FALSE))</f>
        <v/>
      </c>
      <c r="AP492" s="111"/>
      <c r="AQ492" s="78"/>
      <c r="AR492" s="148" t="str">
        <f t="shared" si="273"/>
        <v/>
      </c>
      <c r="AS492" s="47" t="str">
        <f t="shared" si="300"/>
        <v/>
      </c>
      <c r="AT492" s="48" t="str">
        <f>IF(ISBLANK(AU492),"",VLOOKUP(AS492,OutputOsiris!$A$9:$A$1008,1,FALSE))</f>
        <v/>
      </c>
      <c r="AU492" s="111"/>
      <c r="AV492" s="78"/>
      <c r="AW492" s="148" t="str">
        <f t="shared" si="274"/>
        <v/>
      </c>
      <c r="AX492" s="47" t="str">
        <f t="shared" si="301"/>
        <v/>
      </c>
      <c r="AY492" s="48" t="str">
        <f>IF(ISBLANK(AZ492),"",VLOOKUP(AX492,OutputOsiris!$A$9:$A$1008,1,FALSE))</f>
        <v/>
      </c>
      <c r="AZ492" s="111"/>
      <c r="BA492" s="78"/>
      <c r="BB492" s="148" t="str">
        <f t="shared" si="275"/>
        <v/>
      </c>
      <c r="BC492" s="47" t="str">
        <f t="shared" si="302"/>
        <v/>
      </c>
      <c r="BD492" s="48" t="str">
        <f>IF(ISBLANK(BE492),"",VLOOKUP(BC492,OutputOsiris!$A$9:$A$1008,1,FALSE))</f>
        <v/>
      </c>
      <c r="BE492" s="111"/>
      <c r="BF492" s="78"/>
      <c r="BG492" s="148" t="str">
        <f t="shared" si="276"/>
        <v/>
      </c>
      <c r="BH492" s="47" t="str">
        <f t="shared" si="303"/>
        <v/>
      </c>
      <c r="BI492" s="48" t="str">
        <f>IF(ISBLANK(BJ492),"",VLOOKUP(BH492,OutputOsiris!$A$9:$A$1008,1,FALSE))</f>
        <v/>
      </c>
      <c r="BJ492" s="111"/>
      <c r="BK492" s="78"/>
      <c r="BL492" s="148" t="str">
        <f t="shared" si="277"/>
        <v/>
      </c>
      <c r="BM492" s="47" t="str">
        <f t="shared" si="304"/>
        <v/>
      </c>
      <c r="BN492" s="48" t="str">
        <f>IF(ISBLANK(BO492),"",VLOOKUP(BM492,OutputOsiris!$A$9:$A$1008,1,FALSE))</f>
        <v/>
      </c>
      <c r="BO492" s="111"/>
      <c r="BP492" s="78"/>
      <c r="BQ492" s="148" t="str">
        <f t="shared" si="278"/>
        <v/>
      </c>
      <c r="BR492" s="47" t="str">
        <f t="shared" si="305"/>
        <v/>
      </c>
      <c r="BS492" s="48" t="str">
        <f>IF(ISBLANK(BT492),"",VLOOKUP(BR492,OutputOsiris!$A$9:$A$1008,1,FALSE))</f>
        <v/>
      </c>
      <c r="BT492" s="111"/>
      <c r="BU492" s="78"/>
      <c r="BV492" s="148" t="str">
        <f t="shared" si="279"/>
        <v/>
      </c>
      <c r="BW492" s="47" t="str">
        <f t="shared" si="306"/>
        <v/>
      </c>
      <c r="BX492" s="48" t="str">
        <f>IF(ISBLANK(BY492),"",VLOOKUP(BW492,OutputOsiris!$A$9:$A$1008,1,FALSE))</f>
        <v/>
      </c>
      <c r="BY492" s="111"/>
      <c r="BZ492" s="78"/>
      <c r="CA492" s="148" t="str">
        <f t="shared" si="280"/>
        <v/>
      </c>
    </row>
    <row r="493" spans="1:79" x14ac:dyDescent="0.2">
      <c r="A493" s="47" t="str">
        <f>IF($H$1="Score",IF(OutputOsiris!A493&lt;&gt;"9999999",OutputOsiris!A493,""),"")</f>
        <v/>
      </c>
      <c r="B493" s="76" t="str">
        <f t="shared" si="281"/>
        <v/>
      </c>
      <c r="C493" s="143" t="str">
        <f t="shared" si="282"/>
        <v/>
      </c>
      <c r="D493" s="47" t="str">
        <f>IF($H$1="Cijfer",IF(OutputOsiris!A493&lt;&gt;"9999999",OutputOsiris!A493,""),"")</f>
        <v/>
      </c>
      <c r="E493" s="76" t="str">
        <f t="shared" si="283"/>
        <v/>
      </c>
      <c r="F493" s="143" t="str">
        <f t="shared" si="284"/>
        <v/>
      </c>
      <c r="G493" s="47" t="str">
        <f>IF(ISBLANK(OutputOsiris!B493),"",OutputOsiris!B493)</f>
        <v/>
      </c>
      <c r="H493" s="47">
        <f>IF(AND($AG$7&gt;0,OutputOsiris!$A493&lt;&gt;"9999999"),VLOOKUP(OutputOsiris!A493,$AD$9:$AG$1008,4,FALSE),"")</f>
        <v>0</v>
      </c>
      <c r="I493" s="47">
        <f t="shared" si="285"/>
        <v>0</v>
      </c>
      <c r="J493" s="47">
        <f>IF(AND($AL$7&gt;0,OutputOsiris!$A493&lt;&gt;"9999999"),VLOOKUP(OutputOsiris!A493,$AI$9:$AL$1008,4,FALSE),"")</f>
        <v>0</v>
      </c>
      <c r="K493" s="47">
        <f t="shared" si="286"/>
        <v>0</v>
      </c>
      <c r="L493" s="47" t="str">
        <f>IF(AND($AQ$7&gt;0,OutputOsiris!$A493&lt;&gt;"9999999"),VLOOKUP(OutputOsiris!A493,$AN$9:$AQ$1008,4,FALSE),"")</f>
        <v/>
      </c>
      <c r="M493" s="47" t="str">
        <f t="shared" si="287"/>
        <v/>
      </c>
      <c r="N493" s="47" t="str">
        <f>IF(AND($AV$7&gt;0,OutputOsiris!$A493&lt;&gt;"9999999"),VLOOKUP(OutputOsiris!A493,$AS$9:$AV$1008,4,FALSE),"")</f>
        <v/>
      </c>
      <c r="O493" s="47" t="str">
        <f t="shared" si="288"/>
        <v/>
      </c>
      <c r="P493" s="47" t="str">
        <f>IF(AND($BA$7&gt;0,OutputOsiris!$A493&lt;&gt;"9999999"),VLOOKUP(OutputOsiris!A493,$AX$9:$BA$1008,4,FALSE),"")</f>
        <v/>
      </c>
      <c r="Q493" s="47" t="str">
        <f t="shared" si="289"/>
        <v/>
      </c>
      <c r="R493" s="47" t="str">
        <f>IF(AND($BF$7&gt;0,OutputOsiris!$A493&lt;&gt;"9999999"),VLOOKUP(OutputOsiris!A493,$BC$9:$BF$1008,4,FALSE),"")</f>
        <v/>
      </c>
      <c r="S493" s="47" t="str">
        <f t="shared" si="290"/>
        <v/>
      </c>
      <c r="T493" s="47" t="str">
        <f>IF(AND($BK$7&gt;0,OutputOsiris!$A493&lt;&gt;"9999999"),VLOOKUP(OutputOsiris!A493,$BH$9:$BK$1008,4,FALSE),"")</f>
        <v/>
      </c>
      <c r="U493" s="47" t="str">
        <f t="shared" si="291"/>
        <v/>
      </c>
      <c r="V493" s="47" t="str">
        <f>IF(AND($BP$7&gt;0,OutputOsiris!$A493&lt;&gt;"9999999"),VLOOKUP(OutputOsiris!A493,$BM$9:$BP$1008,4,FALSE),"")</f>
        <v/>
      </c>
      <c r="W493" s="47" t="str">
        <f t="shared" si="292"/>
        <v/>
      </c>
      <c r="X493" s="47" t="str">
        <f>IF(AND($BU$7&gt;0,OutputOsiris!$A493&lt;&gt;"9999999"),VLOOKUP(OutputOsiris!A493,$BR$9:$BU$1008,4,FALSE),"")</f>
        <v/>
      </c>
      <c r="Y493" s="47" t="str">
        <f t="shared" si="293"/>
        <v/>
      </c>
      <c r="Z493" s="47" t="str">
        <f>IF(AND($BZ$7&gt;0,OutputOsiris!$A493&lt;&gt;"9999999"),VLOOKUP(OutputOsiris!A493,$BW$9:$BZ$1008,4,FALSE),"")</f>
        <v/>
      </c>
      <c r="AA493" s="47" t="str">
        <f t="shared" si="294"/>
        <v/>
      </c>
      <c r="AB493" s="47">
        <f t="shared" si="295"/>
        <v>0</v>
      </c>
      <c r="AC493" s="47">
        <f t="shared" si="296"/>
        <v>0</v>
      </c>
      <c r="AD493" s="47" t="str">
        <f t="shared" si="297"/>
        <v/>
      </c>
      <c r="AE493" s="48" t="str">
        <f>IF(ISBLANK(AF493),"",VLOOKUP(AD493,OutputOsiris!$A$9:$A$1008,1,FALSE))</f>
        <v/>
      </c>
      <c r="AF493" s="111"/>
      <c r="AG493" s="78"/>
      <c r="AH493" s="148" t="str">
        <f t="shared" si="271"/>
        <v/>
      </c>
      <c r="AI493" s="47" t="str">
        <f t="shared" si="298"/>
        <v/>
      </c>
      <c r="AJ493" s="48" t="str">
        <f>IF(ISBLANK(AK493),"",VLOOKUP(AI493,OutputOsiris!$A$9:$A$1008,1,FALSE))</f>
        <v/>
      </c>
      <c r="AK493" s="112"/>
      <c r="AL493" s="78"/>
      <c r="AM493" s="148" t="str">
        <f t="shared" si="272"/>
        <v/>
      </c>
      <c r="AN493" s="47" t="str">
        <f t="shared" si="299"/>
        <v/>
      </c>
      <c r="AO493" s="48" t="str">
        <f>IF(ISBLANK(AP493),"",VLOOKUP(AN493,OutputOsiris!$A$9:$A$1008,1,FALSE))</f>
        <v/>
      </c>
      <c r="AP493" s="111"/>
      <c r="AQ493" s="78"/>
      <c r="AR493" s="148" t="str">
        <f t="shared" si="273"/>
        <v/>
      </c>
      <c r="AS493" s="47" t="str">
        <f t="shared" si="300"/>
        <v/>
      </c>
      <c r="AT493" s="48" t="str">
        <f>IF(ISBLANK(AU493),"",VLOOKUP(AS493,OutputOsiris!$A$9:$A$1008,1,FALSE))</f>
        <v/>
      </c>
      <c r="AU493" s="111"/>
      <c r="AV493" s="78"/>
      <c r="AW493" s="148" t="str">
        <f t="shared" si="274"/>
        <v/>
      </c>
      <c r="AX493" s="47" t="str">
        <f t="shared" si="301"/>
        <v/>
      </c>
      <c r="AY493" s="48" t="str">
        <f>IF(ISBLANK(AZ493),"",VLOOKUP(AX493,OutputOsiris!$A$9:$A$1008,1,FALSE))</f>
        <v/>
      </c>
      <c r="AZ493" s="111"/>
      <c r="BA493" s="78"/>
      <c r="BB493" s="148" t="str">
        <f t="shared" si="275"/>
        <v/>
      </c>
      <c r="BC493" s="47" t="str">
        <f t="shared" si="302"/>
        <v/>
      </c>
      <c r="BD493" s="48" t="str">
        <f>IF(ISBLANK(BE493),"",VLOOKUP(BC493,OutputOsiris!$A$9:$A$1008,1,FALSE))</f>
        <v/>
      </c>
      <c r="BE493" s="111"/>
      <c r="BF493" s="78"/>
      <c r="BG493" s="148" t="str">
        <f t="shared" si="276"/>
        <v/>
      </c>
      <c r="BH493" s="47" t="str">
        <f t="shared" si="303"/>
        <v/>
      </c>
      <c r="BI493" s="48" t="str">
        <f>IF(ISBLANK(BJ493),"",VLOOKUP(BH493,OutputOsiris!$A$9:$A$1008,1,FALSE))</f>
        <v/>
      </c>
      <c r="BJ493" s="111"/>
      <c r="BK493" s="78"/>
      <c r="BL493" s="148" t="str">
        <f t="shared" si="277"/>
        <v/>
      </c>
      <c r="BM493" s="47" t="str">
        <f t="shared" si="304"/>
        <v/>
      </c>
      <c r="BN493" s="48" t="str">
        <f>IF(ISBLANK(BO493),"",VLOOKUP(BM493,OutputOsiris!$A$9:$A$1008,1,FALSE))</f>
        <v/>
      </c>
      <c r="BO493" s="111"/>
      <c r="BP493" s="78"/>
      <c r="BQ493" s="148" t="str">
        <f t="shared" si="278"/>
        <v/>
      </c>
      <c r="BR493" s="47" t="str">
        <f t="shared" si="305"/>
        <v/>
      </c>
      <c r="BS493" s="48" t="str">
        <f>IF(ISBLANK(BT493),"",VLOOKUP(BR493,OutputOsiris!$A$9:$A$1008,1,FALSE))</f>
        <v/>
      </c>
      <c r="BT493" s="111"/>
      <c r="BU493" s="78"/>
      <c r="BV493" s="148" t="str">
        <f t="shared" si="279"/>
        <v/>
      </c>
      <c r="BW493" s="47" t="str">
        <f t="shared" si="306"/>
        <v/>
      </c>
      <c r="BX493" s="48" t="str">
        <f>IF(ISBLANK(BY493),"",VLOOKUP(BW493,OutputOsiris!$A$9:$A$1008,1,FALSE))</f>
        <v/>
      </c>
      <c r="BY493" s="111"/>
      <c r="BZ493" s="78"/>
      <c r="CA493" s="148" t="str">
        <f t="shared" si="280"/>
        <v/>
      </c>
    </row>
    <row r="494" spans="1:79" x14ac:dyDescent="0.2">
      <c r="A494" s="47" t="str">
        <f>IF($H$1="Score",IF(OutputOsiris!A494&lt;&gt;"9999999",OutputOsiris!A494,""),"")</f>
        <v/>
      </c>
      <c r="B494" s="76" t="str">
        <f t="shared" si="281"/>
        <v/>
      </c>
      <c r="C494" s="143" t="str">
        <f t="shared" si="282"/>
        <v/>
      </c>
      <c r="D494" s="47" t="str">
        <f>IF($H$1="Cijfer",IF(OutputOsiris!A494&lt;&gt;"9999999",OutputOsiris!A494,""),"")</f>
        <v/>
      </c>
      <c r="E494" s="76" t="str">
        <f t="shared" si="283"/>
        <v/>
      </c>
      <c r="F494" s="143" t="str">
        <f t="shared" si="284"/>
        <v/>
      </c>
      <c r="G494" s="47" t="str">
        <f>IF(ISBLANK(OutputOsiris!B494),"",OutputOsiris!B494)</f>
        <v/>
      </c>
      <c r="H494" s="47">
        <f>IF(AND($AG$7&gt;0,OutputOsiris!$A494&lt;&gt;"9999999"),VLOOKUP(OutputOsiris!A494,$AD$9:$AG$1008,4,FALSE),"")</f>
        <v>0</v>
      </c>
      <c r="I494" s="47">
        <f t="shared" si="285"/>
        <v>0</v>
      </c>
      <c r="J494" s="47">
        <f>IF(AND($AL$7&gt;0,OutputOsiris!$A494&lt;&gt;"9999999"),VLOOKUP(OutputOsiris!A494,$AI$9:$AL$1008,4,FALSE),"")</f>
        <v>0</v>
      </c>
      <c r="K494" s="47">
        <f t="shared" si="286"/>
        <v>0</v>
      </c>
      <c r="L494" s="47" t="str">
        <f>IF(AND($AQ$7&gt;0,OutputOsiris!$A494&lt;&gt;"9999999"),VLOOKUP(OutputOsiris!A494,$AN$9:$AQ$1008,4,FALSE),"")</f>
        <v/>
      </c>
      <c r="M494" s="47" t="str">
        <f t="shared" si="287"/>
        <v/>
      </c>
      <c r="N494" s="47" t="str">
        <f>IF(AND($AV$7&gt;0,OutputOsiris!$A494&lt;&gt;"9999999"),VLOOKUP(OutputOsiris!A494,$AS$9:$AV$1008,4,FALSE),"")</f>
        <v/>
      </c>
      <c r="O494" s="47" t="str">
        <f t="shared" si="288"/>
        <v/>
      </c>
      <c r="P494" s="47" t="str">
        <f>IF(AND($BA$7&gt;0,OutputOsiris!$A494&lt;&gt;"9999999"),VLOOKUP(OutputOsiris!A494,$AX$9:$BA$1008,4,FALSE),"")</f>
        <v/>
      </c>
      <c r="Q494" s="47" t="str">
        <f t="shared" si="289"/>
        <v/>
      </c>
      <c r="R494" s="47" t="str">
        <f>IF(AND($BF$7&gt;0,OutputOsiris!$A494&lt;&gt;"9999999"),VLOOKUP(OutputOsiris!A494,$BC$9:$BF$1008,4,FALSE),"")</f>
        <v/>
      </c>
      <c r="S494" s="47" t="str">
        <f t="shared" si="290"/>
        <v/>
      </c>
      <c r="T494" s="47" t="str">
        <f>IF(AND($BK$7&gt;0,OutputOsiris!$A494&lt;&gt;"9999999"),VLOOKUP(OutputOsiris!A494,$BH$9:$BK$1008,4,FALSE),"")</f>
        <v/>
      </c>
      <c r="U494" s="47" t="str">
        <f t="shared" si="291"/>
        <v/>
      </c>
      <c r="V494" s="47" t="str">
        <f>IF(AND($BP$7&gt;0,OutputOsiris!$A494&lt;&gt;"9999999"),VLOOKUP(OutputOsiris!A494,$BM$9:$BP$1008,4,FALSE),"")</f>
        <v/>
      </c>
      <c r="W494" s="47" t="str">
        <f t="shared" si="292"/>
        <v/>
      </c>
      <c r="X494" s="47" t="str">
        <f>IF(AND($BU$7&gt;0,OutputOsiris!$A494&lt;&gt;"9999999"),VLOOKUP(OutputOsiris!A494,$BR$9:$BU$1008,4,FALSE),"")</f>
        <v/>
      </c>
      <c r="Y494" s="47" t="str">
        <f t="shared" si="293"/>
        <v/>
      </c>
      <c r="Z494" s="47" t="str">
        <f>IF(AND($BZ$7&gt;0,OutputOsiris!$A494&lt;&gt;"9999999"),VLOOKUP(OutputOsiris!A494,$BW$9:$BZ$1008,4,FALSE),"")</f>
        <v/>
      </c>
      <c r="AA494" s="47" t="str">
        <f t="shared" si="294"/>
        <v/>
      </c>
      <c r="AB494" s="47">
        <f t="shared" si="295"/>
        <v>0</v>
      </c>
      <c r="AC494" s="47">
        <f t="shared" si="296"/>
        <v>0</v>
      </c>
      <c r="AD494" s="47" t="str">
        <f t="shared" si="297"/>
        <v/>
      </c>
      <c r="AE494" s="48" t="str">
        <f>IF(ISBLANK(AF494),"",VLOOKUP(AD494,OutputOsiris!$A$9:$A$1008,1,FALSE))</f>
        <v/>
      </c>
      <c r="AF494" s="111"/>
      <c r="AG494" s="78"/>
      <c r="AH494" s="148" t="str">
        <f t="shared" si="271"/>
        <v/>
      </c>
      <c r="AI494" s="47" t="str">
        <f t="shared" si="298"/>
        <v/>
      </c>
      <c r="AJ494" s="48" t="str">
        <f>IF(ISBLANK(AK494),"",VLOOKUP(AI494,OutputOsiris!$A$9:$A$1008,1,FALSE))</f>
        <v/>
      </c>
      <c r="AK494" s="112"/>
      <c r="AL494" s="78"/>
      <c r="AM494" s="148" t="str">
        <f t="shared" si="272"/>
        <v/>
      </c>
      <c r="AN494" s="47" t="str">
        <f t="shared" si="299"/>
        <v/>
      </c>
      <c r="AO494" s="48" t="str">
        <f>IF(ISBLANK(AP494),"",VLOOKUP(AN494,OutputOsiris!$A$9:$A$1008,1,FALSE))</f>
        <v/>
      </c>
      <c r="AP494" s="111"/>
      <c r="AQ494" s="78"/>
      <c r="AR494" s="148" t="str">
        <f t="shared" si="273"/>
        <v/>
      </c>
      <c r="AS494" s="47" t="str">
        <f t="shared" si="300"/>
        <v/>
      </c>
      <c r="AT494" s="48" t="str">
        <f>IF(ISBLANK(AU494),"",VLOOKUP(AS494,OutputOsiris!$A$9:$A$1008,1,FALSE))</f>
        <v/>
      </c>
      <c r="AU494" s="111"/>
      <c r="AV494" s="78"/>
      <c r="AW494" s="148" t="str">
        <f t="shared" si="274"/>
        <v/>
      </c>
      <c r="AX494" s="47" t="str">
        <f t="shared" si="301"/>
        <v/>
      </c>
      <c r="AY494" s="48" t="str">
        <f>IF(ISBLANK(AZ494),"",VLOOKUP(AX494,OutputOsiris!$A$9:$A$1008,1,FALSE))</f>
        <v/>
      </c>
      <c r="AZ494" s="111"/>
      <c r="BA494" s="78"/>
      <c r="BB494" s="148" t="str">
        <f t="shared" si="275"/>
        <v/>
      </c>
      <c r="BC494" s="47" t="str">
        <f t="shared" si="302"/>
        <v/>
      </c>
      <c r="BD494" s="48" t="str">
        <f>IF(ISBLANK(BE494),"",VLOOKUP(BC494,OutputOsiris!$A$9:$A$1008,1,FALSE))</f>
        <v/>
      </c>
      <c r="BE494" s="111"/>
      <c r="BF494" s="78"/>
      <c r="BG494" s="148" t="str">
        <f t="shared" si="276"/>
        <v/>
      </c>
      <c r="BH494" s="47" t="str">
        <f t="shared" si="303"/>
        <v/>
      </c>
      <c r="BI494" s="48" t="str">
        <f>IF(ISBLANK(BJ494),"",VLOOKUP(BH494,OutputOsiris!$A$9:$A$1008,1,FALSE))</f>
        <v/>
      </c>
      <c r="BJ494" s="111"/>
      <c r="BK494" s="78"/>
      <c r="BL494" s="148" t="str">
        <f t="shared" si="277"/>
        <v/>
      </c>
      <c r="BM494" s="47" t="str">
        <f t="shared" si="304"/>
        <v/>
      </c>
      <c r="BN494" s="48" t="str">
        <f>IF(ISBLANK(BO494),"",VLOOKUP(BM494,OutputOsiris!$A$9:$A$1008,1,FALSE))</f>
        <v/>
      </c>
      <c r="BO494" s="111"/>
      <c r="BP494" s="78"/>
      <c r="BQ494" s="148" t="str">
        <f t="shared" si="278"/>
        <v/>
      </c>
      <c r="BR494" s="47" t="str">
        <f t="shared" si="305"/>
        <v/>
      </c>
      <c r="BS494" s="48" t="str">
        <f>IF(ISBLANK(BT494),"",VLOOKUP(BR494,OutputOsiris!$A$9:$A$1008,1,FALSE))</f>
        <v/>
      </c>
      <c r="BT494" s="111"/>
      <c r="BU494" s="78"/>
      <c r="BV494" s="148" t="str">
        <f t="shared" si="279"/>
        <v/>
      </c>
      <c r="BW494" s="47" t="str">
        <f t="shared" si="306"/>
        <v/>
      </c>
      <c r="BX494" s="48" t="str">
        <f>IF(ISBLANK(BY494),"",VLOOKUP(BW494,OutputOsiris!$A$9:$A$1008,1,FALSE))</f>
        <v/>
      </c>
      <c r="BY494" s="111"/>
      <c r="BZ494" s="78"/>
      <c r="CA494" s="148" t="str">
        <f t="shared" si="280"/>
        <v/>
      </c>
    </row>
    <row r="495" spans="1:79" x14ac:dyDescent="0.2">
      <c r="A495" s="47" t="str">
        <f>IF($H$1="Score",IF(OutputOsiris!A495&lt;&gt;"9999999",OutputOsiris!A495,""),"")</f>
        <v/>
      </c>
      <c r="B495" s="76" t="str">
        <f t="shared" si="281"/>
        <v/>
      </c>
      <c r="C495" s="143" t="str">
        <f t="shared" si="282"/>
        <v/>
      </c>
      <c r="D495" s="47" t="str">
        <f>IF($H$1="Cijfer",IF(OutputOsiris!A495&lt;&gt;"9999999",OutputOsiris!A495,""),"")</f>
        <v/>
      </c>
      <c r="E495" s="76" t="str">
        <f t="shared" si="283"/>
        <v/>
      </c>
      <c r="F495" s="143" t="str">
        <f t="shared" si="284"/>
        <v/>
      </c>
      <c r="G495" s="47" t="str">
        <f>IF(ISBLANK(OutputOsiris!B495),"",OutputOsiris!B495)</f>
        <v/>
      </c>
      <c r="H495" s="47">
        <f>IF(AND($AG$7&gt;0,OutputOsiris!$A495&lt;&gt;"9999999"),VLOOKUP(OutputOsiris!A495,$AD$9:$AG$1008,4,FALSE),"")</f>
        <v>0</v>
      </c>
      <c r="I495" s="47">
        <f t="shared" si="285"/>
        <v>0</v>
      </c>
      <c r="J495" s="47">
        <f>IF(AND($AL$7&gt;0,OutputOsiris!$A495&lt;&gt;"9999999"),VLOOKUP(OutputOsiris!A495,$AI$9:$AL$1008,4,FALSE),"")</f>
        <v>0</v>
      </c>
      <c r="K495" s="47">
        <f t="shared" si="286"/>
        <v>0</v>
      </c>
      <c r="L495" s="47" t="str">
        <f>IF(AND($AQ$7&gt;0,OutputOsiris!$A495&lt;&gt;"9999999"),VLOOKUP(OutputOsiris!A495,$AN$9:$AQ$1008,4,FALSE),"")</f>
        <v/>
      </c>
      <c r="M495" s="47" t="str">
        <f t="shared" si="287"/>
        <v/>
      </c>
      <c r="N495" s="47" t="str">
        <f>IF(AND($AV$7&gt;0,OutputOsiris!$A495&lt;&gt;"9999999"),VLOOKUP(OutputOsiris!A495,$AS$9:$AV$1008,4,FALSE),"")</f>
        <v/>
      </c>
      <c r="O495" s="47" t="str">
        <f t="shared" si="288"/>
        <v/>
      </c>
      <c r="P495" s="47" t="str">
        <f>IF(AND($BA$7&gt;0,OutputOsiris!$A495&lt;&gt;"9999999"),VLOOKUP(OutputOsiris!A495,$AX$9:$BA$1008,4,FALSE),"")</f>
        <v/>
      </c>
      <c r="Q495" s="47" t="str">
        <f t="shared" si="289"/>
        <v/>
      </c>
      <c r="R495" s="47" t="str">
        <f>IF(AND($BF$7&gt;0,OutputOsiris!$A495&lt;&gt;"9999999"),VLOOKUP(OutputOsiris!A495,$BC$9:$BF$1008,4,FALSE),"")</f>
        <v/>
      </c>
      <c r="S495" s="47" t="str">
        <f t="shared" si="290"/>
        <v/>
      </c>
      <c r="T495" s="47" t="str">
        <f>IF(AND($BK$7&gt;0,OutputOsiris!$A495&lt;&gt;"9999999"),VLOOKUP(OutputOsiris!A495,$BH$9:$BK$1008,4,FALSE),"")</f>
        <v/>
      </c>
      <c r="U495" s="47" t="str">
        <f t="shared" si="291"/>
        <v/>
      </c>
      <c r="V495" s="47" t="str">
        <f>IF(AND($BP$7&gt;0,OutputOsiris!$A495&lt;&gt;"9999999"),VLOOKUP(OutputOsiris!A495,$BM$9:$BP$1008,4,FALSE),"")</f>
        <v/>
      </c>
      <c r="W495" s="47" t="str">
        <f t="shared" si="292"/>
        <v/>
      </c>
      <c r="X495" s="47" t="str">
        <f>IF(AND($BU$7&gt;0,OutputOsiris!$A495&lt;&gt;"9999999"),VLOOKUP(OutputOsiris!A495,$BR$9:$BU$1008,4,FALSE),"")</f>
        <v/>
      </c>
      <c r="Y495" s="47" t="str">
        <f t="shared" si="293"/>
        <v/>
      </c>
      <c r="Z495" s="47" t="str">
        <f>IF(AND($BZ$7&gt;0,OutputOsiris!$A495&lt;&gt;"9999999"),VLOOKUP(OutputOsiris!A495,$BW$9:$BZ$1008,4,FALSE),"")</f>
        <v/>
      </c>
      <c r="AA495" s="47" t="str">
        <f t="shared" si="294"/>
        <v/>
      </c>
      <c r="AB495" s="47">
        <f t="shared" si="295"/>
        <v>0</v>
      </c>
      <c r="AC495" s="47">
        <f t="shared" si="296"/>
        <v>0</v>
      </c>
      <c r="AD495" s="47" t="str">
        <f t="shared" si="297"/>
        <v/>
      </c>
      <c r="AE495" s="48" t="str">
        <f>IF(ISBLANK(AF495),"",VLOOKUP(AD495,OutputOsiris!$A$9:$A$1008,1,FALSE))</f>
        <v/>
      </c>
      <c r="AF495" s="111"/>
      <c r="AG495" s="78"/>
      <c r="AH495" s="148" t="str">
        <f t="shared" si="271"/>
        <v/>
      </c>
      <c r="AI495" s="47" t="str">
        <f t="shared" si="298"/>
        <v/>
      </c>
      <c r="AJ495" s="48" t="str">
        <f>IF(ISBLANK(AK495),"",VLOOKUP(AI495,OutputOsiris!$A$9:$A$1008,1,FALSE))</f>
        <v/>
      </c>
      <c r="AK495" s="112"/>
      <c r="AL495" s="78"/>
      <c r="AM495" s="148" t="str">
        <f t="shared" si="272"/>
        <v/>
      </c>
      <c r="AN495" s="47" t="str">
        <f t="shared" si="299"/>
        <v/>
      </c>
      <c r="AO495" s="48" t="str">
        <f>IF(ISBLANK(AP495),"",VLOOKUP(AN495,OutputOsiris!$A$9:$A$1008,1,FALSE))</f>
        <v/>
      </c>
      <c r="AP495" s="111"/>
      <c r="AQ495" s="78"/>
      <c r="AR495" s="148" t="str">
        <f t="shared" si="273"/>
        <v/>
      </c>
      <c r="AS495" s="47" t="str">
        <f t="shared" si="300"/>
        <v/>
      </c>
      <c r="AT495" s="48" t="str">
        <f>IF(ISBLANK(AU495),"",VLOOKUP(AS495,OutputOsiris!$A$9:$A$1008,1,FALSE))</f>
        <v/>
      </c>
      <c r="AU495" s="111"/>
      <c r="AV495" s="78"/>
      <c r="AW495" s="148" t="str">
        <f t="shared" si="274"/>
        <v/>
      </c>
      <c r="AX495" s="47" t="str">
        <f t="shared" si="301"/>
        <v/>
      </c>
      <c r="AY495" s="48" t="str">
        <f>IF(ISBLANK(AZ495),"",VLOOKUP(AX495,OutputOsiris!$A$9:$A$1008,1,FALSE))</f>
        <v/>
      </c>
      <c r="AZ495" s="111"/>
      <c r="BA495" s="78"/>
      <c r="BB495" s="148" t="str">
        <f t="shared" si="275"/>
        <v/>
      </c>
      <c r="BC495" s="47" t="str">
        <f t="shared" si="302"/>
        <v/>
      </c>
      <c r="BD495" s="48" t="str">
        <f>IF(ISBLANK(BE495),"",VLOOKUP(BC495,OutputOsiris!$A$9:$A$1008,1,FALSE))</f>
        <v/>
      </c>
      <c r="BE495" s="111"/>
      <c r="BF495" s="78"/>
      <c r="BG495" s="148" t="str">
        <f t="shared" si="276"/>
        <v/>
      </c>
      <c r="BH495" s="47" t="str">
        <f t="shared" si="303"/>
        <v/>
      </c>
      <c r="BI495" s="48" t="str">
        <f>IF(ISBLANK(BJ495),"",VLOOKUP(BH495,OutputOsiris!$A$9:$A$1008,1,FALSE))</f>
        <v/>
      </c>
      <c r="BJ495" s="111"/>
      <c r="BK495" s="78"/>
      <c r="BL495" s="148" t="str">
        <f t="shared" si="277"/>
        <v/>
      </c>
      <c r="BM495" s="47" t="str">
        <f t="shared" si="304"/>
        <v/>
      </c>
      <c r="BN495" s="48" t="str">
        <f>IF(ISBLANK(BO495),"",VLOOKUP(BM495,OutputOsiris!$A$9:$A$1008,1,FALSE))</f>
        <v/>
      </c>
      <c r="BO495" s="111"/>
      <c r="BP495" s="78"/>
      <c r="BQ495" s="148" t="str">
        <f t="shared" si="278"/>
        <v/>
      </c>
      <c r="BR495" s="47" t="str">
        <f t="shared" si="305"/>
        <v/>
      </c>
      <c r="BS495" s="48" t="str">
        <f>IF(ISBLANK(BT495),"",VLOOKUP(BR495,OutputOsiris!$A$9:$A$1008,1,FALSE))</f>
        <v/>
      </c>
      <c r="BT495" s="111"/>
      <c r="BU495" s="78"/>
      <c r="BV495" s="148" t="str">
        <f t="shared" si="279"/>
        <v/>
      </c>
      <c r="BW495" s="47" t="str">
        <f t="shared" si="306"/>
        <v/>
      </c>
      <c r="BX495" s="48" t="str">
        <f>IF(ISBLANK(BY495),"",VLOOKUP(BW495,OutputOsiris!$A$9:$A$1008,1,FALSE))</f>
        <v/>
      </c>
      <c r="BY495" s="111"/>
      <c r="BZ495" s="78"/>
      <c r="CA495" s="148" t="str">
        <f t="shared" si="280"/>
        <v/>
      </c>
    </row>
    <row r="496" spans="1:79" x14ac:dyDescent="0.2">
      <c r="A496" s="47" t="str">
        <f>IF($H$1="Score",IF(OutputOsiris!A496&lt;&gt;"9999999",OutputOsiris!A496,""),"")</f>
        <v/>
      </c>
      <c r="B496" s="76" t="str">
        <f t="shared" si="281"/>
        <v/>
      </c>
      <c r="C496" s="143" t="str">
        <f t="shared" si="282"/>
        <v/>
      </c>
      <c r="D496" s="47" t="str">
        <f>IF($H$1="Cijfer",IF(OutputOsiris!A496&lt;&gt;"9999999",OutputOsiris!A496,""),"")</f>
        <v/>
      </c>
      <c r="E496" s="76" t="str">
        <f t="shared" si="283"/>
        <v/>
      </c>
      <c r="F496" s="143" t="str">
        <f t="shared" si="284"/>
        <v/>
      </c>
      <c r="G496" s="47" t="str">
        <f>IF(ISBLANK(OutputOsiris!B496),"",OutputOsiris!B496)</f>
        <v/>
      </c>
      <c r="H496" s="47">
        <f>IF(AND($AG$7&gt;0,OutputOsiris!$A496&lt;&gt;"9999999"),VLOOKUP(OutputOsiris!A496,$AD$9:$AG$1008,4,FALSE),"")</f>
        <v>0</v>
      </c>
      <c r="I496" s="47">
        <f t="shared" si="285"/>
        <v>0</v>
      </c>
      <c r="J496" s="47">
        <f>IF(AND($AL$7&gt;0,OutputOsiris!$A496&lt;&gt;"9999999"),VLOOKUP(OutputOsiris!A496,$AI$9:$AL$1008,4,FALSE),"")</f>
        <v>0</v>
      </c>
      <c r="K496" s="47">
        <f t="shared" si="286"/>
        <v>0</v>
      </c>
      <c r="L496" s="47" t="str">
        <f>IF(AND($AQ$7&gt;0,OutputOsiris!$A496&lt;&gt;"9999999"),VLOOKUP(OutputOsiris!A496,$AN$9:$AQ$1008,4,FALSE),"")</f>
        <v/>
      </c>
      <c r="M496" s="47" t="str">
        <f t="shared" si="287"/>
        <v/>
      </c>
      <c r="N496" s="47" t="str">
        <f>IF(AND($AV$7&gt;0,OutputOsiris!$A496&lt;&gt;"9999999"),VLOOKUP(OutputOsiris!A496,$AS$9:$AV$1008,4,FALSE),"")</f>
        <v/>
      </c>
      <c r="O496" s="47" t="str">
        <f t="shared" si="288"/>
        <v/>
      </c>
      <c r="P496" s="47" t="str">
        <f>IF(AND($BA$7&gt;0,OutputOsiris!$A496&lt;&gt;"9999999"),VLOOKUP(OutputOsiris!A496,$AX$9:$BA$1008,4,FALSE),"")</f>
        <v/>
      </c>
      <c r="Q496" s="47" t="str">
        <f t="shared" si="289"/>
        <v/>
      </c>
      <c r="R496" s="47" t="str">
        <f>IF(AND($BF$7&gt;0,OutputOsiris!$A496&lt;&gt;"9999999"),VLOOKUP(OutputOsiris!A496,$BC$9:$BF$1008,4,FALSE),"")</f>
        <v/>
      </c>
      <c r="S496" s="47" t="str">
        <f t="shared" si="290"/>
        <v/>
      </c>
      <c r="T496" s="47" t="str">
        <f>IF(AND($BK$7&gt;0,OutputOsiris!$A496&lt;&gt;"9999999"),VLOOKUP(OutputOsiris!A496,$BH$9:$BK$1008,4,FALSE),"")</f>
        <v/>
      </c>
      <c r="U496" s="47" t="str">
        <f t="shared" si="291"/>
        <v/>
      </c>
      <c r="V496" s="47" t="str">
        <f>IF(AND($BP$7&gt;0,OutputOsiris!$A496&lt;&gt;"9999999"),VLOOKUP(OutputOsiris!A496,$BM$9:$BP$1008,4,FALSE),"")</f>
        <v/>
      </c>
      <c r="W496" s="47" t="str">
        <f t="shared" si="292"/>
        <v/>
      </c>
      <c r="X496" s="47" t="str">
        <f>IF(AND($BU$7&gt;0,OutputOsiris!$A496&lt;&gt;"9999999"),VLOOKUP(OutputOsiris!A496,$BR$9:$BU$1008,4,FALSE),"")</f>
        <v/>
      </c>
      <c r="Y496" s="47" t="str">
        <f t="shared" si="293"/>
        <v/>
      </c>
      <c r="Z496" s="47" t="str">
        <f>IF(AND($BZ$7&gt;0,OutputOsiris!$A496&lt;&gt;"9999999"),VLOOKUP(OutputOsiris!A496,$BW$9:$BZ$1008,4,FALSE),"")</f>
        <v/>
      </c>
      <c r="AA496" s="47" t="str">
        <f t="shared" si="294"/>
        <v/>
      </c>
      <c r="AB496" s="47">
        <f t="shared" si="295"/>
        <v>0</v>
      </c>
      <c r="AC496" s="47">
        <f t="shared" si="296"/>
        <v>0</v>
      </c>
      <c r="AD496" s="47" t="str">
        <f t="shared" si="297"/>
        <v/>
      </c>
      <c r="AE496" s="48" t="str">
        <f>IF(ISBLANK(AF496),"",VLOOKUP(AD496,OutputOsiris!$A$9:$A$1008,1,FALSE))</f>
        <v/>
      </c>
      <c r="AF496" s="111"/>
      <c r="AG496" s="78"/>
      <c r="AH496" s="148" t="str">
        <f t="shared" si="271"/>
        <v/>
      </c>
      <c r="AI496" s="47" t="str">
        <f t="shared" si="298"/>
        <v/>
      </c>
      <c r="AJ496" s="48" t="str">
        <f>IF(ISBLANK(AK496),"",VLOOKUP(AI496,OutputOsiris!$A$9:$A$1008,1,FALSE))</f>
        <v/>
      </c>
      <c r="AK496" s="112"/>
      <c r="AL496" s="78"/>
      <c r="AM496" s="148" t="str">
        <f t="shared" si="272"/>
        <v/>
      </c>
      <c r="AN496" s="47" t="str">
        <f t="shared" si="299"/>
        <v/>
      </c>
      <c r="AO496" s="48" t="str">
        <f>IF(ISBLANK(AP496),"",VLOOKUP(AN496,OutputOsiris!$A$9:$A$1008,1,FALSE))</f>
        <v/>
      </c>
      <c r="AP496" s="111"/>
      <c r="AQ496" s="78"/>
      <c r="AR496" s="148" t="str">
        <f t="shared" si="273"/>
        <v/>
      </c>
      <c r="AS496" s="47" t="str">
        <f t="shared" si="300"/>
        <v/>
      </c>
      <c r="AT496" s="48" t="str">
        <f>IF(ISBLANK(AU496),"",VLOOKUP(AS496,OutputOsiris!$A$9:$A$1008,1,FALSE))</f>
        <v/>
      </c>
      <c r="AU496" s="111"/>
      <c r="AV496" s="78"/>
      <c r="AW496" s="148" t="str">
        <f t="shared" si="274"/>
        <v/>
      </c>
      <c r="AX496" s="47" t="str">
        <f t="shared" si="301"/>
        <v/>
      </c>
      <c r="AY496" s="48" t="str">
        <f>IF(ISBLANK(AZ496),"",VLOOKUP(AX496,OutputOsiris!$A$9:$A$1008,1,FALSE))</f>
        <v/>
      </c>
      <c r="AZ496" s="111"/>
      <c r="BA496" s="78"/>
      <c r="BB496" s="148" t="str">
        <f t="shared" si="275"/>
        <v/>
      </c>
      <c r="BC496" s="47" t="str">
        <f t="shared" si="302"/>
        <v/>
      </c>
      <c r="BD496" s="48" t="str">
        <f>IF(ISBLANK(BE496),"",VLOOKUP(BC496,OutputOsiris!$A$9:$A$1008,1,FALSE))</f>
        <v/>
      </c>
      <c r="BE496" s="111"/>
      <c r="BF496" s="78"/>
      <c r="BG496" s="148" t="str">
        <f t="shared" si="276"/>
        <v/>
      </c>
      <c r="BH496" s="47" t="str">
        <f t="shared" si="303"/>
        <v/>
      </c>
      <c r="BI496" s="48" t="str">
        <f>IF(ISBLANK(BJ496),"",VLOOKUP(BH496,OutputOsiris!$A$9:$A$1008,1,FALSE))</f>
        <v/>
      </c>
      <c r="BJ496" s="111"/>
      <c r="BK496" s="78"/>
      <c r="BL496" s="148" t="str">
        <f t="shared" si="277"/>
        <v/>
      </c>
      <c r="BM496" s="47" t="str">
        <f t="shared" si="304"/>
        <v/>
      </c>
      <c r="BN496" s="48" t="str">
        <f>IF(ISBLANK(BO496),"",VLOOKUP(BM496,OutputOsiris!$A$9:$A$1008,1,FALSE))</f>
        <v/>
      </c>
      <c r="BO496" s="111"/>
      <c r="BP496" s="78"/>
      <c r="BQ496" s="148" t="str">
        <f t="shared" si="278"/>
        <v/>
      </c>
      <c r="BR496" s="47" t="str">
        <f t="shared" si="305"/>
        <v/>
      </c>
      <c r="BS496" s="48" t="str">
        <f>IF(ISBLANK(BT496),"",VLOOKUP(BR496,OutputOsiris!$A$9:$A$1008,1,FALSE))</f>
        <v/>
      </c>
      <c r="BT496" s="111"/>
      <c r="BU496" s="78"/>
      <c r="BV496" s="148" t="str">
        <f t="shared" si="279"/>
        <v/>
      </c>
      <c r="BW496" s="47" t="str">
        <f t="shared" si="306"/>
        <v/>
      </c>
      <c r="BX496" s="48" t="str">
        <f>IF(ISBLANK(BY496),"",VLOOKUP(BW496,OutputOsiris!$A$9:$A$1008,1,FALSE))</f>
        <v/>
      </c>
      <c r="BY496" s="111"/>
      <c r="BZ496" s="78"/>
      <c r="CA496" s="148" t="str">
        <f t="shared" si="280"/>
        <v/>
      </c>
    </row>
    <row r="497" spans="1:79" x14ac:dyDescent="0.2">
      <c r="A497" s="47" t="str">
        <f>IF($H$1="Score",IF(OutputOsiris!A497&lt;&gt;"9999999",OutputOsiris!A497,""),"")</f>
        <v/>
      </c>
      <c r="B497" s="76" t="str">
        <f t="shared" si="281"/>
        <v/>
      </c>
      <c r="C497" s="143" t="str">
        <f t="shared" si="282"/>
        <v/>
      </c>
      <c r="D497" s="47" t="str">
        <f>IF($H$1="Cijfer",IF(OutputOsiris!A497&lt;&gt;"9999999",OutputOsiris!A497,""),"")</f>
        <v/>
      </c>
      <c r="E497" s="76" t="str">
        <f t="shared" si="283"/>
        <v/>
      </c>
      <c r="F497" s="143" t="str">
        <f t="shared" si="284"/>
        <v/>
      </c>
      <c r="G497" s="47" t="str">
        <f>IF(ISBLANK(OutputOsiris!B497),"",OutputOsiris!B497)</f>
        <v/>
      </c>
      <c r="H497" s="47">
        <f>IF(AND($AG$7&gt;0,OutputOsiris!$A497&lt;&gt;"9999999"),VLOOKUP(OutputOsiris!A497,$AD$9:$AG$1008,4,FALSE),"")</f>
        <v>0</v>
      </c>
      <c r="I497" s="47">
        <f t="shared" si="285"/>
        <v>0</v>
      </c>
      <c r="J497" s="47">
        <f>IF(AND($AL$7&gt;0,OutputOsiris!$A497&lt;&gt;"9999999"),VLOOKUP(OutputOsiris!A497,$AI$9:$AL$1008,4,FALSE),"")</f>
        <v>0</v>
      </c>
      <c r="K497" s="47">
        <f t="shared" si="286"/>
        <v>0</v>
      </c>
      <c r="L497" s="47" t="str">
        <f>IF(AND($AQ$7&gt;0,OutputOsiris!$A497&lt;&gt;"9999999"),VLOOKUP(OutputOsiris!A497,$AN$9:$AQ$1008,4,FALSE),"")</f>
        <v/>
      </c>
      <c r="M497" s="47" t="str">
        <f t="shared" si="287"/>
        <v/>
      </c>
      <c r="N497" s="47" t="str">
        <f>IF(AND($AV$7&gt;0,OutputOsiris!$A497&lt;&gt;"9999999"),VLOOKUP(OutputOsiris!A497,$AS$9:$AV$1008,4,FALSE),"")</f>
        <v/>
      </c>
      <c r="O497" s="47" t="str">
        <f t="shared" si="288"/>
        <v/>
      </c>
      <c r="P497" s="47" t="str">
        <f>IF(AND($BA$7&gt;0,OutputOsiris!$A497&lt;&gt;"9999999"),VLOOKUP(OutputOsiris!A497,$AX$9:$BA$1008,4,FALSE),"")</f>
        <v/>
      </c>
      <c r="Q497" s="47" t="str">
        <f t="shared" si="289"/>
        <v/>
      </c>
      <c r="R497" s="47" t="str">
        <f>IF(AND($BF$7&gt;0,OutputOsiris!$A497&lt;&gt;"9999999"),VLOOKUP(OutputOsiris!A497,$BC$9:$BF$1008,4,FALSE),"")</f>
        <v/>
      </c>
      <c r="S497" s="47" t="str">
        <f t="shared" si="290"/>
        <v/>
      </c>
      <c r="T497" s="47" t="str">
        <f>IF(AND($BK$7&gt;0,OutputOsiris!$A497&lt;&gt;"9999999"),VLOOKUP(OutputOsiris!A497,$BH$9:$BK$1008,4,FALSE),"")</f>
        <v/>
      </c>
      <c r="U497" s="47" t="str">
        <f t="shared" si="291"/>
        <v/>
      </c>
      <c r="V497" s="47" t="str">
        <f>IF(AND($BP$7&gt;0,OutputOsiris!$A497&lt;&gt;"9999999"),VLOOKUP(OutputOsiris!A497,$BM$9:$BP$1008,4,FALSE),"")</f>
        <v/>
      </c>
      <c r="W497" s="47" t="str">
        <f t="shared" si="292"/>
        <v/>
      </c>
      <c r="X497" s="47" t="str">
        <f>IF(AND($BU$7&gt;0,OutputOsiris!$A497&lt;&gt;"9999999"),VLOOKUP(OutputOsiris!A497,$BR$9:$BU$1008,4,FALSE),"")</f>
        <v/>
      </c>
      <c r="Y497" s="47" t="str">
        <f t="shared" si="293"/>
        <v/>
      </c>
      <c r="Z497" s="47" t="str">
        <f>IF(AND($BZ$7&gt;0,OutputOsiris!$A497&lt;&gt;"9999999"),VLOOKUP(OutputOsiris!A497,$BW$9:$BZ$1008,4,FALSE),"")</f>
        <v/>
      </c>
      <c r="AA497" s="47" t="str">
        <f t="shared" si="294"/>
        <v/>
      </c>
      <c r="AB497" s="47">
        <f t="shared" si="295"/>
        <v>0</v>
      </c>
      <c r="AC497" s="47">
        <f t="shared" si="296"/>
        <v>0</v>
      </c>
      <c r="AD497" s="47" t="str">
        <f t="shared" si="297"/>
        <v/>
      </c>
      <c r="AE497" s="48" t="str">
        <f>IF(ISBLANK(AF497),"",VLOOKUP(AD497,OutputOsiris!$A$9:$A$1008,1,FALSE))</f>
        <v/>
      </c>
      <c r="AF497" s="111"/>
      <c r="AG497" s="78"/>
      <c r="AH497" s="148" t="str">
        <f t="shared" si="271"/>
        <v/>
      </c>
      <c r="AI497" s="47" t="str">
        <f t="shared" si="298"/>
        <v/>
      </c>
      <c r="AJ497" s="48" t="str">
        <f>IF(ISBLANK(AK497),"",VLOOKUP(AI497,OutputOsiris!$A$9:$A$1008,1,FALSE))</f>
        <v/>
      </c>
      <c r="AK497" s="112"/>
      <c r="AL497" s="78"/>
      <c r="AM497" s="148" t="str">
        <f t="shared" si="272"/>
        <v/>
      </c>
      <c r="AN497" s="47" t="str">
        <f t="shared" si="299"/>
        <v/>
      </c>
      <c r="AO497" s="48" t="str">
        <f>IF(ISBLANK(AP497),"",VLOOKUP(AN497,OutputOsiris!$A$9:$A$1008,1,FALSE))</f>
        <v/>
      </c>
      <c r="AP497" s="111"/>
      <c r="AQ497" s="78"/>
      <c r="AR497" s="148" t="str">
        <f t="shared" si="273"/>
        <v/>
      </c>
      <c r="AS497" s="47" t="str">
        <f t="shared" si="300"/>
        <v/>
      </c>
      <c r="AT497" s="48" t="str">
        <f>IF(ISBLANK(AU497),"",VLOOKUP(AS497,OutputOsiris!$A$9:$A$1008,1,FALSE))</f>
        <v/>
      </c>
      <c r="AU497" s="111"/>
      <c r="AV497" s="78"/>
      <c r="AW497" s="148" t="str">
        <f t="shared" si="274"/>
        <v/>
      </c>
      <c r="AX497" s="47" t="str">
        <f t="shared" si="301"/>
        <v/>
      </c>
      <c r="AY497" s="48" t="str">
        <f>IF(ISBLANK(AZ497),"",VLOOKUP(AX497,OutputOsiris!$A$9:$A$1008,1,FALSE))</f>
        <v/>
      </c>
      <c r="AZ497" s="111"/>
      <c r="BA497" s="78"/>
      <c r="BB497" s="148" t="str">
        <f t="shared" si="275"/>
        <v/>
      </c>
      <c r="BC497" s="47" t="str">
        <f t="shared" si="302"/>
        <v/>
      </c>
      <c r="BD497" s="48" t="str">
        <f>IF(ISBLANK(BE497),"",VLOOKUP(BC497,OutputOsiris!$A$9:$A$1008,1,FALSE))</f>
        <v/>
      </c>
      <c r="BE497" s="111"/>
      <c r="BF497" s="78"/>
      <c r="BG497" s="148" t="str">
        <f t="shared" si="276"/>
        <v/>
      </c>
      <c r="BH497" s="47" t="str">
        <f t="shared" si="303"/>
        <v/>
      </c>
      <c r="BI497" s="48" t="str">
        <f>IF(ISBLANK(BJ497),"",VLOOKUP(BH497,OutputOsiris!$A$9:$A$1008,1,FALSE))</f>
        <v/>
      </c>
      <c r="BJ497" s="111"/>
      <c r="BK497" s="78"/>
      <c r="BL497" s="148" t="str">
        <f t="shared" si="277"/>
        <v/>
      </c>
      <c r="BM497" s="47" t="str">
        <f t="shared" si="304"/>
        <v/>
      </c>
      <c r="BN497" s="48" t="str">
        <f>IF(ISBLANK(BO497),"",VLOOKUP(BM497,OutputOsiris!$A$9:$A$1008,1,FALSE))</f>
        <v/>
      </c>
      <c r="BO497" s="111"/>
      <c r="BP497" s="78"/>
      <c r="BQ497" s="148" t="str">
        <f t="shared" si="278"/>
        <v/>
      </c>
      <c r="BR497" s="47" t="str">
        <f t="shared" si="305"/>
        <v/>
      </c>
      <c r="BS497" s="48" t="str">
        <f>IF(ISBLANK(BT497),"",VLOOKUP(BR497,OutputOsiris!$A$9:$A$1008,1,FALSE))</f>
        <v/>
      </c>
      <c r="BT497" s="111"/>
      <c r="BU497" s="78"/>
      <c r="BV497" s="148" t="str">
        <f t="shared" si="279"/>
        <v/>
      </c>
      <c r="BW497" s="47" t="str">
        <f t="shared" si="306"/>
        <v/>
      </c>
      <c r="BX497" s="48" t="str">
        <f>IF(ISBLANK(BY497),"",VLOOKUP(BW497,OutputOsiris!$A$9:$A$1008,1,FALSE))</f>
        <v/>
      </c>
      <c r="BY497" s="111"/>
      <c r="BZ497" s="78"/>
      <c r="CA497" s="148" t="str">
        <f t="shared" si="280"/>
        <v/>
      </c>
    </row>
    <row r="498" spans="1:79" x14ac:dyDescent="0.2">
      <c r="A498" s="47" t="str">
        <f>IF($H$1="Score",IF(OutputOsiris!A498&lt;&gt;"9999999",OutputOsiris!A498,""),"")</f>
        <v/>
      </c>
      <c r="B498" s="76" t="str">
        <f t="shared" si="281"/>
        <v/>
      </c>
      <c r="C498" s="143" t="str">
        <f t="shared" si="282"/>
        <v/>
      </c>
      <c r="D498" s="47" t="str">
        <f>IF($H$1="Cijfer",IF(OutputOsiris!A498&lt;&gt;"9999999",OutputOsiris!A498,""),"")</f>
        <v/>
      </c>
      <c r="E498" s="76" t="str">
        <f t="shared" si="283"/>
        <v/>
      </c>
      <c r="F498" s="143" t="str">
        <f t="shared" si="284"/>
        <v/>
      </c>
      <c r="G498" s="47" t="str">
        <f>IF(ISBLANK(OutputOsiris!B498),"",OutputOsiris!B498)</f>
        <v/>
      </c>
      <c r="H498" s="47">
        <f>IF(AND($AG$7&gt;0,OutputOsiris!$A498&lt;&gt;"9999999"),VLOOKUP(OutputOsiris!A498,$AD$9:$AG$1008,4,FALSE),"")</f>
        <v>0</v>
      </c>
      <c r="I498" s="47">
        <f t="shared" si="285"/>
        <v>0</v>
      </c>
      <c r="J498" s="47">
        <f>IF(AND($AL$7&gt;0,OutputOsiris!$A498&lt;&gt;"9999999"),VLOOKUP(OutputOsiris!A498,$AI$9:$AL$1008,4,FALSE),"")</f>
        <v>0</v>
      </c>
      <c r="K498" s="47">
        <f t="shared" si="286"/>
        <v>0</v>
      </c>
      <c r="L498" s="47" t="str">
        <f>IF(AND($AQ$7&gt;0,OutputOsiris!$A498&lt;&gt;"9999999"),VLOOKUP(OutputOsiris!A498,$AN$9:$AQ$1008,4,FALSE),"")</f>
        <v/>
      </c>
      <c r="M498" s="47" t="str">
        <f t="shared" si="287"/>
        <v/>
      </c>
      <c r="N498" s="47" t="str">
        <f>IF(AND($AV$7&gt;0,OutputOsiris!$A498&lt;&gt;"9999999"),VLOOKUP(OutputOsiris!A498,$AS$9:$AV$1008,4,FALSE),"")</f>
        <v/>
      </c>
      <c r="O498" s="47" t="str">
        <f t="shared" si="288"/>
        <v/>
      </c>
      <c r="P498" s="47" t="str">
        <f>IF(AND($BA$7&gt;0,OutputOsiris!$A498&lt;&gt;"9999999"),VLOOKUP(OutputOsiris!A498,$AX$9:$BA$1008,4,FALSE),"")</f>
        <v/>
      </c>
      <c r="Q498" s="47" t="str">
        <f t="shared" si="289"/>
        <v/>
      </c>
      <c r="R498" s="47" t="str">
        <f>IF(AND($BF$7&gt;0,OutputOsiris!$A498&lt;&gt;"9999999"),VLOOKUP(OutputOsiris!A498,$BC$9:$BF$1008,4,FALSE),"")</f>
        <v/>
      </c>
      <c r="S498" s="47" t="str">
        <f t="shared" si="290"/>
        <v/>
      </c>
      <c r="T498" s="47" t="str">
        <f>IF(AND($BK$7&gt;0,OutputOsiris!$A498&lt;&gt;"9999999"),VLOOKUP(OutputOsiris!A498,$BH$9:$BK$1008,4,FALSE),"")</f>
        <v/>
      </c>
      <c r="U498" s="47" t="str">
        <f t="shared" si="291"/>
        <v/>
      </c>
      <c r="V498" s="47" t="str">
        <f>IF(AND($BP$7&gt;0,OutputOsiris!$A498&lt;&gt;"9999999"),VLOOKUP(OutputOsiris!A498,$BM$9:$BP$1008,4,FALSE),"")</f>
        <v/>
      </c>
      <c r="W498" s="47" t="str">
        <f t="shared" si="292"/>
        <v/>
      </c>
      <c r="X498" s="47" t="str">
        <f>IF(AND($BU$7&gt;0,OutputOsiris!$A498&lt;&gt;"9999999"),VLOOKUP(OutputOsiris!A498,$BR$9:$BU$1008,4,FALSE),"")</f>
        <v/>
      </c>
      <c r="Y498" s="47" t="str">
        <f t="shared" si="293"/>
        <v/>
      </c>
      <c r="Z498" s="47" t="str">
        <f>IF(AND($BZ$7&gt;0,OutputOsiris!$A498&lt;&gt;"9999999"),VLOOKUP(OutputOsiris!A498,$BW$9:$BZ$1008,4,FALSE),"")</f>
        <v/>
      </c>
      <c r="AA498" s="47" t="str">
        <f t="shared" si="294"/>
        <v/>
      </c>
      <c r="AB498" s="47">
        <f t="shared" si="295"/>
        <v>0</v>
      </c>
      <c r="AC498" s="47">
        <f t="shared" si="296"/>
        <v>0</v>
      </c>
      <c r="AD498" s="47" t="str">
        <f t="shared" si="297"/>
        <v/>
      </c>
      <c r="AE498" s="48" t="str">
        <f>IF(ISBLANK(AF498),"",VLOOKUP(AD498,OutputOsiris!$A$9:$A$1008,1,FALSE))</f>
        <v/>
      </c>
      <c r="AF498" s="111"/>
      <c r="AG498" s="78"/>
      <c r="AH498" s="148" t="str">
        <f t="shared" si="271"/>
        <v/>
      </c>
      <c r="AI498" s="47" t="str">
        <f t="shared" si="298"/>
        <v/>
      </c>
      <c r="AJ498" s="48" t="str">
        <f>IF(ISBLANK(AK498),"",VLOOKUP(AI498,OutputOsiris!$A$9:$A$1008,1,FALSE))</f>
        <v/>
      </c>
      <c r="AK498" s="112"/>
      <c r="AL498" s="78"/>
      <c r="AM498" s="148" t="str">
        <f t="shared" si="272"/>
        <v/>
      </c>
      <c r="AN498" s="47" t="str">
        <f t="shared" si="299"/>
        <v/>
      </c>
      <c r="AO498" s="48" t="str">
        <f>IF(ISBLANK(AP498),"",VLOOKUP(AN498,OutputOsiris!$A$9:$A$1008,1,FALSE))</f>
        <v/>
      </c>
      <c r="AP498" s="111"/>
      <c r="AQ498" s="78"/>
      <c r="AR498" s="148" t="str">
        <f t="shared" si="273"/>
        <v/>
      </c>
      <c r="AS498" s="47" t="str">
        <f t="shared" si="300"/>
        <v/>
      </c>
      <c r="AT498" s="48" t="str">
        <f>IF(ISBLANK(AU498),"",VLOOKUP(AS498,OutputOsiris!$A$9:$A$1008,1,FALSE))</f>
        <v/>
      </c>
      <c r="AU498" s="111"/>
      <c r="AV498" s="78"/>
      <c r="AW498" s="148" t="str">
        <f t="shared" si="274"/>
        <v/>
      </c>
      <c r="AX498" s="47" t="str">
        <f t="shared" si="301"/>
        <v/>
      </c>
      <c r="AY498" s="48" t="str">
        <f>IF(ISBLANK(AZ498),"",VLOOKUP(AX498,OutputOsiris!$A$9:$A$1008,1,FALSE))</f>
        <v/>
      </c>
      <c r="AZ498" s="111"/>
      <c r="BA498" s="78"/>
      <c r="BB498" s="148" t="str">
        <f t="shared" si="275"/>
        <v/>
      </c>
      <c r="BC498" s="47" t="str">
        <f t="shared" si="302"/>
        <v/>
      </c>
      <c r="BD498" s="48" t="str">
        <f>IF(ISBLANK(BE498),"",VLOOKUP(BC498,OutputOsiris!$A$9:$A$1008,1,FALSE))</f>
        <v/>
      </c>
      <c r="BE498" s="111"/>
      <c r="BF498" s="78"/>
      <c r="BG498" s="148" t="str">
        <f t="shared" si="276"/>
        <v/>
      </c>
      <c r="BH498" s="47" t="str">
        <f t="shared" si="303"/>
        <v/>
      </c>
      <c r="BI498" s="48" t="str">
        <f>IF(ISBLANK(BJ498),"",VLOOKUP(BH498,OutputOsiris!$A$9:$A$1008,1,FALSE))</f>
        <v/>
      </c>
      <c r="BJ498" s="111"/>
      <c r="BK498" s="78"/>
      <c r="BL498" s="148" t="str">
        <f t="shared" si="277"/>
        <v/>
      </c>
      <c r="BM498" s="47" t="str">
        <f t="shared" si="304"/>
        <v/>
      </c>
      <c r="BN498" s="48" t="str">
        <f>IF(ISBLANK(BO498),"",VLOOKUP(BM498,OutputOsiris!$A$9:$A$1008,1,FALSE))</f>
        <v/>
      </c>
      <c r="BO498" s="111"/>
      <c r="BP498" s="78"/>
      <c r="BQ498" s="148" t="str">
        <f t="shared" si="278"/>
        <v/>
      </c>
      <c r="BR498" s="47" t="str">
        <f t="shared" si="305"/>
        <v/>
      </c>
      <c r="BS498" s="48" t="str">
        <f>IF(ISBLANK(BT498),"",VLOOKUP(BR498,OutputOsiris!$A$9:$A$1008,1,FALSE))</f>
        <v/>
      </c>
      <c r="BT498" s="111"/>
      <c r="BU498" s="78"/>
      <c r="BV498" s="148" t="str">
        <f t="shared" si="279"/>
        <v/>
      </c>
      <c r="BW498" s="47" t="str">
        <f t="shared" si="306"/>
        <v/>
      </c>
      <c r="BX498" s="48" t="str">
        <f>IF(ISBLANK(BY498),"",VLOOKUP(BW498,OutputOsiris!$A$9:$A$1008,1,FALSE))</f>
        <v/>
      </c>
      <c r="BY498" s="111"/>
      <c r="BZ498" s="78"/>
      <c r="CA498" s="148" t="str">
        <f t="shared" si="280"/>
        <v/>
      </c>
    </row>
    <row r="499" spans="1:79" x14ac:dyDescent="0.2">
      <c r="A499" s="47" t="str">
        <f>IF($H$1="Score",IF(OutputOsiris!A499&lt;&gt;"9999999",OutputOsiris!A499,""),"")</f>
        <v/>
      </c>
      <c r="B499" s="76" t="str">
        <f t="shared" si="281"/>
        <v/>
      </c>
      <c r="C499" s="143" t="str">
        <f t="shared" si="282"/>
        <v/>
      </c>
      <c r="D499" s="47" t="str">
        <f>IF($H$1="Cijfer",IF(OutputOsiris!A499&lt;&gt;"9999999",OutputOsiris!A499,""),"")</f>
        <v/>
      </c>
      <c r="E499" s="76" t="str">
        <f t="shared" si="283"/>
        <v/>
      </c>
      <c r="F499" s="143" t="str">
        <f t="shared" si="284"/>
        <v/>
      </c>
      <c r="G499" s="47" t="str">
        <f>IF(ISBLANK(OutputOsiris!B499),"",OutputOsiris!B499)</f>
        <v/>
      </c>
      <c r="H499" s="47">
        <f>IF(AND($AG$7&gt;0,OutputOsiris!$A499&lt;&gt;"9999999"),VLOOKUP(OutputOsiris!A499,$AD$9:$AG$1008,4,FALSE),"")</f>
        <v>0</v>
      </c>
      <c r="I499" s="47">
        <f t="shared" si="285"/>
        <v>0</v>
      </c>
      <c r="J499" s="47">
        <f>IF(AND($AL$7&gt;0,OutputOsiris!$A499&lt;&gt;"9999999"),VLOOKUP(OutputOsiris!A499,$AI$9:$AL$1008,4,FALSE),"")</f>
        <v>0</v>
      </c>
      <c r="K499" s="47">
        <f t="shared" si="286"/>
        <v>0</v>
      </c>
      <c r="L499" s="47" t="str">
        <f>IF(AND($AQ$7&gt;0,OutputOsiris!$A499&lt;&gt;"9999999"),VLOOKUP(OutputOsiris!A499,$AN$9:$AQ$1008,4,FALSE),"")</f>
        <v/>
      </c>
      <c r="M499" s="47" t="str">
        <f t="shared" si="287"/>
        <v/>
      </c>
      <c r="N499" s="47" t="str">
        <f>IF(AND($AV$7&gt;0,OutputOsiris!$A499&lt;&gt;"9999999"),VLOOKUP(OutputOsiris!A499,$AS$9:$AV$1008,4,FALSE),"")</f>
        <v/>
      </c>
      <c r="O499" s="47" t="str">
        <f t="shared" si="288"/>
        <v/>
      </c>
      <c r="P499" s="47" t="str">
        <f>IF(AND($BA$7&gt;0,OutputOsiris!$A499&lt;&gt;"9999999"),VLOOKUP(OutputOsiris!A499,$AX$9:$BA$1008,4,FALSE),"")</f>
        <v/>
      </c>
      <c r="Q499" s="47" t="str">
        <f t="shared" si="289"/>
        <v/>
      </c>
      <c r="R499" s="47" t="str">
        <f>IF(AND($BF$7&gt;0,OutputOsiris!$A499&lt;&gt;"9999999"),VLOOKUP(OutputOsiris!A499,$BC$9:$BF$1008,4,FALSE),"")</f>
        <v/>
      </c>
      <c r="S499" s="47" t="str">
        <f t="shared" si="290"/>
        <v/>
      </c>
      <c r="T499" s="47" t="str">
        <f>IF(AND($BK$7&gt;0,OutputOsiris!$A499&lt;&gt;"9999999"),VLOOKUP(OutputOsiris!A499,$BH$9:$BK$1008,4,FALSE),"")</f>
        <v/>
      </c>
      <c r="U499" s="47" t="str">
        <f t="shared" si="291"/>
        <v/>
      </c>
      <c r="V499" s="47" t="str">
        <f>IF(AND($BP$7&gt;0,OutputOsiris!$A499&lt;&gt;"9999999"),VLOOKUP(OutputOsiris!A499,$BM$9:$BP$1008,4,FALSE),"")</f>
        <v/>
      </c>
      <c r="W499" s="47" t="str">
        <f t="shared" si="292"/>
        <v/>
      </c>
      <c r="X499" s="47" t="str">
        <f>IF(AND($BU$7&gt;0,OutputOsiris!$A499&lt;&gt;"9999999"),VLOOKUP(OutputOsiris!A499,$BR$9:$BU$1008,4,FALSE),"")</f>
        <v/>
      </c>
      <c r="Y499" s="47" t="str">
        <f t="shared" si="293"/>
        <v/>
      </c>
      <c r="Z499" s="47" t="str">
        <f>IF(AND($BZ$7&gt;0,OutputOsiris!$A499&lt;&gt;"9999999"),VLOOKUP(OutputOsiris!A499,$BW$9:$BZ$1008,4,FALSE),"")</f>
        <v/>
      </c>
      <c r="AA499" s="47" t="str">
        <f t="shared" si="294"/>
        <v/>
      </c>
      <c r="AB499" s="47">
        <f t="shared" si="295"/>
        <v>0</v>
      </c>
      <c r="AC499" s="47">
        <f t="shared" si="296"/>
        <v>0</v>
      </c>
      <c r="AD499" s="47" t="str">
        <f t="shared" si="297"/>
        <v/>
      </c>
      <c r="AE499" s="48" t="str">
        <f>IF(ISBLANK(AF499),"",VLOOKUP(AD499,OutputOsiris!$A$9:$A$1008,1,FALSE))</f>
        <v/>
      </c>
      <c r="AF499" s="111"/>
      <c r="AG499" s="78"/>
      <c r="AH499" s="148" t="str">
        <f t="shared" si="271"/>
        <v/>
      </c>
      <c r="AI499" s="47" t="str">
        <f t="shared" si="298"/>
        <v/>
      </c>
      <c r="AJ499" s="48" t="str">
        <f>IF(ISBLANK(AK499),"",VLOOKUP(AI499,OutputOsiris!$A$9:$A$1008,1,FALSE))</f>
        <v/>
      </c>
      <c r="AK499" s="112"/>
      <c r="AL499" s="78"/>
      <c r="AM499" s="148" t="str">
        <f t="shared" si="272"/>
        <v/>
      </c>
      <c r="AN499" s="47" t="str">
        <f t="shared" si="299"/>
        <v/>
      </c>
      <c r="AO499" s="48" t="str">
        <f>IF(ISBLANK(AP499),"",VLOOKUP(AN499,OutputOsiris!$A$9:$A$1008,1,FALSE))</f>
        <v/>
      </c>
      <c r="AP499" s="111"/>
      <c r="AQ499" s="78"/>
      <c r="AR499" s="148" t="str">
        <f t="shared" si="273"/>
        <v/>
      </c>
      <c r="AS499" s="47" t="str">
        <f t="shared" si="300"/>
        <v/>
      </c>
      <c r="AT499" s="48" t="str">
        <f>IF(ISBLANK(AU499),"",VLOOKUP(AS499,OutputOsiris!$A$9:$A$1008,1,FALSE))</f>
        <v/>
      </c>
      <c r="AU499" s="111"/>
      <c r="AV499" s="78"/>
      <c r="AW499" s="148" t="str">
        <f t="shared" si="274"/>
        <v/>
      </c>
      <c r="AX499" s="47" t="str">
        <f t="shared" si="301"/>
        <v/>
      </c>
      <c r="AY499" s="48" t="str">
        <f>IF(ISBLANK(AZ499),"",VLOOKUP(AX499,OutputOsiris!$A$9:$A$1008,1,FALSE))</f>
        <v/>
      </c>
      <c r="AZ499" s="111"/>
      <c r="BA499" s="78"/>
      <c r="BB499" s="148" t="str">
        <f t="shared" si="275"/>
        <v/>
      </c>
      <c r="BC499" s="47" t="str">
        <f t="shared" si="302"/>
        <v/>
      </c>
      <c r="BD499" s="48" t="str">
        <f>IF(ISBLANK(BE499),"",VLOOKUP(BC499,OutputOsiris!$A$9:$A$1008,1,FALSE))</f>
        <v/>
      </c>
      <c r="BE499" s="111"/>
      <c r="BF499" s="78"/>
      <c r="BG499" s="148" t="str">
        <f t="shared" si="276"/>
        <v/>
      </c>
      <c r="BH499" s="47" t="str">
        <f t="shared" si="303"/>
        <v/>
      </c>
      <c r="BI499" s="48" t="str">
        <f>IF(ISBLANK(BJ499),"",VLOOKUP(BH499,OutputOsiris!$A$9:$A$1008,1,FALSE))</f>
        <v/>
      </c>
      <c r="BJ499" s="111"/>
      <c r="BK499" s="78"/>
      <c r="BL499" s="148" t="str">
        <f t="shared" si="277"/>
        <v/>
      </c>
      <c r="BM499" s="47" t="str">
        <f t="shared" si="304"/>
        <v/>
      </c>
      <c r="BN499" s="48" t="str">
        <f>IF(ISBLANK(BO499),"",VLOOKUP(BM499,OutputOsiris!$A$9:$A$1008,1,FALSE))</f>
        <v/>
      </c>
      <c r="BO499" s="111"/>
      <c r="BP499" s="78"/>
      <c r="BQ499" s="148" t="str">
        <f t="shared" si="278"/>
        <v/>
      </c>
      <c r="BR499" s="47" t="str">
        <f t="shared" si="305"/>
        <v/>
      </c>
      <c r="BS499" s="48" t="str">
        <f>IF(ISBLANK(BT499),"",VLOOKUP(BR499,OutputOsiris!$A$9:$A$1008,1,FALSE))</f>
        <v/>
      </c>
      <c r="BT499" s="111"/>
      <c r="BU499" s="78"/>
      <c r="BV499" s="148" t="str">
        <f t="shared" si="279"/>
        <v/>
      </c>
      <c r="BW499" s="47" t="str">
        <f t="shared" si="306"/>
        <v/>
      </c>
      <c r="BX499" s="48" t="str">
        <f>IF(ISBLANK(BY499),"",VLOOKUP(BW499,OutputOsiris!$A$9:$A$1008,1,FALSE))</f>
        <v/>
      </c>
      <c r="BY499" s="111"/>
      <c r="BZ499" s="78"/>
      <c r="CA499" s="148" t="str">
        <f t="shared" si="280"/>
        <v/>
      </c>
    </row>
    <row r="500" spans="1:79" x14ac:dyDescent="0.2">
      <c r="A500" s="47" t="str">
        <f>IF($H$1="Score",IF(OutputOsiris!A500&lt;&gt;"9999999",OutputOsiris!A500,""),"")</f>
        <v/>
      </c>
      <c r="B500" s="76" t="str">
        <f t="shared" si="281"/>
        <v/>
      </c>
      <c r="C500" s="143" t="str">
        <f t="shared" si="282"/>
        <v/>
      </c>
      <c r="D500" s="47" t="str">
        <f>IF($H$1="Cijfer",IF(OutputOsiris!A500&lt;&gt;"9999999",OutputOsiris!A500,""),"")</f>
        <v/>
      </c>
      <c r="E500" s="76" t="str">
        <f t="shared" si="283"/>
        <v/>
      </c>
      <c r="F500" s="143" t="str">
        <f t="shared" si="284"/>
        <v/>
      </c>
      <c r="G500" s="47" t="str">
        <f>IF(ISBLANK(OutputOsiris!B500),"",OutputOsiris!B500)</f>
        <v/>
      </c>
      <c r="H500" s="47">
        <f>IF(AND($AG$7&gt;0,OutputOsiris!$A500&lt;&gt;"9999999"),VLOOKUP(OutputOsiris!A500,$AD$9:$AG$1008,4,FALSE),"")</f>
        <v>0</v>
      </c>
      <c r="I500" s="47">
        <f t="shared" si="285"/>
        <v>0</v>
      </c>
      <c r="J500" s="47">
        <f>IF(AND($AL$7&gt;0,OutputOsiris!$A500&lt;&gt;"9999999"),VLOOKUP(OutputOsiris!A500,$AI$9:$AL$1008,4,FALSE),"")</f>
        <v>0</v>
      </c>
      <c r="K500" s="47">
        <f t="shared" si="286"/>
        <v>0</v>
      </c>
      <c r="L500" s="47" t="str">
        <f>IF(AND($AQ$7&gt;0,OutputOsiris!$A500&lt;&gt;"9999999"),VLOOKUP(OutputOsiris!A500,$AN$9:$AQ$1008,4,FALSE),"")</f>
        <v/>
      </c>
      <c r="M500" s="47" t="str">
        <f t="shared" si="287"/>
        <v/>
      </c>
      <c r="N500" s="47" t="str">
        <f>IF(AND($AV$7&gt;0,OutputOsiris!$A500&lt;&gt;"9999999"),VLOOKUP(OutputOsiris!A500,$AS$9:$AV$1008,4,FALSE),"")</f>
        <v/>
      </c>
      <c r="O500" s="47" t="str">
        <f t="shared" si="288"/>
        <v/>
      </c>
      <c r="P500" s="47" t="str">
        <f>IF(AND($BA$7&gt;0,OutputOsiris!$A500&lt;&gt;"9999999"),VLOOKUP(OutputOsiris!A500,$AX$9:$BA$1008,4,FALSE),"")</f>
        <v/>
      </c>
      <c r="Q500" s="47" t="str">
        <f t="shared" si="289"/>
        <v/>
      </c>
      <c r="R500" s="47" t="str">
        <f>IF(AND($BF$7&gt;0,OutputOsiris!$A500&lt;&gt;"9999999"),VLOOKUP(OutputOsiris!A500,$BC$9:$BF$1008,4,FALSE),"")</f>
        <v/>
      </c>
      <c r="S500" s="47" t="str">
        <f t="shared" si="290"/>
        <v/>
      </c>
      <c r="T500" s="47" t="str">
        <f>IF(AND($BK$7&gt;0,OutputOsiris!$A500&lt;&gt;"9999999"),VLOOKUP(OutputOsiris!A500,$BH$9:$BK$1008,4,FALSE),"")</f>
        <v/>
      </c>
      <c r="U500" s="47" t="str">
        <f t="shared" si="291"/>
        <v/>
      </c>
      <c r="V500" s="47" t="str">
        <f>IF(AND($BP$7&gt;0,OutputOsiris!$A500&lt;&gt;"9999999"),VLOOKUP(OutputOsiris!A500,$BM$9:$BP$1008,4,FALSE),"")</f>
        <v/>
      </c>
      <c r="W500" s="47" t="str">
        <f t="shared" si="292"/>
        <v/>
      </c>
      <c r="X500" s="47" t="str">
        <f>IF(AND($BU$7&gt;0,OutputOsiris!$A500&lt;&gt;"9999999"),VLOOKUP(OutputOsiris!A500,$BR$9:$BU$1008,4,FALSE),"")</f>
        <v/>
      </c>
      <c r="Y500" s="47" t="str">
        <f t="shared" si="293"/>
        <v/>
      </c>
      <c r="Z500" s="47" t="str">
        <f>IF(AND($BZ$7&gt;0,OutputOsiris!$A500&lt;&gt;"9999999"),VLOOKUP(OutputOsiris!A500,$BW$9:$BZ$1008,4,FALSE),"")</f>
        <v/>
      </c>
      <c r="AA500" s="47" t="str">
        <f t="shared" si="294"/>
        <v/>
      </c>
      <c r="AB500" s="47">
        <f t="shared" si="295"/>
        <v>0</v>
      </c>
      <c r="AC500" s="47">
        <f t="shared" si="296"/>
        <v>0</v>
      </c>
      <c r="AD500" s="47" t="str">
        <f t="shared" si="297"/>
        <v/>
      </c>
      <c r="AE500" s="48" t="str">
        <f>IF(ISBLANK(AF500),"",VLOOKUP(AD500,OutputOsiris!$A$9:$A$1008,1,FALSE))</f>
        <v/>
      </c>
      <c r="AF500" s="111"/>
      <c r="AG500" s="78"/>
      <c r="AH500" s="148" t="str">
        <f t="shared" si="271"/>
        <v/>
      </c>
      <c r="AI500" s="47" t="str">
        <f t="shared" si="298"/>
        <v/>
      </c>
      <c r="AJ500" s="48" t="str">
        <f>IF(ISBLANK(AK500),"",VLOOKUP(AI500,OutputOsiris!$A$9:$A$1008,1,FALSE))</f>
        <v/>
      </c>
      <c r="AK500" s="112"/>
      <c r="AL500" s="78"/>
      <c r="AM500" s="148" t="str">
        <f t="shared" si="272"/>
        <v/>
      </c>
      <c r="AN500" s="47" t="str">
        <f t="shared" si="299"/>
        <v/>
      </c>
      <c r="AO500" s="48" t="str">
        <f>IF(ISBLANK(AP500),"",VLOOKUP(AN500,OutputOsiris!$A$9:$A$1008,1,FALSE))</f>
        <v/>
      </c>
      <c r="AP500" s="111"/>
      <c r="AQ500" s="78"/>
      <c r="AR500" s="148" t="str">
        <f t="shared" si="273"/>
        <v/>
      </c>
      <c r="AS500" s="47" t="str">
        <f t="shared" si="300"/>
        <v/>
      </c>
      <c r="AT500" s="48" t="str">
        <f>IF(ISBLANK(AU500),"",VLOOKUP(AS500,OutputOsiris!$A$9:$A$1008,1,FALSE))</f>
        <v/>
      </c>
      <c r="AU500" s="111"/>
      <c r="AV500" s="78"/>
      <c r="AW500" s="148" t="str">
        <f t="shared" si="274"/>
        <v/>
      </c>
      <c r="AX500" s="47" t="str">
        <f t="shared" si="301"/>
        <v/>
      </c>
      <c r="AY500" s="48" t="str">
        <f>IF(ISBLANK(AZ500),"",VLOOKUP(AX500,OutputOsiris!$A$9:$A$1008,1,FALSE))</f>
        <v/>
      </c>
      <c r="AZ500" s="111"/>
      <c r="BA500" s="78"/>
      <c r="BB500" s="148" t="str">
        <f t="shared" si="275"/>
        <v/>
      </c>
      <c r="BC500" s="47" t="str">
        <f t="shared" si="302"/>
        <v/>
      </c>
      <c r="BD500" s="48" t="str">
        <f>IF(ISBLANK(BE500),"",VLOOKUP(BC500,OutputOsiris!$A$9:$A$1008,1,FALSE))</f>
        <v/>
      </c>
      <c r="BE500" s="111"/>
      <c r="BF500" s="78"/>
      <c r="BG500" s="148" t="str">
        <f t="shared" si="276"/>
        <v/>
      </c>
      <c r="BH500" s="47" t="str">
        <f t="shared" si="303"/>
        <v/>
      </c>
      <c r="BI500" s="48" t="str">
        <f>IF(ISBLANK(BJ500),"",VLOOKUP(BH500,OutputOsiris!$A$9:$A$1008,1,FALSE))</f>
        <v/>
      </c>
      <c r="BJ500" s="111"/>
      <c r="BK500" s="78"/>
      <c r="BL500" s="148" t="str">
        <f t="shared" si="277"/>
        <v/>
      </c>
      <c r="BM500" s="47" t="str">
        <f t="shared" si="304"/>
        <v/>
      </c>
      <c r="BN500" s="48" t="str">
        <f>IF(ISBLANK(BO500),"",VLOOKUP(BM500,OutputOsiris!$A$9:$A$1008,1,FALSE))</f>
        <v/>
      </c>
      <c r="BO500" s="111"/>
      <c r="BP500" s="78"/>
      <c r="BQ500" s="148" t="str">
        <f t="shared" si="278"/>
        <v/>
      </c>
      <c r="BR500" s="47" t="str">
        <f t="shared" si="305"/>
        <v/>
      </c>
      <c r="BS500" s="48" t="str">
        <f>IF(ISBLANK(BT500),"",VLOOKUP(BR500,OutputOsiris!$A$9:$A$1008,1,FALSE))</f>
        <v/>
      </c>
      <c r="BT500" s="111"/>
      <c r="BU500" s="78"/>
      <c r="BV500" s="148" t="str">
        <f t="shared" si="279"/>
        <v/>
      </c>
      <c r="BW500" s="47" t="str">
        <f t="shared" si="306"/>
        <v/>
      </c>
      <c r="BX500" s="48" t="str">
        <f>IF(ISBLANK(BY500),"",VLOOKUP(BW500,OutputOsiris!$A$9:$A$1008,1,FALSE))</f>
        <v/>
      </c>
      <c r="BY500" s="111"/>
      <c r="BZ500" s="78"/>
      <c r="CA500" s="148" t="str">
        <f t="shared" si="280"/>
        <v/>
      </c>
    </row>
    <row r="501" spans="1:79" x14ac:dyDescent="0.2">
      <c r="A501" s="47" t="str">
        <f>IF($H$1="Score",IF(OutputOsiris!A501&lt;&gt;"9999999",OutputOsiris!A501,""),"")</f>
        <v/>
      </c>
      <c r="B501" s="76" t="str">
        <f t="shared" si="281"/>
        <v/>
      </c>
      <c r="C501" s="143" t="str">
        <f t="shared" si="282"/>
        <v/>
      </c>
      <c r="D501" s="47" t="str">
        <f>IF($H$1="Cijfer",IF(OutputOsiris!A501&lt;&gt;"9999999",OutputOsiris!A501,""),"")</f>
        <v/>
      </c>
      <c r="E501" s="76" t="str">
        <f t="shared" si="283"/>
        <v/>
      </c>
      <c r="F501" s="143" t="str">
        <f t="shared" si="284"/>
        <v/>
      </c>
      <c r="G501" s="47" t="str">
        <f>IF(ISBLANK(OutputOsiris!B501),"",OutputOsiris!B501)</f>
        <v/>
      </c>
      <c r="H501" s="47">
        <f>IF(AND($AG$7&gt;0,OutputOsiris!$A501&lt;&gt;"9999999"),VLOOKUP(OutputOsiris!A501,$AD$9:$AG$1008,4,FALSE),"")</f>
        <v>0</v>
      </c>
      <c r="I501" s="47">
        <f t="shared" si="285"/>
        <v>0</v>
      </c>
      <c r="J501" s="47">
        <f>IF(AND($AL$7&gt;0,OutputOsiris!$A501&lt;&gt;"9999999"),VLOOKUP(OutputOsiris!A501,$AI$9:$AL$1008,4,FALSE),"")</f>
        <v>0</v>
      </c>
      <c r="K501" s="47">
        <f t="shared" si="286"/>
        <v>0</v>
      </c>
      <c r="L501" s="47" t="str">
        <f>IF(AND($AQ$7&gt;0,OutputOsiris!$A501&lt;&gt;"9999999"),VLOOKUP(OutputOsiris!A501,$AN$9:$AQ$1008,4,FALSE),"")</f>
        <v/>
      </c>
      <c r="M501" s="47" t="str">
        <f t="shared" si="287"/>
        <v/>
      </c>
      <c r="N501" s="47" t="str">
        <f>IF(AND($AV$7&gt;0,OutputOsiris!$A501&lt;&gt;"9999999"),VLOOKUP(OutputOsiris!A501,$AS$9:$AV$1008,4,FALSE),"")</f>
        <v/>
      </c>
      <c r="O501" s="47" t="str">
        <f t="shared" si="288"/>
        <v/>
      </c>
      <c r="P501" s="47" t="str">
        <f>IF(AND($BA$7&gt;0,OutputOsiris!$A501&lt;&gt;"9999999"),VLOOKUP(OutputOsiris!A501,$AX$9:$BA$1008,4,FALSE),"")</f>
        <v/>
      </c>
      <c r="Q501" s="47" t="str">
        <f t="shared" si="289"/>
        <v/>
      </c>
      <c r="R501" s="47" t="str">
        <f>IF(AND($BF$7&gt;0,OutputOsiris!$A501&lt;&gt;"9999999"),VLOOKUP(OutputOsiris!A501,$BC$9:$BF$1008,4,FALSE),"")</f>
        <v/>
      </c>
      <c r="S501" s="47" t="str">
        <f t="shared" si="290"/>
        <v/>
      </c>
      <c r="T501" s="47" t="str">
        <f>IF(AND($BK$7&gt;0,OutputOsiris!$A501&lt;&gt;"9999999"),VLOOKUP(OutputOsiris!A501,$BH$9:$BK$1008,4,FALSE),"")</f>
        <v/>
      </c>
      <c r="U501" s="47" t="str">
        <f t="shared" si="291"/>
        <v/>
      </c>
      <c r="V501" s="47" t="str">
        <f>IF(AND($BP$7&gt;0,OutputOsiris!$A501&lt;&gt;"9999999"),VLOOKUP(OutputOsiris!A501,$BM$9:$BP$1008,4,FALSE),"")</f>
        <v/>
      </c>
      <c r="W501" s="47" t="str">
        <f t="shared" si="292"/>
        <v/>
      </c>
      <c r="X501" s="47" t="str">
        <f>IF(AND($BU$7&gt;0,OutputOsiris!$A501&lt;&gt;"9999999"),VLOOKUP(OutputOsiris!A501,$BR$9:$BU$1008,4,FALSE),"")</f>
        <v/>
      </c>
      <c r="Y501" s="47" t="str">
        <f t="shared" si="293"/>
        <v/>
      </c>
      <c r="Z501" s="47" t="str">
        <f>IF(AND($BZ$7&gt;0,OutputOsiris!$A501&lt;&gt;"9999999"),VLOOKUP(OutputOsiris!A501,$BW$9:$BZ$1008,4,FALSE),"")</f>
        <v/>
      </c>
      <c r="AA501" s="47" t="str">
        <f t="shared" si="294"/>
        <v/>
      </c>
      <c r="AB501" s="47">
        <f t="shared" si="295"/>
        <v>0</v>
      </c>
      <c r="AC501" s="47">
        <f t="shared" si="296"/>
        <v>0</v>
      </c>
      <c r="AD501" s="47" t="str">
        <f t="shared" si="297"/>
        <v/>
      </c>
      <c r="AE501" s="48" t="str">
        <f>IF(ISBLANK(AF501),"",VLOOKUP(AD501,OutputOsiris!$A$9:$A$1008,1,FALSE))</f>
        <v/>
      </c>
      <c r="AF501" s="111"/>
      <c r="AG501" s="78"/>
      <c r="AH501" s="148" t="str">
        <f t="shared" si="271"/>
        <v/>
      </c>
      <c r="AI501" s="47" t="str">
        <f t="shared" si="298"/>
        <v/>
      </c>
      <c r="AJ501" s="48" t="str">
        <f>IF(ISBLANK(AK501),"",VLOOKUP(AI501,OutputOsiris!$A$9:$A$1008,1,FALSE))</f>
        <v/>
      </c>
      <c r="AK501" s="112"/>
      <c r="AL501" s="78"/>
      <c r="AM501" s="148" t="str">
        <f t="shared" si="272"/>
        <v/>
      </c>
      <c r="AN501" s="47" t="str">
        <f t="shared" si="299"/>
        <v/>
      </c>
      <c r="AO501" s="48" t="str">
        <f>IF(ISBLANK(AP501),"",VLOOKUP(AN501,OutputOsiris!$A$9:$A$1008,1,FALSE))</f>
        <v/>
      </c>
      <c r="AP501" s="111"/>
      <c r="AQ501" s="78"/>
      <c r="AR501" s="148" t="str">
        <f t="shared" si="273"/>
        <v/>
      </c>
      <c r="AS501" s="47" t="str">
        <f t="shared" si="300"/>
        <v/>
      </c>
      <c r="AT501" s="48" t="str">
        <f>IF(ISBLANK(AU501),"",VLOOKUP(AS501,OutputOsiris!$A$9:$A$1008,1,FALSE))</f>
        <v/>
      </c>
      <c r="AU501" s="111"/>
      <c r="AV501" s="78"/>
      <c r="AW501" s="148" t="str">
        <f t="shared" si="274"/>
        <v/>
      </c>
      <c r="AX501" s="47" t="str">
        <f t="shared" si="301"/>
        <v/>
      </c>
      <c r="AY501" s="48" t="str">
        <f>IF(ISBLANK(AZ501),"",VLOOKUP(AX501,OutputOsiris!$A$9:$A$1008,1,FALSE))</f>
        <v/>
      </c>
      <c r="AZ501" s="111"/>
      <c r="BA501" s="78"/>
      <c r="BB501" s="148" t="str">
        <f t="shared" si="275"/>
        <v/>
      </c>
      <c r="BC501" s="47" t="str">
        <f t="shared" si="302"/>
        <v/>
      </c>
      <c r="BD501" s="48" t="str">
        <f>IF(ISBLANK(BE501),"",VLOOKUP(BC501,OutputOsiris!$A$9:$A$1008,1,FALSE))</f>
        <v/>
      </c>
      <c r="BE501" s="111"/>
      <c r="BF501" s="78"/>
      <c r="BG501" s="148" t="str">
        <f t="shared" si="276"/>
        <v/>
      </c>
      <c r="BH501" s="47" t="str">
        <f t="shared" si="303"/>
        <v/>
      </c>
      <c r="BI501" s="48" t="str">
        <f>IF(ISBLANK(BJ501),"",VLOOKUP(BH501,OutputOsiris!$A$9:$A$1008,1,FALSE))</f>
        <v/>
      </c>
      <c r="BJ501" s="111"/>
      <c r="BK501" s="78"/>
      <c r="BL501" s="148" t="str">
        <f t="shared" si="277"/>
        <v/>
      </c>
      <c r="BM501" s="47" t="str">
        <f t="shared" si="304"/>
        <v/>
      </c>
      <c r="BN501" s="48" t="str">
        <f>IF(ISBLANK(BO501),"",VLOOKUP(BM501,OutputOsiris!$A$9:$A$1008,1,FALSE))</f>
        <v/>
      </c>
      <c r="BO501" s="111"/>
      <c r="BP501" s="78"/>
      <c r="BQ501" s="148" t="str">
        <f t="shared" si="278"/>
        <v/>
      </c>
      <c r="BR501" s="47" t="str">
        <f t="shared" si="305"/>
        <v/>
      </c>
      <c r="BS501" s="48" t="str">
        <f>IF(ISBLANK(BT501),"",VLOOKUP(BR501,OutputOsiris!$A$9:$A$1008,1,FALSE))</f>
        <v/>
      </c>
      <c r="BT501" s="111"/>
      <c r="BU501" s="78"/>
      <c r="BV501" s="148" t="str">
        <f t="shared" si="279"/>
        <v/>
      </c>
      <c r="BW501" s="47" t="str">
        <f t="shared" si="306"/>
        <v/>
      </c>
      <c r="BX501" s="48" t="str">
        <f>IF(ISBLANK(BY501),"",VLOOKUP(BW501,OutputOsiris!$A$9:$A$1008,1,FALSE))</f>
        <v/>
      </c>
      <c r="BY501" s="111"/>
      <c r="BZ501" s="78"/>
      <c r="CA501" s="148" t="str">
        <f t="shared" si="280"/>
        <v/>
      </c>
    </row>
    <row r="502" spans="1:79" x14ac:dyDescent="0.2">
      <c r="A502" s="47" t="str">
        <f>IF($H$1="Score",IF(OutputOsiris!A502&lt;&gt;"9999999",OutputOsiris!A502,""),"")</f>
        <v/>
      </c>
      <c r="B502" s="76" t="str">
        <f t="shared" si="281"/>
        <v/>
      </c>
      <c r="C502" s="143" t="str">
        <f t="shared" si="282"/>
        <v/>
      </c>
      <c r="D502" s="47" t="str">
        <f>IF($H$1="Cijfer",IF(OutputOsiris!A502&lt;&gt;"9999999",OutputOsiris!A502,""),"")</f>
        <v/>
      </c>
      <c r="E502" s="76" t="str">
        <f t="shared" si="283"/>
        <v/>
      </c>
      <c r="F502" s="143" t="str">
        <f t="shared" si="284"/>
        <v/>
      </c>
      <c r="G502" s="47" t="str">
        <f>IF(ISBLANK(OutputOsiris!B502),"",OutputOsiris!B502)</f>
        <v/>
      </c>
      <c r="H502" s="47">
        <f>IF(AND($AG$7&gt;0,OutputOsiris!$A502&lt;&gt;"9999999"),VLOOKUP(OutputOsiris!A502,$AD$9:$AG$1008,4,FALSE),"")</f>
        <v>0</v>
      </c>
      <c r="I502" s="47">
        <f t="shared" si="285"/>
        <v>0</v>
      </c>
      <c r="J502" s="47">
        <f>IF(AND($AL$7&gt;0,OutputOsiris!$A502&lt;&gt;"9999999"),VLOOKUP(OutputOsiris!A502,$AI$9:$AL$1008,4,FALSE),"")</f>
        <v>0</v>
      </c>
      <c r="K502" s="47">
        <f t="shared" si="286"/>
        <v>0</v>
      </c>
      <c r="L502" s="47" t="str">
        <f>IF(AND($AQ$7&gt;0,OutputOsiris!$A502&lt;&gt;"9999999"),VLOOKUP(OutputOsiris!A502,$AN$9:$AQ$1008,4,FALSE),"")</f>
        <v/>
      </c>
      <c r="M502" s="47" t="str">
        <f t="shared" si="287"/>
        <v/>
      </c>
      <c r="N502" s="47" t="str">
        <f>IF(AND($AV$7&gt;0,OutputOsiris!$A502&lt;&gt;"9999999"),VLOOKUP(OutputOsiris!A502,$AS$9:$AV$1008,4,FALSE),"")</f>
        <v/>
      </c>
      <c r="O502" s="47" t="str">
        <f t="shared" si="288"/>
        <v/>
      </c>
      <c r="P502" s="47" t="str">
        <f>IF(AND($BA$7&gt;0,OutputOsiris!$A502&lt;&gt;"9999999"),VLOOKUP(OutputOsiris!A502,$AX$9:$BA$1008,4,FALSE),"")</f>
        <v/>
      </c>
      <c r="Q502" s="47" t="str">
        <f t="shared" si="289"/>
        <v/>
      </c>
      <c r="R502" s="47" t="str">
        <f>IF(AND($BF$7&gt;0,OutputOsiris!$A502&lt;&gt;"9999999"),VLOOKUP(OutputOsiris!A502,$BC$9:$BF$1008,4,FALSE),"")</f>
        <v/>
      </c>
      <c r="S502" s="47" t="str">
        <f t="shared" si="290"/>
        <v/>
      </c>
      <c r="T502" s="47" t="str">
        <f>IF(AND($BK$7&gt;0,OutputOsiris!$A502&lt;&gt;"9999999"),VLOOKUP(OutputOsiris!A502,$BH$9:$BK$1008,4,FALSE),"")</f>
        <v/>
      </c>
      <c r="U502" s="47" t="str">
        <f t="shared" si="291"/>
        <v/>
      </c>
      <c r="V502" s="47" t="str">
        <f>IF(AND($BP$7&gt;0,OutputOsiris!$A502&lt;&gt;"9999999"),VLOOKUP(OutputOsiris!A502,$BM$9:$BP$1008,4,FALSE),"")</f>
        <v/>
      </c>
      <c r="W502" s="47" t="str">
        <f t="shared" si="292"/>
        <v/>
      </c>
      <c r="X502" s="47" t="str">
        <f>IF(AND($BU$7&gt;0,OutputOsiris!$A502&lt;&gt;"9999999"),VLOOKUP(OutputOsiris!A502,$BR$9:$BU$1008,4,FALSE),"")</f>
        <v/>
      </c>
      <c r="Y502" s="47" t="str">
        <f t="shared" si="293"/>
        <v/>
      </c>
      <c r="Z502" s="47" t="str">
        <f>IF(AND($BZ$7&gt;0,OutputOsiris!$A502&lt;&gt;"9999999"),VLOOKUP(OutputOsiris!A502,$BW$9:$BZ$1008,4,FALSE),"")</f>
        <v/>
      </c>
      <c r="AA502" s="47" t="str">
        <f t="shared" si="294"/>
        <v/>
      </c>
      <c r="AB502" s="47">
        <f t="shared" si="295"/>
        <v>0</v>
      </c>
      <c r="AC502" s="47">
        <f t="shared" si="296"/>
        <v>0</v>
      </c>
      <c r="AD502" s="47" t="str">
        <f t="shared" si="297"/>
        <v/>
      </c>
      <c r="AE502" s="48" t="str">
        <f>IF(ISBLANK(AF502),"",VLOOKUP(AD502,OutputOsiris!$A$9:$A$1008,1,FALSE))</f>
        <v/>
      </c>
      <c r="AF502" s="111"/>
      <c r="AG502" s="78"/>
      <c r="AH502" s="148" t="str">
        <f t="shared" si="271"/>
        <v/>
      </c>
      <c r="AI502" s="47" t="str">
        <f t="shared" si="298"/>
        <v/>
      </c>
      <c r="AJ502" s="48" t="str">
        <f>IF(ISBLANK(AK502),"",VLOOKUP(AI502,OutputOsiris!$A$9:$A$1008,1,FALSE))</f>
        <v/>
      </c>
      <c r="AK502" s="112"/>
      <c r="AL502" s="78"/>
      <c r="AM502" s="148" t="str">
        <f t="shared" si="272"/>
        <v/>
      </c>
      <c r="AN502" s="47" t="str">
        <f t="shared" si="299"/>
        <v/>
      </c>
      <c r="AO502" s="48" t="str">
        <f>IF(ISBLANK(AP502),"",VLOOKUP(AN502,OutputOsiris!$A$9:$A$1008,1,FALSE))</f>
        <v/>
      </c>
      <c r="AP502" s="111"/>
      <c r="AQ502" s="78"/>
      <c r="AR502" s="148" t="str">
        <f t="shared" si="273"/>
        <v/>
      </c>
      <c r="AS502" s="47" t="str">
        <f t="shared" si="300"/>
        <v/>
      </c>
      <c r="AT502" s="48" t="str">
        <f>IF(ISBLANK(AU502),"",VLOOKUP(AS502,OutputOsiris!$A$9:$A$1008,1,FALSE))</f>
        <v/>
      </c>
      <c r="AU502" s="111"/>
      <c r="AV502" s="78"/>
      <c r="AW502" s="148" t="str">
        <f t="shared" si="274"/>
        <v/>
      </c>
      <c r="AX502" s="47" t="str">
        <f t="shared" si="301"/>
        <v/>
      </c>
      <c r="AY502" s="48" t="str">
        <f>IF(ISBLANK(AZ502),"",VLOOKUP(AX502,OutputOsiris!$A$9:$A$1008,1,FALSE))</f>
        <v/>
      </c>
      <c r="AZ502" s="111"/>
      <c r="BA502" s="78"/>
      <c r="BB502" s="148" t="str">
        <f t="shared" si="275"/>
        <v/>
      </c>
      <c r="BC502" s="47" t="str">
        <f t="shared" si="302"/>
        <v/>
      </c>
      <c r="BD502" s="48" t="str">
        <f>IF(ISBLANK(BE502),"",VLOOKUP(BC502,OutputOsiris!$A$9:$A$1008,1,FALSE))</f>
        <v/>
      </c>
      <c r="BE502" s="111"/>
      <c r="BF502" s="78"/>
      <c r="BG502" s="148" t="str">
        <f t="shared" si="276"/>
        <v/>
      </c>
      <c r="BH502" s="47" t="str">
        <f t="shared" si="303"/>
        <v/>
      </c>
      <c r="BI502" s="48" t="str">
        <f>IF(ISBLANK(BJ502),"",VLOOKUP(BH502,OutputOsiris!$A$9:$A$1008,1,FALSE))</f>
        <v/>
      </c>
      <c r="BJ502" s="111"/>
      <c r="BK502" s="78"/>
      <c r="BL502" s="148" t="str">
        <f t="shared" si="277"/>
        <v/>
      </c>
      <c r="BM502" s="47" t="str">
        <f t="shared" si="304"/>
        <v/>
      </c>
      <c r="BN502" s="48" t="str">
        <f>IF(ISBLANK(BO502),"",VLOOKUP(BM502,OutputOsiris!$A$9:$A$1008,1,FALSE))</f>
        <v/>
      </c>
      <c r="BO502" s="111"/>
      <c r="BP502" s="78"/>
      <c r="BQ502" s="148" t="str">
        <f t="shared" si="278"/>
        <v/>
      </c>
      <c r="BR502" s="47" t="str">
        <f t="shared" si="305"/>
        <v/>
      </c>
      <c r="BS502" s="48" t="str">
        <f>IF(ISBLANK(BT502),"",VLOOKUP(BR502,OutputOsiris!$A$9:$A$1008,1,FALSE))</f>
        <v/>
      </c>
      <c r="BT502" s="111"/>
      <c r="BU502" s="78"/>
      <c r="BV502" s="148" t="str">
        <f t="shared" si="279"/>
        <v/>
      </c>
      <c r="BW502" s="47" t="str">
        <f t="shared" si="306"/>
        <v/>
      </c>
      <c r="BX502" s="48" t="str">
        <f>IF(ISBLANK(BY502),"",VLOOKUP(BW502,OutputOsiris!$A$9:$A$1008,1,FALSE))</f>
        <v/>
      </c>
      <c r="BY502" s="111"/>
      <c r="BZ502" s="78"/>
      <c r="CA502" s="148" t="str">
        <f t="shared" si="280"/>
        <v/>
      </c>
    </row>
    <row r="503" spans="1:79" x14ac:dyDescent="0.2">
      <c r="A503" s="47" t="str">
        <f>IF($H$1="Score",IF(OutputOsiris!A503&lt;&gt;"9999999",OutputOsiris!A503,""),"")</f>
        <v/>
      </c>
      <c r="B503" s="76" t="str">
        <f t="shared" si="281"/>
        <v/>
      </c>
      <c r="C503" s="143" t="str">
        <f t="shared" si="282"/>
        <v/>
      </c>
      <c r="D503" s="47" t="str">
        <f>IF($H$1="Cijfer",IF(OutputOsiris!A503&lt;&gt;"9999999",OutputOsiris!A503,""),"")</f>
        <v/>
      </c>
      <c r="E503" s="76" t="str">
        <f t="shared" si="283"/>
        <v/>
      </c>
      <c r="F503" s="143" t="str">
        <f t="shared" si="284"/>
        <v/>
      </c>
      <c r="G503" s="47" t="str">
        <f>IF(ISBLANK(OutputOsiris!B503),"",OutputOsiris!B503)</f>
        <v/>
      </c>
      <c r="H503" s="47">
        <f>IF(AND($AG$7&gt;0,OutputOsiris!$A503&lt;&gt;"9999999"),VLOOKUP(OutputOsiris!A503,$AD$9:$AG$1008,4,FALSE),"")</f>
        <v>0</v>
      </c>
      <c r="I503" s="47">
        <f t="shared" si="285"/>
        <v>0</v>
      </c>
      <c r="J503" s="47">
        <f>IF(AND($AL$7&gt;0,OutputOsiris!$A503&lt;&gt;"9999999"),VLOOKUP(OutputOsiris!A503,$AI$9:$AL$1008,4,FALSE),"")</f>
        <v>0</v>
      </c>
      <c r="K503" s="47">
        <f t="shared" si="286"/>
        <v>0</v>
      </c>
      <c r="L503" s="47" t="str">
        <f>IF(AND($AQ$7&gt;0,OutputOsiris!$A503&lt;&gt;"9999999"),VLOOKUP(OutputOsiris!A503,$AN$9:$AQ$1008,4,FALSE),"")</f>
        <v/>
      </c>
      <c r="M503" s="47" t="str">
        <f t="shared" si="287"/>
        <v/>
      </c>
      <c r="N503" s="47" t="str">
        <f>IF(AND($AV$7&gt;0,OutputOsiris!$A503&lt;&gt;"9999999"),VLOOKUP(OutputOsiris!A503,$AS$9:$AV$1008,4,FALSE),"")</f>
        <v/>
      </c>
      <c r="O503" s="47" t="str">
        <f t="shared" si="288"/>
        <v/>
      </c>
      <c r="P503" s="47" t="str">
        <f>IF(AND($BA$7&gt;0,OutputOsiris!$A503&lt;&gt;"9999999"),VLOOKUP(OutputOsiris!A503,$AX$9:$BA$1008,4,FALSE),"")</f>
        <v/>
      </c>
      <c r="Q503" s="47" t="str">
        <f t="shared" si="289"/>
        <v/>
      </c>
      <c r="R503" s="47" t="str">
        <f>IF(AND($BF$7&gt;0,OutputOsiris!$A503&lt;&gt;"9999999"),VLOOKUP(OutputOsiris!A503,$BC$9:$BF$1008,4,FALSE),"")</f>
        <v/>
      </c>
      <c r="S503" s="47" t="str">
        <f t="shared" si="290"/>
        <v/>
      </c>
      <c r="T503" s="47" t="str">
        <f>IF(AND($BK$7&gt;0,OutputOsiris!$A503&lt;&gt;"9999999"),VLOOKUP(OutputOsiris!A503,$BH$9:$BK$1008,4,FALSE),"")</f>
        <v/>
      </c>
      <c r="U503" s="47" t="str">
        <f t="shared" si="291"/>
        <v/>
      </c>
      <c r="V503" s="47" t="str">
        <f>IF(AND($BP$7&gt;0,OutputOsiris!$A503&lt;&gt;"9999999"),VLOOKUP(OutputOsiris!A503,$BM$9:$BP$1008,4,FALSE),"")</f>
        <v/>
      </c>
      <c r="W503" s="47" t="str">
        <f t="shared" si="292"/>
        <v/>
      </c>
      <c r="X503" s="47" t="str">
        <f>IF(AND($BU$7&gt;0,OutputOsiris!$A503&lt;&gt;"9999999"),VLOOKUP(OutputOsiris!A503,$BR$9:$BU$1008,4,FALSE),"")</f>
        <v/>
      </c>
      <c r="Y503" s="47" t="str">
        <f t="shared" si="293"/>
        <v/>
      </c>
      <c r="Z503" s="47" t="str">
        <f>IF(AND($BZ$7&gt;0,OutputOsiris!$A503&lt;&gt;"9999999"),VLOOKUP(OutputOsiris!A503,$BW$9:$BZ$1008,4,FALSE),"")</f>
        <v/>
      </c>
      <c r="AA503" s="47" t="str">
        <f t="shared" si="294"/>
        <v/>
      </c>
      <c r="AB503" s="47">
        <f t="shared" si="295"/>
        <v>0</v>
      </c>
      <c r="AC503" s="47">
        <f t="shared" si="296"/>
        <v>0</v>
      </c>
      <c r="AD503" s="47" t="str">
        <f t="shared" si="297"/>
        <v/>
      </c>
      <c r="AE503" s="48" t="str">
        <f>IF(ISBLANK(AF503),"",VLOOKUP(AD503,OutputOsiris!$A$9:$A$1008,1,FALSE))</f>
        <v/>
      </c>
      <c r="AF503" s="111"/>
      <c r="AG503" s="78"/>
      <c r="AH503" s="148" t="str">
        <f t="shared" si="271"/>
        <v/>
      </c>
      <c r="AI503" s="47" t="str">
        <f t="shared" si="298"/>
        <v/>
      </c>
      <c r="AJ503" s="48" t="str">
        <f>IF(ISBLANK(AK503),"",VLOOKUP(AI503,OutputOsiris!$A$9:$A$1008,1,FALSE))</f>
        <v/>
      </c>
      <c r="AK503" s="112"/>
      <c r="AL503" s="78"/>
      <c r="AM503" s="148" t="str">
        <f t="shared" si="272"/>
        <v/>
      </c>
      <c r="AN503" s="47" t="str">
        <f t="shared" si="299"/>
        <v/>
      </c>
      <c r="AO503" s="48" t="str">
        <f>IF(ISBLANK(AP503),"",VLOOKUP(AN503,OutputOsiris!$A$9:$A$1008,1,FALSE))</f>
        <v/>
      </c>
      <c r="AP503" s="111"/>
      <c r="AQ503" s="78"/>
      <c r="AR503" s="148" t="str">
        <f t="shared" si="273"/>
        <v/>
      </c>
      <c r="AS503" s="47" t="str">
        <f t="shared" si="300"/>
        <v/>
      </c>
      <c r="AT503" s="48" t="str">
        <f>IF(ISBLANK(AU503),"",VLOOKUP(AS503,OutputOsiris!$A$9:$A$1008,1,FALSE))</f>
        <v/>
      </c>
      <c r="AU503" s="111"/>
      <c r="AV503" s="78"/>
      <c r="AW503" s="148" t="str">
        <f t="shared" si="274"/>
        <v/>
      </c>
      <c r="AX503" s="47" t="str">
        <f t="shared" si="301"/>
        <v/>
      </c>
      <c r="AY503" s="48" t="str">
        <f>IF(ISBLANK(AZ503),"",VLOOKUP(AX503,OutputOsiris!$A$9:$A$1008,1,FALSE))</f>
        <v/>
      </c>
      <c r="AZ503" s="111"/>
      <c r="BA503" s="78"/>
      <c r="BB503" s="148" t="str">
        <f t="shared" si="275"/>
        <v/>
      </c>
      <c r="BC503" s="47" t="str">
        <f t="shared" si="302"/>
        <v/>
      </c>
      <c r="BD503" s="48" t="str">
        <f>IF(ISBLANK(BE503),"",VLOOKUP(BC503,OutputOsiris!$A$9:$A$1008,1,FALSE))</f>
        <v/>
      </c>
      <c r="BE503" s="111"/>
      <c r="BF503" s="78"/>
      <c r="BG503" s="148" t="str">
        <f t="shared" si="276"/>
        <v/>
      </c>
      <c r="BH503" s="47" t="str">
        <f t="shared" si="303"/>
        <v/>
      </c>
      <c r="BI503" s="48" t="str">
        <f>IF(ISBLANK(BJ503),"",VLOOKUP(BH503,OutputOsiris!$A$9:$A$1008,1,FALSE))</f>
        <v/>
      </c>
      <c r="BJ503" s="111"/>
      <c r="BK503" s="78"/>
      <c r="BL503" s="148" t="str">
        <f t="shared" si="277"/>
        <v/>
      </c>
      <c r="BM503" s="47" t="str">
        <f t="shared" si="304"/>
        <v/>
      </c>
      <c r="BN503" s="48" t="str">
        <f>IF(ISBLANK(BO503),"",VLOOKUP(BM503,OutputOsiris!$A$9:$A$1008,1,FALSE))</f>
        <v/>
      </c>
      <c r="BO503" s="111"/>
      <c r="BP503" s="78"/>
      <c r="BQ503" s="148" t="str">
        <f t="shared" si="278"/>
        <v/>
      </c>
      <c r="BR503" s="47" t="str">
        <f t="shared" si="305"/>
        <v/>
      </c>
      <c r="BS503" s="48" t="str">
        <f>IF(ISBLANK(BT503),"",VLOOKUP(BR503,OutputOsiris!$A$9:$A$1008,1,FALSE))</f>
        <v/>
      </c>
      <c r="BT503" s="111"/>
      <c r="BU503" s="78"/>
      <c r="BV503" s="148" t="str">
        <f t="shared" si="279"/>
        <v/>
      </c>
      <c r="BW503" s="47" t="str">
        <f t="shared" si="306"/>
        <v/>
      </c>
      <c r="BX503" s="48" t="str">
        <f>IF(ISBLANK(BY503),"",VLOOKUP(BW503,OutputOsiris!$A$9:$A$1008,1,FALSE))</f>
        <v/>
      </c>
      <c r="BY503" s="111"/>
      <c r="BZ503" s="78"/>
      <c r="CA503" s="148" t="str">
        <f t="shared" si="280"/>
        <v/>
      </c>
    </row>
    <row r="504" spans="1:79" x14ac:dyDescent="0.2">
      <c r="A504" s="47" t="str">
        <f>IF($H$1="Score",IF(OutputOsiris!A504&lt;&gt;"9999999",OutputOsiris!A504,""),"")</f>
        <v/>
      </c>
      <c r="B504" s="76" t="str">
        <f t="shared" si="281"/>
        <v/>
      </c>
      <c r="C504" s="143" t="str">
        <f t="shared" si="282"/>
        <v/>
      </c>
      <c r="D504" s="47" t="str">
        <f>IF($H$1="Cijfer",IF(OutputOsiris!A504&lt;&gt;"9999999",OutputOsiris!A504,""),"")</f>
        <v/>
      </c>
      <c r="E504" s="76" t="str">
        <f t="shared" si="283"/>
        <v/>
      </c>
      <c r="F504" s="143" t="str">
        <f t="shared" si="284"/>
        <v/>
      </c>
      <c r="G504" s="47" t="str">
        <f>IF(ISBLANK(OutputOsiris!B504),"",OutputOsiris!B504)</f>
        <v/>
      </c>
      <c r="H504" s="47">
        <f>IF(AND($AG$7&gt;0,OutputOsiris!$A504&lt;&gt;"9999999"),VLOOKUP(OutputOsiris!A504,$AD$9:$AG$1008,4,FALSE),"")</f>
        <v>0</v>
      </c>
      <c r="I504" s="47">
        <f t="shared" si="285"/>
        <v>0</v>
      </c>
      <c r="J504" s="47">
        <f>IF(AND($AL$7&gt;0,OutputOsiris!$A504&lt;&gt;"9999999"),VLOOKUP(OutputOsiris!A504,$AI$9:$AL$1008,4,FALSE),"")</f>
        <v>0</v>
      </c>
      <c r="K504" s="47">
        <f t="shared" si="286"/>
        <v>0</v>
      </c>
      <c r="L504" s="47" t="str">
        <f>IF(AND($AQ$7&gt;0,OutputOsiris!$A504&lt;&gt;"9999999"),VLOOKUP(OutputOsiris!A504,$AN$9:$AQ$1008,4,FALSE),"")</f>
        <v/>
      </c>
      <c r="M504" s="47" t="str">
        <f t="shared" si="287"/>
        <v/>
      </c>
      <c r="N504" s="47" t="str">
        <f>IF(AND($AV$7&gt;0,OutputOsiris!$A504&lt;&gt;"9999999"),VLOOKUP(OutputOsiris!A504,$AS$9:$AV$1008,4,FALSE),"")</f>
        <v/>
      </c>
      <c r="O504" s="47" t="str">
        <f t="shared" si="288"/>
        <v/>
      </c>
      <c r="P504" s="47" t="str">
        <f>IF(AND($BA$7&gt;0,OutputOsiris!$A504&lt;&gt;"9999999"),VLOOKUP(OutputOsiris!A504,$AX$9:$BA$1008,4,FALSE),"")</f>
        <v/>
      </c>
      <c r="Q504" s="47" t="str">
        <f t="shared" si="289"/>
        <v/>
      </c>
      <c r="R504" s="47" t="str">
        <f>IF(AND($BF$7&gt;0,OutputOsiris!$A504&lt;&gt;"9999999"),VLOOKUP(OutputOsiris!A504,$BC$9:$BF$1008,4,FALSE),"")</f>
        <v/>
      </c>
      <c r="S504" s="47" t="str">
        <f t="shared" si="290"/>
        <v/>
      </c>
      <c r="T504" s="47" t="str">
        <f>IF(AND($BK$7&gt;0,OutputOsiris!$A504&lt;&gt;"9999999"),VLOOKUP(OutputOsiris!A504,$BH$9:$BK$1008,4,FALSE),"")</f>
        <v/>
      </c>
      <c r="U504" s="47" t="str">
        <f t="shared" si="291"/>
        <v/>
      </c>
      <c r="V504" s="47" t="str">
        <f>IF(AND($BP$7&gt;0,OutputOsiris!$A504&lt;&gt;"9999999"),VLOOKUP(OutputOsiris!A504,$BM$9:$BP$1008,4,FALSE),"")</f>
        <v/>
      </c>
      <c r="W504" s="47" t="str">
        <f t="shared" si="292"/>
        <v/>
      </c>
      <c r="X504" s="47" t="str">
        <f>IF(AND($BU$7&gt;0,OutputOsiris!$A504&lt;&gt;"9999999"),VLOOKUP(OutputOsiris!A504,$BR$9:$BU$1008,4,FALSE),"")</f>
        <v/>
      </c>
      <c r="Y504" s="47" t="str">
        <f t="shared" si="293"/>
        <v/>
      </c>
      <c r="Z504" s="47" t="str">
        <f>IF(AND($BZ$7&gt;0,OutputOsiris!$A504&lt;&gt;"9999999"),VLOOKUP(OutputOsiris!A504,$BW$9:$BZ$1008,4,FALSE),"")</f>
        <v/>
      </c>
      <c r="AA504" s="47" t="str">
        <f t="shared" si="294"/>
        <v/>
      </c>
      <c r="AB504" s="47">
        <f t="shared" si="295"/>
        <v>0</v>
      </c>
      <c r="AC504" s="47">
        <f t="shared" si="296"/>
        <v>0</v>
      </c>
      <c r="AD504" s="47" t="str">
        <f t="shared" si="297"/>
        <v/>
      </c>
      <c r="AE504" s="48" t="str">
        <f>IF(ISBLANK(AF504),"",VLOOKUP(AD504,OutputOsiris!$A$9:$A$1008,1,FALSE))</f>
        <v/>
      </c>
      <c r="AF504" s="111"/>
      <c r="AG504" s="78"/>
      <c r="AH504" s="148" t="str">
        <f t="shared" si="271"/>
        <v/>
      </c>
      <c r="AI504" s="47" t="str">
        <f t="shared" si="298"/>
        <v/>
      </c>
      <c r="AJ504" s="48" t="str">
        <f>IF(ISBLANK(AK504),"",VLOOKUP(AI504,OutputOsiris!$A$9:$A$1008,1,FALSE))</f>
        <v/>
      </c>
      <c r="AK504" s="112"/>
      <c r="AL504" s="78"/>
      <c r="AM504" s="148" t="str">
        <f t="shared" si="272"/>
        <v/>
      </c>
      <c r="AN504" s="47" t="str">
        <f t="shared" si="299"/>
        <v/>
      </c>
      <c r="AO504" s="48" t="str">
        <f>IF(ISBLANK(AP504),"",VLOOKUP(AN504,OutputOsiris!$A$9:$A$1008,1,FALSE))</f>
        <v/>
      </c>
      <c r="AP504" s="111"/>
      <c r="AQ504" s="78"/>
      <c r="AR504" s="148" t="str">
        <f t="shared" si="273"/>
        <v/>
      </c>
      <c r="AS504" s="47" t="str">
        <f t="shared" si="300"/>
        <v/>
      </c>
      <c r="AT504" s="48" t="str">
        <f>IF(ISBLANK(AU504),"",VLOOKUP(AS504,OutputOsiris!$A$9:$A$1008,1,FALSE))</f>
        <v/>
      </c>
      <c r="AU504" s="111"/>
      <c r="AV504" s="78"/>
      <c r="AW504" s="148" t="str">
        <f t="shared" si="274"/>
        <v/>
      </c>
      <c r="AX504" s="47" t="str">
        <f t="shared" si="301"/>
        <v/>
      </c>
      <c r="AY504" s="48" t="str">
        <f>IF(ISBLANK(AZ504),"",VLOOKUP(AX504,OutputOsiris!$A$9:$A$1008,1,FALSE))</f>
        <v/>
      </c>
      <c r="AZ504" s="111"/>
      <c r="BA504" s="78"/>
      <c r="BB504" s="148" t="str">
        <f t="shared" si="275"/>
        <v/>
      </c>
      <c r="BC504" s="47" t="str">
        <f t="shared" si="302"/>
        <v/>
      </c>
      <c r="BD504" s="48" t="str">
        <f>IF(ISBLANK(BE504),"",VLOOKUP(BC504,OutputOsiris!$A$9:$A$1008,1,FALSE))</f>
        <v/>
      </c>
      <c r="BE504" s="111"/>
      <c r="BF504" s="78"/>
      <c r="BG504" s="148" t="str">
        <f t="shared" si="276"/>
        <v/>
      </c>
      <c r="BH504" s="47" t="str">
        <f t="shared" si="303"/>
        <v/>
      </c>
      <c r="BI504" s="48" t="str">
        <f>IF(ISBLANK(BJ504),"",VLOOKUP(BH504,OutputOsiris!$A$9:$A$1008,1,FALSE))</f>
        <v/>
      </c>
      <c r="BJ504" s="111"/>
      <c r="BK504" s="78"/>
      <c r="BL504" s="148" t="str">
        <f t="shared" si="277"/>
        <v/>
      </c>
      <c r="BM504" s="47" t="str">
        <f t="shared" si="304"/>
        <v/>
      </c>
      <c r="BN504" s="48" t="str">
        <f>IF(ISBLANK(BO504),"",VLOOKUP(BM504,OutputOsiris!$A$9:$A$1008,1,FALSE))</f>
        <v/>
      </c>
      <c r="BO504" s="111"/>
      <c r="BP504" s="78"/>
      <c r="BQ504" s="148" t="str">
        <f t="shared" si="278"/>
        <v/>
      </c>
      <c r="BR504" s="47" t="str">
        <f t="shared" si="305"/>
        <v/>
      </c>
      <c r="BS504" s="48" t="str">
        <f>IF(ISBLANK(BT504),"",VLOOKUP(BR504,OutputOsiris!$A$9:$A$1008,1,FALSE))</f>
        <v/>
      </c>
      <c r="BT504" s="111"/>
      <c r="BU504" s="78"/>
      <c r="BV504" s="148" t="str">
        <f t="shared" si="279"/>
        <v/>
      </c>
      <c r="BW504" s="47" t="str">
        <f t="shared" si="306"/>
        <v/>
      </c>
      <c r="BX504" s="48" t="str">
        <f>IF(ISBLANK(BY504),"",VLOOKUP(BW504,OutputOsiris!$A$9:$A$1008,1,FALSE))</f>
        <v/>
      </c>
      <c r="BY504" s="111"/>
      <c r="BZ504" s="78"/>
      <c r="CA504" s="148" t="str">
        <f t="shared" si="280"/>
        <v/>
      </c>
    </row>
    <row r="505" spans="1:79" x14ac:dyDescent="0.2">
      <c r="A505" s="47" t="str">
        <f>IF($H$1="Score",IF(OutputOsiris!A505&lt;&gt;"9999999",OutputOsiris!A505,""),"")</f>
        <v/>
      </c>
      <c r="B505" s="76" t="str">
        <f t="shared" si="281"/>
        <v/>
      </c>
      <c r="C505" s="143" t="str">
        <f t="shared" si="282"/>
        <v/>
      </c>
      <c r="D505" s="47" t="str">
        <f>IF($H$1="Cijfer",IF(OutputOsiris!A505&lt;&gt;"9999999",OutputOsiris!A505,""),"")</f>
        <v/>
      </c>
      <c r="E505" s="76" t="str">
        <f t="shared" si="283"/>
        <v/>
      </c>
      <c r="F505" s="143" t="str">
        <f t="shared" si="284"/>
        <v/>
      </c>
      <c r="G505" s="47" t="str">
        <f>IF(ISBLANK(OutputOsiris!B505),"",OutputOsiris!B505)</f>
        <v/>
      </c>
      <c r="H505" s="47">
        <f>IF(AND($AG$7&gt;0,OutputOsiris!$A505&lt;&gt;"9999999"),VLOOKUP(OutputOsiris!A505,$AD$9:$AG$1008,4,FALSE),"")</f>
        <v>0</v>
      </c>
      <c r="I505" s="47">
        <f t="shared" si="285"/>
        <v>0</v>
      </c>
      <c r="J505" s="47">
        <f>IF(AND($AL$7&gt;0,OutputOsiris!$A505&lt;&gt;"9999999"),VLOOKUP(OutputOsiris!A505,$AI$9:$AL$1008,4,FALSE),"")</f>
        <v>0</v>
      </c>
      <c r="K505" s="47">
        <f t="shared" si="286"/>
        <v>0</v>
      </c>
      <c r="L505" s="47" t="str">
        <f>IF(AND($AQ$7&gt;0,OutputOsiris!$A505&lt;&gt;"9999999"),VLOOKUP(OutputOsiris!A505,$AN$9:$AQ$1008,4,FALSE),"")</f>
        <v/>
      </c>
      <c r="M505" s="47" t="str">
        <f t="shared" si="287"/>
        <v/>
      </c>
      <c r="N505" s="47" t="str">
        <f>IF(AND($AV$7&gt;0,OutputOsiris!$A505&lt;&gt;"9999999"),VLOOKUP(OutputOsiris!A505,$AS$9:$AV$1008,4,FALSE),"")</f>
        <v/>
      </c>
      <c r="O505" s="47" t="str">
        <f t="shared" si="288"/>
        <v/>
      </c>
      <c r="P505" s="47" t="str">
        <f>IF(AND($BA$7&gt;0,OutputOsiris!$A505&lt;&gt;"9999999"),VLOOKUP(OutputOsiris!A505,$AX$9:$BA$1008,4,FALSE),"")</f>
        <v/>
      </c>
      <c r="Q505" s="47" t="str">
        <f t="shared" si="289"/>
        <v/>
      </c>
      <c r="R505" s="47" t="str">
        <f>IF(AND($BF$7&gt;0,OutputOsiris!$A505&lt;&gt;"9999999"),VLOOKUP(OutputOsiris!A505,$BC$9:$BF$1008,4,FALSE),"")</f>
        <v/>
      </c>
      <c r="S505" s="47" t="str">
        <f t="shared" si="290"/>
        <v/>
      </c>
      <c r="T505" s="47" t="str">
        <f>IF(AND($BK$7&gt;0,OutputOsiris!$A505&lt;&gt;"9999999"),VLOOKUP(OutputOsiris!A505,$BH$9:$BK$1008,4,FALSE),"")</f>
        <v/>
      </c>
      <c r="U505" s="47" t="str">
        <f t="shared" si="291"/>
        <v/>
      </c>
      <c r="V505" s="47" t="str">
        <f>IF(AND($BP$7&gt;0,OutputOsiris!$A505&lt;&gt;"9999999"),VLOOKUP(OutputOsiris!A505,$BM$9:$BP$1008,4,FALSE),"")</f>
        <v/>
      </c>
      <c r="W505" s="47" t="str">
        <f t="shared" si="292"/>
        <v/>
      </c>
      <c r="X505" s="47" t="str">
        <f>IF(AND($BU$7&gt;0,OutputOsiris!$A505&lt;&gt;"9999999"),VLOOKUP(OutputOsiris!A505,$BR$9:$BU$1008,4,FALSE),"")</f>
        <v/>
      </c>
      <c r="Y505" s="47" t="str">
        <f t="shared" si="293"/>
        <v/>
      </c>
      <c r="Z505" s="47" t="str">
        <f>IF(AND($BZ$7&gt;0,OutputOsiris!$A505&lt;&gt;"9999999"),VLOOKUP(OutputOsiris!A505,$BW$9:$BZ$1008,4,FALSE),"")</f>
        <v/>
      </c>
      <c r="AA505" s="47" t="str">
        <f t="shared" si="294"/>
        <v/>
      </c>
      <c r="AB505" s="47">
        <f t="shared" si="295"/>
        <v>0</v>
      </c>
      <c r="AC505" s="47">
        <f t="shared" si="296"/>
        <v>0</v>
      </c>
      <c r="AD505" s="47" t="str">
        <f t="shared" si="297"/>
        <v/>
      </c>
      <c r="AE505" s="48" t="str">
        <f>IF(ISBLANK(AF505),"",VLOOKUP(AD505,OutputOsiris!$A$9:$A$1008,1,FALSE))</f>
        <v/>
      </c>
      <c r="AF505" s="111"/>
      <c r="AG505" s="78"/>
      <c r="AH505" s="148" t="str">
        <f t="shared" si="271"/>
        <v/>
      </c>
      <c r="AI505" s="47" t="str">
        <f t="shared" si="298"/>
        <v/>
      </c>
      <c r="AJ505" s="48" t="str">
        <f>IF(ISBLANK(AK505),"",VLOOKUP(AI505,OutputOsiris!$A$9:$A$1008,1,FALSE))</f>
        <v/>
      </c>
      <c r="AK505" s="112"/>
      <c r="AL505" s="78"/>
      <c r="AM505" s="148" t="str">
        <f t="shared" si="272"/>
        <v/>
      </c>
      <c r="AN505" s="47" t="str">
        <f t="shared" si="299"/>
        <v/>
      </c>
      <c r="AO505" s="48" t="str">
        <f>IF(ISBLANK(AP505),"",VLOOKUP(AN505,OutputOsiris!$A$9:$A$1008,1,FALSE))</f>
        <v/>
      </c>
      <c r="AP505" s="111"/>
      <c r="AQ505" s="78"/>
      <c r="AR505" s="148" t="str">
        <f t="shared" si="273"/>
        <v/>
      </c>
      <c r="AS505" s="47" t="str">
        <f t="shared" si="300"/>
        <v/>
      </c>
      <c r="AT505" s="48" t="str">
        <f>IF(ISBLANK(AU505),"",VLOOKUP(AS505,OutputOsiris!$A$9:$A$1008,1,FALSE))</f>
        <v/>
      </c>
      <c r="AU505" s="111"/>
      <c r="AV505" s="78"/>
      <c r="AW505" s="148" t="str">
        <f t="shared" si="274"/>
        <v/>
      </c>
      <c r="AX505" s="47" t="str">
        <f t="shared" si="301"/>
        <v/>
      </c>
      <c r="AY505" s="48" t="str">
        <f>IF(ISBLANK(AZ505),"",VLOOKUP(AX505,OutputOsiris!$A$9:$A$1008,1,FALSE))</f>
        <v/>
      </c>
      <c r="AZ505" s="111"/>
      <c r="BA505" s="78"/>
      <c r="BB505" s="148" t="str">
        <f t="shared" si="275"/>
        <v/>
      </c>
      <c r="BC505" s="47" t="str">
        <f t="shared" si="302"/>
        <v/>
      </c>
      <c r="BD505" s="48" t="str">
        <f>IF(ISBLANK(BE505),"",VLOOKUP(BC505,OutputOsiris!$A$9:$A$1008,1,FALSE))</f>
        <v/>
      </c>
      <c r="BE505" s="111"/>
      <c r="BF505" s="78"/>
      <c r="BG505" s="148" t="str">
        <f t="shared" si="276"/>
        <v/>
      </c>
      <c r="BH505" s="47" t="str">
        <f t="shared" si="303"/>
        <v/>
      </c>
      <c r="BI505" s="48" t="str">
        <f>IF(ISBLANK(BJ505),"",VLOOKUP(BH505,OutputOsiris!$A$9:$A$1008,1,FALSE))</f>
        <v/>
      </c>
      <c r="BJ505" s="111"/>
      <c r="BK505" s="78"/>
      <c r="BL505" s="148" t="str">
        <f t="shared" si="277"/>
        <v/>
      </c>
      <c r="BM505" s="47" t="str">
        <f t="shared" si="304"/>
        <v/>
      </c>
      <c r="BN505" s="48" t="str">
        <f>IF(ISBLANK(BO505),"",VLOOKUP(BM505,OutputOsiris!$A$9:$A$1008,1,FALSE))</f>
        <v/>
      </c>
      <c r="BO505" s="111"/>
      <c r="BP505" s="78"/>
      <c r="BQ505" s="148" t="str">
        <f t="shared" si="278"/>
        <v/>
      </c>
      <c r="BR505" s="47" t="str">
        <f t="shared" si="305"/>
        <v/>
      </c>
      <c r="BS505" s="48" t="str">
        <f>IF(ISBLANK(BT505),"",VLOOKUP(BR505,OutputOsiris!$A$9:$A$1008,1,FALSE))</f>
        <v/>
      </c>
      <c r="BT505" s="111"/>
      <c r="BU505" s="78"/>
      <c r="BV505" s="148" t="str">
        <f t="shared" si="279"/>
        <v/>
      </c>
      <c r="BW505" s="47" t="str">
        <f t="shared" si="306"/>
        <v/>
      </c>
      <c r="BX505" s="48" t="str">
        <f>IF(ISBLANK(BY505),"",VLOOKUP(BW505,OutputOsiris!$A$9:$A$1008,1,FALSE))</f>
        <v/>
      </c>
      <c r="BY505" s="111"/>
      <c r="BZ505" s="78"/>
      <c r="CA505" s="148" t="str">
        <f t="shared" si="280"/>
        <v/>
      </c>
    </row>
    <row r="506" spans="1:79" x14ac:dyDescent="0.2">
      <c r="A506" s="47" t="str">
        <f>IF($H$1="Score",IF(OutputOsiris!A506&lt;&gt;"9999999",OutputOsiris!A506,""),"")</f>
        <v/>
      </c>
      <c r="B506" s="76" t="str">
        <f t="shared" si="281"/>
        <v/>
      </c>
      <c r="C506" s="143" t="str">
        <f t="shared" si="282"/>
        <v/>
      </c>
      <c r="D506" s="47" t="str">
        <f>IF($H$1="Cijfer",IF(OutputOsiris!A506&lt;&gt;"9999999",OutputOsiris!A506,""),"")</f>
        <v/>
      </c>
      <c r="E506" s="76" t="str">
        <f t="shared" si="283"/>
        <v/>
      </c>
      <c r="F506" s="143" t="str">
        <f t="shared" si="284"/>
        <v/>
      </c>
      <c r="G506" s="47" t="str">
        <f>IF(ISBLANK(OutputOsiris!B506),"",OutputOsiris!B506)</f>
        <v/>
      </c>
      <c r="H506" s="47">
        <f>IF(AND($AG$7&gt;0,OutputOsiris!$A506&lt;&gt;"9999999"),VLOOKUP(OutputOsiris!A506,$AD$9:$AG$1008,4,FALSE),"")</f>
        <v>0</v>
      </c>
      <c r="I506" s="47">
        <f t="shared" si="285"/>
        <v>0</v>
      </c>
      <c r="J506" s="47">
        <f>IF(AND($AL$7&gt;0,OutputOsiris!$A506&lt;&gt;"9999999"),VLOOKUP(OutputOsiris!A506,$AI$9:$AL$1008,4,FALSE),"")</f>
        <v>0</v>
      </c>
      <c r="K506" s="47">
        <f t="shared" si="286"/>
        <v>0</v>
      </c>
      <c r="L506" s="47" t="str">
        <f>IF(AND($AQ$7&gt;0,OutputOsiris!$A506&lt;&gt;"9999999"),VLOOKUP(OutputOsiris!A506,$AN$9:$AQ$1008,4,FALSE),"")</f>
        <v/>
      </c>
      <c r="M506" s="47" t="str">
        <f t="shared" si="287"/>
        <v/>
      </c>
      <c r="N506" s="47" t="str">
        <f>IF(AND($AV$7&gt;0,OutputOsiris!$A506&lt;&gt;"9999999"),VLOOKUP(OutputOsiris!A506,$AS$9:$AV$1008,4,FALSE),"")</f>
        <v/>
      </c>
      <c r="O506" s="47" t="str">
        <f t="shared" si="288"/>
        <v/>
      </c>
      <c r="P506" s="47" t="str">
        <f>IF(AND($BA$7&gt;0,OutputOsiris!$A506&lt;&gt;"9999999"),VLOOKUP(OutputOsiris!A506,$AX$9:$BA$1008,4,FALSE),"")</f>
        <v/>
      </c>
      <c r="Q506" s="47" t="str">
        <f t="shared" si="289"/>
        <v/>
      </c>
      <c r="R506" s="47" t="str">
        <f>IF(AND($BF$7&gt;0,OutputOsiris!$A506&lt;&gt;"9999999"),VLOOKUP(OutputOsiris!A506,$BC$9:$BF$1008,4,FALSE),"")</f>
        <v/>
      </c>
      <c r="S506" s="47" t="str">
        <f t="shared" si="290"/>
        <v/>
      </c>
      <c r="T506" s="47" t="str">
        <f>IF(AND($BK$7&gt;0,OutputOsiris!$A506&lt;&gt;"9999999"),VLOOKUP(OutputOsiris!A506,$BH$9:$BK$1008,4,FALSE),"")</f>
        <v/>
      </c>
      <c r="U506" s="47" t="str">
        <f t="shared" si="291"/>
        <v/>
      </c>
      <c r="V506" s="47" t="str">
        <f>IF(AND($BP$7&gt;0,OutputOsiris!$A506&lt;&gt;"9999999"),VLOOKUP(OutputOsiris!A506,$BM$9:$BP$1008,4,FALSE),"")</f>
        <v/>
      </c>
      <c r="W506" s="47" t="str">
        <f t="shared" si="292"/>
        <v/>
      </c>
      <c r="X506" s="47" t="str">
        <f>IF(AND($BU$7&gt;0,OutputOsiris!$A506&lt;&gt;"9999999"),VLOOKUP(OutputOsiris!A506,$BR$9:$BU$1008,4,FALSE),"")</f>
        <v/>
      </c>
      <c r="Y506" s="47" t="str">
        <f t="shared" si="293"/>
        <v/>
      </c>
      <c r="Z506" s="47" t="str">
        <f>IF(AND($BZ$7&gt;0,OutputOsiris!$A506&lt;&gt;"9999999"),VLOOKUP(OutputOsiris!A506,$BW$9:$BZ$1008,4,FALSE),"")</f>
        <v/>
      </c>
      <c r="AA506" s="47" t="str">
        <f t="shared" si="294"/>
        <v/>
      </c>
      <c r="AB506" s="47">
        <f t="shared" si="295"/>
        <v>0</v>
      </c>
      <c r="AC506" s="47">
        <f t="shared" si="296"/>
        <v>0</v>
      </c>
      <c r="AD506" s="47" t="str">
        <f t="shared" si="297"/>
        <v/>
      </c>
      <c r="AE506" s="48" t="str">
        <f>IF(ISBLANK(AF506),"",VLOOKUP(AD506,OutputOsiris!$A$9:$A$1008,1,FALSE))</f>
        <v/>
      </c>
      <c r="AF506" s="111"/>
      <c r="AG506" s="78"/>
      <c r="AH506" s="148" t="str">
        <f t="shared" si="271"/>
        <v/>
      </c>
      <c r="AI506" s="47" t="str">
        <f t="shared" si="298"/>
        <v/>
      </c>
      <c r="AJ506" s="48" t="str">
        <f>IF(ISBLANK(AK506),"",VLOOKUP(AI506,OutputOsiris!$A$9:$A$1008,1,FALSE))</f>
        <v/>
      </c>
      <c r="AK506" s="112"/>
      <c r="AL506" s="78"/>
      <c r="AM506" s="148" t="str">
        <f t="shared" si="272"/>
        <v/>
      </c>
      <c r="AN506" s="47" t="str">
        <f t="shared" si="299"/>
        <v/>
      </c>
      <c r="AO506" s="48" t="str">
        <f>IF(ISBLANK(AP506),"",VLOOKUP(AN506,OutputOsiris!$A$9:$A$1008,1,FALSE))</f>
        <v/>
      </c>
      <c r="AP506" s="111"/>
      <c r="AQ506" s="78"/>
      <c r="AR506" s="148" t="str">
        <f t="shared" si="273"/>
        <v/>
      </c>
      <c r="AS506" s="47" t="str">
        <f t="shared" si="300"/>
        <v/>
      </c>
      <c r="AT506" s="48" t="str">
        <f>IF(ISBLANK(AU506),"",VLOOKUP(AS506,OutputOsiris!$A$9:$A$1008,1,FALSE))</f>
        <v/>
      </c>
      <c r="AU506" s="111"/>
      <c r="AV506" s="78"/>
      <c r="AW506" s="148" t="str">
        <f t="shared" si="274"/>
        <v/>
      </c>
      <c r="AX506" s="47" t="str">
        <f t="shared" si="301"/>
        <v/>
      </c>
      <c r="AY506" s="48" t="str">
        <f>IF(ISBLANK(AZ506),"",VLOOKUP(AX506,OutputOsiris!$A$9:$A$1008,1,FALSE))</f>
        <v/>
      </c>
      <c r="AZ506" s="111"/>
      <c r="BA506" s="78"/>
      <c r="BB506" s="148" t="str">
        <f t="shared" si="275"/>
        <v/>
      </c>
      <c r="BC506" s="47" t="str">
        <f t="shared" si="302"/>
        <v/>
      </c>
      <c r="BD506" s="48" t="str">
        <f>IF(ISBLANK(BE506),"",VLOOKUP(BC506,OutputOsiris!$A$9:$A$1008,1,FALSE))</f>
        <v/>
      </c>
      <c r="BE506" s="111"/>
      <c r="BF506" s="78"/>
      <c r="BG506" s="148" t="str">
        <f t="shared" si="276"/>
        <v/>
      </c>
      <c r="BH506" s="47" t="str">
        <f t="shared" si="303"/>
        <v/>
      </c>
      <c r="BI506" s="48" t="str">
        <f>IF(ISBLANK(BJ506),"",VLOOKUP(BH506,OutputOsiris!$A$9:$A$1008,1,FALSE))</f>
        <v/>
      </c>
      <c r="BJ506" s="111"/>
      <c r="BK506" s="78"/>
      <c r="BL506" s="148" t="str">
        <f t="shared" si="277"/>
        <v/>
      </c>
      <c r="BM506" s="47" t="str">
        <f t="shared" si="304"/>
        <v/>
      </c>
      <c r="BN506" s="48" t="str">
        <f>IF(ISBLANK(BO506),"",VLOOKUP(BM506,OutputOsiris!$A$9:$A$1008,1,FALSE))</f>
        <v/>
      </c>
      <c r="BO506" s="111"/>
      <c r="BP506" s="78"/>
      <c r="BQ506" s="148" t="str">
        <f t="shared" si="278"/>
        <v/>
      </c>
      <c r="BR506" s="47" t="str">
        <f t="shared" si="305"/>
        <v/>
      </c>
      <c r="BS506" s="48" t="str">
        <f>IF(ISBLANK(BT506),"",VLOOKUP(BR506,OutputOsiris!$A$9:$A$1008,1,FALSE))</f>
        <v/>
      </c>
      <c r="BT506" s="111"/>
      <c r="BU506" s="78"/>
      <c r="BV506" s="148" t="str">
        <f t="shared" si="279"/>
        <v/>
      </c>
      <c r="BW506" s="47" t="str">
        <f t="shared" si="306"/>
        <v/>
      </c>
      <c r="BX506" s="48" t="str">
        <f>IF(ISBLANK(BY506),"",VLOOKUP(BW506,OutputOsiris!$A$9:$A$1008,1,FALSE))</f>
        <v/>
      </c>
      <c r="BY506" s="111"/>
      <c r="BZ506" s="78"/>
      <c r="CA506" s="148" t="str">
        <f t="shared" si="280"/>
        <v/>
      </c>
    </row>
    <row r="507" spans="1:79" x14ac:dyDescent="0.2">
      <c r="A507" s="47" t="str">
        <f>IF($H$1="Score",IF(OutputOsiris!A507&lt;&gt;"9999999",OutputOsiris!A507,""),"")</f>
        <v/>
      </c>
      <c r="B507" s="76" t="str">
        <f t="shared" si="281"/>
        <v/>
      </c>
      <c r="C507" s="143" t="str">
        <f t="shared" si="282"/>
        <v/>
      </c>
      <c r="D507" s="47" t="str">
        <f>IF($H$1="Cijfer",IF(OutputOsiris!A507&lt;&gt;"9999999",OutputOsiris!A507,""),"")</f>
        <v/>
      </c>
      <c r="E507" s="76" t="str">
        <f t="shared" si="283"/>
        <v/>
      </c>
      <c r="F507" s="143" t="str">
        <f t="shared" si="284"/>
        <v/>
      </c>
      <c r="G507" s="47" t="str">
        <f>IF(ISBLANK(OutputOsiris!B507),"",OutputOsiris!B507)</f>
        <v/>
      </c>
      <c r="H507" s="47">
        <f>IF(AND($AG$7&gt;0,OutputOsiris!$A507&lt;&gt;"9999999"),VLOOKUP(OutputOsiris!A507,$AD$9:$AG$1008,4,FALSE),"")</f>
        <v>0</v>
      </c>
      <c r="I507" s="47">
        <f t="shared" si="285"/>
        <v>0</v>
      </c>
      <c r="J507" s="47">
        <f>IF(AND($AL$7&gt;0,OutputOsiris!$A507&lt;&gt;"9999999"),VLOOKUP(OutputOsiris!A507,$AI$9:$AL$1008,4,FALSE),"")</f>
        <v>0</v>
      </c>
      <c r="K507" s="47">
        <f t="shared" si="286"/>
        <v>0</v>
      </c>
      <c r="L507" s="47" t="str">
        <f>IF(AND($AQ$7&gt;0,OutputOsiris!$A507&lt;&gt;"9999999"),VLOOKUP(OutputOsiris!A507,$AN$9:$AQ$1008,4,FALSE),"")</f>
        <v/>
      </c>
      <c r="M507" s="47" t="str">
        <f t="shared" si="287"/>
        <v/>
      </c>
      <c r="N507" s="47" t="str">
        <f>IF(AND($AV$7&gt;0,OutputOsiris!$A507&lt;&gt;"9999999"),VLOOKUP(OutputOsiris!A507,$AS$9:$AV$1008,4,FALSE),"")</f>
        <v/>
      </c>
      <c r="O507" s="47" t="str">
        <f t="shared" si="288"/>
        <v/>
      </c>
      <c r="P507" s="47" t="str">
        <f>IF(AND($BA$7&gt;0,OutputOsiris!$A507&lt;&gt;"9999999"),VLOOKUP(OutputOsiris!A507,$AX$9:$BA$1008,4,FALSE),"")</f>
        <v/>
      </c>
      <c r="Q507" s="47" t="str">
        <f t="shared" si="289"/>
        <v/>
      </c>
      <c r="R507" s="47" t="str">
        <f>IF(AND($BF$7&gt;0,OutputOsiris!$A507&lt;&gt;"9999999"),VLOOKUP(OutputOsiris!A507,$BC$9:$BF$1008,4,FALSE),"")</f>
        <v/>
      </c>
      <c r="S507" s="47" t="str">
        <f t="shared" si="290"/>
        <v/>
      </c>
      <c r="T507" s="47" t="str">
        <f>IF(AND($BK$7&gt;0,OutputOsiris!$A507&lt;&gt;"9999999"),VLOOKUP(OutputOsiris!A507,$BH$9:$BK$1008,4,FALSE),"")</f>
        <v/>
      </c>
      <c r="U507" s="47" t="str">
        <f t="shared" si="291"/>
        <v/>
      </c>
      <c r="V507" s="47" t="str">
        <f>IF(AND($BP$7&gt;0,OutputOsiris!$A507&lt;&gt;"9999999"),VLOOKUP(OutputOsiris!A507,$BM$9:$BP$1008,4,FALSE),"")</f>
        <v/>
      </c>
      <c r="W507" s="47" t="str">
        <f t="shared" si="292"/>
        <v/>
      </c>
      <c r="X507" s="47" t="str">
        <f>IF(AND($BU$7&gt;0,OutputOsiris!$A507&lt;&gt;"9999999"),VLOOKUP(OutputOsiris!A507,$BR$9:$BU$1008,4,FALSE),"")</f>
        <v/>
      </c>
      <c r="Y507" s="47" t="str">
        <f t="shared" si="293"/>
        <v/>
      </c>
      <c r="Z507" s="47" t="str">
        <f>IF(AND($BZ$7&gt;0,OutputOsiris!$A507&lt;&gt;"9999999"),VLOOKUP(OutputOsiris!A507,$BW$9:$BZ$1008,4,FALSE),"")</f>
        <v/>
      </c>
      <c r="AA507" s="47" t="str">
        <f t="shared" si="294"/>
        <v/>
      </c>
      <c r="AB507" s="47">
        <f t="shared" si="295"/>
        <v>0</v>
      </c>
      <c r="AC507" s="47">
        <f t="shared" si="296"/>
        <v>0</v>
      </c>
      <c r="AD507" s="47" t="str">
        <f t="shared" si="297"/>
        <v/>
      </c>
      <c r="AE507" s="48" t="str">
        <f>IF(ISBLANK(AF507),"",VLOOKUP(AD507,OutputOsiris!$A$9:$A$1008,1,FALSE))</f>
        <v/>
      </c>
      <c r="AF507" s="111"/>
      <c r="AG507" s="78"/>
      <c r="AH507" s="148" t="str">
        <f t="shared" si="271"/>
        <v/>
      </c>
      <c r="AI507" s="47" t="str">
        <f t="shared" si="298"/>
        <v/>
      </c>
      <c r="AJ507" s="48" t="str">
        <f>IF(ISBLANK(AK507),"",VLOOKUP(AI507,OutputOsiris!$A$9:$A$1008,1,FALSE))</f>
        <v/>
      </c>
      <c r="AK507" s="112"/>
      <c r="AL507" s="78"/>
      <c r="AM507" s="148" t="str">
        <f t="shared" si="272"/>
        <v/>
      </c>
      <c r="AN507" s="47" t="str">
        <f t="shared" si="299"/>
        <v/>
      </c>
      <c r="AO507" s="48" t="str">
        <f>IF(ISBLANK(AP507),"",VLOOKUP(AN507,OutputOsiris!$A$9:$A$1008,1,FALSE))</f>
        <v/>
      </c>
      <c r="AP507" s="111"/>
      <c r="AQ507" s="78"/>
      <c r="AR507" s="148" t="str">
        <f t="shared" si="273"/>
        <v/>
      </c>
      <c r="AS507" s="47" t="str">
        <f t="shared" si="300"/>
        <v/>
      </c>
      <c r="AT507" s="48" t="str">
        <f>IF(ISBLANK(AU507),"",VLOOKUP(AS507,OutputOsiris!$A$9:$A$1008,1,FALSE))</f>
        <v/>
      </c>
      <c r="AU507" s="111"/>
      <c r="AV507" s="78"/>
      <c r="AW507" s="148" t="str">
        <f t="shared" si="274"/>
        <v/>
      </c>
      <c r="AX507" s="47" t="str">
        <f t="shared" si="301"/>
        <v/>
      </c>
      <c r="AY507" s="48" t="str">
        <f>IF(ISBLANK(AZ507),"",VLOOKUP(AX507,OutputOsiris!$A$9:$A$1008,1,FALSE))</f>
        <v/>
      </c>
      <c r="AZ507" s="111"/>
      <c r="BA507" s="78"/>
      <c r="BB507" s="148" t="str">
        <f t="shared" si="275"/>
        <v/>
      </c>
      <c r="BC507" s="47" t="str">
        <f t="shared" si="302"/>
        <v/>
      </c>
      <c r="BD507" s="48" t="str">
        <f>IF(ISBLANK(BE507),"",VLOOKUP(BC507,OutputOsiris!$A$9:$A$1008,1,FALSE))</f>
        <v/>
      </c>
      <c r="BE507" s="111"/>
      <c r="BF507" s="78"/>
      <c r="BG507" s="148" t="str">
        <f t="shared" si="276"/>
        <v/>
      </c>
      <c r="BH507" s="47" t="str">
        <f t="shared" si="303"/>
        <v/>
      </c>
      <c r="BI507" s="48" t="str">
        <f>IF(ISBLANK(BJ507),"",VLOOKUP(BH507,OutputOsiris!$A$9:$A$1008,1,FALSE))</f>
        <v/>
      </c>
      <c r="BJ507" s="111"/>
      <c r="BK507" s="78"/>
      <c r="BL507" s="148" t="str">
        <f t="shared" si="277"/>
        <v/>
      </c>
      <c r="BM507" s="47" t="str">
        <f t="shared" si="304"/>
        <v/>
      </c>
      <c r="BN507" s="48" t="str">
        <f>IF(ISBLANK(BO507),"",VLOOKUP(BM507,OutputOsiris!$A$9:$A$1008,1,FALSE))</f>
        <v/>
      </c>
      <c r="BO507" s="111"/>
      <c r="BP507" s="78"/>
      <c r="BQ507" s="148" t="str">
        <f t="shared" si="278"/>
        <v/>
      </c>
      <c r="BR507" s="47" t="str">
        <f t="shared" si="305"/>
        <v/>
      </c>
      <c r="BS507" s="48" t="str">
        <f>IF(ISBLANK(BT507),"",VLOOKUP(BR507,OutputOsiris!$A$9:$A$1008,1,FALSE))</f>
        <v/>
      </c>
      <c r="BT507" s="111"/>
      <c r="BU507" s="78"/>
      <c r="BV507" s="148" t="str">
        <f t="shared" si="279"/>
        <v/>
      </c>
      <c r="BW507" s="47" t="str">
        <f t="shared" si="306"/>
        <v/>
      </c>
      <c r="BX507" s="48" t="str">
        <f>IF(ISBLANK(BY507),"",VLOOKUP(BW507,OutputOsiris!$A$9:$A$1008,1,FALSE))</f>
        <v/>
      </c>
      <c r="BY507" s="111"/>
      <c r="BZ507" s="78"/>
      <c r="CA507" s="148" t="str">
        <f t="shared" si="280"/>
        <v/>
      </c>
    </row>
    <row r="508" spans="1:79" x14ac:dyDescent="0.2">
      <c r="A508" s="47" t="str">
        <f>IF($H$1="Score",IF(OutputOsiris!A508&lt;&gt;"9999999",OutputOsiris!A508,""),"")</f>
        <v/>
      </c>
      <c r="B508" s="76" t="str">
        <f t="shared" si="281"/>
        <v/>
      </c>
      <c r="C508" s="143" t="str">
        <f t="shared" si="282"/>
        <v/>
      </c>
      <c r="D508" s="47" t="str">
        <f>IF($H$1="Cijfer",IF(OutputOsiris!A508&lt;&gt;"9999999",OutputOsiris!A508,""),"")</f>
        <v/>
      </c>
      <c r="E508" s="76" t="str">
        <f t="shared" si="283"/>
        <v/>
      </c>
      <c r="F508" s="143" t="str">
        <f t="shared" si="284"/>
        <v/>
      </c>
      <c r="G508" s="47" t="str">
        <f>IF(ISBLANK(OutputOsiris!B508),"",OutputOsiris!B508)</f>
        <v/>
      </c>
      <c r="H508" s="47">
        <f>IF(AND($AG$7&gt;0,OutputOsiris!$A508&lt;&gt;"9999999"),VLOOKUP(OutputOsiris!A508,$AD$9:$AG$1008,4,FALSE),"")</f>
        <v>0</v>
      </c>
      <c r="I508" s="47">
        <f t="shared" si="285"/>
        <v>0</v>
      </c>
      <c r="J508" s="47">
        <f>IF(AND($AL$7&gt;0,OutputOsiris!$A508&lt;&gt;"9999999"),VLOOKUP(OutputOsiris!A508,$AI$9:$AL$1008,4,FALSE),"")</f>
        <v>0</v>
      </c>
      <c r="K508" s="47">
        <f t="shared" si="286"/>
        <v>0</v>
      </c>
      <c r="L508" s="47" t="str">
        <f>IF(AND($AQ$7&gt;0,OutputOsiris!$A508&lt;&gt;"9999999"),VLOOKUP(OutputOsiris!A508,$AN$9:$AQ$1008,4,FALSE),"")</f>
        <v/>
      </c>
      <c r="M508" s="47" t="str">
        <f t="shared" si="287"/>
        <v/>
      </c>
      <c r="N508" s="47" t="str">
        <f>IF(AND($AV$7&gt;0,OutputOsiris!$A508&lt;&gt;"9999999"),VLOOKUP(OutputOsiris!A508,$AS$9:$AV$1008,4,FALSE),"")</f>
        <v/>
      </c>
      <c r="O508" s="47" t="str">
        <f t="shared" si="288"/>
        <v/>
      </c>
      <c r="P508" s="47" t="str">
        <f>IF(AND($BA$7&gt;0,OutputOsiris!$A508&lt;&gt;"9999999"),VLOOKUP(OutputOsiris!A508,$AX$9:$BA$1008,4,FALSE),"")</f>
        <v/>
      </c>
      <c r="Q508" s="47" t="str">
        <f t="shared" si="289"/>
        <v/>
      </c>
      <c r="R508" s="47" t="str">
        <f>IF(AND($BF$7&gt;0,OutputOsiris!$A508&lt;&gt;"9999999"),VLOOKUP(OutputOsiris!A508,$BC$9:$BF$1008,4,FALSE),"")</f>
        <v/>
      </c>
      <c r="S508" s="47" t="str">
        <f t="shared" si="290"/>
        <v/>
      </c>
      <c r="T508" s="47" t="str">
        <f>IF(AND($BK$7&gt;0,OutputOsiris!$A508&lt;&gt;"9999999"),VLOOKUP(OutputOsiris!A508,$BH$9:$BK$1008,4,FALSE),"")</f>
        <v/>
      </c>
      <c r="U508" s="47" t="str">
        <f t="shared" si="291"/>
        <v/>
      </c>
      <c r="V508" s="47" t="str">
        <f>IF(AND($BP$7&gt;0,OutputOsiris!$A508&lt;&gt;"9999999"),VLOOKUP(OutputOsiris!A508,$BM$9:$BP$1008,4,FALSE),"")</f>
        <v/>
      </c>
      <c r="W508" s="47" t="str">
        <f t="shared" si="292"/>
        <v/>
      </c>
      <c r="X508" s="47" t="str">
        <f>IF(AND($BU$7&gt;0,OutputOsiris!$A508&lt;&gt;"9999999"),VLOOKUP(OutputOsiris!A508,$BR$9:$BU$1008,4,FALSE),"")</f>
        <v/>
      </c>
      <c r="Y508" s="47" t="str">
        <f t="shared" si="293"/>
        <v/>
      </c>
      <c r="Z508" s="47" t="str">
        <f>IF(AND($BZ$7&gt;0,OutputOsiris!$A508&lt;&gt;"9999999"),VLOOKUP(OutputOsiris!A508,$BW$9:$BZ$1008,4,FALSE),"")</f>
        <v/>
      </c>
      <c r="AA508" s="47" t="str">
        <f t="shared" si="294"/>
        <v/>
      </c>
      <c r="AB508" s="47">
        <f t="shared" si="295"/>
        <v>0</v>
      </c>
      <c r="AC508" s="47">
        <f t="shared" si="296"/>
        <v>0</v>
      </c>
      <c r="AD508" s="47" t="str">
        <f t="shared" si="297"/>
        <v/>
      </c>
      <c r="AE508" s="48" t="str">
        <f>IF(ISBLANK(AF508),"",VLOOKUP(AD508,OutputOsiris!$A$9:$A$1008,1,FALSE))</f>
        <v/>
      </c>
      <c r="AF508" s="111"/>
      <c r="AG508" s="78"/>
      <c r="AH508" s="148" t="str">
        <f t="shared" si="271"/>
        <v/>
      </c>
      <c r="AI508" s="47" t="str">
        <f t="shared" si="298"/>
        <v/>
      </c>
      <c r="AJ508" s="48" t="str">
        <f>IF(ISBLANK(AK508),"",VLOOKUP(AI508,OutputOsiris!$A$9:$A$1008,1,FALSE))</f>
        <v/>
      </c>
      <c r="AK508" s="112"/>
      <c r="AL508" s="78"/>
      <c r="AM508" s="148" t="str">
        <f t="shared" si="272"/>
        <v/>
      </c>
      <c r="AN508" s="47" t="str">
        <f t="shared" si="299"/>
        <v/>
      </c>
      <c r="AO508" s="48" t="str">
        <f>IF(ISBLANK(AP508),"",VLOOKUP(AN508,OutputOsiris!$A$9:$A$1008,1,FALSE))</f>
        <v/>
      </c>
      <c r="AP508" s="111"/>
      <c r="AQ508" s="78"/>
      <c r="AR508" s="148" t="str">
        <f t="shared" si="273"/>
        <v/>
      </c>
      <c r="AS508" s="47" t="str">
        <f t="shared" si="300"/>
        <v/>
      </c>
      <c r="AT508" s="48" t="str">
        <f>IF(ISBLANK(AU508),"",VLOOKUP(AS508,OutputOsiris!$A$9:$A$1008,1,FALSE))</f>
        <v/>
      </c>
      <c r="AU508" s="111"/>
      <c r="AV508" s="78"/>
      <c r="AW508" s="148" t="str">
        <f t="shared" si="274"/>
        <v/>
      </c>
      <c r="AX508" s="47" t="str">
        <f t="shared" si="301"/>
        <v/>
      </c>
      <c r="AY508" s="48" t="str">
        <f>IF(ISBLANK(AZ508),"",VLOOKUP(AX508,OutputOsiris!$A$9:$A$1008,1,FALSE))</f>
        <v/>
      </c>
      <c r="AZ508" s="111"/>
      <c r="BA508" s="78"/>
      <c r="BB508" s="148" t="str">
        <f t="shared" si="275"/>
        <v/>
      </c>
      <c r="BC508" s="47" t="str">
        <f t="shared" si="302"/>
        <v/>
      </c>
      <c r="BD508" s="48" t="str">
        <f>IF(ISBLANK(BE508),"",VLOOKUP(BC508,OutputOsiris!$A$9:$A$1008,1,FALSE))</f>
        <v/>
      </c>
      <c r="BE508" s="111"/>
      <c r="BF508" s="78"/>
      <c r="BG508" s="148" t="str">
        <f t="shared" si="276"/>
        <v/>
      </c>
      <c r="BH508" s="47" t="str">
        <f t="shared" si="303"/>
        <v/>
      </c>
      <c r="BI508" s="48" t="str">
        <f>IF(ISBLANK(BJ508),"",VLOOKUP(BH508,OutputOsiris!$A$9:$A$1008,1,FALSE))</f>
        <v/>
      </c>
      <c r="BJ508" s="111"/>
      <c r="BK508" s="78"/>
      <c r="BL508" s="148" t="str">
        <f t="shared" si="277"/>
        <v/>
      </c>
      <c r="BM508" s="47" t="str">
        <f t="shared" si="304"/>
        <v/>
      </c>
      <c r="BN508" s="48" t="str">
        <f>IF(ISBLANK(BO508),"",VLOOKUP(BM508,OutputOsiris!$A$9:$A$1008,1,FALSE))</f>
        <v/>
      </c>
      <c r="BO508" s="111"/>
      <c r="BP508" s="78"/>
      <c r="BQ508" s="148" t="str">
        <f t="shared" si="278"/>
        <v/>
      </c>
      <c r="BR508" s="47" t="str">
        <f t="shared" si="305"/>
        <v/>
      </c>
      <c r="BS508" s="48" t="str">
        <f>IF(ISBLANK(BT508),"",VLOOKUP(BR508,OutputOsiris!$A$9:$A$1008,1,FALSE))</f>
        <v/>
      </c>
      <c r="BT508" s="111"/>
      <c r="BU508" s="78"/>
      <c r="BV508" s="148" t="str">
        <f t="shared" si="279"/>
        <v/>
      </c>
      <c r="BW508" s="47" t="str">
        <f t="shared" si="306"/>
        <v/>
      </c>
      <c r="BX508" s="48" t="str">
        <f>IF(ISBLANK(BY508),"",VLOOKUP(BW508,OutputOsiris!$A$9:$A$1008,1,FALSE))</f>
        <v/>
      </c>
      <c r="BY508" s="111"/>
      <c r="BZ508" s="78"/>
      <c r="CA508" s="148" t="str">
        <f t="shared" si="280"/>
        <v/>
      </c>
    </row>
    <row r="509" spans="1:79" x14ac:dyDescent="0.2">
      <c r="A509" s="47" t="str">
        <f>IF($H$1="Score",IF(OutputOsiris!A509&lt;&gt;"9999999",OutputOsiris!A509,""),"")</f>
        <v/>
      </c>
      <c r="B509" s="76" t="str">
        <f t="shared" si="281"/>
        <v/>
      </c>
      <c r="C509" s="143" t="str">
        <f t="shared" si="282"/>
        <v/>
      </c>
      <c r="D509" s="47" t="str">
        <f>IF($H$1="Cijfer",IF(OutputOsiris!A509&lt;&gt;"9999999",OutputOsiris!A509,""),"")</f>
        <v/>
      </c>
      <c r="E509" s="76" t="str">
        <f t="shared" si="283"/>
        <v/>
      </c>
      <c r="F509" s="143" t="str">
        <f t="shared" si="284"/>
        <v/>
      </c>
      <c r="G509" s="47" t="str">
        <f>IF(ISBLANK(OutputOsiris!B509),"",OutputOsiris!B509)</f>
        <v/>
      </c>
      <c r="H509" s="47">
        <f>IF(AND($AG$7&gt;0,OutputOsiris!$A509&lt;&gt;"9999999"),VLOOKUP(OutputOsiris!A509,$AD$9:$AG$1008,4,FALSE),"")</f>
        <v>0</v>
      </c>
      <c r="I509" s="47">
        <f t="shared" si="285"/>
        <v>0</v>
      </c>
      <c r="J509" s="47">
        <f>IF(AND($AL$7&gt;0,OutputOsiris!$A509&lt;&gt;"9999999"),VLOOKUP(OutputOsiris!A509,$AI$9:$AL$1008,4,FALSE),"")</f>
        <v>0</v>
      </c>
      <c r="K509" s="47">
        <f t="shared" si="286"/>
        <v>0</v>
      </c>
      <c r="L509" s="47" t="str">
        <f>IF(AND($AQ$7&gt;0,OutputOsiris!$A509&lt;&gt;"9999999"),VLOOKUP(OutputOsiris!A509,$AN$9:$AQ$1008,4,FALSE),"")</f>
        <v/>
      </c>
      <c r="M509" s="47" t="str">
        <f t="shared" si="287"/>
        <v/>
      </c>
      <c r="N509" s="47" t="str">
        <f>IF(AND($AV$7&gt;0,OutputOsiris!$A509&lt;&gt;"9999999"),VLOOKUP(OutputOsiris!A509,$AS$9:$AV$1008,4,FALSE),"")</f>
        <v/>
      </c>
      <c r="O509" s="47" t="str">
        <f t="shared" si="288"/>
        <v/>
      </c>
      <c r="P509" s="47" t="str">
        <f>IF(AND($BA$7&gt;0,OutputOsiris!$A509&lt;&gt;"9999999"),VLOOKUP(OutputOsiris!A509,$AX$9:$BA$1008,4,FALSE),"")</f>
        <v/>
      </c>
      <c r="Q509" s="47" t="str">
        <f t="shared" si="289"/>
        <v/>
      </c>
      <c r="R509" s="47" t="str">
        <f>IF(AND($BF$7&gt;0,OutputOsiris!$A509&lt;&gt;"9999999"),VLOOKUP(OutputOsiris!A509,$BC$9:$BF$1008,4,FALSE),"")</f>
        <v/>
      </c>
      <c r="S509" s="47" t="str">
        <f t="shared" si="290"/>
        <v/>
      </c>
      <c r="T509" s="47" t="str">
        <f>IF(AND($BK$7&gt;0,OutputOsiris!$A509&lt;&gt;"9999999"),VLOOKUP(OutputOsiris!A509,$BH$9:$BK$1008,4,FALSE),"")</f>
        <v/>
      </c>
      <c r="U509" s="47" t="str">
        <f t="shared" si="291"/>
        <v/>
      </c>
      <c r="V509" s="47" t="str">
        <f>IF(AND($BP$7&gt;0,OutputOsiris!$A509&lt;&gt;"9999999"),VLOOKUP(OutputOsiris!A509,$BM$9:$BP$1008,4,FALSE),"")</f>
        <v/>
      </c>
      <c r="W509" s="47" t="str">
        <f t="shared" si="292"/>
        <v/>
      </c>
      <c r="X509" s="47" t="str">
        <f>IF(AND($BU$7&gt;0,OutputOsiris!$A509&lt;&gt;"9999999"),VLOOKUP(OutputOsiris!A509,$BR$9:$BU$1008,4,FALSE),"")</f>
        <v/>
      </c>
      <c r="Y509" s="47" t="str">
        <f t="shared" si="293"/>
        <v/>
      </c>
      <c r="Z509" s="47" t="str">
        <f>IF(AND($BZ$7&gt;0,OutputOsiris!$A509&lt;&gt;"9999999"),VLOOKUP(OutputOsiris!A509,$BW$9:$BZ$1008,4,FALSE),"")</f>
        <v/>
      </c>
      <c r="AA509" s="47" t="str">
        <f t="shared" si="294"/>
        <v/>
      </c>
      <c r="AB509" s="47">
        <f t="shared" si="295"/>
        <v>0</v>
      </c>
      <c r="AC509" s="47">
        <f t="shared" si="296"/>
        <v>0</v>
      </c>
      <c r="AD509" s="47" t="str">
        <f t="shared" si="297"/>
        <v/>
      </c>
      <c r="AE509" s="48" t="str">
        <f>IF(ISBLANK(AF509),"",VLOOKUP(AD509,OutputOsiris!$A$9:$A$1008,1,FALSE))</f>
        <v/>
      </c>
      <c r="AF509" s="111"/>
      <c r="AG509" s="78"/>
      <c r="AH509" s="148" t="str">
        <f t="shared" si="271"/>
        <v/>
      </c>
      <c r="AI509" s="47" t="str">
        <f t="shared" si="298"/>
        <v/>
      </c>
      <c r="AJ509" s="48" t="str">
        <f>IF(ISBLANK(AK509),"",VLOOKUP(AI509,OutputOsiris!$A$9:$A$1008,1,FALSE))</f>
        <v/>
      </c>
      <c r="AK509" s="112"/>
      <c r="AL509" s="78"/>
      <c r="AM509" s="148" t="str">
        <f t="shared" si="272"/>
        <v/>
      </c>
      <c r="AN509" s="47" t="str">
        <f t="shared" si="299"/>
        <v/>
      </c>
      <c r="AO509" s="48" t="str">
        <f>IF(ISBLANK(AP509),"",VLOOKUP(AN509,OutputOsiris!$A$9:$A$1008,1,FALSE))</f>
        <v/>
      </c>
      <c r="AP509" s="111"/>
      <c r="AQ509" s="78"/>
      <c r="AR509" s="148" t="str">
        <f t="shared" si="273"/>
        <v/>
      </c>
      <c r="AS509" s="47" t="str">
        <f t="shared" si="300"/>
        <v/>
      </c>
      <c r="AT509" s="48" t="str">
        <f>IF(ISBLANK(AU509),"",VLOOKUP(AS509,OutputOsiris!$A$9:$A$1008,1,FALSE))</f>
        <v/>
      </c>
      <c r="AU509" s="111"/>
      <c r="AV509" s="78"/>
      <c r="AW509" s="148" t="str">
        <f t="shared" si="274"/>
        <v/>
      </c>
      <c r="AX509" s="47" t="str">
        <f t="shared" si="301"/>
        <v/>
      </c>
      <c r="AY509" s="48" t="str">
        <f>IF(ISBLANK(AZ509),"",VLOOKUP(AX509,OutputOsiris!$A$9:$A$1008,1,FALSE))</f>
        <v/>
      </c>
      <c r="AZ509" s="111"/>
      <c r="BA509" s="78"/>
      <c r="BB509" s="148" t="str">
        <f t="shared" si="275"/>
        <v/>
      </c>
      <c r="BC509" s="47" t="str">
        <f t="shared" si="302"/>
        <v/>
      </c>
      <c r="BD509" s="48" t="str">
        <f>IF(ISBLANK(BE509),"",VLOOKUP(BC509,OutputOsiris!$A$9:$A$1008,1,FALSE))</f>
        <v/>
      </c>
      <c r="BE509" s="111"/>
      <c r="BF509" s="78"/>
      <c r="BG509" s="148" t="str">
        <f t="shared" si="276"/>
        <v/>
      </c>
      <c r="BH509" s="47" t="str">
        <f t="shared" si="303"/>
        <v/>
      </c>
      <c r="BI509" s="48" t="str">
        <f>IF(ISBLANK(BJ509),"",VLOOKUP(BH509,OutputOsiris!$A$9:$A$1008,1,FALSE))</f>
        <v/>
      </c>
      <c r="BJ509" s="111"/>
      <c r="BK509" s="78"/>
      <c r="BL509" s="148" t="str">
        <f t="shared" si="277"/>
        <v/>
      </c>
      <c r="BM509" s="47" t="str">
        <f t="shared" si="304"/>
        <v/>
      </c>
      <c r="BN509" s="48" t="str">
        <f>IF(ISBLANK(BO509),"",VLOOKUP(BM509,OutputOsiris!$A$9:$A$1008,1,FALSE))</f>
        <v/>
      </c>
      <c r="BO509" s="111"/>
      <c r="BP509" s="78"/>
      <c r="BQ509" s="148" t="str">
        <f t="shared" si="278"/>
        <v/>
      </c>
      <c r="BR509" s="47" t="str">
        <f t="shared" si="305"/>
        <v/>
      </c>
      <c r="BS509" s="48" t="str">
        <f>IF(ISBLANK(BT509),"",VLOOKUP(BR509,OutputOsiris!$A$9:$A$1008,1,FALSE))</f>
        <v/>
      </c>
      <c r="BT509" s="111"/>
      <c r="BU509" s="78"/>
      <c r="BV509" s="148" t="str">
        <f t="shared" si="279"/>
        <v/>
      </c>
      <c r="BW509" s="47" t="str">
        <f t="shared" si="306"/>
        <v/>
      </c>
      <c r="BX509" s="48" t="str">
        <f>IF(ISBLANK(BY509),"",VLOOKUP(BW509,OutputOsiris!$A$9:$A$1008,1,FALSE))</f>
        <v/>
      </c>
      <c r="BY509" s="111"/>
      <c r="BZ509" s="78"/>
      <c r="CA509" s="148" t="str">
        <f t="shared" si="280"/>
        <v/>
      </c>
    </row>
    <row r="510" spans="1:79" x14ac:dyDescent="0.2">
      <c r="A510" s="47" t="str">
        <f>IF($H$1="Score",IF(OutputOsiris!A510&lt;&gt;"9999999",OutputOsiris!A510,""),"")</f>
        <v/>
      </c>
      <c r="B510" s="76" t="str">
        <f t="shared" si="281"/>
        <v/>
      </c>
      <c r="C510" s="143" t="str">
        <f t="shared" si="282"/>
        <v/>
      </c>
      <c r="D510" s="47" t="str">
        <f>IF($H$1="Cijfer",IF(OutputOsiris!A510&lt;&gt;"9999999",OutputOsiris!A510,""),"")</f>
        <v/>
      </c>
      <c r="E510" s="76" t="str">
        <f t="shared" si="283"/>
        <v/>
      </c>
      <c r="F510" s="143" t="str">
        <f t="shared" si="284"/>
        <v/>
      </c>
      <c r="G510" s="47" t="str">
        <f>IF(ISBLANK(OutputOsiris!B510),"",OutputOsiris!B510)</f>
        <v/>
      </c>
      <c r="H510" s="47">
        <f>IF(AND($AG$7&gt;0,OutputOsiris!$A510&lt;&gt;"9999999"),VLOOKUP(OutputOsiris!A510,$AD$9:$AG$1008,4,FALSE),"")</f>
        <v>0</v>
      </c>
      <c r="I510" s="47">
        <f t="shared" si="285"/>
        <v>0</v>
      </c>
      <c r="J510" s="47">
        <f>IF(AND($AL$7&gt;0,OutputOsiris!$A510&lt;&gt;"9999999"),VLOOKUP(OutputOsiris!A510,$AI$9:$AL$1008,4,FALSE),"")</f>
        <v>0</v>
      </c>
      <c r="K510" s="47">
        <f t="shared" si="286"/>
        <v>0</v>
      </c>
      <c r="L510" s="47" t="str">
        <f>IF(AND($AQ$7&gt;0,OutputOsiris!$A510&lt;&gt;"9999999"),VLOOKUP(OutputOsiris!A510,$AN$9:$AQ$1008,4,FALSE),"")</f>
        <v/>
      </c>
      <c r="M510" s="47" t="str">
        <f t="shared" si="287"/>
        <v/>
      </c>
      <c r="N510" s="47" t="str">
        <f>IF(AND($AV$7&gt;0,OutputOsiris!$A510&lt;&gt;"9999999"),VLOOKUP(OutputOsiris!A510,$AS$9:$AV$1008,4,FALSE),"")</f>
        <v/>
      </c>
      <c r="O510" s="47" t="str">
        <f t="shared" si="288"/>
        <v/>
      </c>
      <c r="P510" s="47" t="str">
        <f>IF(AND($BA$7&gt;0,OutputOsiris!$A510&lt;&gt;"9999999"),VLOOKUP(OutputOsiris!A510,$AX$9:$BA$1008,4,FALSE),"")</f>
        <v/>
      </c>
      <c r="Q510" s="47" t="str">
        <f t="shared" si="289"/>
        <v/>
      </c>
      <c r="R510" s="47" t="str">
        <f>IF(AND($BF$7&gt;0,OutputOsiris!$A510&lt;&gt;"9999999"),VLOOKUP(OutputOsiris!A510,$BC$9:$BF$1008,4,FALSE),"")</f>
        <v/>
      </c>
      <c r="S510" s="47" t="str">
        <f t="shared" si="290"/>
        <v/>
      </c>
      <c r="T510" s="47" t="str">
        <f>IF(AND($BK$7&gt;0,OutputOsiris!$A510&lt;&gt;"9999999"),VLOOKUP(OutputOsiris!A510,$BH$9:$BK$1008,4,FALSE),"")</f>
        <v/>
      </c>
      <c r="U510" s="47" t="str">
        <f t="shared" si="291"/>
        <v/>
      </c>
      <c r="V510" s="47" t="str">
        <f>IF(AND($BP$7&gt;0,OutputOsiris!$A510&lt;&gt;"9999999"),VLOOKUP(OutputOsiris!A510,$BM$9:$BP$1008,4,FALSE),"")</f>
        <v/>
      </c>
      <c r="W510" s="47" t="str">
        <f t="shared" si="292"/>
        <v/>
      </c>
      <c r="X510" s="47" t="str">
        <f>IF(AND($BU$7&gt;0,OutputOsiris!$A510&lt;&gt;"9999999"),VLOOKUP(OutputOsiris!A510,$BR$9:$BU$1008,4,FALSE),"")</f>
        <v/>
      </c>
      <c r="Y510" s="47" t="str">
        <f t="shared" si="293"/>
        <v/>
      </c>
      <c r="Z510" s="47" t="str">
        <f>IF(AND($BZ$7&gt;0,OutputOsiris!$A510&lt;&gt;"9999999"),VLOOKUP(OutputOsiris!A510,$BW$9:$BZ$1008,4,FALSE),"")</f>
        <v/>
      </c>
      <c r="AA510" s="47" t="str">
        <f t="shared" si="294"/>
        <v/>
      </c>
      <c r="AB510" s="47">
        <f t="shared" si="295"/>
        <v>0</v>
      </c>
      <c r="AC510" s="47">
        <f t="shared" si="296"/>
        <v>0</v>
      </c>
      <c r="AD510" s="47" t="str">
        <f t="shared" si="297"/>
        <v/>
      </c>
      <c r="AE510" s="48" t="str">
        <f>IF(ISBLANK(AF510),"",VLOOKUP(AD510,OutputOsiris!$A$9:$A$1008,1,FALSE))</f>
        <v/>
      </c>
      <c r="AF510" s="111"/>
      <c r="AG510" s="78"/>
      <c r="AH510" s="148" t="str">
        <f t="shared" si="271"/>
        <v/>
      </c>
      <c r="AI510" s="47" t="str">
        <f t="shared" si="298"/>
        <v/>
      </c>
      <c r="AJ510" s="48" t="str">
        <f>IF(ISBLANK(AK510),"",VLOOKUP(AI510,OutputOsiris!$A$9:$A$1008,1,FALSE))</f>
        <v/>
      </c>
      <c r="AK510" s="112"/>
      <c r="AL510" s="78"/>
      <c r="AM510" s="148" t="str">
        <f t="shared" si="272"/>
        <v/>
      </c>
      <c r="AN510" s="47" t="str">
        <f t="shared" si="299"/>
        <v/>
      </c>
      <c r="AO510" s="48" t="str">
        <f>IF(ISBLANK(AP510),"",VLOOKUP(AN510,OutputOsiris!$A$9:$A$1008,1,FALSE))</f>
        <v/>
      </c>
      <c r="AP510" s="111"/>
      <c r="AQ510" s="78"/>
      <c r="AR510" s="148" t="str">
        <f t="shared" si="273"/>
        <v/>
      </c>
      <c r="AS510" s="47" t="str">
        <f t="shared" si="300"/>
        <v/>
      </c>
      <c r="AT510" s="48" t="str">
        <f>IF(ISBLANK(AU510),"",VLOOKUP(AS510,OutputOsiris!$A$9:$A$1008,1,FALSE))</f>
        <v/>
      </c>
      <c r="AU510" s="111"/>
      <c r="AV510" s="78"/>
      <c r="AW510" s="148" t="str">
        <f t="shared" si="274"/>
        <v/>
      </c>
      <c r="AX510" s="47" t="str">
        <f t="shared" si="301"/>
        <v/>
      </c>
      <c r="AY510" s="48" t="str">
        <f>IF(ISBLANK(AZ510),"",VLOOKUP(AX510,OutputOsiris!$A$9:$A$1008,1,FALSE))</f>
        <v/>
      </c>
      <c r="AZ510" s="111"/>
      <c r="BA510" s="78"/>
      <c r="BB510" s="148" t="str">
        <f t="shared" si="275"/>
        <v/>
      </c>
      <c r="BC510" s="47" t="str">
        <f t="shared" si="302"/>
        <v/>
      </c>
      <c r="BD510" s="48" t="str">
        <f>IF(ISBLANK(BE510),"",VLOOKUP(BC510,OutputOsiris!$A$9:$A$1008,1,FALSE))</f>
        <v/>
      </c>
      <c r="BE510" s="111"/>
      <c r="BF510" s="78"/>
      <c r="BG510" s="148" t="str">
        <f t="shared" si="276"/>
        <v/>
      </c>
      <c r="BH510" s="47" t="str">
        <f t="shared" si="303"/>
        <v/>
      </c>
      <c r="BI510" s="48" t="str">
        <f>IF(ISBLANK(BJ510),"",VLOOKUP(BH510,OutputOsiris!$A$9:$A$1008,1,FALSE))</f>
        <v/>
      </c>
      <c r="BJ510" s="111"/>
      <c r="BK510" s="78"/>
      <c r="BL510" s="148" t="str">
        <f t="shared" si="277"/>
        <v/>
      </c>
      <c r="BM510" s="47" t="str">
        <f t="shared" si="304"/>
        <v/>
      </c>
      <c r="BN510" s="48" t="str">
        <f>IF(ISBLANK(BO510),"",VLOOKUP(BM510,OutputOsiris!$A$9:$A$1008,1,FALSE))</f>
        <v/>
      </c>
      <c r="BO510" s="111"/>
      <c r="BP510" s="78"/>
      <c r="BQ510" s="148" t="str">
        <f t="shared" si="278"/>
        <v/>
      </c>
      <c r="BR510" s="47" t="str">
        <f t="shared" si="305"/>
        <v/>
      </c>
      <c r="BS510" s="48" t="str">
        <f>IF(ISBLANK(BT510),"",VLOOKUP(BR510,OutputOsiris!$A$9:$A$1008,1,FALSE))</f>
        <v/>
      </c>
      <c r="BT510" s="111"/>
      <c r="BU510" s="78"/>
      <c r="BV510" s="148" t="str">
        <f t="shared" si="279"/>
        <v/>
      </c>
      <c r="BW510" s="47" t="str">
        <f t="shared" si="306"/>
        <v/>
      </c>
      <c r="BX510" s="48" t="str">
        <f>IF(ISBLANK(BY510),"",VLOOKUP(BW510,OutputOsiris!$A$9:$A$1008,1,FALSE))</f>
        <v/>
      </c>
      <c r="BY510" s="111"/>
      <c r="BZ510" s="78"/>
      <c r="CA510" s="148" t="str">
        <f t="shared" si="280"/>
        <v/>
      </c>
    </row>
    <row r="511" spans="1:79" x14ac:dyDescent="0.2">
      <c r="A511" s="47" t="str">
        <f>IF($H$1="Score",IF(OutputOsiris!A511&lt;&gt;"9999999",OutputOsiris!A511,""),"")</f>
        <v/>
      </c>
      <c r="B511" s="76" t="str">
        <f t="shared" si="281"/>
        <v/>
      </c>
      <c r="C511" s="143" t="str">
        <f t="shared" si="282"/>
        <v/>
      </c>
      <c r="D511" s="47" t="str">
        <f>IF($H$1="Cijfer",IF(OutputOsiris!A511&lt;&gt;"9999999",OutputOsiris!A511,""),"")</f>
        <v/>
      </c>
      <c r="E511" s="76" t="str">
        <f t="shared" si="283"/>
        <v/>
      </c>
      <c r="F511" s="143" t="str">
        <f t="shared" si="284"/>
        <v/>
      </c>
      <c r="G511" s="47" t="str">
        <f>IF(ISBLANK(OutputOsiris!B511),"",OutputOsiris!B511)</f>
        <v/>
      </c>
      <c r="H511" s="47">
        <f>IF(AND($AG$7&gt;0,OutputOsiris!$A511&lt;&gt;"9999999"),VLOOKUP(OutputOsiris!A511,$AD$9:$AG$1008,4,FALSE),"")</f>
        <v>0</v>
      </c>
      <c r="I511" s="47">
        <f t="shared" si="285"/>
        <v>0</v>
      </c>
      <c r="J511" s="47">
        <f>IF(AND($AL$7&gt;0,OutputOsiris!$A511&lt;&gt;"9999999"),VLOOKUP(OutputOsiris!A511,$AI$9:$AL$1008,4,FALSE),"")</f>
        <v>0</v>
      </c>
      <c r="K511" s="47">
        <f t="shared" si="286"/>
        <v>0</v>
      </c>
      <c r="L511" s="47" t="str">
        <f>IF(AND($AQ$7&gt;0,OutputOsiris!$A511&lt;&gt;"9999999"),VLOOKUP(OutputOsiris!A511,$AN$9:$AQ$1008,4,FALSE),"")</f>
        <v/>
      </c>
      <c r="M511" s="47" t="str">
        <f t="shared" si="287"/>
        <v/>
      </c>
      <c r="N511" s="47" t="str">
        <f>IF(AND($AV$7&gt;0,OutputOsiris!$A511&lt;&gt;"9999999"),VLOOKUP(OutputOsiris!A511,$AS$9:$AV$1008,4,FALSE),"")</f>
        <v/>
      </c>
      <c r="O511" s="47" t="str">
        <f t="shared" si="288"/>
        <v/>
      </c>
      <c r="P511" s="47" t="str">
        <f>IF(AND($BA$7&gt;0,OutputOsiris!$A511&lt;&gt;"9999999"),VLOOKUP(OutputOsiris!A511,$AX$9:$BA$1008,4,FALSE),"")</f>
        <v/>
      </c>
      <c r="Q511" s="47" t="str">
        <f t="shared" si="289"/>
        <v/>
      </c>
      <c r="R511" s="47" t="str">
        <f>IF(AND($BF$7&gt;0,OutputOsiris!$A511&lt;&gt;"9999999"),VLOOKUP(OutputOsiris!A511,$BC$9:$BF$1008,4,FALSE),"")</f>
        <v/>
      </c>
      <c r="S511" s="47" t="str">
        <f t="shared" si="290"/>
        <v/>
      </c>
      <c r="T511" s="47" t="str">
        <f>IF(AND($BK$7&gt;0,OutputOsiris!$A511&lt;&gt;"9999999"),VLOOKUP(OutputOsiris!A511,$BH$9:$BK$1008,4,FALSE),"")</f>
        <v/>
      </c>
      <c r="U511" s="47" t="str">
        <f t="shared" si="291"/>
        <v/>
      </c>
      <c r="V511" s="47" t="str">
        <f>IF(AND($BP$7&gt;0,OutputOsiris!$A511&lt;&gt;"9999999"),VLOOKUP(OutputOsiris!A511,$BM$9:$BP$1008,4,FALSE),"")</f>
        <v/>
      </c>
      <c r="W511" s="47" t="str">
        <f t="shared" si="292"/>
        <v/>
      </c>
      <c r="X511" s="47" t="str">
        <f>IF(AND($BU$7&gt;0,OutputOsiris!$A511&lt;&gt;"9999999"),VLOOKUP(OutputOsiris!A511,$BR$9:$BU$1008,4,FALSE),"")</f>
        <v/>
      </c>
      <c r="Y511" s="47" t="str">
        <f t="shared" si="293"/>
        <v/>
      </c>
      <c r="Z511" s="47" t="str">
        <f>IF(AND($BZ$7&gt;0,OutputOsiris!$A511&lt;&gt;"9999999"),VLOOKUP(OutputOsiris!A511,$BW$9:$BZ$1008,4,FALSE),"")</f>
        <v/>
      </c>
      <c r="AA511" s="47" t="str">
        <f t="shared" si="294"/>
        <v/>
      </c>
      <c r="AB511" s="47">
        <f t="shared" si="295"/>
        <v>0</v>
      </c>
      <c r="AC511" s="47">
        <f t="shared" si="296"/>
        <v>0</v>
      </c>
      <c r="AD511" s="47" t="str">
        <f t="shared" si="297"/>
        <v/>
      </c>
      <c r="AE511" s="48" t="str">
        <f>IF(ISBLANK(AF511),"",VLOOKUP(AD511,OutputOsiris!$A$9:$A$1008,1,FALSE))</f>
        <v/>
      </c>
      <c r="AF511" s="111"/>
      <c r="AG511" s="78"/>
      <c r="AH511" s="148" t="str">
        <f t="shared" si="271"/>
        <v/>
      </c>
      <c r="AI511" s="47" t="str">
        <f t="shared" si="298"/>
        <v/>
      </c>
      <c r="AJ511" s="48" t="str">
        <f>IF(ISBLANK(AK511),"",VLOOKUP(AI511,OutputOsiris!$A$9:$A$1008,1,FALSE))</f>
        <v/>
      </c>
      <c r="AK511" s="112"/>
      <c r="AL511" s="78"/>
      <c r="AM511" s="148" t="str">
        <f t="shared" si="272"/>
        <v/>
      </c>
      <c r="AN511" s="47" t="str">
        <f t="shared" si="299"/>
        <v/>
      </c>
      <c r="AO511" s="48" t="str">
        <f>IF(ISBLANK(AP511),"",VLOOKUP(AN511,OutputOsiris!$A$9:$A$1008,1,FALSE))</f>
        <v/>
      </c>
      <c r="AP511" s="111"/>
      <c r="AQ511" s="78"/>
      <c r="AR511" s="148" t="str">
        <f t="shared" si="273"/>
        <v/>
      </c>
      <c r="AS511" s="47" t="str">
        <f t="shared" si="300"/>
        <v/>
      </c>
      <c r="AT511" s="48" t="str">
        <f>IF(ISBLANK(AU511),"",VLOOKUP(AS511,OutputOsiris!$A$9:$A$1008,1,FALSE))</f>
        <v/>
      </c>
      <c r="AU511" s="111"/>
      <c r="AV511" s="78"/>
      <c r="AW511" s="148" t="str">
        <f t="shared" si="274"/>
        <v/>
      </c>
      <c r="AX511" s="47" t="str">
        <f t="shared" si="301"/>
        <v/>
      </c>
      <c r="AY511" s="48" t="str">
        <f>IF(ISBLANK(AZ511),"",VLOOKUP(AX511,OutputOsiris!$A$9:$A$1008,1,FALSE))</f>
        <v/>
      </c>
      <c r="AZ511" s="111"/>
      <c r="BA511" s="78"/>
      <c r="BB511" s="148" t="str">
        <f t="shared" si="275"/>
        <v/>
      </c>
      <c r="BC511" s="47" t="str">
        <f t="shared" si="302"/>
        <v/>
      </c>
      <c r="BD511" s="48" t="str">
        <f>IF(ISBLANK(BE511),"",VLOOKUP(BC511,OutputOsiris!$A$9:$A$1008,1,FALSE))</f>
        <v/>
      </c>
      <c r="BE511" s="111"/>
      <c r="BF511" s="78"/>
      <c r="BG511" s="148" t="str">
        <f t="shared" si="276"/>
        <v/>
      </c>
      <c r="BH511" s="47" t="str">
        <f t="shared" si="303"/>
        <v/>
      </c>
      <c r="BI511" s="48" t="str">
        <f>IF(ISBLANK(BJ511),"",VLOOKUP(BH511,OutputOsiris!$A$9:$A$1008,1,FALSE))</f>
        <v/>
      </c>
      <c r="BJ511" s="111"/>
      <c r="BK511" s="78"/>
      <c r="BL511" s="148" t="str">
        <f t="shared" si="277"/>
        <v/>
      </c>
      <c r="BM511" s="47" t="str">
        <f t="shared" si="304"/>
        <v/>
      </c>
      <c r="BN511" s="48" t="str">
        <f>IF(ISBLANK(BO511),"",VLOOKUP(BM511,OutputOsiris!$A$9:$A$1008,1,FALSE))</f>
        <v/>
      </c>
      <c r="BO511" s="111"/>
      <c r="BP511" s="78"/>
      <c r="BQ511" s="148" t="str">
        <f t="shared" si="278"/>
        <v/>
      </c>
      <c r="BR511" s="47" t="str">
        <f t="shared" si="305"/>
        <v/>
      </c>
      <c r="BS511" s="48" t="str">
        <f>IF(ISBLANK(BT511),"",VLOOKUP(BR511,OutputOsiris!$A$9:$A$1008,1,FALSE))</f>
        <v/>
      </c>
      <c r="BT511" s="111"/>
      <c r="BU511" s="78"/>
      <c r="BV511" s="148" t="str">
        <f t="shared" si="279"/>
        <v/>
      </c>
      <c r="BW511" s="47" t="str">
        <f t="shared" si="306"/>
        <v/>
      </c>
      <c r="BX511" s="48" t="str">
        <f>IF(ISBLANK(BY511),"",VLOOKUP(BW511,OutputOsiris!$A$9:$A$1008,1,FALSE))</f>
        <v/>
      </c>
      <c r="BY511" s="111"/>
      <c r="BZ511" s="78"/>
      <c r="CA511" s="148" t="str">
        <f t="shared" si="280"/>
        <v/>
      </c>
    </row>
    <row r="512" spans="1:79" x14ac:dyDescent="0.2">
      <c r="A512" s="47" t="str">
        <f>IF($H$1="Score",IF(OutputOsiris!A512&lt;&gt;"9999999",OutputOsiris!A512,""),"")</f>
        <v/>
      </c>
      <c r="B512" s="76" t="str">
        <f t="shared" si="281"/>
        <v/>
      </c>
      <c r="C512" s="143" t="str">
        <f t="shared" si="282"/>
        <v/>
      </c>
      <c r="D512" s="47" t="str">
        <f>IF($H$1="Cijfer",IF(OutputOsiris!A512&lt;&gt;"9999999",OutputOsiris!A512,""),"")</f>
        <v/>
      </c>
      <c r="E512" s="76" t="str">
        <f t="shared" si="283"/>
        <v/>
      </c>
      <c r="F512" s="143" t="str">
        <f t="shared" si="284"/>
        <v/>
      </c>
      <c r="G512" s="47" t="str">
        <f>IF(ISBLANK(OutputOsiris!B512),"",OutputOsiris!B512)</f>
        <v/>
      </c>
      <c r="H512" s="47">
        <f>IF(AND($AG$7&gt;0,OutputOsiris!$A512&lt;&gt;"9999999"),VLOOKUP(OutputOsiris!A512,$AD$9:$AG$1008,4,FALSE),"")</f>
        <v>0</v>
      </c>
      <c r="I512" s="47">
        <f t="shared" si="285"/>
        <v>0</v>
      </c>
      <c r="J512" s="47">
        <f>IF(AND($AL$7&gt;0,OutputOsiris!$A512&lt;&gt;"9999999"),VLOOKUP(OutputOsiris!A512,$AI$9:$AL$1008,4,FALSE),"")</f>
        <v>0</v>
      </c>
      <c r="K512" s="47">
        <f t="shared" si="286"/>
        <v>0</v>
      </c>
      <c r="L512" s="47" t="str">
        <f>IF(AND($AQ$7&gt;0,OutputOsiris!$A512&lt;&gt;"9999999"),VLOOKUP(OutputOsiris!A512,$AN$9:$AQ$1008,4,FALSE),"")</f>
        <v/>
      </c>
      <c r="M512" s="47" t="str">
        <f t="shared" si="287"/>
        <v/>
      </c>
      <c r="N512" s="47" t="str">
        <f>IF(AND($AV$7&gt;0,OutputOsiris!$A512&lt;&gt;"9999999"),VLOOKUP(OutputOsiris!A512,$AS$9:$AV$1008,4,FALSE),"")</f>
        <v/>
      </c>
      <c r="O512" s="47" t="str">
        <f t="shared" si="288"/>
        <v/>
      </c>
      <c r="P512" s="47" t="str">
        <f>IF(AND($BA$7&gt;0,OutputOsiris!$A512&lt;&gt;"9999999"),VLOOKUP(OutputOsiris!A512,$AX$9:$BA$1008,4,FALSE),"")</f>
        <v/>
      </c>
      <c r="Q512" s="47" t="str">
        <f t="shared" si="289"/>
        <v/>
      </c>
      <c r="R512" s="47" t="str">
        <f>IF(AND($BF$7&gt;0,OutputOsiris!$A512&lt;&gt;"9999999"),VLOOKUP(OutputOsiris!A512,$BC$9:$BF$1008,4,FALSE),"")</f>
        <v/>
      </c>
      <c r="S512" s="47" t="str">
        <f t="shared" si="290"/>
        <v/>
      </c>
      <c r="T512" s="47" t="str">
        <f>IF(AND($BK$7&gt;0,OutputOsiris!$A512&lt;&gt;"9999999"),VLOOKUP(OutputOsiris!A512,$BH$9:$BK$1008,4,FALSE),"")</f>
        <v/>
      </c>
      <c r="U512" s="47" t="str">
        <f t="shared" si="291"/>
        <v/>
      </c>
      <c r="V512" s="47" t="str">
        <f>IF(AND($BP$7&gt;0,OutputOsiris!$A512&lt;&gt;"9999999"),VLOOKUP(OutputOsiris!A512,$BM$9:$BP$1008,4,FALSE),"")</f>
        <v/>
      </c>
      <c r="W512" s="47" t="str">
        <f t="shared" si="292"/>
        <v/>
      </c>
      <c r="X512" s="47" t="str">
        <f>IF(AND($BU$7&gt;0,OutputOsiris!$A512&lt;&gt;"9999999"),VLOOKUP(OutputOsiris!A512,$BR$9:$BU$1008,4,FALSE),"")</f>
        <v/>
      </c>
      <c r="Y512" s="47" t="str">
        <f t="shared" si="293"/>
        <v/>
      </c>
      <c r="Z512" s="47" t="str">
        <f>IF(AND($BZ$7&gt;0,OutputOsiris!$A512&lt;&gt;"9999999"),VLOOKUP(OutputOsiris!A512,$BW$9:$BZ$1008,4,FALSE),"")</f>
        <v/>
      </c>
      <c r="AA512" s="47" t="str">
        <f t="shared" si="294"/>
        <v/>
      </c>
      <c r="AB512" s="47">
        <f t="shared" si="295"/>
        <v>0</v>
      </c>
      <c r="AC512" s="47">
        <f t="shared" si="296"/>
        <v>0</v>
      </c>
      <c r="AD512" s="47" t="str">
        <f t="shared" si="297"/>
        <v/>
      </c>
      <c r="AE512" s="48" t="str">
        <f>IF(ISBLANK(AF512),"",VLOOKUP(AD512,OutputOsiris!$A$9:$A$1008,1,FALSE))</f>
        <v/>
      </c>
      <c r="AF512" s="111"/>
      <c r="AG512" s="78"/>
      <c r="AH512" s="148" t="str">
        <f t="shared" si="271"/>
        <v/>
      </c>
      <c r="AI512" s="47" t="str">
        <f t="shared" si="298"/>
        <v/>
      </c>
      <c r="AJ512" s="48" t="str">
        <f>IF(ISBLANK(AK512),"",VLOOKUP(AI512,OutputOsiris!$A$9:$A$1008,1,FALSE))</f>
        <v/>
      </c>
      <c r="AK512" s="112"/>
      <c r="AL512" s="78"/>
      <c r="AM512" s="148" t="str">
        <f t="shared" si="272"/>
        <v/>
      </c>
      <c r="AN512" s="47" t="str">
        <f t="shared" si="299"/>
        <v/>
      </c>
      <c r="AO512" s="48" t="str">
        <f>IF(ISBLANK(AP512),"",VLOOKUP(AN512,OutputOsiris!$A$9:$A$1008,1,FALSE))</f>
        <v/>
      </c>
      <c r="AP512" s="111"/>
      <c r="AQ512" s="78"/>
      <c r="AR512" s="148" t="str">
        <f t="shared" si="273"/>
        <v/>
      </c>
      <c r="AS512" s="47" t="str">
        <f t="shared" si="300"/>
        <v/>
      </c>
      <c r="AT512" s="48" t="str">
        <f>IF(ISBLANK(AU512),"",VLOOKUP(AS512,OutputOsiris!$A$9:$A$1008,1,FALSE))</f>
        <v/>
      </c>
      <c r="AU512" s="111"/>
      <c r="AV512" s="78"/>
      <c r="AW512" s="148" t="str">
        <f t="shared" si="274"/>
        <v/>
      </c>
      <c r="AX512" s="47" t="str">
        <f t="shared" si="301"/>
        <v/>
      </c>
      <c r="AY512" s="48" t="str">
        <f>IF(ISBLANK(AZ512),"",VLOOKUP(AX512,OutputOsiris!$A$9:$A$1008,1,FALSE))</f>
        <v/>
      </c>
      <c r="AZ512" s="111"/>
      <c r="BA512" s="78"/>
      <c r="BB512" s="148" t="str">
        <f t="shared" si="275"/>
        <v/>
      </c>
      <c r="BC512" s="47" t="str">
        <f t="shared" si="302"/>
        <v/>
      </c>
      <c r="BD512" s="48" t="str">
        <f>IF(ISBLANK(BE512),"",VLOOKUP(BC512,OutputOsiris!$A$9:$A$1008,1,FALSE))</f>
        <v/>
      </c>
      <c r="BE512" s="111"/>
      <c r="BF512" s="78"/>
      <c r="BG512" s="148" t="str">
        <f t="shared" si="276"/>
        <v/>
      </c>
      <c r="BH512" s="47" t="str">
        <f t="shared" si="303"/>
        <v/>
      </c>
      <c r="BI512" s="48" t="str">
        <f>IF(ISBLANK(BJ512),"",VLOOKUP(BH512,OutputOsiris!$A$9:$A$1008,1,FALSE))</f>
        <v/>
      </c>
      <c r="BJ512" s="111"/>
      <c r="BK512" s="78"/>
      <c r="BL512" s="148" t="str">
        <f t="shared" si="277"/>
        <v/>
      </c>
      <c r="BM512" s="47" t="str">
        <f t="shared" si="304"/>
        <v/>
      </c>
      <c r="BN512" s="48" t="str">
        <f>IF(ISBLANK(BO512),"",VLOOKUP(BM512,OutputOsiris!$A$9:$A$1008,1,FALSE))</f>
        <v/>
      </c>
      <c r="BO512" s="111"/>
      <c r="BP512" s="78"/>
      <c r="BQ512" s="148" t="str">
        <f t="shared" si="278"/>
        <v/>
      </c>
      <c r="BR512" s="47" t="str">
        <f t="shared" si="305"/>
        <v/>
      </c>
      <c r="BS512" s="48" t="str">
        <f>IF(ISBLANK(BT512),"",VLOOKUP(BR512,OutputOsiris!$A$9:$A$1008,1,FALSE))</f>
        <v/>
      </c>
      <c r="BT512" s="111"/>
      <c r="BU512" s="78"/>
      <c r="BV512" s="148" t="str">
        <f t="shared" si="279"/>
        <v/>
      </c>
      <c r="BW512" s="47" t="str">
        <f t="shared" si="306"/>
        <v/>
      </c>
      <c r="BX512" s="48" t="str">
        <f>IF(ISBLANK(BY512),"",VLOOKUP(BW512,OutputOsiris!$A$9:$A$1008,1,FALSE))</f>
        <v/>
      </c>
      <c r="BY512" s="111"/>
      <c r="BZ512" s="78"/>
      <c r="CA512" s="148" t="str">
        <f t="shared" si="280"/>
        <v/>
      </c>
    </row>
    <row r="513" spans="1:79" x14ac:dyDescent="0.2">
      <c r="A513" s="47" t="str">
        <f>IF($H$1="Score",IF(OutputOsiris!A513&lt;&gt;"9999999",OutputOsiris!A513,""),"")</f>
        <v/>
      </c>
      <c r="B513" s="76" t="str">
        <f t="shared" si="281"/>
        <v/>
      </c>
      <c r="C513" s="143" t="str">
        <f t="shared" si="282"/>
        <v/>
      </c>
      <c r="D513" s="47" t="str">
        <f>IF($H$1="Cijfer",IF(OutputOsiris!A513&lt;&gt;"9999999",OutputOsiris!A513,""),"")</f>
        <v/>
      </c>
      <c r="E513" s="76" t="str">
        <f t="shared" si="283"/>
        <v/>
      </c>
      <c r="F513" s="143" t="str">
        <f t="shared" si="284"/>
        <v/>
      </c>
      <c r="G513" s="47" t="str">
        <f>IF(ISBLANK(OutputOsiris!B513),"",OutputOsiris!B513)</f>
        <v/>
      </c>
      <c r="H513" s="47">
        <f>IF(AND($AG$7&gt;0,OutputOsiris!$A513&lt;&gt;"9999999"),VLOOKUP(OutputOsiris!A513,$AD$9:$AG$1008,4,FALSE),"")</f>
        <v>0</v>
      </c>
      <c r="I513" s="47">
        <f t="shared" si="285"/>
        <v>0</v>
      </c>
      <c r="J513" s="47">
        <f>IF(AND($AL$7&gt;0,OutputOsiris!$A513&lt;&gt;"9999999"),VLOOKUP(OutputOsiris!A513,$AI$9:$AL$1008,4,FALSE),"")</f>
        <v>0</v>
      </c>
      <c r="K513" s="47">
        <f t="shared" si="286"/>
        <v>0</v>
      </c>
      <c r="L513" s="47" t="str">
        <f>IF(AND($AQ$7&gt;0,OutputOsiris!$A513&lt;&gt;"9999999"),VLOOKUP(OutputOsiris!A513,$AN$9:$AQ$1008,4,FALSE),"")</f>
        <v/>
      </c>
      <c r="M513" s="47" t="str">
        <f t="shared" si="287"/>
        <v/>
      </c>
      <c r="N513" s="47" t="str">
        <f>IF(AND($AV$7&gt;0,OutputOsiris!$A513&lt;&gt;"9999999"),VLOOKUP(OutputOsiris!A513,$AS$9:$AV$1008,4,FALSE),"")</f>
        <v/>
      </c>
      <c r="O513" s="47" t="str">
        <f t="shared" si="288"/>
        <v/>
      </c>
      <c r="P513" s="47" t="str">
        <f>IF(AND($BA$7&gt;0,OutputOsiris!$A513&lt;&gt;"9999999"),VLOOKUP(OutputOsiris!A513,$AX$9:$BA$1008,4,FALSE),"")</f>
        <v/>
      </c>
      <c r="Q513" s="47" t="str">
        <f t="shared" si="289"/>
        <v/>
      </c>
      <c r="R513" s="47" t="str">
        <f>IF(AND($BF$7&gt;0,OutputOsiris!$A513&lt;&gt;"9999999"),VLOOKUP(OutputOsiris!A513,$BC$9:$BF$1008,4,FALSE),"")</f>
        <v/>
      </c>
      <c r="S513" s="47" t="str">
        <f t="shared" si="290"/>
        <v/>
      </c>
      <c r="T513" s="47" t="str">
        <f>IF(AND($BK$7&gt;0,OutputOsiris!$A513&lt;&gt;"9999999"),VLOOKUP(OutputOsiris!A513,$BH$9:$BK$1008,4,FALSE),"")</f>
        <v/>
      </c>
      <c r="U513" s="47" t="str">
        <f t="shared" si="291"/>
        <v/>
      </c>
      <c r="V513" s="47" t="str">
        <f>IF(AND($BP$7&gt;0,OutputOsiris!$A513&lt;&gt;"9999999"),VLOOKUP(OutputOsiris!A513,$BM$9:$BP$1008,4,FALSE),"")</f>
        <v/>
      </c>
      <c r="W513" s="47" t="str">
        <f t="shared" si="292"/>
        <v/>
      </c>
      <c r="X513" s="47" t="str">
        <f>IF(AND($BU$7&gt;0,OutputOsiris!$A513&lt;&gt;"9999999"),VLOOKUP(OutputOsiris!A513,$BR$9:$BU$1008,4,FALSE),"")</f>
        <v/>
      </c>
      <c r="Y513" s="47" t="str">
        <f t="shared" si="293"/>
        <v/>
      </c>
      <c r="Z513" s="47" t="str">
        <f>IF(AND($BZ$7&gt;0,OutputOsiris!$A513&lt;&gt;"9999999"),VLOOKUP(OutputOsiris!A513,$BW$9:$BZ$1008,4,FALSE),"")</f>
        <v/>
      </c>
      <c r="AA513" s="47" t="str">
        <f t="shared" si="294"/>
        <v/>
      </c>
      <c r="AB513" s="47">
        <f t="shared" si="295"/>
        <v>0</v>
      </c>
      <c r="AC513" s="47">
        <f t="shared" si="296"/>
        <v>0</v>
      </c>
      <c r="AD513" s="47" t="str">
        <f t="shared" si="297"/>
        <v/>
      </c>
      <c r="AE513" s="48" t="str">
        <f>IF(ISBLANK(AF513),"",VLOOKUP(AD513,OutputOsiris!$A$9:$A$1008,1,FALSE))</f>
        <v/>
      </c>
      <c r="AF513" s="111"/>
      <c r="AG513" s="78"/>
      <c r="AH513" s="148" t="str">
        <f t="shared" si="271"/>
        <v/>
      </c>
      <c r="AI513" s="47" t="str">
        <f t="shared" si="298"/>
        <v/>
      </c>
      <c r="AJ513" s="48" t="str">
        <f>IF(ISBLANK(AK513),"",VLOOKUP(AI513,OutputOsiris!$A$9:$A$1008,1,FALSE))</f>
        <v/>
      </c>
      <c r="AK513" s="112"/>
      <c r="AL513" s="78"/>
      <c r="AM513" s="148" t="str">
        <f t="shared" si="272"/>
        <v/>
      </c>
      <c r="AN513" s="47" t="str">
        <f t="shared" si="299"/>
        <v/>
      </c>
      <c r="AO513" s="48" t="str">
        <f>IF(ISBLANK(AP513),"",VLOOKUP(AN513,OutputOsiris!$A$9:$A$1008,1,FALSE))</f>
        <v/>
      </c>
      <c r="AP513" s="111"/>
      <c r="AQ513" s="78"/>
      <c r="AR513" s="148" t="str">
        <f t="shared" si="273"/>
        <v/>
      </c>
      <c r="AS513" s="47" t="str">
        <f t="shared" si="300"/>
        <v/>
      </c>
      <c r="AT513" s="48" t="str">
        <f>IF(ISBLANK(AU513),"",VLOOKUP(AS513,OutputOsiris!$A$9:$A$1008,1,FALSE))</f>
        <v/>
      </c>
      <c r="AU513" s="111"/>
      <c r="AV513" s="78"/>
      <c r="AW513" s="148" t="str">
        <f t="shared" si="274"/>
        <v/>
      </c>
      <c r="AX513" s="47" t="str">
        <f t="shared" si="301"/>
        <v/>
      </c>
      <c r="AY513" s="48" t="str">
        <f>IF(ISBLANK(AZ513),"",VLOOKUP(AX513,OutputOsiris!$A$9:$A$1008,1,FALSE))</f>
        <v/>
      </c>
      <c r="AZ513" s="111"/>
      <c r="BA513" s="78"/>
      <c r="BB513" s="148" t="str">
        <f t="shared" si="275"/>
        <v/>
      </c>
      <c r="BC513" s="47" t="str">
        <f t="shared" si="302"/>
        <v/>
      </c>
      <c r="BD513" s="48" t="str">
        <f>IF(ISBLANK(BE513),"",VLOOKUP(BC513,OutputOsiris!$A$9:$A$1008,1,FALSE))</f>
        <v/>
      </c>
      <c r="BE513" s="111"/>
      <c r="BF513" s="78"/>
      <c r="BG513" s="148" t="str">
        <f t="shared" si="276"/>
        <v/>
      </c>
      <c r="BH513" s="47" t="str">
        <f t="shared" si="303"/>
        <v/>
      </c>
      <c r="BI513" s="48" t="str">
        <f>IF(ISBLANK(BJ513),"",VLOOKUP(BH513,OutputOsiris!$A$9:$A$1008,1,FALSE))</f>
        <v/>
      </c>
      <c r="BJ513" s="111"/>
      <c r="BK513" s="78"/>
      <c r="BL513" s="148" t="str">
        <f t="shared" si="277"/>
        <v/>
      </c>
      <c r="BM513" s="47" t="str">
        <f t="shared" si="304"/>
        <v/>
      </c>
      <c r="BN513" s="48" t="str">
        <f>IF(ISBLANK(BO513),"",VLOOKUP(BM513,OutputOsiris!$A$9:$A$1008,1,FALSE))</f>
        <v/>
      </c>
      <c r="BO513" s="111"/>
      <c r="BP513" s="78"/>
      <c r="BQ513" s="148" t="str">
        <f t="shared" si="278"/>
        <v/>
      </c>
      <c r="BR513" s="47" t="str">
        <f t="shared" si="305"/>
        <v/>
      </c>
      <c r="BS513" s="48" t="str">
        <f>IF(ISBLANK(BT513),"",VLOOKUP(BR513,OutputOsiris!$A$9:$A$1008,1,FALSE))</f>
        <v/>
      </c>
      <c r="BT513" s="111"/>
      <c r="BU513" s="78"/>
      <c r="BV513" s="148" t="str">
        <f t="shared" si="279"/>
        <v/>
      </c>
      <c r="BW513" s="47" t="str">
        <f t="shared" si="306"/>
        <v/>
      </c>
      <c r="BX513" s="48" t="str">
        <f>IF(ISBLANK(BY513),"",VLOOKUP(BW513,OutputOsiris!$A$9:$A$1008,1,FALSE))</f>
        <v/>
      </c>
      <c r="BY513" s="111"/>
      <c r="BZ513" s="78"/>
      <c r="CA513" s="148" t="str">
        <f t="shared" si="280"/>
        <v/>
      </c>
    </row>
    <row r="514" spans="1:79" x14ac:dyDescent="0.2">
      <c r="A514" s="47" t="str">
        <f>IF($H$1="Score",IF(OutputOsiris!A514&lt;&gt;"9999999",OutputOsiris!A514,""),"")</f>
        <v/>
      </c>
      <c r="B514" s="76" t="str">
        <f t="shared" si="281"/>
        <v/>
      </c>
      <c r="C514" s="143" t="str">
        <f t="shared" si="282"/>
        <v/>
      </c>
      <c r="D514" s="47" t="str">
        <f>IF($H$1="Cijfer",IF(OutputOsiris!A514&lt;&gt;"9999999",OutputOsiris!A514,""),"")</f>
        <v/>
      </c>
      <c r="E514" s="76" t="str">
        <f t="shared" si="283"/>
        <v/>
      </c>
      <c r="F514" s="143" t="str">
        <f t="shared" si="284"/>
        <v/>
      </c>
      <c r="G514" s="47" t="str">
        <f>IF(ISBLANK(OutputOsiris!B514),"",OutputOsiris!B514)</f>
        <v/>
      </c>
      <c r="H514" s="47">
        <f>IF(AND($AG$7&gt;0,OutputOsiris!$A514&lt;&gt;"9999999"),VLOOKUP(OutputOsiris!A514,$AD$9:$AG$1008,4,FALSE),"")</f>
        <v>0</v>
      </c>
      <c r="I514" s="47">
        <f t="shared" si="285"/>
        <v>0</v>
      </c>
      <c r="J514" s="47">
        <f>IF(AND($AL$7&gt;0,OutputOsiris!$A514&lt;&gt;"9999999"),VLOOKUP(OutputOsiris!A514,$AI$9:$AL$1008,4,FALSE),"")</f>
        <v>0</v>
      </c>
      <c r="K514" s="47">
        <f t="shared" si="286"/>
        <v>0</v>
      </c>
      <c r="L514" s="47" t="str">
        <f>IF(AND($AQ$7&gt;0,OutputOsiris!$A514&lt;&gt;"9999999"),VLOOKUP(OutputOsiris!A514,$AN$9:$AQ$1008,4,FALSE),"")</f>
        <v/>
      </c>
      <c r="M514" s="47" t="str">
        <f t="shared" si="287"/>
        <v/>
      </c>
      <c r="N514" s="47" t="str">
        <f>IF(AND($AV$7&gt;0,OutputOsiris!$A514&lt;&gt;"9999999"),VLOOKUP(OutputOsiris!A514,$AS$9:$AV$1008,4,FALSE),"")</f>
        <v/>
      </c>
      <c r="O514" s="47" t="str">
        <f t="shared" si="288"/>
        <v/>
      </c>
      <c r="P514" s="47" t="str">
        <f>IF(AND($BA$7&gt;0,OutputOsiris!$A514&lt;&gt;"9999999"),VLOOKUP(OutputOsiris!A514,$AX$9:$BA$1008,4,FALSE),"")</f>
        <v/>
      </c>
      <c r="Q514" s="47" t="str">
        <f t="shared" si="289"/>
        <v/>
      </c>
      <c r="R514" s="47" t="str">
        <f>IF(AND($BF$7&gt;0,OutputOsiris!$A514&lt;&gt;"9999999"),VLOOKUP(OutputOsiris!A514,$BC$9:$BF$1008,4,FALSE),"")</f>
        <v/>
      </c>
      <c r="S514" s="47" t="str">
        <f t="shared" si="290"/>
        <v/>
      </c>
      <c r="T514" s="47" t="str">
        <f>IF(AND($BK$7&gt;0,OutputOsiris!$A514&lt;&gt;"9999999"),VLOOKUP(OutputOsiris!A514,$BH$9:$BK$1008,4,FALSE),"")</f>
        <v/>
      </c>
      <c r="U514" s="47" t="str">
        <f t="shared" si="291"/>
        <v/>
      </c>
      <c r="V514" s="47" t="str">
        <f>IF(AND($BP$7&gt;0,OutputOsiris!$A514&lt;&gt;"9999999"),VLOOKUP(OutputOsiris!A514,$BM$9:$BP$1008,4,FALSE),"")</f>
        <v/>
      </c>
      <c r="W514" s="47" t="str">
        <f t="shared" si="292"/>
        <v/>
      </c>
      <c r="X514" s="47" t="str">
        <f>IF(AND($BU$7&gt;0,OutputOsiris!$A514&lt;&gt;"9999999"),VLOOKUP(OutputOsiris!A514,$BR$9:$BU$1008,4,FALSE),"")</f>
        <v/>
      </c>
      <c r="Y514" s="47" t="str">
        <f t="shared" si="293"/>
        <v/>
      </c>
      <c r="Z514" s="47" t="str">
        <f>IF(AND($BZ$7&gt;0,OutputOsiris!$A514&lt;&gt;"9999999"),VLOOKUP(OutputOsiris!A514,$BW$9:$BZ$1008,4,FALSE),"")</f>
        <v/>
      </c>
      <c r="AA514" s="47" t="str">
        <f t="shared" si="294"/>
        <v/>
      </c>
      <c r="AB514" s="47">
        <f t="shared" si="295"/>
        <v>0</v>
      </c>
      <c r="AC514" s="47">
        <f t="shared" si="296"/>
        <v>0</v>
      </c>
      <c r="AD514" s="47" t="str">
        <f t="shared" si="297"/>
        <v/>
      </c>
      <c r="AE514" s="48" t="str">
        <f>IF(ISBLANK(AF514),"",VLOOKUP(AD514,OutputOsiris!$A$9:$A$1008,1,FALSE))</f>
        <v/>
      </c>
      <c r="AF514" s="111"/>
      <c r="AG514" s="78"/>
      <c r="AH514" s="148" t="str">
        <f t="shared" si="271"/>
        <v/>
      </c>
      <c r="AI514" s="47" t="str">
        <f t="shared" si="298"/>
        <v/>
      </c>
      <c r="AJ514" s="48" t="str">
        <f>IF(ISBLANK(AK514),"",VLOOKUP(AI514,OutputOsiris!$A$9:$A$1008,1,FALSE))</f>
        <v/>
      </c>
      <c r="AK514" s="112"/>
      <c r="AL514" s="78"/>
      <c r="AM514" s="148" t="str">
        <f t="shared" si="272"/>
        <v/>
      </c>
      <c r="AN514" s="47" t="str">
        <f t="shared" si="299"/>
        <v/>
      </c>
      <c r="AO514" s="48" t="str">
        <f>IF(ISBLANK(AP514),"",VLOOKUP(AN514,OutputOsiris!$A$9:$A$1008,1,FALSE))</f>
        <v/>
      </c>
      <c r="AP514" s="111"/>
      <c r="AQ514" s="78"/>
      <c r="AR514" s="148" t="str">
        <f t="shared" si="273"/>
        <v/>
      </c>
      <c r="AS514" s="47" t="str">
        <f t="shared" si="300"/>
        <v/>
      </c>
      <c r="AT514" s="48" t="str">
        <f>IF(ISBLANK(AU514),"",VLOOKUP(AS514,OutputOsiris!$A$9:$A$1008,1,FALSE))</f>
        <v/>
      </c>
      <c r="AU514" s="111"/>
      <c r="AV514" s="78"/>
      <c r="AW514" s="148" t="str">
        <f t="shared" si="274"/>
        <v/>
      </c>
      <c r="AX514" s="47" t="str">
        <f t="shared" si="301"/>
        <v/>
      </c>
      <c r="AY514" s="48" t="str">
        <f>IF(ISBLANK(AZ514),"",VLOOKUP(AX514,OutputOsiris!$A$9:$A$1008,1,FALSE))</f>
        <v/>
      </c>
      <c r="AZ514" s="111"/>
      <c r="BA514" s="78"/>
      <c r="BB514" s="148" t="str">
        <f t="shared" si="275"/>
        <v/>
      </c>
      <c r="BC514" s="47" t="str">
        <f t="shared" si="302"/>
        <v/>
      </c>
      <c r="BD514" s="48" t="str">
        <f>IF(ISBLANK(BE514),"",VLOOKUP(BC514,OutputOsiris!$A$9:$A$1008,1,FALSE))</f>
        <v/>
      </c>
      <c r="BE514" s="111"/>
      <c r="BF514" s="78"/>
      <c r="BG514" s="148" t="str">
        <f t="shared" si="276"/>
        <v/>
      </c>
      <c r="BH514" s="47" t="str">
        <f t="shared" si="303"/>
        <v/>
      </c>
      <c r="BI514" s="48" t="str">
        <f>IF(ISBLANK(BJ514),"",VLOOKUP(BH514,OutputOsiris!$A$9:$A$1008,1,FALSE))</f>
        <v/>
      </c>
      <c r="BJ514" s="111"/>
      <c r="BK514" s="78"/>
      <c r="BL514" s="148" t="str">
        <f t="shared" si="277"/>
        <v/>
      </c>
      <c r="BM514" s="47" t="str">
        <f t="shared" si="304"/>
        <v/>
      </c>
      <c r="BN514" s="48" t="str">
        <f>IF(ISBLANK(BO514),"",VLOOKUP(BM514,OutputOsiris!$A$9:$A$1008,1,FALSE))</f>
        <v/>
      </c>
      <c r="BO514" s="111"/>
      <c r="BP514" s="78"/>
      <c r="BQ514" s="148" t="str">
        <f t="shared" si="278"/>
        <v/>
      </c>
      <c r="BR514" s="47" t="str">
        <f t="shared" si="305"/>
        <v/>
      </c>
      <c r="BS514" s="48" t="str">
        <f>IF(ISBLANK(BT514),"",VLOOKUP(BR514,OutputOsiris!$A$9:$A$1008,1,FALSE))</f>
        <v/>
      </c>
      <c r="BT514" s="111"/>
      <c r="BU514" s="78"/>
      <c r="BV514" s="148" t="str">
        <f t="shared" si="279"/>
        <v/>
      </c>
      <c r="BW514" s="47" t="str">
        <f t="shared" si="306"/>
        <v/>
      </c>
      <c r="BX514" s="48" t="str">
        <f>IF(ISBLANK(BY514),"",VLOOKUP(BW514,OutputOsiris!$A$9:$A$1008,1,FALSE))</f>
        <v/>
      </c>
      <c r="BY514" s="111"/>
      <c r="BZ514" s="78"/>
      <c r="CA514" s="148" t="str">
        <f t="shared" si="280"/>
        <v/>
      </c>
    </row>
    <row r="515" spans="1:79" x14ac:dyDescent="0.2">
      <c r="A515" s="47" t="str">
        <f>IF($H$1="Score",IF(OutputOsiris!A515&lt;&gt;"9999999",OutputOsiris!A515,""),"")</f>
        <v/>
      </c>
      <c r="B515" s="76" t="str">
        <f t="shared" si="281"/>
        <v/>
      </c>
      <c r="C515" s="143" t="str">
        <f t="shared" si="282"/>
        <v/>
      </c>
      <c r="D515" s="47" t="str">
        <f>IF($H$1="Cijfer",IF(OutputOsiris!A515&lt;&gt;"9999999",OutputOsiris!A515,""),"")</f>
        <v/>
      </c>
      <c r="E515" s="76" t="str">
        <f t="shared" si="283"/>
        <v/>
      </c>
      <c r="F515" s="143" t="str">
        <f t="shared" si="284"/>
        <v/>
      </c>
      <c r="G515" s="47" t="str">
        <f>IF(ISBLANK(OutputOsiris!B515),"",OutputOsiris!B515)</f>
        <v/>
      </c>
      <c r="H515" s="47">
        <f>IF(AND($AG$7&gt;0,OutputOsiris!$A515&lt;&gt;"9999999"),VLOOKUP(OutputOsiris!A515,$AD$9:$AG$1008,4,FALSE),"")</f>
        <v>0</v>
      </c>
      <c r="I515" s="47">
        <f t="shared" si="285"/>
        <v>0</v>
      </c>
      <c r="J515" s="47">
        <f>IF(AND($AL$7&gt;0,OutputOsiris!$A515&lt;&gt;"9999999"),VLOOKUP(OutputOsiris!A515,$AI$9:$AL$1008,4,FALSE),"")</f>
        <v>0</v>
      </c>
      <c r="K515" s="47">
        <f t="shared" si="286"/>
        <v>0</v>
      </c>
      <c r="L515" s="47" t="str">
        <f>IF(AND($AQ$7&gt;0,OutputOsiris!$A515&lt;&gt;"9999999"),VLOOKUP(OutputOsiris!A515,$AN$9:$AQ$1008,4,FALSE),"")</f>
        <v/>
      </c>
      <c r="M515" s="47" t="str">
        <f t="shared" si="287"/>
        <v/>
      </c>
      <c r="N515" s="47" t="str">
        <f>IF(AND($AV$7&gt;0,OutputOsiris!$A515&lt;&gt;"9999999"),VLOOKUP(OutputOsiris!A515,$AS$9:$AV$1008,4,FALSE),"")</f>
        <v/>
      </c>
      <c r="O515" s="47" t="str">
        <f t="shared" si="288"/>
        <v/>
      </c>
      <c r="P515" s="47" t="str">
        <f>IF(AND($BA$7&gt;0,OutputOsiris!$A515&lt;&gt;"9999999"),VLOOKUP(OutputOsiris!A515,$AX$9:$BA$1008,4,FALSE),"")</f>
        <v/>
      </c>
      <c r="Q515" s="47" t="str">
        <f t="shared" si="289"/>
        <v/>
      </c>
      <c r="R515" s="47" t="str">
        <f>IF(AND($BF$7&gt;0,OutputOsiris!$A515&lt;&gt;"9999999"),VLOOKUP(OutputOsiris!A515,$BC$9:$BF$1008,4,FALSE),"")</f>
        <v/>
      </c>
      <c r="S515" s="47" t="str">
        <f t="shared" si="290"/>
        <v/>
      </c>
      <c r="T515" s="47" t="str">
        <f>IF(AND($BK$7&gt;0,OutputOsiris!$A515&lt;&gt;"9999999"),VLOOKUP(OutputOsiris!A515,$BH$9:$BK$1008,4,FALSE),"")</f>
        <v/>
      </c>
      <c r="U515" s="47" t="str">
        <f t="shared" si="291"/>
        <v/>
      </c>
      <c r="V515" s="47" t="str">
        <f>IF(AND($BP$7&gt;0,OutputOsiris!$A515&lt;&gt;"9999999"),VLOOKUP(OutputOsiris!A515,$BM$9:$BP$1008,4,FALSE),"")</f>
        <v/>
      </c>
      <c r="W515" s="47" t="str">
        <f t="shared" si="292"/>
        <v/>
      </c>
      <c r="X515" s="47" t="str">
        <f>IF(AND($BU$7&gt;0,OutputOsiris!$A515&lt;&gt;"9999999"),VLOOKUP(OutputOsiris!A515,$BR$9:$BU$1008,4,FALSE),"")</f>
        <v/>
      </c>
      <c r="Y515" s="47" t="str">
        <f t="shared" si="293"/>
        <v/>
      </c>
      <c r="Z515" s="47" t="str">
        <f>IF(AND($BZ$7&gt;0,OutputOsiris!$A515&lt;&gt;"9999999"),VLOOKUP(OutputOsiris!A515,$BW$9:$BZ$1008,4,FALSE),"")</f>
        <v/>
      </c>
      <c r="AA515" s="47" t="str">
        <f t="shared" si="294"/>
        <v/>
      </c>
      <c r="AB515" s="47">
        <f t="shared" si="295"/>
        <v>0</v>
      </c>
      <c r="AC515" s="47">
        <f t="shared" si="296"/>
        <v>0</v>
      </c>
      <c r="AD515" s="47" t="str">
        <f t="shared" si="297"/>
        <v/>
      </c>
      <c r="AE515" s="48" t="str">
        <f>IF(ISBLANK(AF515),"",VLOOKUP(AD515,OutputOsiris!$A$9:$A$1008,1,FALSE))</f>
        <v/>
      </c>
      <c r="AF515" s="111"/>
      <c r="AG515" s="78"/>
      <c r="AH515" s="148" t="str">
        <f t="shared" si="271"/>
        <v/>
      </c>
      <c r="AI515" s="47" t="str">
        <f t="shared" si="298"/>
        <v/>
      </c>
      <c r="AJ515" s="48" t="str">
        <f>IF(ISBLANK(AK515),"",VLOOKUP(AI515,OutputOsiris!$A$9:$A$1008,1,FALSE))</f>
        <v/>
      </c>
      <c r="AK515" s="112"/>
      <c r="AL515" s="78"/>
      <c r="AM515" s="148" t="str">
        <f t="shared" si="272"/>
        <v/>
      </c>
      <c r="AN515" s="47" t="str">
        <f t="shared" si="299"/>
        <v/>
      </c>
      <c r="AO515" s="48" t="str">
        <f>IF(ISBLANK(AP515),"",VLOOKUP(AN515,OutputOsiris!$A$9:$A$1008,1,FALSE))</f>
        <v/>
      </c>
      <c r="AP515" s="111"/>
      <c r="AQ515" s="78"/>
      <c r="AR515" s="148" t="str">
        <f t="shared" si="273"/>
        <v/>
      </c>
      <c r="AS515" s="47" t="str">
        <f t="shared" si="300"/>
        <v/>
      </c>
      <c r="AT515" s="48" t="str">
        <f>IF(ISBLANK(AU515),"",VLOOKUP(AS515,OutputOsiris!$A$9:$A$1008,1,FALSE))</f>
        <v/>
      </c>
      <c r="AU515" s="111"/>
      <c r="AV515" s="78"/>
      <c r="AW515" s="148" t="str">
        <f t="shared" si="274"/>
        <v/>
      </c>
      <c r="AX515" s="47" t="str">
        <f t="shared" si="301"/>
        <v/>
      </c>
      <c r="AY515" s="48" t="str">
        <f>IF(ISBLANK(AZ515),"",VLOOKUP(AX515,OutputOsiris!$A$9:$A$1008,1,FALSE))</f>
        <v/>
      </c>
      <c r="AZ515" s="111"/>
      <c r="BA515" s="78"/>
      <c r="BB515" s="148" t="str">
        <f t="shared" si="275"/>
        <v/>
      </c>
      <c r="BC515" s="47" t="str">
        <f t="shared" si="302"/>
        <v/>
      </c>
      <c r="BD515" s="48" t="str">
        <f>IF(ISBLANK(BE515),"",VLOOKUP(BC515,OutputOsiris!$A$9:$A$1008,1,FALSE))</f>
        <v/>
      </c>
      <c r="BE515" s="111"/>
      <c r="BF515" s="78"/>
      <c r="BG515" s="148" t="str">
        <f t="shared" si="276"/>
        <v/>
      </c>
      <c r="BH515" s="47" t="str">
        <f t="shared" si="303"/>
        <v/>
      </c>
      <c r="BI515" s="48" t="str">
        <f>IF(ISBLANK(BJ515),"",VLOOKUP(BH515,OutputOsiris!$A$9:$A$1008,1,FALSE))</f>
        <v/>
      </c>
      <c r="BJ515" s="111"/>
      <c r="BK515" s="78"/>
      <c r="BL515" s="148" t="str">
        <f t="shared" si="277"/>
        <v/>
      </c>
      <c r="BM515" s="47" t="str">
        <f t="shared" si="304"/>
        <v/>
      </c>
      <c r="BN515" s="48" t="str">
        <f>IF(ISBLANK(BO515),"",VLOOKUP(BM515,OutputOsiris!$A$9:$A$1008,1,FALSE))</f>
        <v/>
      </c>
      <c r="BO515" s="111"/>
      <c r="BP515" s="78"/>
      <c r="BQ515" s="148" t="str">
        <f t="shared" si="278"/>
        <v/>
      </c>
      <c r="BR515" s="47" t="str">
        <f t="shared" si="305"/>
        <v/>
      </c>
      <c r="BS515" s="48" t="str">
        <f>IF(ISBLANK(BT515),"",VLOOKUP(BR515,OutputOsiris!$A$9:$A$1008,1,FALSE))</f>
        <v/>
      </c>
      <c r="BT515" s="111"/>
      <c r="BU515" s="78"/>
      <c r="BV515" s="148" t="str">
        <f t="shared" si="279"/>
        <v/>
      </c>
      <c r="BW515" s="47" t="str">
        <f t="shared" si="306"/>
        <v/>
      </c>
      <c r="BX515" s="48" t="str">
        <f>IF(ISBLANK(BY515),"",VLOOKUP(BW515,OutputOsiris!$A$9:$A$1008,1,FALSE))</f>
        <v/>
      </c>
      <c r="BY515" s="111"/>
      <c r="BZ515" s="78"/>
      <c r="CA515" s="148" t="str">
        <f t="shared" si="280"/>
        <v/>
      </c>
    </row>
    <row r="516" spans="1:79" x14ac:dyDescent="0.2">
      <c r="A516" s="47" t="str">
        <f>IF($H$1="Score",IF(OutputOsiris!A516&lt;&gt;"9999999",OutputOsiris!A516,""),"")</f>
        <v/>
      </c>
      <c r="B516" s="76" t="str">
        <f t="shared" si="281"/>
        <v/>
      </c>
      <c r="C516" s="143" t="str">
        <f t="shared" si="282"/>
        <v/>
      </c>
      <c r="D516" s="47" t="str">
        <f>IF($H$1="Cijfer",IF(OutputOsiris!A516&lt;&gt;"9999999",OutputOsiris!A516,""),"")</f>
        <v/>
      </c>
      <c r="E516" s="76" t="str">
        <f t="shared" si="283"/>
        <v/>
      </c>
      <c r="F516" s="143" t="str">
        <f t="shared" si="284"/>
        <v/>
      </c>
      <c r="G516" s="47" t="str">
        <f>IF(ISBLANK(OutputOsiris!B516),"",OutputOsiris!B516)</f>
        <v/>
      </c>
      <c r="H516" s="47">
        <f>IF(AND($AG$7&gt;0,OutputOsiris!$A516&lt;&gt;"9999999"),VLOOKUP(OutputOsiris!A516,$AD$9:$AG$1008,4,FALSE),"")</f>
        <v>0</v>
      </c>
      <c r="I516" s="47">
        <f t="shared" si="285"/>
        <v>0</v>
      </c>
      <c r="J516" s="47">
        <f>IF(AND($AL$7&gt;0,OutputOsiris!$A516&lt;&gt;"9999999"),VLOOKUP(OutputOsiris!A516,$AI$9:$AL$1008,4,FALSE),"")</f>
        <v>0</v>
      </c>
      <c r="K516" s="47">
        <f t="shared" si="286"/>
        <v>0</v>
      </c>
      <c r="L516" s="47" t="str">
        <f>IF(AND($AQ$7&gt;0,OutputOsiris!$A516&lt;&gt;"9999999"),VLOOKUP(OutputOsiris!A516,$AN$9:$AQ$1008,4,FALSE),"")</f>
        <v/>
      </c>
      <c r="M516" s="47" t="str">
        <f t="shared" si="287"/>
        <v/>
      </c>
      <c r="N516" s="47" t="str">
        <f>IF(AND($AV$7&gt;0,OutputOsiris!$A516&lt;&gt;"9999999"),VLOOKUP(OutputOsiris!A516,$AS$9:$AV$1008,4,FALSE),"")</f>
        <v/>
      </c>
      <c r="O516" s="47" t="str">
        <f t="shared" si="288"/>
        <v/>
      </c>
      <c r="P516" s="47" t="str">
        <f>IF(AND($BA$7&gt;0,OutputOsiris!$A516&lt;&gt;"9999999"),VLOOKUP(OutputOsiris!A516,$AX$9:$BA$1008,4,FALSE),"")</f>
        <v/>
      </c>
      <c r="Q516" s="47" t="str">
        <f t="shared" si="289"/>
        <v/>
      </c>
      <c r="R516" s="47" t="str">
        <f>IF(AND($BF$7&gt;0,OutputOsiris!$A516&lt;&gt;"9999999"),VLOOKUP(OutputOsiris!A516,$BC$9:$BF$1008,4,FALSE),"")</f>
        <v/>
      </c>
      <c r="S516" s="47" t="str">
        <f t="shared" si="290"/>
        <v/>
      </c>
      <c r="T516" s="47" t="str">
        <f>IF(AND($BK$7&gt;0,OutputOsiris!$A516&lt;&gt;"9999999"),VLOOKUP(OutputOsiris!A516,$BH$9:$BK$1008,4,FALSE),"")</f>
        <v/>
      </c>
      <c r="U516" s="47" t="str">
        <f t="shared" si="291"/>
        <v/>
      </c>
      <c r="V516" s="47" t="str">
        <f>IF(AND($BP$7&gt;0,OutputOsiris!$A516&lt;&gt;"9999999"),VLOOKUP(OutputOsiris!A516,$BM$9:$BP$1008,4,FALSE),"")</f>
        <v/>
      </c>
      <c r="W516" s="47" t="str">
        <f t="shared" si="292"/>
        <v/>
      </c>
      <c r="X516" s="47" t="str">
        <f>IF(AND($BU$7&gt;0,OutputOsiris!$A516&lt;&gt;"9999999"),VLOOKUP(OutputOsiris!A516,$BR$9:$BU$1008,4,FALSE),"")</f>
        <v/>
      </c>
      <c r="Y516" s="47" t="str">
        <f t="shared" si="293"/>
        <v/>
      </c>
      <c r="Z516" s="47" t="str">
        <f>IF(AND($BZ$7&gt;0,OutputOsiris!$A516&lt;&gt;"9999999"),VLOOKUP(OutputOsiris!A516,$BW$9:$BZ$1008,4,FALSE),"")</f>
        <v/>
      </c>
      <c r="AA516" s="47" t="str">
        <f t="shared" si="294"/>
        <v/>
      </c>
      <c r="AB516" s="47">
        <f t="shared" si="295"/>
        <v>0</v>
      </c>
      <c r="AC516" s="47">
        <f t="shared" si="296"/>
        <v>0</v>
      </c>
      <c r="AD516" s="47" t="str">
        <f t="shared" si="297"/>
        <v/>
      </c>
      <c r="AE516" s="48" t="str">
        <f>IF(ISBLANK(AF516),"",VLOOKUP(AD516,OutputOsiris!$A$9:$A$1008,1,FALSE))</f>
        <v/>
      </c>
      <c r="AF516" s="111"/>
      <c r="AG516" s="78"/>
      <c r="AH516" s="148" t="str">
        <f t="shared" si="271"/>
        <v/>
      </c>
      <c r="AI516" s="47" t="str">
        <f t="shared" si="298"/>
        <v/>
      </c>
      <c r="AJ516" s="48" t="str">
        <f>IF(ISBLANK(AK516),"",VLOOKUP(AI516,OutputOsiris!$A$9:$A$1008,1,FALSE))</f>
        <v/>
      </c>
      <c r="AK516" s="112"/>
      <c r="AL516" s="78"/>
      <c r="AM516" s="148" t="str">
        <f t="shared" si="272"/>
        <v/>
      </c>
      <c r="AN516" s="47" t="str">
        <f t="shared" si="299"/>
        <v/>
      </c>
      <c r="AO516" s="48" t="str">
        <f>IF(ISBLANK(AP516),"",VLOOKUP(AN516,OutputOsiris!$A$9:$A$1008,1,FALSE))</f>
        <v/>
      </c>
      <c r="AP516" s="111"/>
      <c r="AQ516" s="78"/>
      <c r="AR516" s="148" t="str">
        <f t="shared" si="273"/>
        <v/>
      </c>
      <c r="AS516" s="47" t="str">
        <f t="shared" si="300"/>
        <v/>
      </c>
      <c r="AT516" s="48" t="str">
        <f>IF(ISBLANK(AU516),"",VLOOKUP(AS516,OutputOsiris!$A$9:$A$1008,1,FALSE))</f>
        <v/>
      </c>
      <c r="AU516" s="111"/>
      <c r="AV516" s="78"/>
      <c r="AW516" s="148" t="str">
        <f t="shared" si="274"/>
        <v/>
      </c>
      <c r="AX516" s="47" t="str">
        <f t="shared" si="301"/>
        <v/>
      </c>
      <c r="AY516" s="48" t="str">
        <f>IF(ISBLANK(AZ516),"",VLOOKUP(AX516,OutputOsiris!$A$9:$A$1008,1,FALSE))</f>
        <v/>
      </c>
      <c r="AZ516" s="111"/>
      <c r="BA516" s="78"/>
      <c r="BB516" s="148" t="str">
        <f t="shared" si="275"/>
        <v/>
      </c>
      <c r="BC516" s="47" t="str">
        <f t="shared" si="302"/>
        <v/>
      </c>
      <c r="BD516" s="48" t="str">
        <f>IF(ISBLANK(BE516),"",VLOOKUP(BC516,OutputOsiris!$A$9:$A$1008,1,FALSE))</f>
        <v/>
      </c>
      <c r="BE516" s="111"/>
      <c r="BF516" s="78"/>
      <c r="BG516" s="148" t="str">
        <f t="shared" si="276"/>
        <v/>
      </c>
      <c r="BH516" s="47" t="str">
        <f t="shared" si="303"/>
        <v/>
      </c>
      <c r="BI516" s="48" t="str">
        <f>IF(ISBLANK(BJ516),"",VLOOKUP(BH516,OutputOsiris!$A$9:$A$1008,1,FALSE))</f>
        <v/>
      </c>
      <c r="BJ516" s="111"/>
      <c r="BK516" s="78"/>
      <c r="BL516" s="148" t="str">
        <f t="shared" si="277"/>
        <v/>
      </c>
      <c r="BM516" s="47" t="str">
        <f t="shared" si="304"/>
        <v/>
      </c>
      <c r="BN516" s="48" t="str">
        <f>IF(ISBLANK(BO516),"",VLOOKUP(BM516,OutputOsiris!$A$9:$A$1008,1,FALSE))</f>
        <v/>
      </c>
      <c r="BO516" s="111"/>
      <c r="BP516" s="78"/>
      <c r="BQ516" s="148" t="str">
        <f t="shared" si="278"/>
        <v/>
      </c>
      <c r="BR516" s="47" t="str">
        <f t="shared" si="305"/>
        <v/>
      </c>
      <c r="BS516" s="48" t="str">
        <f>IF(ISBLANK(BT516),"",VLOOKUP(BR516,OutputOsiris!$A$9:$A$1008,1,FALSE))</f>
        <v/>
      </c>
      <c r="BT516" s="111"/>
      <c r="BU516" s="78"/>
      <c r="BV516" s="148" t="str">
        <f t="shared" si="279"/>
        <v/>
      </c>
      <c r="BW516" s="47" t="str">
        <f t="shared" si="306"/>
        <v/>
      </c>
      <c r="BX516" s="48" t="str">
        <f>IF(ISBLANK(BY516),"",VLOOKUP(BW516,OutputOsiris!$A$9:$A$1008,1,FALSE))</f>
        <v/>
      </c>
      <c r="BY516" s="111"/>
      <c r="BZ516" s="78"/>
      <c r="CA516" s="148" t="str">
        <f t="shared" si="280"/>
        <v/>
      </c>
    </row>
    <row r="517" spans="1:79" x14ac:dyDescent="0.2">
      <c r="A517" s="47" t="str">
        <f>IF($H$1="Score",IF(OutputOsiris!A517&lt;&gt;"9999999",OutputOsiris!A517,""),"")</f>
        <v/>
      </c>
      <c r="B517" s="76" t="str">
        <f t="shared" si="281"/>
        <v/>
      </c>
      <c r="C517" s="143" t="str">
        <f t="shared" si="282"/>
        <v/>
      </c>
      <c r="D517" s="47" t="str">
        <f>IF($H$1="Cijfer",IF(OutputOsiris!A517&lt;&gt;"9999999",OutputOsiris!A517,""),"")</f>
        <v/>
      </c>
      <c r="E517" s="76" t="str">
        <f t="shared" si="283"/>
        <v/>
      </c>
      <c r="F517" s="143" t="str">
        <f t="shared" si="284"/>
        <v/>
      </c>
      <c r="G517" s="47" t="str">
        <f>IF(ISBLANK(OutputOsiris!B517),"",OutputOsiris!B517)</f>
        <v/>
      </c>
      <c r="H517" s="47">
        <f>IF(AND($AG$7&gt;0,OutputOsiris!$A517&lt;&gt;"9999999"),VLOOKUP(OutputOsiris!A517,$AD$9:$AG$1008,4,FALSE),"")</f>
        <v>0</v>
      </c>
      <c r="I517" s="47">
        <f t="shared" si="285"/>
        <v>0</v>
      </c>
      <c r="J517" s="47">
        <f>IF(AND($AL$7&gt;0,OutputOsiris!$A517&lt;&gt;"9999999"),VLOOKUP(OutputOsiris!A517,$AI$9:$AL$1008,4,FALSE),"")</f>
        <v>0</v>
      </c>
      <c r="K517" s="47">
        <f t="shared" si="286"/>
        <v>0</v>
      </c>
      <c r="L517" s="47" t="str">
        <f>IF(AND($AQ$7&gt;0,OutputOsiris!$A517&lt;&gt;"9999999"),VLOOKUP(OutputOsiris!A517,$AN$9:$AQ$1008,4,FALSE),"")</f>
        <v/>
      </c>
      <c r="M517" s="47" t="str">
        <f t="shared" si="287"/>
        <v/>
      </c>
      <c r="N517" s="47" t="str">
        <f>IF(AND($AV$7&gt;0,OutputOsiris!$A517&lt;&gt;"9999999"),VLOOKUP(OutputOsiris!A517,$AS$9:$AV$1008,4,FALSE),"")</f>
        <v/>
      </c>
      <c r="O517" s="47" t="str">
        <f t="shared" si="288"/>
        <v/>
      </c>
      <c r="P517" s="47" t="str">
        <f>IF(AND($BA$7&gt;0,OutputOsiris!$A517&lt;&gt;"9999999"),VLOOKUP(OutputOsiris!A517,$AX$9:$BA$1008,4,FALSE),"")</f>
        <v/>
      </c>
      <c r="Q517" s="47" t="str">
        <f t="shared" si="289"/>
        <v/>
      </c>
      <c r="R517" s="47" t="str">
        <f>IF(AND($BF$7&gt;0,OutputOsiris!$A517&lt;&gt;"9999999"),VLOOKUP(OutputOsiris!A517,$BC$9:$BF$1008,4,FALSE),"")</f>
        <v/>
      </c>
      <c r="S517" s="47" t="str">
        <f t="shared" si="290"/>
        <v/>
      </c>
      <c r="T517" s="47" t="str">
        <f>IF(AND($BK$7&gt;0,OutputOsiris!$A517&lt;&gt;"9999999"),VLOOKUP(OutputOsiris!A517,$BH$9:$BK$1008,4,FALSE),"")</f>
        <v/>
      </c>
      <c r="U517" s="47" t="str">
        <f t="shared" si="291"/>
        <v/>
      </c>
      <c r="V517" s="47" t="str">
        <f>IF(AND($BP$7&gt;0,OutputOsiris!$A517&lt;&gt;"9999999"),VLOOKUP(OutputOsiris!A517,$BM$9:$BP$1008,4,FALSE),"")</f>
        <v/>
      </c>
      <c r="W517" s="47" t="str">
        <f t="shared" si="292"/>
        <v/>
      </c>
      <c r="X517" s="47" t="str">
        <f>IF(AND($BU$7&gt;0,OutputOsiris!$A517&lt;&gt;"9999999"),VLOOKUP(OutputOsiris!A517,$BR$9:$BU$1008,4,FALSE),"")</f>
        <v/>
      </c>
      <c r="Y517" s="47" t="str">
        <f t="shared" si="293"/>
        <v/>
      </c>
      <c r="Z517" s="47" t="str">
        <f>IF(AND($BZ$7&gt;0,OutputOsiris!$A517&lt;&gt;"9999999"),VLOOKUP(OutputOsiris!A517,$BW$9:$BZ$1008,4,FALSE),"")</f>
        <v/>
      </c>
      <c r="AA517" s="47" t="str">
        <f t="shared" si="294"/>
        <v/>
      </c>
      <c r="AB517" s="47">
        <f t="shared" si="295"/>
        <v>0</v>
      </c>
      <c r="AC517" s="47">
        <f t="shared" si="296"/>
        <v>0</v>
      </c>
      <c r="AD517" s="47" t="str">
        <f t="shared" si="297"/>
        <v/>
      </c>
      <c r="AE517" s="48" t="str">
        <f>IF(ISBLANK(AF517),"",VLOOKUP(AD517,OutputOsiris!$A$9:$A$1008,1,FALSE))</f>
        <v/>
      </c>
      <c r="AF517" s="111"/>
      <c r="AG517" s="78"/>
      <c r="AH517" s="148" t="str">
        <f t="shared" si="271"/>
        <v/>
      </c>
      <c r="AI517" s="47" t="str">
        <f t="shared" si="298"/>
        <v/>
      </c>
      <c r="AJ517" s="48" t="str">
        <f>IF(ISBLANK(AK517),"",VLOOKUP(AI517,OutputOsiris!$A$9:$A$1008,1,FALSE))</f>
        <v/>
      </c>
      <c r="AK517" s="112"/>
      <c r="AL517" s="78"/>
      <c r="AM517" s="148" t="str">
        <f t="shared" si="272"/>
        <v/>
      </c>
      <c r="AN517" s="47" t="str">
        <f t="shared" si="299"/>
        <v/>
      </c>
      <c r="AO517" s="48" t="str">
        <f>IF(ISBLANK(AP517),"",VLOOKUP(AN517,OutputOsiris!$A$9:$A$1008,1,FALSE))</f>
        <v/>
      </c>
      <c r="AP517" s="111"/>
      <c r="AQ517" s="78"/>
      <c r="AR517" s="148" t="str">
        <f t="shared" si="273"/>
        <v/>
      </c>
      <c r="AS517" s="47" t="str">
        <f t="shared" si="300"/>
        <v/>
      </c>
      <c r="AT517" s="48" t="str">
        <f>IF(ISBLANK(AU517),"",VLOOKUP(AS517,OutputOsiris!$A$9:$A$1008,1,FALSE))</f>
        <v/>
      </c>
      <c r="AU517" s="111"/>
      <c r="AV517" s="78"/>
      <c r="AW517" s="148" t="str">
        <f t="shared" si="274"/>
        <v/>
      </c>
      <c r="AX517" s="47" t="str">
        <f t="shared" si="301"/>
        <v/>
      </c>
      <c r="AY517" s="48" t="str">
        <f>IF(ISBLANK(AZ517),"",VLOOKUP(AX517,OutputOsiris!$A$9:$A$1008,1,FALSE))</f>
        <v/>
      </c>
      <c r="AZ517" s="111"/>
      <c r="BA517" s="78"/>
      <c r="BB517" s="148" t="str">
        <f t="shared" si="275"/>
        <v/>
      </c>
      <c r="BC517" s="47" t="str">
        <f t="shared" si="302"/>
        <v/>
      </c>
      <c r="BD517" s="48" t="str">
        <f>IF(ISBLANK(BE517),"",VLOOKUP(BC517,OutputOsiris!$A$9:$A$1008,1,FALSE))</f>
        <v/>
      </c>
      <c r="BE517" s="111"/>
      <c r="BF517" s="78"/>
      <c r="BG517" s="148" t="str">
        <f t="shared" si="276"/>
        <v/>
      </c>
      <c r="BH517" s="47" t="str">
        <f t="shared" si="303"/>
        <v/>
      </c>
      <c r="BI517" s="48" t="str">
        <f>IF(ISBLANK(BJ517),"",VLOOKUP(BH517,OutputOsiris!$A$9:$A$1008,1,FALSE))</f>
        <v/>
      </c>
      <c r="BJ517" s="111"/>
      <c r="BK517" s="78"/>
      <c r="BL517" s="148" t="str">
        <f t="shared" si="277"/>
        <v/>
      </c>
      <c r="BM517" s="47" t="str">
        <f t="shared" si="304"/>
        <v/>
      </c>
      <c r="BN517" s="48" t="str">
        <f>IF(ISBLANK(BO517),"",VLOOKUP(BM517,OutputOsiris!$A$9:$A$1008,1,FALSE))</f>
        <v/>
      </c>
      <c r="BO517" s="111"/>
      <c r="BP517" s="78"/>
      <c r="BQ517" s="148" t="str">
        <f t="shared" si="278"/>
        <v/>
      </c>
      <c r="BR517" s="47" t="str">
        <f t="shared" si="305"/>
        <v/>
      </c>
      <c r="BS517" s="48" t="str">
        <f>IF(ISBLANK(BT517),"",VLOOKUP(BR517,OutputOsiris!$A$9:$A$1008,1,FALSE))</f>
        <v/>
      </c>
      <c r="BT517" s="111"/>
      <c r="BU517" s="78"/>
      <c r="BV517" s="148" t="str">
        <f t="shared" si="279"/>
        <v/>
      </c>
      <c r="BW517" s="47" t="str">
        <f t="shared" si="306"/>
        <v/>
      </c>
      <c r="BX517" s="48" t="str">
        <f>IF(ISBLANK(BY517),"",VLOOKUP(BW517,OutputOsiris!$A$9:$A$1008,1,FALSE))</f>
        <v/>
      </c>
      <c r="BY517" s="111"/>
      <c r="BZ517" s="78"/>
      <c r="CA517" s="148" t="str">
        <f t="shared" si="280"/>
        <v/>
      </c>
    </row>
    <row r="518" spans="1:79" x14ac:dyDescent="0.2">
      <c r="A518" s="47" t="str">
        <f>IF($H$1="Score",IF(OutputOsiris!A518&lt;&gt;"9999999",OutputOsiris!A518,""),"")</f>
        <v/>
      </c>
      <c r="B518" s="76" t="str">
        <f t="shared" si="281"/>
        <v/>
      </c>
      <c r="C518" s="143" t="str">
        <f t="shared" si="282"/>
        <v/>
      </c>
      <c r="D518" s="47" t="str">
        <f>IF($H$1="Cijfer",IF(OutputOsiris!A518&lt;&gt;"9999999",OutputOsiris!A518,""),"")</f>
        <v/>
      </c>
      <c r="E518" s="76" t="str">
        <f t="shared" si="283"/>
        <v/>
      </c>
      <c r="F518" s="143" t="str">
        <f t="shared" si="284"/>
        <v/>
      </c>
      <c r="G518" s="47" t="str">
        <f>IF(ISBLANK(OutputOsiris!B518),"",OutputOsiris!B518)</f>
        <v/>
      </c>
      <c r="H518" s="47">
        <f>IF(AND($AG$7&gt;0,OutputOsiris!$A518&lt;&gt;"9999999"),VLOOKUP(OutputOsiris!A518,$AD$9:$AG$1008,4,FALSE),"")</f>
        <v>0</v>
      </c>
      <c r="I518" s="47">
        <f t="shared" si="285"/>
        <v>0</v>
      </c>
      <c r="J518" s="47">
        <f>IF(AND($AL$7&gt;0,OutputOsiris!$A518&lt;&gt;"9999999"),VLOOKUP(OutputOsiris!A518,$AI$9:$AL$1008,4,FALSE),"")</f>
        <v>0</v>
      </c>
      <c r="K518" s="47">
        <f t="shared" si="286"/>
        <v>0</v>
      </c>
      <c r="L518" s="47" t="str">
        <f>IF(AND($AQ$7&gt;0,OutputOsiris!$A518&lt;&gt;"9999999"),VLOOKUP(OutputOsiris!A518,$AN$9:$AQ$1008,4,FALSE),"")</f>
        <v/>
      </c>
      <c r="M518" s="47" t="str">
        <f t="shared" si="287"/>
        <v/>
      </c>
      <c r="N518" s="47" t="str">
        <f>IF(AND($AV$7&gt;0,OutputOsiris!$A518&lt;&gt;"9999999"),VLOOKUP(OutputOsiris!A518,$AS$9:$AV$1008,4,FALSE),"")</f>
        <v/>
      </c>
      <c r="O518" s="47" t="str">
        <f t="shared" si="288"/>
        <v/>
      </c>
      <c r="P518" s="47" t="str">
        <f>IF(AND($BA$7&gt;0,OutputOsiris!$A518&lt;&gt;"9999999"),VLOOKUP(OutputOsiris!A518,$AX$9:$BA$1008,4,FALSE),"")</f>
        <v/>
      </c>
      <c r="Q518" s="47" t="str">
        <f t="shared" si="289"/>
        <v/>
      </c>
      <c r="R518" s="47" t="str">
        <f>IF(AND($BF$7&gt;0,OutputOsiris!$A518&lt;&gt;"9999999"),VLOOKUP(OutputOsiris!A518,$BC$9:$BF$1008,4,FALSE),"")</f>
        <v/>
      </c>
      <c r="S518" s="47" t="str">
        <f t="shared" si="290"/>
        <v/>
      </c>
      <c r="T518" s="47" t="str">
        <f>IF(AND($BK$7&gt;0,OutputOsiris!$A518&lt;&gt;"9999999"),VLOOKUP(OutputOsiris!A518,$BH$9:$BK$1008,4,FALSE),"")</f>
        <v/>
      </c>
      <c r="U518" s="47" t="str">
        <f t="shared" si="291"/>
        <v/>
      </c>
      <c r="V518" s="47" t="str">
        <f>IF(AND($BP$7&gt;0,OutputOsiris!$A518&lt;&gt;"9999999"),VLOOKUP(OutputOsiris!A518,$BM$9:$BP$1008,4,FALSE),"")</f>
        <v/>
      </c>
      <c r="W518" s="47" t="str">
        <f t="shared" si="292"/>
        <v/>
      </c>
      <c r="X518" s="47" t="str">
        <f>IF(AND($BU$7&gt;0,OutputOsiris!$A518&lt;&gt;"9999999"),VLOOKUP(OutputOsiris!A518,$BR$9:$BU$1008,4,FALSE),"")</f>
        <v/>
      </c>
      <c r="Y518" s="47" t="str">
        <f t="shared" si="293"/>
        <v/>
      </c>
      <c r="Z518" s="47" t="str">
        <f>IF(AND($BZ$7&gt;0,OutputOsiris!$A518&lt;&gt;"9999999"),VLOOKUP(OutputOsiris!A518,$BW$9:$BZ$1008,4,FALSE),"")</f>
        <v/>
      </c>
      <c r="AA518" s="47" t="str">
        <f t="shared" si="294"/>
        <v/>
      </c>
      <c r="AB518" s="47">
        <f t="shared" si="295"/>
        <v>0</v>
      </c>
      <c r="AC518" s="47">
        <f t="shared" si="296"/>
        <v>0</v>
      </c>
      <c r="AD518" s="47" t="str">
        <f t="shared" si="297"/>
        <v/>
      </c>
      <c r="AE518" s="48" t="str">
        <f>IF(ISBLANK(AF518),"",VLOOKUP(AD518,OutputOsiris!$A$9:$A$1008,1,FALSE))</f>
        <v/>
      </c>
      <c r="AF518" s="111"/>
      <c r="AG518" s="78"/>
      <c r="AH518" s="148" t="str">
        <f t="shared" si="271"/>
        <v/>
      </c>
      <c r="AI518" s="47" t="str">
        <f t="shared" si="298"/>
        <v/>
      </c>
      <c r="AJ518" s="48" t="str">
        <f>IF(ISBLANK(AK518),"",VLOOKUP(AI518,OutputOsiris!$A$9:$A$1008,1,FALSE))</f>
        <v/>
      </c>
      <c r="AK518" s="112"/>
      <c r="AL518" s="78"/>
      <c r="AM518" s="148" t="str">
        <f t="shared" si="272"/>
        <v/>
      </c>
      <c r="AN518" s="47" t="str">
        <f t="shared" si="299"/>
        <v/>
      </c>
      <c r="AO518" s="48" t="str">
        <f>IF(ISBLANK(AP518),"",VLOOKUP(AN518,OutputOsiris!$A$9:$A$1008,1,FALSE))</f>
        <v/>
      </c>
      <c r="AP518" s="111"/>
      <c r="AQ518" s="78"/>
      <c r="AR518" s="148" t="str">
        <f t="shared" si="273"/>
        <v/>
      </c>
      <c r="AS518" s="47" t="str">
        <f t="shared" si="300"/>
        <v/>
      </c>
      <c r="AT518" s="48" t="str">
        <f>IF(ISBLANK(AU518),"",VLOOKUP(AS518,OutputOsiris!$A$9:$A$1008,1,FALSE))</f>
        <v/>
      </c>
      <c r="AU518" s="111"/>
      <c r="AV518" s="78"/>
      <c r="AW518" s="148" t="str">
        <f t="shared" si="274"/>
        <v/>
      </c>
      <c r="AX518" s="47" t="str">
        <f t="shared" si="301"/>
        <v/>
      </c>
      <c r="AY518" s="48" t="str">
        <f>IF(ISBLANK(AZ518),"",VLOOKUP(AX518,OutputOsiris!$A$9:$A$1008,1,FALSE))</f>
        <v/>
      </c>
      <c r="AZ518" s="111"/>
      <c r="BA518" s="78"/>
      <c r="BB518" s="148" t="str">
        <f t="shared" si="275"/>
        <v/>
      </c>
      <c r="BC518" s="47" t="str">
        <f t="shared" si="302"/>
        <v/>
      </c>
      <c r="BD518" s="48" t="str">
        <f>IF(ISBLANK(BE518),"",VLOOKUP(BC518,OutputOsiris!$A$9:$A$1008,1,FALSE))</f>
        <v/>
      </c>
      <c r="BE518" s="111"/>
      <c r="BF518" s="78"/>
      <c r="BG518" s="148" t="str">
        <f t="shared" si="276"/>
        <v/>
      </c>
      <c r="BH518" s="47" t="str">
        <f t="shared" si="303"/>
        <v/>
      </c>
      <c r="BI518" s="48" t="str">
        <f>IF(ISBLANK(BJ518),"",VLOOKUP(BH518,OutputOsiris!$A$9:$A$1008,1,FALSE))</f>
        <v/>
      </c>
      <c r="BJ518" s="111"/>
      <c r="BK518" s="78"/>
      <c r="BL518" s="148" t="str">
        <f t="shared" si="277"/>
        <v/>
      </c>
      <c r="BM518" s="47" t="str">
        <f t="shared" si="304"/>
        <v/>
      </c>
      <c r="BN518" s="48" t="str">
        <f>IF(ISBLANK(BO518),"",VLOOKUP(BM518,OutputOsiris!$A$9:$A$1008,1,FALSE))</f>
        <v/>
      </c>
      <c r="BO518" s="111"/>
      <c r="BP518" s="78"/>
      <c r="BQ518" s="148" t="str">
        <f t="shared" si="278"/>
        <v/>
      </c>
      <c r="BR518" s="47" t="str">
        <f t="shared" si="305"/>
        <v/>
      </c>
      <c r="BS518" s="48" t="str">
        <f>IF(ISBLANK(BT518),"",VLOOKUP(BR518,OutputOsiris!$A$9:$A$1008,1,FALSE))</f>
        <v/>
      </c>
      <c r="BT518" s="111"/>
      <c r="BU518" s="78"/>
      <c r="BV518" s="148" t="str">
        <f t="shared" si="279"/>
        <v/>
      </c>
      <c r="BW518" s="47" t="str">
        <f t="shared" si="306"/>
        <v/>
      </c>
      <c r="BX518" s="48" t="str">
        <f>IF(ISBLANK(BY518),"",VLOOKUP(BW518,OutputOsiris!$A$9:$A$1008,1,FALSE))</f>
        <v/>
      </c>
      <c r="BY518" s="111"/>
      <c r="BZ518" s="78"/>
      <c r="CA518" s="148" t="str">
        <f t="shared" si="280"/>
        <v/>
      </c>
    </row>
    <row r="519" spans="1:79" x14ac:dyDescent="0.2">
      <c r="A519" s="47" t="str">
        <f>IF($H$1="Score",IF(OutputOsiris!A519&lt;&gt;"9999999",OutputOsiris!A519,""),"")</f>
        <v/>
      </c>
      <c r="B519" s="76" t="str">
        <f t="shared" si="281"/>
        <v/>
      </c>
      <c r="C519" s="143" t="str">
        <f t="shared" si="282"/>
        <v/>
      </c>
      <c r="D519" s="47" t="str">
        <f>IF($H$1="Cijfer",IF(OutputOsiris!A519&lt;&gt;"9999999",OutputOsiris!A519,""),"")</f>
        <v/>
      </c>
      <c r="E519" s="76" t="str">
        <f t="shared" si="283"/>
        <v/>
      </c>
      <c r="F519" s="143" t="str">
        <f t="shared" si="284"/>
        <v/>
      </c>
      <c r="G519" s="47" t="str">
        <f>IF(ISBLANK(OutputOsiris!B519),"",OutputOsiris!B519)</f>
        <v/>
      </c>
      <c r="H519" s="47">
        <f>IF(AND($AG$7&gt;0,OutputOsiris!$A519&lt;&gt;"9999999"),VLOOKUP(OutputOsiris!A519,$AD$9:$AG$1008,4,FALSE),"")</f>
        <v>0</v>
      </c>
      <c r="I519" s="47">
        <f t="shared" si="285"/>
        <v>0</v>
      </c>
      <c r="J519" s="47">
        <f>IF(AND($AL$7&gt;0,OutputOsiris!$A519&lt;&gt;"9999999"),VLOOKUP(OutputOsiris!A519,$AI$9:$AL$1008,4,FALSE),"")</f>
        <v>0</v>
      </c>
      <c r="K519" s="47">
        <f t="shared" si="286"/>
        <v>0</v>
      </c>
      <c r="L519" s="47" t="str">
        <f>IF(AND($AQ$7&gt;0,OutputOsiris!$A519&lt;&gt;"9999999"),VLOOKUP(OutputOsiris!A519,$AN$9:$AQ$1008,4,FALSE),"")</f>
        <v/>
      </c>
      <c r="M519" s="47" t="str">
        <f t="shared" si="287"/>
        <v/>
      </c>
      <c r="N519" s="47" t="str">
        <f>IF(AND($AV$7&gt;0,OutputOsiris!$A519&lt;&gt;"9999999"),VLOOKUP(OutputOsiris!A519,$AS$9:$AV$1008,4,FALSE),"")</f>
        <v/>
      </c>
      <c r="O519" s="47" t="str">
        <f t="shared" si="288"/>
        <v/>
      </c>
      <c r="P519" s="47" t="str">
        <f>IF(AND($BA$7&gt;0,OutputOsiris!$A519&lt;&gt;"9999999"),VLOOKUP(OutputOsiris!A519,$AX$9:$BA$1008,4,FALSE),"")</f>
        <v/>
      </c>
      <c r="Q519" s="47" t="str">
        <f t="shared" si="289"/>
        <v/>
      </c>
      <c r="R519" s="47" t="str">
        <f>IF(AND($BF$7&gt;0,OutputOsiris!$A519&lt;&gt;"9999999"),VLOOKUP(OutputOsiris!A519,$BC$9:$BF$1008,4,FALSE),"")</f>
        <v/>
      </c>
      <c r="S519" s="47" t="str">
        <f t="shared" si="290"/>
        <v/>
      </c>
      <c r="T519" s="47" t="str">
        <f>IF(AND($BK$7&gt;0,OutputOsiris!$A519&lt;&gt;"9999999"),VLOOKUP(OutputOsiris!A519,$BH$9:$BK$1008,4,FALSE),"")</f>
        <v/>
      </c>
      <c r="U519" s="47" t="str">
        <f t="shared" si="291"/>
        <v/>
      </c>
      <c r="V519" s="47" t="str">
        <f>IF(AND($BP$7&gt;0,OutputOsiris!$A519&lt;&gt;"9999999"),VLOOKUP(OutputOsiris!A519,$BM$9:$BP$1008,4,FALSE),"")</f>
        <v/>
      </c>
      <c r="W519" s="47" t="str">
        <f t="shared" si="292"/>
        <v/>
      </c>
      <c r="X519" s="47" t="str">
        <f>IF(AND($BU$7&gt;0,OutputOsiris!$A519&lt;&gt;"9999999"),VLOOKUP(OutputOsiris!A519,$BR$9:$BU$1008,4,FALSE),"")</f>
        <v/>
      </c>
      <c r="Y519" s="47" t="str">
        <f t="shared" si="293"/>
        <v/>
      </c>
      <c r="Z519" s="47" t="str">
        <f>IF(AND($BZ$7&gt;0,OutputOsiris!$A519&lt;&gt;"9999999"),VLOOKUP(OutputOsiris!A519,$BW$9:$BZ$1008,4,FALSE),"")</f>
        <v/>
      </c>
      <c r="AA519" s="47" t="str">
        <f t="shared" si="294"/>
        <v/>
      </c>
      <c r="AB519" s="47">
        <f t="shared" si="295"/>
        <v>0</v>
      </c>
      <c r="AC519" s="47">
        <f t="shared" si="296"/>
        <v>0</v>
      </c>
      <c r="AD519" s="47" t="str">
        <f t="shared" si="297"/>
        <v/>
      </c>
      <c r="AE519" s="48" t="str">
        <f>IF(ISBLANK(AF519),"",VLOOKUP(AD519,OutputOsiris!$A$9:$A$1008,1,FALSE))</f>
        <v/>
      </c>
      <c r="AF519" s="111"/>
      <c r="AG519" s="78"/>
      <c r="AH519" s="148" t="str">
        <f t="shared" si="271"/>
        <v/>
      </c>
      <c r="AI519" s="47" t="str">
        <f t="shared" si="298"/>
        <v/>
      </c>
      <c r="AJ519" s="48" t="str">
        <f>IF(ISBLANK(AK519),"",VLOOKUP(AI519,OutputOsiris!$A$9:$A$1008,1,FALSE))</f>
        <v/>
      </c>
      <c r="AK519" s="112"/>
      <c r="AL519" s="78"/>
      <c r="AM519" s="148" t="str">
        <f t="shared" si="272"/>
        <v/>
      </c>
      <c r="AN519" s="47" t="str">
        <f t="shared" si="299"/>
        <v/>
      </c>
      <c r="AO519" s="48" t="str">
        <f>IF(ISBLANK(AP519),"",VLOOKUP(AN519,OutputOsiris!$A$9:$A$1008,1,FALSE))</f>
        <v/>
      </c>
      <c r="AP519" s="111"/>
      <c r="AQ519" s="78"/>
      <c r="AR519" s="148" t="str">
        <f t="shared" si="273"/>
        <v/>
      </c>
      <c r="AS519" s="47" t="str">
        <f t="shared" si="300"/>
        <v/>
      </c>
      <c r="AT519" s="48" t="str">
        <f>IF(ISBLANK(AU519),"",VLOOKUP(AS519,OutputOsiris!$A$9:$A$1008,1,FALSE))</f>
        <v/>
      </c>
      <c r="AU519" s="111"/>
      <c r="AV519" s="78"/>
      <c r="AW519" s="148" t="str">
        <f t="shared" si="274"/>
        <v/>
      </c>
      <c r="AX519" s="47" t="str">
        <f t="shared" si="301"/>
        <v/>
      </c>
      <c r="AY519" s="48" t="str">
        <f>IF(ISBLANK(AZ519),"",VLOOKUP(AX519,OutputOsiris!$A$9:$A$1008,1,FALSE))</f>
        <v/>
      </c>
      <c r="AZ519" s="111"/>
      <c r="BA519" s="78"/>
      <c r="BB519" s="148" t="str">
        <f t="shared" si="275"/>
        <v/>
      </c>
      <c r="BC519" s="47" t="str">
        <f t="shared" si="302"/>
        <v/>
      </c>
      <c r="BD519" s="48" t="str">
        <f>IF(ISBLANK(BE519),"",VLOOKUP(BC519,OutputOsiris!$A$9:$A$1008,1,FALSE))</f>
        <v/>
      </c>
      <c r="BE519" s="111"/>
      <c r="BF519" s="78"/>
      <c r="BG519" s="148" t="str">
        <f t="shared" si="276"/>
        <v/>
      </c>
      <c r="BH519" s="47" t="str">
        <f t="shared" si="303"/>
        <v/>
      </c>
      <c r="BI519" s="48" t="str">
        <f>IF(ISBLANK(BJ519),"",VLOOKUP(BH519,OutputOsiris!$A$9:$A$1008,1,FALSE))</f>
        <v/>
      </c>
      <c r="BJ519" s="111"/>
      <c r="BK519" s="78"/>
      <c r="BL519" s="148" t="str">
        <f t="shared" si="277"/>
        <v/>
      </c>
      <c r="BM519" s="47" t="str">
        <f t="shared" si="304"/>
        <v/>
      </c>
      <c r="BN519" s="48" t="str">
        <f>IF(ISBLANK(BO519),"",VLOOKUP(BM519,OutputOsiris!$A$9:$A$1008,1,FALSE))</f>
        <v/>
      </c>
      <c r="BO519" s="111"/>
      <c r="BP519" s="78"/>
      <c r="BQ519" s="148" t="str">
        <f t="shared" si="278"/>
        <v/>
      </c>
      <c r="BR519" s="47" t="str">
        <f t="shared" si="305"/>
        <v/>
      </c>
      <c r="BS519" s="48" t="str">
        <f>IF(ISBLANK(BT519),"",VLOOKUP(BR519,OutputOsiris!$A$9:$A$1008,1,FALSE))</f>
        <v/>
      </c>
      <c r="BT519" s="111"/>
      <c r="BU519" s="78"/>
      <c r="BV519" s="148" t="str">
        <f t="shared" si="279"/>
        <v/>
      </c>
      <c r="BW519" s="47" t="str">
        <f t="shared" si="306"/>
        <v/>
      </c>
      <c r="BX519" s="48" t="str">
        <f>IF(ISBLANK(BY519),"",VLOOKUP(BW519,OutputOsiris!$A$9:$A$1008,1,FALSE))</f>
        <v/>
      </c>
      <c r="BY519" s="111"/>
      <c r="BZ519" s="78"/>
      <c r="CA519" s="148" t="str">
        <f t="shared" si="280"/>
        <v/>
      </c>
    </row>
    <row r="520" spans="1:79" x14ac:dyDescent="0.2">
      <c r="A520" s="47" t="str">
        <f>IF($H$1="Score",IF(OutputOsiris!A520&lt;&gt;"9999999",OutputOsiris!A520,""),"")</f>
        <v/>
      </c>
      <c r="B520" s="76" t="str">
        <f t="shared" si="281"/>
        <v/>
      </c>
      <c r="C520" s="143" t="str">
        <f t="shared" si="282"/>
        <v/>
      </c>
      <c r="D520" s="47" t="str">
        <f>IF($H$1="Cijfer",IF(OutputOsiris!A520&lt;&gt;"9999999",OutputOsiris!A520,""),"")</f>
        <v/>
      </c>
      <c r="E520" s="76" t="str">
        <f t="shared" si="283"/>
        <v/>
      </c>
      <c r="F520" s="143" t="str">
        <f t="shared" si="284"/>
        <v/>
      </c>
      <c r="G520" s="47" t="str">
        <f>IF(ISBLANK(OutputOsiris!B520),"",OutputOsiris!B520)</f>
        <v/>
      </c>
      <c r="H520" s="47">
        <f>IF(AND($AG$7&gt;0,OutputOsiris!$A520&lt;&gt;"9999999"),VLOOKUP(OutputOsiris!A520,$AD$9:$AG$1008,4,FALSE),"")</f>
        <v>0</v>
      </c>
      <c r="I520" s="47">
        <f t="shared" si="285"/>
        <v>0</v>
      </c>
      <c r="J520" s="47">
        <f>IF(AND($AL$7&gt;0,OutputOsiris!$A520&lt;&gt;"9999999"),VLOOKUP(OutputOsiris!A520,$AI$9:$AL$1008,4,FALSE),"")</f>
        <v>0</v>
      </c>
      <c r="K520" s="47">
        <f t="shared" si="286"/>
        <v>0</v>
      </c>
      <c r="L520" s="47" t="str">
        <f>IF(AND($AQ$7&gt;0,OutputOsiris!$A520&lt;&gt;"9999999"),VLOOKUP(OutputOsiris!A520,$AN$9:$AQ$1008,4,FALSE),"")</f>
        <v/>
      </c>
      <c r="M520" s="47" t="str">
        <f t="shared" si="287"/>
        <v/>
      </c>
      <c r="N520" s="47" t="str">
        <f>IF(AND($AV$7&gt;0,OutputOsiris!$A520&lt;&gt;"9999999"),VLOOKUP(OutputOsiris!A520,$AS$9:$AV$1008,4,FALSE),"")</f>
        <v/>
      </c>
      <c r="O520" s="47" t="str">
        <f t="shared" si="288"/>
        <v/>
      </c>
      <c r="P520" s="47" t="str">
        <f>IF(AND($BA$7&gt;0,OutputOsiris!$A520&lt;&gt;"9999999"),VLOOKUP(OutputOsiris!A520,$AX$9:$BA$1008,4,FALSE),"")</f>
        <v/>
      </c>
      <c r="Q520" s="47" t="str">
        <f t="shared" si="289"/>
        <v/>
      </c>
      <c r="R520" s="47" t="str">
        <f>IF(AND($BF$7&gt;0,OutputOsiris!$A520&lt;&gt;"9999999"),VLOOKUP(OutputOsiris!A520,$BC$9:$BF$1008,4,FALSE),"")</f>
        <v/>
      </c>
      <c r="S520" s="47" t="str">
        <f t="shared" si="290"/>
        <v/>
      </c>
      <c r="T520" s="47" t="str">
        <f>IF(AND($BK$7&gt;0,OutputOsiris!$A520&lt;&gt;"9999999"),VLOOKUP(OutputOsiris!A520,$BH$9:$BK$1008,4,FALSE),"")</f>
        <v/>
      </c>
      <c r="U520" s="47" t="str">
        <f t="shared" si="291"/>
        <v/>
      </c>
      <c r="V520" s="47" t="str">
        <f>IF(AND($BP$7&gt;0,OutputOsiris!$A520&lt;&gt;"9999999"),VLOOKUP(OutputOsiris!A520,$BM$9:$BP$1008,4,FALSE),"")</f>
        <v/>
      </c>
      <c r="W520" s="47" t="str">
        <f t="shared" si="292"/>
        <v/>
      </c>
      <c r="X520" s="47" t="str">
        <f>IF(AND($BU$7&gt;0,OutputOsiris!$A520&lt;&gt;"9999999"),VLOOKUP(OutputOsiris!A520,$BR$9:$BU$1008,4,FALSE),"")</f>
        <v/>
      </c>
      <c r="Y520" s="47" t="str">
        <f t="shared" si="293"/>
        <v/>
      </c>
      <c r="Z520" s="47" t="str">
        <f>IF(AND($BZ$7&gt;0,OutputOsiris!$A520&lt;&gt;"9999999"),VLOOKUP(OutputOsiris!A520,$BW$9:$BZ$1008,4,FALSE),"")</f>
        <v/>
      </c>
      <c r="AA520" s="47" t="str">
        <f t="shared" si="294"/>
        <v/>
      </c>
      <c r="AB520" s="47">
        <f t="shared" si="295"/>
        <v>0</v>
      </c>
      <c r="AC520" s="47">
        <f t="shared" si="296"/>
        <v>0</v>
      </c>
      <c r="AD520" s="47" t="str">
        <f t="shared" si="297"/>
        <v/>
      </c>
      <c r="AE520" s="48" t="str">
        <f>IF(ISBLANK(AF520),"",VLOOKUP(AD520,OutputOsiris!$A$9:$A$1008,1,FALSE))</f>
        <v/>
      </c>
      <c r="AF520" s="111"/>
      <c r="AG520" s="78"/>
      <c r="AH520" s="148" t="str">
        <f t="shared" si="271"/>
        <v/>
      </c>
      <c r="AI520" s="47" t="str">
        <f t="shared" si="298"/>
        <v/>
      </c>
      <c r="AJ520" s="48" t="str">
        <f>IF(ISBLANK(AK520),"",VLOOKUP(AI520,OutputOsiris!$A$9:$A$1008,1,FALSE))</f>
        <v/>
      </c>
      <c r="AK520" s="112"/>
      <c r="AL520" s="78"/>
      <c r="AM520" s="148" t="str">
        <f t="shared" si="272"/>
        <v/>
      </c>
      <c r="AN520" s="47" t="str">
        <f t="shared" si="299"/>
        <v/>
      </c>
      <c r="AO520" s="48" t="str">
        <f>IF(ISBLANK(AP520),"",VLOOKUP(AN520,OutputOsiris!$A$9:$A$1008,1,FALSE))</f>
        <v/>
      </c>
      <c r="AP520" s="111"/>
      <c r="AQ520" s="78"/>
      <c r="AR520" s="148" t="str">
        <f t="shared" si="273"/>
        <v/>
      </c>
      <c r="AS520" s="47" t="str">
        <f t="shared" si="300"/>
        <v/>
      </c>
      <c r="AT520" s="48" t="str">
        <f>IF(ISBLANK(AU520),"",VLOOKUP(AS520,OutputOsiris!$A$9:$A$1008,1,FALSE))</f>
        <v/>
      </c>
      <c r="AU520" s="111"/>
      <c r="AV520" s="78"/>
      <c r="AW520" s="148" t="str">
        <f t="shared" si="274"/>
        <v/>
      </c>
      <c r="AX520" s="47" t="str">
        <f t="shared" si="301"/>
        <v/>
      </c>
      <c r="AY520" s="48" t="str">
        <f>IF(ISBLANK(AZ520),"",VLOOKUP(AX520,OutputOsiris!$A$9:$A$1008,1,FALSE))</f>
        <v/>
      </c>
      <c r="AZ520" s="111"/>
      <c r="BA520" s="78"/>
      <c r="BB520" s="148" t="str">
        <f t="shared" si="275"/>
        <v/>
      </c>
      <c r="BC520" s="47" t="str">
        <f t="shared" si="302"/>
        <v/>
      </c>
      <c r="BD520" s="48" t="str">
        <f>IF(ISBLANK(BE520),"",VLOOKUP(BC520,OutputOsiris!$A$9:$A$1008,1,FALSE))</f>
        <v/>
      </c>
      <c r="BE520" s="111"/>
      <c r="BF520" s="78"/>
      <c r="BG520" s="148" t="str">
        <f t="shared" si="276"/>
        <v/>
      </c>
      <c r="BH520" s="47" t="str">
        <f t="shared" si="303"/>
        <v/>
      </c>
      <c r="BI520" s="48" t="str">
        <f>IF(ISBLANK(BJ520),"",VLOOKUP(BH520,OutputOsiris!$A$9:$A$1008,1,FALSE))</f>
        <v/>
      </c>
      <c r="BJ520" s="111"/>
      <c r="BK520" s="78"/>
      <c r="BL520" s="148" t="str">
        <f t="shared" si="277"/>
        <v/>
      </c>
      <c r="BM520" s="47" t="str">
        <f t="shared" si="304"/>
        <v/>
      </c>
      <c r="BN520" s="48" t="str">
        <f>IF(ISBLANK(BO520),"",VLOOKUP(BM520,OutputOsiris!$A$9:$A$1008,1,FALSE))</f>
        <v/>
      </c>
      <c r="BO520" s="111"/>
      <c r="BP520" s="78"/>
      <c r="BQ520" s="148" t="str">
        <f t="shared" si="278"/>
        <v/>
      </c>
      <c r="BR520" s="47" t="str">
        <f t="shared" si="305"/>
        <v/>
      </c>
      <c r="BS520" s="48" t="str">
        <f>IF(ISBLANK(BT520),"",VLOOKUP(BR520,OutputOsiris!$A$9:$A$1008,1,FALSE))</f>
        <v/>
      </c>
      <c r="BT520" s="111"/>
      <c r="BU520" s="78"/>
      <c r="BV520" s="148" t="str">
        <f t="shared" si="279"/>
        <v/>
      </c>
      <c r="BW520" s="47" t="str">
        <f t="shared" si="306"/>
        <v/>
      </c>
      <c r="BX520" s="48" t="str">
        <f>IF(ISBLANK(BY520),"",VLOOKUP(BW520,OutputOsiris!$A$9:$A$1008,1,FALSE))</f>
        <v/>
      </c>
      <c r="BY520" s="111"/>
      <c r="BZ520" s="78"/>
      <c r="CA520" s="148" t="str">
        <f t="shared" si="280"/>
        <v/>
      </c>
    </row>
    <row r="521" spans="1:79" x14ac:dyDescent="0.2">
      <c r="A521" s="47" t="str">
        <f>IF($H$1="Score",IF(OutputOsiris!A521&lt;&gt;"9999999",OutputOsiris!A521,""),"")</f>
        <v/>
      </c>
      <c r="B521" s="76" t="str">
        <f t="shared" si="281"/>
        <v/>
      </c>
      <c r="C521" s="143" t="str">
        <f t="shared" si="282"/>
        <v/>
      </c>
      <c r="D521" s="47" t="str">
        <f>IF($H$1="Cijfer",IF(OutputOsiris!A521&lt;&gt;"9999999",OutputOsiris!A521,""),"")</f>
        <v/>
      </c>
      <c r="E521" s="76" t="str">
        <f t="shared" si="283"/>
        <v/>
      </c>
      <c r="F521" s="143" t="str">
        <f t="shared" si="284"/>
        <v/>
      </c>
      <c r="G521" s="47" t="str">
        <f>IF(ISBLANK(OutputOsiris!B521),"",OutputOsiris!B521)</f>
        <v/>
      </c>
      <c r="H521" s="47">
        <f>IF(AND($AG$7&gt;0,OutputOsiris!$A521&lt;&gt;"9999999"),VLOOKUP(OutputOsiris!A521,$AD$9:$AG$1008,4,FALSE),"")</f>
        <v>0</v>
      </c>
      <c r="I521" s="47">
        <f t="shared" si="285"/>
        <v>0</v>
      </c>
      <c r="J521" s="47">
        <f>IF(AND($AL$7&gt;0,OutputOsiris!$A521&lt;&gt;"9999999"),VLOOKUP(OutputOsiris!A521,$AI$9:$AL$1008,4,FALSE),"")</f>
        <v>0</v>
      </c>
      <c r="K521" s="47">
        <f t="shared" si="286"/>
        <v>0</v>
      </c>
      <c r="L521" s="47" t="str">
        <f>IF(AND($AQ$7&gt;0,OutputOsiris!$A521&lt;&gt;"9999999"),VLOOKUP(OutputOsiris!A521,$AN$9:$AQ$1008,4,FALSE),"")</f>
        <v/>
      </c>
      <c r="M521" s="47" t="str">
        <f t="shared" si="287"/>
        <v/>
      </c>
      <c r="N521" s="47" t="str">
        <f>IF(AND($AV$7&gt;0,OutputOsiris!$A521&lt;&gt;"9999999"),VLOOKUP(OutputOsiris!A521,$AS$9:$AV$1008,4,FALSE),"")</f>
        <v/>
      </c>
      <c r="O521" s="47" t="str">
        <f t="shared" si="288"/>
        <v/>
      </c>
      <c r="P521" s="47" t="str">
        <f>IF(AND($BA$7&gt;0,OutputOsiris!$A521&lt;&gt;"9999999"),VLOOKUP(OutputOsiris!A521,$AX$9:$BA$1008,4,FALSE),"")</f>
        <v/>
      </c>
      <c r="Q521" s="47" t="str">
        <f t="shared" si="289"/>
        <v/>
      </c>
      <c r="R521" s="47" t="str">
        <f>IF(AND($BF$7&gt;0,OutputOsiris!$A521&lt;&gt;"9999999"),VLOOKUP(OutputOsiris!A521,$BC$9:$BF$1008,4,FALSE),"")</f>
        <v/>
      </c>
      <c r="S521" s="47" t="str">
        <f t="shared" si="290"/>
        <v/>
      </c>
      <c r="T521" s="47" t="str">
        <f>IF(AND($BK$7&gt;0,OutputOsiris!$A521&lt;&gt;"9999999"),VLOOKUP(OutputOsiris!A521,$BH$9:$BK$1008,4,FALSE),"")</f>
        <v/>
      </c>
      <c r="U521" s="47" t="str">
        <f t="shared" si="291"/>
        <v/>
      </c>
      <c r="V521" s="47" t="str">
        <f>IF(AND($BP$7&gt;0,OutputOsiris!$A521&lt;&gt;"9999999"),VLOOKUP(OutputOsiris!A521,$BM$9:$BP$1008,4,FALSE),"")</f>
        <v/>
      </c>
      <c r="W521" s="47" t="str">
        <f t="shared" si="292"/>
        <v/>
      </c>
      <c r="X521" s="47" t="str">
        <f>IF(AND($BU$7&gt;0,OutputOsiris!$A521&lt;&gt;"9999999"),VLOOKUP(OutputOsiris!A521,$BR$9:$BU$1008,4,FALSE),"")</f>
        <v/>
      </c>
      <c r="Y521" s="47" t="str">
        <f t="shared" si="293"/>
        <v/>
      </c>
      <c r="Z521" s="47" t="str">
        <f>IF(AND($BZ$7&gt;0,OutputOsiris!$A521&lt;&gt;"9999999"),VLOOKUP(OutputOsiris!A521,$BW$9:$BZ$1008,4,FALSE),"")</f>
        <v/>
      </c>
      <c r="AA521" s="47" t="str">
        <f t="shared" si="294"/>
        <v/>
      </c>
      <c r="AB521" s="47">
        <f t="shared" si="295"/>
        <v>0</v>
      </c>
      <c r="AC521" s="47">
        <f t="shared" si="296"/>
        <v>0</v>
      </c>
      <c r="AD521" s="47" t="str">
        <f t="shared" si="297"/>
        <v/>
      </c>
      <c r="AE521" s="48" t="str">
        <f>IF(ISBLANK(AF521),"",VLOOKUP(AD521,OutputOsiris!$A$9:$A$1008,1,FALSE))</f>
        <v/>
      </c>
      <c r="AF521" s="111"/>
      <c r="AG521" s="78"/>
      <c r="AH521" s="148" t="str">
        <f t="shared" ref="AH521:AH584" si="307">IF(ISBLANK(AF521),"",IF(ISERROR(AE521),"M",""))</f>
        <v/>
      </c>
      <c r="AI521" s="47" t="str">
        <f t="shared" si="298"/>
        <v/>
      </c>
      <c r="AJ521" s="48" t="str">
        <f>IF(ISBLANK(AK521),"",VLOOKUP(AI521,OutputOsiris!$A$9:$A$1008,1,FALSE))</f>
        <v/>
      </c>
      <c r="AK521" s="112"/>
      <c r="AL521" s="78"/>
      <c r="AM521" s="148" t="str">
        <f t="shared" ref="AM521:AM584" si="308">IF(ISBLANK(AK521),"",IF(ISERROR(AJ521),"M",""))</f>
        <v/>
      </c>
      <c r="AN521" s="47" t="str">
        <f t="shared" si="299"/>
        <v/>
      </c>
      <c r="AO521" s="48" t="str">
        <f>IF(ISBLANK(AP521),"",VLOOKUP(AN521,OutputOsiris!$A$9:$A$1008,1,FALSE))</f>
        <v/>
      </c>
      <c r="AP521" s="111"/>
      <c r="AQ521" s="78"/>
      <c r="AR521" s="148" t="str">
        <f t="shared" ref="AR521:AR584" si="309">IF(ISBLANK(AP521),"",IF(ISERROR(AO521),"M",""))</f>
        <v/>
      </c>
      <c r="AS521" s="47" t="str">
        <f t="shared" si="300"/>
        <v/>
      </c>
      <c r="AT521" s="48" t="str">
        <f>IF(ISBLANK(AU521),"",VLOOKUP(AS521,OutputOsiris!$A$9:$A$1008,1,FALSE))</f>
        <v/>
      </c>
      <c r="AU521" s="111"/>
      <c r="AV521" s="78"/>
      <c r="AW521" s="148" t="str">
        <f t="shared" ref="AW521:AW584" si="310">IF(ISBLANK(AU521),"",IF(ISERROR(AT521),"M",""))</f>
        <v/>
      </c>
      <c r="AX521" s="47" t="str">
        <f t="shared" si="301"/>
        <v/>
      </c>
      <c r="AY521" s="48" t="str">
        <f>IF(ISBLANK(AZ521),"",VLOOKUP(AX521,OutputOsiris!$A$9:$A$1008,1,FALSE))</f>
        <v/>
      </c>
      <c r="AZ521" s="111"/>
      <c r="BA521" s="78"/>
      <c r="BB521" s="148" t="str">
        <f t="shared" ref="BB521:BB584" si="311">IF(ISBLANK(AZ521),"",IF(ISERROR(AY521),"M",""))</f>
        <v/>
      </c>
      <c r="BC521" s="47" t="str">
        <f t="shared" si="302"/>
        <v/>
      </c>
      <c r="BD521" s="48" t="str">
        <f>IF(ISBLANK(BE521),"",VLOOKUP(BC521,OutputOsiris!$A$9:$A$1008,1,FALSE))</f>
        <v/>
      </c>
      <c r="BE521" s="111"/>
      <c r="BF521" s="78"/>
      <c r="BG521" s="148" t="str">
        <f t="shared" ref="BG521:BG584" si="312">IF(ISBLANK(BE521),"",IF(ISERROR(BD521),"M",""))</f>
        <v/>
      </c>
      <c r="BH521" s="47" t="str">
        <f t="shared" si="303"/>
        <v/>
      </c>
      <c r="BI521" s="48" t="str">
        <f>IF(ISBLANK(BJ521),"",VLOOKUP(BH521,OutputOsiris!$A$9:$A$1008,1,FALSE))</f>
        <v/>
      </c>
      <c r="BJ521" s="111"/>
      <c r="BK521" s="78"/>
      <c r="BL521" s="148" t="str">
        <f t="shared" ref="BL521:BL584" si="313">IF(ISBLANK(BJ521),"",IF(ISERROR(BI521),"M",""))</f>
        <v/>
      </c>
      <c r="BM521" s="47" t="str">
        <f t="shared" si="304"/>
        <v/>
      </c>
      <c r="BN521" s="48" t="str">
        <f>IF(ISBLANK(BO521),"",VLOOKUP(BM521,OutputOsiris!$A$9:$A$1008,1,FALSE))</f>
        <v/>
      </c>
      <c r="BO521" s="111"/>
      <c r="BP521" s="78"/>
      <c r="BQ521" s="148" t="str">
        <f t="shared" ref="BQ521:BQ584" si="314">IF(ISBLANK(BO521),"",IF(ISERROR(BN521),"M",""))</f>
        <v/>
      </c>
      <c r="BR521" s="47" t="str">
        <f t="shared" si="305"/>
        <v/>
      </c>
      <c r="BS521" s="48" t="str">
        <f>IF(ISBLANK(BT521),"",VLOOKUP(BR521,OutputOsiris!$A$9:$A$1008,1,FALSE))</f>
        <v/>
      </c>
      <c r="BT521" s="111"/>
      <c r="BU521" s="78"/>
      <c r="BV521" s="148" t="str">
        <f t="shared" ref="BV521:BV584" si="315">IF(ISBLANK(BT521),"",IF(ISERROR(BS521),"M",""))</f>
        <v/>
      </c>
      <c r="BW521" s="47" t="str">
        <f t="shared" si="306"/>
        <v/>
      </c>
      <c r="BX521" s="48" t="str">
        <f>IF(ISBLANK(BY521),"",VLOOKUP(BW521,OutputOsiris!$A$9:$A$1008,1,FALSE))</f>
        <v/>
      </c>
      <c r="BY521" s="111"/>
      <c r="BZ521" s="78"/>
      <c r="CA521" s="148" t="str">
        <f t="shared" ref="CA521:CA584" si="316">IF(ISBLANK(BY521),"",IF(ISERROR(BX521),"M",""))</f>
        <v/>
      </c>
    </row>
    <row r="522" spans="1:79" x14ac:dyDescent="0.2">
      <c r="A522" s="47" t="str">
        <f>IF($H$1="Score",IF(OutputOsiris!A522&lt;&gt;"9999999",OutputOsiris!A522,""),"")</f>
        <v/>
      </c>
      <c r="B522" s="76" t="str">
        <f t="shared" ref="B522:B585" si="317">IF($H$1="Score",IF(A522="","",IF(ISERROR(AB522),"MISSING",AB522)),"")</f>
        <v/>
      </c>
      <c r="C522" s="143" t="str">
        <f t="shared" ref="C522:C585" si="318">IF(ISNUMBER(B522),IF(OR(ISERROR(H522),ISERROR(J522),ISERROR(L522),ISERROR(N522),ISERROR(P522),ISERROR(R522),ISERROR(T522),ISERROR(V522),ISERROR(X522),ISERROR(Z522)),"M",""),"")</f>
        <v/>
      </c>
      <c r="D522" s="47" t="str">
        <f>IF($H$1="Cijfer",IF(OutputOsiris!A522&lt;&gt;"9999999",OutputOsiris!A522,""),"")</f>
        <v/>
      </c>
      <c r="E522" s="76" t="str">
        <f t="shared" ref="E522:E585" si="319">IF($H$1="Cijfer",IF(D522="","",IF(ISERROR(AC522),"MISSING",IF(OR(AND(I522&gt;0,I522&lt;$E$6),AND(K522&gt;0,K522&lt;$E$6),AND(M522&gt;0,M522&lt;$E$6),AND(O522&gt;0,O522&lt;$E$6),AND(Q522&gt;0,Q522&lt;$E$6),AND(S522&gt;0,S522&lt;$E$6),AND(U522&gt;0,U522&lt;$E$6),AND(W522&gt;0,W522&lt;$E$6),AND(Y522&gt;0,Y522&lt;$E$6),AND(AA522&gt;0,AA522&lt;$E$6),AND(O522&gt;0,O522&lt;$E$6)),"!",AC522))),"")</f>
        <v/>
      </c>
      <c r="F522" s="143" t="str">
        <f t="shared" ref="F522:F585" si="320">IF(ISNUMBER(E522),IF(OR(ISERROR(H522),ISERROR(J522),ISERROR(L522),ISERROR(N522),ISERROR(P522),ISERROR(R522),ISERROR(T522),ISERROR(V522),ISERROR(X522),ISERROR(Z522)),"M",""),"")</f>
        <v/>
      </c>
      <c r="G522" s="47" t="str">
        <f>IF(ISBLANK(OutputOsiris!B522),"",OutputOsiris!B522)</f>
        <v/>
      </c>
      <c r="H522" s="47">
        <f>IF(AND($AG$7&gt;0,OutputOsiris!$A522&lt;&gt;"9999999"),VLOOKUP(OutputOsiris!A522,$AD$9:$AG$1008,4,FALSE),"")</f>
        <v>0</v>
      </c>
      <c r="I522" s="47">
        <f t="shared" ref="I522:I585" si="321">IF(AND(ISERROR(H522),H$7="N"),0,H522)</f>
        <v>0</v>
      </c>
      <c r="J522" s="47">
        <f>IF(AND($AL$7&gt;0,OutputOsiris!$A522&lt;&gt;"9999999"),VLOOKUP(OutputOsiris!A522,$AI$9:$AL$1008,4,FALSE),"")</f>
        <v>0</v>
      </c>
      <c r="K522" s="47">
        <f t="shared" ref="K522:K585" si="322">IF(AND(ISERROR(J522),J$7="N"),0,J522)</f>
        <v>0</v>
      </c>
      <c r="L522" s="47" t="str">
        <f>IF(AND($AQ$7&gt;0,OutputOsiris!$A522&lt;&gt;"9999999"),VLOOKUP(OutputOsiris!A522,$AN$9:$AQ$1008,4,FALSE),"")</f>
        <v/>
      </c>
      <c r="M522" s="47" t="str">
        <f t="shared" ref="M522:M585" si="323">IF(AND(ISERROR(L522),L$7="N"),0,L522)</f>
        <v/>
      </c>
      <c r="N522" s="47" t="str">
        <f>IF(AND($AV$7&gt;0,OutputOsiris!$A522&lt;&gt;"9999999"),VLOOKUP(OutputOsiris!A522,$AS$9:$AV$1008,4,FALSE),"")</f>
        <v/>
      </c>
      <c r="O522" s="47" t="str">
        <f t="shared" ref="O522:O585" si="324">IF(AND(ISERROR(N522),N$7="N"),0,N522)</f>
        <v/>
      </c>
      <c r="P522" s="47" t="str">
        <f>IF(AND($BA$7&gt;0,OutputOsiris!$A522&lt;&gt;"9999999"),VLOOKUP(OutputOsiris!A522,$AX$9:$BA$1008,4,FALSE),"")</f>
        <v/>
      </c>
      <c r="Q522" s="47" t="str">
        <f t="shared" ref="Q522:Q585" si="325">IF(AND(ISERROR(P522),P$7="N"),0,P522)</f>
        <v/>
      </c>
      <c r="R522" s="47" t="str">
        <f>IF(AND($BF$7&gt;0,OutputOsiris!$A522&lt;&gt;"9999999"),VLOOKUP(OutputOsiris!A522,$BC$9:$BF$1008,4,FALSE),"")</f>
        <v/>
      </c>
      <c r="S522" s="47" t="str">
        <f t="shared" ref="S522:S585" si="326">IF(AND(ISERROR(R522),R$7="N"),0,R522)</f>
        <v/>
      </c>
      <c r="T522" s="47" t="str">
        <f>IF(AND($BK$7&gt;0,OutputOsiris!$A522&lt;&gt;"9999999"),VLOOKUP(OutputOsiris!A522,$BH$9:$BK$1008,4,FALSE),"")</f>
        <v/>
      </c>
      <c r="U522" s="47" t="str">
        <f t="shared" ref="U522:U585" si="327">IF(AND(ISERROR(T522),T$7="N"),0,T522)</f>
        <v/>
      </c>
      <c r="V522" s="47" t="str">
        <f>IF(AND($BP$7&gt;0,OutputOsiris!$A522&lt;&gt;"9999999"),VLOOKUP(OutputOsiris!A522,$BM$9:$BP$1008,4,FALSE),"")</f>
        <v/>
      </c>
      <c r="W522" s="47" t="str">
        <f t="shared" ref="W522:W585" si="328">IF(AND(ISERROR(V522),V$7="N"),0,V522)</f>
        <v/>
      </c>
      <c r="X522" s="47" t="str">
        <f>IF(AND($BU$7&gt;0,OutputOsiris!$A522&lt;&gt;"9999999"),VLOOKUP(OutputOsiris!A522,$BR$9:$BU$1008,4,FALSE),"")</f>
        <v/>
      </c>
      <c r="Y522" s="47" t="str">
        <f t="shared" ref="Y522:Y585" si="329">IF(AND(ISERROR(X522),X$7="N"),0,X522)</f>
        <v/>
      </c>
      <c r="Z522" s="47" t="str">
        <f>IF(AND($BZ$7&gt;0,OutputOsiris!$A522&lt;&gt;"9999999"),VLOOKUP(OutputOsiris!A522,$BW$9:$BZ$1008,4,FALSE),"")</f>
        <v/>
      </c>
      <c r="AA522" s="47" t="str">
        <f t="shared" ref="AA522:AA585" si="330">IF(AND(ISERROR(Z522),Z$7="N"),0,Z522)</f>
        <v/>
      </c>
      <c r="AB522" s="47">
        <f t="shared" ref="AB522:AB585" si="331">IF(I522="",0,I522*$AG$7)+IF(K522="",0,K522*$AL$7)+IF(M522="",0,M522*$AQ$7)+IF(O522="",0,O522*$AV$7)+IF(Q522="",0,Q522*$BA$7)+IF(S522="",0,S522*$BF$7)+IF(U522="",0,U522*$BK$7)+IF(W522="",0,W522*$BP$7)+IF(Y522="",0,Y522*$BU$7)+IF(AA522="",0,AA522*$BZ$7)</f>
        <v>0</v>
      </c>
      <c r="AC522" s="47">
        <f t="shared" ref="AC522:AC585" si="332">AB522/SUM($AG$7,$AL$7,$AQ$7,$AV$7,$BA$7,$BF$7,$BK$7,$BP$7,$BU$7,$BZ$7)</f>
        <v>0</v>
      </c>
      <c r="AD522" s="47" t="str">
        <f t="shared" ref="AD522:AD585" si="333">TEXT(RIGHT(TRIM(AF522),7),"0000000")</f>
        <v/>
      </c>
      <c r="AE522" s="48" t="str">
        <f>IF(ISBLANK(AF522),"",VLOOKUP(AD522,OutputOsiris!$A$9:$A$1008,1,FALSE))</f>
        <v/>
      </c>
      <c r="AF522" s="111"/>
      <c r="AG522" s="78"/>
      <c r="AH522" s="148" t="str">
        <f t="shared" si="307"/>
        <v/>
      </c>
      <c r="AI522" s="47" t="str">
        <f t="shared" ref="AI522:AI585" si="334">TEXT(RIGHT(TRIM(AK522),7),"0000000")</f>
        <v/>
      </c>
      <c r="AJ522" s="48" t="str">
        <f>IF(ISBLANK(AK522),"",VLOOKUP(AI522,OutputOsiris!$A$9:$A$1008,1,FALSE))</f>
        <v/>
      </c>
      <c r="AK522" s="112"/>
      <c r="AL522" s="78"/>
      <c r="AM522" s="148" t="str">
        <f t="shared" si="308"/>
        <v/>
      </c>
      <c r="AN522" s="47" t="str">
        <f t="shared" ref="AN522:AN585" si="335">TEXT(RIGHT(TRIM(AP522),7),"0000000")</f>
        <v/>
      </c>
      <c r="AO522" s="48" t="str">
        <f>IF(ISBLANK(AP522),"",VLOOKUP(AN522,OutputOsiris!$A$9:$A$1008,1,FALSE))</f>
        <v/>
      </c>
      <c r="AP522" s="111"/>
      <c r="AQ522" s="78"/>
      <c r="AR522" s="148" t="str">
        <f t="shared" si="309"/>
        <v/>
      </c>
      <c r="AS522" s="47" t="str">
        <f t="shared" ref="AS522:AS585" si="336">TEXT(RIGHT(TRIM(AU522),7),"0000000")</f>
        <v/>
      </c>
      <c r="AT522" s="48" t="str">
        <f>IF(ISBLANK(AU522),"",VLOOKUP(AS522,OutputOsiris!$A$9:$A$1008,1,FALSE))</f>
        <v/>
      </c>
      <c r="AU522" s="111"/>
      <c r="AV522" s="78"/>
      <c r="AW522" s="148" t="str">
        <f t="shared" si="310"/>
        <v/>
      </c>
      <c r="AX522" s="47" t="str">
        <f t="shared" ref="AX522:AX585" si="337">TEXT(RIGHT(TRIM(AZ522),7),"0000000")</f>
        <v/>
      </c>
      <c r="AY522" s="48" t="str">
        <f>IF(ISBLANK(AZ522),"",VLOOKUP(AX522,OutputOsiris!$A$9:$A$1008,1,FALSE))</f>
        <v/>
      </c>
      <c r="AZ522" s="111"/>
      <c r="BA522" s="78"/>
      <c r="BB522" s="148" t="str">
        <f t="shared" si="311"/>
        <v/>
      </c>
      <c r="BC522" s="47" t="str">
        <f t="shared" ref="BC522:BC585" si="338">TEXT(RIGHT(TRIM(BE522),7),"0000000")</f>
        <v/>
      </c>
      <c r="BD522" s="48" t="str">
        <f>IF(ISBLANK(BE522),"",VLOOKUP(BC522,OutputOsiris!$A$9:$A$1008,1,FALSE))</f>
        <v/>
      </c>
      <c r="BE522" s="111"/>
      <c r="BF522" s="78"/>
      <c r="BG522" s="148" t="str">
        <f t="shared" si="312"/>
        <v/>
      </c>
      <c r="BH522" s="47" t="str">
        <f t="shared" ref="BH522:BH585" si="339">TEXT(RIGHT(TRIM(BJ522),7),"0000000")</f>
        <v/>
      </c>
      <c r="BI522" s="48" t="str">
        <f>IF(ISBLANK(BJ522),"",VLOOKUP(BH522,OutputOsiris!$A$9:$A$1008,1,FALSE))</f>
        <v/>
      </c>
      <c r="BJ522" s="111"/>
      <c r="BK522" s="78"/>
      <c r="BL522" s="148" t="str">
        <f t="shared" si="313"/>
        <v/>
      </c>
      <c r="BM522" s="47" t="str">
        <f t="shared" ref="BM522:BM585" si="340">TEXT(RIGHT(TRIM(BO522),7),"0000000")</f>
        <v/>
      </c>
      <c r="BN522" s="48" t="str">
        <f>IF(ISBLANK(BO522),"",VLOOKUP(BM522,OutputOsiris!$A$9:$A$1008,1,FALSE))</f>
        <v/>
      </c>
      <c r="BO522" s="111"/>
      <c r="BP522" s="78"/>
      <c r="BQ522" s="148" t="str">
        <f t="shared" si="314"/>
        <v/>
      </c>
      <c r="BR522" s="47" t="str">
        <f t="shared" ref="BR522:BR585" si="341">TEXT(RIGHT(TRIM(BT522),7),"0000000")</f>
        <v/>
      </c>
      <c r="BS522" s="48" t="str">
        <f>IF(ISBLANK(BT522),"",VLOOKUP(BR522,OutputOsiris!$A$9:$A$1008,1,FALSE))</f>
        <v/>
      </c>
      <c r="BT522" s="111"/>
      <c r="BU522" s="78"/>
      <c r="BV522" s="148" t="str">
        <f t="shared" si="315"/>
        <v/>
      </c>
      <c r="BW522" s="47" t="str">
        <f t="shared" ref="BW522:BW585" si="342">TEXT(RIGHT(TRIM(BY522),7),"0000000")</f>
        <v/>
      </c>
      <c r="BX522" s="48" t="str">
        <f>IF(ISBLANK(BY522),"",VLOOKUP(BW522,OutputOsiris!$A$9:$A$1008,1,FALSE))</f>
        <v/>
      </c>
      <c r="BY522" s="111"/>
      <c r="BZ522" s="78"/>
      <c r="CA522" s="148" t="str">
        <f t="shared" si="316"/>
        <v/>
      </c>
    </row>
    <row r="523" spans="1:79" x14ac:dyDescent="0.2">
      <c r="A523" s="47" t="str">
        <f>IF($H$1="Score",IF(OutputOsiris!A523&lt;&gt;"9999999",OutputOsiris!A523,""),"")</f>
        <v/>
      </c>
      <c r="B523" s="76" t="str">
        <f t="shared" si="317"/>
        <v/>
      </c>
      <c r="C523" s="143" t="str">
        <f t="shared" si="318"/>
        <v/>
      </c>
      <c r="D523" s="47" t="str">
        <f>IF($H$1="Cijfer",IF(OutputOsiris!A523&lt;&gt;"9999999",OutputOsiris!A523,""),"")</f>
        <v/>
      </c>
      <c r="E523" s="76" t="str">
        <f t="shared" si="319"/>
        <v/>
      </c>
      <c r="F523" s="143" t="str">
        <f t="shared" si="320"/>
        <v/>
      </c>
      <c r="G523" s="47" t="str">
        <f>IF(ISBLANK(OutputOsiris!B523),"",OutputOsiris!B523)</f>
        <v/>
      </c>
      <c r="H523" s="47">
        <f>IF(AND($AG$7&gt;0,OutputOsiris!$A523&lt;&gt;"9999999"),VLOOKUP(OutputOsiris!A523,$AD$9:$AG$1008,4,FALSE),"")</f>
        <v>0</v>
      </c>
      <c r="I523" s="47">
        <f t="shared" si="321"/>
        <v>0</v>
      </c>
      <c r="J523" s="47">
        <f>IF(AND($AL$7&gt;0,OutputOsiris!$A523&lt;&gt;"9999999"),VLOOKUP(OutputOsiris!A523,$AI$9:$AL$1008,4,FALSE),"")</f>
        <v>0</v>
      </c>
      <c r="K523" s="47">
        <f t="shared" si="322"/>
        <v>0</v>
      </c>
      <c r="L523" s="47" t="str">
        <f>IF(AND($AQ$7&gt;0,OutputOsiris!$A523&lt;&gt;"9999999"),VLOOKUP(OutputOsiris!A523,$AN$9:$AQ$1008,4,FALSE),"")</f>
        <v/>
      </c>
      <c r="M523" s="47" t="str">
        <f t="shared" si="323"/>
        <v/>
      </c>
      <c r="N523" s="47" t="str">
        <f>IF(AND($AV$7&gt;0,OutputOsiris!$A523&lt;&gt;"9999999"),VLOOKUP(OutputOsiris!A523,$AS$9:$AV$1008,4,FALSE),"")</f>
        <v/>
      </c>
      <c r="O523" s="47" t="str">
        <f t="shared" si="324"/>
        <v/>
      </c>
      <c r="P523" s="47" t="str">
        <f>IF(AND($BA$7&gt;0,OutputOsiris!$A523&lt;&gt;"9999999"),VLOOKUP(OutputOsiris!A523,$AX$9:$BA$1008,4,FALSE),"")</f>
        <v/>
      </c>
      <c r="Q523" s="47" t="str">
        <f t="shared" si="325"/>
        <v/>
      </c>
      <c r="R523" s="47" t="str">
        <f>IF(AND($BF$7&gt;0,OutputOsiris!$A523&lt;&gt;"9999999"),VLOOKUP(OutputOsiris!A523,$BC$9:$BF$1008,4,FALSE),"")</f>
        <v/>
      </c>
      <c r="S523" s="47" t="str">
        <f t="shared" si="326"/>
        <v/>
      </c>
      <c r="T523" s="47" t="str">
        <f>IF(AND($BK$7&gt;0,OutputOsiris!$A523&lt;&gt;"9999999"),VLOOKUP(OutputOsiris!A523,$BH$9:$BK$1008,4,FALSE),"")</f>
        <v/>
      </c>
      <c r="U523" s="47" t="str">
        <f t="shared" si="327"/>
        <v/>
      </c>
      <c r="V523" s="47" t="str">
        <f>IF(AND($BP$7&gt;0,OutputOsiris!$A523&lt;&gt;"9999999"),VLOOKUP(OutputOsiris!A523,$BM$9:$BP$1008,4,FALSE),"")</f>
        <v/>
      </c>
      <c r="W523" s="47" t="str">
        <f t="shared" si="328"/>
        <v/>
      </c>
      <c r="X523" s="47" t="str">
        <f>IF(AND($BU$7&gt;0,OutputOsiris!$A523&lt;&gt;"9999999"),VLOOKUP(OutputOsiris!A523,$BR$9:$BU$1008,4,FALSE),"")</f>
        <v/>
      </c>
      <c r="Y523" s="47" t="str">
        <f t="shared" si="329"/>
        <v/>
      </c>
      <c r="Z523" s="47" t="str">
        <f>IF(AND($BZ$7&gt;0,OutputOsiris!$A523&lt;&gt;"9999999"),VLOOKUP(OutputOsiris!A523,$BW$9:$BZ$1008,4,FALSE),"")</f>
        <v/>
      </c>
      <c r="AA523" s="47" t="str">
        <f t="shared" si="330"/>
        <v/>
      </c>
      <c r="AB523" s="47">
        <f t="shared" si="331"/>
        <v>0</v>
      </c>
      <c r="AC523" s="47">
        <f t="shared" si="332"/>
        <v>0</v>
      </c>
      <c r="AD523" s="47" t="str">
        <f t="shared" si="333"/>
        <v/>
      </c>
      <c r="AE523" s="48" t="str">
        <f>IF(ISBLANK(AF523),"",VLOOKUP(AD523,OutputOsiris!$A$9:$A$1008,1,FALSE))</f>
        <v/>
      </c>
      <c r="AF523" s="111"/>
      <c r="AG523" s="78"/>
      <c r="AH523" s="148" t="str">
        <f t="shared" si="307"/>
        <v/>
      </c>
      <c r="AI523" s="47" t="str">
        <f t="shared" si="334"/>
        <v/>
      </c>
      <c r="AJ523" s="48" t="str">
        <f>IF(ISBLANK(AK523),"",VLOOKUP(AI523,OutputOsiris!$A$9:$A$1008,1,FALSE))</f>
        <v/>
      </c>
      <c r="AK523" s="112"/>
      <c r="AL523" s="78"/>
      <c r="AM523" s="148" t="str">
        <f t="shared" si="308"/>
        <v/>
      </c>
      <c r="AN523" s="47" t="str">
        <f t="shared" si="335"/>
        <v/>
      </c>
      <c r="AO523" s="48" t="str">
        <f>IF(ISBLANK(AP523),"",VLOOKUP(AN523,OutputOsiris!$A$9:$A$1008,1,FALSE))</f>
        <v/>
      </c>
      <c r="AP523" s="111"/>
      <c r="AQ523" s="78"/>
      <c r="AR523" s="148" t="str">
        <f t="shared" si="309"/>
        <v/>
      </c>
      <c r="AS523" s="47" t="str">
        <f t="shared" si="336"/>
        <v/>
      </c>
      <c r="AT523" s="48" t="str">
        <f>IF(ISBLANK(AU523),"",VLOOKUP(AS523,OutputOsiris!$A$9:$A$1008,1,FALSE))</f>
        <v/>
      </c>
      <c r="AU523" s="111"/>
      <c r="AV523" s="78"/>
      <c r="AW523" s="148" t="str">
        <f t="shared" si="310"/>
        <v/>
      </c>
      <c r="AX523" s="47" t="str">
        <f t="shared" si="337"/>
        <v/>
      </c>
      <c r="AY523" s="48" t="str">
        <f>IF(ISBLANK(AZ523),"",VLOOKUP(AX523,OutputOsiris!$A$9:$A$1008,1,FALSE))</f>
        <v/>
      </c>
      <c r="AZ523" s="111"/>
      <c r="BA523" s="78"/>
      <c r="BB523" s="148" t="str">
        <f t="shared" si="311"/>
        <v/>
      </c>
      <c r="BC523" s="47" t="str">
        <f t="shared" si="338"/>
        <v/>
      </c>
      <c r="BD523" s="48" t="str">
        <f>IF(ISBLANK(BE523),"",VLOOKUP(BC523,OutputOsiris!$A$9:$A$1008,1,FALSE))</f>
        <v/>
      </c>
      <c r="BE523" s="111"/>
      <c r="BF523" s="78"/>
      <c r="BG523" s="148" t="str">
        <f t="shared" si="312"/>
        <v/>
      </c>
      <c r="BH523" s="47" t="str">
        <f t="shared" si="339"/>
        <v/>
      </c>
      <c r="BI523" s="48" t="str">
        <f>IF(ISBLANK(BJ523),"",VLOOKUP(BH523,OutputOsiris!$A$9:$A$1008,1,FALSE))</f>
        <v/>
      </c>
      <c r="BJ523" s="111"/>
      <c r="BK523" s="78"/>
      <c r="BL523" s="148" t="str">
        <f t="shared" si="313"/>
        <v/>
      </c>
      <c r="BM523" s="47" t="str">
        <f t="shared" si="340"/>
        <v/>
      </c>
      <c r="BN523" s="48" t="str">
        <f>IF(ISBLANK(BO523),"",VLOOKUP(BM523,OutputOsiris!$A$9:$A$1008,1,FALSE))</f>
        <v/>
      </c>
      <c r="BO523" s="111"/>
      <c r="BP523" s="78"/>
      <c r="BQ523" s="148" t="str">
        <f t="shared" si="314"/>
        <v/>
      </c>
      <c r="BR523" s="47" t="str">
        <f t="shared" si="341"/>
        <v/>
      </c>
      <c r="BS523" s="48" t="str">
        <f>IF(ISBLANK(BT523),"",VLOOKUP(BR523,OutputOsiris!$A$9:$A$1008,1,FALSE))</f>
        <v/>
      </c>
      <c r="BT523" s="111"/>
      <c r="BU523" s="78"/>
      <c r="BV523" s="148" t="str">
        <f t="shared" si="315"/>
        <v/>
      </c>
      <c r="BW523" s="47" t="str">
        <f t="shared" si="342"/>
        <v/>
      </c>
      <c r="BX523" s="48" t="str">
        <f>IF(ISBLANK(BY523),"",VLOOKUP(BW523,OutputOsiris!$A$9:$A$1008,1,FALSE))</f>
        <v/>
      </c>
      <c r="BY523" s="111"/>
      <c r="BZ523" s="78"/>
      <c r="CA523" s="148" t="str">
        <f t="shared" si="316"/>
        <v/>
      </c>
    </row>
    <row r="524" spans="1:79" x14ac:dyDescent="0.2">
      <c r="A524" s="47" t="str">
        <f>IF($H$1="Score",IF(OutputOsiris!A524&lt;&gt;"9999999",OutputOsiris!A524,""),"")</f>
        <v/>
      </c>
      <c r="B524" s="76" t="str">
        <f t="shared" si="317"/>
        <v/>
      </c>
      <c r="C524" s="143" t="str">
        <f t="shared" si="318"/>
        <v/>
      </c>
      <c r="D524" s="47" t="str">
        <f>IF($H$1="Cijfer",IF(OutputOsiris!A524&lt;&gt;"9999999",OutputOsiris!A524,""),"")</f>
        <v/>
      </c>
      <c r="E524" s="76" t="str">
        <f t="shared" si="319"/>
        <v/>
      </c>
      <c r="F524" s="143" t="str">
        <f t="shared" si="320"/>
        <v/>
      </c>
      <c r="G524" s="47" t="str">
        <f>IF(ISBLANK(OutputOsiris!B524),"",OutputOsiris!B524)</f>
        <v/>
      </c>
      <c r="H524" s="47">
        <f>IF(AND($AG$7&gt;0,OutputOsiris!$A524&lt;&gt;"9999999"),VLOOKUP(OutputOsiris!A524,$AD$9:$AG$1008,4,FALSE),"")</f>
        <v>0</v>
      </c>
      <c r="I524" s="47">
        <f t="shared" si="321"/>
        <v>0</v>
      </c>
      <c r="J524" s="47">
        <f>IF(AND($AL$7&gt;0,OutputOsiris!$A524&lt;&gt;"9999999"),VLOOKUP(OutputOsiris!A524,$AI$9:$AL$1008,4,FALSE),"")</f>
        <v>0</v>
      </c>
      <c r="K524" s="47">
        <f t="shared" si="322"/>
        <v>0</v>
      </c>
      <c r="L524" s="47" t="str">
        <f>IF(AND($AQ$7&gt;0,OutputOsiris!$A524&lt;&gt;"9999999"),VLOOKUP(OutputOsiris!A524,$AN$9:$AQ$1008,4,FALSE),"")</f>
        <v/>
      </c>
      <c r="M524" s="47" t="str">
        <f t="shared" si="323"/>
        <v/>
      </c>
      <c r="N524" s="47" t="str">
        <f>IF(AND($AV$7&gt;0,OutputOsiris!$A524&lt;&gt;"9999999"),VLOOKUP(OutputOsiris!A524,$AS$9:$AV$1008,4,FALSE),"")</f>
        <v/>
      </c>
      <c r="O524" s="47" t="str">
        <f t="shared" si="324"/>
        <v/>
      </c>
      <c r="P524" s="47" t="str">
        <f>IF(AND($BA$7&gt;0,OutputOsiris!$A524&lt;&gt;"9999999"),VLOOKUP(OutputOsiris!A524,$AX$9:$BA$1008,4,FALSE),"")</f>
        <v/>
      </c>
      <c r="Q524" s="47" t="str">
        <f t="shared" si="325"/>
        <v/>
      </c>
      <c r="R524" s="47" t="str">
        <f>IF(AND($BF$7&gt;0,OutputOsiris!$A524&lt;&gt;"9999999"),VLOOKUP(OutputOsiris!A524,$BC$9:$BF$1008,4,FALSE),"")</f>
        <v/>
      </c>
      <c r="S524" s="47" t="str">
        <f t="shared" si="326"/>
        <v/>
      </c>
      <c r="T524" s="47" t="str">
        <f>IF(AND($BK$7&gt;0,OutputOsiris!$A524&lt;&gt;"9999999"),VLOOKUP(OutputOsiris!A524,$BH$9:$BK$1008,4,FALSE),"")</f>
        <v/>
      </c>
      <c r="U524" s="47" t="str">
        <f t="shared" si="327"/>
        <v/>
      </c>
      <c r="V524" s="47" t="str">
        <f>IF(AND($BP$7&gt;0,OutputOsiris!$A524&lt;&gt;"9999999"),VLOOKUP(OutputOsiris!A524,$BM$9:$BP$1008,4,FALSE),"")</f>
        <v/>
      </c>
      <c r="W524" s="47" t="str">
        <f t="shared" si="328"/>
        <v/>
      </c>
      <c r="X524" s="47" t="str">
        <f>IF(AND($BU$7&gt;0,OutputOsiris!$A524&lt;&gt;"9999999"),VLOOKUP(OutputOsiris!A524,$BR$9:$BU$1008,4,FALSE),"")</f>
        <v/>
      </c>
      <c r="Y524" s="47" t="str">
        <f t="shared" si="329"/>
        <v/>
      </c>
      <c r="Z524" s="47" t="str">
        <f>IF(AND($BZ$7&gt;0,OutputOsiris!$A524&lt;&gt;"9999999"),VLOOKUP(OutputOsiris!A524,$BW$9:$BZ$1008,4,FALSE),"")</f>
        <v/>
      </c>
      <c r="AA524" s="47" t="str">
        <f t="shared" si="330"/>
        <v/>
      </c>
      <c r="AB524" s="47">
        <f t="shared" si="331"/>
        <v>0</v>
      </c>
      <c r="AC524" s="47">
        <f t="shared" si="332"/>
        <v>0</v>
      </c>
      <c r="AD524" s="47" t="str">
        <f t="shared" si="333"/>
        <v/>
      </c>
      <c r="AE524" s="48" t="str">
        <f>IF(ISBLANK(AF524),"",VLOOKUP(AD524,OutputOsiris!$A$9:$A$1008,1,FALSE))</f>
        <v/>
      </c>
      <c r="AF524" s="111"/>
      <c r="AG524" s="78"/>
      <c r="AH524" s="148" t="str">
        <f t="shared" si="307"/>
        <v/>
      </c>
      <c r="AI524" s="47" t="str">
        <f t="shared" si="334"/>
        <v/>
      </c>
      <c r="AJ524" s="48" t="str">
        <f>IF(ISBLANK(AK524),"",VLOOKUP(AI524,OutputOsiris!$A$9:$A$1008,1,FALSE))</f>
        <v/>
      </c>
      <c r="AK524" s="112"/>
      <c r="AL524" s="78"/>
      <c r="AM524" s="148" t="str">
        <f t="shared" si="308"/>
        <v/>
      </c>
      <c r="AN524" s="47" t="str">
        <f t="shared" si="335"/>
        <v/>
      </c>
      <c r="AO524" s="48" t="str">
        <f>IF(ISBLANK(AP524),"",VLOOKUP(AN524,OutputOsiris!$A$9:$A$1008,1,FALSE))</f>
        <v/>
      </c>
      <c r="AP524" s="111"/>
      <c r="AQ524" s="78"/>
      <c r="AR524" s="148" t="str">
        <f t="shared" si="309"/>
        <v/>
      </c>
      <c r="AS524" s="47" t="str">
        <f t="shared" si="336"/>
        <v/>
      </c>
      <c r="AT524" s="48" t="str">
        <f>IF(ISBLANK(AU524),"",VLOOKUP(AS524,OutputOsiris!$A$9:$A$1008,1,FALSE))</f>
        <v/>
      </c>
      <c r="AU524" s="111"/>
      <c r="AV524" s="78"/>
      <c r="AW524" s="148" t="str">
        <f t="shared" si="310"/>
        <v/>
      </c>
      <c r="AX524" s="47" t="str">
        <f t="shared" si="337"/>
        <v/>
      </c>
      <c r="AY524" s="48" t="str">
        <f>IF(ISBLANK(AZ524),"",VLOOKUP(AX524,OutputOsiris!$A$9:$A$1008,1,FALSE))</f>
        <v/>
      </c>
      <c r="AZ524" s="111"/>
      <c r="BA524" s="78"/>
      <c r="BB524" s="148" t="str">
        <f t="shared" si="311"/>
        <v/>
      </c>
      <c r="BC524" s="47" t="str">
        <f t="shared" si="338"/>
        <v/>
      </c>
      <c r="BD524" s="48" t="str">
        <f>IF(ISBLANK(BE524),"",VLOOKUP(BC524,OutputOsiris!$A$9:$A$1008,1,FALSE))</f>
        <v/>
      </c>
      <c r="BE524" s="111"/>
      <c r="BF524" s="78"/>
      <c r="BG524" s="148" t="str">
        <f t="shared" si="312"/>
        <v/>
      </c>
      <c r="BH524" s="47" t="str">
        <f t="shared" si="339"/>
        <v/>
      </c>
      <c r="BI524" s="48" t="str">
        <f>IF(ISBLANK(BJ524),"",VLOOKUP(BH524,OutputOsiris!$A$9:$A$1008,1,FALSE))</f>
        <v/>
      </c>
      <c r="BJ524" s="111"/>
      <c r="BK524" s="78"/>
      <c r="BL524" s="148" t="str">
        <f t="shared" si="313"/>
        <v/>
      </c>
      <c r="BM524" s="47" t="str">
        <f t="shared" si="340"/>
        <v/>
      </c>
      <c r="BN524" s="48" t="str">
        <f>IF(ISBLANK(BO524),"",VLOOKUP(BM524,OutputOsiris!$A$9:$A$1008,1,FALSE))</f>
        <v/>
      </c>
      <c r="BO524" s="111"/>
      <c r="BP524" s="78"/>
      <c r="BQ524" s="148" t="str">
        <f t="shared" si="314"/>
        <v/>
      </c>
      <c r="BR524" s="47" t="str">
        <f t="shared" si="341"/>
        <v/>
      </c>
      <c r="BS524" s="48" t="str">
        <f>IF(ISBLANK(BT524),"",VLOOKUP(BR524,OutputOsiris!$A$9:$A$1008,1,FALSE))</f>
        <v/>
      </c>
      <c r="BT524" s="111"/>
      <c r="BU524" s="78"/>
      <c r="BV524" s="148" t="str">
        <f t="shared" si="315"/>
        <v/>
      </c>
      <c r="BW524" s="47" t="str">
        <f t="shared" si="342"/>
        <v/>
      </c>
      <c r="BX524" s="48" t="str">
        <f>IF(ISBLANK(BY524),"",VLOOKUP(BW524,OutputOsiris!$A$9:$A$1008,1,FALSE))</f>
        <v/>
      </c>
      <c r="BY524" s="111"/>
      <c r="BZ524" s="78"/>
      <c r="CA524" s="148" t="str">
        <f t="shared" si="316"/>
        <v/>
      </c>
    </row>
    <row r="525" spans="1:79" x14ac:dyDescent="0.2">
      <c r="A525" s="47" t="str">
        <f>IF($H$1="Score",IF(OutputOsiris!A525&lt;&gt;"9999999",OutputOsiris!A525,""),"")</f>
        <v/>
      </c>
      <c r="B525" s="76" t="str">
        <f t="shared" si="317"/>
        <v/>
      </c>
      <c r="C525" s="143" t="str">
        <f t="shared" si="318"/>
        <v/>
      </c>
      <c r="D525" s="47" t="str">
        <f>IF($H$1="Cijfer",IF(OutputOsiris!A525&lt;&gt;"9999999",OutputOsiris!A525,""),"")</f>
        <v/>
      </c>
      <c r="E525" s="76" t="str">
        <f t="shared" si="319"/>
        <v/>
      </c>
      <c r="F525" s="143" t="str">
        <f t="shared" si="320"/>
        <v/>
      </c>
      <c r="G525" s="47" t="str">
        <f>IF(ISBLANK(OutputOsiris!B525),"",OutputOsiris!B525)</f>
        <v/>
      </c>
      <c r="H525" s="47">
        <f>IF(AND($AG$7&gt;0,OutputOsiris!$A525&lt;&gt;"9999999"),VLOOKUP(OutputOsiris!A525,$AD$9:$AG$1008,4,FALSE),"")</f>
        <v>0</v>
      </c>
      <c r="I525" s="47">
        <f t="shared" si="321"/>
        <v>0</v>
      </c>
      <c r="J525" s="47">
        <f>IF(AND($AL$7&gt;0,OutputOsiris!$A525&lt;&gt;"9999999"),VLOOKUP(OutputOsiris!A525,$AI$9:$AL$1008,4,FALSE),"")</f>
        <v>0</v>
      </c>
      <c r="K525" s="47">
        <f t="shared" si="322"/>
        <v>0</v>
      </c>
      <c r="L525" s="47" t="str">
        <f>IF(AND($AQ$7&gt;0,OutputOsiris!$A525&lt;&gt;"9999999"),VLOOKUP(OutputOsiris!A525,$AN$9:$AQ$1008,4,FALSE),"")</f>
        <v/>
      </c>
      <c r="M525" s="47" t="str">
        <f t="shared" si="323"/>
        <v/>
      </c>
      <c r="N525" s="47" t="str">
        <f>IF(AND($AV$7&gt;0,OutputOsiris!$A525&lt;&gt;"9999999"),VLOOKUP(OutputOsiris!A525,$AS$9:$AV$1008,4,FALSE),"")</f>
        <v/>
      </c>
      <c r="O525" s="47" t="str">
        <f t="shared" si="324"/>
        <v/>
      </c>
      <c r="P525" s="47" t="str">
        <f>IF(AND($BA$7&gt;0,OutputOsiris!$A525&lt;&gt;"9999999"),VLOOKUP(OutputOsiris!A525,$AX$9:$BA$1008,4,FALSE),"")</f>
        <v/>
      </c>
      <c r="Q525" s="47" t="str">
        <f t="shared" si="325"/>
        <v/>
      </c>
      <c r="R525" s="47" t="str">
        <f>IF(AND($BF$7&gt;0,OutputOsiris!$A525&lt;&gt;"9999999"),VLOOKUP(OutputOsiris!A525,$BC$9:$BF$1008,4,FALSE),"")</f>
        <v/>
      </c>
      <c r="S525" s="47" t="str">
        <f t="shared" si="326"/>
        <v/>
      </c>
      <c r="T525" s="47" t="str">
        <f>IF(AND($BK$7&gt;0,OutputOsiris!$A525&lt;&gt;"9999999"),VLOOKUP(OutputOsiris!A525,$BH$9:$BK$1008,4,FALSE),"")</f>
        <v/>
      </c>
      <c r="U525" s="47" t="str">
        <f t="shared" si="327"/>
        <v/>
      </c>
      <c r="V525" s="47" t="str">
        <f>IF(AND($BP$7&gt;0,OutputOsiris!$A525&lt;&gt;"9999999"),VLOOKUP(OutputOsiris!A525,$BM$9:$BP$1008,4,FALSE),"")</f>
        <v/>
      </c>
      <c r="W525" s="47" t="str">
        <f t="shared" si="328"/>
        <v/>
      </c>
      <c r="X525" s="47" t="str">
        <f>IF(AND($BU$7&gt;0,OutputOsiris!$A525&lt;&gt;"9999999"),VLOOKUP(OutputOsiris!A525,$BR$9:$BU$1008,4,FALSE),"")</f>
        <v/>
      </c>
      <c r="Y525" s="47" t="str">
        <f t="shared" si="329"/>
        <v/>
      </c>
      <c r="Z525" s="47" t="str">
        <f>IF(AND($BZ$7&gt;0,OutputOsiris!$A525&lt;&gt;"9999999"),VLOOKUP(OutputOsiris!A525,$BW$9:$BZ$1008,4,FALSE),"")</f>
        <v/>
      </c>
      <c r="AA525" s="47" t="str">
        <f t="shared" si="330"/>
        <v/>
      </c>
      <c r="AB525" s="47">
        <f t="shared" si="331"/>
        <v>0</v>
      </c>
      <c r="AC525" s="47">
        <f t="shared" si="332"/>
        <v>0</v>
      </c>
      <c r="AD525" s="47" t="str">
        <f t="shared" si="333"/>
        <v/>
      </c>
      <c r="AE525" s="48" t="str">
        <f>IF(ISBLANK(AF525),"",VLOOKUP(AD525,OutputOsiris!$A$9:$A$1008,1,FALSE))</f>
        <v/>
      </c>
      <c r="AF525" s="111"/>
      <c r="AG525" s="78"/>
      <c r="AH525" s="148" t="str">
        <f t="shared" si="307"/>
        <v/>
      </c>
      <c r="AI525" s="47" t="str">
        <f t="shared" si="334"/>
        <v/>
      </c>
      <c r="AJ525" s="48" t="str">
        <f>IF(ISBLANK(AK525),"",VLOOKUP(AI525,OutputOsiris!$A$9:$A$1008,1,FALSE))</f>
        <v/>
      </c>
      <c r="AK525" s="112"/>
      <c r="AL525" s="78"/>
      <c r="AM525" s="148" t="str">
        <f t="shared" si="308"/>
        <v/>
      </c>
      <c r="AN525" s="47" t="str">
        <f t="shared" si="335"/>
        <v/>
      </c>
      <c r="AO525" s="48" t="str">
        <f>IF(ISBLANK(AP525),"",VLOOKUP(AN525,OutputOsiris!$A$9:$A$1008,1,FALSE))</f>
        <v/>
      </c>
      <c r="AP525" s="111"/>
      <c r="AQ525" s="78"/>
      <c r="AR525" s="148" t="str">
        <f t="shared" si="309"/>
        <v/>
      </c>
      <c r="AS525" s="47" t="str">
        <f t="shared" si="336"/>
        <v/>
      </c>
      <c r="AT525" s="48" t="str">
        <f>IF(ISBLANK(AU525),"",VLOOKUP(AS525,OutputOsiris!$A$9:$A$1008,1,FALSE))</f>
        <v/>
      </c>
      <c r="AU525" s="111"/>
      <c r="AV525" s="78"/>
      <c r="AW525" s="148" t="str">
        <f t="shared" si="310"/>
        <v/>
      </c>
      <c r="AX525" s="47" t="str">
        <f t="shared" si="337"/>
        <v/>
      </c>
      <c r="AY525" s="48" t="str">
        <f>IF(ISBLANK(AZ525),"",VLOOKUP(AX525,OutputOsiris!$A$9:$A$1008,1,FALSE))</f>
        <v/>
      </c>
      <c r="AZ525" s="111"/>
      <c r="BA525" s="78"/>
      <c r="BB525" s="148" t="str">
        <f t="shared" si="311"/>
        <v/>
      </c>
      <c r="BC525" s="47" t="str">
        <f t="shared" si="338"/>
        <v/>
      </c>
      <c r="BD525" s="48" t="str">
        <f>IF(ISBLANK(BE525),"",VLOOKUP(BC525,OutputOsiris!$A$9:$A$1008,1,FALSE))</f>
        <v/>
      </c>
      <c r="BE525" s="111"/>
      <c r="BF525" s="78"/>
      <c r="BG525" s="148" t="str">
        <f t="shared" si="312"/>
        <v/>
      </c>
      <c r="BH525" s="47" t="str">
        <f t="shared" si="339"/>
        <v/>
      </c>
      <c r="BI525" s="48" t="str">
        <f>IF(ISBLANK(BJ525),"",VLOOKUP(BH525,OutputOsiris!$A$9:$A$1008,1,FALSE))</f>
        <v/>
      </c>
      <c r="BJ525" s="111"/>
      <c r="BK525" s="78"/>
      <c r="BL525" s="148" t="str">
        <f t="shared" si="313"/>
        <v/>
      </c>
      <c r="BM525" s="47" t="str">
        <f t="shared" si="340"/>
        <v/>
      </c>
      <c r="BN525" s="48" t="str">
        <f>IF(ISBLANK(BO525),"",VLOOKUP(BM525,OutputOsiris!$A$9:$A$1008,1,FALSE))</f>
        <v/>
      </c>
      <c r="BO525" s="111"/>
      <c r="BP525" s="78"/>
      <c r="BQ525" s="148" t="str">
        <f t="shared" si="314"/>
        <v/>
      </c>
      <c r="BR525" s="47" t="str">
        <f t="shared" si="341"/>
        <v/>
      </c>
      <c r="BS525" s="48" t="str">
        <f>IF(ISBLANK(BT525),"",VLOOKUP(BR525,OutputOsiris!$A$9:$A$1008,1,FALSE))</f>
        <v/>
      </c>
      <c r="BT525" s="111"/>
      <c r="BU525" s="78"/>
      <c r="BV525" s="148" t="str">
        <f t="shared" si="315"/>
        <v/>
      </c>
      <c r="BW525" s="47" t="str">
        <f t="shared" si="342"/>
        <v/>
      </c>
      <c r="BX525" s="48" t="str">
        <f>IF(ISBLANK(BY525),"",VLOOKUP(BW525,OutputOsiris!$A$9:$A$1008,1,FALSE))</f>
        <v/>
      </c>
      <c r="BY525" s="111"/>
      <c r="BZ525" s="78"/>
      <c r="CA525" s="148" t="str">
        <f t="shared" si="316"/>
        <v/>
      </c>
    </row>
    <row r="526" spans="1:79" x14ac:dyDescent="0.2">
      <c r="A526" s="47" t="str">
        <f>IF($H$1="Score",IF(OutputOsiris!A526&lt;&gt;"9999999",OutputOsiris!A526,""),"")</f>
        <v/>
      </c>
      <c r="B526" s="76" t="str">
        <f t="shared" si="317"/>
        <v/>
      </c>
      <c r="C526" s="143" t="str">
        <f t="shared" si="318"/>
        <v/>
      </c>
      <c r="D526" s="47" t="str">
        <f>IF($H$1="Cijfer",IF(OutputOsiris!A526&lt;&gt;"9999999",OutputOsiris!A526,""),"")</f>
        <v/>
      </c>
      <c r="E526" s="76" t="str">
        <f t="shared" si="319"/>
        <v/>
      </c>
      <c r="F526" s="143" t="str">
        <f t="shared" si="320"/>
        <v/>
      </c>
      <c r="G526" s="47" t="str">
        <f>IF(ISBLANK(OutputOsiris!B526),"",OutputOsiris!B526)</f>
        <v/>
      </c>
      <c r="H526" s="47">
        <f>IF(AND($AG$7&gt;0,OutputOsiris!$A526&lt;&gt;"9999999"),VLOOKUP(OutputOsiris!A526,$AD$9:$AG$1008,4,FALSE),"")</f>
        <v>0</v>
      </c>
      <c r="I526" s="47">
        <f t="shared" si="321"/>
        <v>0</v>
      </c>
      <c r="J526" s="47">
        <f>IF(AND($AL$7&gt;0,OutputOsiris!$A526&lt;&gt;"9999999"),VLOOKUP(OutputOsiris!A526,$AI$9:$AL$1008,4,FALSE),"")</f>
        <v>0</v>
      </c>
      <c r="K526" s="47">
        <f t="shared" si="322"/>
        <v>0</v>
      </c>
      <c r="L526" s="47" t="str">
        <f>IF(AND($AQ$7&gt;0,OutputOsiris!$A526&lt;&gt;"9999999"),VLOOKUP(OutputOsiris!A526,$AN$9:$AQ$1008,4,FALSE),"")</f>
        <v/>
      </c>
      <c r="M526" s="47" t="str">
        <f t="shared" si="323"/>
        <v/>
      </c>
      <c r="N526" s="47" t="str">
        <f>IF(AND($AV$7&gt;0,OutputOsiris!$A526&lt;&gt;"9999999"),VLOOKUP(OutputOsiris!A526,$AS$9:$AV$1008,4,FALSE),"")</f>
        <v/>
      </c>
      <c r="O526" s="47" t="str">
        <f t="shared" si="324"/>
        <v/>
      </c>
      <c r="P526" s="47" t="str">
        <f>IF(AND($BA$7&gt;0,OutputOsiris!$A526&lt;&gt;"9999999"),VLOOKUP(OutputOsiris!A526,$AX$9:$BA$1008,4,FALSE),"")</f>
        <v/>
      </c>
      <c r="Q526" s="47" t="str">
        <f t="shared" si="325"/>
        <v/>
      </c>
      <c r="R526" s="47" t="str">
        <f>IF(AND($BF$7&gt;0,OutputOsiris!$A526&lt;&gt;"9999999"),VLOOKUP(OutputOsiris!A526,$BC$9:$BF$1008,4,FALSE),"")</f>
        <v/>
      </c>
      <c r="S526" s="47" t="str">
        <f t="shared" si="326"/>
        <v/>
      </c>
      <c r="T526" s="47" t="str">
        <f>IF(AND($BK$7&gt;0,OutputOsiris!$A526&lt;&gt;"9999999"),VLOOKUP(OutputOsiris!A526,$BH$9:$BK$1008,4,FALSE),"")</f>
        <v/>
      </c>
      <c r="U526" s="47" t="str">
        <f t="shared" si="327"/>
        <v/>
      </c>
      <c r="V526" s="47" t="str">
        <f>IF(AND($BP$7&gt;0,OutputOsiris!$A526&lt;&gt;"9999999"),VLOOKUP(OutputOsiris!A526,$BM$9:$BP$1008,4,FALSE),"")</f>
        <v/>
      </c>
      <c r="W526" s="47" t="str">
        <f t="shared" si="328"/>
        <v/>
      </c>
      <c r="X526" s="47" t="str">
        <f>IF(AND($BU$7&gt;0,OutputOsiris!$A526&lt;&gt;"9999999"),VLOOKUP(OutputOsiris!A526,$BR$9:$BU$1008,4,FALSE),"")</f>
        <v/>
      </c>
      <c r="Y526" s="47" t="str">
        <f t="shared" si="329"/>
        <v/>
      </c>
      <c r="Z526" s="47" t="str">
        <f>IF(AND($BZ$7&gt;0,OutputOsiris!$A526&lt;&gt;"9999999"),VLOOKUP(OutputOsiris!A526,$BW$9:$BZ$1008,4,FALSE),"")</f>
        <v/>
      </c>
      <c r="AA526" s="47" t="str">
        <f t="shared" si="330"/>
        <v/>
      </c>
      <c r="AB526" s="47">
        <f t="shared" si="331"/>
        <v>0</v>
      </c>
      <c r="AC526" s="47">
        <f t="shared" si="332"/>
        <v>0</v>
      </c>
      <c r="AD526" s="47" t="str">
        <f t="shared" si="333"/>
        <v/>
      </c>
      <c r="AE526" s="48" t="str">
        <f>IF(ISBLANK(AF526),"",VLOOKUP(AD526,OutputOsiris!$A$9:$A$1008,1,FALSE))</f>
        <v/>
      </c>
      <c r="AF526" s="111"/>
      <c r="AG526" s="78"/>
      <c r="AH526" s="148" t="str">
        <f t="shared" si="307"/>
        <v/>
      </c>
      <c r="AI526" s="47" t="str">
        <f t="shared" si="334"/>
        <v/>
      </c>
      <c r="AJ526" s="48" t="str">
        <f>IF(ISBLANK(AK526),"",VLOOKUP(AI526,OutputOsiris!$A$9:$A$1008,1,FALSE))</f>
        <v/>
      </c>
      <c r="AK526" s="112"/>
      <c r="AL526" s="78"/>
      <c r="AM526" s="148" t="str">
        <f t="shared" si="308"/>
        <v/>
      </c>
      <c r="AN526" s="47" t="str">
        <f t="shared" si="335"/>
        <v/>
      </c>
      <c r="AO526" s="48" t="str">
        <f>IF(ISBLANK(AP526),"",VLOOKUP(AN526,OutputOsiris!$A$9:$A$1008,1,FALSE))</f>
        <v/>
      </c>
      <c r="AP526" s="111"/>
      <c r="AQ526" s="78"/>
      <c r="AR526" s="148" t="str">
        <f t="shared" si="309"/>
        <v/>
      </c>
      <c r="AS526" s="47" t="str">
        <f t="shared" si="336"/>
        <v/>
      </c>
      <c r="AT526" s="48" t="str">
        <f>IF(ISBLANK(AU526),"",VLOOKUP(AS526,OutputOsiris!$A$9:$A$1008,1,FALSE))</f>
        <v/>
      </c>
      <c r="AU526" s="111"/>
      <c r="AV526" s="78"/>
      <c r="AW526" s="148" t="str">
        <f t="shared" si="310"/>
        <v/>
      </c>
      <c r="AX526" s="47" t="str">
        <f t="shared" si="337"/>
        <v/>
      </c>
      <c r="AY526" s="48" t="str">
        <f>IF(ISBLANK(AZ526),"",VLOOKUP(AX526,OutputOsiris!$A$9:$A$1008,1,FALSE))</f>
        <v/>
      </c>
      <c r="AZ526" s="111"/>
      <c r="BA526" s="78"/>
      <c r="BB526" s="148" t="str">
        <f t="shared" si="311"/>
        <v/>
      </c>
      <c r="BC526" s="47" t="str">
        <f t="shared" si="338"/>
        <v/>
      </c>
      <c r="BD526" s="48" t="str">
        <f>IF(ISBLANK(BE526),"",VLOOKUP(BC526,OutputOsiris!$A$9:$A$1008,1,FALSE))</f>
        <v/>
      </c>
      <c r="BE526" s="111"/>
      <c r="BF526" s="78"/>
      <c r="BG526" s="148" t="str">
        <f t="shared" si="312"/>
        <v/>
      </c>
      <c r="BH526" s="47" t="str">
        <f t="shared" si="339"/>
        <v/>
      </c>
      <c r="BI526" s="48" t="str">
        <f>IF(ISBLANK(BJ526),"",VLOOKUP(BH526,OutputOsiris!$A$9:$A$1008,1,FALSE))</f>
        <v/>
      </c>
      <c r="BJ526" s="111"/>
      <c r="BK526" s="78"/>
      <c r="BL526" s="148" t="str">
        <f t="shared" si="313"/>
        <v/>
      </c>
      <c r="BM526" s="47" t="str">
        <f t="shared" si="340"/>
        <v/>
      </c>
      <c r="BN526" s="48" t="str">
        <f>IF(ISBLANK(BO526),"",VLOOKUP(BM526,OutputOsiris!$A$9:$A$1008,1,FALSE))</f>
        <v/>
      </c>
      <c r="BO526" s="111"/>
      <c r="BP526" s="78"/>
      <c r="BQ526" s="148" t="str">
        <f t="shared" si="314"/>
        <v/>
      </c>
      <c r="BR526" s="47" t="str">
        <f t="shared" si="341"/>
        <v/>
      </c>
      <c r="BS526" s="48" t="str">
        <f>IF(ISBLANK(BT526),"",VLOOKUP(BR526,OutputOsiris!$A$9:$A$1008,1,FALSE))</f>
        <v/>
      </c>
      <c r="BT526" s="111"/>
      <c r="BU526" s="78"/>
      <c r="BV526" s="148" t="str">
        <f t="shared" si="315"/>
        <v/>
      </c>
      <c r="BW526" s="47" t="str">
        <f t="shared" si="342"/>
        <v/>
      </c>
      <c r="BX526" s="48" t="str">
        <f>IF(ISBLANK(BY526),"",VLOOKUP(BW526,OutputOsiris!$A$9:$A$1008,1,FALSE))</f>
        <v/>
      </c>
      <c r="BY526" s="111"/>
      <c r="BZ526" s="78"/>
      <c r="CA526" s="148" t="str">
        <f t="shared" si="316"/>
        <v/>
      </c>
    </row>
    <row r="527" spans="1:79" x14ac:dyDescent="0.2">
      <c r="A527" s="47" t="str">
        <f>IF($H$1="Score",IF(OutputOsiris!A527&lt;&gt;"9999999",OutputOsiris!A527,""),"")</f>
        <v/>
      </c>
      <c r="B527" s="76" t="str">
        <f t="shared" si="317"/>
        <v/>
      </c>
      <c r="C527" s="143" t="str">
        <f t="shared" si="318"/>
        <v/>
      </c>
      <c r="D527" s="47" t="str">
        <f>IF($H$1="Cijfer",IF(OutputOsiris!A527&lt;&gt;"9999999",OutputOsiris!A527,""),"")</f>
        <v/>
      </c>
      <c r="E527" s="76" t="str">
        <f t="shared" si="319"/>
        <v/>
      </c>
      <c r="F527" s="143" t="str">
        <f t="shared" si="320"/>
        <v/>
      </c>
      <c r="G527" s="47" t="str">
        <f>IF(ISBLANK(OutputOsiris!B527),"",OutputOsiris!B527)</f>
        <v/>
      </c>
      <c r="H527" s="47">
        <f>IF(AND($AG$7&gt;0,OutputOsiris!$A527&lt;&gt;"9999999"),VLOOKUP(OutputOsiris!A527,$AD$9:$AG$1008,4,FALSE),"")</f>
        <v>0</v>
      </c>
      <c r="I527" s="47">
        <f t="shared" si="321"/>
        <v>0</v>
      </c>
      <c r="J527" s="47">
        <f>IF(AND($AL$7&gt;0,OutputOsiris!$A527&lt;&gt;"9999999"),VLOOKUP(OutputOsiris!A527,$AI$9:$AL$1008,4,FALSE),"")</f>
        <v>0</v>
      </c>
      <c r="K527" s="47">
        <f t="shared" si="322"/>
        <v>0</v>
      </c>
      <c r="L527" s="47" t="str">
        <f>IF(AND($AQ$7&gt;0,OutputOsiris!$A527&lt;&gt;"9999999"),VLOOKUP(OutputOsiris!A527,$AN$9:$AQ$1008,4,FALSE),"")</f>
        <v/>
      </c>
      <c r="M527" s="47" t="str">
        <f t="shared" si="323"/>
        <v/>
      </c>
      <c r="N527" s="47" t="str">
        <f>IF(AND($AV$7&gt;0,OutputOsiris!$A527&lt;&gt;"9999999"),VLOOKUP(OutputOsiris!A527,$AS$9:$AV$1008,4,FALSE),"")</f>
        <v/>
      </c>
      <c r="O527" s="47" t="str">
        <f t="shared" si="324"/>
        <v/>
      </c>
      <c r="P527" s="47" t="str">
        <f>IF(AND($BA$7&gt;0,OutputOsiris!$A527&lt;&gt;"9999999"),VLOOKUP(OutputOsiris!A527,$AX$9:$BA$1008,4,FALSE),"")</f>
        <v/>
      </c>
      <c r="Q527" s="47" t="str">
        <f t="shared" si="325"/>
        <v/>
      </c>
      <c r="R527" s="47" t="str">
        <f>IF(AND($BF$7&gt;0,OutputOsiris!$A527&lt;&gt;"9999999"),VLOOKUP(OutputOsiris!A527,$BC$9:$BF$1008,4,FALSE),"")</f>
        <v/>
      </c>
      <c r="S527" s="47" t="str">
        <f t="shared" si="326"/>
        <v/>
      </c>
      <c r="T527" s="47" t="str">
        <f>IF(AND($BK$7&gt;0,OutputOsiris!$A527&lt;&gt;"9999999"),VLOOKUP(OutputOsiris!A527,$BH$9:$BK$1008,4,FALSE),"")</f>
        <v/>
      </c>
      <c r="U527" s="47" t="str">
        <f t="shared" si="327"/>
        <v/>
      </c>
      <c r="V527" s="47" t="str">
        <f>IF(AND($BP$7&gt;0,OutputOsiris!$A527&lt;&gt;"9999999"),VLOOKUP(OutputOsiris!A527,$BM$9:$BP$1008,4,FALSE),"")</f>
        <v/>
      </c>
      <c r="W527" s="47" t="str">
        <f t="shared" si="328"/>
        <v/>
      </c>
      <c r="X527" s="47" t="str">
        <f>IF(AND($BU$7&gt;0,OutputOsiris!$A527&lt;&gt;"9999999"),VLOOKUP(OutputOsiris!A527,$BR$9:$BU$1008,4,FALSE),"")</f>
        <v/>
      </c>
      <c r="Y527" s="47" t="str">
        <f t="shared" si="329"/>
        <v/>
      </c>
      <c r="Z527" s="47" t="str">
        <f>IF(AND($BZ$7&gt;0,OutputOsiris!$A527&lt;&gt;"9999999"),VLOOKUP(OutputOsiris!A527,$BW$9:$BZ$1008,4,FALSE),"")</f>
        <v/>
      </c>
      <c r="AA527" s="47" t="str">
        <f t="shared" si="330"/>
        <v/>
      </c>
      <c r="AB527" s="47">
        <f t="shared" si="331"/>
        <v>0</v>
      </c>
      <c r="AC527" s="47">
        <f t="shared" si="332"/>
        <v>0</v>
      </c>
      <c r="AD527" s="47" t="str">
        <f t="shared" si="333"/>
        <v/>
      </c>
      <c r="AE527" s="48" t="str">
        <f>IF(ISBLANK(AF527),"",VLOOKUP(AD527,OutputOsiris!$A$9:$A$1008,1,FALSE))</f>
        <v/>
      </c>
      <c r="AF527" s="111"/>
      <c r="AG527" s="78"/>
      <c r="AH527" s="148" t="str">
        <f t="shared" si="307"/>
        <v/>
      </c>
      <c r="AI527" s="47" t="str">
        <f t="shared" si="334"/>
        <v/>
      </c>
      <c r="AJ527" s="48" t="str">
        <f>IF(ISBLANK(AK527),"",VLOOKUP(AI527,OutputOsiris!$A$9:$A$1008,1,FALSE))</f>
        <v/>
      </c>
      <c r="AK527" s="112"/>
      <c r="AL527" s="78"/>
      <c r="AM527" s="148" t="str">
        <f t="shared" si="308"/>
        <v/>
      </c>
      <c r="AN527" s="47" t="str">
        <f t="shared" si="335"/>
        <v/>
      </c>
      <c r="AO527" s="48" t="str">
        <f>IF(ISBLANK(AP527),"",VLOOKUP(AN527,OutputOsiris!$A$9:$A$1008,1,FALSE))</f>
        <v/>
      </c>
      <c r="AP527" s="111"/>
      <c r="AQ527" s="78"/>
      <c r="AR527" s="148" t="str">
        <f t="shared" si="309"/>
        <v/>
      </c>
      <c r="AS527" s="47" t="str">
        <f t="shared" si="336"/>
        <v/>
      </c>
      <c r="AT527" s="48" t="str">
        <f>IF(ISBLANK(AU527),"",VLOOKUP(AS527,OutputOsiris!$A$9:$A$1008,1,FALSE))</f>
        <v/>
      </c>
      <c r="AU527" s="111"/>
      <c r="AV527" s="78"/>
      <c r="AW527" s="148" t="str">
        <f t="shared" si="310"/>
        <v/>
      </c>
      <c r="AX527" s="47" t="str">
        <f t="shared" si="337"/>
        <v/>
      </c>
      <c r="AY527" s="48" t="str">
        <f>IF(ISBLANK(AZ527),"",VLOOKUP(AX527,OutputOsiris!$A$9:$A$1008,1,FALSE))</f>
        <v/>
      </c>
      <c r="AZ527" s="111"/>
      <c r="BA527" s="78"/>
      <c r="BB527" s="148" t="str">
        <f t="shared" si="311"/>
        <v/>
      </c>
      <c r="BC527" s="47" t="str">
        <f t="shared" si="338"/>
        <v/>
      </c>
      <c r="BD527" s="48" t="str">
        <f>IF(ISBLANK(BE527),"",VLOOKUP(BC527,OutputOsiris!$A$9:$A$1008,1,FALSE))</f>
        <v/>
      </c>
      <c r="BE527" s="111"/>
      <c r="BF527" s="78"/>
      <c r="BG527" s="148" t="str">
        <f t="shared" si="312"/>
        <v/>
      </c>
      <c r="BH527" s="47" t="str">
        <f t="shared" si="339"/>
        <v/>
      </c>
      <c r="BI527" s="48" t="str">
        <f>IF(ISBLANK(BJ527),"",VLOOKUP(BH527,OutputOsiris!$A$9:$A$1008,1,FALSE))</f>
        <v/>
      </c>
      <c r="BJ527" s="111"/>
      <c r="BK527" s="78"/>
      <c r="BL527" s="148" t="str">
        <f t="shared" si="313"/>
        <v/>
      </c>
      <c r="BM527" s="47" t="str">
        <f t="shared" si="340"/>
        <v/>
      </c>
      <c r="BN527" s="48" t="str">
        <f>IF(ISBLANK(BO527),"",VLOOKUP(BM527,OutputOsiris!$A$9:$A$1008,1,FALSE))</f>
        <v/>
      </c>
      <c r="BO527" s="111"/>
      <c r="BP527" s="78"/>
      <c r="BQ527" s="148" t="str">
        <f t="shared" si="314"/>
        <v/>
      </c>
      <c r="BR527" s="47" t="str">
        <f t="shared" si="341"/>
        <v/>
      </c>
      <c r="BS527" s="48" t="str">
        <f>IF(ISBLANK(BT527),"",VLOOKUP(BR527,OutputOsiris!$A$9:$A$1008,1,FALSE))</f>
        <v/>
      </c>
      <c r="BT527" s="111"/>
      <c r="BU527" s="78"/>
      <c r="BV527" s="148" t="str">
        <f t="shared" si="315"/>
        <v/>
      </c>
      <c r="BW527" s="47" t="str">
        <f t="shared" si="342"/>
        <v/>
      </c>
      <c r="BX527" s="48" t="str">
        <f>IF(ISBLANK(BY527),"",VLOOKUP(BW527,OutputOsiris!$A$9:$A$1008,1,FALSE))</f>
        <v/>
      </c>
      <c r="BY527" s="111"/>
      <c r="BZ527" s="78"/>
      <c r="CA527" s="148" t="str">
        <f t="shared" si="316"/>
        <v/>
      </c>
    </row>
    <row r="528" spans="1:79" x14ac:dyDescent="0.2">
      <c r="A528" s="47" t="str">
        <f>IF($H$1="Score",IF(OutputOsiris!A528&lt;&gt;"9999999",OutputOsiris!A528,""),"")</f>
        <v/>
      </c>
      <c r="B528" s="76" t="str">
        <f t="shared" si="317"/>
        <v/>
      </c>
      <c r="C528" s="143" t="str">
        <f t="shared" si="318"/>
        <v/>
      </c>
      <c r="D528" s="47" t="str">
        <f>IF($H$1="Cijfer",IF(OutputOsiris!A528&lt;&gt;"9999999",OutputOsiris!A528,""),"")</f>
        <v/>
      </c>
      <c r="E528" s="76" t="str">
        <f t="shared" si="319"/>
        <v/>
      </c>
      <c r="F528" s="143" t="str">
        <f t="shared" si="320"/>
        <v/>
      </c>
      <c r="G528" s="47" t="str">
        <f>IF(ISBLANK(OutputOsiris!B528),"",OutputOsiris!B528)</f>
        <v/>
      </c>
      <c r="H528" s="47">
        <f>IF(AND($AG$7&gt;0,OutputOsiris!$A528&lt;&gt;"9999999"),VLOOKUP(OutputOsiris!A528,$AD$9:$AG$1008,4,FALSE),"")</f>
        <v>0</v>
      </c>
      <c r="I528" s="47">
        <f t="shared" si="321"/>
        <v>0</v>
      </c>
      <c r="J528" s="47">
        <f>IF(AND($AL$7&gt;0,OutputOsiris!$A528&lt;&gt;"9999999"),VLOOKUP(OutputOsiris!A528,$AI$9:$AL$1008,4,FALSE),"")</f>
        <v>0</v>
      </c>
      <c r="K528" s="47">
        <f t="shared" si="322"/>
        <v>0</v>
      </c>
      <c r="L528" s="47" t="str">
        <f>IF(AND($AQ$7&gt;0,OutputOsiris!$A528&lt;&gt;"9999999"),VLOOKUP(OutputOsiris!A528,$AN$9:$AQ$1008,4,FALSE),"")</f>
        <v/>
      </c>
      <c r="M528" s="47" t="str">
        <f t="shared" si="323"/>
        <v/>
      </c>
      <c r="N528" s="47" t="str">
        <f>IF(AND($AV$7&gt;0,OutputOsiris!$A528&lt;&gt;"9999999"),VLOOKUP(OutputOsiris!A528,$AS$9:$AV$1008,4,FALSE),"")</f>
        <v/>
      </c>
      <c r="O528" s="47" t="str">
        <f t="shared" si="324"/>
        <v/>
      </c>
      <c r="P528" s="47" t="str">
        <f>IF(AND($BA$7&gt;0,OutputOsiris!$A528&lt;&gt;"9999999"),VLOOKUP(OutputOsiris!A528,$AX$9:$BA$1008,4,FALSE),"")</f>
        <v/>
      </c>
      <c r="Q528" s="47" t="str">
        <f t="shared" si="325"/>
        <v/>
      </c>
      <c r="R528" s="47" t="str">
        <f>IF(AND($BF$7&gt;0,OutputOsiris!$A528&lt;&gt;"9999999"),VLOOKUP(OutputOsiris!A528,$BC$9:$BF$1008,4,FALSE),"")</f>
        <v/>
      </c>
      <c r="S528" s="47" t="str">
        <f t="shared" si="326"/>
        <v/>
      </c>
      <c r="T528" s="47" t="str">
        <f>IF(AND($BK$7&gt;0,OutputOsiris!$A528&lt;&gt;"9999999"),VLOOKUP(OutputOsiris!A528,$BH$9:$BK$1008,4,FALSE),"")</f>
        <v/>
      </c>
      <c r="U528" s="47" t="str">
        <f t="shared" si="327"/>
        <v/>
      </c>
      <c r="V528" s="47" t="str">
        <f>IF(AND($BP$7&gt;0,OutputOsiris!$A528&lt;&gt;"9999999"),VLOOKUP(OutputOsiris!A528,$BM$9:$BP$1008,4,FALSE),"")</f>
        <v/>
      </c>
      <c r="W528" s="47" t="str">
        <f t="shared" si="328"/>
        <v/>
      </c>
      <c r="X528" s="47" t="str">
        <f>IF(AND($BU$7&gt;0,OutputOsiris!$A528&lt;&gt;"9999999"),VLOOKUP(OutputOsiris!A528,$BR$9:$BU$1008,4,FALSE),"")</f>
        <v/>
      </c>
      <c r="Y528" s="47" t="str">
        <f t="shared" si="329"/>
        <v/>
      </c>
      <c r="Z528" s="47" t="str">
        <f>IF(AND($BZ$7&gt;0,OutputOsiris!$A528&lt;&gt;"9999999"),VLOOKUP(OutputOsiris!A528,$BW$9:$BZ$1008,4,FALSE),"")</f>
        <v/>
      </c>
      <c r="AA528" s="47" t="str">
        <f t="shared" si="330"/>
        <v/>
      </c>
      <c r="AB528" s="47">
        <f t="shared" si="331"/>
        <v>0</v>
      </c>
      <c r="AC528" s="47">
        <f t="shared" si="332"/>
        <v>0</v>
      </c>
      <c r="AD528" s="47" t="str">
        <f t="shared" si="333"/>
        <v/>
      </c>
      <c r="AE528" s="48" t="str">
        <f>IF(ISBLANK(AF528),"",VLOOKUP(AD528,OutputOsiris!$A$9:$A$1008,1,FALSE))</f>
        <v/>
      </c>
      <c r="AF528" s="111"/>
      <c r="AG528" s="78"/>
      <c r="AH528" s="148" t="str">
        <f t="shared" si="307"/>
        <v/>
      </c>
      <c r="AI528" s="47" t="str">
        <f t="shared" si="334"/>
        <v/>
      </c>
      <c r="AJ528" s="48" t="str">
        <f>IF(ISBLANK(AK528),"",VLOOKUP(AI528,OutputOsiris!$A$9:$A$1008,1,FALSE))</f>
        <v/>
      </c>
      <c r="AK528" s="112"/>
      <c r="AL528" s="78"/>
      <c r="AM528" s="148" t="str">
        <f t="shared" si="308"/>
        <v/>
      </c>
      <c r="AN528" s="47" t="str">
        <f t="shared" si="335"/>
        <v/>
      </c>
      <c r="AO528" s="48" t="str">
        <f>IF(ISBLANK(AP528),"",VLOOKUP(AN528,OutputOsiris!$A$9:$A$1008,1,FALSE))</f>
        <v/>
      </c>
      <c r="AP528" s="111"/>
      <c r="AQ528" s="78"/>
      <c r="AR528" s="148" t="str">
        <f t="shared" si="309"/>
        <v/>
      </c>
      <c r="AS528" s="47" t="str">
        <f t="shared" si="336"/>
        <v/>
      </c>
      <c r="AT528" s="48" t="str">
        <f>IF(ISBLANK(AU528),"",VLOOKUP(AS528,OutputOsiris!$A$9:$A$1008,1,FALSE))</f>
        <v/>
      </c>
      <c r="AU528" s="111"/>
      <c r="AV528" s="78"/>
      <c r="AW528" s="148" t="str">
        <f t="shared" si="310"/>
        <v/>
      </c>
      <c r="AX528" s="47" t="str">
        <f t="shared" si="337"/>
        <v/>
      </c>
      <c r="AY528" s="48" t="str">
        <f>IF(ISBLANK(AZ528),"",VLOOKUP(AX528,OutputOsiris!$A$9:$A$1008,1,FALSE))</f>
        <v/>
      </c>
      <c r="AZ528" s="111"/>
      <c r="BA528" s="78"/>
      <c r="BB528" s="148" t="str">
        <f t="shared" si="311"/>
        <v/>
      </c>
      <c r="BC528" s="47" t="str">
        <f t="shared" si="338"/>
        <v/>
      </c>
      <c r="BD528" s="48" t="str">
        <f>IF(ISBLANK(BE528),"",VLOOKUP(BC528,OutputOsiris!$A$9:$A$1008,1,FALSE))</f>
        <v/>
      </c>
      <c r="BE528" s="111"/>
      <c r="BF528" s="78"/>
      <c r="BG528" s="148" t="str">
        <f t="shared" si="312"/>
        <v/>
      </c>
      <c r="BH528" s="47" t="str">
        <f t="shared" si="339"/>
        <v/>
      </c>
      <c r="BI528" s="48" t="str">
        <f>IF(ISBLANK(BJ528),"",VLOOKUP(BH528,OutputOsiris!$A$9:$A$1008,1,FALSE))</f>
        <v/>
      </c>
      <c r="BJ528" s="111"/>
      <c r="BK528" s="78"/>
      <c r="BL528" s="148" t="str">
        <f t="shared" si="313"/>
        <v/>
      </c>
      <c r="BM528" s="47" t="str">
        <f t="shared" si="340"/>
        <v/>
      </c>
      <c r="BN528" s="48" t="str">
        <f>IF(ISBLANK(BO528),"",VLOOKUP(BM528,OutputOsiris!$A$9:$A$1008,1,FALSE))</f>
        <v/>
      </c>
      <c r="BO528" s="111"/>
      <c r="BP528" s="78"/>
      <c r="BQ528" s="148" t="str">
        <f t="shared" si="314"/>
        <v/>
      </c>
      <c r="BR528" s="47" t="str">
        <f t="shared" si="341"/>
        <v/>
      </c>
      <c r="BS528" s="48" t="str">
        <f>IF(ISBLANK(BT528),"",VLOOKUP(BR528,OutputOsiris!$A$9:$A$1008,1,FALSE))</f>
        <v/>
      </c>
      <c r="BT528" s="111"/>
      <c r="BU528" s="78"/>
      <c r="BV528" s="148" t="str">
        <f t="shared" si="315"/>
        <v/>
      </c>
      <c r="BW528" s="47" t="str">
        <f t="shared" si="342"/>
        <v/>
      </c>
      <c r="BX528" s="48" t="str">
        <f>IF(ISBLANK(BY528),"",VLOOKUP(BW528,OutputOsiris!$A$9:$A$1008,1,FALSE))</f>
        <v/>
      </c>
      <c r="BY528" s="111"/>
      <c r="BZ528" s="78"/>
      <c r="CA528" s="148" t="str">
        <f t="shared" si="316"/>
        <v/>
      </c>
    </row>
    <row r="529" spans="1:79" x14ac:dyDescent="0.2">
      <c r="A529" s="47" t="str">
        <f>IF($H$1="Score",IF(OutputOsiris!A529&lt;&gt;"9999999",OutputOsiris!A529,""),"")</f>
        <v/>
      </c>
      <c r="B529" s="76" t="str">
        <f t="shared" si="317"/>
        <v/>
      </c>
      <c r="C529" s="143" t="str">
        <f t="shared" si="318"/>
        <v/>
      </c>
      <c r="D529" s="47" t="str">
        <f>IF($H$1="Cijfer",IF(OutputOsiris!A529&lt;&gt;"9999999",OutputOsiris!A529,""),"")</f>
        <v/>
      </c>
      <c r="E529" s="76" t="str">
        <f t="shared" si="319"/>
        <v/>
      </c>
      <c r="F529" s="143" t="str">
        <f t="shared" si="320"/>
        <v/>
      </c>
      <c r="G529" s="47" t="str">
        <f>IF(ISBLANK(OutputOsiris!B529),"",OutputOsiris!B529)</f>
        <v/>
      </c>
      <c r="H529" s="47">
        <f>IF(AND($AG$7&gt;0,OutputOsiris!$A529&lt;&gt;"9999999"),VLOOKUP(OutputOsiris!A529,$AD$9:$AG$1008,4,FALSE),"")</f>
        <v>0</v>
      </c>
      <c r="I529" s="47">
        <f t="shared" si="321"/>
        <v>0</v>
      </c>
      <c r="J529" s="47">
        <f>IF(AND($AL$7&gt;0,OutputOsiris!$A529&lt;&gt;"9999999"),VLOOKUP(OutputOsiris!A529,$AI$9:$AL$1008,4,FALSE),"")</f>
        <v>0</v>
      </c>
      <c r="K529" s="47">
        <f t="shared" si="322"/>
        <v>0</v>
      </c>
      <c r="L529" s="47" t="str">
        <f>IF(AND($AQ$7&gt;0,OutputOsiris!$A529&lt;&gt;"9999999"),VLOOKUP(OutputOsiris!A529,$AN$9:$AQ$1008,4,FALSE),"")</f>
        <v/>
      </c>
      <c r="M529" s="47" t="str">
        <f t="shared" si="323"/>
        <v/>
      </c>
      <c r="N529" s="47" t="str">
        <f>IF(AND($AV$7&gt;0,OutputOsiris!$A529&lt;&gt;"9999999"),VLOOKUP(OutputOsiris!A529,$AS$9:$AV$1008,4,FALSE),"")</f>
        <v/>
      </c>
      <c r="O529" s="47" t="str">
        <f t="shared" si="324"/>
        <v/>
      </c>
      <c r="P529" s="47" t="str">
        <f>IF(AND($BA$7&gt;0,OutputOsiris!$A529&lt;&gt;"9999999"),VLOOKUP(OutputOsiris!A529,$AX$9:$BA$1008,4,FALSE),"")</f>
        <v/>
      </c>
      <c r="Q529" s="47" t="str">
        <f t="shared" si="325"/>
        <v/>
      </c>
      <c r="R529" s="47" t="str">
        <f>IF(AND($BF$7&gt;0,OutputOsiris!$A529&lt;&gt;"9999999"),VLOOKUP(OutputOsiris!A529,$BC$9:$BF$1008,4,FALSE),"")</f>
        <v/>
      </c>
      <c r="S529" s="47" t="str">
        <f t="shared" si="326"/>
        <v/>
      </c>
      <c r="T529" s="47" t="str">
        <f>IF(AND($BK$7&gt;0,OutputOsiris!$A529&lt;&gt;"9999999"),VLOOKUP(OutputOsiris!A529,$BH$9:$BK$1008,4,FALSE),"")</f>
        <v/>
      </c>
      <c r="U529" s="47" t="str">
        <f t="shared" si="327"/>
        <v/>
      </c>
      <c r="V529" s="47" t="str">
        <f>IF(AND($BP$7&gt;0,OutputOsiris!$A529&lt;&gt;"9999999"),VLOOKUP(OutputOsiris!A529,$BM$9:$BP$1008,4,FALSE),"")</f>
        <v/>
      </c>
      <c r="W529" s="47" t="str">
        <f t="shared" si="328"/>
        <v/>
      </c>
      <c r="X529" s="47" t="str">
        <f>IF(AND($BU$7&gt;0,OutputOsiris!$A529&lt;&gt;"9999999"),VLOOKUP(OutputOsiris!A529,$BR$9:$BU$1008,4,FALSE),"")</f>
        <v/>
      </c>
      <c r="Y529" s="47" t="str">
        <f t="shared" si="329"/>
        <v/>
      </c>
      <c r="Z529" s="47" t="str">
        <f>IF(AND($BZ$7&gt;0,OutputOsiris!$A529&lt;&gt;"9999999"),VLOOKUP(OutputOsiris!A529,$BW$9:$BZ$1008,4,FALSE),"")</f>
        <v/>
      </c>
      <c r="AA529" s="47" t="str">
        <f t="shared" si="330"/>
        <v/>
      </c>
      <c r="AB529" s="47">
        <f t="shared" si="331"/>
        <v>0</v>
      </c>
      <c r="AC529" s="47">
        <f t="shared" si="332"/>
        <v>0</v>
      </c>
      <c r="AD529" s="47" t="str">
        <f t="shared" si="333"/>
        <v/>
      </c>
      <c r="AE529" s="48" t="str">
        <f>IF(ISBLANK(AF529),"",VLOOKUP(AD529,OutputOsiris!$A$9:$A$1008,1,FALSE))</f>
        <v/>
      </c>
      <c r="AF529" s="111"/>
      <c r="AG529" s="78"/>
      <c r="AH529" s="148" t="str">
        <f t="shared" si="307"/>
        <v/>
      </c>
      <c r="AI529" s="47" t="str">
        <f t="shared" si="334"/>
        <v/>
      </c>
      <c r="AJ529" s="48" t="str">
        <f>IF(ISBLANK(AK529),"",VLOOKUP(AI529,OutputOsiris!$A$9:$A$1008,1,FALSE))</f>
        <v/>
      </c>
      <c r="AK529" s="112"/>
      <c r="AL529" s="78"/>
      <c r="AM529" s="148" t="str">
        <f t="shared" si="308"/>
        <v/>
      </c>
      <c r="AN529" s="47" t="str">
        <f t="shared" si="335"/>
        <v/>
      </c>
      <c r="AO529" s="48" t="str">
        <f>IF(ISBLANK(AP529),"",VLOOKUP(AN529,OutputOsiris!$A$9:$A$1008,1,FALSE))</f>
        <v/>
      </c>
      <c r="AP529" s="111"/>
      <c r="AQ529" s="78"/>
      <c r="AR529" s="148" t="str">
        <f t="shared" si="309"/>
        <v/>
      </c>
      <c r="AS529" s="47" t="str">
        <f t="shared" si="336"/>
        <v/>
      </c>
      <c r="AT529" s="48" t="str">
        <f>IF(ISBLANK(AU529),"",VLOOKUP(AS529,OutputOsiris!$A$9:$A$1008,1,FALSE))</f>
        <v/>
      </c>
      <c r="AU529" s="111"/>
      <c r="AV529" s="78"/>
      <c r="AW529" s="148" t="str">
        <f t="shared" si="310"/>
        <v/>
      </c>
      <c r="AX529" s="47" t="str">
        <f t="shared" si="337"/>
        <v/>
      </c>
      <c r="AY529" s="48" t="str">
        <f>IF(ISBLANK(AZ529),"",VLOOKUP(AX529,OutputOsiris!$A$9:$A$1008,1,FALSE))</f>
        <v/>
      </c>
      <c r="AZ529" s="111"/>
      <c r="BA529" s="78"/>
      <c r="BB529" s="148" t="str">
        <f t="shared" si="311"/>
        <v/>
      </c>
      <c r="BC529" s="47" t="str">
        <f t="shared" si="338"/>
        <v/>
      </c>
      <c r="BD529" s="48" t="str">
        <f>IF(ISBLANK(BE529),"",VLOOKUP(BC529,OutputOsiris!$A$9:$A$1008,1,FALSE))</f>
        <v/>
      </c>
      <c r="BE529" s="111"/>
      <c r="BF529" s="78"/>
      <c r="BG529" s="148" t="str">
        <f t="shared" si="312"/>
        <v/>
      </c>
      <c r="BH529" s="47" t="str">
        <f t="shared" si="339"/>
        <v/>
      </c>
      <c r="BI529" s="48" t="str">
        <f>IF(ISBLANK(BJ529),"",VLOOKUP(BH529,OutputOsiris!$A$9:$A$1008,1,FALSE))</f>
        <v/>
      </c>
      <c r="BJ529" s="111"/>
      <c r="BK529" s="78"/>
      <c r="BL529" s="148" t="str">
        <f t="shared" si="313"/>
        <v/>
      </c>
      <c r="BM529" s="47" t="str">
        <f t="shared" si="340"/>
        <v/>
      </c>
      <c r="BN529" s="48" t="str">
        <f>IF(ISBLANK(BO529),"",VLOOKUP(BM529,OutputOsiris!$A$9:$A$1008,1,FALSE))</f>
        <v/>
      </c>
      <c r="BO529" s="111"/>
      <c r="BP529" s="78"/>
      <c r="BQ529" s="148" t="str">
        <f t="shared" si="314"/>
        <v/>
      </c>
      <c r="BR529" s="47" t="str">
        <f t="shared" si="341"/>
        <v/>
      </c>
      <c r="BS529" s="48" t="str">
        <f>IF(ISBLANK(BT529),"",VLOOKUP(BR529,OutputOsiris!$A$9:$A$1008,1,FALSE))</f>
        <v/>
      </c>
      <c r="BT529" s="111"/>
      <c r="BU529" s="78"/>
      <c r="BV529" s="148" t="str">
        <f t="shared" si="315"/>
        <v/>
      </c>
      <c r="BW529" s="47" t="str">
        <f t="shared" si="342"/>
        <v/>
      </c>
      <c r="BX529" s="48" t="str">
        <f>IF(ISBLANK(BY529),"",VLOOKUP(BW529,OutputOsiris!$A$9:$A$1008,1,FALSE))</f>
        <v/>
      </c>
      <c r="BY529" s="111"/>
      <c r="BZ529" s="78"/>
      <c r="CA529" s="148" t="str">
        <f t="shared" si="316"/>
        <v/>
      </c>
    </row>
    <row r="530" spans="1:79" x14ac:dyDescent="0.2">
      <c r="A530" s="47" t="str">
        <f>IF($H$1="Score",IF(OutputOsiris!A530&lt;&gt;"9999999",OutputOsiris!A530,""),"")</f>
        <v/>
      </c>
      <c r="B530" s="76" t="str">
        <f t="shared" si="317"/>
        <v/>
      </c>
      <c r="C530" s="143" t="str">
        <f t="shared" si="318"/>
        <v/>
      </c>
      <c r="D530" s="47" t="str">
        <f>IF($H$1="Cijfer",IF(OutputOsiris!A530&lt;&gt;"9999999",OutputOsiris!A530,""),"")</f>
        <v/>
      </c>
      <c r="E530" s="76" t="str">
        <f t="shared" si="319"/>
        <v/>
      </c>
      <c r="F530" s="143" t="str">
        <f t="shared" si="320"/>
        <v/>
      </c>
      <c r="G530" s="47" t="str">
        <f>IF(ISBLANK(OutputOsiris!B530),"",OutputOsiris!B530)</f>
        <v/>
      </c>
      <c r="H530" s="47">
        <f>IF(AND($AG$7&gt;0,OutputOsiris!$A530&lt;&gt;"9999999"),VLOOKUP(OutputOsiris!A530,$AD$9:$AG$1008,4,FALSE),"")</f>
        <v>0</v>
      </c>
      <c r="I530" s="47">
        <f t="shared" si="321"/>
        <v>0</v>
      </c>
      <c r="J530" s="47">
        <f>IF(AND($AL$7&gt;0,OutputOsiris!$A530&lt;&gt;"9999999"),VLOOKUP(OutputOsiris!A530,$AI$9:$AL$1008,4,FALSE),"")</f>
        <v>0</v>
      </c>
      <c r="K530" s="47">
        <f t="shared" si="322"/>
        <v>0</v>
      </c>
      <c r="L530" s="47" t="str">
        <f>IF(AND($AQ$7&gt;0,OutputOsiris!$A530&lt;&gt;"9999999"),VLOOKUP(OutputOsiris!A530,$AN$9:$AQ$1008,4,FALSE),"")</f>
        <v/>
      </c>
      <c r="M530" s="47" t="str">
        <f t="shared" si="323"/>
        <v/>
      </c>
      <c r="N530" s="47" t="str">
        <f>IF(AND($AV$7&gt;0,OutputOsiris!$A530&lt;&gt;"9999999"),VLOOKUP(OutputOsiris!A530,$AS$9:$AV$1008,4,FALSE),"")</f>
        <v/>
      </c>
      <c r="O530" s="47" t="str">
        <f t="shared" si="324"/>
        <v/>
      </c>
      <c r="P530" s="47" t="str">
        <f>IF(AND($BA$7&gt;0,OutputOsiris!$A530&lt;&gt;"9999999"),VLOOKUP(OutputOsiris!A530,$AX$9:$BA$1008,4,FALSE),"")</f>
        <v/>
      </c>
      <c r="Q530" s="47" t="str">
        <f t="shared" si="325"/>
        <v/>
      </c>
      <c r="R530" s="47" t="str">
        <f>IF(AND($BF$7&gt;0,OutputOsiris!$A530&lt;&gt;"9999999"),VLOOKUP(OutputOsiris!A530,$BC$9:$BF$1008,4,FALSE),"")</f>
        <v/>
      </c>
      <c r="S530" s="47" t="str">
        <f t="shared" si="326"/>
        <v/>
      </c>
      <c r="T530" s="47" t="str">
        <f>IF(AND($BK$7&gt;0,OutputOsiris!$A530&lt;&gt;"9999999"),VLOOKUP(OutputOsiris!A530,$BH$9:$BK$1008,4,FALSE),"")</f>
        <v/>
      </c>
      <c r="U530" s="47" t="str">
        <f t="shared" si="327"/>
        <v/>
      </c>
      <c r="V530" s="47" t="str">
        <f>IF(AND($BP$7&gt;0,OutputOsiris!$A530&lt;&gt;"9999999"),VLOOKUP(OutputOsiris!A530,$BM$9:$BP$1008,4,FALSE),"")</f>
        <v/>
      </c>
      <c r="W530" s="47" t="str">
        <f t="shared" si="328"/>
        <v/>
      </c>
      <c r="X530" s="47" t="str">
        <f>IF(AND($BU$7&gt;0,OutputOsiris!$A530&lt;&gt;"9999999"),VLOOKUP(OutputOsiris!A530,$BR$9:$BU$1008,4,FALSE),"")</f>
        <v/>
      </c>
      <c r="Y530" s="47" t="str">
        <f t="shared" si="329"/>
        <v/>
      </c>
      <c r="Z530" s="47" t="str">
        <f>IF(AND($BZ$7&gt;0,OutputOsiris!$A530&lt;&gt;"9999999"),VLOOKUP(OutputOsiris!A530,$BW$9:$BZ$1008,4,FALSE),"")</f>
        <v/>
      </c>
      <c r="AA530" s="47" t="str">
        <f t="shared" si="330"/>
        <v/>
      </c>
      <c r="AB530" s="47">
        <f t="shared" si="331"/>
        <v>0</v>
      </c>
      <c r="AC530" s="47">
        <f t="shared" si="332"/>
        <v>0</v>
      </c>
      <c r="AD530" s="47" t="str">
        <f t="shared" si="333"/>
        <v/>
      </c>
      <c r="AE530" s="48" t="str">
        <f>IF(ISBLANK(AF530),"",VLOOKUP(AD530,OutputOsiris!$A$9:$A$1008,1,FALSE))</f>
        <v/>
      </c>
      <c r="AF530" s="111"/>
      <c r="AG530" s="78"/>
      <c r="AH530" s="148" t="str">
        <f t="shared" si="307"/>
        <v/>
      </c>
      <c r="AI530" s="47" t="str">
        <f t="shared" si="334"/>
        <v/>
      </c>
      <c r="AJ530" s="48" t="str">
        <f>IF(ISBLANK(AK530),"",VLOOKUP(AI530,OutputOsiris!$A$9:$A$1008,1,FALSE))</f>
        <v/>
      </c>
      <c r="AK530" s="112"/>
      <c r="AL530" s="78"/>
      <c r="AM530" s="148" t="str">
        <f t="shared" si="308"/>
        <v/>
      </c>
      <c r="AN530" s="47" t="str">
        <f t="shared" si="335"/>
        <v/>
      </c>
      <c r="AO530" s="48" t="str">
        <f>IF(ISBLANK(AP530),"",VLOOKUP(AN530,OutputOsiris!$A$9:$A$1008,1,FALSE))</f>
        <v/>
      </c>
      <c r="AP530" s="111"/>
      <c r="AQ530" s="78"/>
      <c r="AR530" s="148" t="str">
        <f t="shared" si="309"/>
        <v/>
      </c>
      <c r="AS530" s="47" t="str">
        <f t="shared" si="336"/>
        <v/>
      </c>
      <c r="AT530" s="48" t="str">
        <f>IF(ISBLANK(AU530),"",VLOOKUP(AS530,OutputOsiris!$A$9:$A$1008,1,FALSE))</f>
        <v/>
      </c>
      <c r="AU530" s="111"/>
      <c r="AV530" s="78"/>
      <c r="AW530" s="148" t="str">
        <f t="shared" si="310"/>
        <v/>
      </c>
      <c r="AX530" s="47" t="str">
        <f t="shared" si="337"/>
        <v/>
      </c>
      <c r="AY530" s="48" t="str">
        <f>IF(ISBLANK(AZ530),"",VLOOKUP(AX530,OutputOsiris!$A$9:$A$1008,1,FALSE))</f>
        <v/>
      </c>
      <c r="AZ530" s="111"/>
      <c r="BA530" s="78"/>
      <c r="BB530" s="148" t="str">
        <f t="shared" si="311"/>
        <v/>
      </c>
      <c r="BC530" s="47" t="str">
        <f t="shared" si="338"/>
        <v/>
      </c>
      <c r="BD530" s="48" t="str">
        <f>IF(ISBLANK(BE530),"",VLOOKUP(BC530,OutputOsiris!$A$9:$A$1008,1,FALSE))</f>
        <v/>
      </c>
      <c r="BE530" s="111"/>
      <c r="BF530" s="78"/>
      <c r="BG530" s="148" t="str">
        <f t="shared" si="312"/>
        <v/>
      </c>
      <c r="BH530" s="47" t="str">
        <f t="shared" si="339"/>
        <v/>
      </c>
      <c r="BI530" s="48" t="str">
        <f>IF(ISBLANK(BJ530),"",VLOOKUP(BH530,OutputOsiris!$A$9:$A$1008,1,FALSE))</f>
        <v/>
      </c>
      <c r="BJ530" s="111"/>
      <c r="BK530" s="78"/>
      <c r="BL530" s="148" t="str">
        <f t="shared" si="313"/>
        <v/>
      </c>
      <c r="BM530" s="47" t="str">
        <f t="shared" si="340"/>
        <v/>
      </c>
      <c r="BN530" s="48" t="str">
        <f>IF(ISBLANK(BO530),"",VLOOKUP(BM530,OutputOsiris!$A$9:$A$1008,1,FALSE))</f>
        <v/>
      </c>
      <c r="BO530" s="111"/>
      <c r="BP530" s="78"/>
      <c r="BQ530" s="148" t="str">
        <f t="shared" si="314"/>
        <v/>
      </c>
      <c r="BR530" s="47" t="str">
        <f t="shared" si="341"/>
        <v/>
      </c>
      <c r="BS530" s="48" t="str">
        <f>IF(ISBLANK(BT530),"",VLOOKUP(BR530,OutputOsiris!$A$9:$A$1008,1,FALSE))</f>
        <v/>
      </c>
      <c r="BT530" s="111"/>
      <c r="BU530" s="78"/>
      <c r="BV530" s="148" t="str">
        <f t="shared" si="315"/>
        <v/>
      </c>
      <c r="BW530" s="47" t="str">
        <f t="shared" si="342"/>
        <v/>
      </c>
      <c r="BX530" s="48" t="str">
        <f>IF(ISBLANK(BY530),"",VLOOKUP(BW530,OutputOsiris!$A$9:$A$1008,1,FALSE))</f>
        <v/>
      </c>
      <c r="BY530" s="111"/>
      <c r="BZ530" s="78"/>
      <c r="CA530" s="148" t="str">
        <f t="shared" si="316"/>
        <v/>
      </c>
    </row>
    <row r="531" spans="1:79" x14ac:dyDescent="0.2">
      <c r="A531" s="47" t="str">
        <f>IF($H$1="Score",IF(OutputOsiris!A531&lt;&gt;"9999999",OutputOsiris!A531,""),"")</f>
        <v/>
      </c>
      <c r="B531" s="76" t="str">
        <f t="shared" si="317"/>
        <v/>
      </c>
      <c r="C531" s="143" t="str">
        <f t="shared" si="318"/>
        <v/>
      </c>
      <c r="D531" s="47" t="str">
        <f>IF($H$1="Cijfer",IF(OutputOsiris!A531&lt;&gt;"9999999",OutputOsiris!A531,""),"")</f>
        <v/>
      </c>
      <c r="E531" s="76" t="str">
        <f t="shared" si="319"/>
        <v/>
      </c>
      <c r="F531" s="143" t="str">
        <f t="shared" si="320"/>
        <v/>
      </c>
      <c r="G531" s="47" t="str">
        <f>IF(ISBLANK(OutputOsiris!B531),"",OutputOsiris!B531)</f>
        <v/>
      </c>
      <c r="H531" s="47">
        <f>IF(AND($AG$7&gt;0,OutputOsiris!$A531&lt;&gt;"9999999"),VLOOKUP(OutputOsiris!A531,$AD$9:$AG$1008,4,FALSE),"")</f>
        <v>0</v>
      </c>
      <c r="I531" s="47">
        <f t="shared" si="321"/>
        <v>0</v>
      </c>
      <c r="J531" s="47">
        <f>IF(AND($AL$7&gt;0,OutputOsiris!$A531&lt;&gt;"9999999"),VLOOKUP(OutputOsiris!A531,$AI$9:$AL$1008,4,FALSE),"")</f>
        <v>0</v>
      </c>
      <c r="K531" s="47">
        <f t="shared" si="322"/>
        <v>0</v>
      </c>
      <c r="L531" s="47" t="str">
        <f>IF(AND($AQ$7&gt;0,OutputOsiris!$A531&lt;&gt;"9999999"),VLOOKUP(OutputOsiris!A531,$AN$9:$AQ$1008,4,FALSE),"")</f>
        <v/>
      </c>
      <c r="M531" s="47" t="str">
        <f t="shared" si="323"/>
        <v/>
      </c>
      <c r="N531" s="47" t="str">
        <f>IF(AND($AV$7&gt;0,OutputOsiris!$A531&lt;&gt;"9999999"),VLOOKUP(OutputOsiris!A531,$AS$9:$AV$1008,4,FALSE),"")</f>
        <v/>
      </c>
      <c r="O531" s="47" t="str">
        <f t="shared" si="324"/>
        <v/>
      </c>
      <c r="P531" s="47" t="str">
        <f>IF(AND($BA$7&gt;0,OutputOsiris!$A531&lt;&gt;"9999999"),VLOOKUP(OutputOsiris!A531,$AX$9:$BA$1008,4,FALSE),"")</f>
        <v/>
      </c>
      <c r="Q531" s="47" t="str">
        <f t="shared" si="325"/>
        <v/>
      </c>
      <c r="R531" s="47" t="str">
        <f>IF(AND($BF$7&gt;0,OutputOsiris!$A531&lt;&gt;"9999999"),VLOOKUP(OutputOsiris!A531,$BC$9:$BF$1008,4,FALSE),"")</f>
        <v/>
      </c>
      <c r="S531" s="47" t="str">
        <f t="shared" si="326"/>
        <v/>
      </c>
      <c r="T531" s="47" t="str">
        <f>IF(AND($BK$7&gt;0,OutputOsiris!$A531&lt;&gt;"9999999"),VLOOKUP(OutputOsiris!A531,$BH$9:$BK$1008,4,FALSE),"")</f>
        <v/>
      </c>
      <c r="U531" s="47" t="str">
        <f t="shared" si="327"/>
        <v/>
      </c>
      <c r="V531" s="47" t="str">
        <f>IF(AND($BP$7&gt;0,OutputOsiris!$A531&lt;&gt;"9999999"),VLOOKUP(OutputOsiris!A531,$BM$9:$BP$1008,4,FALSE),"")</f>
        <v/>
      </c>
      <c r="W531" s="47" t="str">
        <f t="shared" si="328"/>
        <v/>
      </c>
      <c r="X531" s="47" t="str">
        <f>IF(AND($BU$7&gt;0,OutputOsiris!$A531&lt;&gt;"9999999"),VLOOKUP(OutputOsiris!A531,$BR$9:$BU$1008,4,FALSE),"")</f>
        <v/>
      </c>
      <c r="Y531" s="47" t="str">
        <f t="shared" si="329"/>
        <v/>
      </c>
      <c r="Z531" s="47" t="str">
        <f>IF(AND($BZ$7&gt;0,OutputOsiris!$A531&lt;&gt;"9999999"),VLOOKUP(OutputOsiris!A531,$BW$9:$BZ$1008,4,FALSE),"")</f>
        <v/>
      </c>
      <c r="AA531" s="47" t="str">
        <f t="shared" si="330"/>
        <v/>
      </c>
      <c r="AB531" s="47">
        <f t="shared" si="331"/>
        <v>0</v>
      </c>
      <c r="AC531" s="47">
        <f t="shared" si="332"/>
        <v>0</v>
      </c>
      <c r="AD531" s="47" t="str">
        <f t="shared" si="333"/>
        <v/>
      </c>
      <c r="AE531" s="48" t="str">
        <f>IF(ISBLANK(AF531),"",VLOOKUP(AD531,OutputOsiris!$A$9:$A$1008,1,FALSE))</f>
        <v/>
      </c>
      <c r="AF531" s="111"/>
      <c r="AG531" s="78"/>
      <c r="AH531" s="148" t="str">
        <f t="shared" si="307"/>
        <v/>
      </c>
      <c r="AI531" s="47" t="str">
        <f t="shared" si="334"/>
        <v/>
      </c>
      <c r="AJ531" s="48" t="str">
        <f>IF(ISBLANK(AK531),"",VLOOKUP(AI531,OutputOsiris!$A$9:$A$1008,1,FALSE))</f>
        <v/>
      </c>
      <c r="AK531" s="112"/>
      <c r="AL531" s="78"/>
      <c r="AM531" s="148" t="str">
        <f t="shared" si="308"/>
        <v/>
      </c>
      <c r="AN531" s="47" t="str">
        <f t="shared" si="335"/>
        <v/>
      </c>
      <c r="AO531" s="48" t="str">
        <f>IF(ISBLANK(AP531),"",VLOOKUP(AN531,OutputOsiris!$A$9:$A$1008,1,FALSE))</f>
        <v/>
      </c>
      <c r="AP531" s="111"/>
      <c r="AQ531" s="78"/>
      <c r="AR531" s="148" t="str">
        <f t="shared" si="309"/>
        <v/>
      </c>
      <c r="AS531" s="47" t="str">
        <f t="shared" si="336"/>
        <v/>
      </c>
      <c r="AT531" s="48" t="str">
        <f>IF(ISBLANK(AU531),"",VLOOKUP(AS531,OutputOsiris!$A$9:$A$1008,1,FALSE))</f>
        <v/>
      </c>
      <c r="AU531" s="111"/>
      <c r="AV531" s="78"/>
      <c r="AW531" s="148" t="str">
        <f t="shared" si="310"/>
        <v/>
      </c>
      <c r="AX531" s="47" t="str">
        <f t="shared" si="337"/>
        <v/>
      </c>
      <c r="AY531" s="48" t="str">
        <f>IF(ISBLANK(AZ531),"",VLOOKUP(AX531,OutputOsiris!$A$9:$A$1008,1,FALSE))</f>
        <v/>
      </c>
      <c r="AZ531" s="111"/>
      <c r="BA531" s="78"/>
      <c r="BB531" s="148" t="str">
        <f t="shared" si="311"/>
        <v/>
      </c>
      <c r="BC531" s="47" t="str">
        <f t="shared" si="338"/>
        <v/>
      </c>
      <c r="BD531" s="48" t="str">
        <f>IF(ISBLANK(BE531),"",VLOOKUP(BC531,OutputOsiris!$A$9:$A$1008,1,FALSE))</f>
        <v/>
      </c>
      <c r="BE531" s="111"/>
      <c r="BF531" s="78"/>
      <c r="BG531" s="148" t="str">
        <f t="shared" si="312"/>
        <v/>
      </c>
      <c r="BH531" s="47" t="str">
        <f t="shared" si="339"/>
        <v/>
      </c>
      <c r="BI531" s="48" t="str">
        <f>IF(ISBLANK(BJ531),"",VLOOKUP(BH531,OutputOsiris!$A$9:$A$1008,1,FALSE))</f>
        <v/>
      </c>
      <c r="BJ531" s="111"/>
      <c r="BK531" s="78"/>
      <c r="BL531" s="148" t="str">
        <f t="shared" si="313"/>
        <v/>
      </c>
      <c r="BM531" s="47" t="str">
        <f t="shared" si="340"/>
        <v/>
      </c>
      <c r="BN531" s="48" t="str">
        <f>IF(ISBLANK(BO531),"",VLOOKUP(BM531,OutputOsiris!$A$9:$A$1008,1,FALSE))</f>
        <v/>
      </c>
      <c r="BO531" s="111"/>
      <c r="BP531" s="78"/>
      <c r="BQ531" s="148" t="str">
        <f t="shared" si="314"/>
        <v/>
      </c>
      <c r="BR531" s="47" t="str">
        <f t="shared" si="341"/>
        <v/>
      </c>
      <c r="BS531" s="48" t="str">
        <f>IF(ISBLANK(BT531),"",VLOOKUP(BR531,OutputOsiris!$A$9:$A$1008,1,FALSE))</f>
        <v/>
      </c>
      <c r="BT531" s="111"/>
      <c r="BU531" s="78"/>
      <c r="BV531" s="148" t="str">
        <f t="shared" si="315"/>
        <v/>
      </c>
      <c r="BW531" s="47" t="str">
        <f t="shared" si="342"/>
        <v/>
      </c>
      <c r="BX531" s="48" t="str">
        <f>IF(ISBLANK(BY531),"",VLOOKUP(BW531,OutputOsiris!$A$9:$A$1008,1,FALSE))</f>
        <v/>
      </c>
      <c r="BY531" s="111"/>
      <c r="BZ531" s="78"/>
      <c r="CA531" s="148" t="str">
        <f t="shared" si="316"/>
        <v/>
      </c>
    </row>
    <row r="532" spans="1:79" x14ac:dyDescent="0.2">
      <c r="A532" s="47" t="str">
        <f>IF($H$1="Score",IF(OutputOsiris!A532&lt;&gt;"9999999",OutputOsiris!A532,""),"")</f>
        <v/>
      </c>
      <c r="B532" s="76" t="str">
        <f t="shared" si="317"/>
        <v/>
      </c>
      <c r="C532" s="143" t="str">
        <f t="shared" si="318"/>
        <v/>
      </c>
      <c r="D532" s="47" t="str">
        <f>IF($H$1="Cijfer",IF(OutputOsiris!A532&lt;&gt;"9999999",OutputOsiris!A532,""),"")</f>
        <v/>
      </c>
      <c r="E532" s="76" t="str">
        <f t="shared" si="319"/>
        <v/>
      </c>
      <c r="F532" s="143" t="str">
        <f t="shared" si="320"/>
        <v/>
      </c>
      <c r="G532" s="47" t="str">
        <f>IF(ISBLANK(OutputOsiris!B532),"",OutputOsiris!B532)</f>
        <v/>
      </c>
      <c r="H532" s="47">
        <f>IF(AND($AG$7&gt;0,OutputOsiris!$A532&lt;&gt;"9999999"),VLOOKUP(OutputOsiris!A532,$AD$9:$AG$1008,4,FALSE),"")</f>
        <v>0</v>
      </c>
      <c r="I532" s="47">
        <f t="shared" si="321"/>
        <v>0</v>
      </c>
      <c r="J532" s="47">
        <f>IF(AND($AL$7&gt;0,OutputOsiris!$A532&lt;&gt;"9999999"),VLOOKUP(OutputOsiris!A532,$AI$9:$AL$1008,4,FALSE),"")</f>
        <v>0</v>
      </c>
      <c r="K532" s="47">
        <f t="shared" si="322"/>
        <v>0</v>
      </c>
      <c r="L532" s="47" t="str">
        <f>IF(AND($AQ$7&gt;0,OutputOsiris!$A532&lt;&gt;"9999999"),VLOOKUP(OutputOsiris!A532,$AN$9:$AQ$1008,4,FALSE),"")</f>
        <v/>
      </c>
      <c r="M532" s="47" t="str">
        <f t="shared" si="323"/>
        <v/>
      </c>
      <c r="N532" s="47" t="str">
        <f>IF(AND($AV$7&gt;0,OutputOsiris!$A532&lt;&gt;"9999999"),VLOOKUP(OutputOsiris!A532,$AS$9:$AV$1008,4,FALSE),"")</f>
        <v/>
      </c>
      <c r="O532" s="47" t="str">
        <f t="shared" si="324"/>
        <v/>
      </c>
      <c r="P532" s="47" t="str">
        <f>IF(AND($BA$7&gt;0,OutputOsiris!$A532&lt;&gt;"9999999"),VLOOKUP(OutputOsiris!A532,$AX$9:$BA$1008,4,FALSE),"")</f>
        <v/>
      </c>
      <c r="Q532" s="47" t="str">
        <f t="shared" si="325"/>
        <v/>
      </c>
      <c r="R532" s="47" t="str">
        <f>IF(AND($BF$7&gt;0,OutputOsiris!$A532&lt;&gt;"9999999"),VLOOKUP(OutputOsiris!A532,$BC$9:$BF$1008,4,FALSE),"")</f>
        <v/>
      </c>
      <c r="S532" s="47" t="str">
        <f t="shared" si="326"/>
        <v/>
      </c>
      <c r="T532" s="47" t="str">
        <f>IF(AND($BK$7&gt;0,OutputOsiris!$A532&lt;&gt;"9999999"),VLOOKUP(OutputOsiris!A532,$BH$9:$BK$1008,4,FALSE),"")</f>
        <v/>
      </c>
      <c r="U532" s="47" t="str">
        <f t="shared" si="327"/>
        <v/>
      </c>
      <c r="V532" s="47" t="str">
        <f>IF(AND($BP$7&gt;0,OutputOsiris!$A532&lt;&gt;"9999999"),VLOOKUP(OutputOsiris!A532,$BM$9:$BP$1008,4,FALSE),"")</f>
        <v/>
      </c>
      <c r="W532" s="47" t="str">
        <f t="shared" si="328"/>
        <v/>
      </c>
      <c r="X532" s="47" t="str">
        <f>IF(AND($BU$7&gt;0,OutputOsiris!$A532&lt;&gt;"9999999"),VLOOKUP(OutputOsiris!A532,$BR$9:$BU$1008,4,FALSE),"")</f>
        <v/>
      </c>
      <c r="Y532" s="47" t="str">
        <f t="shared" si="329"/>
        <v/>
      </c>
      <c r="Z532" s="47" t="str">
        <f>IF(AND($BZ$7&gt;0,OutputOsiris!$A532&lt;&gt;"9999999"),VLOOKUP(OutputOsiris!A532,$BW$9:$BZ$1008,4,FALSE),"")</f>
        <v/>
      </c>
      <c r="AA532" s="47" t="str">
        <f t="shared" si="330"/>
        <v/>
      </c>
      <c r="AB532" s="47">
        <f t="shared" si="331"/>
        <v>0</v>
      </c>
      <c r="AC532" s="47">
        <f t="shared" si="332"/>
        <v>0</v>
      </c>
      <c r="AD532" s="47" t="str">
        <f t="shared" si="333"/>
        <v/>
      </c>
      <c r="AE532" s="48" t="str">
        <f>IF(ISBLANK(AF532),"",VLOOKUP(AD532,OutputOsiris!$A$9:$A$1008,1,FALSE))</f>
        <v/>
      </c>
      <c r="AF532" s="111"/>
      <c r="AG532" s="78"/>
      <c r="AH532" s="148" t="str">
        <f t="shared" si="307"/>
        <v/>
      </c>
      <c r="AI532" s="47" t="str">
        <f t="shared" si="334"/>
        <v/>
      </c>
      <c r="AJ532" s="48" t="str">
        <f>IF(ISBLANK(AK532),"",VLOOKUP(AI532,OutputOsiris!$A$9:$A$1008,1,FALSE))</f>
        <v/>
      </c>
      <c r="AK532" s="112"/>
      <c r="AL532" s="78"/>
      <c r="AM532" s="148" t="str">
        <f t="shared" si="308"/>
        <v/>
      </c>
      <c r="AN532" s="47" t="str">
        <f t="shared" si="335"/>
        <v/>
      </c>
      <c r="AO532" s="48" t="str">
        <f>IF(ISBLANK(AP532),"",VLOOKUP(AN532,OutputOsiris!$A$9:$A$1008,1,FALSE))</f>
        <v/>
      </c>
      <c r="AP532" s="111"/>
      <c r="AQ532" s="78"/>
      <c r="AR532" s="148" t="str">
        <f t="shared" si="309"/>
        <v/>
      </c>
      <c r="AS532" s="47" t="str">
        <f t="shared" si="336"/>
        <v/>
      </c>
      <c r="AT532" s="48" t="str">
        <f>IF(ISBLANK(AU532),"",VLOOKUP(AS532,OutputOsiris!$A$9:$A$1008,1,FALSE))</f>
        <v/>
      </c>
      <c r="AU532" s="111"/>
      <c r="AV532" s="78"/>
      <c r="AW532" s="148" t="str">
        <f t="shared" si="310"/>
        <v/>
      </c>
      <c r="AX532" s="47" t="str">
        <f t="shared" si="337"/>
        <v/>
      </c>
      <c r="AY532" s="48" t="str">
        <f>IF(ISBLANK(AZ532),"",VLOOKUP(AX532,OutputOsiris!$A$9:$A$1008,1,FALSE))</f>
        <v/>
      </c>
      <c r="AZ532" s="111"/>
      <c r="BA532" s="78"/>
      <c r="BB532" s="148" t="str">
        <f t="shared" si="311"/>
        <v/>
      </c>
      <c r="BC532" s="47" t="str">
        <f t="shared" si="338"/>
        <v/>
      </c>
      <c r="BD532" s="48" t="str">
        <f>IF(ISBLANK(BE532),"",VLOOKUP(BC532,OutputOsiris!$A$9:$A$1008,1,FALSE))</f>
        <v/>
      </c>
      <c r="BE532" s="111"/>
      <c r="BF532" s="78"/>
      <c r="BG532" s="148" t="str">
        <f t="shared" si="312"/>
        <v/>
      </c>
      <c r="BH532" s="47" t="str">
        <f t="shared" si="339"/>
        <v/>
      </c>
      <c r="BI532" s="48" t="str">
        <f>IF(ISBLANK(BJ532),"",VLOOKUP(BH532,OutputOsiris!$A$9:$A$1008,1,FALSE))</f>
        <v/>
      </c>
      <c r="BJ532" s="111"/>
      <c r="BK532" s="78"/>
      <c r="BL532" s="148" t="str">
        <f t="shared" si="313"/>
        <v/>
      </c>
      <c r="BM532" s="47" t="str">
        <f t="shared" si="340"/>
        <v/>
      </c>
      <c r="BN532" s="48" t="str">
        <f>IF(ISBLANK(BO532),"",VLOOKUP(BM532,OutputOsiris!$A$9:$A$1008,1,FALSE))</f>
        <v/>
      </c>
      <c r="BO532" s="111"/>
      <c r="BP532" s="78"/>
      <c r="BQ532" s="148" t="str">
        <f t="shared" si="314"/>
        <v/>
      </c>
      <c r="BR532" s="47" t="str">
        <f t="shared" si="341"/>
        <v/>
      </c>
      <c r="BS532" s="48" t="str">
        <f>IF(ISBLANK(BT532),"",VLOOKUP(BR532,OutputOsiris!$A$9:$A$1008,1,FALSE))</f>
        <v/>
      </c>
      <c r="BT532" s="111"/>
      <c r="BU532" s="78"/>
      <c r="BV532" s="148" t="str">
        <f t="shared" si="315"/>
        <v/>
      </c>
      <c r="BW532" s="47" t="str">
        <f t="shared" si="342"/>
        <v/>
      </c>
      <c r="BX532" s="48" t="str">
        <f>IF(ISBLANK(BY532),"",VLOOKUP(BW532,OutputOsiris!$A$9:$A$1008,1,FALSE))</f>
        <v/>
      </c>
      <c r="BY532" s="111"/>
      <c r="BZ532" s="78"/>
      <c r="CA532" s="148" t="str">
        <f t="shared" si="316"/>
        <v/>
      </c>
    </row>
    <row r="533" spans="1:79" x14ac:dyDescent="0.2">
      <c r="A533" s="47" t="str">
        <f>IF($H$1="Score",IF(OutputOsiris!A533&lt;&gt;"9999999",OutputOsiris!A533,""),"")</f>
        <v/>
      </c>
      <c r="B533" s="76" t="str">
        <f t="shared" si="317"/>
        <v/>
      </c>
      <c r="C533" s="143" t="str">
        <f t="shared" si="318"/>
        <v/>
      </c>
      <c r="D533" s="47" t="str">
        <f>IF($H$1="Cijfer",IF(OutputOsiris!A533&lt;&gt;"9999999",OutputOsiris!A533,""),"")</f>
        <v/>
      </c>
      <c r="E533" s="76" t="str">
        <f t="shared" si="319"/>
        <v/>
      </c>
      <c r="F533" s="143" t="str">
        <f t="shared" si="320"/>
        <v/>
      </c>
      <c r="G533" s="47" t="str">
        <f>IF(ISBLANK(OutputOsiris!B533),"",OutputOsiris!B533)</f>
        <v/>
      </c>
      <c r="H533" s="47">
        <f>IF(AND($AG$7&gt;0,OutputOsiris!$A533&lt;&gt;"9999999"),VLOOKUP(OutputOsiris!A533,$AD$9:$AG$1008,4,FALSE),"")</f>
        <v>0</v>
      </c>
      <c r="I533" s="47">
        <f t="shared" si="321"/>
        <v>0</v>
      </c>
      <c r="J533" s="47">
        <f>IF(AND($AL$7&gt;0,OutputOsiris!$A533&lt;&gt;"9999999"),VLOOKUP(OutputOsiris!A533,$AI$9:$AL$1008,4,FALSE),"")</f>
        <v>0</v>
      </c>
      <c r="K533" s="47">
        <f t="shared" si="322"/>
        <v>0</v>
      </c>
      <c r="L533" s="47" t="str">
        <f>IF(AND($AQ$7&gt;0,OutputOsiris!$A533&lt;&gt;"9999999"),VLOOKUP(OutputOsiris!A533,$AN$9:$AQ$1008,4,FALSE),"")</f>
        <v/>
      </c>
      <c r="M533" s="47" t="str">
        <f t="shared" si="323"/>
        <v/>
      </c>
      <c r="N533" s="47" t="str">
        <f>IF(AND($AV$7&gt;0,OutputOsiris!$A533&lt;&gt;"9999999"),VLOOKUP(OutputOsiris!A533,$AS$9:$AV$1008,4,FALSE),"")</f>
        <v/>
      </c>
      <c r="O533" s="47" t="str">
        <f t="shared" si="324"/>
        <v/>
      </c>
      <c r="P533" s="47" t="str">
        <f>IF(AND($BA$7&gt;0,OutputOsiris!$A533&lt;&gt;"9999999"),VLOOKUP(OutputOsiris!A533,$AX$9:$BA$1008,4,FALSE),"")</f>
        <v/>
      </c>
      <c r="Q533" s="47" t="str">
        <f t="shared" si="325"/>
        <v/>
      </c>
      <c r="R533" s="47" t="str">
        <f>IF(AND($BF$7&gt;0,OutputOsiris!$A533&lt;&gt;"9999999"),VLOOKUP(OutputOsiris!A533,$BC$9:$BF$1008,4,FALSE),"")</f>
        <v/>
      </c>
      <c r="S533" s="47" t="str">
        <f t="shared" si="326"/>
        <v/>
      </c>
      <c r="T533" s="47" t="str">
        <f>IF(AND($BK$7&gt;0,OutputOsiris!$A533&lt;&gt;"9999999"),VLOOKUP(OutputOsiris!A533,$BH$9:$BK$1008,4,FALSE),"")</f>
        <v/>
      </c>
      <c r="U533" s="47" t="str">
        <f t="shared" si="327"/>
        <v/>
      </c>
      <c r="V533" s="47" t="str">
        <f>IF(AND($BP$7&gt;0,OutputOsiris!$A533&lt;&gt;"9999999"),VLOOKUP(OutputOsiris!A533,$BM$9:$BP$1008,4,FALSE),"")</f>
        <v/>
      </c>
      <c r="W533" s="47" t="str">
        <f t="shared" si="328"/>
        <v/>
      </c>
      <c r="X533" s="47" t="str">
        <f>IF(AND($BU$7&gt;0,OutputOsiris!$A533&lt;&gt;"9999999"),VLOOKUP(OutputOsiris!A533,$BR$9:$BU$1008,4,FALSE),"")</f>
        <v/>
      </c>
      <c r="Y533" s="47" t="str">
        <f t="shared" si="329"/>
        <v/>
      </c>
      <c r="Z533" s="47" t="str">
        <f>IF(AND($BZ$7&gt;0,OutputOsiris!$A533&lt;&gt;"9999999"),VLOOKUP(OutputOsiris!A533,$BW$9:$BZ$1008,4,FALSE),"")</f>
        <v/>
      </c>
      <c r="AA533" s="47" t="str">
        <f t="shared" si="330"/>
        <v/>
      </c>
      <c r="AB533" s="47">
        <f t="shared" si="331"/>
        <v>0</v>
      </c>
      <c r="AC533" s="47">
        <f t="shared" si="332"/>
        <v>0</v>
      </c>
      <c r="AD533" s="47" t="str">
        <f t="shared" si="333"/>
        <v/>
      </c>
      <c r="AE533" s="48" t="str">
        <f>IF(ISBLANK(AF533),"",VLOOKUP(AD533,OutputOsiris!$A$9:$A$1008,1,FALSE))</f>
        <v/>
      </c>
      <c r="AF533" s="111"/>
      <c r="AG533" s="78"/>
      <c r="AH533" s="148" t="str">
        <f t="shared" si="307"/>
        <v/>
      </c>
      <c r="AI533" s="47" t="str">
        <f t="shared" si="334"/>
        <v/>
      </c>
      <c r="AJ533" s="48" t="str">
        <f>IF(ISBLANK(AK533),"",VLOOKUP(AI533,OutputOsiris!$A$9:$A$1008,1,FALSE))</f>
        <v/>
      </c>
      <c r="AK533" s="112"/>
      <c r="AL533" s="78"/>
      <c r="AM533" s="148" t="str">
        <f t="shared" si="308"/>
        <v/>
      </c>
      <c r="AN533" s="47" t="str">
        <f t="shared" si="335"/>
        <v/>
      </c>
      <c r="AO533" s="48" t="str">
        <f>IF(ISBLANK(AP533),"",VLOOKUP(AN533,OutputOsiris!$A$9:$A$1008,1,FALSE))</f>
        <v/>
      </c>
      <c r="AP533" s="111"/>
      <c r="AQ533" s="78"/>
      <c r="AR533" s="148" t="str">
        <f t="shared" si="309"/>
        <v/>
      </c>
      <c r="AS533" s="47" t="str">
        <f t="shared" si="336"/>
        <v/>
      </c>
      <c r="AT533" s="48" t="str">
        <f>IF(ISBLANK(AU533),"",VLOOKUP(AS533,OutputOsiris!$A$9:$A$1008,1,FALSE))</f>
        <v/>
      </c>
      <c r="AU533" s="111"/>
      <c r="AV533" s="78"/>
      <c r="AW533" s="148" t="str">
        <f t="shared" si="310"/>
        <v/>
      </c>
      <c r="AX533" s="47" t="str">
        <f t="shared" si="337"/>
        <v/>
      </c>
      <c r="AY533" s="48" t="str">
        <f>IF(ISBLANK(AZ533),"",VLOOKUP(AX533,OutputOsiris!$A$9:$A$1008,1,FALSE))</f>
        <v/>
      </c>
      <c r="AZ533" s="111"/>
      <c r="BA533" s="78"/>
      <c r="BB533" s="148" t="str">
        <f t="shared" si="311"/>
        <v/>
      </c>
      <c r="BC533" s="47" t="str">
        <f t="shared" si="338"/>
        <v/>
      </c>
      <c r="BD533" s="48" t="str">
        <f>IF(ISBLANK(BE533),"",VLOOKUP(BC533,OutputOsiris!$A$9:$A$1008,1,FALSE))</f>
        <v/>
      </c>
      <c r="BE533" s="111"/>
      <c r="BF533" s="78"/>
      <c r="BG533" s="148" t="str">
        <f t="shared" si="312"/>
        <v/>
      </c>
      <c r="BH533" s="47" t="str">
        <f t="shared" si="339"/>
        <v/>
      </c>
      <c r="BI533" s="48" t="str">
        <f>IF(ISBLANK(BJ533),"",VLOOKUP(BH533,OutputOsiris!$A$9:$A$1008,1,FALSE))</f>
        <v/>
      </c>
      <c r="BJ533" s="111"/>
      <c r="BK533" s="78"/>
      <c r="BL533" s="148" t="str">
        <f t="shared" si="313"/>
        <v/>
      </c>
      <c r="BM533" s="47" t="str">
        <f t="shared" si="340"/>
        <v/>
      </c>
      <c r="BN533" s="48" t="str">
        <f>IF(ISBLANK(BO533),"",VLOOKUP(BM533,OutputOsiris!$A$9:$A$1008,1,FALSE))</f>
        <v/>
      </c>
      <c r="BO533" s="111"/>
      <c r="BP533" s="78"/>
      <c r="BQ533" s="148" t="str">
        <f t="shared" si="314"/>
        <v/>
      </c>
      <c r="BR533" s="47" t="str">
        <f t="shared" si="341"/>
        <v/>
      </c>
      <c r="BS533" s="48" t="str">
        <f>IF(ISBLANK(BT533),"",VLOOKUP(BR533,OutputOsiris!$A$9:$A$1008,1,FALSE))</f>
        <v/>
      </c>
      <c r="BT533" s="111"/>
      <c r="BU533" s="78"/>
      <c r="BV533" s="148" t="str">
        <f t="shared" si="315"/>
        <v/>
      </c>
      <c r="BW533" s="47" t="str">
        <f t="shared" si="342"/>
        <v/>
      </c>
      <c r="BX533" s="48" t="str">
        <f>IF(ISBLANK(BY533),"",VLOOKUP(BW533,OutputOsiris!$A$9:$A$1008,1,FALSE))</f>
        <v/>
      </c>
      <c r="BY533" s="111"/>
      <c r="BZ533" s="78"/>
      <c r="CA533" s="148" t="str">
        <f t="shared" si="316"/>
        <v/>
      </c>
    </row>
    <row r="534" spans="1:79" x14ac:dyDescent="0.2">
      <c r="A534" s="47" t="str">
        <f>IF($H$1="Score",IF(OutputOsiris!A534&lt;&gt;"9999999",OutputOsiris!A534,""),"")</f>
        <v/>
      </c>
      <c r="B534" s="76" t="str">
        <f t="shared" si="317"/>
        <v/>
      </c>
      <c r="C534" s="143" t="str">
        <f t="shared" si="318"/>
        <v/>
      </c>
      <c r="D534" s="47" t="str">
        <f>IF($H$1="Cijfer",IF(OutputOsiris!A534&lt;&gt;"9999999",OutputOsiris!A534,""),"")</f>
        <v/>
      </c>
      <c r="E534" s="76" t="str">
        <f t="shared" si="319"/>
        <v/>
      </c>
      <c r="F534" s="143" t="str">
        <f t="shared" si="320"/>
        <v/>
      </c>
      <c r="G534" s="47" t="str">
        <f>IF(ISBLANK(OutputOsiris!B534),"",OutputOsiris!B534)</f>
        <v/>
      </c>
      <c r="H534" s="47">
        <f>IF(AND($AG$7&gt;0,OutputOsiris!$A534&lt;&gt;"9999999"),VLOOKUP(OutputOsiris!A534,$AD$9:$AG$1008,4,FALSE),"")</f>
        <v>0</v>
      </c>
      <c r="I534" s="47">
        <f t="shared" si="321"/>
        <v>0</v>
      </c>
      <c r="J534" s="47">
        <f>IF(AND($AL$7&gt;0,OutputOsiris!$A534&lt;&gt;"9999999"),VLOOKUP(OutputOsiris!A534,$AI$9:$AL$1008,4,FALSE),"")</f>
        <v>0</v>
      </c>
      <c r="K534" s="47">
        <f t="shared" si="322"/>
        <v>0</v>
      </c>
      <c r="L534" s="47" t="str">
        <f>IF(AND($AQ$7&gt;0,OutputOsiris!$A534&lt;&gt;"9999999"),VLOOKUP(OutputOsiris!A534,$AN$9:$AQ$1008,4,FALSE),"")</f>
        <v/>
      </c>
      <c r="M534" s="47" t="str">
        <f t="shared" si="323"/>
        <v/>
      </c>
      <c r="N534" s="47" t="str">
        <f>IF(AND($AV$7&gt;0,OutputOsiris!$A534&lt;&gt;"9999999"),VLOOKUP(OutputOsiris!A534,$AS$9:$AV$1008,4,FALSE),"")</f>
        <v/>
      </c>
      <c r="O534" s="47" t="str">
        <f t="shared" si="324"/>
        <v/>
      </c>
      <c r="P534" s="47" t="str">
        <f>IF(AND($BA$7&gt;0,OutputOsiris!$A534&lt;&gt;"9999999"),VLOOKUP(OutputOsiris!A534,$AX$9:$BA$1008,4,FALSE),"")</f>
        <v/>
      </c>
      <c r="Q534" s="47" t="str">
        <f t="shared" si="325"/>
        <v/>
      </c>
      <c r="R534" s="47" t="str">
        <f>IF(AND($BF$7&gt;0,OutputOsiris!$A534&lt;&gt;"9999999"),VLOOKUP(OutputOsiris!A534,$BC$9:$BF$1008,4,FALSE),"")</f>
        <v/>
      </c>
      <c r="S534" s="47" t="str">
        <f t="shared" si="326"/>
        <v/>
      </c>
      <c r="T534" s="47" t="str">
        <f>IF(AND($BK$7&gt;0,OutputOsiris!$A534&lt;&gt;"9999999"),VLOOKUP(OutputOsiris!A534,$BH$9:$BK$1008,4,FALSE),"")</f>
        <v/>
      </c>
      <c r="U534" s="47" t="str">
        <f t="shared" si="327"/>
        <v/>
      </c>
      <c r="V534" s="47" t="str">
        <f>IF(AND($BP$7&gt;0,OutputOsiris!$A534&lt;&gt;"9999999"),VLOOKUP(OutputOsiris!A534,$BM$9:$BP$1008,4,FALSE),"")</f>
        <v/>
      </c>
      <c r="W534" s="47" t="str">
        <f t="shared" si="328"/>
        <v/>
      </c>
      <c r="X534" s="47" t="str">
        <f>IF(AND($BU$7&gt;0,OutputOsiris!$A534&lt;&gt;"9999999"),VLOOKUP(OutputOsiris!A534,$BR$9:$BU$1008,4,FALSE),"")</f>
        <v/>
      </c>
      <c r="Y534" s="47" t="str">
        <f t="shared" si="329"/>
        <v/>
      </c>
      <c r="Z534" s="47" t="str">
        <f>IF(AND($BZ$7&gt;0,OutputOsiris!$A534&lt;&gt;"9999999"),VLOOKUP(OutputOsiris!A534,$BW$9:$BZ$1008,4,FALSE),"")</f>
        <v/>
      </c>
      <c r="AA534" s="47" t="str">
        <f t="shared" si="330"/>
        <v/>
      </c>
      <c r="AB534" s="47">
        <f t="shared" si="331"/>
        <v>0</v>
      </c>
      <c r="AC534" s="47">
        <f t="shared" si="332"/>
        <v>0</v>
      </c>
      <c r="AD534" s="47" t="str">
        <f t="shared" si="333"/>
        <v/>
      </c>
      <c r="AE534" s="48" t="str">
        <f>IF(ISBLANK(AF534),"",VLOOKUP(AD534,OutputOsiris!$A$9:$A$1008,1,FALSE))</f>
        <v/>
      </c>
      <c r="AF534" s="111"/>
      <c r="AG534" s="78"/>
      <c r="AH534" s="148" t="str">
        <f t="shared" si="307"/>
        <v/>
      </c>
      <c r="AI534" s="47" t="str">
        <f t="shared" si="334"/>
        <v/>
      </c>
      <c r="AJ534" s="48" t="str">
        <f>IF(ISBLANK(AK534),"",VLOOKUP(AI534,OutputOsiris!$A$9:$A$1008,1,FALSE))</f>
        <v/>
      </c>
      <c r="AK534" s="112"/>
      <c r="AL534" s="78"/>
      <c r="AM534" s="148" t="str">
        <f t="shared" si="308"/>
        <v/>
      </c>
      <c r="AN534" s="47" t="str">
        <f t="shared" si="335"/>
        <v/>
      </c>
      <c r="AO534" s="48" t="str">
        <f>IF(ISBLANK(AP534),"",VLOOKUP(AN534,OutputOsiris!$A$9:$A$1008,1,FALSE))</f>
        <v/>
      </c>
      <c r="AP534" s="111"/>
      <c r="AQ534" s="78"/>
      <c r="AR534" s="148" t="str">
        <f t="shared" si="309"/>
        <v/>
      </c>
      <c r="AS534" s="47" t="str">
        <f t="shared" si="336"/>
        <v/>
      </c>
      <c r="AT534" s="48" t="str">
        <f>IF(ISBLANK(AU534),"",VLOOKUP(AS534,OutputOsiris!$A$9:$A$1008,1,FALSE))</f>
        <v/>
      </c>
      <c r="AU534" s="111"/>
      <c r="AV534" s="78"/>
      <c r="AW534" s="148" t="str">
        <f t="shared" si="310"/>
        <v/>
      </c>
      <c r="AX534" s="47" t="str">
        <f t="shared" si="337"/>
        <v/>
      </c>
      <c r="AY534" s="48" t="str">
        <f>IF(ISBLANK(AZ534),"",VLOOKUP(AX534,OutputOsiris!$A$9:$A$1008,1,FALSE))</f>
        <v/>
      </c>
      <c r="AZ534" s="111"/>
      <c r="BA534" s="78"/>
      <c r="BB534" s="148" t="str">
        <f t="shared" si="311"/>
        <v/>
      </c>
      <c r="BC534" s="47" t="str">
        <f t="shared" si="338"/>
        <v/>
      </c>
      <c r="BD534" s="48" t="str">
        <f>IF(ISBLANK(BE534),"",VLOOKUP(BC534,OutputOsiris!$A$9:$A$1008,1,FALSE))</f>
        <v/>
      </c>
      <c r="BE534" s="111"/>
      <c r="BF534" s="78"/>
      <c r="BG534" s="148" t="str">
        <f t="shared" si="312"/>
        <v/>
      </c>
      <c r="BH534" s="47" t="str">
        <f t="shared" si="339"/>
        <v/>
      </c>
      <c r="BI534" s="48" t="str">
        <f>IF(ISBLANK(BJ534),"",VLOOKUP(BH534,OutputOsiris!$A$9:$A$1008,1,FALSE))</f>
        <v/>
      </c>
      <c r="BJ534" s="111"/>
      <c r="BK534" s="78"/>
      <c r="BL534" s="148" t="str">
        <f t="shared" si="313"/>
        <v/>
      </c>
      <c r="BM534" s="47" t="str">
        <f t="shared" si="340"/>
        <v/>
      </c>
      <c r="BN534" s="48" t="str">
        <f>IF(ISBLANK(BO534),"",VLOOKUP(BM534,OutputOsiris!$A$9:$A$1008,1,FALSE))</f>
        <v/>
      </c>
      <c r="BO534" s="111"/>
      <c r="BP534" s="78"/>
      <c r="BQ534" s="148" t="str">
        <f t="shared" si="314"/>
        <v/>
      </c>
      <c r="BR534" s="47" t="str">
        <f t="shared" si="341"/>
        <v/>
      </c>
      <c r="BS534" s="48" t="str">
        <f>IF(ISBLANK(BT534),"",VLOOKUP(BR534,OutputOsiris!$A$9:$A$1008,1,FALSE))</f>
        <v/>
      </c>
      <c r="BT534" s="111"/>
      <c r="BU534" s="78"/>
      <c r="BV534" s="148" t="str">
        <f t="shared" si="315"/>
        <v/>
      </c>
      <c r="BW534" s="47" t="str">
        <f t="shared" si="342"/>
        <v/>
      </c>
      <c r="BX534" s="48" t="str">
        <f>IF(ISBLANK(BY534),"",VLOOKUP(BW534,OutputOsiris!$A$9:$A$1008,1,FALSE))</f>
        <v/>
      </c>
      <c r="BY534" s="111"/>
      <c r="BZ534" s="78"/>
      <c r="CA534" s="148" t="str">
        <f t="shared" si="316"/>
        <v/>
      </c>
    </row>
    <row r="535" spans="1:79" x14ac:dyDescent="0.2">
      <c r="A535" s="47" t="str">
        <f>IF($H$1="Score",IF(OutputOsiris!A535&lt;&gt;"9999999",OutputOsiris!A535,""),"")</f>
        <v/>
      </c>
      <c r="B535" s="76" t="str">
        <f t="shared" si="317"/>
        <v/>
      </c>
      <c r="C535" s="143" t="str">
        <f t="shared" si="318"/>
        <v/>
      </c>
      <c r="D535" s="47" t="str">
        <f>IF($H$1="Cijfer",IF(OutputOsiris!A535&lt;&gt;"9999999",OutputOsiris!A535,""),"")</f>
        <v/>
      </c>
      <c r="E535" s="76" t="str">
        <f t="shared" si="319"/>
        <v/>
      </c>
      <c r="F535" s="143" t="str">
        <f t="shared" si="320"/>
        <v/>
      </c>
      <c r="G535" s="47" t="str">
        <f>IF(ISBLANK(OutputOsiris!B535),"",OutputOsiris!B535)</f>
        <v/>
      </c>
      <c r="H535" s="47">
        <f>IF(AND($AG$7&gt;0,OutputOsiris!$A535&lt;&gt;"9999999"),VLOOKUP(OutputOsiris!A535,$AD$9:$AG$1008,4,FALSE),"")</f>
        <v>0</v>
      </c>
      <c r="I535" s="47">
        <f t="shared" si="321"/>
        <v>0</v>
      </c>
      <c r="J535" s="47">
        <f>IF(AND($AL$7&gt;0,OutputOsiris!$A535&lt;&gt;"9999999"),VLOOKUP(OutputOsiris!A535,$AI$9:$AL$1008,4,FALSE),"")</f>
        <v>0</v>
      </c>
      <c r="K535" s="47">
        <f t="shared" si="322"/>
        <v>0</v>
      </c>
      <c r="L535" s="47" t="str">
        <f>IF(AND($AQ$7&gt;0,OutputOsiris!$A535&lt;&gt;"9999999"),VLOOKUP(OutputOsiris!A535,$AN$9:$AQ$1008,4,FALSE),"")</f>
        <v/>
      </c>
      <c r="M535" s="47" t="str">
        <f t="shared" si="323"/>
        <v/>
      </c>
      <c r="N535" s="47" t="str">
        <f>IF(AND($AV$7&gt;0,OutputOsiris!$A535&lt;&gt;"9999999"),VLOOKUP(OutputOsiris!A535,$AS$9:$AV$1008,4,FALSE),"")</f>
        <v/>
      </c>
      <c r="O535" s="47" t="str">
        <f t="shared" si="324"/>
        <v/>
      </c>
      <c r="P535" s="47" t="str">
        <f>IF(AND($BA$7&gt;0,OutputOsiris!$A535&lt;&gt;"9999999"),VLOOKUP(OutputOsiris!A535,$AX$9:$BA$1008,4,FALSE),"")</f>
        <v/>
      </c>
      <c r="Q535" s="47" t="str">
        <f t="shared" si="325"/>
        <v/>
      </c>
      <c r="R535" s="47" t="str">
        <f>IF(AND($BF$7&gt;0,OutputOsiris!$A535&lt;&gt;"9999999"),VLOOKUP(OutputOsiris!A535,$BC$9:$BF$1008,4,FALSE),"")</f>
        <v/>
      </c>
      <c r="S535" s="47" t="str">
        <f t="shared" si="326"/>
        <v/>
      </c>
      <c r="T535" s="47" t="str">
        <f>IF(AND($BK$7&gt;0,OutputOsiris!$A535&lt;&gt;"9999999"),VLOOKUP(OutputOsiris!A535,$BH$9:$BK$1008,4,FALSE),"")</f>
        <v/>
      </c>
      <c r="U535" s="47" t="str">
        <f t="shared" si="327"/>
        <v/>
      </c>
      <c r="V535" s="47" t="str">
        <f>IF(AND($BP$7&gt;0,OutputOsiris!$A535&lt;&gt;"9999999"),VLOOKUP(OutputOsiris!A535,$BM$9:$BP$1008,4,FALSE),"")</f>
        <v/>
      </c>
      <c r="W535" s="47" t="str">
        <f t="shared" si="328"/>
        <v/>
      </c>
      <c r="X535" s="47" t="str">
        <f>IF(AND($BU$7&gt;0,OutputOsiris!$A535&lt;&gt;"9999999"),VLOOKUP(OutputOsiris!A535,$BR$9:$BU$1008,4,FALSE),"")</f>
        <v/>
      </c>
      <c r="Y535" s="47" t="str">
        <f t="shared" si="329"/>
        <v/>
      </c>
      <c r="Z535" s="47" t="str">
        <f>IF(AND($BZ$7&gt;0,OutputOsiris!$A535&lt;&gt;"9999999"),VLOOKUP(OutputOsiris!A535,$BW$9:$BZ$1008,4,FALSE),"")</f>
        <v/>
      </c>
      <c r="AA535" s="47" t="str">
        <f t="shared" si="330"/>
        <v/>
      </c>
      <c r="AB535" s="47">
        <f t="shared" si="331"/>
        <v>0</v>
      </c>
      <c r="AC535" s="47">
        <f t="shared" si="332"/>
        <v>0</v>
      </c>
      <c r="AD535" s="47" t="str">
        <f t="shared" si="333"/>
        <v/>
      </c>
      <c r="AE535" s="48" t="str">
        <f>IF(ISBLANK(AF535),"",VLOOKUP(AD535,OutputOsiris!$A$9:$A$1008,1,FALSE))</f>
        <v/>
      </c>
      <c r="AF535" s="111"/>
      <c r="AG535" s="78"/>
      <c r="AH535" s="148" t="str">
        <f t="shared" si="307"/>
        <v/>
      </c>
      <c r="AI535" s="47" t="str">
        <f t="shared" si="334"/>
        <v/>
      </c>
      <c r="AJ535" s="48" t="str">
        <f>IF(ISBLANK(AK535),"",VLOOKUP(AI535,OutputOsiris!$A$9:$A$1008,1,FALSE))</f>
        <v/>
      </c>
      <c r="AK535" s="112"/>
      <c r="AL535" s="78"/>
      <c r="AM535" s="148" t="str">
        <f t="shared" si="308"/>
        <v/>
      </c>
      <c r="AN535" s="47" t="str">
        <f t="shared" si="335"/>
        <v/>
      </c>
      <c r="AO535" s="48" t="str">
        <f>IF(ISBLANK(AP535),"",VLOOKUP(AN535,OutputOsiris!$A$9:$A$1008,1,FALSE))</f>
        <v/>
      </c>
      <c r="AP535" s="111"/>
      <c r="AQ535" s="78"/>
      <c r="AR535" s="148" t="str">
        <f t="shared" si="309"/>
        <v/>
      </c>
      <c r="AS535" s="47" t="str">
        <f t="shared" si="336"/>
        <v/>
      </c>
      <c r="AT535" s="48" t="str">
        <f>IF(ISBLANK(AU535),"",VLOOKUP(AS535,OutputOsiris!$A$9:$A$1008,1,FALSE))</f>
        <v/>
      </c>
      <c r="AU535" s="111"/>
      <c r="AV535" s="78"/>
      <c r="AW535" s="148" t="str">
        <f t="shared" si="310"/>
        <v/>
      </c>
      <c r="AX535" s="47" t="str">
        <f t="shared" si="337"/>
        <v/>
      </c>
      <c r="AY535" s="48" t="str">
        <f>IF(ISBLANK(AZ535),"",VLOOKUP(AX535,OutputOsiris!$A$9:$A$1008,1,FALSE))</f>
        <v/>
      </c>
      <c r="AZ535" s="111"/>
      <c r="BA535" s="78"/>
      <c r="BB535" s="148" t="str">
        <f t="shared" si="311"/>
        <v/>
      </c>
      <c r="BC535" s="47" t="str">
        <f t="shared" si="338"/>
        <v/>
      </c>
      <c r="BD535" s="48" t="str">
        <f>IF(ISBLANK(BE535),"",VLOOKUP(BC535,OutputOsiris!$A$9:$A$1008,1,FALSE))</f>
        <v/>
      </c>
      <c r="BE535" s="111"/>
      <c r="BF535" s="78"/>
      <c r="BG535" s="148" t="str">
        <f t="shared" si="312"/>
        <v/>
      </c>
      <c r="BH535" s="47" t="str">
        <f t="shared" si="339"/>
        <v/>
      </c>
      <c r="BI535" s="48" t="str">
        <f>IF(ISBLANK(BJ535),"",VLOOKUP(BH535,OutputOsiris!$A$9:$A$1008,1,FALSE))</f>
        <v/>
      </c>
      <c r="BJ535" s="111"/>
      <c r="BK535" s="78"/>
      <c r="BL535" s="148" t="str">
        <f t="shared" si="313"/>
        <v/>
      </c>
      <c r="BM535" s="47" t="str">
        <f t="shared" si="340"/>
        <v/>
      </c>
      <c r="BN535" s="48" t="str">
        <f>IF(ISBLANK(BO535),"",VLOOKUP(BM535,OutputOsiris!$A$9:$A$1008,1,FALSE))</f>
        <v/>
      </c>
      <c r="BO535" s="111"/>
      <c r="BP535" s="78"/>
      <c r="BQ535" s="148" t="str">
        <f t="shared" si="314"/>
        <v/>
      </c>
      <c r="BR535" s="47" t="str">
        <f t="shared" si="341"/>
        <v/>
      </c>
      <c r="BS535" s="48" t="str">
        <f>IF(ISBLANK(BT535),"",VLOOKUP(BR535,OutputOsiris!$A$9:$A$1008,1,FALSE))</f>
        <v/>
      </c>
      <c r="BT535" s="111"/>
      <c r="BU535" s="78"/>
      <c r="BV535" s="148" t="str">
        <f t="shared" si="315"/>
        <v/>
      </c>
      <c r="BW535" s="47" t="str">
        <f t="shared" si="342"/>
        <v/>
      </c>
      <c r="BX535" s="48" t="str">
        <f>IF(ISBLANK(BY535),"",VLOOKUP(BW535,OutputOsiris!$A$9:$A$1008,1,FALSE))</f>
        <v/>
      </c>
      <c r="BY535" s="111"/>
      <c r="BZ535" s="78"/>
      <c r="CA535" s="148" t="str">
        <f t="shared" si="316"/>
        <v/>
      </c>
    </row>
    <row r="536" spans="1:79" x14ac:dyDescent="0.2">
      <c r="A536" s="47" t="str">
        <f>IF($H$1="Score",IF(OutputOsiris!A536&lt;&gt;"9999999",OutputOsiris!A536,""),"")</f>
        <v/>
      </c>
      <c r="B536" s="76" t="str">
        <f t="shared" si="317"/>
        <v/>
      </c>
      <c r="C536" s="143" t="str">
        <f t="shared" si="318"/>
        <v/>
      </c>
      <c r="D536" s="47" t="str">
        <f>IF($H$1="Cijfer",IF(OutputOsiris!A536&lt;&gt;"9999999",OutputOsiris!A536,""),"")</f>
        <v/>
      </c>
      <c r="E536" s="76" t="str">
        <f t="shared" si="319"/>
        <v/>
      </c>
      <c r="F536" s="143" t="str">
        <f t="shared" si="320"/>
        <v/>
      </c>
      <c r="G536" s="47" t="str">
        <f>IF(ISBLANK(OutputOsiris!B536),"",OutputOsiris!B536)</f>
        <v/>
      </c>
      <c r="H536" s="47">
        <f>IF(AND($AG$7&gt;0,OutputOsiris!$A536&lt;&gt;"9999999"),VLOOKUP(OutputOsiris!A536,$AD$9:$AG$1008,4,FALSE),"")</f>
        <v>0</v>
      </c>
      <c r="I536" s="47">
        <f t="shared" si="321"/>
        <v>0</v>
      </c>
      <c r="J536" s="47">
        <f>IF(AND($AL$7&gt;0,OutputOsiris!$A536&lt;&gt;"9999999"),VLOOKUP(OutputOsiris!A536,$AI$9:$AL$1008,4,FALSE),"")</f>
        <v>0</v>
      </c>
      <c r="K536" s="47">
        <f t="shared" si="322"/>
        <v>0</v>
      </c>
      <c r="L536" s="47" t="str">
        <f>IF(AND($AQ$7&gt;0,OutputOsiris!$A536&lt;&gt;"9999999"),VLOOKUP(OutputOsiris!A536,$AN$9:$AQ$1008,4,FALSE),"")</f>
        <v/>
      </c>
      <c r="M536" s="47" t="str">
        <f t="shared" si="323"/>
        <v/>
      </c>
      <c r="N536" s="47" t="str">
        <f>IF(AND($AV$7&gt;0,OutputOsiris!$A536&lt;&gt;"9999999"),VLOOKUP(OutputOsiris!A536,$AS$9:$AV$1008,4,FALSE),"")</f>
        <v/>
      </c>
      <c r="O536" s="47" t="str">
        <f t="shared" si="324"/>
        <v/>
      </c>
      <c r="P536" s="47" t="str">
        <f>IF(AND($BA$7&gt;0,OutputOsiris!$A536&lt;&gt;"9999999"),VLOOKUP(OutputOsiris!A536,$AX$9:$BA$1008,4,FALSE),"")</f>
        <v/>
      </c>
      <c r="Q536" s="47" t="str">
        <f t="shared" si="325"/>
        <v/>
      </c>
      <c r="R536" s="47" t="str">
        <f>IF(AND($BF$7&gt;0,OutputOsiris!$A536&lt;&gt;"9999999"),VLOOKUP(OutputOsiris!A536,$BC$9:$BF$1008,4,FALSE),"")</f>
        <v/>
      </c>
      <c r="S536" s="47" t="str">
        <f t="shared" si="326"/>
        <v/>
      </c>
      <c r="T536" s="47" t="str">
        <f>IF(AND($BK$7&gt;0,OutputOsiris!$A536&lt;&gt;"9999999"),VLOOKUP(OutputOsiris!A536,$BH$9:$BK$1008,4,FALSE),"")</f>
        <v/>
      </c>
      <c r="U536" s="47" t="str">
        <f t="shared" si="327"/>
        <v/>
      </c>
      <c r="V536" s="47" t="str">
        <f>IF(AND($BP$7&gt;0,OutputOsiris!$A536&lt;&gt;"9999999"),VLOOKUP(OutputOsiris!A536,$BM$9:$BP$1008,4,FALSE),"")</f>
        <v/>
      </c>
      <c r="W536" s="47" t="str">
        <f t="shared" si="328"/>
        <v/>
      </c>
      <c r="X536" s="47" t="str">
        <f>IF(AND($BU$7&gt;0,OutputOsiris!$A536&lt;&gt;"9999999"),VLOOKUP(OutputOsiris!A536,$BR$9:$BU$1008,4,FALSE),"")</f>
        <v/>
      </c>
      <c r="Y536" s="47" t="str">
        <f t="shared" si="329"/>
        <v/>
      </c>
      <c r="Z536" s="47" t="str">
        <f>IF(AND($BZ$7&gt;0,OutputOsiris!$A536&lt;&gt;"9999999"),VLOOKUP(OutputOsiris!A536,$BW$9:$BZ$1008,4,FALSE),"")</f>
        <v/>
      </c>
      <c r="AA536" s="47" t="str">
        <f t="shared" si="330"/>
        <v/>
      </c>
      <c r="AB536" s="47">
        <f t="shared" si="331"/>
        <v>0</v>
      </c>
      <c r="AC536" s="47">
        <f t="shared" si="332"/>
        <v>0</v>
      </c>
      <c r="AD536" s="47" t="str">
        <f t="shared" si="333"/>
        <v/>
      </c>
      <c r="AE536" s="48" t="str">
        <f>IF(ISBLANK(AF536),"",VLOOKUP(AD536,OutputOsiris!$A$9:$A$1008,1,FALSE))</f>
        <v/>
      </c>
      <c r="AF536" s="111"/>
      <c r="AG536" s="78"/>
      <c r="AH536" s="148" t="str">
        <f t="shared" si="307"/>
        <v/>
      </c>
      <c r="AI536" s="47" t="str">
        <f t="shared" si="334"/>
        <v/>
      </c>
      <c r="AJ536" s="48" t="str">
        <f>IF(ISBLANK(AK536),"",VLOOKUP(AI536,OutputOsiris!$A$9:$A$1008,1,FALSE))</f>
        <v/>
      </c>
      <c r="AK536" s="112"/>
      <c r="AL536" s="78"/>
      <c r="AM536" s="148" t="str">
        <f t="shared" si="308"/>
        <v/>
      </c>
      <c r="AN536" s="47" t="str">
        <f t="shared" si="335"/>
        <v/>
      </c>
      <c r="AO536" s="48" t="str">
        <f>IF(ISBLANK(AP536),"",VLOOKUP(AN536,OutputOsiris!$A$9:$A$1008,1,FALSE))</f>
        <v/>
      </c>
      <c r="AP536" s="111"/>
      <c r="AQ536" s="78"/>
      <c r="AR536" s="148" t="str">
        <f t="shared" si="309"/>
        <v/>
      </c>
      <c r="AS536" s="47" t="str">
        <f t="shared" si="336"/>
        <v/>
      </c>
      <c r="AT536" s="48" t="str">
        <f>IF(ISBLANK(AU536),"",VLOOKUP(AS536,OutputOsiris!$A$9:$A$1008,1,FALSE))</f>
        <v/>
      </c>
      <c r="AU536" s="111"/>
      <c r="AV536" s="78"/>
      <c r="AW536" s="148" t="str">
        <f t="shared" si="310"/>
        <v/>
      </c>
      <c r="AX536" s="47" t="str">
        <f t="shared" si="337"/>
        <v/>
      </c>
      <c r="AY536" s="48" t="str">
        <f>IF(ISBLANK(AZ536),"",VLOOKUP(AX536,OutputOsiris!$A$9:$A$1008,1,FALSE))</f>
        <v/>
      </c>
      <c r="AZ536" s="111"/>
      <c r="BA536" s="78"/>
      <c r="BB536" s="148" t="str">
        <f t="shared" si="311"/>
        <v/>
      </c>
      <c r="BC536" s="47" t="str">
        <f t="shared" si="338"/>
        <v/>
      </c>
      <c r="BD536" s="48" t="str">
        <f>IF(ISBLANK(BE536),"",VLOOKUP(BC536,OutputOsiris!$A$9:$A$1008,1,FALSE))</f>
        <v/>
      </c>
      <c r="BE536" s="111"/>
      <c r="BF536" s="78"/>
      <c r="BG536" s="148" t="str">
        <f t="shared" si="312"/>
        <v/>
      </c>
      <c r="BH536" s="47" t="str">
        <f t="shared" si="339"/>
        <v/>
      </c>
      <c r="BI536" s="48" t="str">
        <f>IF(ISBLANK(BJ536),"",VLOOKUP(BH536,OutputOsiris!$A$9:$A$1008,1,FALSE))</f>
        <v/>
      </c>
      <c r="BJ536" s="111"/>
      <c r="BK536" s="78"/>
      <c r="BL536" s="148" t="str">
        <f t="shared" si="313"/>
        <v/>
      </c>
      <c r="BM536" s="47" t="str">
        <f t="shared" si="340"/>
        <v/>
      </c>
      <c r="BN536" s="48" t="str">
        <f>IF(ISBLANK(BO536),"",VLOOKUP(BM536,OutputOsiris!$A$9:$A$1008,1,FALSE))</f>
        <v/>
      </c>
      <c r="BO536" s="111"/>
      <c r="BP536" s="78"/>
      <c r="BQ536" s="148" t="str">
        <f t="shared" si="314"/>
        <v/>
      </c>
      <c r="BR536" s="47" t="str">
        <f t="shared" si="341"/>
        <v/>
      </c>
      <c r="BS536" s="48" t="str">
        <f>IF(ISBLANK(BT536),"",VLOOKUP(BR536,OutputOsiris!$A$9:$A$1008,1,FALSE))</f>
        <v/>
      </c>
      <c r="BT536" s="111"/>
      <c r="BU536" s="78"/>
      <c r="BV536" s="148" t="str">
        <f t="shared" si="315"/>
        <v/>
      </c>
      <c r="BW536" s="47" t="str">
        <f t="shared" si="342"/>
        <v/>
      </c>
      <c r="BX536" s="48" t="str">
        <f>IF(ISBLANK(BY536),"",VLOOKUP(BW536,OutputOsiris!$A$9:$A$1008,1,FALSE))</f>
        <v/>
      </c>
      <c r="BY536" s="111"/>
      <c r="BZ536" s="78"/>
      <c r="CA536" s="148" t="str">
        <f t="shared" si="316"/>
        <v/>
      </c>
    </row>
    <row r="537" spans="1:79" x14ac:dyDescent="0.2">
      <c r="A537" s="47" t="str">
        <f>IF($H$1="Score",IF(OutputOsiris!A537&lt;&gt;"9999999",OutputOsiris!A537,""),"")</f>
        <v/>
      </c>
      <c r="B537" s="76" t="str">
        <f t="shared" si="317"/>
        <v/>
      </c>
      <c r="C537" s="143" t="str">
        <f t="shared" si="318"/>
        <v/>
      </c>
      <c r="D537" s="47" t="str">
        <f>IF($H$1="Cijfer",IF(OutputOsiris!A537&lt;&gt;"9999999",OutputOsiris!A537,""),"")</f>
        <v/>
      </c>
      <c r="E537" s="76" t="str">
        <f t="shared" si="319"/>
        <v/>
      </c>
      <c r="F537" s="143" t="str">
        <f t="shared" si="320"/>
        <v/>
      </c>
      <c r="G537" s="47" t="str">
        <f>IF(ISBLANK(OutputOsiris!B537),"",OutputOsiris!B537)</f>
        <v/>
      </c>
      <c r="H537" s="47">
        <f>IF(AND($AG$7&gt;0,OutputOsiris!$A537&lt;&gt;"9999999"),VLOOKUP(OutputOsiris!A537,$AD$9:$AG$1008,4,FALSE),"")</f>
        <v>0</v>
      </c>
      <c r="I537" s="47">
        <f t="shared" si="321"/>
        <v>0</v>
      </c>
      <c r="J537" s="47">
        <f>IF(AND($AL$7&gt;0,OutputOsiris!$A537&lt;&gt;"9999999"),VLOOKUP(OutputOsiris!A537,$AI$9:$AL$1008,4,FALSE),"")</f>
        <v>0</v>
      </c>
      <c r="K537" s="47">
        <f t="shared" si="322"/>
        <v>0</v>
      </c>
      <c r="L537" s="47" t="str">
        <f>IF(AND($AQ$7&gt;0,OutputOsiris!$A537&lt;&gt;"9999999"),VLOOKUP(OutputOsiris!A537,$AN$9:$AQ$1008,4,FALSE),"")</f>
        <v/>
      </c>
      <c r="M537" s="47" t="str">
        <f t="shared" si="323"/>
        <v/>
      </c>
      <c r="N537" s="47" t="str">
        <f>IF(AND($AV$7&gt;0,OutputOsiris!$A537&lt;&gt;"9999999"),VLOOKUP(OutputOsiris!A537,$AS$9:$AV$1008,4,FALSE),"")</f>
        <v/>
      </c>
      <c r="O537" s="47" t="str">
        <f t="shared" si="324"/>
        <v/>
      </c>
      <c r="P537" s="47" t="str">
        <f>IF(AND($BA$7&gt;0,OutputOsiris!$A537&lt;&gt;"9999999"),VLOOKUP(OutputOsiris!A537,$AX$9:$BA$1008,4,FALSE),"")</f>
        <v/>
      </c>
      <c r="Q537" s="47" t="str">
        <f t="shared" si="325"/>
        <v/>
      </c>
      <c r="R537" s="47" t="str">
        <f>IF(AND($BF$7&gt;0,OutputOsiris!$A537&lt;&gt;"9999999"),VLOOKUP(OutputOsiris!A537,$BC$9:$BF$1008,4,FALSE),"")</f>
        <v/>
      </c>
      <c r="S537" s="47" t="str">
        <f t="shared" si="326"/>
        <v/>
      </c>
      <c r="T537" s="47" t="str">
        <f>IF(AND($BK$7&gt;0,OutputOsiris!$A537&lt;&gt;"9999999"),VLOOKUP(OutputOsiris!A537,$BH$9:$BK$1008,4,FALSE),"")</f>
        <v/>
      </c>
      <c r="U537" s="47" t="str">
        <f t="shared" si="327"/>
        <v/>
      </c>
      <c r="V537" s="47" t="str">
        <f>IF(AND($BP$7&gt;0,OutputOsiris!$A537&lt;&gt;"9999999"),VLOOKUP(OutputOsiris!A537,$BM$9:$BP$1008,4,FALSE),"")</f>
        <v/>
      </c>
      <c r="W537" s="47" t="str">
        <f t="shared" si="328"/>
        <v/>
      </c>
      <c r="X537" s="47" t="str">
        <f>IF(AND($BU$7&gt;0,OutputOsiris!$A537&lt;&gt;"9999999"),VLOOKUP(OutputOsiris!A537,$BR$9:$BU$1008,4,FALSE),"")</f>
        <v/>
      </c>
      <c r="Y537" s="47" t="str">
        <f t="shared" si="329"/>
        <v/>
      </c>
      <c r="Z537" s="47" t="str">
        <f>IF(AND($BZ$7&gt;0,OutputOsiris!$A537&lt;&gt;"9999999"),VLOOKUP(OutputOsiris!A537,$BW$9:$BZ$1008,4,FALSE),"")</f>
        <v/>
      </c>
      <c r="AA537" s="47" t="str">
        <f t="shared" si="330"/>
        <v/>
      </c>
      <c r="AB537" s="47">
        <f t="shared" si="331"/>
        <v>0</v>
      </c>
      <c r="AC537" s="47">
        <f t="shared" si="332"/>
        <v>0</v>
      </c>
      <c r="AD537" s="47" t="str">
        <f t="shared" si="333"/>
        <v/>
      </c>
      <c r="AE537" s="48" t="str">
        <f>IF(ISBLANK(AF537),"",VLOOKUP(AD537,OutputOsiris!$A$9:$A$1008,1,FALSE))</f>
        <v/>
      </c>
      <c r="AF537" s="111"/>
      <c r="AG537" s="78"/>
      <c r="AH537" s="148" t="str">
        <f t="shared" si="307"/>
        <v/>
      </c>
      <c r="AI537" s="47" t="str">
        <f t="shared" si="334"/>
        <v/>
      </c>
      <c r="AJ537" s="48" t="str">
        <f>IF(ISBLANK(AK537),"",VLOOKUP(AI537,OutputOsiris!$A$9:$A$1008,1,FALSE))</f>
        <v/>
      </c>
      <c r="AK537" s="112"/>
      <c r="AL537" s="78"/>
      <c r="AM537" s="148" t="str">
        <f t="shared" si="308"/>
        <v/>
      </c>
      <c r="AN537" s="47" t="str">
        <f t="shared" si="335"/>
        <v/>
      </c>
      <c r="AO537" s="48" t="str">
        <f>IF(ISBLANK(AP537),"",VLOOKUP(AN537,OutputOsiris!$A$9:$A$1008,1,FALSE))</f>
        <v/>
      </c>
      <c r="AP537" s="111"/>
      <c r="AQ537" s="78"/>
      <c r="AR537" s="148" t="str">
        <f t="shared" si="309"/>
        <v/>
      </c>
      <c r="AS537" s="47" t="str">
        <f t="shared" si="336"/>
        <v/>
      </c>
      <c r="AT537" s="48" t="str">
        <f>IF(ISBLANK(AU537),"",VLOOKUP(AS537,OutputOsiris!$A$9:$A$1008,1,FALSE))</f>
        <v/>
      </c>
      <c r="AU537" s="111"/>
      <c r="AV537" s="78"/>
      <c r="AW537" s="148" t="str">
        <f t="shared" si="310"/>
        <v/>
      </c>
      <c r="AX537" s="47" t="str">
        <f t="shared" si="337"/>
        <v/>
      </c>
      <c r="AY537" s="48" t="str">
        <f>IF(ISBLANK(AZ537),"",VLOOKUP(AX537,OutputOsiris!$A$9:$A$1008,1,FALSE))</f>
        <v/>
      </c>
      <c r="AZ537" s="111"/>
      <c r="BA537" s="78"/>
      <c r="BB537" s="148" t="str">
        <f t="shared" si="311"/>
        <v/>
      </c>
      <c r="BC537" s="47" t="str">
        <f t="shared" si="338"/>
        <v/>
      </c>
      <c r="BD537" s="48" t="str">
        <f>IF(ISBLANK(BE537),"",VLOOKUP(BC537,OutputOsiris!$A$9:$A$1008,1,FALSE))</f>
        <v/>
      </c>
      <c r="BE537" s="111"/>
      <c r="BF537" s="78"/>
      <c r="BG537" s="148" t="str">
        <f t="shared" si="312"/>
        <v/>
      </c>
      <c r="BH537" s="47" t="str">
        <f t="shared" si="339"/>
        <v/>
      </c>
      <c r="BI537" s="48" t="str">
        <f>IF(ISBLANK(BJ537),"",VLOOKUP(BH537,OutputOsiris!$A$9:$A$1008,1,FALSE))</f>
        <v/>
      </c>
      <c r="BJ537" s="111"/>
      <c r="BK537" s="78"/>
      <c r="BL537" s="148" t="str">
        <f t="shared" si="313"/>
        <v/>
      </c>
      <c r="BM537" s="47" t="str">
        <f t="shared" si="340"/>
        <v/>
      </c>
      <c r="BN537" s="48" t="str">
        <f>IF(ISBLANK(BO537),"",VLOOKUP(BM537,OutputOsiris!$A$9:$A$1008,1,FALSE))</f>
        <v/>
      </c>
      <c r="BO537" s="111"/>
      <c r="BP537" s="78"/>
      <c r="BQ537" s="148" t="str">
        <f t="shared" si="314"/>
        <v/>
      </c>
      <c r="BR537" s="47" t="str">
        <f t="shared" si="341"/>
        <v/>
      </c>
      <c r="BS537" s="48" t="str">
        <f>IF(ISBLANK(BT537),"",VLOOKUP(BR537,OutputOsiris!$A$9:$A$1008,1,FALSE))</f>
        <v/>
      </c>
      <c r="BT537" s="111"/>
      <c r="BU537" s="78"/>
      <c r="BV537" s="148" t="str">
        <f t="shared" si="315"/>
        <v/>
      </c>
      <c r="BW537" s="47" t="str">
        <f t="shared" si="342"/>
        <v/>
      </c>
      <c r="BX537" s="48" t="str">
        <f>IF(ISBLANK(BY537),"",VLOOKUP(BW537,OutputOsiris!$A$9:$A$1008,1,FALSE))</f>
        <v/>
      </c>
      <c r="BY537" s="111"/>
      <c r="BZ537" s="78"/>
      <c r="CA537" s="148" t="str">
        <f t="shared" si="316"/>
        <v/>
      </c>
    </row>
    <row r="538" spans="1:79" x14ac:dyDescent="0.2">
      <c r="A538" s="47" t="str">
        <f>IF($H$1="Score",IF(OutputOsiris!A538&lt;&gt;"9999999",OutputOsiris!A538,""),"")</f>
        <v/>
      </c>
      <c r="B538" s="76" t="str">
        <f t="shared" si="317"/>
        <v/>
      </c>
      <c r="C538" s="143" t="str">
        <f t="shared" si="318"/>
        <v/>
      </c>
      <c r="D538" s="47" t="str">
        <f>IF($H$1="Cijfer",IF(OutputOsiris!A538&lt;&gt;"9999999",OutputOsiris!A538,""),"")</f>
        <v/>
      </c>
      <c r="E538" s="76" t="str">
        <f t="shared" si="319"/>
        <v/>
      </c>
      <c r="F538" s="143" t="str">
        <f t="shared" si="320"/>
        <v/>
      </c>
      <c r="G538" s="47" t="str">
        <f>IF(ISBLANK(OutputOsiris!B538),"",OutputOsiris!B538)</f>
        <v/>
      </c>
      <c r="H538" s="47">
        <f>IF(AND($AG$7&gt;0,OutputOsiris!$A538&lt;&gt;"9999999"),VLOOKUP(OutputOsiris!A538,$AD$9:$AG$1008,4,FALSE),"")</f>
        <v>0</v>
      </c>
      <c r="I538" s="47">
        <f t="shared" si="321"/>
        <v>0</v>
      </c>
      <c r="J538" s="47">
        <f>IF(AND($AL$7&gt;0,OutputOsiris!$A538&lt;&gt;"9999999"),VLOOKUP(OutputOsiris!A538,$AI$9:$AL$1008,4,FALSE),"")</f>
        <v>0</v>
      </c>
      <c r="K538" s="47">
        <f t="shared" si="322"/>
        <v>0</v>
      </c>
      <c r="L538" s="47" t="str">
        <f>IF(AND($AQ$7&gt;0,OutputOsiris!$A538&lt;&gt;"9999999"),VLOOKUP(OutputOsiris!A538,$AN$9:$AQ$1008,4,FALSE),"")</f>
        <v/>
      </c>
      <c r="M538" s="47" t="str">
        <f t="shared" si="323"/>
        <v/>
      </c>
      <c r="N538" s="47" t="str">
        <f>IF(AND($AV$7&gt;0,OutputOsiris!$A538&lt;&gt;"9999999"),VLOOKUP(OutputOsiris!A538,$AS$9:$AV$1008,4,FALSE),"")</f>
        <v/>
      </c>
      <c r="O538" s="47" t="str">
        <f t="shared" si="324"/>
        <v/>
      </c>
      <c r="P538" s="47" t="str">
        <f>IF(AND($BA$7&gt;0,OutputOsiris!$A538&lt;&gt;"9999999"),VLOOKUP(OutputOsiris!A538,$AX$9:$BA$1008,4,FALSE),"")</f>
        <v/>
      </c>
      <c r="Q538" s="47" t="str">
        <f t="shared" si="325"/>
        <v/>
      </c>
      <c r="R538" s="47" t="str">
        <f>IF(AND($BF$7&gt;0,OutputOsiris!$A538&lt;&gt;"9999999"),VLOOKUP(OutputOsiris!A538,$BC$9:$BF$1008,4,FALSE),"")</f>
        <v/>
      </c>
      <c r="S538" s="47" t="str">
        <f t="shared" si="326"/>
        <v/>
      </c>
      <c r="T538" s="47" t="str">
        <f>IF(AND($BK$7&gt;0,OutputOsiris!$A538&lt;&gt;"9999999"),VLOOKUP(OutputOsiris!A538,$BH$9:$BK$1008,4,FALSE),"")</f>
        <v/>
      </c>
      <c r="U538" s="47" t="str">
        <f t="shared" si="327"/>
        <v/>
      </c>
      <c r="V538" s="47" t="str">
        <f>IF(AND($BP$7&gt;0,OutputOsiris!$A538&lt;&gt;"9999999"),VLOOKUP(OutputOsiris!A538,$BM$9:$BP$1008,4,FALSE),"")</f>
        <v/>
      </c>
      <c r="W538" s="47" t="str">
        <f t="shared" si="328"/>
        <v/>
      </c>
      <c r="X538" s="47" t="str">
        <f>IF(AND($BU$7&gt;0,OutputOsiris!$A538&lt;&gt;"9999999"),VLOOKUP(OutputOsiris!A538,$BR$9:$BU$1008,4,FALSE),"")</f>
        <v/>
      </c>
      <c r="Y538" s="47" t="str">
        <f t="shared" si="329"/>
        <v/>
      </c>
      <c r="Z538" s="47" t="str">
        <f>IF(AND($BZ$7&gt;0,OutputOsiris!$A538&lt;&gt;"9999999"),VLOOKUP(OutputOsiris!A538,$BW$9:$BZ$1008,4,FALSE),"")</f>
        <v/>
      </c>
      <c r="AA538" s="47" t="str">
        <f t="shared" si="330"/>
        <v/>
      </c>
      <c r="AB538" s="47">
        <f t="shared" si="331"/>
        <v>0</v>
      </c>
      <c r="AC538" s="47">
        <f t="shared" si="332"/>
        <v>0</v>
      </c>
      <c r="AD538" s="47" t="str">
        <f t="shared" si="333"/>
        <v/>
      </c>
      <c r="AE538" s="48" t="str">
        <f>IF(ISBLANK(AF538),"",VLOOKUP(AD538,OutputOsiris!$A$9:$A$1008,1,FALSE))</f>
        <v/>
      </c>
      <c r="AF538" s="111"/>
      <c r="AG538" s="78"/>
      <c r="AH538" s="148" t="str">
        <f t="shared" si="307"/>
        <v/>
      </c>
      <c r="AI538" s="47" t="str">
        <f t="shared" si="334"/>
        <v/>
      </c>
      <c r="AJ538" s="48" t="str">
        <f>IF(ISBLANK(AK538),"",VLOOKUP(AI538,OutputOsiris!$A$9:$A$1008,1,FALSE))</f>
        <v/>
      </c>
      <c r="AK538" s="112"/>
      <c r="AL538" s="78"/>
      <c r="AM538" s="148" t="str">
        <f t="shared" si="308"/>
        <v/>
      </c>
      <c r="AN538" s="47" t="str">
        <f t="shared" si="335"/>
        <v/>
      </c>
      <c r="AO538" s="48" t="str">
        <f>IF(ISBLANK(AP538),"",VLOOKUP(AN538,OutputOsiris!$A$9:$A$1008,1,FALSE))</f>
        <v/>
      </c>
      <c r="AP538" s="111"/>
      <c r="AQ538" s="78"/>
      <c r="AR538" s="148" t="str">
        <f t="shared" si="309"/>
        <v/>
      </c>
      <c r="AS538" s="47" t="str">
        <f t="shared" si="336"/>
        <v/>
      </c>
      <c r="AT538" s="48" t="str">
        <f>IF(ISBLANK(AU538),"",VLOOKUP(AS538,OutputOsiris!$A$9:$A$1008,1,FALSE))</f>
        <v/>
      </c>
      <c r="AU538" s="111"/>
      <c r="AV538" s="78"/>
      <c r="AW538" s="148" t="str">
        <f t="shared" si="310"/>
        <v/>
      </c>
      <c r="AX538" s="47" t="str">
        <f t="shared" si="337"/>
        <v/>
      </c>
      <c r="AY538" s="48" t="str">
        <f>IF(ISBLANK(AZ538),"",VLOOKUP(AX538,OutputOsiris!$A$9:$A$1008,1,FALSE))</f>
        <v/>
      </c>
      <c r="AZ538" s="111"/>
      <c r="BA538" s="78"/>
      <c r="BB538" s="148" t="str">
        <f t="shared" si="311"/>
        <v/>
      </c>
      <c r="BC538" s="47" t="str">
        <f t="shared" si="338"/>
        <v/>
      </c>
      <c r="BD538" s="48" t="str">
        <f>IF(ISBLANK(BE538),"",VLOOKUP(BC538,OutputOsiris!$A$9:$A$1008,1,FALSE))</f>
        <v/>
      </c>
      <c r="BE538" s="111"/>
      <c r="BF538" s="78"/>
      <c r="BG538" s="148" t="str">
        <f t="shared" si="312"/>
        <v/>
      </c>
      <c r="BH538" s="47" t="str">
        <f t="shared" si="339"/>
        <v/>
      </c>
      <c r="BI538" s="48" t="str">
        <f>IF(ISBLANK(BJ538),"",VLOOKUP(BH538,OutputOsiris!$A$9:$A$1008,1,FALSE))</f>
        <v/>
      </c>
      <c r="BJ538" s="111"/>
      <c r="BK538" s="78"/>
      <c r="BL538" s="148" t="str">
        <f t="shared" si="313"/>
        <v/>
      </c>
      <c r="BM538" s="47" t="str">
        <f t="shared" si="340"/>
        <v/>
      </c>
      <c r="BN538" s="48" t="str">
        <f>IF(ISBLANK(BO538),"",VLOOKUP(BM538,OutputOsiris!$A$9:$A$1008,1,FALSE))</f>
        <v/>
      </c>
      <c r="BO538" s="111"/>
      <c r="BP538" s="78"/>
      <c r="BQ538" s="148" t="str">
        <f t="shared" si="314"/>
        <v/>
      </c>
      <c r="BR538" s="47" t="str">
        <f t="shared" si="341"/>
        <v/>
      </c>
      <c r="BS538" s="48" t="str">
        <f>IF(ISBLANK(BT538),"",VLOOKUP(BR538,OutputOsiris!$A$9:$A$1008,1,FALSE))</f>
        <v/>
      </c>
      <c r="BT538" s="111"/>
      <c r="BU538" s="78"/>
      <c r="BV538" s="148" t="str">
        <f t="shared" si="315"/>
        <v/>
      </c>
      <c r="BW538" s="47" t="str">
        <f t="shared" si="342"/>
        <v/>
      </c>
      <c r="BX538" s="48" t="str">
        <f>IF(ISBLANK(BY538),"",VLOOKUP(BW538,OutputOsiris!$A$9:$A$1008,1,FALSE))</f>
        <v/>
      </c>
      <c r="BY538" s="111"/>
      <c r="BZ538" s="78"/>
      <c r="CA538" s="148" t="str">
        <f t="shared" si="316"/>
        <v/>
      </c>
    </row>
    <row r="539" spans="1:79" x14ac:dyDescent="0.2">
      <c r="A539" s="47" t="str">
        <f>IF($H$1="Score",IF(OutputOsiris!A539&lt;&gt;"9999999",OutputOsiris!A539,""),"")</f>
        <v/>
      </c>
      <c r="B539" s="76" t="str">
        <f t="shared" si="317"/>
        <v/>
      </c>
      <c r="C539" s="143" t="str">
        <f t="shared" si="318"/>
        <v/>
      </c>
      <c r="D539" s="47" t="str">
        <f>IF($H$1="Cijfer",IF(OutputOsiris!A539&lt;&gt;"9999999",OutputOsiris!A539,""),"")</f>
        <v/>
      </c>
      <c r="E539" s="76" t="str">
        <f t="shared" si="319"/>
        <v/>
      </c>
      <c r="F539" s="143" t="str">
        <f t="shared" si="320"/>
        <v/>
      </c>
      <c r="G539" s="47" t="str">
        <f>IF(ISBLANK(OutputOsiris!B539),"",OutputOsiris!B539)</f>
        <v/>
      </c>
      <c r="H539" s="47">
        <f>IF(AND($AG$7&gt;0,OutputOsiris!$A539&lt;&gt;"9999999"),VLOOKUP(OutputOsiris!A539,$AD$9:$AG$1008,4,FALSE),"")</f>
        <v>0</v>
      </c>
      <c r="I539" s="47">
        <f t="shared" si="321"/>
        <v>0</v>
      </c>
      <c r="J539" s="47">
        <f>IF(AND($AL$7&gt;0,OutputOsiris!$A539&lt;&gt;"9999999"),VLOOKUP(OutputOsiris!A539,$AI$9:$AL$1008,4,FALSE),"")</f>
        <v>0</v>
      </c>
      <c r="K539" s="47">
        <f t="shared" si="322"/>
        <v>0</v>
      </c>
      <c r="L539" s="47" t="str">
        <f>IF(AND($AQ$7&gt;0,OutputOsiris!$A539&lt;&gt;"9999999"),VLOOKUP(OutputOsiris!A539,$AN$9:$AQ$1008,4,FALSE),"")</f>
        <v/>
      </c>
      <c r="M539" s="47" t="str">
        <f t="shared" si="323"/>
        <v/>
      </c>
      <c r="N539" s="47" t="str">
        <f>IF(AND($AV$7&gt;0,OutputOsiris!$A539&lt;&gt;"9999999"),VLOOKUP(OutputOsiris!A539,$AS$9:$AV$1008,4,FALSE),"")</f>
        <v/>
      </c>
      <c r="O539" s="47" t="str">
        <f t="shared" si="324"/>
        <v/>
      </c>
      <c r="P539" s="47" t="str">
        <f>IF(AND($BA$7&gt;0,OutputOsiris!$A539&lt;&gt;"9999999"),VLOOKUP(OutputOsiris!A539,$AX$9:$BA$1008,4,FALSE),"")</f>
        <v/>
      </c>
      <c r="Q539" s="47" t="str">
        <f t="shared" si="325"/>
        <v/>
      </c>
      <c r="R539" s="47" t="str">
        <f>IF(AND($BF$7&gt;0,OutputOsiris!$A539&lt;&gt;"9999999"),VLOOKUP(OutputOsiris!A539,$BC$9:$BF$1008,4,FALSE),"")</f>
        <v/>
      </c>
      <c r="S539" s="47" t="str">
        <f t="shared" si="326"/>
        <v/>
      </c>
      <c r="T539" s="47" t="str">
        <f>IF(AND($BK$7&gt;0,OutputOsiris!$A539&lt;&gt;"9999999"),VLOOKUP(OutputOsiris!A539,$BH$9:$BK$1008,4,FALSE),"")</f>
        <v/>
      </c>
      <c r="U539" s="47" t="str">
        <f t="shared" si="327"/>
        <v/>
      </c>
      <c r="V539" s="47" t="str">
        <f>IF(AND($BP$7&gt;0,OutputOsiris!$A539&lt;&gt;"9999999"),VLOOKUP(OutputOsiris!A539,$BM$9:$BP$1008,4,FALSE),"")</f>
        <v/>
      </c>
      <c r="W539" s="47" t="str">
        <f t="shared" si="328"/>
        <v/>
      </c>
      <c r="X539" s="47" t="str">
        <f>IF(AND($BU$7&gt;0,OutputOsiris!$A539&lt;&gt;"9999999"),VLOOKUP(OutputOsiris!A539,$BR$9:$BU$1008,4,FALSE),"")</f>
        <v/>
      </c>
      <c r="Y539" s="47" t="str">
        <f t="shared" si="329"/>
        <v/>
      </c>
      <c r="Z539" s="47" t="str">
        <f>IF(AND($BZ$7&gt;0,OutputOsiris!$A539&lt;&gt;"9999999"),VLOOKUP(OutputOsiris!A539,$BW$9:$BZ$1008,4,FALSE),"")</f>
        <v/>
      </c>
      <c r="AA539" s="47" t="str">
        <f t="shared" si="330"/>
        <v/>
      </c>
      <c r="AB539" s="47">
        <f t="shared" si="331"/>
        <v>0</v>
      </c>
      <c r="AC539" s="47">
        <f t="shared" si="332"/>
        <v>0</v>
      </c>
      <c r="AD539" s="47" t="str">
        <f t="shared" si="333"/>
        <v/>
      </c>
      <c r="AE539" s="48" t="str">
        <f>IF(ISBLANK(AF539),"",VLOOKUP(AD539,OutputOsiris!$A$9:$A$1008,1,FALSE))</f>
        <v/>
      </c>
      <c r="AF539" s="111"/>
      <c r="AG539" s="78"/>
      <c r="AH539" s="148" t="str">
        <f t="shared" si="307"/>
        <v/>
      </c>
      <c r="AI539" s="47" t="str">
        <f t="shared" si="334"/>
        <v/>
      </c>
      <c r="AJ539" s="48" t="str">
        <f>IF(ISBLANK(AK539),"",VLOOKUP(AI539,OutputOsiris!$A$9:$A$1008,1,FALSE))</f>
        <v/>
      </c>
      <c r="AK539" s="112"/>
      <c r="AL539" s="78"/>
      <c r="AM539" s="148" t="str">
        <f t="shared" si="308"/>
        <v/>
      </c>
      <c r="AN539" s="47" t="str">
        <f t="shared" si="335"/>
        <v/>
      </c>
      <c r="AO539" s="48" t="str">
        <f>IF(ISBLANK(AP539),"",VLOOKUP(AN539,OutputOsiris!$A$9:$A$1008,1,FALSE))</f>
        <v/>
      </c>
      <c r="AP539" s="111"/>
      <c r="AQ539" s="78"/>
      <c r="AR539" s="148" t="str">
        <f t="shared" si="309"/>
        <v/>
      </c>
      <c r="AS539" s="47" t="str">
        <f t="shared" si="336"/>
        <v/>
      </c>
      <c r="AT539" s="48" t="str">
        <f>IF(ISBLANK(AU539),"",VLOOKUP(AS539,OutputOsiris!$A$9:$A$1008,1,FALSE))</f>
        <v/>
      </c>
      <c r="AU539" s="111"/>
      <c r="AV539" s="78"/>
      <c r="AW539" s="148" t="str">
        <f t="shared" si="310"/>
        <v/>
      </c>
      <c r="AX539" s="47" t="str">
        <f t="shared" si="337"/>
        <v/>
      </c>
      <c r="AY539" s="48" t="str">
        <f>IF(ISBLANK(AZ539),"",VLOOKUP(AX539,OutputOsiris!$A$9:$A$1008,1,FALSE))</f>
        <v/>
      </c>
      <c r="AZ539" s="111"/>
      <c r="BA539" s="78"/>
      <c r="BB539" s="148" t="str">
        <f t="shared" si="311"/>
        <v/>
      </c>
      <c r="BC539" s="47" t="str">
        <f t="shared" si="338"/>
        <v/>
      </c>
      <c r="BD539" s="48" t="str">
        <f>IF(ISBLANK(BE539),"",VLOOKUP(BC539,OutputOsiris!$A$9:$A$1008,1,FALSE))</f>
        <v/>
      </c>
      <c r="BE539" s="111"/>
      <c r="BF539" s="78"/>
      <c r="BG539" s="148" t="str">
        <f t="shared" si="312"/>
        <v/>
      </c>
      <c r="BH539" s="47" t="str">
        <f t="shared" si="339"/>
        <v/>
      </c>
      <c r="BI539" s="48" t="str">
        <f>IF(ISBLANK(BJ539),"",VLOOKUP(BH539,OutputOsiris!$A$9:$A$1008,1,FALSE))</f>
        <v/>
      </c>
      <c r="BJ539" s="111"/>
      <c r="BK539" s="78"/>
      <c r="BL539" s="148" t="str">
        <f t="shared" si="313"/>
        <v/>
      </c>
      <c r="BM539" s="47" t="str">
        <f t="shared" si="340"/>
        <v/>
      </c>
      <c r="BN539" s="48" t="str">
        <f>IF(ISBLANK(BO539),"",VLOOKUP(BM539,OutputOsiris!$A$9:$A$1008,1,FALSE))</f>
        <v/>
      </c>
      <c r="BO539" s="111"/>
      <c r="BP539" s="78"/>
      <c r="BQ539" s="148" t="str">
        <f t="shared" si="314"/>
        <v/>
      </c>
      <c r="BR539" s="47" t="str">
        <f t="shared" si="341"/>
        <v/>
      </c>
      <c r="BS539" s="48" t="str">
        <f>IF(ISBLANK(BT539),"",VLOOKUP(BR539,OutputOsiris!$A$9:$A$1008,1,FALSE))</f>
        <v/>
      </c>
      <c r="BT539" s="111"/>
      <c r="BU539" s="78"/>
      <c r="BV539" s="148" t="str">
        <f t="shared" si="315"/>
        <v/>
      </c>
      <c r="BW539" s="47" t="str">
        <f t="shared" si="342"/>
        <v/>
      </c>
      <c r="BX539" s="48" t="str">
        <f>IF(ISBLANK(BY539),"",VLOOKUP(BW539,OutputOsiris!$A$9:$A$1008,1,FALSE))</f>
        <v/>
      </c>
      <c r="BY539" s="111"/>
      <c r="BZ539" s="78"/>
      <c r="CA539" s="148" t="str">
        <f t="shared" si="316"/>
        <v/>
      </c>
    </row>
    <row r="540" spans="1:79" x14ac:dyDescent="0.2">
      <c r="A540" s="47" t="str">
        <f>IF($H$1="Score",IF(OutputOsiris!A540&lt;&gt;"9999999",OutputOsiris!A540,""),"")</f>
        <v/>
      </c>
      <c r="B540" s="76" t="str">
        <f t="shared" si="317"/>
        <v/>
      </c>
      <c r="C540" s="143" t="str">
        <f t="shared" si="318"/>
        <v/>
      </c>
      <c r="D540" s="47" t="str">
        <f>IF($H$1="Cijfer",IF(OutputOsiris!A540&lt;&gt;"9999999",OutputOsiris!A540,""),"")</f>
        <v/>
      </c>
      <c r="E540" s="76" t="str">
        <f t="shared" si="319"/>
        <v/>
      </c>
      <c r="F540" s="143" t="str">
        <f t="shared" si="320"/>
        <v/>
      </c>
      <c r="G540" s="47" t="str">
        <f>IF(ISBLANK(OutputOsiris!B540),"",OutputOsiris!B540)</f>
        <v/>
      </c>
      <c r="H540" s="47">
        <f>IF(AND($AG$7&gt;0,OutputOsiris!$A540&lt;&gt;"9999999"),VLOOKUP(OutputOsiris!A540,$AD$9:$AG$1008,4,FALSE),"")</f>
        <v>0</v>
      </c>
      <c r="I540" s="47">
        <f t="shared" si="321"/>
        <v>0</v>
      </c>
      <c r="J540" s="47">
        <f>IF(AND($AL$7&gt;0,OutputOsiris!$A540&lt;&gt;"9999999"),VLOOKUP(OutputOsiris!A540,$AI$9:$AL$1008,4,FALSE),"")</f>
        <v>0</v>
      </c>
      <c r="K540" s="47">
        <f t="shared" si="322"/>
        <v>0</v>
      </c>
      <c r="L540" s="47" t="str">
        <f>IF(AND($AQ$7&gt;0,OutputOsiris!$A540&lt;&gt;"9999999"),VLOOKUP(OutputOsiris!A540,$AN$9:$AQ$1008,4,FALSE),"")</f>
        <v/>
      </c>
      <c r="M540" s="47" t="str">
        <f t="shared" si="323"/>
        <v/>
      </c>
      <c r="N540" s="47" t="str">
        <f>IF(AND($AV$7&gt;0,OutputOsiris!$A540&lt;&gt;"9999999"),VLOOKUP(OutputOsiris!A540,$AS$9:$AV$1008,4,FALSE),"")</f>
        <v/>
      </c>
      <c r="O540" s="47" t="str">
        <f t="shared" si="324"/>
        <v/>
      </c>
      <c r="P540" s="47" t="str">
        <f>IF(AND($BA$7&gt;0,OutputOsiris!$A540&lt;&gt;"9999999"),VLOOKUP(OutputOsiris!A540,$AX$9:$BA$1008,4,FALSE),"")</f>
        <v/>
      </c>
      <c r="Q540" s="47" t="str">
        <f t="shared" si="325"/>
        <v/>
      </c>
      <c r="R540" s="47" t="str">
        <f>IF(AND($BF$7&gt;0,OutputOsiris!$A540&lt;&gt;"9999999"),VLOOKUP(OutputOsiris!A540,$BC$9:$BF$1008,4,FALSE),"")</f>
        <v/>
      </c>
      <c r="S540" s="47" t="str">
        <f t="shared" si="326"/>
        <v/>
      </c>
      <c r="T540" s="47" t="str">
        <f>IF(AND($BK$7&gt;0,OutputOsiris!$A540&lt;&gt;"9999999"),VLOOKUP(OutputOsiris!A540,$BH$9:$BK$1008,4,FALSE),"")</f>
        <v/>
      </c>
      <c r="U540" s="47" t="str">
        <f t="shared" si="327"/>
        <v/>
      </c>
      <c r="V540" s="47" t="str">
        <f>IF(AND($BP$7&gt;0,OutputOsiris!$A540&lt;&gt;"9999999"),VLOOKUP(OutputOsiris!A540,$BM$9:$BP$1008,4,FALSE),"")</f>
        <v/>
      </c>
      <c r="W540" s="47" t="str">
        <f t="shared" si="328"/>
        <v/>
      </c>
      <c r="X540" s="47" t="str">
        <f>IF(AND($BU$7&gt;0,OutputOsiris!$A540&lt;&gt;"9999999"),VLOOKUP(OutputOsiris!A540,$BR$9:$BU$1008,4,FALSE),"")</f>
        <v/>
      </c>
      <c r="Y540" s="47" t="str">
        <f t="shared" si="329"/>
        <v/>
      </c>
      <c r="Z540" s="47" t="str">
        <f>IF(AND($BZ$7&gt;0,OutputOsiris!$A540&lt;&gt;"9999999"),VLOOKUP(OutputOsiris!A540,$BW$9:$BZ$1008,4,FALSE),"")</f>
        <v/>
      </c>
      <c r="AA540" s="47" t="str">
        <f t="shared" si="330"/>
        <v/>
      </c>
      <c r="AB540" s="47">
        <f t="shared" si="331"/>
        <v>0</v>
      </c>
      <c r="AC540" s="47">
        <f t="shared" si="332"/>
        <v>0</v>
      </c>
      <c r="AD540" s="47" t="str">
        <f t="shared" si="333"/>
        <v/>
      </c>
      <c r="AE540" s="48" t="str">
        <f>IF(ISBLANK(AF540),"",VLOOKUP(AD540,OutputOsiris!$A$9:$A$1008,1,FALSE))</f>
        <v/>
      </c>
      <c r="AF540" s="111"/>
      <c r="AG540" s="78"/>
      <c r="AH540" s="148" t="str">
        <f t="shared" si="307"/>
        <v/>
      </c>
      <c r="AI540" s="47" t="str">
        <f t="shared" si="334"/>
        <v/>
      </c>
      <c r="AJ540" s="48" t="str">
        <f>IF(ISBLANK(AK540),"",VLOOKUP(AI540,OutputOsiris!$A$9:$A$1008,1,FALSE))</f>
        <v/>
      </c>
      <c r="AK540" s="112"/>
      <c r="AL540" s="78"/>
      <c r="AM540" s="148" t="str">
        <f t="shared" si="308"/>
        <v/>
      </c>
      <c r="AN540" s="47" t="str">
        <f t="shared" si="335"/>
        <v/>
      </c>
      <c r="AO540" s="48" t="str">
        <f>IF(ISBLANK(AP540),"",VLOOKUP(AN540,OutputOsiris!$A$9:$A$1008,1,FALSE))</f>
        <v/>
      </c>
      <c r="AP540" s="111"/>
      <c r="AQ540" s="78"/>
      <c r="AR540" s="148" t="str">
        <f t="shared" si="309"/>
        <v/>
      </c>
      <c r="AS540" s="47" t="str">
        <f t="shared" si="336"/>
        <v/>
      </c>
      <c r="AT540" s="48" t="str">
        <f>IF(ISBLANK(AU540),"",VLOOKUP(AS540,OutputOsiris!$A$9:$A$1008,1,FALSE))</f>
        <v/>
      </c>
      <c r="AU540" s="111"/>
      <c r="AV540" s="78"/>
      <c r="AW540" s="148" t="str">
        <f t="shared" si="310"/>
        <v/>
      </c>
      <c r="AX540" s="47" t="str">
        <f t="shared" si="337"/>
        <v/>
      </c>
      <c r="AY540" s="48" t="str">
        <f>IF(ISBLANK(AZ540),"",VLOOKUP(AX540,OutputOsiris!$A$9:$A$1008,1,FALSE))</f>
        <v/>
      </c>
      <c r="AZ540" s="111"/>
      <c r="BA540" s="78"/>
      <c r="BB540" s="148" t="str">
        <f t="shared" si="311"/>
        <v/>
      </c>
      <c r="BC540" s="47" t="str">
        <f t="shared" si="338"/>
        <v/>
      </c>
      <c r="BD540" s="48" t="str">
        <f>IF(ISBLANK(BE540),"",VLOOKUP(BC540,OutputOsiris!$A$9:$A$1008,1,FALSE))</f>
        <v/>
      </c>
      <c r="BE540" s="111"/>
      <c r="BF540" s="78"/>
      <c r="BG540" s="148" t="str">
        <f t="shared" si="312"/>
        <v/>
      </c>
      <c r="BH540" s="47" t="str">
        <f t="shared" si="339"/>
        <v/>
      </c>
      <c r="BI540" s="48" t="str">
        <f>IF(ISBLANK(BJ540),"",VLOOKUP(BH540,OutputOsiris!$A$9:$A$1008,1,FALSE))</f>
        <v/>
      </c>
      <c r="BJ540" s="111"/>
      <c r="BK540" s="78"/>
      <c r="BL540" s="148" t="str">
        <f t="shared" si="313"/>
        <v/>
      </c>
      <c r="BM540" s="47" t="str">
        <f t="shared" si="340"/>
        <v/>
      </c>
      <c r="BN540" s="48" t="str">
        <f>IF(ISBLANK(BO540),"",VLOOKUP(BM540,OutputOsiris!$A$9:$A$1008,1,FALSE))</f>
        <v/>
      </c>
      <c r="BO540" s="111"/>
      <c r="BP540" s="78"/>
      <c r="BQ540" s="148" t="str">
        <f t="shared" si="314"/>
        <v/>
      </c>
      <c r="BR540" s="47" t="str">
        <f t="shared" si="341"/>
        <v/>
      </c>
      <c r="BS540" s="48" t="str">
        <f>IF(ISBLANK(BT540),"",VLOOKUP(BR540,OutputOsiris!$A$9:$A$1008,1,FALSE))</f>
        <v/>
      </c>
      <c r="BT540" s="111"/>
      <c r="BU540" s="78"/>
      <c r="BV540" s="148" t="str">
        <f t="shared" si="315"/>
        <v/>
      </c>
      <c r="BW540" s="47" t="str">
        <f t="shared" si="342"/>
        <v/>
      </c>
      <c r="BX540" s="48" t="str">
        <f>IF(ISBLANK(BY540),"",VLOOKUP(BW540,OutputOsiris!$A$9:$A$1008,1,FALSE))</f>
        <v/>
      </c>
      <c r="BY540" s="111"/>
      <c r="BZ540" s="78"/>
      <c r="CA540" s="148" t="str">
        <f t="shared" si="316"/>
        <v/>
      </c>
    </row>
    <row r="541" spans="1:79" x14ac:dyDescent="0.2">
      <c r="A541" s="47" t="str">
        <f>IF($H$1="Score",IF(OutputOsiris!A541&lt;&gt;"9999999",OutputOsiris!A541,""),"")</f>
        <v/>
      </c>
      <c r="B541" s="76" t="str">
        <f t="shared" si="317"/>
        <v/>
      </c>
      <c r="C541" s="143" t="str">
        <f t="shared" si="318"/>
        <v/>
      </c>
      <c r="D541" s="47" t="str">
        <f>IF($H$1="Cijfer",IF(OutputOsiris!A541&lt;&gt;"9999999",OutputOsiris!A541,""),"")</f>
        <v/>
      </c>
      <c r="E541" s="76" t="str">
        <f t="shared" si="319"/>
        <v/>
      </c>
      <c r="F541" s="143" t="str">
        <f t="shared" si="320"/>
        <v/>
      </c>
      <c r="G541" s="47" t="str">
        <f>IF(ISBLANK(OutputOsiris!B541),"",OutputOsiris!B541)</f>
        <v/>
      </c>
      <c r="H541" s="47">
        <f>IF(AND($AG$7&gt;0,OutputOsiris!$A541&lt;&gt;"9999999"),VLOOKUP(OutputOsiris!A541,$AD$9:$AG$1008,4,FALSE),"")</f>
        <v>0</v>
      </c>
      <c r="I541" s="47">
        <f t="shared" si="321"/>
        <v>0</v>
      </c>
      <c r="J541" s="47">
        <f>IF(AND($AL$7&gt;0,OutputOsiris!$A541&lt;&gt;"9999999"),VLOOKUP(OutputOsiris!A541,$AI$9:$AL$1008,4,FALSE),"")</f>
        <v>0</v>
      </c>
      <c r="K541" s="47">
        <f t="shared" si="322"/>
        <v>0</v>
      </c>
      <c r="L541" s="47" t="str">
        <f>IF(AND($AQ$7&gt;0,OutputOsiris!$A541&lt;&gt;"9999999"),VLOOKUP(OutputOsiris!A541,$AN$9:$AQ$1008,4,FALSE),"")</f>
        <v/>
      </c>
      <c r="M541" s="47" t="str">
        <f t="shared" si="323"/>
        <v/>
      </c>
      <c r="N541" s="47" t="str">
        <f>IF(AND($AV$7&gt;0,OutputOsiris!$A541&lt;&gt;"9999999"),VLOOKUP(OutputOsiris!A541,$AS$9:$AV$1008,4,FALSE),"")</f>
        <v/>
      </c>
      <c r="O541" s="47" t="str">
        <f t="shared" si="324"/>
        <v/>
      </c>
      <c r="P541" s="47" t="str">
        <f>IF(AND($BA$7&gt;0,OutputOsiris!$A541&lt;&gt;"9999999"),VLOOKUP(OutputOsiris!A541,$AX$9:$BA$1008,4,FALSE),"")</f>
        <v/>
      </c>
      <c r="Q541" s="47" t="str">
        <f t="shared" si="325"/>
        <v/>
      </c>
      <c r="R541" s="47" t="str">
        <f>IF(AND($BF$7&gt;0,OutputOsiris!$A541&lt;&gt;"9999999"),VLOOKUP(OutputOsiris!A541,$BC$9:$BF$1008,4,FALSE),"")</f>
        <v/>
      </c>
      <c r="S541" s="47" t="str">
        <f t="shared" si="326"/>
        <v/>
      </c>
      <c r="T541" s="47" t="str">
        <f>IF(AND($BK$7&gt;0,OutputOsiris!$A541&lt;&gt;"9999999"),VLOOKUP(OutputOsiris!A541,$BH$9:$BK$1008,4,FALSE),"")</f>
        <v/>
      </c>
      <c r="U541" s="47" t="str">
        <f t="shared" si="327"/>
        <v/>
      </c>
      <c r="V541" s="47" t="str">
        <f>IF(AND($BP$7&gt;0,OutputOsiris!$A541&lt;&gt;"9999999"),VLOOKUP(OutputOsiris!A541,$BM$9:$BP$1008,4,FALSE),"")</f>
        <v/>
      </c>
      <c r="W541" s="47" t="str">
        <f t="shared" si="328"/>
        <v/>
      </c>
      <c r="X541" s="47" t="str">
        <f>IF(AND($BU$7&gt;0,OutputOsiris!$A541&lt;&gt;"9999999"),VLOOKUP(OutputOsiris!A541,$BR$9:$BU$1008,4,FALSE),"")</f>
        <v/>
      </c>
      <c r="Y541" s="47" t="str">
        <f t="shared" si="329"/>
        <v/>
      </c>
      <c r="Z541" s="47" t="str">
        <f>IF(AND($BZ$7&gt;0,OutputOsiris!$A541&lt;&gt;"9999999"),VLOOKUP(OutputOsiris!A541,$BW$9:$BZ$1008,4,FALSE),"")</f>
        <v/>
      </c>
      <c r="AA541" s="47" t="str">
        <f t="shared" si="330"/>
        <v/>
      </c>
      <c r="AB541" s="47">
        <f t="shared" si="331"/>
        <v>0</v>
      </c>
      <c r="AC541" s="47">
        <f t="shared" si="332"/>
        <v>0</v>
      </c>
      <c r="AD541" s="47" t="str">
        <f t="shared" si="333"/>
        <v/>
      </c>
      <c r="AE541" s="48" t="str">
        <f>IF(ISBLANK(AF541),"",VLOOKUP(AD541,OutputOsiris!$A$9:$A$1008,1,FALSE))</f>
        <v/>
      </c>
      <c r="AF541" s="111"/>
      <c r="AG541" s="78"/>
      <c r="AH541" s="148" t="str">
        <f t="shared" si="307"/>
        <v/>
      </c>
      <c r="AI541" s="47" t="str">
        <f t="shared" si="334"/>
        <v/>
      </c>
      <c r="AJ541" s="48" t="str">
        <f>IF(ISBLANK(AK541),"",VLOOKUP(AI541,OutputOsiris!$A$9:$A$1008,1,FALSE))</f>
        <v/>
      </c>
      <c r="AK541" s="112"/>
      <c r="AL541" s="78"/>
      <c r="AM541" s="148" t="str">
        <f t="shared" si="308"/>
        <v/>
      </c>
      <c r="AN541" s="47" t="str">
        <f t="shared" si="335"/>
        <v/>
      </c>
      <c r="AO541" s="48" t="str">
        <f>IF(ISBLANK(AP541),"",VLOOKUP(AN541,OutputOsiris!$A$9:$A$1008,1,FALSE))</f>
        <v/>
      </c>
      <c r="AP541" s="111"/>
      <c r="AQ541" s="78"/>
      <c r="AR541" s="148" t="str">
        <f t="shared" si="309"/>
        <v/>
      </c>
      <c r="AS541" s="47" t="str">
        <f t="shared" si="336"/>
        <v/>
      </c>
      <c r="AT541" s="48" t="str">
        <f>IF(ISBLANK(AU541),"",VLOOKUP(AS541,OutputOsiris!$A$9:$A$1008,1,FALSE))</f>
        <v/>
      </c>
      <c r="AU541" s="111"/>
      <c r="AV541" s="78"/>
      <c r="AW541" s="148" t="str">
        <f t="shared" si="310"/>
        <v/>
      </c>
      <c r="AX541" s="47" t="str">
        <f t="shared" si="337"/>
        <v/>
      </c>
      <c r="AY541" s="48" t="str">
        <f>IF(ISBLANK(AZ541),"",VLOOKUP(AX541,OutputOsiris!$A$9:$A$1008,1,FALSE))</f>
        <v/>
      </c>
      <c r="AZ541" s="111"/>
      <c r="BA541" s="78"/>
      <c r="BB541" s="148" t="str">
        <f t="shared" si="311"/>
        <v/>
      </c>
      <c r="BC541" s="47" t="str">
        <f t="shared" si="338"/>
        <v/>
      </c>
      <c r="BD541" s="48" t="str">
        <f>IF(ISBLANK(BE541),"",VLOOKUP(BC541,OutputOsiris!$A$9:$A$1008,1,FALSE))</f>
        <v/>
      </c>
      <c r="BE541" s="111"/>
      <c r="BF541" s="78"/>
      <c r="BG541" s="148" t="str">
        <f t="shared" si="312"/>
        <v/>
      </c>
      <c r="BH541" s="47" t="str">
        <f t="shared" si="339"/>
        <v/>
      </c>
      <c r="BI541" s="48" t="str">
        <f>IF(ISBLANK(BJ541),"",VLOOKUP(BH541,OutputOsiris!$A$9:$A$1008,1,FALSE))</f>
        <v/>
      </c>
      <c r="BJ541" s="111"/>
      <c r="BK541" s="78"/>
      <c r="BL541" s="148" t="str">
        <f t="shared" si="313"/>
        <v/>
      </c>
      <c r="BM541" s="47" t="str">
        <f t="shared" si="340"/>
        <v/>
      </c>
      <c r="BN541" s="48" t="str">
        <f>IF(ISBLANK(BO541),"",VLOOKUP(BM541,OutputOsiris!$A$9:$A$1008,1,FALSE))</f>
        <v/>
      </c>
      <c r="BO541" s="111"/>
      <c r="BP541" s="78"/>
      <c r="BQ541" s="148" t="str">
        <f t="shared" si="314"/>
        <v/>
      </c>
      <c r="BR541" s="47" t="str">
        <f t="shared" si="341"/>
        <v/>
      </c>
      <c r="BS541" s="48" t="str">
        <f>IF(ISBLANK(BT541),"",VLOOKUP(BR541,OutputOsiris!$A$9:$A$1008,1,FALSE))</f>
        <v/>
      </c>
      <c r="BT541" s="111"/>
      <c r="BU541" s="78"/>
      <c r="BV541" s="148" t="str">
        <f t="shared" si="315"/>
        <v/>
      </c>
      <c r="BW541" s="47" t="str">
        <f t="shared" si="342"/>
        <v/>
      </c>
      <c r="BX541" s="48" t="str">
        <f>IF(ISBLANK(BY541),"",VLOOKUP(BW541,OutputOsiris!$A$9:$A$1008,1,FALSE))</f>
        <v/>
      </c>
      <c r="BY541" s="111"/>
      <c r="BZ541" s="78"/>
      <c r="CA541" s="148" t="str">
        <f t="shared" si="316"/>
        <v/>
      </c>
    </row>
    <row r="542" spans="1:79" x14ac:dyDescent="0.2">
      <c r="A542" s="47" t="str">
        <f>IF($H$1="Score",IF(OutputOsiris!A542&lt;&gt;"9999999",OutputOsiris!A542,""),"")</f>
        <v/>
      </c>
      <c r="B542" s="76" t="str">
        <f t="shared" si="317"/>
        <v/>
      </c>
      <c r="C542" s="143" t="str">
        <f t="shared" si="318"/>
        <v/>
      </c>
      <c r="D542" s="47" t="str">
        <f>IF($H$1="Cijfer",IF(OutputOsiris!A542&lt;&gt;"9999999",OutputOsiris!A542,""),"")</f>
        <v/>
      </c>
      <c r="E542" s="76" t="str">
        <f t="shared" si="319"/>
        <v/>
      </c>
      <c r="F542" s="143" t="str">
        <f t="shared" si="320"/>
        <v/>
      </c>
      <c r="G542" s="47" t="str">
        <f>IF(ISBLANK(OutputOsiris!B542),"",OutputOsiris!B542)</f>
        <v/>
      </c>
      <c r="H542" s="47">
        <f>IF(AND($AG$7&gt;0,OutputOsiris!$A542&lt;&gt;"9999999"),VLOOKUP(OutputOsiris!A542,$AD$9:$AG$1008,4,FALSE),"")</f>
        <v>0</v>
      </c>
      <c r="I542" s="47">
        <f t="shared" si="321"/>
        <v>0</v>
      </c>
      <c r="J542" s="47">
        <f>IF(AND($AL$7&gt;0,OutputOsiris!$A542&lt;&gt;"9999999"),VLOOKUP(OutputOsiris!A542,$AI$9:$AL$1008,4,FALSE),"")</f>
        <v>0</v>
      </c>
      <c r="K542" s="47">
        <f t="shared" si="322"/>
        <v>0</v>
      </c>
      <c r="L542" s="47" t="str">
        <f>IF(AND($AQ$7&gt;0,OutputOsiris!$A542&lt;&gt;"9999999"),VLOOKUP(OutputOsiris!A542,$AN$9:$AQ$1008,4,FALSE),"")</f>
        <v/>
      </c>
      <c r="M542" s="47" t="str">
        <f t="shared" si="323"/>
        <v/>
      </c>
      <c r="N542" s="47" t="str">
        <f>IF(AND($AV$7&gt;0,OutputOsiris!$A542&lt;&gt;"9999999"),VLOOKUP(OutputOsiris!A542,$AS$9:$AV$1008,4,FALSE),"")</f>
        <v/>
      </c>
      <c r="O542" s="47" t="str">
        <f t="shared" si="324"/>
        <v/>
      </c>
      <c r="P542" s="47" t="str">
        <f>IF(AND($BA$7&gt;0,OutputOsiris!$A542&lt;&gt;"9999999"),VLOOKUP(OutputOsiris!A542,$AX$9:$BA$1008,4,FALSE),"")</f>
        <v/>
      </c>
      <c r="Q542" s="47" t="str">
        <f t="shared" si="325"/>
        <v/>
      </c>
      <c r="R542" s="47" t="str">
        <f>IF(AND($BF$7&gt;0,OutputOsiris!$A542&lt;&gt;"9999999"),VLOOKUP(OutputOsiris!A542,$BC$9:$BF$1008,4,FALSE),"")</f>
        <v/>
      </c>
      <c r="S542" s="47" t="str">
        <f t="shared" si="326"/>
        <v/>
      </c>
      <c r="T542" s="47" t="str">
        <f>IF(AND($BK$7&gt;0,OutputOsiris!$A542&lt;&gt;"9999999"),VLOOKUP(OutputOsiris!A542,$BH$9:$BK$1008,4,FALSE),"")</f>
        <v/>
      </c>
      <c r="U542" s="47" t="str">
        <f t="shared" si="327"/>
        <v/>
      </c>
      <c r="V542" s="47" t="str">
        <f>IF(AND($BP$7&gt;0,OutputOsiris!$A542&lt;&gt;"9999999"),VLOOKUP(OutputOsiris!A542,$BM$9:$BP$1008,4,FALSE),"")</f>
        <v/>
      </c>
      <c r="W542" s="47" t="str">
        <f t="shared" si="328"/>
        <v/>
      </c>
      <c r="X542" s="47" t="str">
        <f>IF(AND($BU$7&gt;0,OutputOsiris!$A542&lt;&gt;"9999999"),VLOOKUP(OutputOsiris!A542,$BR$9:$BU$1008,4,FALSE),"")</f>
        <v/>
      </c>
      <c r="Y542" s="47" t="str">
        <f t="shared" si="329"/>
        <v/>
      </c>
      <c r="Z542" s="47" t="str">
        <f>IF(AND($BZ$7&gt;0,OutputOsiris!$A542&lt;&gt;"9999999"),VLOOKUP(OutputOsiris!A542,$BW$9:$BZ$1008,4,FALSE),"")</f>
        <v/>
      </c>
      <c r="AA542" s="47" t="str">
        <f t="shared" si="330"/>
        <v/>
      </c>
      <c r="AB542" s="47">
        <f t="shared" si="331"/>
        <v>0</v>
      </c>
      <c r="AC542" s="47">
        <f t="shared" si="332"/>
        <v>0</v>
      </c>
      <c r="AD542" s="47" t="str">
        <f t="shared" si="333"/>
        <v/>
      </c>
      <c r="AE542" s="48" t="str">
        <f>IF(ISBLANK(AF542),"",VLOOKUP(AD542,OutputOsiris!$A$9:$A$1008,1,FALSE))</f>
        <v/>
      </c>
      <c r="AF542" s="111"/>
      <c r="AG542" s="78"/>
      <c r="AH542" s="148" t="str">
        <f t="shared" si="307"/>
        <v/>
      </c>
      <c r="AI542" s="47" t="str">
        <f t="shared" si="334"/>
        <v/>
      </c>
      <c r="AJ542" s="48" t="str">
        <f>IF(ISBLANK(AK542),"",VLOOKUP(AI542,OutputOsiris!$A$9:$A$1008,1,FALSE))</f>
        <v/>
      </c>
      <c r="AK542" s="112"/>
      <c r="AL542" s="78"/>
      <c r="AM542" s="148" t="str">
        <f t="shared" si="308"/>
        <v/>
      </c>
      <c r="AN542" s="47" t="str">
        <f t="shared" si="335"/>
        <v/>
      </c>
      <c r="AO542" s="48" t="str">
        <f>IF(ISBLANK(AP542),"",VLOOKUP(AN542,OutputOsiris!$A$9:$A$1008,1,FALSE))</f>
        <v/>
      </c>
      <c r="AP542" s="111"/>
      <c r="AQ542" s="78"/>
      <c r="AR542" s="148" t="str">
        <f t="shared" si="309"/>
        <v/>
      </c>
      <c r="AS542" s="47" t="str">
        <f t="shared" si="336"/>
        <v/>
      </c>
      <c r="AT542" s="48" t="str">
        <f>IF(ISBLANK(AU542),"",VLOOKUP(AS542,OutputOsiris!$A$9:$A$1008,1,FALSE))</f>
        <v/>
      </c>
      <c r="AU542" s="111"/>
      <c r="AV542" s="78"/>
      <c r="AW542" s="148" t="str">
        <f t="shared" si="310"/>
        <v/>
      </c>
      <c r="AX542" s="47" t="str">
        <f t="shared" si="337"/>
        <v/>
      </c>
      <c r="AY542" s="48" t="str">
        <f>IF(ISBLANK(AZ542),"",VLOOKUP(AX542,OutputOsiris!$A$9:$A$1008,1,FALSE))</f>
        <v/>
      </c>
      <c r="AZ542" s="111"/>
      <c r="BA542" s="78"/>
      <c r="BB542" s="148" t="str">
        <f t="shared" si="311"/>
        <v/>
      </c>
      <c r="BC542" s="47" t="str">
        <f t="shared" si="338"/>
        <v/>
      </c>
      <c r="BD542" s="48" t="str">
        <f>IF(ISBLANK(BE542),"",VLOOKUP(BC542,OutputOsiris!$A$9:$A$1008,1,FALSE))</f>
        <v/>
      </c>
      <c r="BE542" s="111"/>
      <c r="BF542" s="78"/>
      <c r="BG542" s="148" t="str">
        <f t="shared" si="312"/>
        <v/>
      </c>
      <c r="BH542" s="47" t="str">
        <f t="shared" si="339"/>
        <v/>
      </c>
      <c r="BI542" s="48" t="str">
        <f>IF(ISBLANK(BJ542),"",VLOOKUP(BH542,OutputOsiris!$A$9:$A$1008,1,FALSE))</f>
        <v/>
      </c>
      <c r="BJ542" s="111"/>
      <c r="BK542" s="78"/>
      <c r="BL542" s="148" t="str">
        <f t="shared" si="313"/>
        <v/>
      </c>
      <c r="BM542" s="47" t="str">
        <f t="shared" si="340"/>
        <v/>
      </c>
      <c r="BN542" s="48" t="str">
        <f>IF(ISBLANK(BO542),"",VLOOKUP(BM542,OutputOsiris!$A$9:$A$1008,1,FALSE))</f>
        <v/>
      </c>
      <c r="BO542" s="111"/>
      <c r="BP542" s="78"/>
      <c r="BQ542" s="148" t="str">
        <f t="shared" si="314"/>
        <v/>
      </c>
      <c r="BR542" s="47" t="str">
        <f t="shared" si="341"/>
        <v/>
      </c>
      <c r="BS542" s="48" t="str">
        <f>IF(ISBLANK(BT542),"",VLOOKUP(BR542,OutputOsiris!$A$9:$A$1008,1,FALSE))</f>
        <v/>
      </c>
      <c r="BT542" s="111"/>
      <c r="BU542" s="78"/>
      <c r="BV542" s="148" t="str">
        <f t="shared" si="315"/>
        <v/>
      </c>
      <c r="BW542" s="47" t="str">
        <f t="shared" si="342"/>
        <v/>
      </c>
      <c r="BX542" s="48" t="str">
        <f>IF(ISBLANK(BY542),"",VLOOKUP(BW542,OutputOsiris!$A$9:$A$1008,1,FALSE))</f>
        <v/>
      </c>
      <c r="BY542" s="111"/>
      <c r="BZ542" s="78"/>
      <c r="CA542" s="148" t="str">
        <f t="shared" si="316"/>
        <v/>
      </c>
    </row>
    <row r="543" spans="1:79" x14ac:dyDescent="0.2">
      <c r="A543" s="47" t="str">
        <f>IF($H$1="Score",IF(OutputOsiris!A543&lt;&gt;"9999999",OutputOsiris!A543,""),"")</f>
        <v/>
      </c>
      <c r="B543" s="76" t="str">
        <f t="shared" si="317"/>
        <v/>
      </c>
      <c r="C543" s="143" t="str">
        <f t="shared" si="318"/>
        <v/>
      </c>
      <c r="D543" s="47" t="str">
        <f>IF($H$1="Cijfer",IF(OutputOsiris!A543&lt;&gt;"9999999",OutputOsiris!A543,""),"")</f>
        <v/>
      </c>
      <c r="E543" s="76" t="str">
        <f t="shared" si="319"/>
        <v/>
      </c>
      <c r="F543" s="143" t="str">
        <f t="shared" si="320"/>
        <v/>
      </c>
      <c r="G543" s="47" t="str">
        <f>IF(ISBLANK(OutputOsiris!B543),"",OutputOsiris!B543)</f>
        <v/>
      </c>
      <c r="H543" s="47">
        <f>IF(AND($AG$7&gt;0,OutputOsiris!$A543&lt;&gt;"9999999"),VLOOKUP(OutputOsiris!A543,$AD$9:$AG$1008,4,FALSE),"")</f>
        <v>0</v>
      </c>
      <c r="I543" s="47">
        <f t="shared" si="321"/>
        <v>0</v>
      </c>
      <c r="J543" s="47">
        <f>IF(AND($AL$7&gt;0,OutputOsiris!$A543&lt;&gt;"9999999"),VLOOKUP(OutputOsiris!A543,$AI$9:$AL$1008,4,FALSE),"")</f>
        <v>0</v>
      </c>
      <c r="K543" s="47">
        <f t="shared" si="322"/>
        <v>0</v>
      </c>
      <c r="L543" s="47" t="str">
        <f>IF(AND($AQ$7&gt;0,OutputOsiris!$A543&lt;&gt;"9999999"),VLOOKUP(OutputOsiris!A543,$AN$9:$AQ$1008,4,FALSE),"")</f>
        <v/>
      </c>
      <c r="M543" s="47" t="str">
        <f t="shared" si="323"/>
        <v/>
      </c>
      <c r="N543" s="47" t="str">
        <f>IF(AND($AV$7&gt;0,OutputOsiris!$A543&lt;&gt;"9999999"),VLOOKUP(OutputOsiris!A543,$AS$9:$AV$1008,4,FALSE),"")</f>
        <v/>
      </c>
      <c r="O543" s="47" t="str">
        <f t="shared" si="324"/>
        <v/>
      </c>
      <c r="P543" s="47" t="str">
        <f>IF(AND($BA$7&gt;0,OutputOsiris!$A543&lt;&gt;"9999999"),VLOOKUP(OutputOsiris!A543,$AX$9:$BA$1008,4,FALSE),"")</f>
        <v/>
      </c>
      <c r="Q543" s="47" t="str">
        <f t="shared" si="325"/>
        <v/>
      </c>
      <c r="R543" s="47" t="str">
        <f>IF(AND($BF$7&gt;0,OutputOsiris!$A543&lt;&gt;"9999999"),VLOOKUP(OutputOsiris!A543,$BC$9:$BF$1008,4,FALSE),"")</f>
        <v/>
      </c>
      <c r="S543" s="47" t="str">
        <f t="shared" si="326"/>
        <v/>
      </c>
      <c r="T543" s="47" t="str">
        <f>IF(AND($BK$7&gt;0,OutputOsiris!$A543&lt;&gt;"9999999"),VLOOKUP(OutputOsiris!A543,$BH$9:$BK$1008,4,FALSE),"")</f>
        <v/>
      </c>
      <c r="U543" s="47" t="str">
        <f t="shared" si="327"/>
        <v/>
      </c>
      <c r="V543" s="47" t="str">
        <f>IF(AND($BP$7&gt;0,OutputOsiris!$A543&lt;&gt;"9999999"),VLOOKUP(OutputOsiris!A543,$BM$9:$BP$1008,4,FALSE),"")</f>
        <v/>
      </c>
      <c r="W543" s="47" t="str">
        <f t="shared" si="328"/>
        <v/>
      </c>
      <c r="X543" s="47" t="str">
        <f>IF(AND($BU$7&gt;0,OutputOsiris!$A543&lt;&gt;"9999999"),VLOOKUP(OutputOsiris!A543,$BR$9:$BU$1008,4,FALSE),"")</f>
        <v/>
      </c>
      <c r="Y543" s="47" t="str">
        <f t="shared" si="329"/>
        <v/>
      </c>
      <c r="Z543" s="47" t="str">
        <f>IF(AND($BZ$7&gt;0,OutputOsiris!$A543&lt;&gt;"9999999"),VLOOKUP(OutputOsiris!A543,$BW$9:$BZ$1008,4,FALSE),"")</f>
        <v/>
      </c>
      <c r="AA543" s="47" t="str">
        <f t="shared" si="330"/>
        <v/>
      </c>
      <c r="AB543" s="47">
        <f t="shared" si="331"/>
        <v>0</v>
      </c>
      <c r="AC543" s="47">
        <f t="shared" si="332"/>
        <v>0</v>
      </c>
      <c r="AD543" s="47" t="str">
        <f t="shared" si="333"/>
        <v/>
      </c>
      <c r="AE543" s="48" t="str">
        <f>IF(ISBLANK(AF543),"",VLOOKUP(AD543,OutputOsiris!$A$9:$A$1008,1,FALSE))</f>
        <v/>
      </c>
      <c r="AF543" s="111"/>
      <c r="AG543" s="78"/>
      <c r="AH543" s="148" t="str">
        <f t="shared" si="307"/>
        <v/>
      </c>
      <c r="AI543" s="47" t="str">
        <f t="shared" si="334"/>
        <v/>
      </c>
      <c r="AJ543" s="48" t="str">
        <f>IF(ISBLANK(AK543),"",VLOOKUP(AI543,OutputOsiris!$A$9:$A$1008,1,FALSE))</f>
        <v/>
      </c>
      <c r="AK543" s="112"/>
      <c r="AL543" s="78"/>
      <c r="AM543" s="148" t="str">
        <f t="shared" si="308"/>
        <v/>
      </c>
      <c r="AN543" s="47" t="str">
        <f t="shared" si="335"/>
        <v/>
      </c>
      <c r="AO543" s="48" t="str">
        <f>IF(ISBLANK(AP543),"",VLOOKUP(AN543,OutputOsiris!$A$9:$A$1008,1,FALSE))</f>
        <v/>
      </c>
      <c r="AP543" s="111"/>
      <c r="AQ543" s="78"/>
      <c r="AR543" s="148" t="str">
        <f t="shared" si="309"/>
        <v/>
      </c>
      <c r="AS543" s="47" t="str">
        <f t="shared" si="336"/>
        <v/>
      </c>
      <c r="AT543" s="48" t="str">
        <f>IF(ISBLANK(AU543),"",VLOOKUP(AS543,OutputOsiris!$A$9:$A$1008,1,FALSE))</f>
        <v/>
      </c>
      <c r="AU543" s="111"/>
      <c r="AV543" s="78"/>
      <c r="AW543" s="148" t="str">
        <f t="shared" si="310"/>
        <v/>
      </c>
      <c r="AX543" s="47" t="str">
        <f t="shared" si="337"/>
        <v/>
      </c>
      <c r="AY543" s="48" t="str">
        <f>IF(ISBLANK(AZ543),"",VLOOKUP(AX543,OutputOsiris!$A$9:$A$1008,1,FALSE))</f>
        <v/>
      </c>
      <c r="AZ543" s="111"/>
      <c r="BA543" s="78"/>
      <c r="BB543" s="148" t="str">
        <f t="shared" si="311"/>
        <v/>
      </c>
      <c r="BC543" s="47" t="str">
        <f t="shared" si="338"/>
        <v/>
      </c>
      <c r="BD543" s="48" t="str">
        <f>IF(ISBLANK(BE543),"",VLOOKUP(BC543,OutputOsiris!$A$9:$A$1008,1,FALSE))</f>
        <v/>
      </c>
      <c r="BE543" s="111"/>
      <c r="BF543" s="78"/>
      <c r="BG543" s="148" t="str">
        <f t="shared" si="312"/>
        <v/>
      </c>
      <c r="BH543" s="47" t="str">
        <f t="shared" si="339"/>
        <v/>
      </c>
      <c r="BI543" s="48" t="str">
        <f>IF(ISBLANK(BJ543),"",VLOOKUP(BH543,OutputOsiris!$A$9:$A$1008,1,FALSE))</f>
        <v/>
      </c>
      <c r="BJ543" s="111"/>
      <c r="BK543" s="78"/>
      <c r="BL543" s="148" t="str">
        <f t="shared" si="313"/>
        <v/>
      </c>
      <c r="BM543" s="47" t="str">
        <f t="shared" si="340"/>
        <v/>
      </c>
      <c r="BN543" s="48" t="str">
        <f>IF(ISBLANK(BO543),"",VLOOKUP(BM543,OutputOsiris!$A$9:$A$1008,1,FALSE))</f>
        <v/>
      </c>
      <c r="BO543" s="111"/>
      <c r="BP543" s="78"/>
      <c r="BQ543" s="148" t="str">
        <f t="shared" si="314"/>
        <v/>
      </c>
      <c r="BR543" s="47" t="str">
        <f t="shared" si="341"/>
        <v/>
      </c>
      <c r="BS543" s="48" t="str">
        <f>IF(ISBLANK(BT543),"",VLOOKUP(BR543,OutputOsiris!$A$9:$A$1008,1,FALSE))</f>
        <v/>
      </c>
      <c r="BT543" s="111"/>
      <c r="BU543" s="78"/>
      <c r="BV543" s="148" t="str">
        <f t="shared" si="315"/>
        <v/>
      </c>
      <c r="BW543" s="47" t="str">
        <f t="shared" si="342"/>
        <v/>
      </c>
      <c r="BX543" s="48" t="str">
        <f>IF(ISBLANK(BY543),"",VLOOKUP(BW543,OutputOsiris!$A$9:$A$1008,1,FALSE))</f>
        <v/>
      </c>
      <c r="BY543" s="111"/>
      <c r="BZ543" s="78"/>
      <c r="CA543" s="148" t="str">
        <f t="shared" si="316"/>
        <v/>
      </c>
    </row>
    <row r="544" spans="1:79" x14ac:dyDescent="0.2">
      <c r="A544" s="47" t="str">
        <f>IF($H$1="Score",IF(OutputOsiris!A544&lt;&gt;"9999999",OutputOsiris!A544,""),"")</f>
        <v/>
      </c>
      <c r="B544" s="76" t="str">
        <f t="shared" si="317"/>
        <v/>
      </c>
      <c r="C544" s="143" t="str">
        <f t="shared" si="318"/>
        <v/>
      </c>
      <c r="D544" s="47" t="str">
        <f>IF($H$1="Cijfer",IF(OutputOsiris!A544&lt;&gt;"9999999",OutputOsiris!A544,""),"")</f>
        <v/>
      </c>
      <c r="E544" s="76" t="str">
        <f t="shared" si="319"/>
        <v/>
      </c>
      <c r="F544" s="143" t="str">
        <f t="shared" si="320"/>
        <v/>
      </c>
      <c r="G544" s="47" t="str">
        <f>IF(ISBLANK(OutputOsiris!B544),"",OutputOsiris!B544)</f>
        <v/>
      </c>
      <c r="H544" s="47">
        <f>IF(AND($AG$7&gt;0,OutputOsiris!$A544&lt;&gt;"9999999"),VLOOKUP(OutputOsiris!A544,$AD$9:$AG$1008,4,FALSE),"")</f>
        <v>0</v>
      </c>
      <c r="I544" s="47">
        <f t="shared" si="321"/>
        <v>0</v>
      </c>
      <c r="J544" s="47">
        <f>IF(AND($AL$7&gt;0,OutputOsiris!$A544&lt;&gt;"9999999"),VLOOKUP(OutputOsiris!A544,$AI$9:$AL$1008,4,FALSE),"")</f>
        <v>0</v>
      </c>
      <c r="K544" s="47">
        <f t="shared" si="322"/>
        <v>0</v>
      </c>
      <c r="L544" s="47" t="str">
        <f>IF(AND($AQ$7&gt;0,OutputOsiris!$A544&lt;&gt;"9999999"),VLOOKUP(OutputOsiris!A544,$AN$9:$AQ$1008,4,FALSE),"")</f>
        <v/>
      </c>
      <c r="M544" s="47" t="str">
        <f t="shared" si="323"/>
        <v/>
      </c>
      <c r="N544" s="47" t="str">
        <f>IF(AND($AV$7&gt;0,OutputOsiris!$A544&lt;&gt;"9999999"),VLOOKUP(OutputOsiris!A544,$AS$9:$AV$1008,4,FALSE),"")</f>
        <v/>
      </c>
      <c r="O544" s="47" t="str">
        <f t="shared" si="324"/>
        <v/>
      </c>
      <c r="P544" s="47" t="str">
        <f>IF(AND($BA$7&gt;0,OutputOsiris!$A544&lt;&gt;"9999999"),VLOOKUP(OutputOsiris!A544,$AX$9:$BA$1008,4,FALSE),"")</f>
        <v/>
      </c>
      <c r="Q544" s="47" t="str">
        <f t="shared" si="325"/>
        <v/>
      </c>
      <c r="R544" s="47" t="str">
        <f>IF(AND($BF$7&gt;0,OutputOsiris!$A544&lt;&gt;"9999999"),VLOOKUP(OutputOsiris!A544,$BC$9:$BF$1008,4,FALSE),"")</f>
        <v/>
      </c>
      <c r="S544" s="47" t="str">
        <f t="shared" si="326"/>
        <v/>
      </c>
      <c r="T544" s="47" t="str">
        <f>IF(AND($BK$7&gt;0,OutputOsiris!$A544&lt;&gt;"9999999"),VLOOKUP(OutputOsiris!A544,$BH$9:$BK$1008,4,FALSE),"")</f>
        <v/>
      </c>
      <c r="U544" s="47" t="str">
        <f t="shared" si="327"/>
        <v/>
      </c>
      <c r="V544" s="47" t="str">
        <f>IF(AND($BP$7&gt;0,OutputOsiris!$A544&lt;&gt;"9999999"),VLOOKUP(OutputOsiris!A544,$BM$9:$BP$1008,4,FALSE),"")</f>
        <v/>
      </c>
      <c r="W544" s="47" t="str">
        <f t="shared" si="328"/>
        <v/>
      </c>
      <c r="X544" s="47" t="str">
        <f>IF(AND($BU$7&gt;0,OutputOsiris!$A544&lt;&gt;"9999999"),VLOOKUP(OutputOsiris!A544,$BR$9:$BU$1008,4,FALSE),"")</f>
        <v/>
      </c>
      <c r="Y544" s="47" t="str">
        <f t="shared" si="329"/>
        <v/>
      </c>
      <c r="Z544" s="47" t="str">
        <f>IF(AND($BZ$7&gt;0,OutputOsiris!$A544&lt;&gt;"9999999"),VLOOKUP(OutputOsiris!A544,$BW$9:$BZ$1008,4,FALSE),"")</f>
        <v/>
      </c>
      <c r="AA544" s="47" t="str">
        <f t="shared" si="330"/>
        <v/>
      </c>
      <c r="AB544" s="47">
        <f t="shared" si="331"/>
        <v>0</v>
      </c>
      <c r="AC544" s="47">
        <f t="shared" si="332"/>
        <v>0</v>
      </c>
      <c r="AD544" s="47" t="str">
        <f t="shared" si="333"/>
        <v/>
      </c>
      <c r="AE544" s="48" t="str">
        <f>IF(ISBLANK(AF544),"",VLOOKUP(AD544,OutputOsiris!$A$9:$A$1008,1,FALSE))</f>
        <v/>
      </c>
      <c r="AF544" s="111"/>
      <c r="AG544" s="78"/>
      <c r="AH544" s="148" t="str">
        <f t="shared" si="307"/>
        <v/>
      </c>
      <c r="AI544" s="47" t="str">
        <f t="shared" si="334"/>
        <v/>
      </c>
      <c r="AJ544" s="48" t="str">
        <f>IF(ISBLANK(AK544),"",VLOOKUP(AI544,OutputOsiris!$A$9:$A$1008,1,FALSE))</f>
        <v/>
      </c>
      <c r="AK544" s="112"/>
      <c r="AL544" s="78"/>
      <c r="AM544" s="148" t="str">
        <f t="shared" si="308"/>
        <v/>
      </c>
      <c r="AN544" s="47" t="str">
        <f t="shared" si="335"/>
        <v/>
      </c>
      <c r="AO544" s="48" t="str">
        <f>IF(ISBLANK(AP544),"",VLOOKUP(AN544,OutputOsiris!$A$9:$A$1008,1,FALSE))</f>
        <v/>
      </c>
      <c r="AP544" s="111"/>
      <c r="AQ544" s="78"/>
      <c r="AR544" s="148" t="str">
        <f t="shared" si="309"/>
        <v/>
      </c>
      <c r="AS544" s="47" t="str">
        <f t="shared" si="336"/>
        <v/>
      </c>
      <c r="AT544" s="48" t="str">
        <f>IF(ISBLANK(AU544),"",VLOOKUP(AS544,OutputOsiris!$A$9:$A$1008,1,FALSE))</f>
        <v/>
      </c>
      <c r="AU544" s="111"/>
      <c r="AV544" s="78"/>
      <c r="AW544" s="148" t="str">
        <f t="shared" si="310"/>
        <v/>
      </c>
      <c r="AX544" s="47" t="str">
        <f t="shared" si="337"/>
        <v/>
      </c>
      <c r="AY544" s="48" t="str">
        <f>IF(ISBLANK(AZ544),"",VLOOKUP(AX544,OutputOsiris!$A$9:$A$1008,1,FALSE))</f>
        <v/>
      </c>
      <c r="AZ544" s="111"/>
      <c r="BA544" s="78"/>
      <c r="BB544" s="148" t="str">
        <f t="shared" si="311"/>
        <v/>
      </c>
      <c r="BC544" s="47" t="str">
        <f t="shared" si="338"/>
        <v/>
      </c>
      <c r="BD544" s="48" t="str">
        <f>IF(ISBLANK(BE544),"",VLOOKUP(BC544,OutputOsiris!$A$9:$A$1008,1,FALSE))</f>
        <v/>
      </c>
      <c r="BE544" s="111"/>
      <c r="BF544" s="78"/>
      <c r="BG544" s="148" t="str">
        <f t="shared" si="312"/>
        <v/>
      </c>
      <c r="BH544" s="47" t="str">
        <f t="shared" si="339"/>
        <v/>
      </c>
      <c r="BI544" s="48" t="str">
        <f>IF(ISBLANK(BJ544),"",VLOOKUP(BH544,OutputOsiris!$A$9:$A$1008,1,FALSE))</f>
        <v/>
      </c>
      <c r="BJ544" s="111"/>
      <c r="BK544" s="78"/>
      <c r="BL544" s="148" t="str">
        <f t="shared" si="313"/>
        <v/>
      </c>
      <c r="BM544" s="47" t="str">
        <f t="shared" si="340"/>
        <v/>
      </c>
      <c r="BN544" s="48" t="str">
        <f>IF(ISBLANK(BO544),"",VLOOKUP(BM544,OutputOsiris!$A$9:$A$1008,1,FALSE))</f>
        <v/>
      </c>
      <c r="BO544" s="111"/>
      <c r="BP544" s="78"/>
      <c r="BQ544" s="148" t="str">
        <f t="shared" si="314"/>
        <v/>
      </c>
      <c r="BR544" s="47" t="str">
        <f t="shared" si="341"/>
        <v/>
      </c>
      <c r="BS544" s="48" t="str">
        <f>IF(ISBLANK(BT544),"",VLOOKUP(BR544,OutputOsiris!$A$9:$A$1008,1,FALSE))</f>
        <v/>
      </c>
      <c r="BT544" s="111"/>
      <c r="BU544" s="78"/>
      <c r="BV544" s="148" t="str">
        <f t="shared" si="315"/>
        <v/>
      </c>
      <c r="BW544" s="47" t="str">
        <f t="shared" si="342"/>
        <v/>
      </c>
      <c r="BX544" s="48" t="str">
        <f>IF(ISBLANK(BY544),"",VLOOKUP(BW544,OutputOsiris!$A$9:$A$1008,1,FALSE))</f>
        <v/>
      </c>
      <c r="BY544" s="111"/>
      <c r="BZ544" s="78"/>
      <c r="CA544" s="148" t="str">
        <f t="shared" si="316"/>
        <v/>
      </c>
    </row>
    <row r="545" spans="1:79" x14ac:dyDescent="0.2">
      <c r="A545" s="47" t="str">
        <f>IF($H$1="Score",IF(OutputOsiris!A545&lt;&gt;"9999999",OutputOsiris!A545,""),"")</f>
        <v/>
      </c>
      <c r="B545" s="76" t="str">
        <f t="shared" si="317"/>
        <v/>
      </c>
      <c r="C545" s="143" t="str">
        <f t="shared" si="318"/>
        <v/>
      </c>
      <c r="D545" s="47" t="str">
        <f>IF($H$1="Cijfer",IF(OutputOsiris!A545&lt;&gt;"9999999",OutputOsiris!A545,""),"")</f>
        <v/>
      </c>
      <c r="E545" s="76" t="str">
        <f t="shared" si="319"/>
        <v/>
      </c>
      <c r="F545" s="143" t="str">
        <f t="shared" si="320"/>
        <v/>
      </c>
      <c r="G545" s="47" t="str">
        <f>IF(ISBLANK(OutputOsiris!B545),"",OutputOsiris!B545)</f>
        <v/>
      </c>
      <c r="H545" s="47">
        <f>IF(AND($AG$7&gt;0,OutputOsiris!$A545&lt;&gt;"9999999"),VLOOKUP(OutputOsiris!A545,$AD$9:$AG$1008,4,FALSE),"")</f>
        <v>0</v>
      </c>
      <c r="I545" s="47">
        <f t="shared" si="321"/>
        <v>0</v>
      </c>
      <c r="J545" s="47">
        <f>IF(AND($AL$7&gt;0,OutputOsiris!$A545&lt;&gt;"9999999"),VLOOKUP(OutputOsiris!A545,$AI$9:$AL$1008,4,FALSE),"")</f>
        <v>0</v>
      </c>
      <c r="K545" s="47">
        <f t="shared" si="322"/>
        <v>0</v>
      </c>
      <c r="L545" s="47" t="str">
        <f>IF(AND($AQ$7&gt;0,OutputOsiris!$A545&lt;&gt;"9999999"),VLOOKUP(OutputOsiris!A545,$AN$9:$AQ$1008,4,FALSE),"")</f>
        <v/>
      </c>
      <c r="M545" s="47" t="str">
        <f t="shared" si="323"/>
        <v/>
      </c>
      <c r="N545" s="47" t="str">
        <f>IF(AND($AV$7&gt;0,OutputOsiris!$A545&lt;&gt;"9999999"),VLOOKUP(OutputOsiris!A545,$AS$9:$AV$1008,4,FALSE),"")</f>
        <v/>
      </c>
      <c r="O545" s="47" t="str">
        <f t="shared" si="324"/>
        <v/>
      </c>
      <c r="P545" s="47" t="str">
        <f>IF(AND($BA$7&gt;0,OutputOsiris!$A545&lt;&gt;"9999999"),VLOOKUP(OutputOsiris!A545,$AX$9:$BA$1008,4,FALSE),"")</f>
        <v/>
      </c>
      <c r="Q545" s="47" t="str">
        <f t="shared" si="325"/>
        <v/>
      </c>
      <c r="R545" s="47" t="str">
        <f>IF(AND($BF$7&gt;0,OutputOsiris!$A545&lt;&gt;"9999999"),VLOOKUP(OutputOsiris!A545,$BC$9:$BF$1008,4,FALSE),"")</f>
        <v/>
      </c>
      <c r="S545" s="47" t="str">
        <f t="shared" si="326"/>
        <v/>
      </c>
      <c r="T545" s="47" t="str">
        <f>IF(AND($BK$7&gt;0,OutputOsiris!$A545&lt;&gt;"9999999"),VLOOKUP(OutputOsiris!A545,$BH$9:$BK$1008,4,FALSE),"")</f>
        <v/>
      </c>
      <c r="U545" s="47" t="str">
        <f t="shared" si="327"/>
        <v/>
      </c>
      <c r="V545" s="47" t="str">
        <f>IF(AND($BP$7&gt;0,OutputOsiris!$A545&lt;&gt;"9999999"),VLOOKUP(OutputOsiris!A545,$BM$9:$BP$1008,4,FALSE),"")</f>
        <v/>
      </c>
      <c r="W545" s="47" t="str">
        <f t="shared" si="328"/>
        <v/>
      </c>
      <c r="X545" s="47" t="str">
        <f>IF(AND($BU$7&gt;0,OutputOsiris!$A545&lt;&gt;"9999999"),VLOOKUP(OutputOsiris!A545,$BR$9:$BU$1008,4,FALSE),"")</f>
        <v/>
      </c>
      <c r="Y545" s="47" t="str">
        <f t="shared" si="329"/>
        <v/>
      </c>
      <c r="Z545" s="47" t="str">
        <f>IF(AND($BZ$7&gt;0,OutputOsiris!$A545&lt;&gt;"9999999"),VLOOKUP(OutputOsiris!A545,$BW$9:$BZ$1008,4,FALSE),"")</f>
        <v/>
      </c>
      <c r="AA545" s="47" t="str">
        <f t="shared" si="330"/>
        <v/>
      </c>
      <c r="AB545" s="47">
        <f t="shared" si="331"/>
        <v>0</v>
      </c>
      <c r="AC545" s="47">
        <f t="shared" si="332"/>
        <v>0</v>
      </c>
      <c r="AD545" s="47" t="str">
        <f t="shared" si="333"/>
        <v/>
      </c>
      <c r="AE545" s="48" t="str">
        <f>IF(ISBLANK(AF545),"",VLOOKUP(AD545,OutputOsiris!$A$9:$A$1008,1,FALSE))</f>
        <v/>
      </c>
      <c r="AF545" s="111"/>
      <c r="AG545" s="78"/>
      <c r="AH545" s="148" t="str">
        <f t="shared" si="307"/>
        <v/>
      </c>
      <c r="AI545" s="47" t="str">
        <f t="shared" si="334"/>
        <v/>
      </c>
      <c r="AJ545" s="48" t="str">
        <f>IF(ISBLANK(AK545),"",VLOOKUP(AI545,OutputOsiris!$A$9:$A$1008,1,FALSE))</f>
        <v/>
      </c>
      <c r="AK545" s="112"/>
      <c r="AL545" s="78"/>
      <c r="AM545" s="148" t="str">
        <f t="shared" si="308"/>
        <v/>
      </c>
      <c r="AN545" s="47" t="str">
        <f t="shared" si="335"/>
        <v/>
      </c>
      <c r="AO545" s="48" t="str">
        <f>IF(ISBLANK(AP545),"",VLOOKUP(AN545,OutputOsiris!$A$9:$A$1008,1,FALSE))</f>
        <v/>
      </c>
      <c r="AP545" s="111"/>
      <c r="AQ545" s="78"/>
      <c r="AR545" s="148" t="str">
        <f t="shared" si="309"/>
        <v/>
      </c>
      <c r="AS545" s="47" t="str">
        <f t="shared" si="336"/>
        <v/>
      </c>
      <c r="AT545" s="48" t="str">
        <f>IF(ISBLANK(AU545),"",VLOOKUP(AS545,OutputOsiris!$A$9:$A$1008,1,FALSE))</f>
        <v/>
      </c>
      <c r="AU545" s="111"/>
      <c r="AV545" s="78"/>
      <c r="AW545" s="148" t="str">
        <f t="shared" si="310"/>
        <v/>
      </c>
      <c r="AX545" s="47" t="str">
        <f t="shared" si="337"/>
        <v/>
      </c>
      <c r="AY545" s="48" t="str">
        <f>IF(ISBLANK(AZ545),"",VLOOKUP(AX545,OutputOsiris!$A$9:$A$1008,1,FALSE))</f>
        <v/>
      </c>
      <c r="AZ545" s="111"/>
      <c r="BA545" s="78"/>
      <c r="BB545" s="148" t="str">
        <f t="shared" si="311"/>
        <v/>
      </c>
      <c r="BC545" s="47" t="str">
        <f t="shared" si="338"/>
        <v/>
      </c>
      <c r="BD545" s="48" t="str">
        <f>IF(ISBLANK(BE545),"",VLOOKUP(BC545,OutputOsiris!$A$9:$A$1008,1,FALSE))</f>
        <v/>
      </c>
      <c r="BE545" s="111"/>
      <c r="BF545" s="78"/>
      <c r="BG545" s="148" t="str">
        <f t="shared" si="312"/>
        <v/>
      </c>
      <c r="BH545" s="47" t="str">
        <f t="shared" si="339"/>
        <v/>
      </c>
      <c r="BI545" s="48" t="str">
        <f>IF(ISBLANK(BJ545),"",VLOOKUP(BH545,OutputOsiris!$A$9:$A$1008,1,FALSE))</f>
        <v/>
      </c>
      <c r="BJ545" s="111"/>
      <c r="BK545" s="78"/>
      <c r="BL545" s="148" t="str">
        <f t="shared" si="313"/>
        <v/>
      </c>
      <c r="BM545" s="47" t="str">
        <f t="shared" si="340"/>
        <v/>
      </c>
      <c r="BN545" s="48" t="str">
        <f>IF(ISBLANK(BO545),"",VLOOKUP(BM545,OutputOsiris!$A$9:$A$1008,1,FALSE))</f>
        <v/>
      </c>
      <c r="BO545" s="111"/>
      <c r="BP545" s="78"/>
      <c r="BQ545" s="148" t="str">
        <f t="shared" si="314"/>
        <v/>
      </c>
      <c r="BR545" s="47" t="str">
        <f t="shared" si="341"/>
        <v/>
      </c>
      <c r="BS545" s="48" t="str">
        <f>IF(ISBLANK(BT545),"",VLOOKUP(BR545,OutputOsiris!$A$9:$A$1008,1,FALSE))</f>
        <v/>
      </c>
      <c r="BT545" s="111"/>
      <c r="BU545" s="78"/>
      <c r="BV545" s="148" t="str">
        <f t="shared" si="315"/>
        <v/>
      </c>
      <c r="BW545" s="47" t="str">
        <f t="shared" si="342"/>
        <v/>
      </c>
      <c r="BX545" s="48" t="str">
        <f>IF(ISBLANK(BY545),"",VLOOKUP(BW545,OutputOsiris!$A$9:$A$1008,1,FALSE))</f>
        <v/>
      </c>
      <c r="BY545" s="111"/>
      <c r="BZ545" s="78"/>
      <c r="CA545" s="148" t="str">
        <f t="shared" si="316"/>
        <v/>
      </c>
    </row>
    <row r="546" spans="1:79" x14ac:dyDescent="0.2">
      <c r="A546" s="47" t="str">
        <f>IF($H$1="Score",IF(OutputOsiris!A546&lt;&gt;"9999999",OutputOsiris!A546,""),"")</f>
        <v/>
      </c>
      <c r="B546" s="76" t="str">
        <f t="shared" si="317"/>
        <v/>
      </c>
      <c r="C546" s="143" t="str">
        <f t="shared" si="318"/>
        <v/>
      </c>
      <c r="D546" s="47" t="str">
        <f>IF($H$1="Cijfer",IF(OutputOsiris!A546&lt;&gt;"9999999",OutputOsiris!A546,""),"")</f>
        <v/>
      </c>
      <c r="E546" s="76" t="str">
        <f t="shared" si="319"/>
        <v/>
      </c>
      <c r="F546" s="143" t="str">
        <f t="shared" si="320"/>
        <v/>
      </c>
      <c r="G546" s="47" t="str">
        <f>IF(ISBLANK(OutputOsiris!B546),"",OutputOsiris!B546)</f>
        <v/>
      </c>
      <c r="H546" s="47">
        <f>IF(AND($AG$7&gt;0,OutputOsiris!$A546&lt;&gt;"9999999"),VLOOKUP(OutputOsiris!A546,$AD$9:$AG$1008,4,FALSE),"")</f>
        <v>0</v>
      </c>
      <c r="I546" s="47">
        <f t="shared" si="321"/>
        <v>0</v>
      </c>
      <c r="J546" s="47">
        <f>IF(AND($AL$7&gt;0,OutputOsiris!$A546&lt;&gt;"9999999"),VLOOKUP(OutputOsiris!A546,$AI$9:$AL$1008,4,FALSE),"")</f>
        <v>0</v>
      </c>
      <c r="K546" s="47">
        <f t="shared" si="322"/>
        <v>0</v>
      </c>
      <c r="L546" s="47" t="str">
        <f>IF(AND($AQ$7&gt;0,OutputOsiris!$A546&lt;&gt;"9999999"),VLOOKUP(OutputOsiris!A546,$AN$9:$AQ$1008,4,FALSE),"")</f>
        <v/>
      </c>
      <c r="M546" s="47" t="str">
        <f t="shared" si="323"/>
        <v/>
      </c>
      <c r="N546" s="47" t="str">
        <f>IF(AND($AV$7&gt;0,OutputOsiris!$A546&lt;&gt;"9999999"),VLOOKUP(OutputOsiris!A546,$AS$9:$AV$1008,4,FALSE),"")</f>
        <v/>
      </c>
      <c r="O546" s="47" t="str">
        <f t="shared" si="324"/>
        <v/>
      </c>
      <c r="P546" s="47" t="str">
        <f>IF(AND($BA$7&gt;0,OutputOsiris!$A546&lt;&gt;"9999999"),VLOOKUP(OutputOsiris!A546,$AX$9:$BA$1008,4,FALSE),"")</f>
        <v/>
      </c>
      <c r="Q546" s="47" t="str">
        <f t="shared" si="325"/>
        <v/>
      </c>
      <c r="R546" s="47" t="str">
        <f>IF(AND($BF$7&gt;0,OutputOsiris!$A546&lt;&gt;"9999999"),VLOOKUP(OutputOsiris!A546,$BC$9:$BF$1008,4,FALSE),"")</f>
        <v/>
      </c>
      <c r="S546" s="47" t="str">
        <f t="shared" si="326"/>
        <v/>
      </c>
      <c r="T546" s="47" t="str">
        <f>IF(AND($BK$7&gt;0,OutputOsiris!$A546&lt;&gt;"9999999"),VLOOKUP(OutputOsiris!A546,$BH$9:$BK$1008,4,FALSE),"")</f>
        <v/>
      </c>
      <c r="U546" s="47" t="str">
        <f t="shared" si="327"/>
        <v/>
      </c>
      <c r="V546" s="47" t="str">
        <f>IF(AND($BP$7&gt;0,OutputOsiris!$A546&lt;&gt;"9999999"),VLOOKUP(OutputOsiris!A546,$BM$9:$BP$1008,4,FALSE),"")</f>
        <v/>
      </c>
      <c r="W546" s="47" t="str">
        <f t="shared" si="328"/>
        <v/>
      </c>
      <c r="X546" s="47" t="str">
        <f>IF(AND($BU$7&gt;0,OutputOsiris!$A546&lt;&gt;"9999999"),VLOOKUP(OutputOsiris!A546,$BR$9:$BU$1008,4,FALSE),"")</f>
        <v/>
      </c>
      <c r="Y546" s="47" t="str">
        <f t="shared" si="329"/>
        <v/>
      </c>
      <c r="Z546" s="47" t="str">
        <f>IF(AND($BZ$7&gt;0,OutputOsiris!$A546&lt;&gt;"9999999"),VLOOKUP(OutputOsiris!A546,$BW$9:$BZ$1008,4,FALSE),"")</f>
        <v/>
      </c>
      <c r="AA546" s="47" t="str">
        <f t="shared" si="330"/>
        <v/>
      </c>
      <c r="AB546" s="47">
        <f t="shared" si="331"/>
        <v>0</v>
      </c>
      <c r="AC546" s="47">
        <f t="shared" si="332"/>
        <v>0</v>
      </c>
      <c r="AD546" s="47" t="str">
        <f t="shared" si="333"/>
        <v/>
      </c>
      <c r="AE546" s="48" t="str">
        <f>IF(ISBLANK(AF546),"",VLOOKUP(AD546,OutputOsiris!$A$9:$A$1008,1,FALSE))</f>
        <v/>
      </c>
      <c r="AF546" s="111"/>
      <c r="AG546" s="78"/>
      <c r="AH546" s="148" t="str">
        <f t="shared" si="307"/>
        <v/>
      </c>
      <c r="AI546" s="47" t="str">
        <f t="shared" si="334"/>
        <v/>
      </c>
      <c r="AJ546" s="48" t="str">
        <f>IF(ISBLANK(AK546),"",VLOOKUP(AI546,OutputOsiris!$A$9:$A$1008,1,FALSE))</f>
        <v/>
      </c>
      <c r="AK546" s="112"/>
      <c r="AL546" s="78"/>
      <c r="AM546" s="148" t="str">
        <f t="shared" si="308"/>
        <v/>
      </c>
      <c r="AN546" s="47" t="str">
        <f t="shared" si="335"/>
        <v/>
      </c>
      <c r="AO546" s="48" t="str">
        <f>IF(ISBLANK(AP546),"",VLOOKUP(AN546,OutputOsiris!$A$9:$A$1008,1,FALSE))</f>
        <v/>
      </c>
      <c r="AP546" s="111"/>
      <c r="AQ546" s="78"/>
      <c r="AR546" s="148" t="str">
        <f t="shared" si="309"/>
        <v/>
      </c>
      <c r="AS546" s="47" t="str">
        <f t="shared" si="336"/>
        <v/>
      </c>
      <c r="AT546" s="48" t="str">
        <f>IF(ISBLANK(AU546),"",VLOOKUP(AS546,OutputOsiris!$A$9:$A$1008,1,FALSE))</f>
        <v/>
      </c>
      <c r="AU546" s="111"/>
      <c r="AV546" s="78"/>
      <c r="AW546" s="148" t="str">
        <f t="shared" si="310"/>
        <v/>
      </c>
      <c r="AX546" s="47" t="str">
        <f t="shared" si="337"/>
        <v/>
      </c>
      <c r="AY546" s="48" t="str">
        <f>IF(ISBLANK(AZ546),"",VLOOKUP(AX546,OutputOsiris!$A$9:$A$1008,1,FALSE))</f>
        <v/>
      </c>
      <c r="AZ546" s="111"/>
      <c r="BA546" s="78"/>
      <c r="BB546" s="148" t="str">
        <f t="shared" si="311"/>
        <v/>
      </c>
      <c r="BC546" s="47" t="str">
        <f t="shared" si="338"/>
        <v/>
      </c>
      <c r="BD546" s="48" t="str">
        <f>IF(ISBLANK(BE546),"",VLOOKUP(BC546,OutputOsiris!$A$9:$A$1008,1,FALSE))</f>
        <v/>
      </c>
      <c r="BE546" s="111"/>
      <c r="BF546" s="78"/>
      <c r="BG546" s="148" t="str">
        <f t="shared" si="312"/>
        <v/>
      </c>
      <c r="BH546" s="47" t="str">
        <f t="shared" si="339"/>
        <v/>
      </c>
      <c r="BI546" s="48" t="str">
        <f>IF(ISBLANK(BJ546),"",VLOOKUP(BH546,OutputOsiris!$A$9:$A$1008,1,FALSE))</f>
        <v/>
      </c>
      <c r="BJ546" s="111"/>
      <c r="BK546" s="78"/>
      <c r="BL546" s="148" t="str">
        <f t="shared" si="313"/>
        <v/>
      </c>
      <c r="BM546" s="47" t="str">
        <f t="shared" si="340"/>
        <v/>
      </c>
      <c r="BN546" s="48" t="str">
        <f>IF(ISBLANK(BO546),"",VLOOKUP(BM546,OutputOsiris!$A$9:$A$1008,1,FALSE))</f>
        <v/>
      </c>
      <c r="BO546" s="111"/>
      <c r="BP546" s="78"/>
      <c r="BQ546" s="148" t="str">
        <f t="shared" si="314"/>
        <v/>
      </c>
      <c r="BR546" s="47" t="str">
        <f t="shared" si="341"/>
        <v/>
      </c>
      <c r="BS546" s="48" t="str">
        <f>IF(ISBLANK(BT546),"",VLOOKUP(BR546,OutputOsiris!$A$9:$A$1008,1,FALSE))</f>
        <v/>
      </c>
      <c r="BT546" s="111"/>
      <c r="BU546" s="78"/>
      <c r="BV546" s="148" t="str">
        <f t="shared" si="315"/>
        <v/>
      </c>
      <c r="BW546" s="47" t="str">
        <f t="shared" si="342"/>
        <v/>
      </c>
      <c r="BX546" s="48" t="str">
        <f>IF(ISBLANK(BY546),"",VLOOKUP(BW546,OutputOsiris!$A$9:$A$1008,1,FALSE))</f>
        <v/>
      </c>
      <c r="BY546" s="111"/>
      <c r="BZ546" s="78"/>
      <c r="CA546" s="148" t="str">
        <f t="shared" si="316"/>
        <v/>
      </c>
    </row>
    <row r="547" spans="1:79" x14ac:dyDescent="0.2">
      <c r="A547" s="47" t="str">
        <f>IF($H$1="Score",IF(OutputOsiris!A547&lt;&gt;"9999999",OutputOsiris!A547,""),"")</f>
        <v/>
      </c>
      <c r="B547" s="76" t="str">
        <f t="shared" si="317"/>
        <v/>
      </c>
      <c r="C547" s="143" t="str">
        <f t="shared" si="318"/>
        <v/>
      </c>
      <c r="D547" s="47" t="str">
        <f>IF($H$1="Cijfer",IF(OutputOsiris!A547&lt;&gt;"9999999",OutputOsiris!A547,""),"")</f>
        <v/>
      </c>
      <c r="E547" s="76" t="str">
        <f t="shared" si="319"/>
        <v/>
      </c>
      <c r="F547" s="143" t="str">
        <f t="shared" si="320"/>
        <v/>
      </c>
      <c r="G547" s="47" t="str">
        <f>IF(ISBLANK(OutputOsiris!B547),"",OutputOsiris!B547)</f>
        <v/>
      </c>
      <c r="H547" s="47">
        <f>IF(AND($AG$7&gt;0,OutputOsiris!$A547&lt;&gt;"9999999"),VLOOKUP(OutputOsiris!A547,$AD$9:$AG$1008,4,FALSE),"")</f>
        <v>0</v>
      </c>
      <c r="I547" s="47">
        <f t="shared" si="321"/>
        <v>0</v>
      </c>
      <c r="J547" s="47">
        <f>IF(AND($AL$7&gt;0,OutputOsiris!$A547&lt;&gt;"9999999"),VLOOKUP(OutputOsiris!A547,$AI$9:$AL$1008,4,FALSE),"")</f>
        <v>0</v>
      </c>
      <c r="K547" s="47">
        <f t="shared" si="322"/>
        <v>0</v>
      </c>
      <c r="L547" s="47" t="str">
        <f>IF(AND($AQ$7&gt;0,OutputOsiris!$A547&lt;&gt;"9999999"),VLOOKUP(OutputOsiris!A547,$AN$9:$AQ$1008,4,FALSE),"")</f>
        <v/>
      </c>
      <c r="M547" s="47" t="str">
        <f t="shared" si="323"/>
        <v/>
      </c>
      <c r="N547" s="47" t="str">
        <f>IF(AND($AV$7&gt;0,OutputOsiris!$A547&lt;&gt;"9999999"),VLOOKUP(OutputOsiris!A547,$AS$9:$AV$1008,4,FALSE),"")</f>
        <v/>
      </c>
      <c r="O547" s="47" t="str">
        <f t="shared" si="324"/>
        <v/>
      </c>
      <c r="P547" s="47" t="str">
        <f>IF(AND($BA$7&gt;0,OutputOsiris!$A547&lt;&gt;"9999999"),VLOOKUP(OutputOsiris!A547,$AX$9:$BA$1008,4,FALSE),"")</f>
        <v/>
      </c>
      <c r="Q547" s="47" t="str">
        <f t="shared" si="325"/>
        <v/>
      </c>
      <c r="R547" s="47" t="str">
        <f>IF(AND($BF$7&gt;0,OutputOsiris!$A547&lt;&gt;"9999999"),VLOOKUP(OutputOsiris!A547,$BC$9:$BF$1008,4,FALSE),"")</f>
        <v/>
      </c>
      <c r="S547" s="47" t="str">
        <f t="shared" si="326"/>
        <v/>
      </c>
      <c r="T547" s="47" t="str">
        <f>IF(AND($BK$7&gt;0,OutputOsiris!$A547&lt;&gt;"9999999"),VLOOKUP(OutputOsiris!A547,$BH$9:$BK$1008,4,FALSE),"")</f>
        <v/>
      </c>
      <c r="U547" s="47" t="str">
        <f t="shared" si="327"/>
        <v/>
      </c>
      <c r="V547" s="47" t="str">
        <f>IF(AND($BP$7&gt;0,OutputOsiris!$A547&lt;&gt;"9999999"),VLOOKUP(OutputOsiris!A547,$BM$9:$BP$1008,4,FALSE),"")</f>
        <v/>
      </c>
      <c r="W547" s="47" t="str">
        <f t="shared" si="328"/>
        <v/>
      </c>
      <c r="X547" s="47" t="str">
        <f>IF(AND($BU$7&gt;0,OutputOsiris!$A547&lt;&gt;"9999999"),VLOOKUP(OutputOsiris!A547,$BR$9:$BU$1008,4,FALSE),"")</f>
        <v/>
      </c>
      <c r="Y547" s="47" t="str">
        <f t="shared" si="329"/>
        <v/>
      </c>
      <c r="Z547" s="47" t="str">
        <f>IF(AND($BZ$7&gt;0,OutputOsiris!$A547&lt;&gt;"9999999"),VLOOKUP(OutputOsiris!A547,$BW$9:$BZ$1008,4,FALSE),"")</f>
        <v/>
      </c>
      <c r="AA547" s="47" t="str">
        <f t="shared" si="330"/>
        <v/>
      </c>
      <c r="AB547" s="47">
        <f t="shared" si="331"/>
        <v>0</v>
      </c>
      <c r="AC547" s="47">
        <f t="shared" si="332"/>
        <v>0</v>
      </c>
      <c r="AD547" s="47" t="str">
        <f t="shared" si="333"/>
        <v/>
      </c>
      <c r="AE547" s="48" t="str">
        <f>IF(ISBLANK(AF547),"",VLOOKUP(AD547,OutputOsiris!$A$9:$A$1008,1,FALSE))</f>
        <v/>
      </c>
      <c r="AF547" s="111"/>
      <c r="AG547" s="78"/>
      <c r="AH547" s="148" t="str">
        <f t="shared" si="307"/>
        <v/>
      </c>
      <c r="AI547" s="47" t="str">
        <f t="shared" si="334"/>
        <v/>
      </c>
      <c r="AJ547" s="48" t="str">
        <f>IF(ISBLANK(AK547),"",VLOOKUP(AI547,OutputOsiris!$A$9:$A$1008,1,FALSE))</f>
        <v/>
      </c>
      <c r="AK547" s="112"/>
      <c r="AL547" s="78"/>
      <c r="AM547" s="148" t="str">
        <f t="shared" si="308"/>
        <v/>
      </c>
      <c r="AN547" s="47" t="str">
        <f t="shared" si="335"/>
        <v/>
      </c>
      <c r="AO547" s="48" t="str">
        <f>IF(ISBLANK(AP547),"",VLOOKUP(AN547,OutputOsiris!$A$9:$A$1008,1,FALSE))</f>
        <v/>
      </c>
      <c r="AP547" s="111"/>
      <c r="AQ547" s="78"/>
      <c r="AR547" s="148" t="str">
        <f t="shared" si="309"/>
        <v/>
      </c>
      <c r="AS547" s="47" t="str">
        <f t="shared" si="336"/>
        <v/>
      </c>
      <c r="AT547" s="48" t="str">
        <f>IF(ISBLANK(AU547),"",VLOOKUP(AS547,OutputOsiris!$A$9:$A$1008,1,FALSE))</f>
        <v/>
      </c>
      <c r="AU547" s="111"/>
      <c r="AV547" s="78"/>
      <c r="AW547" s="148" t="str">
        <f t="shared" si="310"/>
        <v/>
      </c>
      <c r="AX547" s="47" t="str">
        <f t="shared" si="337"/>
        <v/>
      </c>
      <c r="AY547" s="48" t="str">
        <f>IF(ISBLANK(AZ547),"",VLOOKUP(AX547,OutputOsiris!$A$9:$A$1008,1,FALSE))</f>
        <v/>
      </c>
      <c r="AZ547" s="111"/>
      <c r="BA547" s="78"/>
      <c r="BB547" s="148" t="str">
        <f t="shared" si="311"/>
        <v/>
      </c>
      <c r="BC547" s="47" t="str">
        <f t="shared" si="338"/>
        <v/>
      </c>
      <c r="BD547" s="48" t="str">
        <f>IF(ISBLANK(BE547),"",VLOOKUP(BC547,OutputOsiris!$A$9:$A$1008,1,FALSE))</f>
        <v/>
      </c>
      <c r="BE547" s="111"/>
      <c r="BF547" s="78"/>
      <c r="BG547" s="148" t="str">
        <f t="shared" si="312"/>
        <v/>
      </c>
      <c r="BH547" s="47" t="str">
        <f t="shared" si="339"/>
        <v/>
      </c>
      <c r="BI547" s="48" t="str">
        <f>IF(ISBLANK(BJ547),"",VLOOKUP(BH547,OutputOsiris!$A$9:$A$1008,1,FALSE))</f>
        <v/>
      </c>
      <c r="BJ547" s="111"/>
      <c r="BK547" s="78"/>
      <c r="BL547" s="148" t="str">
        <f t="shared" si="313"/>
        <v/>
      </c>
      <c r="BM547" s="47" t="str">
        <f t="shared" si="340"/>
        <v/>
      </c>
      <c r="BN547" s="48" t="str">
        <f>IF(ISBLANK(BO547),"",VLOOKUP(BM547,OutputOsiris!$A$9:$A$1008,1,FALSE))</f>
        <v/>
      </c>
      <c r="BO547" s="111"/>
      <c r="BP547" s="78"/>
      <c r="BQ547" s="148" t="str">
        <f t="shared" si="314"/>
        <v/>
      </c>
      <c r="BR547" s="47" t="str">
        <f t="shared" si="341"/>
        <v/>
      </c>
      <c r="BS547" s="48" t="str">
        <f>IF(ISBLANK(BT547),"",VLOOKUP(BR547,OutputOsiris!$A$9:$A$1008,1,FALSE))</f>
        <v/>
      </c>
      <c r="BT547" s="111"/>
      <c r="BU547" s="78"/>
      <c r="BV547" s="148" t="str">
        <f t="shared" si="315"/>
        <v/>
      </c>
      <c r="BW547" s="47" t="str">
        <f t="shared" si="342"/>
        <v/>
      </c>
      <c r="BX547" s="48" t="str">
        <f>IF(ISBLANK(BY547),"",VLOOKUP(BW547,OutputOsiris!$A$9:$A$1008,1,FALSE))</f>
        <v/>
      </c>
      <c r="BY547" s="111"/>
      <c r="BZ547" s="78"/>
      <c r="CA547" s="148" t="str">
        <f t="shared" si="316"/>
        <v/>
      </c>
    </row>
    <row r="548" spans="1:79" x14ac:dyDescent="0.2">
      <c r="A548" s="47" t="str">
        <f>IF($H$1="Score",IF(OutputOsiris!A548&lt;&gt;"9999999",OutputOsiris!A548,""),"")</f>
        <v/>
      </c>
      <c r="B548" s="76" t="str">
        <f t="shared" si="317"/>
        <v/>
      </c>
      <c r="C548" s="143" t="str">
        <f t="shared" si="318"/>
        <v/>
      </c>
      <c r="D548" s="47" t="str">
        <f>IF($H$1="Cijfer",IF(OutputOsiris!A548&lt;&gt;"9999999",OutputOsiris!A548,""),"")</f>
        <v/>
      </c>
      <c r="E548" s="76" t="str">
        <f t="shared" si="319"/>
        <v/>
      </c>
      <c r="F548" s="143" t="str">
        <f t="shared" si="320"/>
        <v/>
      </c>
      <c r="G548" s="47" t="str">
        <f>IF(ISBLANK(OutputOsiris!B548),"",OutputOsiris!B548)</f>
        <v/>
      </c>
      <c r="H548" s="47">
        <f>IF(AND($AG$7&gt;0,OutputOsiris!$A548&lt;&gt;"9999999"),VLOOKUP(OutputOsiris!A548,$AD$9:$AG$1008,4,FALSE),"")</f>
        <v>0</v>
      </c>
      <c r="I548" s="47">
        <f t="shared" si="321"/>
        <v>0</v>
      </c>
      <c r="J548" s="47">
        <f>IF(AND($AL$7&gt;0,OutputOsiris!$A548&lt;&gt;"9999999"),VLOOKUP(OutputOsiris!A548,$AI$9:$AL$1008,4,FALSE),"")</f>
        <v>0</v>
      </c>
      <c r="K548" s="47">
        <f t="shared" si="322"/>
        <v>0</v>
      </c>
      <c r="L548" s="47" t="str">
        <f>IF(AND($AQ$7&gt;0,OutputOsiris!$A548&lt;&gt;"9999999"),VLOOKUP(OutputOsiris!A548,$AN$9:$AQ$1008,4,FALSE),"")</f>
        <v/>
      </c>
      <c r="M548" s="47" t="str">
        <f t="shared" si="323"/>
        <v/>
      </c>
      <c r="N548" s="47" t="str">
        <f>IF(AND($AV$7&gt;0,OutputOsiris!$A548&lt;&gt;"9999999"),VLOOKUP(OutputOsiris!A548,$AS$9:$AV$1008,4,FALSE),"")</f>
        <v/>
      </c>
      <c r="O548" s="47" t="str">
        <f t="shared" si="324"/>
        <v/>
      </c>
      <c r="P548" s="47" t="str">
        <f>IF(AND($BA$7&gt;0,OutputOsiris!$A548&lt;&gt;"9999999"),VLOOKUP(OutputOsiris!A548,$AX$9:$BA$1008,4,FALSE),"")</f>
        <v/>
      </c>
      <c r="Q548" s="47" t="str">
        <f t="shared" si="325"/>
        <v/>
      </c>
      <c r="R548" s="47" t="str">
        <f>IF(AND($BF$7&gt;0,OutputOsiris!$A548&lt;&gt;"9999999"),VLOOKUP(OutputOsiris!A548,$BC$9:$BF$1008,4,FALSE),"")</f>
        <v/>
      </c>
      <c r="S548" s="47" t="str">
        <f t="shared" si="326"/>
        <v/>
      </c>
      <c r="T548" s="47" t="str">
        <f>IF(AND($BK$7&gt;0,OutputOsiris!$A548&lt;&gt;"9999999"),VLOOKUP(OutputOsiris!A548,$BH$9:$BK$1008,4,FALSE),"")</f>
        <v/>
      </c>
      <c r="U548" s="47" t="str">
        <f t="shared" si="327"/>
        <v/>
      </c>
      <c r="V548" s="47" t="str">
        <f>IF(AND($BP$7&gt;0,OutputOsiris!$A548&lt;&gt;"9999999"),VLOOKUP(OutputOsiris!A548,$BM$9:$BP$1008,4,FALSE),"")</f>
        <v/>
      </c>
      <c r="W548" s="47" t="str">
        <f t="shared" si="328"/>
        <v/>
      </c>
      <c r="X548" s="47" t="str">
        <f>IF(AND($BU$7&gt;0,OutputOsiris!$A548&lt;&gt;"9999999"),VLOOKUP(OutputOsiris!A548,$BR$9:$BU$1008,4,FALSE),"")</f>
        <v/>
      </c>
      <c r="Y548" s="47" t="str">
        <f t="shared" si="329"/>
        <v/>
      </c>
      <c r="Z548" s="47" t="str">
        <f>IF(AND($BZ$7&gt;0,OutputOsiris!$A548&lt;&gt;"9999999"),VLOOKUP(OutputOsiris!A548,$BW$9:$BZ$1008,4,FALSE),"")</f>
        <v/>
      </c>
      <c r="AA548" s="47" t="str">
        <f t="shared" si="330"/>
        <v/>
      </c>
      <c r="AB548" s="47">
        <f t="shared" si="331"/>
        <v>0</v>
      </c>
      <c r="AC548" s="47">
        <f t="shared" si="332"/>
        <v>0</v>
      </c>
      <c r="AD548" s="47" t="str">
        <f t="shared" si="333"/>
        <v/>
      </c>
      <c r="AE548" s="48" t="str">
        <f>IF(ISBLANK(AF548),"",VLOOKUP(AD548,OutputOsiris!$A$9:$A$1008,1,FALSE))</f>
        <v/>
      </c>
      <c r="AF548" s="111"/>
      <c r="AG548" s="78"/>
      <c r="AH548" s="148" t="str">
        <f t="shared" si="307"/>
        <v/>
      </c>
      <c r="AI548" s="47" t="str">
        <f t="shared" si="334"/>
        <v/>
      </c>
      <c r="AJ548" s="48" t="str">
        <f>IF(ISBLANK(AK548),"",VLOOKUP(AI548,OutputOsiris!$A$9:$A$1008,1,FALSE))</f>
        <v/>
      </c>
      <c r="AK548" s="112"/>
      <c r="AL548" s="78"/>
      <c r="AM548" s="148" t="str">
        <f t="shared" si="308"/>
        <v/>
      </c>
      <c r="AN548" s="47" t="str">
        <f t="shared" si="335"/>
        <v/>
      </c>
      <c r="AO548" s="48" t="str">
        <f>IF(ISBLANK(AP548),"",VLOOKUP(AN548,OutputOsiris!$A$9:$A$1008,1,FALSE))</f>
        <v/>
      </c>
      <c r="AP548" s="111"/>
      <c r="AQ548" s="78"/>
      <c r="AR548" s="148" t="str">
        <f t="shared" si="309"/>
        <v/>
      </c>
      <c r="AS548" s="47" t="str">
        <f t="shared" si="336"/>
        <v/>
      </c>
      <c r="AT548" s="48" t="str">
        <f>IF(ISBLANK(AU548),"",VLOOKUP(AS548,OutputOsiris!$A$9:$A$1008,1,FALSE))</f>
        <v/>
      </c>
      <c r="AU548" s="111"/>
      <c r="AV548" s="78"/>
      <c r="AW548" s="148" t="str">
        <f t="shared" si="310"/>
        <v/>
      </c>
      <c r="AX548" s="47" t="str">
        <f t="shared" si="337"/>
        <v/>
      </c>
      <c r="AY548" s="48" t="str">
        <f>IF(ISBLANK(AZ548),"",VLOOKUP(AX548,OutputOsiris!$A$9:$A$1008,1,FALSE))</f>
        <v/>
      </c>
      <c r="AZ548" s="111"/>
      <c r="BA548" s="78"/>
      <c r="BB548" s="148" t="str">
        <f t="shared" si="311"/>
        <v/>
      </c>
      <c r="BC548" s="47" t="str">
        <f t="shared" si="338"/>
        <v/>
      </c>
      <c r="BD548" s="48" t="str">
        <f>IF(ISBLANK(BE548),"",VLOOKUP(BC548,OutputOsiris!$A$9:$A$1008,1,FALSE))</f>
        <v/>
      </c>
      <c r="BE548" s="111"/>
      <c r="BF548" s="78"/>
      <c r="BG548" s="148" t="str">
        <f t="shared" si="312"/>
        <v/>
      </c>
      <c r="BH548" s="47" t="str">
        <f t="shared" si="339"/>
        <v/>
      </c>
      <c r="BI548" s="48" t="str">
        <f>IF(ISBLANK(BJ548),"",VLOOKUP(BH548,OutputOsiris!$A$9:$A$1008,1,FALSE))</f>
        <v/>
      </c>
      <c r="BJ548" s="111"/>
      <c r="BK548" s="78"/>
      <c r="BL548" s="148" t="str">
        <f t="shared" si="313"/>
        <v/>
      </c>
      <c r="BM548" s="47" t="str">
        <f t="shared" si="340"/>
        <v/>
      </c>
      <c r="BN548" s="48" t="str">
        <f>IF(ISBLANK(BO548),"",VLOOKUP(BM548,OutputOsiris!$A$9:$A$1008,1,FALSE))</f>
        <v/>
      </c>
      <c r="BO548" s="111"/>
      <c r="BP548" s="78"/>
      <c r="BQ548" s="148" t="str">
        <f t="shared" si="314"/>
        <v/>
      </c>
      <c r="BR548" s="47" t="str">
        <f t="shared" si="341"/>
        <v/>
      </c>
      <c r="BS548" s="48" t="str">
        <f>IF(ISBLANK(BT548),"",VLOOKUP(BR548,OutputOsiris!$A$9:$A$1008,1,FALSE))</f>
        <v/>
      </c>
      <c r="BT548" s="111"/>
      <c r="BU548" s="78"/>
      <c r="BV548" s="148" t="str">
        <f t="shared" si="315"/>
        <v/>
      </c>
      <c r="BW548" s="47" t="str">
        <f t="shared" si="342"/>
        <v/>
      </c>
      <c r="BX548" s="48" t="str">
        <f>IF(ISBLANK(BY548),"",VLOOKUP(BW548,OutputOsiris!$A$9:$A$1008,1,FALSE))</f>
        <v/>
      </c>
      <c r="BY548" s="111"/>
      <c r="BZ548" s="78"/>
      <c r="CA548" s="148" t="str">
        <f t="shared" si="316"/>
        <v/>
      </c>
    </row>
    <row r="549" spans="1:79" x14ac:dyDescent="0.2">
      <c r="A549" s="47" t="str">
        <f>IF($H$1="Score",IF(OutputOsiris!A549&lt;&gt;"9999999",OutputOsiris!A549,""),"")</f>
        <v/>
      </c>
      <c r="B549" s="76" t="str">
        <f t="shared" si="317"/>
        <v/>
      </c>
      <c r="C549" s="143" t="str">
        <f t="shared" si="318"/>
        <v/>
      </c>
      <c r="D549" s="47" t="str">
        <f>IF($H$1="Cijfer",IF(OutputOsiris!A549&lt;&gt;"9999999",OutputOsiris!A549,""),"")</f>
        <v/>
      </c>
      <c r="E549" s="76" t="str">
        <f t="shared" si="319"/>
        <v/>
      </c>
      <c r="F549" s="143" t="str">
        <f t="shared" si="320"/>
        <v/>
      </c>
      <c r="G549" s="47" t="str">
        <f>IF(ISBLANK(OutputOsiris!B549),"",OutputOsiris!B549)</f>
        <v/>
      </c>
      <c r="H549" s="47">
        <f>IF(AND($AG$7&gt;0,OutputOsiris!$A549&lt;&gt;"9999999"),VLOOKUP(OutputOsiris!A549,$AD$9:$AG$1008,4,FALSE),"")</f>
        <v>0</v>
      </c>
      <c r="I549" s="47">
        <f t="shared" si="321"/>
        <v>0</v>
      </c>
      <c r="J549" s="47">
        <f>IF(AND($AL$7&gt;0,OutputOsiris!$A549&lt;&gt;"9999999"),VLOOKUP(OutputOsiris!A549,$AI$9:$AL$1008,4,FALSE),"")</f>
        <v>0</v>
      </c>
      <c r="K549" s="47">
        <f t="shared" si="322"/>
        <v>0</v>
      </c>
      <c r="L549" s="47" t="str">
        <f>IF(AND($AQ$7&gt;0,OutputOsiris!$A549&lt;&gt;"9999999"),VLOOKUP(OutputOsiris!A549,$AN$9:$AQ$1008,4,FALSE),"")</f>
        <v/>
      </c>
      <c r="M549" s="47" t="str">
        <f t="shared" si="323"/>
        <v/>
      </c>
      <c r="N549" s="47" t="str">
        <f>IF(AND($AV$7&gt;0,OutputOsiris!$A549&lt;&gt;"9999999"),VLOOKUP(OutputOsiris!A549,$AS$9:$AV$1008,4,FALSE),"")</f>
        <v/>
      </c>
      <c r="O549" s="47" t="str">
        <f t="shared" si="324"/>
        <v/>
      </c>
      <c r="P549" s="47" t="str">
        <f>IF(AND($BA$7&gt;0,OutputOsiris!$A549&lt;&gt;"9999999"),VLOOKUP(OutputOsiris!A549,$AX$9:$BA$1008,4,FALSE),"")</f>
        <v/>
      </c>
      <c r="Q549" s="47" t="str">
        <f t="shared" si="325"/>
        <v/>
      </c>
      <c r="R549" s="47" t="str">
        <f>IF(AND($BF$7&gt;0,OutputOsiris!$A549&lt;&gt;"9999999"),VLOOKUP(OutputOsiris!A549,$BC$9:$BF$1008,4,FALSE),"")</f>
        <v/>
      </c>
      <c r="S549" s="47" t="str">
        <f t="shared" si="326"/>
        <v/>
      </c>
      <c r="T549" s="47" t="str">
        <f>IF(AND($BK$7&gt;0,OutputOsiris!$A549&lt;&gt;"9999999"),VLOOKUP(OutputOsiris!A549,$BH$9:$BK$1008,4,FALSE),"")</f>
        <v/>
      </c>
      <c r="U549" s="47" t="str">
        <f t="shared" si="327"/>
        <v/>
      </c>
      <c r="V549" s="47" t="str">
        <f>IF(AND($BP$7&gt;0,OutputOsiris!$A549&lt;&gt;"9999999"),VLOOKUP(OutputOsiris!A549,$BM$9:$BP$1008,4,FALSE),"")</f>
        <v/>
      </c>
      <c r="W549" s="47" t="str">
        <f t="shared" si="328"/>
        <v/>
      </c>
      <c r="X549" s="47" t="str">
        <f>IF(AND($BU$7&gt;0,OutputOsiris!$A549&lt;&gt;"9999999"),VLOOKUP(OutputOsiris!A549,$BR$9:$BU$1008,4,FALSE),"")</f>
        <v/>
      </c>
      <c r="Y549" s="47" t="str">
        <f t="shared" si="329"/>
        <v/>
      </c>
      <c r="Z549" s="47" t="str">
        <f>IF(AND($BZ$7&gt;0,OutputOsiris!$A549&lt;&gt;"9999999"),VLOOKUP(OutputOsiris!A549,$BW$9:$BZ$1008,4,FALSE),"")</f>
        <v/>
      </c>
      <c r="AA549" s="47" t="str">
        <f t="shared" si="330"/>
        <v/>
      </c>
      <c r="AB549" s="47">
        <f t="shared" si="331"/>
        <v>0</v>
      </c>
      <c r="AC549" s="47">
        <f t="shared" si="332"/>
        <v>0</v>
      </c>
      <c r="AD549" s="47" t="str">
        <f t="shared" si="333"/>
        <v/>
      </c>
      <c r="AE549" s="48" t="str">
        <f>IF(ISBLANK(AF549),"",VLOOKUP(AD549,OutputOsiris!$A$9:$A$1008,1,FALSE))</f>
        <v/>
      </c>
      <c r="AF549" s="111"/>
      <c r="AG549" s="78"/>
      <c r="AH549" s="148" t="str">
        <f t="shared" si="307"/>
        <v/>
      </c>
      <c r="AI549" s="47" t="str">
        <f t="shared" si="334"/>
        <v/>
      </c>
      <c r="AJ549" s="48" t="str">
        <f>IF(ISBLANK(AK549),"",VLOOKUP(AI549,OutputOsiris!$A$9:$A$1008,1,FALSE))</f>
        <v/>
      </c>
      <c r="AK549" s="112"/>
      <c r="AL549" s="78"/>
      <c r="AM549" s="148" t="str">
        <f t="shared" si="308"/>
        <v/>
      </c>
      <c r="AN549" s="47" t="str">
        <f t="shared" si="335"/>
        <v/>
      </c>
      <c r="AO549" s="48" t="str">
        <f>IF(ISBLANK(AP549),"",VLOOKUP(AN549,OutputOsiris!$A$9:$A$1008,1,FALSE))</f>
        <v/>
      </c>
      <c r="AP549" s="111"/>
      <c r="AQ549" s="78"/>
      <c r="AR549" s="148" t="str">
        <f t="shared" si="309"/>
        <v/>
      </c>
      <c r="AS549" s="47" t="str">
        <f t="shared" si="336"/>
        <v/>
      </c>
      <c r="AT549" s="48" t="str">
        <f>IF(ISBLANK(AU549),"",VLOOKUP(AS549,OutputOsiris!$A$9:$A$1008,1,FALSE))</f>
        <v/>
      </c>
      <c r="AU549" s="111"/>
      <c r="AV549" s="78"/>
      <c r="AW549" s="148" t="str">
        <f t="shared" si="310"/>
        <v/>
      </c>
      <c r="AX549" s="47" t="str">
        <f t="shared" si="337"/>
        <v/>
      </c>
      <c r="AY549" s="48" t="str">
        <f>IF(ISBLANK(AZ549),"",VLOOKUP(AX549,OutputOsiris!$A$9:$A$1008,1,FALSE))</f>
        <v/>
      </c>
      <c r="AZ549" s="111"/>
      <c r="BA549" s="78"/>
      <c r="BB549" s="148" t="str">
        <f t="shared" si="311"/>
        <v/>
      </c>
      <c r="BC549" s="47" t="str">
        <f t="shared" si="338"/>
        <v/>
      </c>
      <c r="BD549" s="48" t="str">
        <f>IF(ISBLANK(BE549),"",VLOOKUP(BC549,OutputOsiris!$A$9:$A$1008,1,FALSE))</f>
        <v/>
      </c>
      <c r="BE549" s="111"/>
      <c r="BF549" s="78"/>
      <c r="BG549" s="148" t="str">
        <f t="shared" si="312"/>
        <v/>
      </c>
      <c r="BH549" s="47" t="str">
        <f t="shared" si="339"/>
        <v/>
      </c>
      <c r="BI549" s="48" t="str">
        <f>IF(ISBLANK(BJ549),"",VLOOKUP(BH549,OutputOsiris!$A$9:$A$1008,1,FALSE))</f>
        <v/>
      </c>
      <c r="BJ549" s="111"/>
      <c r="BK549" s="78"/>
      <c r="BL549" s="148" t="str">
        <f t="shared" si="313"/>
        <v/>
      </c>
      <c r="BM549" s="47" t="str">
        <f t="shared" si="340"/>
        <v/>
      </c>
      <c r="BN549" s="48" t="str">
        <f>IF(ISBLANK(BO549),"",VLOOKUP(BM549,OutputOsiris!$A$9:$A$1008,1,FALSE))</f>
        <v/>
      </c>
      <c r="BO549" s="111"/>
      <c r="BP549" s="78"/>
      <c r="BQ549" s="148" t="str">
        <f t="shared" si="314"/>
        <v/>
      </c>
      <c r="BR549" s="47" t="str">
        <f t="shared" si="341"/>
        <v/>
      </c>
      <c r="BS549" s="48" t="str">
        <f>IF(ISBLANK(BT549),"",VLOOKUP(BR549,OutputOsiris!$A$9:$A$1008,1,FALSE))</f>
        <v/>
      </c>
      <c r="BT549" s="111"/>
      <c r="BU549" s="78"/>
      <c r="BV549" s="148" t="str">
        <f t="shared" si="315"/>
        <v/>
      </c>
      <c r="BW549" s="47" t="str">
        <f t="shared" si="342"/>
        <v/>
      </c>
      <c r="BX549" s="48" t="str">
        <f>IF(ISBLANK(BY549),"",VLOOKUP(BW549,OutputOsiris!$A$9:$A$1008,1,FALSE))</f>
        <v/>
      </c>
      <c r="BY549" s="111"/>
      <c r="BZ549" s="78"/>
      <c r="CA549" s="148" t="str">
        <f t="shared" si="316"/>
        <v/>
      </c>
    </row>
    <row r="550" spans="1:79" x14ac:dyDescent="0.2">
      <c r="A550" s="47" t="str">
        <f>IF($H$1="Score",IF(OutputOsiris!A550&lt;&gt;"9999999",OutputOsiris!A550,""),"")</f>
        <v/>
      </c>
      <c r="B550" s="76" t="str">
        <f t="shared" si="317"/>
        <v/>
      </c>
      <c r="C550" s="143" t="str">
        <f t="shared" si="318"/>
        <v/>
      </c>
      <c r="D550" s="47" t="str">
        <f>IF($H$1="Cijfer",IF(OutputOsiris!A550&lt;&gt;"9999999",OutputOsiris!A550,""),"")</f>
        <v/>
      </c>
      <c r="E550" s="76" t="str">
        <f t="shared" si="319"/>
        <v/>
      </c>
      <c r="F550" s="143" t="str">
        <f t="shared" si="320"/>
        <v/>
      </c>
      <c r="G550" s="47" t="str">
        <f>IF(ISBLANK(OutputOsiris!B550),"",OutputOsiris!B550)</f>
        <v/>
      </c>
      <c r="H550" s="47">
        <f>IF(AND($AG$7&gt;0,OutputOsiris!$A550&lt;&gt;"9999999"),VLOOKUP(OutputOsiris!A550,$AD$9:$AG$1008,4,FALSE),"")</f>
        <v>0</v>
      </c>
      <c r="I550" s="47">
        <f t="shared" si="321"/>
        <v>0</v>
      </c>
      <c r="J550" s="47">
        <f>IF(AND($AL$7&gt;0,OutputOsiris!$A550&lt;&gt;"9999999"),VLOOKUP(OutputOsiris!A550,$AI$9:$AL$1008,4,FALSE),"")</f>
        <v>0</v>
      </c>
      <c r="K550" s="47">
        <f t="shared" si="322"/>
        <v>0</v>
      </c>
      <c r="L550" s="47" t="str">
        <f>IF(AND($AQ$7&gt;0,OutputOsiris!$A550&lt;&gt;"9999999"),VLOOKUP(OutputOsiris!A550,$AN$9:$AQ$1008,4,FALSE),"")</f>
        <v/>
      </c>
      <c r="M550" s="47" t="str">
        <f t="shared" si="323"/>
        <v/>
      </c>
      <c r="N550" s="47" t="str">
        <f>IF(AND($AV$7&gt;0,OutputOsiris!$A550&lt;&gt;"9999999"),VLOOKUP(OutputOsiris!A550,$AS$9:$AV$1008,4,FALSE),"")</f>
        <v/>
      </c>
      <c r="O550" s="47" t="str">
        <f t="shared" si="324"/>
        <v/>
      </c>
      <c r="P550" s="47" t="str">
        <f>IF(AND($BA$7&gt;0,OutputOsiris!$A550&lt;&gt;"9999999"),VLOOKUP(OutputOsiris!A550,$AX$9:$BA$1008,4,FALSE),"")</f>
        <v/>
      </c>
      <c r="Q550" s="47" t="str">
        <f t="shared" si="325"/>
        <v/>
      </c>
      <c r="R550" s="47" t="str">
        <f>IF(AND($BF$7&gt;0,OutputOsiris!$A550&lt;&gt;"9999999"),VLOOKUP(OutputOsiris!A550,$BC$9:$BF$1008,4,FALSE),"")</f>
        <v/>
      </c>
      <c r="S550" s="47" t="str">
        <f t="shared" si="326"/>
        <v/>
      </c>
      <c r="T550" s="47" t="str">
        <f>IF(AND($BK$7&gt;0,OutputOsiris!$A550&lt;&gt;"9999999"),VLOOKUP(OutputOsiris!A550,$BH$9:$BK$1008,4,FALSE),"")</f>
        <v/>
      </c>
      <c r="U550" s="47" t="str">
        <f t="shared" si="327"/>
        <v/>
      </c>
      <c r="V550" s="47" t="str">
        <f>IF(AND($BP$7&gt;0,OutputOsiris!$A550&lt;&gt;"9999999"),VLOOKUP(OutputOsiris!A550,$BM$9:$BP$1008,4,FALSE),"")</f>
        <v/>
      </c>
      <c r="W550" s="47" t="str">
        <f t="shared" si="328"/>
        <v/>
      </c>
      <c r="X550" s="47" t="str">
        <f>IF(AND($BU$7&gt;0,OutputOsiris!$A550&lt;&gt;"9999999"),VLOOKUP(OutputOsiris!A550,$BR$9:$BU$1008,4,FALSE),"")</f>
        <v/>
      </c>
      <c r="Y550" s="47" t="str">
        <f t="shared" si="329"/>
        <v/>
      </c>
      <c r="Z550" s="47" t="str">
        <f>IF(AND($BZ$7&gt;0,OutputOsiris!$A550&lt;&gt;"9999999"),VLOOKUP(OutputOsiris!A550,$BW$9:$BZ$1008,4,FALSE),"")</f>
        <v/>
      </c>
      <c r="AA550" s="47" t="str">
        <f t="shared" si="330"/>
        <v/>
      </c>
      <c r="AB550" s="47">
        <f t="shared" si="331"/>
        <v>0</v>
      </c>
      <c r="AC550" s="47">
        <f t="shared" si="332"/>
        <v>0</v>
      </c>
      <c r="AD550" s="47" t="str">
        <f t="shared" si="333"/>
        <v/>
      </c>
      <c r="AE550" s="48" t="str">
        <f>IF(ISBLANK(AF550),"",VLOOKUP(AD550,OutputOsiris!$A$9:$A$1008,1,FALSE))</f>
        <v/>
      </c>
      <c r="AF550" s="111"/>
      <c r="AG550" s="78"/>
      <c r="AH550" s="148" t="str">
        <f t="shared" si="307"/>
        <v/>
      </c>
      <c r="AI550" s="47" t="str">
        <f t="shared" si="334"/>
        <v/>
      </c>
      <c r="AJ550" s="48" t="str">
        <f>IF(ISBLANK(AK550),"",VLOOKUP(AI550,OutputOsiris!$A$9:$A$1008,1,FALSE))</f>
        <v/>
      </c>
      <c r="AK550" s="112"/>
      <c r="AL550" s="78"/>
      <c r="AM550" s="148" t="str">
        <f t="shared" si="308"/>
        <v/>
      </c>
      <c r="AN550" s="47" t="str">
        <f t="shared" si="335"/>
        <v/>
      </c>
      <c r="AO550" s="48" t="str">
        <f>IF(ISBLANK(AP550),"",VLOOKUP(AN550,OutputOsiris!$A$9:$A$1008,1,FALSE))</f>
        <v/>
      </c>
      <c r="AP550" s="111"/>
      <c r="AQ550" s="78"/>
      <c r="AR550" s="148" t="str">
        <f t="shared" si="309"/>
        <v/>
      </c>
      <c r="AS550" s="47" t="str">
        <f t="shared" si="336"/>
        <v/>
      </c>
      <c r="AT550" s="48" t="str">
        <f>IF(ISBLANK(AU550),"",VLOOKUP(AS550,OutputOsiris!$A$9:$A$1008,1,FALSE))</f>
        <v/>
      </c>
      <c r="AU550" s="111"/>
      <c r="AV550" s="78"/>
      <c r="AW550" s="148" t="str">
        <f t="shared" si="310"/>
        <v/>
      </c>
      <c r="AX550" s="47" t="str">
        <f t="shared" si="337"/>
        <v/>
      </c>
      <c r="AY550" s="48" t="str">
        <f>IF(ISBLANK(AZ550),"",VLOOKUP(AX550,OutputOsiris!$A$9:$A$1008,1,FALSE))</f>
        <v/>
      </c>
      <c r="AZ550" s="111"/>
      <c r="BA550" s="78"/>
      <c r="BB550" s="148" t="str">
        <f t="shared" si="311"/>
        <v/>
      </c>
      <c r="BC550" s="47" t="str">
        <f t="shared" si="338"/>
        <v/>
      </c>
      <c r="BD550" s="48" t="str">
        <f>IF(ISBLANK(BE550),"",VLOOKUP(BC550,OutputOsiris!$A$9:$A$1008,1,FALSE))</f>
        <v/>
      </c>
      <c r="BE550" s="111"/>
      <c r="BF550" s="78"/>
      <c r="BG550" s="148" t="str">
        <f t="shared" si="312"/>
        <v/>
      </c>
      <c r="BH550" s="47" t="str">
        <f t="shared" si="339"/>
        <v/>
      </c>
      <c r="BI550" s="48" t="str">
        <f>IF(ISBLANK(BJ550),"",VLOOKUP(BH550,OutputOsiris!$A$9:$A$1008,1,FALSE))</f>
        <v/>
      </c>
      <c r="BJ550" s="111"/>
      <c r="BK550" s="78"/>
      <c r="BL550" s="148" t="str">
        <f t="shared" si="313"/>
        <v/>
      </c>
      <c r="BM550" s="47" t="str">
        <f t="shared" si="340"/>
        <v/>
      </c>
      <c r="BN550" s="48" t="str">
        <f>IF(ISBLANK(BO550),"",VLOOKUP(BM550,OutputOsiris!$A$9:$A$1008,1,FALSE))</f>
        <v/>
      </c>
      <c r="BO550" s="111"/>
      <c r="BP550" s="78"/>
      <c r="BQ550" s="148" t="str">
        <f t="shared" si="314"/>
        <v/>
      </c>
      <c r="BR550" s="47" t="str">
        <f t="shared" si="341"/>
        <v/>
      </c>
      <c r="BS550" s="48" t="str">
        <f>IF(ISBLANK(BT550),"",VLOOKUP(BR550,OutputOsiris!$A$9:$A$1008,1,FALSE))</f>
        <v/>
      </c>
      <c r="BT550" s="111"/>
      <c r="BU550" s="78"/>
      <c r="BV550" s="148" t="str">
        <f t="shared" si="315"/>
        <v/>
      </c>
      <c r="BW550" s="47" t="str">
        <f t="shared" si="342"/>
        <v/>
      </c>
      <c r="BX550" s="48" t="str">
        <f>IF(ISBLANK(BY550),"",VLOOKUP(BW550,OutputOsiris!$A$9:$A$1008,1,FALSE))</f>
        <v/>
      </c>
      <c r="BY550" s="111"/>
      <c r="BZ550" s="78"/>
      <c r="CA550" s="148" t="str">
        <f t="shared" si="316"/>
        <v/>
      </c>
    </row>
    <row r="551" spans="1:79" x14ac:dyDescent="0.2">
      <c r="A551" s="47" t="str">
        <f>IF($H$1="Score",IF(OutputOsiris!A551&lt;&gt;"9999999",OutputOsiris!A551,""),"")</f>
        <v/>
      </c>
      <c r="B551" s="76" t="str">
        <f t="shared" si="317"/>
        <v/>
      </c>
      <c r="C551" s="143" t="str">
        <f t="shared" si="318"/>
        <v/>
      </c>
      <c r="D551" s="47" t="str">
        <f>IF($H$1="Cijfer",IF(OutputOsiris!A551&lt;&gt;"9999999",OutputOsiris!A551,""),"")</f>
        <v/>
      </c>
      <c r="E551" s="76" t="str">
        <f t="shared" si="319"/>
        <v/>
      </c>
      <c r="F551" s="143" t="str">
        <f t="shared" si="320"/>
        <v/>
      </c>
      <c r="G551" s="47" t="str">
        <f>IF(ISBLANK(OutputOsiris!B551),"",OutputOsiris!B551)</f>
        <v/>
      </c>
      <c r="H551" s="47">
        <f>IF(AND($AG$7&gt;0,OutputOsiris!$A551&lt;&gt;"9999999"),VLOOKUP(OutputOsiris!A551,$AD$9:$AG$1008,4,FALSE),"")</f>
        <v>0</v>
      </c>
      <c r="I551" s="47">
        <f t="shared" si="321"/>
        <v>0</v>
      </c>
      <c r="J551" s="47">
        <f>IF(AND($AL$7&gt;0,OutputOsiris!$A551&lt;&gt;"9999999"),VLOOKUP(OutputOsiris!A551,$AI$9:$AL$1008,4,FALSE),"")</f>
        <v>0</v>
      </c>
      <c r="K551" s="47">
        <f t="shared" si="322"/>
        <v>0</v>
      </c>
      <c r="L551" s="47" t="str">
        <f>IF(AND($AQ$7&gt;0,OutputOsiris!$A551&lt;&gt;"9999999"),VLOOKUP(OutputOsiris!A551,$AN$9:$AQ$1008,4,FALSE),"")</f>
        <v/>
      </c>
      <c r="M551" s="47" t="str">
        <f t="shared" si="323"/>
        <v/>
      </c>
      <c r="N551" s="47" t="str">
        <f>IF(AND($AV$7&gt;0,OutputOsiris!$A551&lt;&gt;"9999999"),VLOOKUP(OutputOsiris!A551,$AS$9:$AV$1008,4,FALSE),"")</f>
        <v/>
      </c>
      <c r="O551" s="47" t="str">
        <f t="shared" si="324"/>
        <v/>
      </c>
      <c r="P551" s="47" t="str">
        <f>IF(AND($BA$7&gt;0,OutputOsiris!$A551&lt;&gt;"9999999"),VLOOKUP(OutputOsiris!A551,$AX$9:$BA$1008,4,FALSE),"")</f>
        <v/>
      </c>
      <c r="Q551" s="47" t="str">
        <f t="shared" si="325"/>
        <v/>
      </c>
      <c r="R551" s="47" t="str">
        <f>IF(AND($BF$7&gt;0,OutputOsiris!$A551&lt;&gt;"9999999"),VLOOKUP(OutputOsiris!A551,$BC$9:$BF$1008,4,FALSE),"")</f>
        <v/>
      </c>
      <c r="S551" s="47" t="str">
        <f t="shared" si="326"/>
        <v/>
      </c>
      <c r="T551" s="47" t="str">
        <f>IF(AND($BK$7&gt;0,OutputOsiris!$A551&lt;&gt;"9999999"),VLOOKUP(OutputOsiris!A551,$BH$9:$BK$1008,4,FALSE),"")</f>
        <v/>
      </c>
      <c r="U551" s="47" t="str">
        <f t="shared" si="327"/>
        <v/>
      </c>
      <c r="V551" s="47" t="str">
        <f>IF(AND($BP$7&gt;0,OutputOsiris!$A551&lt;&gt;"9999999"),VLOOKUP(OutputOsiris!A551,$BM$9:$BP$1008,4,FALSE),"")</f>
        <v/>
      </c>
      <c r="W551" s="47" t="str">
        <f t="shared" si="328"/>
        <v/>
      </c>
      <c r="X551" s="47" t="str">
        <f>IF(AND($BU$7&gt;0,OutputOsiris!$A551&lt;&gt;"9999999"),VLOOKUP(OutputOsiris!A551,$BR$9:$BU$1008,4,FALSE),"")</f>
        <v/>
      </c>
      <c r="Y551" s="47" t="str">
        <f t="shared" si="329"/>
        <v/>
      </c>
      <c r="Z551" s="47" t="str">
        <f>IF(AND($BZ$7&gt;0,OutputOsiris!$A551&lt;&gt;"9999999"),VLOOKUP(OutputOsiris!A551,$BW$9:$BZ$1008,4,FALSE),"")</f>
        <v/>
      </c>
      <c r="AA551" s="47" t="str">
        <f t="shared" si="330"/>
        <v/>
      </c>
      <c r="AB551" s="47">
        <f t="shared" si="331"/>
        <v>0</v>
      </c>
      <c r="AC551" s="47">
        <f t="shared" si="332"/>
        <v>0</v>
      </c>
      <c r="AD551" s="47" t="str">
        <f t="shared" si="333"/>
        <v/>
      </c>
      <c r="AE551" s="48" t="str">
        <f>IF(ISBLANK(AF551),"",VLOOKUP(AD551,OutputOsiris!$A$9:$A$1008,1,FALSE))</f>
        <v/>
      </c>
      <c r="AF551" s="111"/>
      <c r="AG551" s="78"/>
      <c r="AH551" s="148" t="str">
        <f t="shared" si="307"/>
        <v/>
      </c>
      <c r="AI551" s="47" t="str">
        <f t="shared" si="334"/>
        <v/>
      </c>
      <c r="AJ551" s="48" t="str">
        <f>IF(ISBLANK(AK551),"",VLOOKUP(AI551,OutputOsiris!$A$9:$A$1008,1,FALSE))</f>
        <v/>
      </c>
      <c r="AK551" s="112"/>
      <c r="AL551" s="78"/>
      <c r="AM551" s="148" t="str">
        <f t="shared" si="308"/>
        <v/>
      </c>
      <c r="AN551" s="47" t="str">
        <f t="shared" si="335"/>
        <v/>
      </c>
      <c r="AO551" s="48" t="str">
        <f>IF(ISBLANK(AP551),"",VLOOKUP(AN551,OutputOsiris!$A$9:$A$1008,1,FALSE))</f>
        <v/>
      </c>
      <c r="AP551" s="111"/>
      <c r="AQ551" s="78"/>
      <c r="AR551" s="148" t="str">
        <f t="shared" si="309"/>
        <v/>
      </c>
      <c r="AS551" s="47" t="str">
        <f t="shared" si="336"/>
        <v/>
      </c>
      <c r="AT551" s="48" t="str">
        <f>IF(ISBLANK(AU551),"",VLOOKUP(AS551,OutputOsiris!$A$9:$A$1008,1,FALSE))</f>
        <v/>
      </c>
      <c r="AU551" s="111"/>
      <c r="AV551" s="78"/>
      <c r="AW551" s="148" t="str">
        <f t="shared" si="310"/>
        <v/>
      </c>
      <c r="AX551" s="47" t="str">
        <f t="shared" si="337"/>
        <v/>
      </c>
      <c r="AY551" s="48" t="str">
        <f>IF(ISBLANK(AZ551),"",VLOOKUP(AX551,OutputOsiris!$A$9:$A$1008,1,FALSE))</f>
        <v/>
      </c>
      <c r="AZ551" s="111"/>
      <c r="BA551" s="78"/>
      <c r="BB551" s="148" t="str">
        <f t="shared" si="311"/>
        <v/>
      </c>
      <c r="BC551" s="47" t="str">
        <f t="shared" si="338"/>
        <v/>
      </c>
      <c r="BD551" s="48" t="str">
        <f>IF(ISBLANK(BE551),"",VLOOKUP(BC551,OutputOsiris!$A$9:$A$1008,1,FALSE))</f>
        <v/>
      </c>
      <c r="BE551" s="111"/>
      <c r="BF551" s="78"/>
      <c r="BG551" s="148" t="str">
        <f t="shared" si="312"/>
        <v/>
      </c>
      <c r="BH551" s="47" t="str">
        <f t="shared" si="339"/>
        <v/>
      </c>
      <c r="BI551" s="48" t="str">
        <f>IF(ISBLANK(BJ551),"",VLOOKUP(BH551,OutputOsiris!$A$9:$A$1008,1,FALSE))</f>
        <v/>
      </c>
      <c r="BJ551" s="111"/>
      <c r="BK551" s="78"/>
      <c r="BL551" s="148" t="str">
        <f t="shared" si="313"/>
        <v/>
      </c>
      <c r="BM551" s="47" t="str">
        <f t="shared" si="340"/>
        <v/>
      </c>
      <c r="BN551" s="48" t="str">
        <f>IF(ISBLANK(BO551),"",VLOOKUP(BM551,OutputOsiris!$A$9:$A$1008,1,FALSE))</f>
        <v/>
      </c>
      <c r="BO551" s="111"/>
      <c r="BP551" s="78"/>
      <c r="BQ551" s="148" t="str">
        <f t="shared" si="314"/>
        <v/>
      </c>
      <c r="BR551" s="47" t="str">
        <f t="shared" si="341"/>
        <v/>
      </c>
      <c r="BS551" s="48" t="str">
        <f>IF(ISBLANK(BT551),"",VLOOKUP(BR551,OutputOsiris!$A$9:$A$1008,1,FALSE))</f>
        <v/>
      </c>
      <c r="BT551" s="111"/>
      <c r="BU551" s="78"/>
      <c r="BV551" s="148" t="str">
        <f t="shared" si="315"/>
        <v/>
      </c>
      <c r="BW551" s="47" t="str">
        <f t="shared" si="342"/>
        <v/>
      </c>
      <c r="BX551" s="48" t="str">
        <f>IF(ISBLANK(BY551),"",VLOOKUP(BW551,OutputOsiris!$A$9:$A$1008,1,FALSE))</f>
        <v/>
      </c>
      <c r="BY551" s="111"/>
      <c r="BZ551" s="78"/>
      <c r="CA551" s="148" t="str">
        <f t="shared" si="316"/>
        <v/>
      </c>
    </row>
    <row r="552" spans="1:79" x14ac:dyDescent="0.2">
      <c r="A552" s="47" t="str">
        <f>IF($H$1="Score",IF(OutputOsiris!A552&lt;&gt;"9999999",OutputOsiris!A552,""),"")</f>
        <v/>
      </c>
      <c r="B552" s="76" t="str">
        <f t="shared" si="317"/>
        <v/>
      </c>
      <c r="C552" s="143" t="str">
        <f t="shared" si="318"/>
        <v/>
      </c>
      <c r="D552" s="47" t="str">
        <f>IF($H$1="Cijfer",IF(OutputOsiris!A552&lt;&gt;"9999999",OutputOsiris!A552,""),"")</f>
        <v/>
      </c>
      <c r="E552" s="76" t="str">
        <f t="shared" si="319"/>
        <v/>
      </c>
      <c r="F552" s="143" t="str">
        <f t="shared" si="320"/>
        <v/>
      </c>
      <c r="G552" s="47" t="str">
        <f>IF(ISBLANK(OutputOsiris!B552),"",OutputOsiris!B552)</f>
        <v/>
      </c>
      <c r="H552" s="47">
        <f>IF(AND($AG$7&gt;0,OutputOsiris!$A552&lt;&gt;"9999999"),VLOOKUP(OutputOsiris!A552,$AD$9:$AG$1008,4,FALSE),"")</f>
        <v>0</v>
      </c>
      <c r="I552" s="47">
        <f t="shared" si="321"/>
        <v>0</v>
      </c>
      <c r="J552" s="47">
        <f>IF(AND($AL$7&gt;0,OutputOsiris!$A552&lt;&gt;"9999999"),VLOOKUP(OutputOsiris!A552,$AI$9:$AL$1008,4,FALSE),"")</f>
        <v>0</v>
      </c>
      <c r="K552" s="47">
        <f t="shared" si="322"/>
        <v>0</v>
      </c>
      <c r="L552" s="47" t="str">
        <f>IF(AND($AQ$7&gt;0,OutputOsiris!$A552&lt;&gt;"9999999"),VLOOKUP(OutputOsiris!A552,$AN$9:$AQ$1008,4,FALSE),"")</f>
        <v/>
      </c>
      <c r="M552" s="47" t="str">
        <f t="shared" si="323"/>
        <v/>
      </c>
      <c r="N552" s="47" t="str">
        <f>IF(AND($AV$7&gt;0,OutputOsiris!$A552&lt;&gt;"9999999"),VLOOKUP(OutputOsiris!A552,$AS$9:$AV$1008,4,FALSE),"")</f>
        <v/>
      </c>
      <c r="O552" s="47" t="str">
        <f t="shared" si="324"/>
        <v/>
      </c>
      <c r="P552" s="47" t="str">
        <f>IF(AND($BA$7&gt;0,OutputOsiris!$A552&lt;&gt;"9999999"),VLOOKUP(OutputOsiris!A552,$AX$9:$BA$1008,4,FALSE),"")</f>
        <v/>
      </c>
      <c r="Q552" s="47" t="str">
        <f t="shared" si="325"/>
        <v/>
      </c>
      <c r="R552" s="47" t="str">
        <f>IF(AND($BF$7&gt;0,OutputOsiris!$A552&lt;&gt;"9999999"),VLOOKUP(OutputOsiris!A552,$BC$9:$BF$1008,4,FALSE),"")</f>
        <v/>
      </c>
      <c r="S552" s="47" t="str">
        <f t="shared" si="326"/>
        <v/>
      </c>
      <c r="T552" s="47" t="str">
        <f>IF(AND($BK$7&gt;0,OutputOsiris!$A552&lt;&gt;"9999999"),VLOOKUP(OutputOsiris!A552,$BH$9:$BK$1008,4,FALSE),"")</f>
        <v/>
      </c>
      <c r="U552" s="47" t="str">
        <f t="shared" si="327"/>
        <v/>
      </c>
      <c r="V552" s="47" t="str">
        <f>IF(AND($BP$7&gt;0,OutputOsiris!$A552&lt;&gt;"9999999"),VLOOKUP(OutputOsiris!A552,$BM$9:$BP$1008,4,FALSE),"")</f>
        <v/>
      </c>
      <c r="W552" s="47" t="str">
        <f t="shared" si="328"/>
        <v/>
      </c>
      <c r="X552" s="47" t="str">
        <f>IF(AND($BU$7&gt;0,OutputOsiris!$A552&lt;&gt;"9999999"),VLOOKUP(OutputOsiris!A552,$BR$9:$BU$1008,4,FALSE),"")</f>
        <v/>
      </c>
      <c r="Y552" s="47" t="str">
        <f t="shared" si="329"/>
        <v/>
      </c>
      <c r="Z552" s="47" t="str">
        <f>IF(AND($BZ$7&gt;0,OutputOsiris!$A552&lt;&gt;"9999999"),VLOOKUP(OutputOsiris!A552,$BW$9:$BZ$1008,4,FALSE),"")</f>
        <v/>
      </c>
      <c r="AA552" s="47" t="str">
        <f t="shared" si="330"/>
        <v/>
      </c>
      <c r="AB552" s="47">
        <f t="shared" si="331"/>
        <v>0</v>
      </c>
      <c r="AC552" s="47">
        <f t="shared" si="332"/>
        <v>0</v>
      </c>
      <c r="AD552" s="47" t="str">
        <f t="shared" si="333"/>
        <v/>
      </c>
      <c r="AE552" s="48" t="str">
        <f>IF(ISBLANK(AF552),"",VLOOKUP(AD552,OutputOsiris!$A$9:$A$1008,1,FALSE))</f>
        <v/>
      </c>
      <c r="AF552" s="111"/>
      <c r="AG552" s="78"/>
      <c r="AH552" s="148" t="str">
        <f t="shared" si="307"/>
        <v/>
      </c>
      <c r="AI552" s="47" t="str">
        <f t="shared" si="334"/>
        <v/>
      </c>
      <c r="AJ552" s="48" t="str">
        <f>IF(ISBLANK(AK552),"",VLOOKUP(AI552,OutputOsiris!$A$9:$A$1008,1,FALSE))</f>
        <v/>
      </c>
      <c r="AK552" s="112"/>
      <c r="AL552" s="78"/>
      <c r="AM552" s="148" t="str">
        <f t="shared" si="308"/>
        <v/>
      </c>
      <c r="AN552" s="47" t="str">
        <f t="shared" si="335"/>
        <v/>
      </c>
      <c r="AO552" s="48" t="str">
        <f>IF(ISBLANK(AP552),"",VLOOKUP(AN552,OutputOsiris!$A$9:$A$1008,1,FALSE))</f>
        <v/>
      </c>
      <c r="AP552" s="111"/>
      <c r="AQ552" s="78"/>
      <c r="AR552" s="148" t="str">
        <f t="shared" si="309"/>
        <v/>
      </c>
      <c r="AS552" s="47" t="str">
        <f t="shared" si="336"/>
        <v/>
      </c>
      <c r="AT552" s="48" t="str">
        <f>IF(ISBLANK(AU552),"",VLOOKUP(AS552,OutputOsiris!$A$9:$A$1008,1,FALSE))</f>
        <v/>
      </c>
      <c r="AU552" s="111"/>
      <c r="AV552" s="78"/>
      <c r="AW552" s="148" t="str">
        <f t="shared" si="310"/>
        <v/>
      </c>
      <c r="AX552" s="47" t="str">
        <f t="shared" si="337"/>
        <v/>
      </c>
      <c r="AY552" s="48" t="str">
        <f>IF(ISBLANK(AZ552),"",VLOOKUP(AX552,OutputOsiris!$A$9:$A$1008,1,FALSE))</f>
        <v/>
      </c>
      <c r="AZ552" s="111"/>
      <c r="BA552" s="78"/>
      <c r="BB552" s="148" t="str">
        <f t="shared" si="311"/>
        <v/>
      </c>
      <c r="BC552" s="47" t="str">
        <f t="shared" si="338"/>
        <v/>
      </c>
      <c r="BD552" s="48" t="str">
        <f>IF(ISBLANK(BE552),"",VLOOKUP(BC552,OutputOsiris!$A$9:$A$1008,1,FALSE))</f>
        <v/>
      </c>
      <c r="BE552" s="111"/>
      <c r="BF552" s="78"/>
      <c r="BG552" s="148" t="str">
        <f t="shared" si="312"/>
        <v/>
      </c>
      <c r="BH552" s="47" t="str">
        <f t="shared" si="339"/>
        <v/>
      </c>
      <c r="BI552" s="48" t="str">
        <f>IF(ISBLANK(BJ552),"",VLOOKUP(BH552,OutputOsiris!$A$9:$A$1008,1,FALSE))</f>
        <v/>
      </c>
      <c r="BJ552" s="111"/>
      <c r="BK552" s="78"/>
      <c r="BL552" s="148" t="str">
        <f t="shared" si="313"/>
        <v/>
      </c>
      <c r="BM552" s="47" t="str">
        <f t="shared" si="340"/>
        <v/>
      </c>
      <c r="BN552" s="48" t="str">
        <f>IF(ISBLANK(BO552),"",VLOOKUP(BM552,OutputOsiris!$A$9:$A$1008,1,FALSE))</f>
        <v/>
      </c>
      <c r="BO552" s="111"/>
      <c r="BP552" s="78"/>
      <c r="BQ552" s="148" t="str">
        <f t="shared" si="314"/>
        <v/>
      </c>
      <c r="BR552" s="47" t="str">
        <f t="shared" si="341"/>
        <v/>
      </c>
      <c r="BS552" s="48" t="str">
        <f>IF(ISBLANK(BT552),"",VLOOKUP(BR552,OutputOsiris!$A$9:$A$1008,1,FALSE))</f>
        <v/>
      </c>
      <c r="BT552" s="111"/>
      <c r="BU552" s="78"/>
      <c r="BV552" s="148" t="str">
        <f t="shared" si="315"/>
        <v/>
      </c>
      <c r="BW552" s="47" t="str">
        <f t="shared" si="342"/>
        <v/>
      </c>
      <c r="BX552" s="48" t="str">
        <f>IF(ISBLANK(BY552),"",VLOOKUP(BW552,OutputOsiris!$A$9:$A$1008,1,FALSE))</f>
        <v/>
      </c>
      <c r="BY552" s="111"/>
      <c r="BZ552" s="78"/>
      <c r="CA552" s="148" t="str">
        <f t="shared" si="316"/>
        <v/>
      </c>
    </row>
    <row r="553" spans="1:79" x14ac:dyDescent="0.2">
      <c r="A553" s="47" t="str">
        <f>IF($H$1="Score",IF(OutputOsiris!A553&lt;&gt;"9999999",OutputOsiris!A553,""),"")</f>
        <v/>
      </c>
      <c r="B553" s="76" t="str">
        <f t="shared" si="317"/>
        <v/>
      </c>
      <c r="C553" s="143" t="str">
        <f t="shared" si="318"/>
        <v/>
      </c>
      <c r="D553" s="47" t="str">
        <f>IF($H$1="Cijfer",IF(OutputOsiris!A553&lt;&gt;"9999999",OutputOsiris!A553,""),"")</f>
        <v/>
      </c>
      <c r="E553" s="76" t="str">
        <f t="shared" si="319"/>
        <v/>
      </c>
      <c r="F553" s="143" t="str">
        <f t="shared" si="320"/>
        <v/>
      </c>
      <c r="G553" s="47" t="str">
        <f>IF(ISBLANK(OutputOsiris!B553),"",OutputOsiris!B553)</f>
        <v/>
      </c>
      <c r="H553" s="47">
        <f>IF(AND($AG$7&gt;0,OutputOsiris!$A553&lt;&gt;"9999999"),VLOOKUP(OutputOsiris!A553,$AD$9:$AG$1008,4,FALSE),"")</f>
        <v>0</v>
      </c>
      <c r="I553" s="47">
        <f t="shared" si="321"/>
        <v>0</v>
      </c>
      <c r="J553" s="47">
        <f>IF(AND($AL$7&gt;0,OutputOsiris!$A553&lt;&gt;"9999999"),VLOOKUP(OutputOsiris!A553,$AI$9:$AL$1008,4,FALSE),"")</f>
        <v>0</v>
      </c>
      <c r="K553" s="47">
        <f t="shared" si="322"/>
        <v>0</v>
      </c>
      <c r="L553" s="47" t="str">
        <f>IF(AND($AQ$7&gt;0,OutputOsiris!$A553&lt;&gt;"9999999"),VLOOKUP(OutputOsiris!A553,$AN$9:$AQ$1008,4,FALSE),"")</f>
        <v/>
      </c>
      <c r="M553" s="47" t="str">
        <f t="shared" si="323"/>
        <v/>
      </c>
      <c r="N553" s="47" t="str">
        <f>IF(AND($AV$7&gt;0,OutputOsiris!$A553&lt;&gt;"9999999"),VLOOKUP(OutputOsiris!A553,$AS$9:$AV$1008,4,FALSE),"")</f>
        <v/>
      </c>
      <c r="O553" s="47" t="str">
        <f t="shared" si="324"/>
        <v/>
      </c>
      <c r="P553" s="47" t="str">
        <f>IF(AND($BA$7&gt;0,OutputOsiris!$A553&lt;&gt;"9999999"),VLOOKUP(OutputOsiris!A553,$AX$9:$BA$1008,4,FALSE),"")</f>
        <v/>
      </c>
      <c r="Q553" s="47" t="str">
        <f t="shared" si="325"/>
        <v/>
      </c>
      <c r="R553" s="47" t="str">
        <f>IF(AND($BF$7&gt;0,OutputOsiris!$A553&lt;&gt;"9999999"),VLOOKUP(OutputOsiris!A553,$BC$9:$BF$1008,4,FALSE),"")</f>
        <v/>
      </c>
      <c r="S553" s="47" t="str">
        <f t="shared" si="326"/>
        <v/>
      </c>
      <c r="T553" s="47" t="str">
        <f>IF(AND($BK$7&gt;0,OutputOsiris!$A553&lt;&gt;"9999999"),VLOOKUP(OutputOsiris!A553,$BH$9:$BK$1008,4,FALSE),"")</f>
        <v/>
      </c>
      <c r="U553" s="47" t="str">
        <f t="shared" si="327"/>
        <v/>
      </c>
      <c r="V553" s="47" t="str">
        <f>IF(AND($BP$7&gt;0,OutputOsiris!$A553&lt;&gt;"9999999"),VLOOKUP(OutputOsiris!A553,$BM$9:$BP$1008,4,FALSE),"")</f>
        <v/>
      </c>
      <c r="W553" s="47" t="str">
        <f t="shared" si="328"/>
        <v/>
      </c>
      <c r="X553" s="47" t="str">
        <f>IF(AND($BU$7&gt;0,OutputOsiris!$A553&lt;&gt;"9999999"),VLOOKUP(OutputOsiris!A553,$BR$9:$BU$1008,4,FALSE),"")</f>
        <v/>
      </c>
      <c r="Y553" s="47" t="str">
        <f t="shared" si="329"/>
        <v/>
      </c>
      <c r="Z553" s="47" t="str">
        <f>IF(AND($BZ$7&gt;0,OutputOsiris!$A553&lt;&gt;"9999999"),VLOOKUP(OutputOsiris!A553,$BW$9:$BZ$1008,4,FALSE),"")</f>
        <v/>
      </c>
      <c r="AA553" s="47" t="str">
        <f t="shared" si="330"/>
        <v/>
      </c>
      <c r="AB553" s="47">
        <f t="shared" si="331"/>
        <v>0</v>
      </c>
      <c r="AC553" s="47">
        <f t="shared" si="332"/>
        <v>0</v>
      </c>
      <c r="AD553" s="47" t="str">
        <f t="shared" si="333"/>
        <v/>
      </c>
      <c r="AE553" s="48" t="str">
        <f>IF(ISBLANK(AF553),"",VLOOKUP(AD553,OutputOsiris!$A$9:$A$1008,1,FALSE))</f>
        <v/>
      </c>
      <c r="AF553" s="111"/>
      <c r="AG553" s="78"/>
      <c r="AH553" s="148" t="str">
        <f t="shared" si="307"/>
        <v/>
      </c>
      <c r="AI553" s="47" t="str">
        <f t="shared" si="334"/>
        <v/>
      </c>
      <c r="AJ553" s="48" t="str">
        <f>IF(ISBLANK(AK553),"",VLOOKUP(AI553,OutputOsiris!$A$9:$A$1008,1,FALSE))</f>
        <v/>
      </c>
      <c r="AK553" s="112"/>
      <c r="AL553" s="78"/>
      <c r="AM553" s="148" t="str">
        <f t="shared" si="308"/>
        <v/>
      </c>
      <c r="AN553" s="47" t="str">
        <f t="shared" si="335"/>
        <v/>
      </c>
      <c r="AO553" s="48" t="str">
        <f>IF(ISBLANK(AP553),"",VLOOKUP(AN553,OutputOsiris!$A$9:$A$1008,1,FALSE))</f>
        <v/>
      </c>
      <c r="AP553" s="111"/>
      <c r="AQ553" s="78"/>
      <c r="AR553" s="148" t="str">
        <f t="shared" si="309"/>
        <v/>
      </c>
      <c r="AS553" s="47" t="str">
        <f t="shared" si="336"/>
        <v/>
      </c>
      <c r="AT553" s="48" t="str">
        <f>IF(ISBLANK(AU553),"",VLOOKUP(AS553,OutputOsiris!$A$9:$A$1008,1,FALSE))</f>
        <v/>
      </c>
      <c r="AU553" s="111"/>
      <c r="AV553" s="78"/>
      <c r="AW553" s="148" t="str">
        <f t="shared" si="310"/>
        <v/>
      </c>
      <c r="AX553" s="47" t="str">
        <f t="shared" si="337"/>
        <v/>
      </c>
      <c r="AY553" s="48" t="str">
        <f>IF(ISBLANK(AZ553),"",VLOOKUP(AX553,OutputOsiris!$A$9:$A$1008,1,FALSE))</f>
        <v/>
      </c>
      <c r="AZ553" s="111"/>
      <c r="BA553" s="78"/>
      <c r="BB553" s="148" t="str">
        <f t="shared" si="311"/>
        <v/>
      </c>
      <c r="BC553" s="47" t="str">
        <f t="shared" si="338"/>
        <v/>
      </c>
      <c r="BD553" s="48" t="str">
        <f>IF(ISBLANK(BE553),"",VLOOKUP(BC553,OutputOsiris!$A$9:$A$1008,1,FALSE))</f>
        <v/>
      </c>
      <c r="BE553" s="111"/>
      <c r="BF553" s="78"/>
      <c r="BG553" s="148" t="str">
        <f t="shared" si="312"/>
        <v/>
      </c>
      <c r="BH553" s="47" t="str">
        <f t="shared" si="339"/>
        <v/>
      </c>
      <c r="BI553" s="48" t="str">
        <f>IF(ISBLANK(BJ553),"",VLOOKUP(BH553,OutputOsiris!$A$9:$A$1008,1,FALSE))</f>
        <v/>
      </c>
      <c r="BJ553" s="111"/>
      <c r="BK553" s="78"/>
      <c r="BL553" s="148" t="str">
        <f t="shared" si="313"/>
        <v/>
      </c>
      <c r="BM553" s="47" t="str">
        <f t="shared" si="340"/>
        <v/>
      </c>
      <c r="BN553" s="48" t="str">
        <f>IF(ISBLANK(BO553),"",VLOOKUP(BM553,OutputOsiris!$A$9:$A$1008,1,FALSE))</f>
        <v/>
      </c>
      <c r="BO553" s="111"/>
      <c r="BP553" s="78"/>
      <c r="BQ553" s="148" t="str">
        <f t="shared" si="314"/>
        <v/>
      </c>
      <c r="BR553" s="47" t="str">
        <f t="shared" si="341"/>
        <v/>
      </c>
      <c r="BS553" s="48" t="str">
        <f>IF(ISBLANK(BT553),"",VLOOKUP(BR553,OutputOsiris!$A$9:$A$1008,1,FALSE))</f>
        <v/>
      </c>
      <c r="BT553" s="111"/>
      <c r="BU553" s="78"/>
      <c r="BV553" s="148" t="str">
        <f t="shared" si="315"/>
        <v/>
      </c>
      <c r="BW553" s="47" t="str">
        <f t="shared" si="342"/>
        <v/>
      </c>
      <c r="BX553" s="48" t="str">
        <f>IF(ISBLANK(BY553),"",VLOOKUP(BW553,OutputOsiris!$A$9:$A$1008,1,FALSE))</f>
        <v/>
      </c>
      <c r="BY553" s="111"/>
      <c r="BZ553" s="78"/>
      <c r="CA553" s="148" t="str">
        <f t="shared" si="316"/>
        <v/>
      </c>
    </row>
    <row r="554" spans="1:79" x14ac:dyDescent="0.2">
      <c r="A554" s="47" t="str">
        <f>IF($H$1="Score",IF(OutputOsiris!A554&lt;&gt;"9999999",OutputOsiris!A554,""),"")</f>
        <v/>
      </c>
      <c r="B554" s="76" t="str">
        <f t="shared" si="317"/>
        <v/>
      </c>
      <c r="C554" s="143" t="str">
        <f t="shared" si="318"/>
        <v/>
      </c>
      <c r="D554" s="47" t="str">
        <f>IF($H$1="Cijfer",IF(OutputOsiris!A554&lt;&gt;"9999999",OutputOsiris!A554,""),"")</f>
        <v/>
      </c>
      <c r="E554" s="76" t="str">
        <f t="shared" si="319"/>
        <v/>
      </c>
      <c r="F554" s="143" t="str">
        <f t="shared" si="320"/>
        <v/>
      </c>
      <c r="G554" s="47" t="str">
        <f>IF(ISBLANK(OutputOsiris!B554),"",OutputOsiris!B554)</f>
        <v/>
      </c>
      <c r="H554" s="47">
        <f>IF(AND($AG$7&gt;0,OutputOsiris!$A554&lt;&gt;"9999999"),VLOOKUP(OutputOsiris!A554,$AD$9:$AG$1008,4,FALSE),"")</f>
        <v>0</v>
      </c>
      <c r="I554" s="47">
        <f t="shared" si="321"/>
        <v>0</v>
      </c>
      <c r="J554" s="47">
        <f>IF(AND($AL$7&gt;0,OutputOsiris!$A554&lt;&gt;"9999999"),VLOOKUP(OutputOsiris!A554,$AI$9:$AL$1008,4,FALSE),"")</f>
        <v>0</v>
      </c>
      <c r="K554" s="47">
        <f t="shared" si="322"/>
        <v>0</v>
      </c>
      <c r="L554" s="47" t="str">
        <f>IF(AND($AQ$7&gt;0,OutputOsiris!$A554&lt;&gt;"9999999"),VLOOKUP(OutputOsiris!A554,$AN$9:$AQ$1008,4,FALSE),"")</f>
        <v/>
      </c>
      <c r="M554" s="47" t="str">
        <f t="shared" si="323"/>
        <v/>
      </c>
      <c r="N554" s="47" t="str">
        <f>IF(AND($AV$7&gt;0,OutputOsiris!$A554&lt;&gt;"9999999"),VLOOKUP(OutputOsiris!A554,$AS$9:$AV$1008,4,FALSE),"")</f>
        <v/>
      </c>
      <c r="O554" s="47" t="str">
        <f t="shared" si="324"/>
        <v/>
      </c>
      <c r="P554" s="47" t="str">
        <f>IF(AND($BA$7&gt;0,OutputOsiris!$A554&lt;&gt;"9999999"),VLOOKUP(OutputOsiris!A554,$AX$9:$BA$1008,4,FALSE),"")</f>
        <v/>
      </c>
      <c r="Q554" s="47" t="str">
        <f t="shared" si="325"/>
        <v/>
      </c>
      <c r="R554" s="47" t="str">
        <f>IF(AND($BF$7&gt;0,OutputOsiris!$A554&lt;&gt;"9999999"),VLOOKUP(OutputOsiris!A554,$BC$9:$BF$1008,4,FALSE),"")</f>
        <v/>
      </c>
      <c r="S554" s="47" t="str">
        <f t="shared" si="326"/>
        <v/>
      </c>
      <c r="T554" s="47" t="str">
        <f>IF(AND($BK$7&gt;0,OutputOsiris!$A554&lt;&gt;"9999999"),VLOOKUP(OutputOsiris!A554,$BH$9:$BK$1008,4,FALSE),"")</f>
        <v/>
      </c>
      <c r="U554" s="47" t="str">
        <f t="shared" si="327"/>
        <v/>
      </c>
      <c r="V554" s="47" t="str">
        <f>IF(AND($BP$7&gt;0,OutputOsiris!$A554&lt;&gt;"9999999"),VLOOKUP(OutputOsiris!A554,$BM$9:$BP$1008,4,FALSE),"")</f>
        <v/>
      </c>
      <c r="W554" s="47" t="str">
        <f t="shared" si="328"/>
        <v/>
      </c>
      <c r="X554" s="47" t="str">
        <f>IF(AND($BU$7&gt;0,OutputOsiris!$A554&lt;&gt;"9999999"),VLOOKUP(OutputOsiris!A554,$BR$9:$BU$1008,4,FALSE),"")</f>
        <v/>
      </c>
      <c r="Y554" s="47" t="str">
        <f t="shared" si="329"/>
        <v/>
      </c>
      <c r="Z554" s="47" t="str">
        <f>IF(AND($BZ$7&gt;0,OutputOsiris!$A554&lt;&gt;"9999999"),VLOOKUP(OutputOsiris!A554,$BW$9:$BZ$1008,4,FALSE),"")</f>
        <v/>
      </c>
      <c r="AA554" s="47" t="str">
        <f t="shared" si="330"/>
        <v/>
      </c>
      <c r="AB554" s="47">
        <f t="shared" si="331"/>
        <v>0</v>
      </c>
      <c r="AC554" s="47">
        <f t="shared" si="332"/>
        <v>0</v>
      </c>
      <c r="AD554" s="47" t="str">
        <f t="shared" si="333"/>
        <v/>
      </c>
      <c r="AE554" s="48" t="str">
        <f>IF(ISBLANK(AF554),"",VLOOKUP(AD554,OutputOsiris!$A$9:$A$1008,1,FALSE))</f>
        <v/>
      </c>
      <c r="AF554" s="111"/>
      <c r="AG554" s="78"/>
      <c r="AH554" s="148" t="str">
        <f t="shared" si="307"/>
        <v/>
      </c>
      <c r="AI554" s="47" t="str">
        <f t="shared" si="334"/>
        <v/>
      </c>
      <c r="AJ554" s="48" t="str">
        <f>IF(ISBLANK(AK554),"",VLOOKUP(AI554,OutputOsiris!$A$9:$A$1008,1,FALSE))</f>
        <v/>
      </c>
      <c r="AK554" s="112"/>
      <c r="AL554" s="78"/>
      <c r="AM554" s="148" t="str">
        <f t="shared" si="308"/>
        <v/>
      </c>
      <c r="AN554" s="47" t="str">
        <f t="shared" si="335"/>
        <v/>
      </c>
      <c r="AO554" s="48" t="str">
        <f>IF(ISBLANK(AP554),"",VLOOKUP(AN554,OutputOsiris!$A$9:$A$1008,1,FALSE))</f>
        <v/>
      </c>
      <c r="AP554" s="111"/>
      <c r="AQ554" s="78"/>
      <c r="AR554" s="148" t="str">
        <f t="shared" si="309"/>
        <v/>
      </c>
      <c r="AS554" s="47" t="str">
        <f t="shared" si="336"/>
        <v/>
      </c>
      <c r="AT554" s="48" t="str">
        <f>IF(ISBLANK(AU554),"",VLOOKUP(AS554,OutputOsiris!$A$9:$A$1008,1,FALSE))</f>
        <v/>
      </c>
      <c r="AU554" s="111"/>
      <c r="AV554" s="78"/>
      <c r="AW554" s="148" t="str">
        <f t="shared" si="310"/>
        <v/>
      </c>
      <c r="AX554" s="47" t="str">
        <f t="shared" si="337"/>
        <v/>
      </c>
      <c r="AY554" s="48" t="str">
        <f>IF(ISBLANK(AZ554),"",VLOOKUP(AX554,OutputOsiris!$A$9:$A$1008,1,FALSE))</f>
        <v/>
      </c>
      <c r="AZ554" s="111"/>
      <c r="BA554" s="78"/>
      <c r="BB554" s="148" t="str">
        <f t="shared" si="311"/>
        <v/>
      </c>
      <c r="BC554" s="47" t="str">
        <f t="shared" si="338"/>
        <v/>
      </c>
      <c r="BD554" s="48" t="str">
        <f>IF(ISBLANK(BE554),"",VLOOKUP(BC554,OutputOsiris!$A$9:$A$1008,1,FALSE))</f>
        <v/>
      </c>
      <c r="BE554" s="111"/>
      <c r="BF554" s="78"/>
      <c r="BG554" s="148" t="str">
        <f t="shared" si="312"/>
        <v/>
      </c>
      <c r="BH554" s="47" t="str">
        <f t="shared" si="339"/>
        <v/>
      </c>
      <c r="BI554" s="48" t="str">
        <f>IF(ISBLANK(BJ554),"",VLOOKUP(BH554,OutputOsiris!$A$9:$A$1008,1,FALSE))</f>
        <v/>
      </c>
      <c r="BJ554" s="111"/>
      <c r="BK554" s="78"/>
      <c r="BL554" s="148" t="str">
        <f t="shared" si="313"/>
        <v/>
      </c>
      <c r="BM554" s="47" t="str">
        <f t="shared" si="340"/>
        <v/>
      </c>
      <c r="BN554" s="48" t="str">
        <f>IF(ISBLANK(BO554),"",VLOOKUP(BM554,OutputOsiris!$A$9:$A$1008,1,FALSE))</f>
        <v/>
      </c>
      <c r="BO554" s="111"/>
      <c r="BP554" s="78"/>
      <c r="BQ554" s="148" t="str">
        <f t="shared" si="314"/>
        <v/>
      </c>
      <c r="BR554" s="47" t="str">
        <f t="shared" si="341"/>
        <v/>
      </c>
      <c r="BS554" s="48" t="str">
        <f>IF(ISBLANK(BT554),"",VLOOKUP(BR554,OutputOsiris!$A$9:$A$1008,1,FALSE))</f>
        <v/>
      </c>
      <c r="BT554" s="111"/>
      <c r="BU554" s="78"/>
      <c r="BV554" s="148" t="str">
        <f t="shared" si="315"/>
        <v/>
      </c>
      <c r="BW554" s="47" t="str">
        <f t="shared" si="342"/>
        <v/>
      </c>
      <c r="BX554" s="48" t="str">
        <f>IF(ISBLANK(BY554),"",VLOOKUP(BW554,OutputOsiris!$A$9:$A$1008,1,FALSE))</f>
        <v/>
      </c>
      <c r="BY554" s="111"/>
      <c r="BZ554" s="78"/>
      <c r="CA554" s="148" t="str">
        <f t="shared" si="316"/>
        <v/>
      </c>
    </row>
    <row r="555" spans="1:79" x14ac:dyDescent="0.2">
      <c r="A555" s="47" t="str">
        <f>IF($H$1="Score",IF(OutputOsiris!A555&lt;&gt;"9999999",OutputOsiris!A555,""),"")</f>
        <v/>
      </c>
      <c r="B555" s="76" t="str">
        <f t="shared" si="317"/>
        <v/>
      </c>
      <c r="C555" s="143" t="str">
        <f t="shared" si="318"/>
        <v/>
      </c>
      <c r="D555" s="47" t="str">
        <f>IF($H$1="Cijfer",IF(OutputOsiris!A555&lt;&gt;"9999999",OutputOsiris!A555,""),"")</f>
        <v/>
      </c>
      <c r="E555" s="76" t="str">
        <f t="shared" si="319"/>
        <v/>
      </c>
      <c r="F555" s="143" t="str">
        <f t="shared" si="320"/>
        <v/>
      </c>
      <c r="G555" s="47" t="str">
        <f>IF(ISBLANK(OutputOsiris!B555),"",OutputOsiris!B555)</f>
        <v/>
      </c>
      <c r="H555" s="47">
        <f>IF(AND($AG$7&gt;0,OutputOsiris!$A555&lt;&gt;"9999999"),VLOOKUP(OutputOsiris!A555,$AD$9:$AG$1008,4,FALSE),"")</f>
        <v>0</v>
      </c>
      <c r="I555" s="47">
        <f t="shared" si="321"/>
        <v>0</v>
      </c>
      <c r="J555" s="47">
        <f>IF(AND($AL$7&gt;0,OutputOsiris!$A555&lt;&gt;"9999999"),VLOOKUP(OutputOsiris!A555,$AI$9:$AL$1008,4,FALSE),"")</f>
        <v>0</v>
      </c>
      <c r="K555" s="47">
        <f t="shared" si="322"/>
        <v>0</v>
      </c>
      <c r="L555" s="47" t="str">
        <f>IF(AND($AQ$7&gt;0,OutputOsiris!$A555&lt;&gt;"9999999"),VLOOKUP(OutputOsiris!A555,$AN$9:$AQ$1008,4,FALSE),"")</f>
        <v/>
      </c>
      <c r="M555" s="47" t="str">
        <f t="shared" si="323"/>
        <v/>
      </c>
      <c r="N555" s="47" t="str">
        <f>IF(AND($AV$7&gt;0,OutputOsiris!$A555&lt;&gt;"9999999"),VLOOKUP(OutputOsiris!A555,$AS$9:$AV$1008,4,FALSE),"")</f>
        <v/>
      </c>
      <c r="O555" s="47" t="str">
        <f t="shared" si="324"/>
        <v/>
      </c>
      <c r="P555" s="47" t="str">
        <f>IF(AND($BA$7&gt;0,OutputOsiris!$A555&lt;&gt;"9999999"),VLOOKUP(OutputOsiris!A555,$AX$9:$BA$1008,4,FALSE),"")</f>
        <v/>
      </c>
      <c r="Q555" s="47" t="str">
        <f t="shared" si="325"/>
        <v/>
      </c>
      <c r="R555" s="47" t="str">
        <f>IF(AND($BF$7&gt;0,OutputOsiris!$A555&lt;&gt;"9999999"),VLOOKUP(OutputOsiris!A555,$BC$9:$BF$1008,4,FALSE),"")</f>
        <v/>
      </c>
      <c r="S555" s="47" t="str">
        <f t="shared" si="326"/>
        <v/>
      </c>
      <c r="T555" s="47" t="str">
        <f>IF(AND($BK$7&gt;0,OutputOsiris!$A555&lt;&gt;"9999999"),VLOOKUP(OutputOsiris!A555,$BH$9:$BK$1008,4,FALSE),"")</f>
        <v/>
      </c>
      <c r="U555" s="47" t="str">
        <f t="shared" si="327"/>
        <v/>
      </c>
      <c r="V555" s="47" t="str">
        <f>IF(AND($BP$7&gt;0,OutputOsiris!$A555&lt;&gt;"9999999"),VLOOKUP(OutputOsiris!A555,$BM$9:$BP$1008,4,FALSE),"")</f>
        <v/>
      </c>
      <c r="W555" s="47" t="str">
        <f t="shared" si="328"/>
        <v/>
      </c>
      <c r="X555" s="47" t="str">
        <f>IF(AND($BU$7&gt;0,OutputOsiris!$A555&lt;&gt;"9999999"),VLOOKUP(OutputOsiris!A555,$BR$9:$BU$1008,4,FALSE),"")</f>
        <v/>
      </c>
      <c r="Y555" s="47" t="str">
        <f t="shared" si="329"/>
        <v/>
      </c>
      <c r="Z555" s="47" t="str">
        <f>IF(AND($BZ$7&gt;0,OutputOsiris!$A555&lt;&gt;"9999999"),VLOOKUP(OutputOsiris!A555,$BW$9:$BZ$1008,4,FALSE),"")</f>
        <v/>
      </c>
      <c r="AA555" s="47" t="str">
        <f t="shared" si="330"/>
        <v/>
      </c>
      <c r="AB555" s="47">
        <f t="shared" si="331"/>
        <v>0</v>
      </c>
      <c r="AC555" s="47">
        <f t="shared" si="332"/>
        <v>0</v>
      </c>
      <c r="AD555" s="47" t="str">
        <f t="shared" si="333"/>
        <v/>
      </c>
      <c r="AE555" s="48" t="str">
        <f>IF(ISBLANK(AF555),"",VLOOKUP(AD555,OutputOsiris!$A$9:$A$1008,1,FALSE))</f>
        <v/>
      </c>
      <c r="AF555" s="111"/>
      <c r="AG555" s="78"/>
      <c r="AH555" s="148" t="str">
        <f t="shared" si="307"/>
        <v/>
      </c>
      <c r="AI555" s="47" t="str">
        <f t="shared" si="334"/>
        <v/>
      </c>
      <c r="AJ555" s="48" t="str">
        <f>IF(ISBLANK(AK555),"",VLOOKUP(AI555,OutputOsiris!$A$9:$A$1008,1,FALSE))</f>
        <v/>
      </c>
      <c r="AK555" s="112"/>
      <c r="AL555" s="78"/>
      <c r="AM555" s="148" t="str">
        <f t="shared" si="308"/>
        <v/>
      </c>
      <c r="AN555" s="47" t="str">
        <f t="shared" si="335"/>
        <v/>
      </c>
      <c r="AO555" s="48" t="str">
        <f>IF(ISBLANK(AP555),"",VLOOKUP(AN555,OutputOsiris!$A$9:$A$1008,1,FALSE))</f>
        <v/>
      </c>
      <c r="AP555" s="111"/>
      <c r="AQ555" s="78"/>
      <c r="AR555" s="148" t="str">
        <f t="shared" si="309"/>
        <v/>
      </c>
      <c r="AS555" s="47" t="str">
        <f t="shared" si="336"/>
        <v/>
      </c>
      <c r="AT555" s="48" t="str">
        <f>IF(ISBLANK(AU555),"",VLOOKUP(AS555,OutputOsiris!$A$9:$A$1008,1,FALSE))</f>
        <v/>
      </c>
      <c r="AU555" s="111"/>
      <c r="AV555" s="78"/>
      <c r="AW555" s="148" t="str">
        <f t="shared" si="310"/>
        <v/>
      </c>
      <c r="AX555" s="47" t="str">
        <f t="shared" si="337"/>
        <v/>
      </c>
      <c r="AY555" s="48" t="str">
        <f>IF(ISBLANK(AZ555),"",VLOOKUP(AX555,OutputOsiris!$A$9:$A$1008,1,FALSE))</f>
        <v/>
      </c>
      <c r="AZ555" s="111"/>
      <c r="BA555" s="78"/>
      <c r="BB555" s="148" t="str">
        <f t="shared" si="311"/>
        <v/>
      </c>
      <c r="BC555" s="47" t="str">
        <f t="shared" si="338"/>
        <v/>
      </c>
      <c r="BD555" s="48" t="str">
        <f>IF(ISBLANK(BE555),"",VLOOKUP(BC555,OutputOsiris!$A$9:$A$1008,1,FALSE))</f>
        <v/>
      </c>
      <c r="BE555" s="111"/>
      <c r="BF555" s="78"/>
      <c r="BG555" s="148" t="str">
        <f t="shared" si="312"/>
        <v/>
      </c>
      <c r="BH555" s="47" t="str">
        <f t="shared" si="339"/>
        <v/>
      </c>
      <c r="BI555" s="48" t="str">
        <f>IF(ISBLANK(BJ555),"",VLOOKUP(BH555,OutputOsiris!$A$9:$A$1008,1,FALSE))</f>
        <v/>
      </c>
      <c r="BJ555" s="111"/>
      <c r="BK555" s="78"/>
      <c r="BL555" s="148" t="str">
        <f t="shared" si="313"/>
        <v/>
      </c>
      <c r="BM555" s="47" t="str">
        <f t="shared" si="340"/>
        <v/>
      </c>
      <c r="BN555" s="48" t="str">
        <f>IF(ISBLANK(BO555),"",VLOOKUP(BM555,OutputOsiris!$A$9:$A$1008,1,FALSE))</f>
        <v/>
      </c>
      <c r="BO555" s="111"/>
      <c r="BP555" s="78"/>
      <c r="BQ555" s="148" t="str">
        <f t="shared" si="314"/>
        <v/>
      </c>
      <c r="BR555" s="47" t="str">
        <f t="shared" si="341"/>
        <v/>
      </c>
      <c r="BS555" s="48" t="str">
        <f>IF(ISBLANK(BT555),"",VLOOKUP(BR555,OutputOsiris!$A$9:$A$1008,1,FALSE))</f>
        <v/>
      </c>
      <c r="BT555" s="111"/>
      <c r="BU555" s="78"/>
      <c r="BV555" s="148" t="str">
        <f t="shared" si="315"/>
        <v/>
      </c>
      <c r="BW555" s="47" t="str">
        <f t="shared" si="342"/>
        <v/>
      </c>
      <c r="BX555" s="48" t="str">
        <f>IF(ISBLANK(BY555),"",VLOOKUP(BW555,OutputOsiris!$A$9:$A$1008,1,FALSE))</f>
        <v/>
      </c>
      <c r="BY555" s="111"/>
      <c r="BZ555" s="78"/>
      <c r="CA555" s="148" t="str">
        <f t="shared" si="316"/>
        <v/>
      </c>
    </row>
    <row r="556" spans="1:79" x14ac:dyDescent="0.2">
      <c r="A556" s="47" t="str">
        <f>IF($H$1="Score",IF(OutputOsiris!A556&lt;&gt;"9999999",OutputOsiris!A556,""),"")</f>
        <v/>
      </c>
      <c r="B556" s="76" t="str">
        <f t="shared" si="317"/>
        <v/>
      </c>
      <c r="C556" s="143" t="str">
        <f t="shared" si="318"/>
        <v/>
      </c>
      <c r="D556" s="47" t="str">
        <f>IF($H$1="Cijfer",IF(OutputOsiris!A556&lt;&gt;"9999999",OutputOsiris!A556,""),"")</f>
        <v/>
      </c>
      <c r="E556" s="76" t="str">
        <f t="shared" si="319"/>
        <v/>
      </c>
      <c r="F556" s="143" t="str">
        <f t="shared" si="320"/>
        <v/>
      </c>
      <c r="G556" s="47" t="str">
        <f>IF(ISBLANK(OutputOsiris!B556),"",OutputOsiris!B556)</f>
        <v/>
      </c>
      <c r="H556" s="47">
        <f>IF(AND($AG$7&gt;0,OutputOsiris!$A556&lt;&gt;"9999999"),VLOOKUP(OutputOsiris!A556,$AD$9:$AG$1008,4,FALSE),"")</f>
        <v>0</v>
      </c>
      <c r="I556" s="47">
        <f t="shared" si="321"/>
        <v>0</v>
      </c>
      <c r="J556" s="47">
        <f>IF(AND($AL$7&gt;0,OutputOsiris!$A556&lt;&gt;"9999999"),VLOOKUP(OutputOsiris!A556,$AI$9:$AL$1008,4,FALSE),"")</f>
        <v>0</v>
      </c>
      <c r="K556" s="47">
        <f t="shared" si="322"/>
        <v>0</v>
      </c>
      <c r="L556" s="47" t="str">
        <f>IF(AND($AQ$7&gt;0,OutputOsiris!$A556&lt;&gt;"9999999"),VLOOKUP(OutputOsiris!A556,$AN$9:$AQ$1008,4,FALSE),"")</f>
        <v/>
      </c>
      <c r="M556" s="47" t="str">
        <f t="shared" si="323"/>
        <v/>
      </c>
      <c r="N556" s="47" t="str">
        <f>IF(AND($AV$7&gt;0,OutputOsiris!$A556&lt;&gt;"9999999"),VLOOKUP(OutputOsiris!A556,$AS$9:$AV$1008,4,FALSE),"")</f>
        <v/>
      </c>
      <c r="O556" s="47" t="str">
        <f t="shared" si="324"/>
        <v/>
      </c>
      <c r="P556" s="47" t="str">
        <f>IF(AND($BA$7&gt;0,OutputOsiris!$A556&lt;&gt;"9999999"),VLOOKUP(OutputOsiris!A556,$AX$9:$BA$1008,4,FALSE),"")</f>
        <v/>
      </c>
      <c r="Q556" s="47" t="str">
        <f t="shared" si="325"/>
        <v/>
      </c>
      <c r="R556" s="47" t="str">
        <f>IF(AND($BF$7&gt;0,OutputOsiris!$A556&lt;&gt;"9999999"),VLOOKUP(OutputOsiris!A556,$BC$9:$BF$1008,4,FALSE),"")</f>
        <v/>
      </c>
      <c r="S556" s="47" t="str">
        <f t="shared" si="326"/>
        <v/>
      </c>
      <c r="T556" s="47" t="str">
        <f>IF(AND($BK$7&gt;0,OutputOsiris!$A556&lt;&gt;"9999999"),VLOOKUP(OutputOsiris!A556,$BH$9:$BK$1008,4,FALSE),"")</f>
        <v/>
      </c>
      <c r="U556" s="47" t="str">
        <f t="shared" si="327"/>
        <v/>
      </c>
      <c r="V556" s="47" t="str">
        <f>IF(AND($BP$7&gt;0,OutputOsiris!$A556&lt;&gt;"9999999"),VLOOKUP(OutputOsiris!A556,$BM$9:$BP$1008,4,FALSE),"")</f>
        <v/>
      </c>
      <c r="W556" s="47" t="str">
        <f t="shared" si="328"/>
        <v/>
      </c>
      <c r="X556" s="47" t="str">
        <f>IF(AND($BU$7&gt;0,OutputOsiris!$A556&lt;&gt;"9999999"),VLOOKUP(OutputOsiris!A556,$BR$9:$BU$1008,4,FALSE),"")</f>
        <v/>
      </c>
      <c r="Y556" s="47" t="str">
        <f t="shared" si="329"/>
        <v/>
      </c>
      <c r="Z556" s="47" t="str">
        <f>IF(AND($BZ$7&gt;0,OutputOsiris!$A556&lt;&gt;"9999999"),VLOOKUP(OutputOsiris!A556,$BW$9:$BZ$1008,4,FALSE),"")</f>
        <v/>
      </c>
      <c r="AA556" s="47" t="str">
        <f t="shared" si="330"/>
        <v/>
      </c>
      <c r="AB556" s="47">
        <f t="shared" si="331"/>
        <v>0</v>
      </c>
      <c r="AC556" s="47">
        <f t="shared" si="332"/>
        <v>0</v>
      </c>
      <c r="AD556" s="47" t="str">
        <f t="shared" si="333"/>
        <v/>
      </c>
      <c r="AE556" s="48" t="str">
        <f>IF(ISBLANK(AF556),"",VLOOKUP(AD556,OutputOsiris!$A$9:$A$1008,1,FALSE))</f>
        <v/>
      </c>
      <c r="AF556" s="111"/>
      <c r="AG556" s="78"/>
      <c r="AH556" s="148" t="str">
        <f t="shared" si="307"/>
        <v/>
      </c>
      <c r="AI556" s="47" t="str">
        <f t="shared" si="334"/>
        <v/>
      </c>
      <c r="AJ556" s="48" t="str">
        <f>IF(ISBLANK(AK556),"",VLOOKUP(AI556,OutputOsiris!$A$9:$A$1008,1,FALSE))</f>
        <v/>
      </c>
      <c r="AK556" s="112"/>
      <c r="AL556" s="78"/>
      <c r="AM556" s="148" t="str">
        <f t="shared" si="308"/>
        <v/>
      </c>
      <c r="AN556" s="47" t="str">
        <f t="shared" si="335"/>
        <v/>
      </c>
      <c r="AO556" s="48" t="str">
        <f>IF(ISBLANK(AP556),"",VLOOKUP(AN556,OutputOsiris!$A$9:$A$1008,1,FALSE))</f>
        <v/>
      </c>
      <c r="AP556" s="111"/>
      <c r="AQ556" s="78"/>
      <c r="AR556" s="148" t="str">
        <f t="shared" si="309"/>
        <v/>
      </c>
      <c r="AS556" s="47" t="str">
        <f t="shared" si="336"/>
        <v/>
      </c>
      <c r="AT556" s="48" t="str">
        <f>IF(ISBLANK(AU556),"",VLOOKUP(AS556,OutputOsiris!$A$9:$A$1008,1,FALSE))</f>
        <v/>
      </c>
      <c r="AU556" s="111"/>
      <c r="AV556" s="78"/>
      <c r="AW556" s="148" t="str">
        <f t="shared" si="310"/>
        <v/>
      </c>
      <c r="AX556" s="47" t="str">
        <f t="shared" si="337"/>
        <v/>
      </c>
      <c r="AY556" s="48" t="str">
        <f>IF(ISBLANK(AZ556),"",VLOOKUP(AX556,OutputOsiris!$A$9:$A$1008,1,FALSE))</f>
        <v/>
      </c>
      <c r="AZ556" s="111"/>
      <c r="BA556" s="78"/>
      <c r="BB556" s="148" t="str">
        <f t="shared" si="311"/>
        <v/>
      </c>
      <c r="BC556" s="47" t="str">
        <f t="shared" si="338"/>
        <v/>
      </c>
      <c r="BD556" s="48" t="str">
        <f>IF(ISBLANK(BE556),"",VLOOKUP(BC556,OutputOsiris!$A$9:$A$1008,1,FALSE))</f>
        <v/>
      </c>
      <c r="BE556" s="111"/>
      <c r="BF556" s="78"/>
      <c r="BG556" s="148" t="str">
        <f t="shared" si="312"/>
        <v/>
      </c>
      <c r="BH556" s="47" t="str">
        <f t="shared" si="339"/>
        <v/>
      </c>
      <c r="BI556" s="48" t="str">
        <f>IF(ISBLANK(BJ556),"",VLOOKUP(BH556,OutputOsiris!$A$9:$A$1008,1,FALSE))</f>
        <v/>
      </c>
      <c r="BJ556" s="111"/>
      <c r="BK556" s="78"/>
      <c r="BL556" s="148" t="str">
        <f t="shared" si="313"/>
        <v/>
      </c>
      <c r="BM556" s="47" t="str">
        <f t="shared" si="340"/>
        <v/>
      </c>
      <c r="BN556" s="48" t="str">
        <f>IF(ISBLANK(BO556),"",VLOOKUP(BM556,OutputOsiris!$A$9:$A$1008,1,FALSE))</f>
        <v/>
      </c>
      <c r="BO556" s="111"/>
      <c r="BP556" s="78"/>
      <c r="BQ556" s="148" t="str">
        <f t="shared" si="314"/>
        <v/>
      </c>
      <c r="BR556" s="47" t="str">
        <f t="shared" si="341"/>
        <v/>
      </c>
      <c r="BS556" s="48" t="str">
        <f>IF(ISBLANK(BT556),"",VLOOKUP(BR556,OutputOsiris!$A$9:$A$1008,1,FALSE))</f>
        <v/>
      </c>
      <c r="BT556" s="111"/>
      <c r="BU556" s="78"/>
      <c r="BV556" s="148" t="str">
        <f t="shared" si="315"/>
        <v/>
      </c>
      <c r="BW556" s="47" t="str">
        <f t="shared" si="342"/>
        <v/>
      </c>
      <c r="BX556" s="48" t="str">
        <f>IF(ISBLANK(BY556),"",VLOOKUP(BW556,OutputOsiris!$A$9:$A$1008,1,FALSE))</f>
        <v/>
      </c>
      <c r="BY556" s="111"/>
      <c r="BZ556" s="78"/>
      <c r="CA556" s="148" t="str">
        <f t="shared" si="316"/>
        <v/>
      </c>
    </row>
    <row r="557" spans="1:79" x14ac:dyDescent="0.2">
      <c r="A557" s="47" t="str">
        <f>IF($H$1="Score",IF(OutputOsiris!A557&lt;&gt;"9999999",OutputOsiris!A557,""),"")</f>
        <v/>
      </c>
      <c r="B557" s="76" t="str">
        <f t="shared" si="317"/>
        <v/>
      </c>
      <c r="C557" s="143" t="str">
        <f t="shared" si="318"/>
        <v/>
      </c>
      <c r="D557" s="47" t="str">
        <f>IF($H$1="Cijfer",IF(OutputOsiris!A557&lt;&gt;"9999999",OutputOsiris!A557,""),"")</f>
        <v/>
      </c>
      <c r="E557" s="76" t="str">
        <f t="shared" si="319"/>
        <v/>
      </c>
      <c r="F557" s="143" t="str">
        <f t="shared" si="320"/>
        <v/>
      </c>
      <c r="G557" s="47" t="str">
        <f>IF(ISBLANK(OutputOsiris!B557),"",OutputOsiris!B557)</f>
        <v/>
      </c>
      <c r="H557" s="47">
        <f>IF(AND($AG$7&gt;0,OutputOsiris!$A557&lt;&gt;"9999999"),VLOOKUP(OutputOsiris!A557,$AD$9:$AG$1008,4,FALSE),"")</f>
        <v>0</v>
      </c>
      <c r="I557" s="47">
        <f t="shared" si="321"/>
        <v>0</v>
      </c>
      <c r="J557" s="47">
        <f>IF(AND($AL$7&gt;0,OutputOsiris!$A557&lt;&gt;"9999999"),VLOOKUP(OutputOsiris!A557,$AI$9:$AL$1008,4,FALSE),"")</f>
        <v>0</v>
      </c>
      <c r="K557" s="47">
        <f t="shared" si="322"/>
        <v>0</v>
      </c>
      <c r="L557" s="47" t="str">
        <f>IF(AND($AQ$7&gt;0,OutputOsiris!$A557&lt;&gt;"9999999"),VLOOKUP(OutputOsiris!A557,$AN$9:$AQ$1008,4,FALSE),"")</f>
        <v/>
      </c>
      <c r="M557" s="47" t="str">
        <f t="shared" si="323"/>
        <v/>
      </c>
      <c r="N557" s="47" t="str">
        <f>IF(AND($AV$7&gt;0,OutputOsiris!$A557&lt;&gt;"9999999"),VLOOKUP(OutputOsiris!A557,$AS$9:$AV$1008,4,FALSE),"")</f>
        <v/>
      </c>
      <c r="O557" s="47" t="str">
        <f t="shared" si="324"/>
        <v/>
      </c>
      <c r="P557" s="47" t="str">
        <f>IF(AND($BA$7&gt;0,OutputOsiris!$A557&lt;&gt;"9999999"),VLOOKUP(OutputOsiris!A557,$AX$9:$BA$1008,4,FALSE),"")</f>
        <v/>
      </c>
      <c r="Q557" s="47" t="str">
        <f t="shared" si="325"/>
        <v/>
      </c>
      <c r="R557" s="47" t="str">
        <f>IF(AND($BF$7&gt;0,OutputOsiris!$A557&lt;&gt;"9999999"),VLOOKUP(OutputOsiris!A557,$BC$9:$BF$1008,4,FALSE),"")</f>
        <v/>
      </c>
      <c r="S557" s="47" t="str">
        <f t="shared" si="326"/>
        <v/>
      </c>
      <c r="T557" s="47" t="str">
        <f>IF(AND($BK$7&gt;0,OutputOsiris!$A557&lt;&gt;"9999999"),VLOOKUP(OutputOsiris!A557,$BH$9:$BK$1008,4,FALSE),"")</f>
        <v/>
      </c>
      <c r="U557" s="47" t="str">
        <f t="shared" si="327"/>
        <v/>
      </c>
      <c r="V557" s="47" t="str">
        <f>IF(AND($BP$7&gt;0,OutputOsiris!$A557&lt;&gt;"9999999"),VLOOKUP(OutputOsiris!A557,$BM$9:$BP$1008,4,FALSE),"")</f>
        <v/>
      </c>
      <c r="W557" s="47" t="str">
        <f t="shared" si="328"/>
        <v/>
      </c>
      <c r="X557" s="47" t="str">
        <f>IF(AND($BU$7&gt;0,OutputOsiris!$A557&lt;&gt;"9999999"),VLOOKUP(OutputOsiris!A557,$BR$9:$BU$1008,4,FALSE),"")</f>
        <v/>
      </c>
      <c r="Y557" s="47" t="str">
        <f t="shared" si="329"/>
        <v/>
      </c>
      <c r="Z557" s="47" t="str">
        <f>IF(AND($BZ$7&gt;0,OutputOsiris!$A557&lt;&gt;"9999999"),VLOOKUP(OutputOsiris!A557,$BW$9:$BZ$1008,4,FALSE),"")</f>
        <v/>
      </c>
      <c r="AA557" s="47" t="str">
        <f t="shared" si="330"/>
        <v/>
      </c>
      <c r="AB557" s="47">
        <f t="shared" si="331"/>
        <v>0</v>
      </c>
      <c r="AC557" s="47">
        <f t="shared" si="332"/>
        <v>0</v>
      </c>
      <c r="AD557" s="47" t="str">
        <f t="shared" si="333"/>
        <v/>
      </c>
      <c r="AE557" s="48" t="str">
        <f>IF(ISBLANK(AF557),"",VLOOKUP(AD557,OutputOsiris!$A$9:$A$1008,1,FALSE))</f>
        <v/>
      </c>
      <c r="AF557" s="111"/>
      <c r="AG557" s="78"/>
      <c r="AH557" s="148" t="str">
        <f t="shared" si="307"/>
        <v/>
      </c>
      <c r="AI557" s="47" t="str">
        <f t="shared" si="334"/>
        <v/>
      </c>
      <c r="AJ557" s="48" t="str">
        <f>IF(ISBLANK(AK557),"",VLOOKUP(AI557,OutputOsiris!$A$9:$A$1008,1,FALSE))</f>
        <v/>
      </c>
      <c r="AK557" s="112"/>
      <c r="AL557" s="78"/>
      <c r="AM557" s="148" t="str">
        <f t="shared" si="308"/>
        <v/>
      </c>
      <c r="AN557" s="47" t="str">
        <f t="shared" si="335"/>
        <v/>
      </c>
      <c r="AO557" s="48" t="str">
        <f>IF(ISBLANK(AP557),"",VLOOKUP(AN557,OutputOsiris!$A$9:$A$1008,1,FALSE))</f>
        <v/>
      </c>
      <c r="AP557" s="111"/>
      <c r="AQ557" s="78"/>
      <c r="AR557" s="148" t="str">
        <f t="shared" si="309"/>
        <v/>
      </c>
      <c r="AS557" s="47" t="str">
        <f t="shared" si="336"/>
        <v/>
      </c>
      <c r="AT557" s="48" t="str">
        <f>IF(ISBLANK(AU557),"",VLOOKUP(AS557,OutputOsiris!$A$9:$A$1008,1,FALSE))</f>
        <v/>
      </c>
      <c r="AU557" s="111"/>
      <c r="AV557" s="78"/>
      <c r="AW557" s="148" t="str">
        <f t="shared" si="310"/>
        <v/>
      </c>
      <c r="AX557" s="47" t="str">
        <f t="shared" si="337"/>
        <v/>
      </c>
      <c r="AY557" s="48" t="str">
        <f>IF(ISBLANK(AZ557),"",VLOOKUP(AX557,OutputOsiris!$A$9:$A$1008,1,FALSE))</f>
        <v/>
      </c>
      <c r="AZ557" s="111"/>
      <c r="BA557" s="78"/>
      <c r="BB557" s="148" t="str">
        <f t="shared" si="311"/>
        <v/>
      </c>
      <c r="BC557" s="47" t="str">
        <f t="shared" si="338"/>
        <v/>
      </c>
      <c r="BD557" s="48" t="str">
        <f>IF(ISBLANK(BE557),"",VLOOKUP(BC557,OutputOsiris!$A$9:$A$1008,1,FALSE))</f>
        <v/>
      </c>
      <c r="BE557" s="111"/>
      <c r="BF557" s="78"/>
      <c r="BG557" s="148" t="str">
        <f t="shared" si="312"/>
        <v/>
      </c>
      <c r="BH557" s="47" t="str">
        <f t="shared" si="339"/>
        <v/>
      </c>
      <c r="BI557" s="48" t="str">
        <f>IF(ISBLANK(BJ557),"",VLOOKUP(BH557,OutputOsiris!$A$9:$A$1008,1,FALSE))</f>
        <v/>
      </c>
      <c r="BJ557" s="111"/>
      <c r="BK557" s="78"/>
      <c r="BL557" s="148" t="str">
        <f t="shared" si="313"/>
        <v/>
      </c>
      <c r="BM557" s="47" t="str">
        <f t="shared" si="340"/>
        <v/>
      </c>
      <c r="BN557" s="48" t="str">
        <f>IF(ISBLANK(BO557),"",VLOOKUP(BM557,OutputOsiris!$A$9:$A$1008,1,FALSE))</f>
        <v/>
      </c>
      <c r="BO557" s="111"/>
      <c r="BP557" s="78"/>
      <c r="BQ557" s="148" t="str">
        <f t="shared" si="314"/>
        <v/>
      </c>
      <c r="BR557" s="47" t="str">
        <f t="shared" si="341"/>
        <v/>
      </c>
      <c r="BS557" s="48" t="str">
        <f>IF(ISBLANK(BT557),"",VLOOKUP(BR557,OutputOsiris!$A$9:$A$1008,1,FALSE))</f>
        <v/>
      </c>
      <c r="BT557" s="111"/>
      <c r="BU557" s="78"/>
      <c r="BV557" s="148" t="str">
        <f t="shared" si="315"/>
        <v/>
      </c>
      <c r="BW557" s="47" t="str">
        <f t="shared" si="342"/>
        <v/>
      </c>
      <c r="BX557" s="48" t="str">
        <f>IF(ISBLANK(BY557),"",VLOOKUP(BW557,OutputOsiris!$A$9:$A$1008,1,FALSE))</f>
        <v/>
      </c>
      <c r="BY557" s="111"/>
      <c r="BZ557" s="78"/>
      <c r="CA557" s="148" t="str">
        <f t="shared" si="316"/>
        <v/>
      </c>
    </row>
    <row r="558" spans="1:79" x14ac:dyDescent="0.2">
      <c r="A558" s="47" t="str">
        <f>IF($H$1="Score",IF(OutputOsiris!A558&lt;&gt;"9999999",OutputOsiris!A558,""),"")</f>
        <v/>
      </c>
      <c r="B558" s="76" t="str">
        <f t="shared" si="317"/>
        <v/>
      </c>
      <c r="C558" s="143" t="str">
        <f t="shared" si="318"/>
        <v/>
      </c>
      <c r="D558" s="47" t="str">
        <f>IF($H$1="Cijfer",IF(OutputOsiris!A558&lt;&gt;"9999999",OutputOsiris!A558,""),"")</f>
        <v/>
      </c>
      <c r="E558" s="76" t="str">
        <f t="shared" si="319"/>
        <v/>
      </c>
      <c r="F558" s="143" t="str">
        <f t="shared" si="320"/>
        <v/>
      </c>
      <c r="G558" s="47" t="str">
        <f>IF(ISBLANK(OutputOsiris!B558),"",OutputOsiris!B558)</f>
        <v/>
      </c>
      <c r="H558" s="47">
        <f>IF(AND($AG$7&gt;0,OutputOsiris!$A558&lt;&gt;"9999999"),VLOOKUP(OutputOsiris!A558,$AD$9:$AG$1008,4,FALSE),"")</f>
        <v>0</v>
      </c>
      <c r="I558" s="47">
        <f t="shared" si="321"/>
        <v>0</v>
      </c>
      <c r="J558" s="47">
        <f>IF(AND($AL$7&gt;0,OutputOsiris!$A558&lt;&gt;"9999999"),VLOOKUP(OutputOsiris!A558,$AI$9:$AL$1008,4,FALSE),"")</f>
        <v>0</v>
      </c>
      <c r="K558" s="47">
        <f t="shared" si="322"/>
        <v>0</v>
      </c>
      <c r="L558" s="47" t="str">
        <f>IF(AND($AQ$7&gt;0,OutputOsiris!$A558&lt;&gt;"9999999"),VLOOKUP(OutputOsiris!A558,$AN$9:$AQ$1008,4,FALSE),"")</f>
        <v/>
      </c>
      <c r="M558" s="47" t="str">
        <f t="shared" si="323"/>
        <v/>
      </c>
      <c r="N558" s="47" t="str">
        <f>IF(AND($AV$7&gt;0,OutputOsiris!$A558&lt;&gt;"9999999"),VLOOKUP(OutputOsiris!A558,$AS$9:$AV$1008,4,FALSE),"")</f>
        <v/>
      </c>
      <c r="O558" s="47" t="str">
        <f t="shared" si="324"/>
        <v/>
      </c>
      <c r="P558" s="47" t="str">
        <f>IF(AND($BA$7&gt;0,OutputOsiris!$A558&lt;&gt;"9999999"),VLOOKUP(OutputOsiris!A558,$AX$9:$BA$1008,4,FALSE),"")</f>
        <v/>
      </c>
      <c r="Q558" s="47" t="str">
        <f t="shared" si="325"/>
        <v/>
      </c>
      <c r="R558" s="47" t="str">
        <f>IF(AND($BF$7&gt;0,OutputOsiris!$A558&lt;&gt;"9999999"),VLOOKUP(OutputOsiris!A558,$BC$9:$BF$1008,4,FALSE),"")</f>
        <v/>
      </c>
      <c r="S558" s="47" t="str">
        <f t="shared" si="326"/>
        <v/>
      </c>
      <c r="T558" s="47" t="str">
        <f>IF(AND($BK$7&gt;0,OutputOsiris!$A558&lt;&gt;"9999999"),VLOOKUP(OutputOsiris!A558,$BH$9:$BK$1008,4,FALSE),"")</f>
        <v/>
      </c>
      <c r="U558" s="47" t="str">
        <f t="shared" si="327"/>
        <v/>
      </c>
      <c r="V558" s="47" t="str">
        <f>IF(AND($BP$7&gt;0,OutputOsiris!$A558&lt;&gt;"9999999"),VLOOKUP(OutputOsiris!A558,$BM$9:$BP$1008,4,FALSE),"")</f>
        <v/>
      </c>
      <c r="W558" s="47" t="str">
        <f t="shared" si="328"/>
        <v/>
      </c>
      <c r="X558" s="47" t="str">
        <f>IF(AND($BU$7&gt;0,OutputOsiris!$A558&lt;&gt;"9999999"),VLOOKUP(OutputOsiris!A558,$BR$9:$BU$1008,4,FALSE),"")</f>
        <v/>
      </c>
      <c r="Y558" s="47" t="str">
        <f t="shared" si="329"/>
        <v/>
      </c>
      <c r="Z558" s="47" t="str">
        <f>IF(AND($BZ$7&gt;0,OutputOsiris!$A558&lt;&gt;"9999999"),VLOOKUP(OutputOsiris!A558,$BW$9:$BZ$1008,4,FALSE),"")</f>
        <v/>
      </c>
      <c r="AA558" s="47" t="str">
        <f t="shared" si="330"/>
        <v/>
      </c>
      <c r="AB558" s="47">
        <f t="shared" si="331"/>
        <v>0</v>
      </c>
      <c r="AC558" s="47">
        <f t="shared" si="332"/>
        <v>0</v>
      </c>
      <c r="AD558" s="47" t="str">
        <f t="shared" si="333"/>
        <v/>
      </c>
      <c r="AE558" s="48" t="str">
        <f>IF(ISBLANK(AF558),"",VLOOKUP(AD558,OutputOsiris!$A$9:$A$1008,1,FALSE))</f>
        <v/>
      </c>
      <c r="AF558" s="111"/>
      <c r="AG558" s="78"/>
      <c r="AH558" s="148" t="str">
        <f t="shared" si="307"/>
        <v/>
      </c>
      <c r="AI558" s="47" t="str">
        <f t="shared" si="334"/>
        <v/>
      </c>
      <c r="AJ558" s="48" t="str">
        <f>IF(ISBLANK(AK558),"",VLOOKUP(AI558,OutputOsiris!$A$9:$A$1008,1,FALSE))</f>
        <v/>
      </c>
      <c r="AK558" s="112"/>
      <c r="AL558" s="78"/>
      <c r="AM558" s="148" t="str">
        <f t="shared" si="308"/>
        <v/>
      </c>
      <c r="AN558" s="47" t="str">
        <f t="shared" si="335"/>
        <v/>
      </c>
      <c r="AO558" s="48" t="str">
        <f>IF(ISBLANK(AP558),"",VLOOKUP(AN558,OutputOsiris!$A$9:$A$1008,1,FALSE))</f>
        <v/>
      </c>
      <c r="AP558" s="111"/>
      <c r="AQ558" s="78"/>
      <c r="AR558" s="148" t="str">
        <f t="shared" si="309"/>
        <v/>
      </c>
      <c r="AS558" s="47" t="str">
        <f t="shared" si="336"/>
        <v/>
      </c>
      <c r="AT558" s="48" t="str">
        <f>IF(ISBLANK(AU558),"",VLOOKUP(AS558,OutputOsiris!$A$9:$A$1008,1,FALSE))</f>
        <v/>
      </c>
      <c r="AU558" s="111"/>
      <c r="AV558" s="78"/>
      <c r="AW558" s="148" t="str">
        <f t="shared" si="310"/>
        <v/>
      </c>
      <c r="AX558" s="47" t="str">
        <f t="shared" si="337"/>
        <v/>
      </c>
      <c r="AY558" s="48" t="str">
        <f>IF(ISBLANK(AZ558),"",VLOOKUP(AX558,OutputOsiris!$A$9:$A$1008,1,FALSE))</f>
        <v/>
      </c>
      <c r="AZ558" s="111"/>
      <c r="BA558" s="78"/>
      <c r="BB558" s="148" t="str">
        <f t="shared" si="311"/>
        <v/>
      </c>
      <c r="BC558" s="47" t="str">
        <f t="shared" si="338"/>
        <v/>
      </c>
      <c r="BD558" s="48" t="str">
        <f>IF(ISBLANK(BE558),"",VLOOKUP(BC558,OutputOsiris!$A$9:$A$1008,1,FALSE))</f>
        <v/>
      </c>
      <c r="BE558" s="111"/>
      <c r="BF558" s="78"/>
      <c r="BG558" s="148" t="str">
        <f t="shared" si="312"/>
        <v/>
      </c>
      <c r="BH558" s="47" t="str">
        <f t="shared" si="339"/>
        <v/>
      </c>
      <c r="BI558" s="48" t="str">
        <f>IF(ISBLANK(BJ558),"",VLOOKUP(BH558,OutputOsiris!$A$9:$A$1008,1,FALSE))</f>
        <v/>
      </c>
      <c r="BJ558" s="111"/>
      <c r="BK558" s="78"/>
      <c r="BL558" s="148" t="str">
        <f t="shared" si="313"/>
        <v/>
      </c>
      <c r="BM558" s="47" t="str">
        <f t="shared" si="340"/>
        <v/>
      </c>
      <c r="BN558" s="48" t="str">
        <f>IF(ISBLANK(BO558),"",VLOOKUP(BM558,OutputOsiris!$A$9:$A$1008,1,FALSE))</f>
        <v/>
      </c>
      <c r="BO558" s="111"/>
      <c r="BP558" s="78"/>
      <c r="BQ558" s="148" t="str">
        <f t="shared" si="314"/>
        <v/>
      </c>
      <c r="BR558" s="47" t="str">
        <f t="shared" si="341"/>
        <v/>
      </c>
      <c r="BS558" s="48" t="str">
        <f>IF(ISBLANK(BT558),"",VLOOKUP(BR558,OutputOsiris!$A$9:$A$1008,1,FALSE))</f>
        <v/>
      </c>
      <c r="BT558" s="111"/>
      <c r="BU558" s="78"/>
      <c r="BV558" s="148" t="str">
        <f t="shared" si="315"/>
        <v/>
      </c>
      <c r="BW558" s="47" t="str">
        <f t="shared" si="342"/>
        <v/>
      </c>
      <c r="BX558" s="48" t="str">
        <f>IF(ISBLANK(BY558),"",VLOOKUP(BW558,OutputOsiris!$A$9:$A$1008,1,FALSE))</f>
        <v/>
      </c>
      <c r="BY558" s="111"/>
      <c r="BZ558" s="78"/>
      <c r="CA558" s="148" t="str">
        <f t="shared" si="316"/>
        <v/>
      </c>
    </row>
    <row r="559" spans="1:79" x14ac:dyDescent="0.2">
      <c r="A559" s="47" t="str">
        <f>IF($H$1="Score",IF(OutputOsiris!A559&lt;&gt;"9999999",OutputOsiris!A559,""),"")</f>
        <v/>
      </c>
      <c r="B559" s="76" t="str">
        <f t="shared" si="317"/>
        <v/>
      </c>
      <c r="C559" s="143" t="str">
        <f t="shared" si="318"/>
        <v/>
      </c>
      <c r="D559" s="47" t="str">
        <f>IF($H$1="Cijfer",IF(OutputOsiris!A559&lt;&gt;"9999999",OutputOsiris!A559,""),"")</f>
        <v/>
      </c>
      <c r="E559" s="76" t="str">
        <f t="shared" si="319"/>
        <v/>
      </c>
      <c r="F559" s="143" t="str">
        <f t="shared" si="320"/>
        <v/>
      </c>
      <c r="G559" s="47" t="str">
        <f>IF(ISBLANK(OutputOsiris!B559),"",OutputOsiris!B559)</f>
        <v/>
      </c>
      <c r="H559" s="47">
        <f>IF(AND($AG$7&gt;0,OutputOsiris!$A559&lt;&gt;"9999999"),VLOOKUP(OutputOsiris!A559,$AD$9:$AG$1008,4,FALSE),"")</f>
        <v>0</v>
      </c>
      <c r="I559" s="47">
        <f t="shared" si="321"/>
        <v>0</v>
      </c>
      <c r="J559" s="47">
        <f>IF(AND($AL$7&gt;0,OutputOsiris!$A559&lt;&gt;"9999999"),VLOOKUP(OutputOsiris!A559,$AI$9:$AL$1008,4,FALSE),"")</f>
        <v>0</v>
      </c>
      <c r="K559" s="47">
        <f t="shared" si="322"/>
        <v>0</v>
      </c>
      <c r="L559" s="47" t="str">
        <f>IF(AND($AQ$7&gt;0,OutputOsiris!$A559&lt;&gt;"9999999"),VLOOKUP(OutputOsiris!A559,$AN$9:$AQ$1008,4,FALSE),"")</f>
        <v/>
      </c>
      <c r="M559" s="47" t="str">
        <f t="shared" si="323"/>
        <v/>
      </c>
      <c r="N559" s="47" t="str">
        <f>IF(AND($AV$7&gt;0,OutputOsiris!$A559&lt;&gt;"9999999"),VLOOKUP(OutputOsiris!A559,$AS$9:$AV$1008,4,FALSE),"")</f>
        <v/>
      </c>
      <c r="O559" s="47" t="str">
        <f t="shared" si="324"/>
        <v/>
      </c>
      <c r="P559" s="47" t="str">
        <f>IF(AND($BA$7&gt;0,OutputOsiris!$A559&lt;&gt;"9999999"),VLOOKUP(OutputOsiris!A559,$AX$9:$BA$1008,4,FALSE),"")</f>
        <v/>
      </c>
      <c r="Q559" s="47" t="str">
        <f t="shared" si="325"/>
        <v/>
      </c>
      <c r="R559" s="47" t="str">
        <f>IF(AND($BF$7&gt;0,OutputOsiris!$A559&lt;&gt;"9999999"),VLOOKUP(OutputOsiris!A559,$BC$9:$BF$1008,4,FALSE),"")</f>
        <v/>
      </c>
      <c r="S559" s="47" t="str">
        <f t="shared" si="326"/>
        <v/>
      </c>
      <c r="T559" s="47" t="str">
        <f>IF(AND($BK$7&gt;0,OutputOsiris!$A559&lt;&gt;"9999999"),VLOOKUP(OutputOsiris!A559,$BH$9:$BK$1008,4,FALSE),"")</f>
        <v/>
      </c>
      <c r="U559" s="47" t="str">
        <f t="shared" si="327"/>
        <v/>
      </c>
      <c r="V559" s="47" t="str">
        <f>IF(AND($BP$7&gt;0,OutputOsiris!$A559&lt;&gt;"9999999"),VLOOKUP(OutputOsiris!A559,$BM$9:$BP$1008,4,FALSE),"")</f>
        <v/>
      </c>
      <c r="W559" s="47" t="str">
        <f t="shared" si="328"/>
        <v/>
      </c>
      <c r="X559" s="47" t="str">
        <f>IF(AND($BU$7&gt;0,OutputOsiris!$A559&lt;&gt;"9999999"),VLOOKUP(OutputOsiris!A559,$BR$9:$BU$1008,4,FALSE),"")</f>
        <v/>
      </c>
      <c r="Y559" s="47" t="str">
        <f t="shared" si="329"/>
        <v/>
      </c>
      <c r="Z559" s="47" t="str">
        <f>IF(AND($BZ$7&gt;0,OutputOsiris!$A559&lt;&gt;"9999999"),VLOOKUP(OutputOsiris!A559,$BW$9:$BZ$1008,4,FALSE),"")</f>
        <v/>
      </c>
      <c r="AA559" s="47" t="str">
        <f t="shared" si="330"/>
        <v/>
      </c>
      <c r="AB559" s="47">
        <f t="shared" si="331"/>
        <v>0</v>
      </c>
      <c r="AC559" s="47">
        <f t="shared" si="332"/>
        <v>0</v>
      </c>
      <c r="AD559" s="47" t="str">
        <f t="shared" si="333"/>
        <v/>
      </c>
      <c r="AE559" s="48" t="str">
        <f>IF(ISBLANK(AF559),"",VLOOKUP(AD559,OutputOsiris!$A$9:$A$1008,1,FALSE))</f>
        <v/>
      </c>
      <c r="AF559" s="111"/>
      <c r="AG559" s="78"/>
      <c r="AH559" s="148" t="str">
        <f t="shared" si="307"/>
        <v/>
      </c>
      <c r="AI559" s="47" t="str">
        <f t="shared" si="334"/>
        <v/>
      </c>
      <c r="AJ559" s="48" t="str">
        <f>IF(ISBLANK(AK559),"",VLOOKUP(AI559,OutputOsiris!$A$9:$A$1008,1,FALSE))</f>
        <v/>
      </c>
      <c r="AK559" s="112"/>
      <c r="AL559" s="78"/>
      <c r="AM559" s="148" t="str">
        <f t="shared" si="308"/>
        <v/>
      </c>
      <c r="AN559" s="47" t="str">
        <f t="shared" si="335"/>
        <v/>
      </c>
      <c r="AO559" s="48" t="str">
        <f>IF(ISBLANK(AP559),"",VLOOKUP(AN559,OutputOsiris!$A$9:$A$1008,1,FALSE))</f>
        <v/>
      </c>
      <c r="AP559" s="111"/>
      <c r="AQ559" s="78"/>
      <c r="AR559" s="148" t="str">
        <f t="shared" si="309"/>
        <v/>
      </c>
      <c r="AS559" s="47" t="str">
        <f t="shared" si="336"/>
        <v/>
      </c>
      <c r="AT559" s="48" t="str">
        <f>IF(ISBLANK(AU559),"",VLOOKUP(AS559,OutputOsiris!$A$9:$A$1008,1,FALSE))</f>
        <v/>
      </c>
      <c r="AU559" s="111"/>
      <c r="AV559" s="78"/>
      <c r="AW559" s="148" t="str">
        <f t="shared" si="310"/>
        <v/>
      </c>
      <c r="AX559" s="47" t="str">
        <f t="shared" si="337"/>
        <v/>
      </c>
      <c r="AY559" s="48" t="str">
        <f>IF(ISBLANK(AZ559),"",VLOOKUP(AX559,OutputOsiris!$A$9:$A$1008,1,FALSE))</f>
        <v/>
      </c>
      <c r="AZ559" s="111"/>
      <c r="BA559" s="78"/>
      <c r="BB559" s="148" t="str">
        <f t="shared" si="311"/>
        <v/>
      </c>
      <c r="BC559" s="47" t="str">
        <f t="shared" si="338"/>
        <v/>
      </c>
      <c r="BD559" s="48" t="str">
        <f>IF(ISBLANK(BE559),"",VLOOKUP(BC559,OutputOsiris!$A$9:$A$1008,1,FALSE))</f>
        <v/>
      </c>
      <c r="BE559" s="111"/>
      <c r="BF559" s="78"/>
      <c r="BG559" s="148" t="str">
        <f t="shared" si="312"/>
        <v/>
      </c>
      <c r="BH559" s="47" t="str">
        <f t="shared" si="339"/>
        <v/>
      </c>
      <c r="BI559" s="48" t="str">
        <f>IF(ISBLANK(BJ559),"",VLOOKUP(BH559,OutputOsiris!$A$9:$A$1008,1,FALSE))</f>
        <v/>
      </c>
      <c r="BJ559" s="111"/>
      <c r="BK559" s="78"/>
      <c r="BL559" s="148" t="str">
        <f t="shared" si="313"/>
        <v/>
      </c>
      <c r="BM559" s="47" t="str">
        <f t="shared" si="340"/>
        <v/>
      </c>
      <c r="BN559" s="48" t="str">
        <f>IF(ISBLANK(BO559),"",VLOOKUP(BM559,OutputOsiris!$A$9:$A$1008,1,FALSE))</f>
        <v/>
      </c>
      <c r="BO559" s="111"/>
      <c r="BP559" s="78"/>
      <c r="BQ559" s="148" t="str">
        <f t="shared" si="314"/>
        <v/>
      </c>
      <c r="BR559" s="47" t="str">
        <f t="shared" si="341"/>
        <v/>
      </c>
      <c r="BS559" s="48" t="str">
        <f>IF(ISBLANK(BT559),"",VLOOKUP(BR559,OutputOsiris!$A$9:$A$1008,1,FALSE))</f>
        <v/>
      </c>
      <c r="BT559" s="111"/>
      <c r="BU559" s="78"/>
      <c r="BV559" s="148" t="str">
        <f t="shared" si="315"/>
        <v/>
      </c>
      <c r="BW559" s="47" t="str">
        <f t="shared" si="342"/>
        <v/>
      </c>
      <c r="BX559" s="48" t="str">
        <f>IF(ISBLANK(BY559),"",VLOOKUP(BW559,OutputOsiris!$A$9:$A$1008,1,FALSE))</f>
        <v/>
      </c>
      <c r="BY559" s="111"/>
      <c r="BZ559" s="78"/>
      <c r="CA559" s="148" t="str">
        <f t="shared" si="316"/>
        <v/>
      </c>
    </row>
    <row r="560" spans="1:79" x14ac:dyDescent="0.2">
      <c r="A560" s="47" t="str">
        <f>IF($H$1="Score",IF(OutputOsiris!A560&lt;&gt;"9999999",OutputOsiris!A560,""),"")</f>
        <v/>
      </c>
      <c r="B560" s="76" t="str">
        <f t="shared" si="317"/>
        <v/>
      </c>
      <c r="C560" s="143" t="str">
        <f t="shared" si="318"/>
        <v/>
      </c>
      <c r="D560" s="47" t="str">
        <f>IF($H$1="Cijfer",IF(OutputOsiris!A560&lt;&gt;"9999999",OutputOsiris!A560,""),"")</f>
        <v/>
      </c>
      <c r="E560" s="76" t="str">
        <f t="shared" si="319"/>
        <v/>
      </c>
      <c r="F560" s="143" t="str">
        <f t="shared" si="320"/>
        <v/>
      </c>
      <c r="G560" s="47" t="str">
        <f>IF(ISBLANK(OutputOsiris!B560),"",OutputOsiris!B560)</f>
        <v/>
      </c>
      <c r="H560" s="47">
        <f>IF(AND($AG$7&gt;0,OutputOsiris!$A560&lt;&gt;"9999999"),VLOOKUP(OutputOsiris!A560,$AD$9:$AG$1008,4,FALSE),"")</f>
        <v>0</v>
      </c>
      <c r="I560" s="47">
        <f t="shared" si="321"/>
        <v>0</v>
      </c>
      <c r="J560" s="47">
        <f>IF(AND($AL$7&gt;0,OutputOsiris!$A560&lt;&gt;"9999999"),VLOOKUP(OutputOsiris!A560,$AI$9:$AL$1008,4,FALSE),"")</f>
        <v>0</v>
      </c>
      <c r="K560" s="47">
        <f t="shared" si="322"/>
        <v>0</v>
      </c>
      <c r="L560" s="47" t="str">
        <f>IF(AND($AQ$7&gt;0,OutputOsiris!$A560&lt;&gt;"9999999"),VLOOKUP(OutputOsiris!A560,$AN$9:$AQ$1008,4,FALSE),"")</f>
        <v/>
      </c>
      <c r="M560" s="47" t="str">
        <f t="shared" si="323"/>
        <v/>
      </c>
      <c r="N560" s="47" t="str">
        <f>IF(AND($AV$7&gt;0,OutputOsiris!$A560&lt;&gt;"9999999"),VLOOKUP(OutputOsiris!A560,$AS$9:$AV$1008,4,FALSE),"")</f>
        <v/>
      </c>
      <c r="O560" s="47" t="str">
        <f t="shared" si="324"/>
        <v/>
      </c>
      <c r="P560" s="47" t="str">
        <f>IF(AND($BA$7&gt;0,OutputOsiris!$A560&lt;&gt;"9999999"),VLOOKUP(OutputOsiris!A560,$AX$9:$BA$1008,4,FALSE),"")</f>
        <v/>
      </c>
      <c r="Q560" s="47" t="str">
        <f t="shared" si="325"/>
        <v/>
      </c>
      <c r="R560" s="47" t="str">
        <f>IF(AND($BF$7&gt;0,OutputOsiris!$A560&lt;&gt;"9999999"),VLOOKUP(OutputOsiris!A560,$BC$9:$BF$1008,4,FALSE),"")</f>
        <v/>
      </c>
      <c r="S560" s="47" t="str">
        <f t="shared" si="326"/>
        <v/>
      </c>
      <c r="T560" s="47" t="str">
        <f>IF(AND($BK$7&gt;0,OutputOsiris!$A560&lt;&gt;"9999999"),VLOOKUP(OutputOsiris!A560,$BH$9:$BK$1008,4,FALSE),"")</f>
        <v/>
      </c>
      <c r="U560" s="47" t="str">
        <f t="shared" si="327"/>
        <v/>
      </c>
      <c r="V560" s="47" t="str">
        <f>IF(AND($BP$7&gt;0,OutputOsiris!$A560&lt;&gt;"9999999"),VLOOKUP(OutputOsiris!A560,$BM$9:$BP$1008,4,FALSE),"")</f>
        <v/>
      </c>
      <c r="W560" s="47" t="str">
        <f t="shared" si="328"/>
        <v/>
      </c>
      <c r="X560" s="47" t="str">
        <f>IF(AND($BU$7&gt;0,OutputOsiris!$A560&lt;&gt;"9999999"),VLOOKUP(OutputOsiris!A560,$BR$9:$BU$1008,4,FALSE),"")</f>
        <v/>
      </c>
      <c r="Y560" s="47" t="str">
        <f t="shared" si="329"/>
        <v/>
      </c>
      <c r="Z560" s="47" t="str">
        <f>IF(AND($BZ$7&gt;0,OutputOsiris!$A560&lt;&gt;"9999999"),VLOOKUP(OutputOsiris!A560,$BW$9:$BZ$1008,4,FALSE),"")</f>
        <v/>
      </c>
      <c r="AA560" s="47" t="str">
        <f t="shared" si="330"/>
        <v/>
      </c>
      <c r="AB560" s="47">
        <f t="shared" si="331"/>
        <v>0</v>
      </c>
      <c r="AC560" s="47">
        <f t="shared" si="332"/>
        <v>0</v>
      </c>
      <c r="AD560" s="47" t="str">
        <f t="shared" si="333"/>
        <v/>
      </c>
      <c r="AE560" s="48" t="str">
        <f>IF(ISBLANK(AF560),"",VLOOKUP(AD560,OutputOsiris!$A$9:$A$1008,1,FALSE))</f>
        <v/>
      </c>
      <c r="AF560" s="111"/>
      <c r="AG560" s="78"/>
      <c r="AH560" s="148" t="str">
        <f t="shared" si="307"/>
        <v/>
      </c>
      <c r="AI560" s="47" t="str">
        <f t="shared" si="334"/>
        <v/>
      </c>
      <c r="AJ560" s="48" t="str">
        <f>IF(ISBLANK(AK560),"",VLOOKUP(AI560,OutputOsiris!$A$9:$A$1008,1,FALSE))</f>
        <v/>
      </c>
      <c r="AK560" s="112"/>
      <c r="AL560" s="78"/>
      <c r="AM560" s="148" t="str">
        <f t="shared" si="308"/>
        <v/>
      </c>
      <c r="AN560" s="47" t="str">
        <f t="shared" si="335"/>
        <v/>
      </c>
      <c r="AO560" s="48" t="str">
        <f>IF(ISBLANK(AP560),"",VLOOKUP(AN560,OutputOsiris!$A$9:$A$1008,1,FALSE))</f>
        <v/>
      </c>
      <c r="AP560" s="111"/>
      <c r="AQ560" s="78"/>
      <c r="AR560" s="148" t="str">
        <f t="shared" si="309"/>
        <v/>
      </c>
      <c r="AS560" s="47" t="str">
        <f t="shared" si="336"/>
        <v/>
      </c>
      <c r="AT560" s="48" t="str">
        <f>IF(ISBLANK(AU560),"",VLOOKUP(AS560,OutputOsiris!$A$9:$A$1008,1,FALSE))</f>
        <v/>
      </c>
      <c r="AU560" s="111"/>
      <c r="AV560" s="78"/>
      <c r="AW560" s="148" t="str">
        <f t="shared" si="310"/>
        <v/>
      </c>
      <c r="AX560" s="47" t="str">
        <f t="shared" si="337"/>
        <v/>
      </c>
      <c r="AY560" s="48" t="str">
        <f>IF(ISBLANK(AZ560),"",VLOOKUP(AX560,OutputOsiris!$A$9:$A$1008,1,FALSE))</f>
        <v/>
      </c>
      <c r="AZ560" s="111"/>
      <c r="BA560" s="78"/>
      <c r="BB560" s="148" t="str">
        <f t="shared" si="311"/>
        <v/>
      </c>
      <c r="BC560" s="47" t="str">
        <f t="shared" si="338"/>
        <v/>
      </c>
      <c r="BD560" s="48" t="str">
        <f>IF(ISBLANK(BE560),"",VLOOKUP(BC560,OutputOsiris!$A$9:$A$1008,1,FALSE))</f>
        <v/>
      </c>
      <c r="BE560" s="111"/>
      <c r="BF560" s="78"/>
      <c r="BG560" s="148" t="str">
        <f t="shared" si="312"/>
        <v/>
      </c>
      <c r="BH560" s="47" t="str">
        <f t="shared" si="339"/>
        <v/>
      </c>
      <c r="BI560" s="48" t="str">
        <f>IF(ISBLANK(BJ560),"",VLOOKUP(BH560,OutputOsiris!$A$9:$A$1008,1,FALSE))</f>
        <v/>
      </c>
      <c r="BJ560" s="111"/>
      <c r="BK560" s="78"/>
      <c r="BL560" s="148" t="str">
        <f t="shared" si="313"/>
        <v/>
      </c>
      <c r="BM560" s="47" t="str">
        <f t="shared" si="340"/>
        <v/>
      </c>
      <c r="BN560" s="48" t="str">
        <f>IF(ISBLANK(BO560),"",VLOOKUP(BM560,OutputOsiris!$A$9:$A$1008,1,FALSE))</f>
        <v/>
      </c>
      <c r="BO560" s="111"/>
      <c r="BP560" s="78"/>
      <c r="BQ560" s="148" t="str">
        <f t="shared" si="314"/>
        <v/>
      </c>
      <c r="BR560" s="47" t="str">
        <f t="shared" si="341"/>
        <v/>
      </c>
      <c r="BS560" s="48" t="str">
        <f>IF(ISBLANK(BT560),"",VLOOKUP(BR560,OutputOsiris!$A$9:$A$1008,1,FALSE))</f>
        <v/>
      </c>
      <c r="BT560" s="111"/>
      <c r="BU560" s="78"/>
      <c r="BV560" s="148" t="str">
        <f t="shared" si="315"/>
        <v/>
      </c>
      <c r="BW560" s="47" t="str">
        <f t="shared" si="342"/>
        <v/>
      </c>
      <c r="BX560" s="48" t="str">
        <f>IF(ISBLANK(BY560),"",VLOOKUP(BW560,OutputOsiris!$A$9:$A$1008,1,FALSE))</f>
        <v/>
      </c>
      <c r="BY560" s="111"/>
      <c r="BZ560" s="78"/>
      <c r="CA560" s="148" t="str">
        <f t="shared" si="316"/>
        <v/>
      </c>
    </row>
    <row r="561" spans="1:79" x14ac:dyDescent="0.2">
      <c r="A561" s="47" t="str">
        <f>IF($H$1="Score",IF(OutputOsiris!A561&lt;&gt;"9999999",OutputOsiris!A561,""),"")</f>
        <v/>
      </c>
      <c r="B561" s="76" t="str">
        <f t="shared" si="317"/>
        <v/>
      </c>
      <c r="C561" s="143" t="str">
        <f t="shared" si="318"/>
        <v/>
      </c>
      <c r="D561" s="47" t="str">
        <f>IF($H$1="Cijfer",IF(OutputOsiris!A561&lt;&gt;"9999999",OutputOsiris!A561,""),"")</f>
        <v/>
      </c>
      <c r="E561" s="76" t="str">
        <f t="shared" si="319"/>
        <v/>
      </c>
      <c r="F561" s="143" t="str">
        <f t="shared" si="320"/>
        <v/>
      </c>
      <c r="G561" s="47" t="str">
        <f>IF(ISBLANK(OutputOsiris!B561),"",OutputOsiris!B561)</f>
        <v/>
      </c>
      <c r="H561" s="47">
        <f>IF(AND($AG$7&gt;0,OutputOsiris!$A561&lt;&gt;"9999999"),VLOOKUP(OutputOsiris!A561,$AD$9:$AG$1008,4,FALSE),"")</f>
        <v>0</v>
      </c>
      <c r="I561" s="47">
        <f t="shared" si="321"/>
        <v>0</v>
      </c>
      <c r="J561" s="47">
        <f>IF(AND($AL$7&gt;0,OutputOsiris!$A561&lt;&gt;"9999999"),VLOOKUP(OutputOsiris!A561,$AI$9:$AL$1008,4,FALSE),"")</f>
        <v>0</v>
      </c>
      <c r="K561" s="47">
        <f t="shared" si="322"/>
        <v>0</v>
      </c>
      <c r="L561" s="47" t="str">
        <f>IF(AND($AQ$7&gt;0,OutputOsiris!$A561&lt;&gt;"9999999"),VLOOKUP(OutputOsiris!A561,$AN$9:$AQ$1008,4,FALSE),"")</f>
        <v/>
      </c>
      <c r="M561" s="47" t="str">
        <f t="shared" si="323"/>
        <v/>
      </c>
      <c r="N561" s="47" t="str">
        <f>IF(AND($AV$7&gt;0,OutputOsiris!$A561&lt;&gt;"9999999"),VLOOKUP(OutputOsiris!A561,$AS$9:$AV$1008,4,FALSE),"")</f>
        <v/>
      </c>
      <c r="O561" s="47" t="str">
        <f t="shared" si="324"/>
        <v/>
      </c>
      <c r="P561" s="47" t="str">
        <f>IF(AND($BA$7&gt;0,OutputOsiris!$A561&lt;&gt;"9999999"),VLOOKUP(OutputOsiris!A561,$AX$9:$BA$1008,4,FALSE),"")</f>
        <v/>
      </c>
      <c r="Q561" s="47" t="str">
        <f t="shared" si="325"/>
        <v/>
      </c>
      <c r="R561" s="47" t="str">
        <f>IF(AND($BF$7&gt;0,OutputOsiris!$A561&lt;&gt;"9999999"),VLOOKUP(OutputOsiris!A561,$BC$9:$BF$1008,4,FALSE),"")</f>
        <v/>
      </c>
      <c r="S561" s="47" t="str">
        <f t="shared" si="326"/>
        <v/>
      </c>
      <c r="T561" s="47" t="str">
        <f>IF(AND($BK$7&gt;0,OutputOsiris!$A561&lt;&gt;"9999999"),VLOOKUP(OutputOsiris!A561,$BH$9:$BK$1008,4,FALSE),"")</f>
        <v/>
      </c>
      <c r="U561" s="47" t="str">
        <f t="shared" si="327"/>
        <v/>
      </c>
      <c r="V561" s="47" t="str">
        <f>IF(AND($BP$7&gt;0,OutputOsiris!$A561&lt;&gt;"9999999"),VLOOKUP(OutputOsiris!A561,$BM$9:$BP$1008,4,FALSE),"")</f>
        <v/>
      </c>
      <c r="W561" s="47" t="str">
        <f t="shared" si="328"/>
        <v/>
      </c>
      <c r="X561" s="47" t="str">
        <f>IF(AND($BU$7&gt;0,OutputOsiris!$A561&lt;&gt;"9999999"),VLOOKUP(OutputOsiris!A561,$BR$9:$BU$1008,4,FALSE),"")</f>
        <v/>
      </c>
      <c r="Y561" s="47" t="str">
        <f t="shared" si="329"/>
        <v/>
      </c>
      <c r="Z561" s="47" t="str">
        <f>IF(AND($BZ$7&gt;0,OutputOsiris!$A561&lt;&gt;"9999999"),VLOOKUP(OutputOsiris!A561,$BW$9:$BZ$1008,4,FALSE),"")</f>
        <v/>
      </c>
      <c r="AA561" s="47" t="str">
        <f t="shared" si="330"/>
        <v/>
      </c>
      <c r="AB561" s="47">
        <f t="shared" si="331"/>
        <v>0</v>
      </c>
      <c r="AC561" s="47">
        <f t="shared" si="332"/>
        <v>0</v>
      </c>
      <c r="AD561" s="47" t="str">
        <f t="shared" si="333"/>
        <v/>
      </c>
      <c r="AE561" s="48" t="str">
        <f>IF(ISBLANK(AF561),"",VLOOKUP(AD561,OutputOsiris!$A$9:$A$1008,1,FALSE))</f>
        <v/>
      </c>
      <c r="AF561" s="111"/>
      <c r="AG561" s="78"/>
      <c r="AH561" s="148" t="str">
        <f t="shared" si="307"/>
        <v/>
      </c>
      <c r="AI561" s="47" t="str">
        <f t="shared" si="334"/>
        <v/>
      </c>
      <c r="AJ561" s="48" t="str">
        <f>IF(ISBLANK(AK561),"",VLOOKUP(AI561,OutputOsiris!$A$9:$A$1008,1,FALSE))</f>
        <v/>
      </c>
      <c r="AK561" s="112"/>
      <c r="AL561" s="78"/>
      <c r="AM561" s="148" t="str">
        <f t="shared" si="308"/>
        <v/>
      </c>
      <c r="AN561" s="47" t="str">
        <f t="shared" si="335"/>
        <v/>
      </c>
      <c r="AO561" s="48" t="str">
        <f>IF(ISBLANK(AP561),"",VLOOKUP(AN561,OutputOsiris!$A$9:$A$1008,1,FALSE))</f>
        <v/>
      </c>
      <c r="AP561" s="111"/>
      <c r="AQ561" s="78"/>
      <c r="AR561" s="148" t="str">
        <f t="shared" si="309"/>
        <v/>
      </c>
      <c r="AS561" s="47" t="str">
        <f t="shared" si="336"/>
        <v/>
      </c>
      <c r="AT561" s="48" t="str">
        <f>IF(ISBLANK(AU561),"",VLOOKUP(AS561,OutputOsiris!$A$9:$A$1008,1,FALSE))</f>
        <v/>
      </c>
      <c r="AU561" s="111"/>
      <c r="AV561" s="78"/>
      <c r="AW561" s="148" t="str">
        <f t="shared" si="310"/>
        <v/>
      </c>
      <c r="AX561" s="47" t="str">
        <f t="shared" si="337"/>
        <v/>
      </c>
      <c r="AY561" s="48" t="str">
        <f>IF(ISBLANK(AZ561),"",VLOOKUP(AX561,OutputOsiris!$A$9:$A$1008,1,FALSE))</f>
        <v/>
      </c>
      <c r="AZ561" s="111"/>
      <c r="BA561" s="78"/>
      <c r="BB561" s="148" t="str">
        <f t="shared" si="311"/>
        <v/>
      </c>
      <c r="BC561" s="47" t="str">
        <f t="shared" si="338"/>
        <v/>
      </c>
      <c r="BD561" s="48" t="str">
        <f>IF(ISBLANK(BE561),"",VLOOKUP(BC561,OutputOsiris!$A$9:$A$1008,1,FALSE))</f>
        <v/>
      </c>
      <c r="BE561" s="111"/>
      <c r="BF561" s="78"/>
      <c r="BG561" s="148" t="str">
        <f t="shared" si="312"/>
        <v/>
      </c>
      <c r="BH561" s="47" t="str">
        <f t="shared" si="339"/>
        <v/>
      </c>
      <c r="BI561" s="48" t="str">
        <f>IF(ISBLANK(BJ561),"",VLOOKUP(BH561,OutputOsiris!$A$9:$A$1008,1,FALSE))</f>
        <v/>
      </c>
      <c r="BJ561" s="111"/>
      <c r="BK561" s="78"/>
      <c r="BL561" s="148" t="str">
        <f t="shared" si="313"/>
        <v/>
      </c>
      <c r="BM561" s="47" t="str">
        <f t="shared" si="340"/>
        <v/>
      </c>
      <c r="BN561" s="48" t="str">
        <f>IF(ISBLANK(BO561),"",VLOOKUP(BM561,OutputOsiris!$A$9:$A$1008,1,FALSE))</f>
        <v/>
      </c>
      <c r="BO561" s="111"/>
      <c r="BP561" s="78"/>
      <c r="BQ561" s="148" t="str">
        <f t="shared" si="314"/>
        <v/>
      </c>
      <c r="BR561" s="47" t="str">
        <f t="shared" si="341"/>
        <v/>
      </c>
      <c r="BS561" s="48" t="str">
        <f>IF(ISBLANK(BT561),"",VLOOKUP(BR561,OutputOsiris!$A$9:$A$1008,1,FALSE))</f>
        <v/>
      </c>
      <c r="BT561" s="111"/>
      <c r="BU561" s="78"/>
      <c r="BV561" s="148" t="str">
        <f t="shared" si="315"/>
        <v/>
      </c>
      <c r="BW561" s="47" t="str">
        <f t="shared" si="342"/>
        <v/>
      </c>
      <c r="BX561" s="48" t="str">
        <f>IF(ISBLANK(BY561),"",VLOOKUP(BW561,OutputOsiris!$A$9:$A$1008,1,FALSE))</f>
        <v/>
      </c>
      <c r="BY561" s="111"/>
      <c r="BZ561" s="78"/>
      <c r="CA561" s="148" t="str">
        <f t="shared" si="316"/>
        <v/>
      </c>
    </row>
    <row r="562" spans="1:79" x14ac:dyDescent="0.2">
      <c r="A562" s="47" t="str">
        <f>IF($H$1="Score",IF(OutputOsiris!A562&lt;&gt;"9999999",OutputOsiris!A562,""),"")</f>
        <v/>
      </c>
      <c r="B562" s="76" t="str">
        <f t="shared" si="317"/>
        <v/>
      </c>
      <c r="C562" s="143" t="str">
        <f t="shared" si="318"/>
        <v/>
      </c>
      <c r="D562" s="47" t="str">
        <f>IF($H$1="Cijfer",IF(OutputOsiris!A562&lt;&gt;"9999999",OutputOsiris!A562,""),"")</f>
        <v/>
      </c>
      <c r="E562" s="76" t="str">
        <f t="shared" si="319"/>
        <v/>
      </c>
      <c r="F562" s="143" t="str">
        <f t="shared" si="320"/>
        <v/>
      </c>
      <c r="G562" s="47" t="str">
        <f>IF(ISBLANK(OutputOsiris!B562),"",OutputOsiris!B562)</f>
        <v/>
      </c>
      <c r="H562" s="47">
        <f>IF(AND($AG$7&gt;0,OutputOsiris!$A562&lt;&gt;"9999999"),VLOOKUP(OutputOsiris!A562,$AD$9:$AG$1008,4,FALSE),"")</f>
        <v>0</v>
      </c>
      <c r="I562" s="47">
        <f t="shared" si="321"/>
        <v>0</v>
      </c>
      <c r="J562" s="47">
        <f>IF(AND($AL$7&gt;0,OutputOsiris!$A562&lt;&gt;"9999999"),VLOOKUP(OutputOsiris!A562,$AI$9:$AL$1008,4,FALSE),"")</f>
        <v>0</v>
      </c>
      <c r="K562" s="47">
        <f t="shared" si="322"/>
        <v>0</v>
      </c>
      <c r="L562" s="47" t="str">
        <f>IF(AND($AQ$7&gt;0,OutputOsiris!$A562&lt;&gt;"9999999"),VLOOKUP(OutputOsiris!A562,$AN$9:$AQ$1008,4,FALSE),"")</f>
        <v/>
      </c>
      <c r="M562" s="47" t="str">
        <f t="shared" si="323"/>
        <v/>
      </c>
      <c r="N562" s="47" t="str">
        <f>IF(AND($AV$7&gt;0,OutputOsiris!$A562&lt;&gt;"9999999"),VLOOKUP(OutputOsiris!A562,$AS$9:$AV$1008,4,FALSE),"")</f>
        <v/>
      </c>
      <c r="O562" s="47" t="str">
        <f t="shared" si="324"/>
        <v/>
      </c>
      <c r="P562" s="47" t="str">
        <f>IF(AND($BA$7&gt;0,OutputOsiris!$A562&lt;&gt;"9999999"),VLOOKUP(OutputOsiris!A562,$AX$9:$BA$1008,4,FALSE),"")</f>
        <v/>
      </c>
      <c r="Q562" s="47" t="str">
        <f t="shared" si="325"/>
        <v/>
      </c>
      <c r="R562" s="47" t="str">
        <f>IF(AND($BF$7&gt;0,OutputOsiris!$A562&lt;&gt;"9999999"),VLOOKUP(OutputOsiris!A562,$BC$9:$BF$1008,4,FALSE),"")</f>
        <v/>
      </c>
      <c r="S562" s="47" t="str">
        <f t="shared" si="326"/>
        <v/>
      </c>
      <c r="T562" s="47" t="str">
        <f>IF(AND($BK$7&gt;0,OutputOsiris!$A562&lt;&gt;"9999999"),VLOOKUP(OutputOsiris!A562,$BH$9:$BK$1008,4,FALSE),"")</f>
        <v/>
      </c>
      <c r="U562" s="47" t="str">
        <f t="shared" si="327"/>
        <v/>
      </c>
      <c r="V562" s="47" t="str">
        <f>IF(AND($BP$7&gt;0,OutputOsiris!$A562&lt;&gt;"9999999"),VLOOKUP(OutputOsiris!A562,$BM$9:$BP$1008,4,FALSE),"")</f>
        <v/>
      </c>
      <c r="W562" s="47" t="str">
        <f t="shared" si="328"/>
        <v/>
      </c>
      <c r="X562" s="47" t="str">
        <f>IF(AND($BU$7&gt;0,OutputOsiris!$A562&lt;&gt;"9999999"),VLOOKUP(OutputOsiris!A562,$BR$9:$BU$1008,4,FALSE),"")</f>
        <v/>
      </c>
      <c r="Y562" s="47" t="str">
        <f t="shared" si="329"/>
        <v/>
      </c>
      <c r="Z562" s="47" t="str">
        <f>IF(AND($BZ$7&gt;0,OutputOsiris!$A562&lt;&gt;"9999999"),VLOOKUP(OutputOsiris!A562,$BW$9:$BZ$1008,4,FALSE),"")</f>
        <v/>
      </c>
      <c r="AA562" s="47" t="str">
        <f t="shared" si="330"/>
        <v/>
      </c>
      <c r="AB562" s="47">
        <f t="shared" si="331"/>
        <v>0</v>
      </c>
      <c r="AC562" s="47">
        <f t="shared" si="332"/>
        <v>0</v>
      </c>
      <c r="AD562" s="47" t="str">
        <f t="shared" si="333"/>
        <v/>
      </c>
      <c r="AE562" s="48" t="str">
        <f>IF(ISBLANK(AF562),"",VLOOKUP(AD562,OutputOsiris!$A$9:$A$1008,1,FALSE))</f>
        <v/>
      </c>
      <c r="AF562" s="111"/>
      <c r="AG562" s="78"/>
      <c r="AH562" s="148" t="str">
        <f t="shared" si="307"/>
        <v/>
      </c>
      <c r="AI562" s="47" t="str">
        <f t="shared" si="334"/>
        <v/>
      </c>
      <c r="AJ562" s="48" t="str">
        <f>IF(ISBLANK(AK562),"",VLOOKUP(AI562,OutputOsiris!$A$9:$A$1008,1,FALSE))</f>
        <v/>
      </c>
      <c r="AK562" s="112"/>
      <c r="AL562" s="78"/>
      <c r="AM562" s="148" t="str">
        <f t="shared" si="308"/>
        <v/>
      </c>
      <c r="AN562" s="47" t="str">
        <f t="shared" si="335"/>
        <v/>
      </c>
      <c r="AO562" s="48" t="str">
        <f>IF(ISBLANK(AP562),"",VLOOKUP(AN562,OutputOsiris!$A$9:$A$1008,1,FALSE))</f>
        <v/>
      </c>
      <c r="AP562" s="111"/>
      <c r="AQ562" s="78"/>
      <c r="AR562" s="148" t="str">
        <f t="shared" si="309"/>
        <v/>
      </c>
      <c r="AS562" s="47" t="str">
        <f t="shared" si="336"/>
        <v/>
      </c>
      <c r="AT562" s="48" t="str">
        <f>IF(ISBLANK(AU562),"",VLOOKUP(AS562,OutputOsiris!$A$9:$A$1008,1,FALSE))</f>
        <v/>
      </c>
      <c r="AU562" s="111"/>
      <c r="AV562" s="78"/>
      <c r="AW562" s="148" t="str">
        <f t="shared" si="310"/>
        <v/>
      </c>
      <c r="AX562" s="47" t="str">
        <f t="shared" si="337"/>
        <v/>
      </c>
      <c r="AY562" s="48" t="str">
        <f>IF(ISBLANK(AZ562),"",VLOOKUP(AX562,OutputOsiris!$A$9:$A$1008,1,FALSE))</f>
        <v/>
      </c>
      <c r="AZ562" s="111"/>
      <c r="BA562" s="78"/>
      <c r="BB562" s="148" t="str">
        <f t="shared" si="311"/>
        <v/>
      </c>
      <c r="BC562" s="47" t="str">
        <f t="shared" si="338"/>
        <v/>
      </c>
      <c r="BD562" s="48" t="str">
        <f>IF(ISBLANK(BE562),"",VLOOKUP(BC562,OutputOsiris!$A$9:$A$1008,1,FALSE))</f>
        <v/>
      </c>
      <c r="BE562" s="111"/>
      <c r="BF562" s="78"/>
      <c r="BG562" s="148" t="str">
        <f t="shared" si="312"/>
        <v/>
      </c>
      <c r="BH562" s="47" t="str">
        <f t="shared" si="339"/>
        <v/>
      </c>
      <c r="BI562" s="48" t="str">
        <f>IF(ISBLANK(BJ562),"",VLOOKUP(BH562,OutputOsiris!$A$9:$A$1008,1,FALSE))</f>
        <v/>
      </c>
      <c r="BJ562" s="111"/>
      <c r="BK562" s="78"/>
      <c r="BL562" s="148" t="str">
        <f t="shared" si="313"/>
        <v/>
      </c>
      <c r="BM562" s="47" t="str">
        <f t="shared" si="340"/>
        <v/>
      </c>
      <c r="BN562" s="48" t="str">
        <f>IF(ISBLANK(BO562),"",VLOOKUP(BM562,OutputOsiris!$A$9:$A$1008,1,FALSE))</f>
        <v/>
      </c>
      <c r="BO562" s="111"/>
      <c r="BP562" s="78"/>
      <c r="BQ562" s="148" t="str">
        <f t="shared" si="314"/>
        <v/>
      </c>
      <c r="BR562" s="47" t="str">
        <f t="shared" si="341"/>
        <v/>
      </c>
      <c r="BS562" s="48" t="str">
        <f>IF(ISBLANK(BT562),"",VLOOKUP(BR562,OutputOsiris!$A$9:$A$1008,1,FALSE))</f>
        <v/>
      </c>
      <c r="BT562" s="111"/>
      <c r="BU562" s="78"/>
      <c r="BV562" s="148" t="str">
        <f t="shared" si="315"/>
        <v/>
      </c>
      <c r="BW562" s="47" t="str">
        <f t="shared" si="342"/>
        <v/>
      </c>
      <c r="BX562" s="48" t="str">
        <f>IF(ISBLANK(BY562),"",VLOOKUP(BW562,OutputOsiris!$A$9:$A$1008,1,FALSE))</f>
        <v/>
      </c>
      <c r="BY562" s="111"/>
      <c r="BZ562" s="78"/>
      <c r="CA562" s="148" t="str">
        <f t="shared" si="316"/>
        <v/>
      </c>
    </row>
    <row r="563" spans="1:79" x14ac:dyDescent="0.2">
      <c r="A563" s="47" t="str">
        <f>IF($H$1="Score",IF(OutputOsiris!A563&lt;&gt;"9999999",OutputOsiris!A563,""),"")</f>
        <v/>
      </c>
      <c r="B563" s="76" t="str">
        <f t="shared" si="317"/>
        <v/>
      </c>
      <c r="C563" s="143" t="str">
        <f t="shared" si="318"/>
        <v/>
      </c>
      <c r="D563" s="47" t="str">
        <f>IF($H$1="Cijfer",IF(OutputOsiris!A563&lt;&gt;"9999999",OutputOsiris!A563,""),"")</f>
        <v/>
      </c>
      <c r="E563" s="76" t="str">
        <f t="shared" si="319"/>
        <v/>
      </c>
      <c r="F563" s="143" t="str">
        <f t="shared" si="320"/>
        <v/>
      </c>
      <c r="G563" s="47" t="str">
        <f>IF(ISBLANK(OutputOsiris!B563),"",OutputOsiris!B563)</f>
        <v/>
      </c>
      <c r="H563" s="47">
        <f>IF(AND($AG$7&gt;0,OutputOsiris!$A563&lt;&gt;"9999999"),VLOOKUP(OutputOsiris!A563,$AD$9:$AG$1008,4,FALSE),"")</f>
        <v>0</v>
      </c>
      <c r="I563" s="47">
        <f t="shared" si="321"/>
        <v>0</v>
      </c>
      <c r="J563" s="47">
        <f>IF(AND($AL$7&gt;0,OutputOsiris!$A563&lt;&gt;"9999999"),VLOOKUP(OutputOsiris!A563,$AI$9:$AL$1008,4,FALSE),"")</f>
        <v>0</v>
      </c>
      <c r="K563" s="47">
        <f t="shared" si="322"/>
        <v>0</v>
      </c>
      <c r="L563" s="47" t="str">
        <f>IF(AND($AQ$7&gt;0,OutputOsiris!$A563&lt;&gt;"9999999"),VLOOKUP(OutputOsiris!A563,$AN$9:$AQ$1008,4,FALSE),"")</f>
        <v/>
      </c>
      <c r="M563" s="47" t="str">
        <f t="shared" si="323"/>
        <v/>
      </c>
      <c r="N563" s="47" t="str">
        <f>IF(AND($AV$7&gt;0,OutputOsiris!$A563&lt;&gt;"9999999"),VLOOKUP(OutputOsiris!A563,$AS$9:$AV$1008,4,FALSE),"")</f>
        <v/>
      </c>
      <c r="O563" s="47" t="str">
        <f t="shared" si="324"/>
        <v/>
      </c>
      <c r="P563" s="47" t="str">
        <f>IF(AND($BA$7&gt;0,OutputOsiris!$A563&lt;&gt;"9999999"),VLOOKUP(OutputOsiris!A563,$AX$9:$BA$1008,4,FALSE),"")</f>
        <v/>
      </c>
      <c r="Q563" s="47" t="str">
        <f t="shared" si="325"/>
        <v/>
      </c>
      <c r="R563" s="47" t="str">
        <f>IF(AND($BF$7&gt;0,OutputOsiris!$A563&lt;&gt;"9999999"),VLOOKUP(OutputOsiris!A563,$BC$9:$BF$1008,4,FALSE),"")</f>
        <v/>
      </c>
      <c r="S563" s="47" t="str">
        <f t="shared" si="326"/>
        <v/>
      </c>
      <c r="T563" s="47" t="str">
        <f>IF(AND($BK$7&gt;0,OutputOsiris!$A563&lt;&gt;"9999999"),VLOOKUP(OutputOsiris!A563,$BH$9:$BK$1008,4,FALSE),"")</f>
        <v/>
      </c>
      <c r="U563" s="47" t="str">
        <f t="shared" si="327"/>
        <v/>
      </c>
      <c r="V563" s="47" t="str">
        <f>IF(AND($BP$7&gt;0,OutputOsiris!$A563&lt;&gt;"9999999"),VLOOKUP(OutputOsiris!A563,$BM$9:$BP$1008,4,FALSE),"")</f>
        <v/>
      </c>
      <c r="W563" s="47" t="str">
        <f t="shared" si="328"/>
        <v/>
      </c>
      <c r="X563" s="47" t="str">
        <f>IF(AND($BU$7&gt;0,OutputOsiris!$A563&lt;&gt;"9999999"),VLOOKUP(OutputOsiris!A563,$BR$9:$BU$1008,4,FALSE),"")</f>
        <v/>
      </c>
      <c r="Y563" s="47" t="str">
        <f t="shared" si="329"/>
        <v/>
      </c>
      <c r="Z563" s="47" t="str">
        <f>IF(AND($BZ$7&gt;0,OutputOsiris!$A563&lt;&gt;"9999999"),VLOOKUP(OutputOsiris!A563,$BW$9:$BZ$1008,4,FALSE),"")</f>
        <v/>
      </c>
      <c r="AA563" s="47" t="str">
        <f t="shared" si="330"/>
        <v/>
      </c>
      <c r="AB563" s="47">
        <f t="shared" si="331"/>
        <v>0</v>
      </c>
      <c r="AC563" s="47">
        <f t="shared" si="332"/>
        <v>0</v>
      </c>
      <c r="AD563" s="47" t="str">
        <f t="shared" si="333"/>
        <v/>
      </c>
      <c r="AE563" s="48" t="str">
        <f>IF(ISBLANK(AF563),"",VLOOKUP(AD563,OutputOsiris!$A$9:$A$1008,1,FALSE))</f>
        <v/>
      </c>
      <c r="AF563" s="111"/>
      <c r="AG563" s="78"/>
      <c r="AH563" s="148" t="str">
        <f t="shared" si="307"/>
        <v/>
      </c>
      <c r="AI563" s="47" t="str">
        <f t="shared" si="334"/>
        <v/>
      </c>
      <c r="AJ563" s="48" t="str">
        <f>IF(ISBLANK(AK563),"",VLOOKUP(AI563,OutputOsiris!$A$9:$A$1008,1,FALSE))</f>
        <v/>
      </c>
      <c r="AK563" s="112"/>
      <c r="AL563" s="78"/>
      <c r="AM563" s="148" t="str">
        <f t="shared" si="308"/>
        <v/>
      </c>
      <c r="AN563" s="47" t="str">
        <f t="shared" si="335"/>
        <v/>
      </c>
      <c r="AO563" s="48" t="str">
        <f>IF(ISBLANK(AP563),"",VLOOKUP(AN563,OutputOsiris!$A$9:$A$1008,1,FALSE))</f>
        <v/>
      </c>
      <c r="AP563" s="111"/>
      <c r="AQ563" s="78"/>
      <c r="AR563" s="148" t="str">
        <f t="shared" si="309"/>
        <v/>
      </c>
      <c r="AS563" s="47" t="str">
        <f t="shared" si="336"/>
        <v/>
      </c>
      <c r="AT563" s="48" t="str">
        <f>IF(ISBLANK(AU563),"",VLOOKUP(AS563,OutputOsiris!$A$9:$A$1008,1,FALSE))</f>
        <v/>
      </c>
      <c r="AU563" s="111"/>
      <c r="AV563" s="78"/>
      <c r="AW563" s="148" t="str">
        <f t="shared" si="310"/>
        <v/>
      </c>
      <c r="AX563" s="47" t="str">
        <f t="shared" si="337"/>
        <v/>
      </c>
      <c r="AY563" s="48" t="str">
        <f>IF(ISBLANK(AZ563),"",VLOOKUP(AX563,OutputOsiris!$A$9:$A$1008,1,FALSE))</f>
        <v/>
      </c>
      <c r="AZ563" s="111"/>
      <c r="BA563" s="78"/>
      <c r="BB563" s="148" t="str">
        <f t="shared" si="311"/>
        <v/>
      </c>
      <c r="BC563" s="47" t="str">
        <f t="shared" si="338"/>
        <v/>
      </c>
      <c r="BD563" s="48" t="str">
        <f>IF(ISBLANK(BE563),"",VLOOKUP(BC563,OutputOsiris!$A$9:$A$1008,1,FALSE))</f>
        <v/>
      </c>
      <c r="BE563" s="111"/>
      <c r="BF563" s="78"/>
      <c r="BG563" s="148" t="str">
        <f t="shared" si="312"/>
        <v/>
      </c>
      <c r="BH563" s="47" t="str">
        <f t="shared" si="339"/>
        <v/>
      </c>
      <c r="BI563" s="48" t="str">
        <f>IF(ISBLANK(BJ563),"",VLOOKUP(BH563,OutputOsiris!$A$9:$A$1008,1,FALSE))</f>
        <v/>
      </c>
      <c r="BJ563" s="111"/>
      <c r="BK563" s="78"/>
      <c r="BL563" s="148" t="str">
        <f t="shared" si="313"/>
        <v/>
      </c>
      <c r="BM563" s="47" t="str">
        <f t="shared" si="340"/>
        <v/>
      </c>
      <c r="BN563" s="48" t="str">
        <f>IF(ISBLANK(BO563),"",VLOOKUP(BM563,OutputOsiris!$A$9:$A$1008,1,FALSE))</f>
        <v/>
      </c>
      <c r="BO563" s="111"/>
      <c r="BP563" s="78"/>
      <c r="BQ563" s="148" t="str">
        <f t="shared" si="314"/>
        <v/>
      </c>
      <c r="BR563" s="47" t="str">
        <f t="shared" si="341"/>
        <v/>
      </c>
      <c r="BS563" s="48" t="str">
        <f>IF(ISBLANK(BT563),"",VLOOKUP(BR563,OutputOsiris!$A$9:$A$1008,1,FALSE))</f>
        <v/>
      </c>
      <c r="BT563" s="111"/>
      <c r="BU563" s="78"/>
      <c r="BV563" s="148" t="str">
        <f t="shared" si="315"/>
        <v/>
      </c>
      <c r="BW563" s="47" t="str">
        <f t="shared" si="342"/>
        <v/>
      </c>
      <c r="BX563" s="48" t="str">
        <f>IF(ISBLANK(BY563),"",VLOOKUP(BW563,OutputOsiris!$A$9:$A$1008,1,FALSE))</f>
        <v/>
      </c>
      <c r="BY563" s="111"/>
      <c r="BZ563" s="78"/>
      <c r="CA563" s="148" t="str">
        <f t="shared" si="316"/>
        <v/>
      </c>
    </row>
    <row r="564" spans="1:79" x14ac:dyDescent="0.2">
      <c r="A564" s="47" t="str">
        <f>IF($H$1="Score",IF(OutputOsiris!A564&lt;&gt;"9999999",OutputOsiris!A564,""),"")</f>
        <v/>
      </c>
      <c r="B564" s="76" t="str">
        <f t="shared" si="317"/>
        <v/>
      </c>
      <c r="C564" s="143" t="str">
        <f t="shared" si="318"/>
        <v/>
      </c>
      <c r="D564" s="47" t="str">
        <f>IF($H$1="Cijfer",IF(OutputOsiris!A564&lt;&gt;"9999999",OutputOsiris!A564,""),"")</f>
        <v/>
      </c>
      <c r="E564" s="76" t="str">
        <f t="shared" si="319"/>
        <v/>
      </c>
      <c r="F564" s="143" t="str">
        <f t="shared" si="320"/>
        <v/>
      </c>
      <c r="G564" s="47" t="str">
        <f>IF(ISBLANK(OutputOsiris!B564),"",OutputOsiris!B564)</f>
        <v/>
      </c>
      <c r="H564" s="47">
        <f>IF(AND($AG$7&gt;0,OutputOsiris!$A564&lt;&gt;"9999999"),VLOOKUP(OutputOsiris!A564,$AD$9:$AG$1008,4,FALSE),"")</f>
        <v>0</v>
      </c>
      <c r="I564" s="47">
        <f t="shared" si="321"/>
        <v>0</v>
      </c>
      <c r="J564" s="47">
        <f>IF(AND($AL$7&gt;0,OutputOsiris!$A564&lt;&gt;"9999999"),VLOOKUP(OutputOsiris!A564,$AI$9:$AL$1008,4,FALSE),"")</f>
        <v>0</v>
      </c>
      <c r="K564" s="47">
        <f t="shared" si="322"/>
        <v>0</v>
      </c>
      <c r="L564" s="47" t="str">
        <f>IF(AND($AQ$7&gt;0,OutputOsiris!$A564&lt;&gt;"9999999"),VLOOKUP(OutputOsiris!A564,$AN$9:$AQ$1008,4,FALSE),"")</f>
        <v/>
      </c>
      <c r="M564" s="47" t="str">
        <f t="shared" si="323"/>
        <v/>
      </c>
      <c r="N564" s="47" t="str">
        <f>IF(AND($AV$7&gt;0,OutputOsiris!$A564&lt;&gt;"9999999"),VLOOKUP(OutputOsiris!A564,$AS$9:$AV$1008,4,FALSE),"")</f>
        <v/>
      </c>
      <c r="O564" s="47" t="str">
        <f t="shared" si="324"/>
        <v/>
      </c>
      <c r="P564" s="47" t="str">
        <f>IF(AND($BA$7&gt;0,OutputOsiris!$A564&lt;&gt;"9999999"),VLOOKUP(OutputOsiris!A564,$AX$9:$BA$1008,4,FALSE),"")</f>
        <v/>
      </c>
      <c r="Q564" s="47" t="str">
        <f t="shared" si="325"/>
        <v/>
      </c>
      <c r="R564" s="47" t="str">
        <f>IF(AND($BF$7&gt;0,OutputOsiris!$A564&lt;&gt;"9999999"),VLOOKUP(OutputOsiris!A564,$BC$9:$BF$1008,4,FALSE),"")</f>
        <v/>
      </c>
      <c r="S564" s="47" t="str">
        <f t="shared" si="326"/>
        <v/>
      </c>
      <c r="T564" s="47" t="str">
        <f>IF(AND($BK$7&gt;0,OutputOsiris!$A564&lt;&gt;"9999999"),VLOOKUP(OutputOsiris!A564,$BH$9:$BK$1008,4,FALSE),"")</f>
        <v/>
      </c>
      <c r="U564" s="47" t="str">
        <f t="shared" si="327"/>
        <v/>
      </c>
      <c r="V564" s="47" t="str">
        <f>IF(AND($BP$7&gt;0,OutputOsiris!$A564&lt;&gt;"9999999"),VLOOKUP(OutputOsiris!A564,$BM$9:$BP$1008,4,FALSE),"")</f>
        <v/>
      </c>
      <c r="W564" s="47" t="str">
        <f t="shared" si="328"/>
        <v/>
      </c>
      <c r="X564" s="47" t="str">
        <f>IF(AND($BU$7&gt;0,OutputOsiris!$A564&lt;&gt;"9999999"),VLOOKUP(OutputOsiris!A564,$BR$9:$BU$1008,4,FALSE),"")</f>
        <v/>
      </c>
      <c r="Y564" s="47" t="str">
        <f t="shared" si="329"/>
        <v/>
      </c>
      <c r="Z564" s="47" t="str">
        <f>IF(AND($BZ$7&gt;0,OutputOsiris!$A564&lt;&gt;"9999999"),VLOOKUP(OutputOsiris!A564,$BW$9:$BZ$1008,4,FALSE),"")</f>
        <v/>
      </c>
      <c r="AA564" s="47" t="str">
        <f t="shared" si="330"/>
        <v/>
      </c>
      <c r="AB564" s="47">
        <f t="shared" si="331"/>
        <v>0</v>
      </c>
      <c r="AC564" s="47">
        <f t="shared" si="332"/>
        <v>0</v>
      </c>
      <c r="AD564" s="47" t="str">
        <f t="shared" si="333"/>
        <v/>
      </c>
      <c r="AE564" s="48" t="str">
        <f>IF(ISBLANK(AF564),"",VLOOKUP(AD564,OutputOsiris!$A$9:$A$1008,1,FALSE))</f>
        <v/>
      </c>
      <c r="AF564" s="111"/>
      <c r="AG564" s="78"/>
      <c r="AH564" s="148" t="str">
        <f t="shared" si="307"/>
        <v/>
      </c>
      <c r="AI564" s="47" t="str">
        <f t="shared" si="334"/>
        <v/>
      </c>
      <c r="AJ564" s="48" t="str">
        <f>IF(ISBLANK(AK564),"",VLOOKUP(AI564,OutputOsiris!$A$9:$A$1008,1,FALSE))</f>
        <v/>
      </c>
      <c r="AK564" s="112"/>
      <c r="AL564" s="78"/>
      <c r="AM564" s="148" t="str">
        <f t="shared" si="308"/>
        <v/>
      </c>
      <c r="AN564" s="47" t="str">
        <f t="shared" si="335"/>
        <v/>
      </c>
      <c r="AO564" s="48" t="str">
        <f>IF(ISBLANK(AP564),"",VLOOKUP(AN564,OutputOsiris!$A$9:$A$1008,1,FALSE))</f>
        <v/>
      </c>
      <c r="AP564" s="111"/>
      <c r="AQ564" s="78"/>
      <c r="AR564" s="148" t="str">
        <f t="shared" si="309"/>
        <v/>
      </c>
      <c r="AS564" s="47" t="str">
        <f t="shared" si="336"/>
        <v/>
      </c>
      <c r="AT564" s="48" t="str">
        <f>IF(ISBLANK(AU564),"",VLOOKUP(AS564,OutputOsiris!$A$9:$A$1008,1,FALSE))</f>
        <v/>
      </c>
      <c r="AU564" s="111"/>
      <c r="AV564" s="78"/>
      <c r="AW564" s="148" t="str">
        <f t="shared" si="310"/>
        <v/>
      </c>
      <c r="AX564" s="47" t="str">
        <f t="shared" si="337"/>
        <v/>
      </c>
      <c r="AY564" s="48" t="str">
        <f>IF(ISBLANK(AZ564),"",VLOOKUP(AX564,OutputOsiris!$A$9:$A$1008,1,FALSE))</f>
        <v/>
      </c>
      <c r="AZ564" s="111"/>
      <c r="BA564" s="78"/>
      <c r="BB564" s="148" t="str">
        <f t="shared" si="311"/>
        <v/>
      </c>
      <c r="BC564" s="47" t="str">
        <f t="shared" si="338"/>
        <v/>
      </c>
      <c r="BD564" s="48" t="str">
        <f>IF(ISBLANK(BE564),"",VLOOKUP(BC564,OutputOsiris!$A$9:$A$1008,1,FALSE))</f>
        <v/>
      </c>
      <c r="BE564" s="111"/>
      <c r="BF564" s="78"/>
      <c r="BG564" s="148" t="str">
        <f t="shared" si="312"/>
        <v/>
      </c>
      <c r="BH564" s="47" t="str">
        <f t="shared" si="339"/>
        <v/>
      </c>
      <c r="BI564" s="48" t="str">
        <f>IF(ISBLANK(BJ564),"",VLOOKUP(BH564,OutputOsiris!$A$9:$A$1008,1,FALSE))</f>
        <v/>
      </c>
      <c r="BJ564" s="111"/>
      <c r="BK564" s="78"/>
      <c r="BL564" s="148" t="str">
        <f t="shared" si="313"/>
        <v/>
      </c>
      <c r="BM564" s="47" t="str">
        <f t="shared" si="340"/>
        <v/>
      </c>
      <c r="BN564" s="48" t="str">
        <f>IF(ISBLANK(BO564),"",VLOOKUP(BM564,OutputOsiris!$A$9:$A$1008,1,FALSE))</f>
        <v/>
      </c>
      <c r="BO564" s="111"/>
      <c r="BP564" s="78"/>
      <c r="BQ564" s="148" t="str">
        <f t="shared" si="314"/>
        <v/>
      </c>
      <c r="BR564" s="47" t="str">
        <f t="shared" si="341"/>
        <v/>
      </c>
      <c r="BS564" s="48" t="str">
        <f>IF(ISBLANK(BT564),"",VLOOKUP(BR564,OutputOsiris!$A$9:$A$1008,1,FALSE))</f>
        <v/>
      </c>
      <c r="BT564" s="111"/>
      <c r="BU564" s="78"/>
      <c r="BV564" s="148" t="str">
        <f t="shared" si="315"/>
        <v/>
      </c>
      <c r="BW564" s="47" t="str">
        <f t="shared" si="342"/>
        <v/>
      </c>
      <c r="BX564" s="48" t="str">
        <f>IF(ISBLANK(BY564),"",VLOOKUP(BW564,OutputOsiris!$A$9:$A$1008,1,FALSE))</f>
        <v/>
      </c>
      <c r="BY564" s="111"/>
      <c r="BZ564" s="78"/>
      <c r="CA564" s="148" t="str">
        <f t="shared" si="316"/>
        <v/>
      </c>
    </row>
    <row r="565" spans="1:79" x14ac:dyDescent="0.2">
      <c r="A565" s="47" t="str">
        <f>IF($H$1="Score",IF(OutputOsiris!A565&lt;&gt;"9999999",OutputOsiris!A565,""),"")</f>
        <v/>
      </c>
      <c r="B565" s="76" t="str">
        <f t="shared" si="317"/>
        <v/>
      </c>
      <c r="C565" s="143" t="str">
        <f t="shared" si="318"/>
        <v/>
      </c>
      <c r="D565" s="47" t="str">
        <f>IF($H$1="Cijfer",IF(OutputOsiris!A565&lt;&gt;"9999999",OutputOsiris!A565,""),"")</f>
        <v/>
      </c>
      <c r="E565" s="76" t="str">
        <f t="shared" si="319"/>
        <v/>
      </c>
      <c r="F565" s="143" t="str">
        <f t="shared" si="320"/>
        <v/>
      </c>
      <c r="G565" s="47" t="str">
        <f>IF(ISBLANK(OutputOsiris!B565),"",OutputOsiris!B565)</f>
        <v/>
      </c>
      <c r="H565" s="47">
        <f>IF(AND($AG$7&gt;0,OutputOsiris!$A565&lt;&gt;"9999999"),VLOOKUP(OutputOsiris!A565,$AD$9:$AG$1008,4,FALSE),"")</f>
        <v>0</v>
      </c>
      <c r="I565" s="47">
        <f t="shared" si="321"/>
        <v>0</v>
      </c>
      <c r="J565" s="47">
        <f>IF(AND($AL$7&gt;0,OutputOsiris!$A565&lt;&gt;"9999999"),VLOOKUP(OutputOsiris!A565,$AI$9:$AL$1008,4,FALSE),"")</f>
        <v>0</v>
      </c>
      <c r="K565" s="47">
        <f t="shared" si="322"/>
        <v>0</v>
      </c>
      <c r="L565" s="47" t="str">
        <f>IF(AND($AQ$7&gt;0,OutputOsiris!$A565&lt;&gt;"9999999"),VLOOKUP(OutputOsiris!A565,$AN$9:$AQ$1008,4,FALSE),"")</f>
        <v/>
      </c>
      <c r="M565" s="47" t="str">
        <f t="shared" si="323"/>
        <v/>
      </c>
      <c r="N565" s="47" t="str">
        <f>IF(AND($AV$7&gt;0,OutputOsiris!$A565&lt;&gt;"9999999"),VLOOKUP(OutputOsiris!A565,$AS$9:$AV$1008,4,FALSE),"")</f>
        <v/>
      </c>
      <c r="O565" s="47" t="str">
        <f t="shared" si="324"/>
        <v/>
      </c>
      <c r="P565" s="47" t="str">
        <f>IF(AND($BA$7&gt;0,OutputOsiris!$A565&lt;&gt;"9999999"),VLOOKUP(OutputOsiris!A565,$AX$9:$BA$1008,4,FALSE),"")</f>
        <v/>
      </c>
      <c r="Q565" s="47" t="str">
        <f t="shared" si="325"/>
        <v/>
      </c>
      <c r="R565" s="47" t="str">
        <f>IF(AND($BF$7&gt;0,OutputOsiris!$A565&lt;&gt;"9999999"),VLOOKUP(OutputOsiris!A565,$BC$9:$BF$1008,4,FALSE),"")</f>
        <v/>
      </c>
      <c r="S565" s="47" t="str">
        <f t="shared" si="326"/>
        <v/>
      </c>
      <c r="T565" s="47" t="str">
        <f>IF(AND($BK$7&gt;0,OutputOsiris!$A565&lt;&gt;"9999999"),VLOOKUP(OutputOsiris!A565,$BH$9:$BK$1008,4,FALSE),"")</f>
        <v/>
      </c>
      <c r="U565" s="47" t="str">
        <f t="shared" si="327"/>
        <v/>
      </c>
      <c r="V565" s="47" t="str">
        <f>IF(AND($BP$7&gt;0,OutputOsiris!$A565&lt;&gt;"9999999"),VLOOKUP(OutputOsiris!A565,$BM$9:$BP$1008,4,FALSE),"")</f>
        <v/>
      </c>
      <c r="W565" s="47" t="str">
        <f t="shared" si="328"/>
        <v/>
      </c>
      <c r="X565" s="47" t="str">
        <f>IF(AND($BU$7&gt;0,OutputOsiris!$A565&lt;&gt;"9999999"),VLOOKUP(OutputOsiris!A565,$BR$9:$BU$1008,4,FALSE),"")</f>
        <v/>
      </c>
      <c r="Y565" s="47" t="str">
        <f t="shared" si="329"/>
        <v/>
      </c>
      <c r="Z565" s="47" t="str">
        <f>IF(AND($BZ$7&gt;0,OutputOsiris!$A565&lt;&gt;"9999999"),VLOOKUP(OutputOsiris!A565,$BW$9:$BZ$1008,4,FALSE),"")</f>
        <v/>
      </c>
      <c r="AA565" s="47" t="str">
        <f t="shared" si="330"/>
        <v/>
      </c>
      <c r="AB565" s="47">
        <f t="shared" si="331"/>
        <v>0</v>
      </c>
      <c r="AC565" s="47">
        <f t="shared" si="332"/>
        <v>0</v>
      </c>
      <c r="AD565" s="47" t="str">
        <f t="shared" si="333"/>
        <v/>
      </c>
      <c r="AE565" s="48" t="str">
        <f>IF(ISBLANK(AF565),"",VLOOKUP(AD565,OutputOsiris!$A$9:$A$1008,1,FALSE))</f>
        <v/>
      </c>
      <c r="AF565" s="111"/>
      <c r="AG565" s="78"/>
      <c r="AH565" s="148" t="str">
        <f t="shared" si="307"/>
        <v/>
      </c>
      <c r="AI565" s="47" t="str">
        <f t="shared" si="334"/>
        <v/>
      </c>
      <c r="AJ565" s="48" t="str">
        <f>IF(ISBLANK(AK565),"",VLOOKUP(AI565,OutputOsiris!$A$9:$A$1008,1,FALSE))</f>
        <v/>
      </c>
      <c r="AK565" s="112"/>
      <c r="AL565" s="78"/>
      <c r="AM565" s="148" t="str">
        <f t="shared" si="308"/>
        <v/>
      </c>
      <c r="AN565" s="47" t="str">
        <f t="shared" si="335"/>
        <v/>
      </c>
      <c r="AO565" s="48" t="str">
        <f>IF(ISBLANK(AP565),"",VLOOKUP(AN565,OutputOsiris!$A$9:$A$1008,1,FALSE))</f>
        <v/>
      </c>
      <c r="AP565" s="111"/>
      <c r="AQ565" s="78"/>
      <c r="AR565" s="148" t="str">
        <f t="shared" si="309"/>
        <v/>
      </c>
      <c r="AS565" s="47" t="str">
        <f t="shared" si="336"/>
        <v/>
      </c>
      <c r="AT565" s="48" t="str">
        <f>IF(ISBLANK(AU565),"",VLOOKUP(AS565,OutputOsiris!$A$9:$A$1008,1,FALSE))</f>
        <v/>
      </c>
      <c r="AU565" s="111"/>
      <c r="AV565" s="78"/>
      <c r="AW565" s="148" t="str">
        <f t="shared" si="310"/>
        <v/>
      </c>
      <c r="AX565" s="47" t="str">
        <f t="shared" si="337"/>
        <v/>
      </c>
      <c r="AY565" s="48" t="str">
        <f>IF(ISBLANK(AZ565),"",VLOOKUP(AX565,OutputOsiris!$A$9:$A$1008,1,FALSE))</f>
        <v/>
      </c>
      <c r="AZ565" s="111"/>
      <c r="BA565" s="78"/>
      <c r="BB565" s="148" t="str">
        <f t="shared" si="311"/>
        <v/>
      </c>
      <c r="BC565" s="47" t="str">
        <f t="shared" si="338"/>
        <v/>
      </c>
      <c r="BD565" s="48" t="str">
        <f>IF(ISBLANK(BE565),"",VLOOKUP(BC565,OutputOsiris!$A$9:$A$1008,1,FALSE))</f>
        <v/>
      </c>
      <c r="BE565" s="111"/>
      <c r="BF565" s="78"/>
      <c r="BG565" s="148" t="str">
        <f t="shared" si="312"/>
        <v/>
      </c>
      <c r="BH565" s="47" t="str">
        <f t="shared" si="339"/>
        <v/>
      </c>
      <c r="BI565" s="48" t="str">
        <f>IF(ISBLANK(BJ565),"",VLOOKUP(BH565,OutputOsiris!$A$9:$A$1008,1,FALSE))</f>
        <v/>
      </c>
      <c r="BJ565" s="111"/>
      <c r="BK565" s="78"/>
      <c r="BL565" s="148" t="str">
        <f t="shared" si="313"/>
        <v/>
      </c>
      <c r="BM565" s="47" t="str">
        <f t="shared" si="340"/>
        <v/>
      </c>
      <c r="BN565" s="48" t="str">
        <f>IF(ISBLANK(BO565),"",VLOOKUP(BM565,OutputOsiris!$A$9:$A$1008,1,FALSE))</f>
        <v/>
      </c>
      <c r="BO565" s="111"/>
      <c r="BP565" s="78"/>
      <c r="BQ565" s="148" t="str">
        <f t="shared" si="314"/>
        <v/>
      </c>
      <c r="BR565" s="47" t="str">
        <f t="shared" si="341"/>
        <v/>
      </c>
      <c r="BS565" s="48" t="str">
        <f>IF(ISBLANK(BT565),"",VLOOKUP(BR565,OutputOsiris!$A$9:$A$1008,1,FALSE))</f>
        <v/>
      </c>
      <c r="BT565" s="111"/>
      <c r="BU565" s="78"/>
      <c r="BV565" s="148" t="str">
        <f t="shared" si="315"/>
        <v/>
      </c>
      <c r="BW565" s="47" t="str">
        <f t="shared" si="342"/>
        <v/>
      </c>
      <c r="BX565" s="48" t="str">
        <f>IF(ISBLANK(BY565),"",VLOOKUP(BW565,OutputOsiris!$A$9:$A$1008,1,FALSE))</f>
        <v/>
      </c>
      <c r="BY565" s="111"/>
      <c r="BZ565" s="78"/>
      <c r="CA565" s="148" t="str">
        <f t="shared" si="316"/>
        <v/>
      </c>
    </row>
    <row r="566" spans="1:79" x14ac:dyDescent="0.2">
      <c r="A566" s="47" t="str">
        <f>IF($H$1="Score",IF(OutputOsiris!A566&lt;&gt;"9999999",OutputOsiris!A566,""),"")</f>
        <v/>
      </c>
      <c r="B566" s="76" t="str">
        <f t="shared" si="317"/>
        <v/>
      </c>
      <c r="C566" s="143" t="str">
        <f t="shared" si="318"/>
        <v/>
      </c>
      <c r="D566" s="47" t="str">
        <f>IF($H$1="Cijfer",IF(OutputOsiris!A566&lt;&gt;"9999999",OutputOsiris!A566,""),"")</f>
        <v/>
      </c>
      <c r="E566" s="76" t="str">
        <f t="shared" si="319"/>
        <v/>
      </c>
      <c r="F566" s="143" t="str">
        <f t="shared" si="320"/>
        <v/>
      </c>
      <c r="G566" s="47" t="str">
        <f>IF(ISBLANK(OutputOsiris!B566),"",OutputOsiris!B566)</f>
        <v/>
      </c>
      <c r="H566" s="47">
        <f>IF(AND($AG$7&gt;0,OutputOsiris!$A566&lt;&gt;"9999999"),VLOOKUP(OutputOsiris!A566,$AD$9:$AG$1008,4,FALSE),"")</f>
        <v>0</v>
      </c>
      <c r="I566" s="47">
        <f t="shared" si="321"/>
        <v>0</v>
      </c>
      <c r="J566" s="47">
        <f>IF(AND($AL$7&gt;0,OutputOsiris!$A566&lt;&gt;"9999999"),VLOOKUP(OutputOsiris!A566,$AI$9:$AL$1008,4,FALSE),"")</f>
        <v>0</v>
      </c>
      <c r="K566" s="47">
        <f t="shared" si="322"/>
        <v>0</v>
      </c>
      <c r="L566" s="47" t="str">
        <f>IF(AND($AQ$7&gt;0,OutputOsiris!$A566&lt;&gt;"9999999"),VLOOKUP(OutputOsiris!A566,$AN$9:$AQ$1008,4,FALSE),"")</f>
        <v/>
      </c>
      <c r="M566" s="47" t="str">
        <f t="shared" si="323"/>
        <v/>
      </c>
      <c r="N566" s="47" t="str">
        <f>IF(AND($AV$7&gt;0,OutputOsiris!$A566&lt;&gt;"9999999"),VLOOKUP(OutputOsiris!A566,$AS$9:$AV$1008,4,FALSE),"")</f>
        <v/>
      </c>
      <c r="O566" s="47" t="str">
        <f t="shared" si="324"/>
        <v/>
      </c>
      <c r="P566" s="47" t="str">
        <f>IF(AND($BA$7&gt;0,OutputOsiris!$A566&lt;&gt;"9999999"),VLOOKUP(OutputOsiris!A566,$AX$9:$BA$1008,4,FALSE),"")</f>
        <v/>
      </c>
      <c r="Q566" s="47" t="str">
        <f t="shared" si="325"/>
        <v/>
      </c>
      <c r="R566" s="47" t="str">
        <f>IF(AND($BF$7&gt;0,OutputOsiris!$A566&lt;&gt;"9999999"),VLOOKUP(OutputOsiris!A566,$BC$9:$BF$1008,4,FALSE),"")</f>
        <v/>
      </c>
      <c r="S566" s="47" t="str">
        <f t="shared" si="326"/>
        <v/>
      </c>
      <c r="T566" s="47" t="str">
        <f>IF(AND($BK$7&gt;0,OutputOsiris!$A566&lt;&gt;"9999999"),VLOOKUP(OutputOsiris!A566,$BH$9:$BK$1008,4,FALSE),"")</f>
        <v/>
      </c>
      <c r="U566" s="47" t="str">
        <f t="shared" si="327"/>
        <v/>
      </c>
      <c r="V566" s="47" t="str">
        <f>IF(AND($BP$7&gt;0,OutputOsiris!$A566&lt;&gt;"9999999"),VLOOKUP(OutputOsiris!A566,$BM$9:$BP$1008,4,FALSE),"")</f>
        <v/>
      </c>
      <c r="W566" s="47" t="str">
        <f t="shared" si="328"/>
        <v/>
      </c>
      <c r="X566" s="47" t="str">
        <f>IF(AND($BU$7&gt;0,OutputOsiris!$A566&lt;&gt;"9999999"),VLOOKUP(OutputOsiris!A566,$BR$9:$BU$1008,4,FALSE),"")</f>
        <v/>
      </c>
      <c r="Y566" s="47" t="str">
        <f t="shared" si="329"/>
        <v/>
      </c>
      <c r="Z566" s="47" t="str">
        <f>IF(AND($BZ$7&gt;0,OutputOsiris!$A566&lt;&gt;"9999999"),VLOOKUP(OutputOsiris!A566,$BW$9:$BZ$1008,4,FALSE),"")</f>
        <v/>
      </c>
      <c r="AA566" s="47" t="str">
        <f t="shared" si="330"/>
        <v/>
      </c>
      <c r="AB566" s="47">
        <f t="shared" si="331"/>
        <v>0</v>
      </c>
      <c r="AC566" s="47">
        <f t="shared" si="332"/>
        <v>0</v>
      </c>
      <c r="AD566" s="47" t="str">
        <f t="shared" si="333"/>
        <v/>
      </c>
      <c r="AE566" s="48" t="str">
        <f>IF(ISBLANK(AF566),"",VLOOKUP(AD566,OutputOsiris!$A$9:$A$1008,1,FALSE))</f>
        <v/>
      </c>
      <c r="AF566" s="111"/>
      <c r="AG566" s="78"/>
      <c r="AH566" s="148" t="str">
        <f t="shared" si="307"/>
        <v/>
      </c>
      <c r="AI566" s="47" t="str">
        <f t="shared" si="334"/>
        <v/>
      </c>
      <c r="AJ566" s="48" t="str">
        <f>IF(ISBLANK(AK566),"",VLOOKUP(AI566,OutputOsiris!$A$9:$A$1008,1,FALSE))</f>
        <v/>
      </c>
      <c r="AK566" s="112"/>
      <c r="AL566" s="78"/>
      <c r="AM566" s="148" t="str">
        <f t="shared" si="308"/>
        <v/>
      </c>
      <c r="AN566" s="47" t="str">
        <f t="shared" si="335"/>
        <v/>
      </c>
      <c r="AO566" s="48" t="str">
        <f>IF(ISBLANK(AP566),"",VLOOKUP(AN566,OutputOsiris!$A$9:$A$1008,1,FALSE))</f>
        <v/>
      </c>
      <c r="AP566" s="111"/>
      <c r="AQ566" s="78"/>
      <c r="AR566" s="148" t="str">
        <f t="shared" si="309"/>
        <v/>
      </c>
      <c r="AS566" s="47" t="str">
        <f t="shared" si="336"/>
        <v/>
      </c>
      <c r="AT566" s="48" t="str">
        <f>IF(ISBLANK(AU566),"",VLOOKUP(AS566,OutputOsiris!$A$9:$A$1008,1,FALSE))</f>
        <v/>
      </c>
      <c r="AU566" s="111"/>
      <c r="AV566" s="78"/>
      <c r="AW566" s="148" t="str">
        <f t="shared" si="310"/>
        <v/>
      </c>
      <c r="AX566" s="47" t="str">
        <f t="shared" si="337"/>
        <v/>
      </c>
      <c r="AY566" s="48" t="str">
        <f>IF(ISBLANK(AZ566),"",VLOOKUP(AX566,OutputOsiris!$A$9:$A$1008,1,FALSE))</f>
        <v/>
      </c>
      <c r="AZ566" s="111"/>
      <c r="BA566" s="78"/>
      <c r="BB566" s="148" t="str">
        <f t="shared" si="311"/>
        <v/>
      </c>
      <c r="BC566" s="47" t="str">
        <f t="shared" si="338"/>
        <v/>
      </c>
      <c r="BD566" s="48" t="str">
        <f>IF(ISBLANK(BE566),"",VLOOKUP(BC566,OutputOsiris!$A$9:$A$1008,1,FALSE))</f>
        <v/>
      </c>
      <c r="BE566" s="111"/>
      <c r="BF566" s="78"/>
      <c r="BG566" s="148" t="str">
        <f t="shared" si="312"/>
        <v/>
      </c>
      <c r="BH566" s="47" t="str">
        <f t="shared" si="339"/>
        <v/>
      </c>
      <c r="BI566" s="48" t="str">
        <f>IF(ISBLANK(BJ566),"",VLOOKUP(BH566,OutputOsiris!$A$9:$A$1008,1,FALSE))</f>
        <v/>
      </c>
      <c r="BJ566" s="111"/>
      <c r="BK566" s="78"/>
      <c r="BL566" s="148" t="str">
        <f t="shared" si="313"/>
        <v/>
      </c>
      <c r="BM566" s="47" t="str">
        <f t="shared" si="340"/>
        <v/>
      </c>
      <c r="BN566" s="48" t="str">
        <f>IF(ISBLANK(BO566),"",VLOOKUP(BM566,OutputOsiris!$A$9:$A$1008,1,FALSE))</f>
        <v/>
      </c>
      <c r="BO566" s="111"/>
      <c r="BP566" s="78"/>
      <c r="BQ566" s="148" t="str">
        <f t="shared" si="314"/>
        <v/>
      </c>
      <c r="BR566" s="47" t="str">
        <f t="shared" si="341"/>
        <v/>
      </c>
      <c r="BS566" s="48" t="str">
        <f>IF(ISBLANK(BT566),"",VLOOKUP(BR566,OutputOsiris!$A$9:$A$1008,1,FALSE))</f>
        <v/>
      </c>
      <c r="BT566" s="111"/>
      <c r="BU566" s="78"/>
      <c r="BV566" s="148" t="str">
        <f t="shared" si="315"/>
        <v/>
      </c>
      <c r="BW566" s="47" t="str">
        <f t="shared" si="342"/>
        <v/>
      </c>
      <c r="BX566" s="48" t="str">
        <f>IF(ISBLANK(BY566),"",VLOOKUP(BW566,OutputOsiris!$A$9:$A$1008,1,FALSE))</f>
        <v/>
      </c>
      <c r="BY566" s="111"/>
      <c r="BZ566" s="78"/>
      <c r="CA566" s="148" t="str">
        <f t="shared" si="316"/>
        <v/>
      </c>
    </row>
    <row r="567" spans="1:79" x14ac:dyDescent="0.2">
      <c r="A567" s="47" t="str">
        <f>IF($H$1="Score",IF(OutputOsiris!A567&lt;&gt;"9999999",OutputOsiris!A567,""),"")</f>
        <v/>
      </c>
      <c r="B567" s="76" t="str">
        <f t="shared" si="317"/>
        <v/>
      </c>
      <c r="C567" s="143" t="str">
        <f t="shared" si="318"/>
        <v/>
      </c>
      <c r="D567" s="47" t="str">
        <f>IF($H$1="Cijfer",IF(OutputOsiris!A567&lt;&gt;"9999999",OutputOsiris!A567,""),"")</f>
        <v/>
      </c>
      <c r="E567" s="76" t="str">
        <f t="shared" si="319"/>
        <v/>
      </c>
      <c r="F567" s="143" t="str">
        <f t="shared" si="320"/>
        <v/>
      </c>
      <c r="G567" s="47" t="str">
        <f>IF(ISBLANK(OutputOsiris!B567),"",OutputOsiris!B567)</f>
        <v/>
      </c>
      <c r="H567" s="47">
        <f>IF(AND($AG$7&gt;0,OutputOsiris!$A567&lt;&gt;"9999999"),VLOOKUP(OutputOsiris!A567,$AD$9:$AG$1008,4,FALSE),"")</f>
        <v>0</v>
      </c>
      <c r="I567" s="47">
        <f t="shared" si="321"/>
        <v>0</v>
      </c>
      <c r="J567" s="47">
        <f>IF(AND($AL$7&gt;0,OutputOsiris!$A567&lt;&gt;"9999999"),VLOOKUP(OutputOsiris!A567,$AI$9:$AL$1008,4,FALSE),"")</f>
        <v>0</v>
      </c>
      <c r="K567" s="47">
        <f t="shared" si="322"/>
        <v>0</v>
      </c>
      <c r="L567" s="47" t="str">
        <f>IF(AND($AQ$7&gt;0,OutputOsiris!$A567&lt;&gt;"9999999"),VLOOKUP(OutputOsiris!A567,$AN$9:$AQ$1008,4,FALSE),"")</f>
        <v/>
      </c>
      <c r="M567" s="47" t="str">
        <f t="shared" si="323"/>
        <v/>
      </c>
      <c r="N567" s="47" t="str">
        <f>IF(AND($AV$7&gt;0,OutputOsiris!$A567&lt;&gt;"9999999"),VLOOKUP(OutputOsiris!A567,$AS$9:$AV$1008,4,FALSE),"")</f>
        <v/>
      </c>
      <c r="O567" s="47" t="str">
        <f t="shared" si="324"/>
        <v/>
      </c>
      <c r="P567" s="47" t="str">
        <f>IF(AND($BA$7&gt;0,OutputOsiris!$A567&lt;&gt;"9999999"),VLOOKUP(OutputOsiris!A567,$AX$9:$BA$1008,4,FALSE),"")</f>
        <v/>
      </c>
      <c r="Q567" s="47" t="str">
        <f t="shared" si="325"/>
        <v/>
      </c>
      <c r="R567" s="47" t="str">
        <f>IF(AND($BF$7&gt;0,OutputOsiris!$A567&lt;&gt;"9999999"),VLOOKUP(OutputOsiris!A567,$BC$9:$BF$1008,4,FALSE),"")</f>
        <v/>
      </c>
      <c r="S567" s="47" t="str">
        <f t="shared" si="326"/>
        <v/>
      </c>
      <c r="T567" s="47" t="str">
        <f>IF(AND($BK$7&gt;0,OutputOsiris!$A567&lt;&gt;"9999999"),VLOOKUP(OutputOsiris!A567,$BH$9:$BK$1008,4,FALSE),"")</f>
        <v/>
      </c>
      <c r="U567" s="47" t="str">
        <f t="shared" si="327"/>
        <v/>
      </c>
      <c r="V567" s="47" t="str">
        <f>IF(AND($BP$7&gt;0,OutputOsiris!$A567&lt;&gt;"9999999"),VLOOKUP(OutputOsiris!A567,$BM$9:$BP$1008,4,FALSE),"")</f>
        <v/>
      </c>
      <c r="W567" s="47" t="str">
        <f t="shared" si="328"/>
        <v/>
      </c>
      <c r="X567" s="47" t="str">
        <f>IF(AND($BU$7&gt;0,OutputOsiris!$A567&lt;&gt;"9999999"),VLOOKUP(OutputOsiris!A567,$BR$9:$BU$1008,4,FALSE),"")</f>
        <v/>
      </c>
      <c r="Y567" s="47" t="str">
        <f t="shared" si="329"/>
        <v/>
      </c>
      <c r="Z567" s="47" t="str">
        <f>IF(AND($BZ$7&gt;0,OutputOsiris!$A567&lt;&gt;"9999999"),VLOOKUP(OutputOsiris!A567,$BW$9:$BZ$1008,4,FALSE),"")</f>
        <v/>
      </c>
      <c r="AA567" s="47" t="str">
        <f t="shared" si="330"/>
        <v/>
      </c>
      <c r="AB567" s="47">
        <f t="shared" si="331"/>
        <v>0</v>
      </c>
      <c r="AC567" s="47">
        <f t="shared" si="332"/>
        <v>0</v>
      </c>
      <c r="AD567" s="47" t="str">
        <f t="shared" si="333"/>
        <v/>
      </c>
      <c r="AE567" s="48" t="str">
        <f>IF(ISBLANK(AF567),"",VLOOKUP(AD567,OutputOsiris!$A$9:$A$1008,1,FALSE))</f>
        <v/>
      </c>
      <c r="AF567" s="111"/>
      <c r="AG567" s="78"/>
      <c r="AH567" s="148" t="str">
        <f t="shared" si="307"/>
        <v/>
      </c>
      <c r="AI567" s="47" t="str">
        <f t="shared" si="334"/>
        <v/>
      </c>
      <c r="AJ567" s="48" t="str">
        <f>IF(ISBLANK(AK567),"",VLOOKUP(AI567,OutputOsiris!$A$9:$A$1008,1,FALSE))</f>
        <v/>
      </c>
      <c r="AK567" s="112"/>
      <c r="AL567" s="78"/>
      <c r="AM567" s="148" t="str">
        <f t="shared" si="308"/>
        <v/>
      </c>
      <c r="AN567" s="47" t="str">
        <f t="shared" si="335"/>
        <v/>
      </c>
      <c r="AO567" s="48" t="str">
        <f>IF(ISBLANK(AP567),"",VLOOKUP(AN567,OutputOsiris!$A$9:$A$1008,1,FALSE))</f>
        <v/>
      </c>
      <c r="AP567" s="111"/>
      <c r="AQ567" s="78"/>
      <c r="AR567" s="148" t="str">
        <f t="shared" si="309"/>
        <v/>
      </c>
      <c r="AS567" s="47" t="str">
        <f t="shared" si="336"/>
        <v/>
      </c>
      <c r="AT567" s="48" t="str">
        <f>IF(ISBLANK(AU567),"",VLOOKUP(AS567,OutputOsiris!$A$9:$A$1008,1,FALSE))</f>
        <v/>
      </c>
      <c r="AU567" s="111"/>
      <c r="AV567" s="78"/>
      <c r="AW567" s="148" t="str">
        <f t="shared" si="310"/>
        <v/>
      </c>
      <c r="AX567" s="47" t="str">
        <f t="shared" si="337"/>
        <v/>
      </c>
      <c r="AY567" s="48" t="str">
        <f>IF(ISBLANK(AZ567),"",VLOOKUP(AX567,OutputOsiris!$A$9:$A$1008,1,FALSE))</f>
        <v/>
      </c>
      <c r="AZ567" s="111"/>
      <c r="BA567" s="78"/>
      <c r="BB567" s="148" t="str">
        <f t="shared" si="311"/>
        <v/>
      </c>
      <c r="BC567" s="47" t="str">
        <f t="shared" si="338"/>
        <v/>
      </c>
      <c r="BD567" s="48" t="str">
        <f>IF(ISBLANK(BE567),"",VLOOKUP(BC567,OutputOsiris!$A$9:$A$1008,1,FALSE))</f>
        <v/>
      </c>
      <c r="BE567" s="111"/>
      <c r="BF567" s="78"/>
      <c r="BG567" s="148" t="str">
        <f t="shared" si="312"/>
        <v/>
      </c>
      <c r="BH567" s="47" t="str">
        <f t="shared" si="339"/>
        <v/>
      </c>
      <c r="BI567" s="48" t="str">
        <f>IF(ISBLANK(BJ567),"",VLOOKUP(BH567,OutputOsiris!$A$9:$A$1008,1,FALSE))</f>
        <v/>
      </c>
      <c r="BJ567" s="111"/>
      <c r="BK567" s="78"/>
      <c r="BL567" s="148" t="str">
        <f t="shared" si="313"/>
        <v/>
      </c>
      <c r="BM567" s="47" t="str">
        <f t="shared" si="340"/>
        <v/>
      </c>
      <c r="BN567" s="48" t="str">
        <f>IF(ISBLANK(BO567),"",VLOOKUP(BM567,OutputOsiris!$A$9:$A$1008,1,FALSE))</f>
        <v/>
      </c>
      <c r="BO567" s="111"/>
      <c r="BP567" s="78"/>
      <c r="BQ567" s="148" t="str">
        <f t="shared" si="314"/>
        <v/>
      </c>
      <c r="BR567" s="47" t="str">
        <f t="shared" si="341"/>
        <v/>
      </c>
      <c r="BS567" s="48" t="str">
        <f>IF(ISBLANK(BT567),"",VLOOKUP(BR567,OutputOsiris!$A$9:$A$1008,1,FALSE))</f>
        <v/>
      </c>
      <c r="BT567" s="111"/>
      <c r="BU567" s="78"/>
      <c r="BV567" s="148" t="str">
        <f t="shared" si="315"/>
        <v/>
      </c>
      <c r="BW567" s="47" t="str">
        <f t="shared" si="342"/>
        <v/>
      </c>
      <c r="BX567" s="48" t="str">
        <f>IF(ISBLANK(BY567),"",VLOOKUP(BW567,OutputOsiris!$A$9:$A$1008,1,FALSE))</f>
        <v/>
      </c>
      <c r="BY567" s="111"/>
      <c r="BZ567" s="78"/>
      <c r="CA567" s="148" t="str">
        <f t="shared" si="316"/>
        <v/>
      </c>
    </row>
    <row r="568" spans="1:79" x14ac:dyDescent="0.2">
      <c r="A568" s="47" t="str">
        <f>IF($H$1="Score",IF(OutputOsiris!A568&lt;&gt;"9999999",OutputOsiris!A568,""),"")</f>
        <v/>
      </c>
      <c r="B568" s="76" t="str">
        <f t="shared" si="317"/>
        <v/>
      </c>
      <c r="C568" s="143" t="str">
        <f t="shared" si="318"/>
        <v/>
      </c>
      <c r="D568" s="47" t="str">
        <f>IF($H$1="Cijfer",IF(OutputOsiris!A568&lt;&gt;"9999999",OutputOsiris!A568,""),"")</f>
        <v/>
      </c>
      <c r="E568" s="76" t="str">
        <f t="shared" si="319"/>
        <v/>
      </c>
      <c r="F568" s="143" t="str">
        <f t="shared" si="320"/>
        <v/>
      </c>
      <c r="G568" s="47" t="str">
        <f>IF(ISBLANK(OutputOsiris!B568),"",OutputOsiris!B568)</f>
        <v/>
      </c>
      <c r="H568" s="47">
        <f>IF(AND($AG$7&gt;0,OutputOsiris!$A568&lt;&gt;"9999999"),VLOOKUP(OutputOsiris!A568,$AD$9:$AG$1008,4,FALSE),"")</f>
        <v>0</v>
      </c>
      <c r="I568" s="47">
        <f t="shared" si="321"/>
        <v>0</v>
      </c>
      <c r="J568" s="47">
        <f>IF(AND($AL$7&gt;0,OutputOsiris!$A568&lt;&gt;"9999999"),VLOOKUP(OutputOsiris!A568,$AI$9:$AL$1008,4,FALSE),"")</f>
        <v>0</v>
      </c>
      <c r="K568" s="47">
        <f t="shared" si="322"/>
        <v>0</v>
      </c>
      <c r="L568" s="47" t="str">
        <f>IF(AND($AQ$7&gt;0,OutputOsiris!$A568&lt;&gt;"9999999"),VLOOKUP(OutputOsiris!A568,$AN$9:$AQ$1008,4,FALSE),"")</f>
        <v/>
      </c>
      <c r="M568" s="47" t="str">
        <f t="shared" si="323"/>
        <v/>
      </c>
      <c r="N568" s="47" t="str">
        <f>IF(AND($AV$7&gt;0,OutputOsiris!$A568&lt;&gt;"9999999"),VLOOKUP(OutputOsiris!A568,$AS$9:$AV$1008,4,FALSE),"")</f>
        <v/>
      </c>
      <c r="O568" s="47" t="str">
        <f t="shared" si="324"/>
        <v/>
      </c>
      <c r="P568" s="47" t="str">
        <f>IF(AND($BA$7&gt;0,OutputOsiris!$A568&lt;&gt;"9999999"),VLOOKUP(OutputOsiris!A568,$AX$9:$BA$1008,4,FALSE),"")</f>
        <v/>
      </c>
      <c r="Q568" s="47" t="str">
        <f t="shared" si="325"/>
        <v/>
      </c>
      <c r="R568" s="47" t="str">
        <f>IF(AND($BF$7&gt;0,OutputOsiris!$A568&lt;&gt;"9999999"),VLOOKUP(OutputOsiris!A568,$BC$9:$BF$1008,4,FALSE),"")</f>
        <v/>
      </c>
      <c r="S568" s="47" t="str">
        <f t="shared" si="326"/>
        <v/>
      </c>
      <c r="T568" s="47" t="str">
        <f>IF(AND($BK$7&gt;0,OutputOsiris!$A568&lt;&gt;"9999999"),VLOOKUP(OutputOsiris!A568,$BH$9:$BK$1008,4,FALSE),"")</f>
        <v/>
      </c>
      <c r="U568" s="47" t="str">
        <f t="shared" si="327"/>
        <v/>
      </c>
      <c r="V568" s="47" t="str">
        <f>IF(AND($BP$7&gt;0,OutputOsiris!$A568&lt;&gt;"9999999"),VLOOKUP(OutputOsiris!A568,$BM$9:$BP$1008,4,FALSE),"")</f>
        <v/>
      </c>
      <c r="W568" s="47" t="str">
        <f t="shared" si="328"/>
        <v/>
      </c>
      <c r="X568" s="47" t="str">
        <f>IF(AND($BU$7&gt;0,OutputOsiris!$A568&lt;&gt;"9999999"),VLOOKUP(OutputOsiris!A568,$BR$9:$BU$1008,4,FALSE),"")</f>
        <v/>
      </c>
      <c r="Y568" s="47" t="str">
        <f t="shared" si="329"/>
        <v/>
      </c>
      <c r="Z568" s="47" t="str">
        <f>IF(AND($BZ$7&gt;0,OutputOsiris!$A568&lt;&gt;"9999999"),VLOOKUP(OutputOsiris!A568,$BW$9:$BZ$1008,4,FALSE),"")</f>
        <v/>
      </c>
      <c r="AA568" s="47" t="str">
        <f t="shared" si="330"/>
        <v/>
      </c>
      <c r="AB568" s="47">
        <f t="shared" si="331"/>
        <v>0</v>
      </c>
      <c r="AC568" s="47">
        <f t="shared" si="332"/>
        <v>0</v>
      </c>
      <c r="AD568" s="47" t="str">
        <f t="shared" si="333"/>
        <v/>
      </c>
      <c r="AE568" s="48" t="str">
        <f>IF(ISBLANK(AF568),"",VLOOKUP(AD568,OutputOsiris!$A$9:$A$1008,1,FALSE))</f>
        <v/>
      </c>
      <c r="AF568" s="111"/>
      <c r="AG568" s="78"/>
      <c r="AH568" s="148" t="str">
        <f t="shared" si="307"/>
        <v/>
      </c>
      <c r="AI568" s="47" t="str">
        <f t="shared" si="334"/>
        <v/>
      </c>
      <c r="AJ568" s="48" t="str">
        <f>IF(ISBLANK(AK568),"",VLOOKUP(AI568,OutputOsiris!$A$9:$A$1008,1,FALSE))</f>
        <v/>
      </c>
      <c r="AK568" s="112"/>
      <c r="AL568" s="78"/>
      <c r="AM568" s="148" t="str">
        <f t="shared" si="308"/>
        <v/>
      </c>
      <c r="AN568" s="47" t="str">
        <f t="shared" si="335"/>
        <v/>
      </c>
      <c r="AO568" s="48" t="str">
        <f>IF(ISBLANK(AP568),"",VLOOKUP(AN568,OutputOsiris!$A$9:$A$1008,1,FALSE))</f>
        <v/>
      </c>
      <c r="AP568" s="111"/>
      <c r="AQ568" s="78"/>
      <c r="AR568" s="148" t="str">
        <f t="shared" si="309"/>
        <v/>
      </c>
      <c r="AS568" s="47" t="str">
        <f t="shared" si="336"/>
        <v/>
      </c>
      <c r="AT568" s="48" t="str">
        <f>IF(ISBLANK(AU568),"",VLOOKUP(AS568,OutputOsiris!$A$9:$A$1008,1,FALSE))</f>
        <v/>
      </c>
      <c r="AU568" s="111"/>
      <c r="AV568" s="78"/>
      <c r="AW568" s="148" t="str">
        <f t="shared" si="310"/>
        <v/>
      </c>
      <c r="AX568" s="47" t="str">
        <f t="shared" si="337"/>
        <v/>
      </c>
      <c r="AY568" s="48" t="str">
        <f>IF(ISBLANK(AZ568),"",VLOOKUP(AX568,OutputOsiris!$A$9:$A$1008,1,FALSE))</f>
        <v/>
      </c>
      <c r="AZ568" s="111"/>
      <c r="BA568" s="78"/>
      <c r="BB568" s="148" t="str">
        <f t="shared" si="311"/>
        <v/>
      </c>
      <c r="BC568" s="47" t="str">
        <f t="shared" si="338"/>
        <v/>
      </c>
      <c r="BD568" s="48" t="str">
        <f>IF(ISBLANK(BE568),"",VLOOKUP(BC568,OutputOsiris!$A$9:$A$1008,1,FALSE))</f>
        <v/>
      </c>
      <c r="BE568" s="111"/>
      <c r="BF568" s="78"/>
      <c r="BG568" s="148" t="str">
        <f t="shared" si="312"/>
        <v/>
      </c>
      <c r="BH568" s="47" t="str">
        <f t="shared" si="339"/>
        <v/>
      </c>
      <c r="BI568" s="48" t="str">
        <f>IF(ISBLANK(BJ568),"",VLOOKUP(BH568,OutputOsiris!$A$9:$A$1008,1,FALSE))</f>
        <v/>
      </c>
      <c r="BJ568" s="111"/>
      <c r="BK568" s="78"/>
      <c r="BL568" s="148" t="str">
        <f t="shared" si="313"/>
        <v/>
      </c>
      <c r="BM568" s="47" t="str">
        <f t="shared" si="340"/>
        <v/>
      </c>
      <c r="BN568" s="48" t="str">
        <f>IF(ISBLANK(BO568),"",VLOOKUP(BM568,OutputOsiris!$A$9:$A$1008,1,FALSE))</f>
        <v/>
      </c>
      <c r="BO568" s="111"/>
      <c r="BP568" s="78"/>
      <c r="BQ568" s="148" t="str">
        <f t="shared" si="314"/>
        <v/>
      </c>
      <c r="BR568" s="47" t="str">
        <f t="shared" si="341"/>
        <v/>
      </c>
      <c r="BS568" s="48" t="str">
        <f>IF(ISBLANK(BT568),"",VLOOKUP(BR568,OutputOsiris!$A$9:$A$1008,1,FALSE))</f>
        <v/>
      </c>
      <c r="BT568" s="111"/>
      <c r="BU568" s="78"/>
      <c r="BV568" s="148" t="str">
        <f t="shared" si="315"/>
        <v/>
      </c>
      <c r="BW568" s="47" t="str">
        <f t="shared" si="342"/>
        <v/>
      </c>
      <c r="BX568" s="48" t="str">
        <f>IF(ISBLANK(BY568),"",VLOOKUP(BW568,OutputOsiris!$A$9:$A$1008,1,FALSE))</f>
        <v/>
      </c>
      <c r="BY568" s="111"/>
      <c r="BZ568" s="78"/>
      <c r="CA568" s="148" t="str">
        <f t="shared" si="316"/>
        <v/>
      </c>
    </row>
    <row r="569" spans="1:79" x14ac:dyDescent="0.2">
      <c r="A569" s="47" t="str">
        <f>IF($H$1="Score",IF(OutputOsiris!A569&lt;&gt;"9999999",OutputOsiris!A569,""),"")</f>
        <v/>
      </c>
      <c r="B569" s="76" t="str">
        <f t="shared" si="317"/>
        <v/>
      </c>
      <c r="C569" s="143" t="str">
        <f t="shared" si="318"/>
        <v/>
      </c>
      <c r="D569" s="47" t="str">
        <f>IF($H$1="Cijfer",IF(OutputOsiris!A569&lt;&gt;"9999999",OutputOsiris!A569,""),"")</f>
        <v/>
      </c>
      <c r="E569" s="76" t="str">
        <f t="shared" si="319"/>
        <v/>
      </c>
      <c r="F569" s="143" t="str">
        <f t="shared" si="320"/>
        <v/>
      </c>
      <c r="G569" s="47" t="str">
        <f>IF(ISBLANK(OutputOsiris!B569),"",OutputOsiris!B569)</f>
        <v/>
      </c>
      <c r="H569" s="47">
        <f>IF(AND($AG$7&gt;0,OutputOsiris!$A569&lt;&gt;"9999999"),VLOOKUP(OutputOsiris!A569,$AD$9:$AG$1008,4,FALSE),"")</f>
        <v>0</v>
      </c>
      <c r="I569" s="47">
        <f t="shared" si="321"/>
        <v>0</v>
      </c>
      <c r="J569" s="47">
        <f>IF(AND($AL$7&gt;0,OutputOsiris!$A569&lt;&gt;"9999999"),VLOOKUP(OutputOsiris!A569,$AI$9:$AL$1008,4,FALSE),"")</f>
        <v>0</v>
      </c>
      <c r="K569" s="47">
        <f t="shared" si="322"/>
        <v>0</v>
      </c>
      <c r="L569" s="47" t="str">
        <f>IF(AND($AQ$7&gt;0,OutputOsiris!$A569&lt;&gt;"9999999"),VLOOKUP(OutputOsiris!A569,$AN$9:$AQ$1008,4,FALSE),"")</f>
        <v/>
      </c>
      <c r="M569" s="47" t="str">
        <f t="shared" si="323"/>
        <v/>
      </c>
      <c r="N569" s="47" t="str">
        <f>IF(AND($AV$7&gt;0,OutputOsiris!$A569&lt;&gt;"9999999"),VLOOKUP(OutputOsiris!A569,$AS$9:$AV$1008,4,FALSE),"")</f>
        <v/>
      </c>
      <c r="O569" s="47" t="str">
        <f t="shared" si="324"/>
        <v/>
      </c>
      <c r="P569" s="47" t="str">
        <f>IF(AND($BA$7&gt;0,OutputOsiris!$A569&lt;&gt;"9999999"),VLOOKUP(OutputOsiris!A569,$AX$9:$BA$1008,4,FALSE),"")</f>
        <v/>
      </c>
      <c r="Q569" s="47" t="str">
        <f t="shared" si="325"/>
        <v/>
      </c>
      <c r="R569" s="47" t="str">
        <f>IF(AND($BF$7&gt;0,OutputOsiris!$A569&lt;&gt;"9999999"),VLOOKUP(OutputOsiris!A569,$BC$9:$BF$1008,4,FALSE),"")</f>
        <v/>
      </c>
      <c r="S569" s="47" t="str">
        <f t="shared" si="326"/>
        <v/>
      </c>
      <c r="T569" s="47" t="str">
        <f>IF(AND($BK$7&gt;0,OutputOsiris!$A569&lt;&gt;"9999999"),VLOOKUP(OutputOsiris!A569,$BH$9:$BK$1008,4,FALSE),"")</f>
        <v/>
      </c>
      <c r="U569" s="47" t="str">
        <f t="shared" si="327"/>
        <v/>
      </c>
      <c r="V569" s="47" t="str">
        <f>IF(AND($BP$7&gt;0,OutputOsiris!$A569&lt;&gt;"9999999"),VLOOKUP(OutputOsiris!A569,$BM$9:$BP$1008,4,FALSE),"")</f>
        <v/>
      </c>
      <c r="W569" s="47" t="str">
        <f t="shared" si="328"/>
        <v/>
      </c>
      <c r="X569" s="47" t="str">
        <f>IF(AND($BU$7&gt;0,OutputOsiris!$A569&lt;&gt;"9999999"),VLOOKUP(OutputOsiris!A569,$BR$9:$BU$1008,4,FALSE),"")</f>
        <v/>
      </c>
      <c r="Y569" s="47" t="str">
        <f t="shared" si="329"/>
        <v/>
      </c>
      <c r="Z569" s="47" t="str">
        <f>IF(AND($BZ$7&gt;0,OutputOsiris!$A569&lt;&gt;"9999999"),VLOOKUP(OutputOsiris!A569,$BW$9:$BZ$1008,4,FALSE),"")</f>
        <v/>
      </c>
      <c r="AA569" s="47" t="str">
        <f t="shared" si="330"/>
        <v/>
      </c>
      <c r="AB569" s="47">
        <f t="shared" si="331"/>
        <v>0</v>
      </c>
      <c r="AC569" s="47">
        <f t="shared" si="332"/>
        <v>0</v>
      </c>
      <c r="AD569" s="47" t="str">
        <f t="shared" si="333"/>
        <v/>
      </c>
      <c r="AE569" s="48" t="str">
        <f>IF(ISBLANK(AF569),"",VLOOKUP(AD569,OutputOsiris!$A$9:$A$1008,1,FALSE))</f>
        <v/>
      </c>
      <c r="AF569" s="111"/>
      <c r="AG569" s="78"/>
      <c r="AH569" s="148" t="str">
        <f t="shared" si="307"/>
        <v/>
      </c>
      <c r="AI569" s="47" t="str">
        <f t="shared" si="334"/>
        <v/>
      </c>
      <c r="AJ569" s="48" t="str">
        <f>IF(ISBLANK(AK569),"",VLOOKUP(AI569,OutputOsiris!$A$9:$A$1008,1,FALSE))</f>
        <v/>
      </c>
      <c r="AK569" s="112"/>
      <c r="AL569" s="78"/>
      <c r="AM569" s="148" t="str">
        <f t="shared" si="308"/>
        <v/>
      </c>
      <c r="AN569" s="47" t="str">
        <f t="shared" si="335"/>
        <v/>
      </c>
      <c r="AO569" s="48" t="str">
        <f>IF(ISBLANK(AP569),"",VLOOKUP(AN569,OutputOsiris!$A$9:$A$1008,1,FALSE))</f>
        <v/>
      </c>
      <c r="AP569" s="111"/>
      <c r="AQ569" s="78"/>
      <c r="AR569" s="148" t="str">
        <f t="shared" si="309"/>
        <v/>
      </c>
      <c r="AS569" s="47" t="str">
        <f t="shared" si="336"/>
        <v/>
      </c>
      <c r="AT569" s="48" t="str">
        <f>IF(ISBLANK(AU569),"",VLOOKUP(AS569,OutputOsiris!$A$9:$A$1008,1,FALSE))</f>
        <v/>
      </c>
      <c r="AU569" s="111"/>
      <c r="AV569" s="78"/>
      <c r="AW569" s="148" t="str">
        <f t="shared" si="310"/>
        <v/>
      </c>
      <c r="AX569" s="47" t="str">
        <f t="shared" si="337"/>
        <v/>
      </c>
      <c r="AY569" s="48" t="str">
        <f>IF(ISBLANK(AZ569),"",VLOOKUP(AX569,OutputOsiris!$A$9:$A$1008,1,FALSE))</f>
        <v/>
      </c>
      <c r="AZ569" s="111"/>
      <c r="BA569" s="78"/>
      <c r="BB569" s="148" t="str">
        <f t="shared" si="311"/>
        <v/>
      </c>
      <c r="BC569" s="47" t="str">
        <f t="shared" si="338"/>
        <v/>
      </c>
      <c r="BD569" s="48" t="str">
        <f>IF(ISBLANK(BE569),"",VLOOKUP(BC569,OutputOsiris!$A$9:$A$1008,1,FALSE))</f>
        <v/>
      </c>
      <c r="BE569" s="111"/>
      <c r="BF569" s="78"/>
      <c r="BG569" s="148" t="str">
        <f t="shared" si="312"/>
        <v/>
      </c>
      <c r="BH569" s="47" t="str">
        <f t="shared" si="339"/>
        <v/>
      </c>
      <c r="BI569" s="48" t="str">
        <f>IF(ISBLANK(BJ569),"",VLOOKUP(BH569,OutputOsiris!$A$9:$A$1008,1,FALSE))</f>
        <v/>
      </c>
      <c r="BJ569" s="111"/>
      <c r="BK569" s="78"/>
      <c r="BL569" s="148" t="str">
        <f t="shared" si="313"/>
        <v/>
      </c>
      <c r="BM569" s="47" t="str">
        <f t="shared" si="340"/>
        <v/>
      </c>
      <c r="BN569" s="48" t="str">
        <f>IF(ISBLANK(BO569),"",VLOOKUP(BM569,OutputOsiris!$A$9:$A$1008,1,FALSE))</f>
        <v/>
      </c>
      <c r="BO569" s="111"/>
      <c r="BP569" s="78"/>
      <c r="BQ569" s="148" t="str">
        <f t="shared" si="314"/>
        <v/>
      </c>
      <c r="BR569" s="47" t="str">
        <f t="shared" si="341"/>
        <v/>
      </c>
      <c r="BS569" s="48" t="str">
        <f>IF(ISBLANK(BT569),"",VLOOKUP(BR569,OutputOsiris!$A$9:$A$1008,1,FALSE))</f>
        <v/>
      </c>
      <c r="BT569" s="111"/>
      <c r="BU569" s="78"/>
      <c r="BV569" s="148" t="str">
        <f t="shared" si="315"/>
        <v/>
      </c>
      <c r="BW569" s="47" t="str">
        <f t="shared" si="342"/>
        <v/>
      </c>
      <c r="BX569" s="48" t="str">
        <f>IF(ISBLANK(BY569),"",VLOOKUP(BW569,OutputOsiris!$A$9:$A$1008,1,FALSE))</f>
        <v/>
      </c>
      <c r="BY569" s="111"/>
      <c r="BZ569" s="78"/>
      <c r="CA569" s="148" t="str">
        <f t="shared" si="316"/>
        <v/>
      </c>
    </row>
    <row r="570" spans="1:79" x14ac:dyDescent="0.2">
      <c r="A570" s="47" t="str">
        <f>IF($H$1="Score",IF(OutputOsiris!A570&lt;&gt;"9999999",OutputOsiris!A570,""),"")</f>
        <v/>
      </c>
      <c r="B570" s="76" t="str">
        <f t="shared" si="317"/>
        <v/>
      </c>
      <c r="C570" s="143" t="str">
        <f t="shared" si="318"/>
        <v/>
      </c>
      <c r="D570" s="47" t="str">
        <f>IF($H$1="Cijfer",IF(OutputOsiris!A570&lt;&gt;"9999999",OutputOsiris!A570,""),"")</f>
        <v/>
      </c>
      <c r="E570" s="76" t="str">
        <f t="shared" si="319"/>
        <v/>
      </c>
      <c r="F570" s="143" t="str">
        <f t="shared" si="320"/>
        <v/>
      </c>
      <c r="G570" s="47" t="str">
        <f>IF(ISBLANK(OutputOsiris!B570),"",OutputOsiris!B570)</f>
        <v/>
      </c>
      <c r="H570" s="47">
        <f>IF(AND($AG$7&gt;0,OutputOsiris!$A570&lt;&gt;"9999999"),VLOOKUP(OutputOsiris!A570,$AD$9:$AG$1008,4,FALSE),"")</f>
        <v>0</v>
      </c>
      <c r="I570" s="47">
        <f t="shared" si="321"/>
        <v>0</v>
      </c>
      <c r="J570" s="47">
        <f>IF(AND($AL$7&gt;0,OutputOsiris!$A570&lt;&gt;"9999999"),VLOOKUP(OutputOsiris!A570,$AI$9:$AL$1008,4,FALSE),"")</f>
        <v>0</v>
      </c>
      <c r="K570" s="47">
        <f t="shared" si="322"/>
        <v>0</v>
      </c>
      <c r="L570" s="47" t="str">
        <f>IF(AND($AQ$7&gt;0,OutputOsiris!$A570&lt;&gt;"9999999"),VLOOKUP(OutputOsiris!A570,$AN$9:$AQ$1008,4,FALSE),"")</f>
        <v/>
      </c>
      <c r="M570" s="47" t="str">
        <f t="shared" si="323"/>
        <v/>
      </c>
      <c r="N570" s="47" t="str">
        <f>IF(AND($AV$7&gt;0,OutputOsiris!$A570&lt;&gt;"9999999"),VLOOKUP(OutputOsiris!A570,$AS$9:$AV$1008,4,FALSE),"")</f>
        <v/>
      </c>
      <c r="O570" s="47" t="str">
        <f t="shared" si="324"/>
        <v/>
      </c>
      <c r="P570" s="47" t="str">
        <f>IF(AND($BA$7&gt;0,OutputOsiris!$A570&lt;&gt;"9999999"),VLOOKUP(OutputOsiris!A570,$AX$9:$BA$1008,4,FALSE),"")</f>
        <v/>
      </c>
      <c r="Q570" s="47" t="str">
        <f t="shared" si="325"/>
        <v/>
      </c>
      <c r="R570" s="47" t="str">
        <f>IF(AND($BF$7&gt;0,OutputOsiris!$A570&lt;&gt;"9999999"),VLOOKUP(OutputOsiris!A570,$BC$9:$BF$1008,4,FALSE),"")</f>
        <v/>
      </c>
      <c r="S570" s="47" t="str">
        <f t="shared" si="326"/>
        <v/>
      </c>
      <c r="T570" s="47" t="str">
        <f>IF(AND($BK$7&gt;0,OutputOsiris!$A570&lt;&gt;"9999999"),VLOOKUP(OutputOsiris!A570,$BH$9:$BK$1008,4,FALSE),"")</f>
        <v/>
      </c>
      <c r="U570" s="47" t="str">
        <f t="shared" si="327"/>
        <v/>
      </c>
      <c r="V570" s="47" t="str">
        <f>IF(AND($BP$7&gt;0,OutputOsiris!$A570&lt;&gt;"9999999"),VLOOKUP(OutputOsiris!A570,$BM$9:$BP$1008,4,FALSE),"")</f>
        <v/>
      </c>
      <c r="W570" s="47" t="str">
        <f t="shared" si="328"/>
        <v/>
      </c>
      <c r="X570" s="47" t="str">
        <f>IF(AND($BU$7&gt;0,OutputOsiris!$A570&lt;&gt;"9999999"),VLOOKUP(OutputOsiris!A570,$BR$9:$BU$1008,4,FALSE),"")</f>
        <v/>
      </c>
      <c r="Y570" s="47" t="str">
        <f t="shared" si="329"/>
        <v/>
      </c>
      <c r="Z570" s="47" t="str">
        <f>IF(AND($BZ$7&gt;0,OutputOsiris!$A570&lt;&gt;"9999999"),VLOOKUP(OutputOsiris!A570,$BW$9:$BZ$1008,4,FALSE),"")</f>
        <v/>
      </c>
      <c r="AA570" s="47" t="str">
        <f t="shared" si="330"/>
        <v/>
      </c>
      <c r="AB570" s="47">
        <f t="shared" si="331"/>
        <v>0</v>
      </c>
      <c r="AC570" s="47">
        <f t="shared" si="332"/>
        <v>0</v>
      </c>
      <c r="AD570" s="47" t="str">
        <f t="shared" si="333"/>
        <v/>
      </c>
      <c r="AE570" s="48" t="str">
        <f>IF(ISBLANK(AF570),"",VLOOKUP(AD570,OutputOsiris!$A$9:$A$1008,1,FALSE))</f>
        <v/>
      </c>
      <c r="AF570" s="111"/>
      <c r="AG570" s="78"/>
      <c r="AH570" s="148" t="str">
        <f t="shared" si="307"/>
        <v/>
      </c>
      <c r="AI570" s="47" t="str">
        <f t="shared" si="334"/>
        <v/>
      </c>
      <c r="AJ570" s="48" t="str">
        <f>IF(ISBLANK(AK570),"",VLOOKUP(AI570,OutputOsiris!$A$9:$A$1008,1,FALSE))</f>
        <v/>
      </c>
      <c r="AK570" s="112"/>
      <c r="AL570" s="78"/>
      <c r="AM570" s="148" t="str">
        <f t="shared" si="308"/>
        <v/>
      </c>
      <c r="AN570" s="47" t="str">
        <f t="shared" si="335"/>
        <v/>
      </c>
      <c r="AO570" s="48" t="str">
        <f>IF(ISBLANK(AP570),"",VLOOKUP(AN570,OutputOsiris!$A$9:$A$1008,1,FALSE))</f>
        <v/>
      </c>
      <c r="AP570" s="111"/>
      <c r="AQ570" s="78"/>
      <c r="AR570" s="148" t="str">
        <f t="shared" si="309"/>
        <v/>
      </c>
      <c r="AS570" s="47" t="str">
        <f t="shared" si="336"/>
        <v/>
      </c>
      <c r="AT570" s="48" t="str">
        <f>IF(ISBLANK(AU570),"",VLOOKUP(AS570,OutputOsiris!$A$9:$A$1008,1,FALSE))</f>
        <v/>
      </c>
      <c r="AU570" s="111"/>
      <c r="AV570" s="78"/>
      <c r="AW570" s="148" t="str">
        <f t="shared" si="310"/>
        <v/>
      </c>
      <c r="AX570" s="47" t="str">
        <f t="shared" si="337"/>
        <v/>
      </c>
      <c r="AY570" s="48" t="str">
        <f>IF(ISBLANK(AZ570),"",VLOOKUP(AX570,OutputOsiris!$A$9:$A$1008,1,FALSE))</f>
        <v/>
      </c>
      <c r="AZ570" s="111"/>
      <c r="BA570" s="78"/>
      <c r="BB570" s="148" t="str">
        <f t="shared" si="311"/>
        <v/>
      </c>
      <c r="BC570" s="47" t="str">
        <f t="shared" si="338"/>
        <v/>
      </c>
      <c r="BD570" s="48" t="str">
        <f>IF(ISBLANK(BE570),"",VLOOKUP(BC570,OutputOsiris!$A$9:$A$1008,1,FALSE))</f>
        <v/>
      </c>
      <c r="BE570" s="111"/>
      <c r="BF570" s="78"/>
      <c r="BG570" s="148" t="str">
        <f t="shared" si="312"/>
        <v/>
      </c>
      <c r="BH570" s="47" t="str">
        <f t="shared" si="339"/>
        <v/>
      </c>
      <c r="BI570" s="48" t="str">
        <f>IF(ISBLANK(BJ570),"",VLOOKUP(BH570,OutputOsiris!$A$9:$A$1008,1,FALSE))</f>
        <v/>
      </c>
      <c r="BJ570" s="111"/>
      <c r="BK570" s="78"/>
      <c r="BL570" s="148" t="str">
        <f t="shared" si="313"/>
        <v/>
      </c>
      <c r="BM570" s="47" t="str">
        <f t="shared" si="340"/>
        <v/>
      </c>
      <c r="BN570" s="48" t="str">
        <f>IF(ISBLANK(BO570),"",VLOOKUP(BM570,OutputOsiris!$A$9:$A$1008,1,FALSE))</f>
        <v/>
      </c>
      <c r="BO570" s="111"/>
      <c r="BP570" s="78"/>
      <c r="BQ570" s="148" t="str">
        <f t="shared" si="314"/>
        <v/>
      </c>
      <c r="BR570" s="47" t="str">
        <f t="shared" si="341"/>
        <v/>
      </c>
      <c r="BS570" s="48" t="str">
        <f>IF(ISBLANK(BT570),"",VLOOKUP(BR570,OutputOsiris!$A$9:$A$1008,1,FALSE))</f>
        <v/>
      </c>
      <c r="BT570" s="111"/>
      <c r="BU570" s="78"/>
      <c r="BV570" s="148" t="str">
        <f t="shared" si="315"/>
        <v/>
      </c>
      <c r="BW570" s="47" t="str">
        <f t="shared" si="342"/>
        <v/>
      </c>
      <c r="BX570" s="48" t="str">
        <f>IF(ISBLANK(BY570),"",VLOOKUP(BW570,OutputOsiris!$A$9:$A$1008,1,FALSE))</f>
        <v/>
      </c>
      <c r="BY570" s="111"/>
      <c r="BZ570" s="78"/>
      <c r="CA570" s="148" t="str">
        <f t="shared" si="316"/>
        <v/>
      </c>
    </row>
    <row r="571" spans="1:79" x14ac:dyDescent="0.2">
      <c r="A571" s="47" t="str">
        <f>IF($H$1="Score",IF(OutputOsiris!A571&lt;&gt;"9999999",OutputOsiris!A571,""),"")</f>
        <v/>
      </c>
      <c r="B571" s="76" t="str">
        <f t="shared" si="317"/>
        <v/>
      </c>
      <c r="C571" s="143" t="str">
        <f t="shared" si="318"/>
        <v/>
      </c>
      <c r="D571" s="47" t="str">
        <f>IF($H$1="Cijfer",IF(OutputOsiris!A571&lt;&gt;"9999999",OutputOsiris!A571,""),"")</f>
        <v/>
      </c>
      <c r="E571" s="76" t="str">
        <f t="shared" si="319"/>
        <v/>
      </c>
      <c r="F571" s="143" t="str">
        <f t="shared" si="320"/>
        <v/>
      </c>
      <c r="G571" s="47" t="str">
        <f>IF(ISBLANK(OutputOsiris!B571),"",OutputOsiris!B571)</f>
        <v/>
      </c>
      <c r="H571" s="47">
        <f>IF(AND($AG$7&gt;0,OutputOsiris!$A571&lt;&gt;"9999999"),VLOOKUP(OutputOsiris!A571,$AD$9:$AG$1008,4,FALSE),"")</f>
        <v>0</v>
      </c>
      <c r="I571" s="47">
        <f t="shared" si="321"/>
        <v>0</v>
      </c>
      <c r="J571" s="47">
        <f>IF(AND($AL$7&gt;0,OutputOsiris!$A571&lt;&gt;"9999999"),VLOOKUP(OutputOsiris!A571,$AI$9:$AL$1008,4,FALSE),"")</f>
        <v>0</v>
      </c>
      <c r="K571" s="47">
        <f t="shared" si="322"/>
        <v>0</v>
      </c>
      <c r="L571" s="47" t="str">
        <f>IF(AND($AQ$7&gt;0,OutputOsiris!$A571&lt;&gt;"9999999"),VLOOKUP(OutputOsiris!A571,$AN$9:$AQ$1008,4,FALSE),"")</f>
        <v/>
      </c>
      <c r="M571" s="47" t="str">
        <f t="shared" si="323"/>
        <v/>
      </c>
      <c r="N571" s="47" t="str">
        <f>IF(AND($AV$7&gt;0,OutputOsiris!$A571&lt;&gt;"9999999"),VLOOKUP(OutputOsiris!A571,$AS$9:$AV$1008,4,FALSE),"")</f>
        <v/>
      </c>
      <c r="O571" s="47" t="str">
        <f t="shared" si="324"/>
        <v/>
      </c>
      <c r="P571" s="47" t="str">
        <f>IF(AND($BA$7&gt;0,OutputOsiris!$A571&lt;&gt;"9999999"),VLOOKUP(OutputOsiris!A571,$AX$9:$BA$1008,4,FALSE),"")</f>
        <v/>
      </c>
      <c r="Q571" s="47" t="str">
        <f t="shared" si="325"/>
        <v/>
      </c>
      <c r="R571" s="47" t="str">
        <f>IF(AND($BF$7&gt;0,OutputOsiris!$A571&lt;&gt;"9999999"),VLOOKUP(OutputOsiris!A571,$BC$9:$BF$1008,4,FALSE),"")</f>
        <v/>
      </c>
      <c r="S571" s="47" t="str">
        <f t="shared" si="326"/>
        <v/>
      </c>
      <c r="T571" s="47" t="str">
        <f>IF(AND($BK$7&gt;0,OutputOsiris!$A571&lt;&gt;"9999999"),VLOOKUP(OutputOsiris!A571,$BH$9:$BK$1008,4,FALSE),"")</f>
        <v/>
      </c>
      <c r="U571" s="47" t="str">
        <f t="shared" si="327"/>
        <v/>
      </c>
      <c r="V571" s="47" t="str">
        <f>IF(AND($BP$7&gt;0,OutputOsiris!$A571&lt;&gt;"9999999"),VLOOKUP(OutputOsiris!A571,$BM$9:$BP$1008,4,FALSE),"")</f>
        <v/>
      </c>
      <c r="W571" s="47" t="str">
        <f t="shared" si="328"/>
        <v/>
      </c>
      <c r="X571" s="47" t="str">
        <f>IF(AND($BU$7&gt;0,OutputOsiris!$A571&lt;&gt;"9999999"),VLOOKUP(OutputOsiris!A571,$BR$9:$BU$1008,4,FALSE),"")</f>
        <v/>
      </c>
      <c r="Y571" s="47" t="str">
        <f t="shared" si="329"/>
        <v/>
      </c>
      <c r="Z571" s="47" t="str">
        <f>IF(AND($BZ$7&gt;0,OutputOsiris!$A571&lt;&gt;"9999999"),VLOOKUP(OutputOsiris!A571,$BW$9:$BZ$1008,4,FALSE),"")</f>
        <v/>
      </c>
      <c r="AA571" s="47" t="str">
        <f t="shared" si="330"/>
        <v/>
      </c>
      <c r="AB571" s="47">
        <f t="shared" si="331"/>
        <v>0</v>
      </c>
      <c r="AC571" s="47">
        <f t="shared" si="332"/>
        <v>0</v>
      </c>
      <c r="AD571" s="47" t="str">
        <f t="shared" si="333"/>
        <v/>
      </c>
      <c r="AE571" s="48" t="str">
        <f>IF(ISBLANK(AF571),"",VLOOKUP(AD571,OutputOsiris!$A$9:$A$1008,1,FALSE))</f>
        <v/>
      </c>
      <c r="AF571" s="111"/>
      <c r="AG571" s="78"/>
      <c r="AH571" s="148" t="str">
        <f t="shared" si="307"/>
        <v/>
      </c>
      <c r="AI571" s="47" t="str">
        <f t="shared" si="334"/>
        <v/>
      </c>
      <c r="AJ571" s="48" t="str">
        <f>IF(ISBLANK(AK571),"",VLOOKUP(AI571,OutputOsiris!$A$9:$A$1008,1,FALSE))</f>
        <v/>
      </c>
      <c r="AK571" s="112"/>
      <c r="AL571" s="78"/>
      <c r="AM571" s="148" t="str">
        <f t="shared" si="308"/>
        <v/>
      </c>
      <c r="AN571" s="47" t="str">
        <f t="shared" si="335"/>
        <v/>
      </c>
      <c r="AO571" s="48" t="str">
        <f>IF(ISBLANK(AP571),"",VLOOKUP(AN571,OutputOsiris!$A$9:$A$1008,1,FALSE))</f>
        <v/>
      </c>
      <c r="AP571" s="111"/>
      <c r="AQ571" s="78"/>
      <c r="AR571" s="148" t="str">
        <f t="shared" si="309"/>
        <v/>
      </c>
      <c r="AS571" s="47" t="str">
        <f t="shared" si="336"/>
        <v/>
      </c>
      <c r="AT571" s="48" t="str">
        <f>IF(ISBLANK(AU571),"",VLOOKUP(AS571,OutputOsiris!$A$9:$A$1008,1,FALSE))</f>
        <v/>
      </c>
      <c r="AU571" s="111"/>
      <c r="AV571" s="78"/>
      <c r="AW571" s="148" t="str">
        <f t="shared" si="310"/>
        <v/>
      </c>
      <c r="AX571" s="47" t="str">
        <f t="shared" si="337"/>
        <v/>
      </c>
      <c r="AY571" s="48" t="str">
        <f>IF(ISBLANK(AZ571),"",VLOOKUP(AX571,OutputOsiris!$A$9:$A$1008,1,FALSE))</f>
        <v/>
      </c>
      <c r="AZ571" s="111"/>
      <c r="BA571" s="78"/>
      <c r="BB571" s="148" t="str">
        <f t="shared" si="311"/>
        <v/>
      </c>
      <c r="BC571" s="47" t="str">
        <f t="shared" si="338"/>
        <v/>
      </c>
      <c r="BD571" s="48" t="str">
        <f>IF(ISBLANK(BE571),"",VLOOKUP(BC571,OutputOsiris!$A$9:$A$1008,1,FALSE))</f>
        <v/>
      </c>
      <c r="BE571" s="111"/>
      <c r="BF571" s="78"/>
      <c r="BG571" s="148" t="str">
        <f t="shared" si="312"/>
        <v/>
      </c>
      <c r="BH571" s="47" t="str">
        <f t="shared" si="339"/>
        <v/>
      </c>
      <c r="BI571" s="48" t="str">
        <f>IF(ISBLANK(BJ571),"",VLOOKUP(BH571,OutputOsiris!$A$9:$A$1008,1,FALSE))</f>
        <v/>
      </c>
      <c r="BJ571" s="111"/>
      <c r="BK571" s="78"/>
      <c r="BL571" s="148" t="str">
        <f t="shared" si="313"/>
        <v/>
      </c>
      <c r="BM571" s="47" t="str">
        <f t="shared" si="340"/>
        <v/>
      </c>
      <c r="BN571" s="48" t="str">
        <f>IF(ISBLANK(BO571),"",VLOOKUP(BM571,OutputOsiris!$A$9:$A$1008,1,FALSE))</f>
        <v/>
      </c>
      <c r="BO571" s="111"/>
      <c r="BP571" s="78"/>
      <c r="BQ571" s="148" t="str">
        <f t="shared" si="314"/>
        <v/>
      </c>
      <c r="BR571" s="47" t="str">
        <f t="shared" si="341"/>
        <v/>
      </c>
      <c r="BS571" s="48" t="str">
        <f>IF(ISBLANK(BT571),"",VLOOKUP(BR571,OutputOsiris!$A$9:$A$1008,1,FALSE))</f>
        <v/>
      </c>
      <c r="BT571" s="111"/>
      <c r="BU571" s="78"/>
      <c r="BV571" s="148" t="str">
        <f t="shared" si="315"/>
        <v/>
      </c>
      <c r="BW571" s="47" t="str">
        <f t="shared" si="342"/>
        <v/>
      </c>
      <c r="BX571" s="48" t="str">
        <f>IF(ISBLANK(BY571),"",VLOOKUP(BW571,OutputOsiris!$A$9:$A$1008,1,FALSE))</f>
        <v/>
      </c>
      <c r="BY571" s="111"/>
      <c r="BZ571" s="78"/>
      <c r="CA571" s="148" t="str">
        <f t="shared" si="316"/>
        <v/>
      </c>
    </row>
    <row r="572" spans="1:79" x14ac:dyDescent="0.2">
      <c r="A572" s="47" t="str">
        <f>IF($H$1="Score",IF(OutputOsiris!A572&lt;&gt;"9999999",OutputOsiris!A572,""),"")</f>
        <v/>
      </c>
      <c r="B572" s="76" t="str">
        <f t="shared" si="317"/>
        <v/>
      </c>
      <c r="C572" s="143" t="str">
        <f t="shared" si="318"/>
        <v/>
      </c>
      <c r="D572" s="47" t="str">
        <f>IF($H$1="Cijfer",IF(OutputOsiris!A572&lt;&gt;"9999999",OutputOsiris!A572,""),"")</f>
        <v/>
      </c>
      <c r="E572" s="76" t="str">
        <f t="shared" si="319"/>
        <v/>
      </c>
      <c r="F572" s="143" t="str">
        <f t="shared" si="320"/>
        <v/>
      </c>
      <c r="G572" s="47" t="str">
        <f>IF(ISBLANK(OutputOsiris!B572),"",OutputOsiris!B572)</f>
        <v/>
      </c>
      <c r="H572" s="47">
        <f>IF(AND($AG$7&gt;0,OutputOsiris!$A572&lt;&gt;"9999999"),VLOOKUP(OutputOsiris!A572,$AD$9:$AG$1008,4,FALSE),"")</f>
        <v>0</v>
      </c>
      <c r="I572" s="47">
        <f t="shared" si="321"/>
        <v>0</v>
      </c>
      <c r="J572" s="47">
        <f>IF(AND($AL$7&gt;0,OutputOsiris!$A572&lt;&gt;"9999999"),VLOOKUP(OutputOsiris!A572,$AI$9:$AL$1008,4,FALSE),"")</f>
        <v>0</v>
      </c>
      <c r="K572" s="47">
        <f t="shared" si="322"/>
        <v>0</v>
      </c>
      <c r="L572" s="47" t="str">
        <f>IF(AND($AQ$7&gt;0,OutputOsiris!$A572&lt;&gt;"9999999"),VLOOKUP(OutputOsiris!A572,$AN$9:$AQ$1008,4,FALSE),"")</f>
        <v/>
      </c>
      <c r="M572" s="47" t="str">
        <f t="shared" si="323"/>
        <v/>
      </c>
      <c r="N572" s="47" t="str">
        <f>IF(AND($AV$7&gt;0,OutputOsiris!$A572&lt;&gt;"9999999"),VLOOKUP(OutputOsiris!A572,$AS$9:$AV$1008,4,FALSE),"")</f>
        <v/>
      </c>
      <c r="O572" s="47" t="str">
        <f t="shared" si="324"/>
        <v/>
      </c>
      <c r="P572" s="47" t="str">
        <f>IF(AND($BA$7&gt;0,OutputOsiris!$A572&lt;&gt;"9999999"),VLOOKUP(OutputOsiris!A572,$AX$9:$BA$1008,4,FALSE),"")</f>
        <v/>
      </c>
      <c r="Q572" s="47" t="str">
        <f t="shared" si="325"/>
        <v/>
      </c>
      <c r="R572" s="47" t="str">
        <f>IF(AND($BF$7&gt;0,OutputOsiris!$A572&lt;&gt;"9999999"),VLOOKUP(OutputOsiris!A572,$BC$9:$BF$1008,4,FALSE),"")</f>
        <v/>
      </c>
      <c r="S572" s="47" t="str">
        <f t="shared" si="326"/>
        <v/>
      </c>
      <c r="T572" s="47" t="str">
        <f>IF(AND($BK$7&gt;0,OutputOsiris!$A572&lt;&gt;"9999999"),VLOOKUP(OutputOsiris!A572,$BH$9:$BK$1008,4,FALSE),"")</f>
        <v/>
      </c>
      <c r="U572" s="47" t="str">
        <f t="shared" si="327"/>
        <v/>
      </c>
      <c r="V572" s="47" t="str">
        <f>IF(AND($BP$7&gt;0,OutputOsiris!$A572&lt;&gt;"9999999"),VLOOKUP(OutputOsiris!A572,$BM$9:$BP$1008,4,FALSE),"")</f>
        <v/>
      </c>
      <c r="W572" s="47" t="str">
        <f t="shared" si="328"/>
        <v/>
      </c>
      <c r="X572" s="47" t="str">
        <f>IF(AND($BU$7&gt;0,OutputOsiris!$A572&lt;&gt;"9999999"),VLOOKUP(OutputOsiris!A572,$BR$9:$BU$1008,4,FALSE),"")</f>
        <v/>
      </c>
      <c r="Y572" s="47" t="str">
        <f t="shared" si="329"/>
        <v/>
      </c>
      <c r="Z572" s="47" t="str">
        <f>IF(AND($BZ$7&gt;0,OutputOsiris!$A572&lt;&gt;"9999999"),VLOOKUP(OutputOsiris!A572,$BW$9:$BZ$1008,4,FALSE),"")</f>
        <v/>
      </c>
      <c r="AA572" s="47" t="str">
        <f t="shared" si="330"/>
        <v/>
      </c>
      <c r="AB572" s="47">
        <f t="shared" si="331"/>
        <v>0</v>
      </c>
      <c r="AC572" s="47">
        <f t="shared" si="332"/>
        <v>0</v>
      </c>
      <c r="AD572" s="47" t="str">
        <f t="shared" si="333"/>
        <v/>
      </c>
      <c r="AE572" s="48" t="str">
        <f>IF(ISBLANK(AF572),"",VLOOKUP(AD572,OutputOsiris!$A$9:$A$1008,1,FALSE))</f>
        <v/>
      </c>
      <c r="AF572" s="111"/>
      <c r="AG572" s="78"/>
      <c r="AH572" s="148" t="str">
        <f t="shared" si="307"/>
        <v/>
      </c>
      <c r="AI572" s="47" t="str">
        <f t="shared" si="334"/>
        <v/>
      </c>
      <c r="AJ572" s="48" t="str">
        <f>IF(ISBLANK(AK572),"",VLOOKUP(AI572,OutputOsiris!$A$9:$A$1008,1,FALSE))</f>
        <v/>
      </c>
      <c r="AK572" s="112"/>
      <c r="AL572" s="78"/>
      <c r="AM572" s="148" t="str">
        <f t="shared" si="308"/>
        <v/>
      </c>
      <c r="AN572" s="47" t="str">
        <f t="shared" si="335"/>
        <v/>
      </c>
      <c r="AO572" s="48" t="str">
        <f>IF(ISBLANK(AP572),"",VLOOKUP(AN572,OutputOsiris!$A$9:$A$1008,1,FALSE))</f>
        <v/>
      </c>
      <c r="AP572" s="111"/>
      <c r="AQ572" s="78"/>
      <c r="AR572" s="148" t="str">
        <f t="shared" si="309"/>
        <v/>
      </c>
      <c r="AS572" s="47" t="str">
        <f t="shared" si="336"/>
        <v/>
      </c>
      <c r="AT572" s="48" t="str">
        <f>IF(ISBLANK(AU572),"",VLOOKUP(AS572,OutputOsiris!$A$9:$A$1008,1,FALSE))</f>
        <v/>
      </c>
      <c r="AU572" s="111"/>
      <c r="AV572" s="78"/>
      <c r="AW572" s="148" t="str">
        <f t="shared" si="310"/>
        <v/>
      </c>
      <c r="AX572" s="47" t="str">
        <f t="shared" si="337"/>
        <v/>
      </c>
      <c r="AY572" s="48" t="str">
        <f>IF(ISBLANK(AZ572),"",VLOOKUP(AX572,OutputOsiris!$A$9:$A$1008,1,FALSE))</f>
        <v/>
      </c>
      <c r="AZ572" s="111"/>
      <c r="BA572" s="78"/>
      <c r="BB572" s="148" t="str">
        <f t="shared" si="311"/>
        <v/>
      </c>
      <c r="BC572" s="47" t="str">
        <f t="shared" si="338"/>
        <v/>
      </c>
      <c r="BD572" s="48" t="str">
        <f>IF(ISBLANK(BE572),"",VLOOKUP(BC572,OutputOsiris!$A$9:$A$1008,1,FALSE))</f>
        <v/>
      </c>
      <c r="BE572" s="111"/>
      <c r="BF572" s="78"/>
      <c r="BG572" s="148" t="str">
        <f t="shared" si="312"/>
        <v/>
      </c>
      <c r="BH572" s="47" t="str">
        <f t="shared" si="339"/>
        <v/>
      </c>
      <c r="BI572" s="48" t="str">
        <f>IF(ISBLANK(BJ572),"",VLOOKUP(BH572,OutputOsiris!$A$9:$A$1008,1,FALSE))</f>
        <v/>
      </c>
      <c r="BJ572" s="111"/>
      <c r="BK572" s="78"/>
      <c r="BL572" s="148" t="str">
        <f t="shared" si="313"/>
        <v/>
      </c>
      <c r="BM572" s="47" t="str">
        <f t="shared" si="340"/>
        <v/>
      </c>
      <c r="BN572" s="48" t="str">
        <f>IF(ISBLANK(BO572),"",VLOOKUP(BM572,OutputOsiris!$A$9:$A$1008,1,FALSE))</f>
        <v/>
      </c>
      <c r="BO572" s="111"/>
      <c r="BP572" s="78"/>
      <c r="BQ572" s="148" t="str">
        <f t="shared" si="314"/>
        <v/>
      </c>
      <c r="BR572" s="47" t="str">
        <f t="shared" si="341"/>
        <v/>
      </c>
      <c r="BS572" s="48" t="str">
        <f>IF(ISBLANK(BT572),"",VLOOKUP(BR572,OutputOsiris!$A$9:$A$1008,1,FALSE))</f>
        <v/>
      </c>
      <c r="BT572" s="111"/>
      <c r="BU572" s="78"/>
      <c r="BV572" s="148" t="str">
        <f t="shared" si="315"/>
        <v/>
      </c>
      <c r="BW572" s="47" t="str">
        <f t="shared" si="342"/>
        <v/>
      </c>
      <c r="BX572" s="48" t="str">
        <f>IF(ISBLANK(BY572),"",VLOOKUP(BW572,OutputOsiris!$A$9:$A$1008,1,FALSE))</f>
        <v/>
      </c>
      <c r="BY572" s="111"/>
      <c r="BZ572" s="78"/>
      <c r="CA572" s="148" t="str">
        <f t="shared" si="316"/>
        <v/>
      </c>
    </row>
    <row r="573" spans="1:79" x14ac:dyDescent="0.2">
      <c r="A573" s="47" t="str">
        <f>IF($H$1="Score",IF(OutputOsiris!A573&lt;&gt;"9999999",OutputOsiris!A573,""),"")</f>
        <v/>
      </c>
      <c r="B573" s="76" t="str">
        <f t="shared" si="317"/>
        <v/>
      </c>
      <c r="C573" s="143" t="str">
        <f t="shared" si="318"/>
        <v/>
      </c>
      <c r="D573" s="47" t="str">
        <f>IF($H$1="Cijfer",IF(OutputOsiris!A573&lt;&gt;"9999999",OutputOsiris!A573,""),"")</f>
        <v/>
      </c>
      <c r="E573" s="76" t="str">
        <f t="shared" si="319"/>
        <v/>
      </c>
      <c r="F573" s="143" t="str">
        <f t="shared" si="320"/>
        <v/>
      </c>
      <c r="G573" s="47" t="str">
        <f>IF(ISBLANK(OutputOsiris!B573),"",OutputOsiris!B573)</f>
        <v/>
      </c>
      <c r="H573" s="47">
        <f>IF(AND($AG$7&gt;0,OutputOsiris!$A573&lt;&gt;"9999999"),VLOOKUP(OutputOsiris!A573,$AD$9:$AG$1008,4,FALSE),"")</f>
        <v>0</v>
      </c>
      <c r="I573" s="47">
        <f t="shared" si="321"/>
        <v>0</v>
      </c>
      <c r="J573" s="47">
        <f>IF(AND($AL$7&gt;0,OutputOsiris!$A573&lt;&gt;"9999999"),VLOOKUP(OutputOsiris!A573,$AI$9:$AL$1008,4,FALSE),"")</f>
        <v>0</v>
      </c>
      <c r="K573" s="47">
        <f t="shared" si="322"/>
        <v>0</v>
      </c>
      <c r="L573" s="47" t="str">
        <f>IF(AND($AQ$7&gt;0,OutputOsiris!$A573&lt;&gt;"9999999"),VLOOKUP(OutputOsiris!A573,$AN$9:$AQ$1008,4,FALSE),"")</f>
        <v/>
      </c>
      <c r="M573" s="47" t="str">
        <f t="shared" si="323"/>
        <v/>
      </c>
      <c r="N573" s="47" t="str">
        <f>IF(AND($AV$7&gt;0,OutputOsiris!$A573&lt;&gt;"9999999"),VLOOKUP(OutputOsiris!A573,$AS$9:$AV$1008,4,FALSE),"")</f>
        <v/>
      </c>
      <c r="O573" s="47" t="str">
        <f t="shared" si="324"/>
        <v/>
      </c>
      <c r="P573" s="47" t="str">
        <f>IF(AND($BA$7&gt;0,OutputOsiris!$A573&lt;&gt;"9999999"),VLOOKUP(OutputOsiris!A573,$AX$9:$BA$1008,4,FALSE),"")</f>
        <v/>
      </c>
      <c r="Q573" s="47" t="str">
        <f t="shared" si="325"/>
        <v/>
      </c>
      <c r="R573" s="47" t="str">
        <f>IF(AND($BF$7&gt;0,OutputOsiris!$A573&lt;&gt;"9999999"),VLOOKUP(OutputOsiris!A573,$BC$9:$BF$1008,4,FALSE),"")</f>
        <v/>
      </c>
      <c r="S573" s="47" t="str">
        <f t="shared" si="326"/>
        <v/>
      </c>
      <c r="T573" s="47" t="str">
        <f>IF(AND($BK$7&gt;0,OutputOsiris!$A573&lt;&gt;"9999999"),VLOOKUP(OutputOsiris!A573,$BH$9:$BK$1008,4,FALSE),"")</f>
        <v/>
      </c>
      <c r="U573" s="47" t="str">
        <f t="shared" si="327"/>
        <v/>
      </c>
      <c r="V573" s="47" t="str">
        <f>IF(AND($BP$7&gt;0,OutputOsiris!$A573&lt;&gt;"9999999"),VLOOKUP(OutputOsiris!A573,$BM$9:$BP$1008,4,FALSE),"")</f>
        <v/>
      </c>
      <c r="W573" s="47" t="str">
        <f t="shared" si="328"/>
        <v/>
      </c>
      <c r="X573" s="47" t="str">
        <f>IF(AND($BU$7&gt;0,OutputOsiris!$A573&lt;&gt;"9999999"),VLOOKUP(OutputOsiris!A573,$BR$9:$BU$1008,4,FALSE),"")</f>
        <v/>
      </c>
      <c r="Y573" s="47" t="str">
        <f t="shared" si="329"/>
        <v/>
      </c>
      <c r="Z573" s="47" t="str">
        <f>IF(AND($BZ$7&gt;0,OutputOsiris!$A573&lt;&gt;"9999999"),VLOOKUP(OutputOsiris!A573,$BW$9:$BZ$1008,4,FALSE),"")</f>
        <v/>
      </c>
      <c r="AA573" s="47" t="str">
        <f t="shared" si="330"/>
        <v/>
      </c>
      <c r="AB573" s="47">
        <f t="shared" si="331"/>
        <v>0</v>
      </c>
      <c r="AC573" s="47">
        <f t="shared" si="332"/>
        <v>0</v>
      </c>
      <c r="AD573" s="47" t="str">
        <f t="shared" si="333"/>
        <v/>
      </c>
      <c r="AE573" s="48" t="str">
        <f>IF(ISBLANK(AF573),"",VLOOKUP(AD573,OutputOsiris!$A$9:$A$1008,1,FALSE))</f>
        <v/>
      </c>
      <c r="AF573" s="111"/>
      <c r="AG573" s="78"/>
      <c r="AH573" s="148" t="str">
        <f t="shared" si="307"/>
        <v/>
      </c>
      <c r="AI573" s="47" t="str">
        <f t="shared" si="334"/>
        <v/>
      </c>
      <c r="AJ573" s="48" t="str">
        <f>IF(ISBLANK(AK573),"",VLOOKUP(AI573,OutputOsiris!$A$9:$A$1008,1,FALSE))</f>
        <v/>
      </c>
      <c r="AK573" s="112"/>
      <c r="AL573" s="78"/>
      <c r="AM573" s="148" t="str">
        <f t="shared" si="308"/>
        <v/>
      </c>
      <c r="AN573" s="47" t="str">
        <f t="shared" si="335"/>
        <v/>
      </c>
      <c r="AO573" s="48" t="str">
        <f>IF(ISBLANK(AP573),"",VLOOKUP(AN573,OutputOsiris!$A$9:$A$1008,1,FALSE))</f>
        <v/>
      </c>
      <c r="AP573" s="111"/>
      <c r="AQ573" s="78"/>
      <c r="AR573" s="148" t="str">
        <f t="shared" si="309"/>
        <v/>
      </c>
      <c r="AS573" s="47" t="str">
        <f t="shared" si="336"/>
        <v/>
      </c>
      <c r="AT573" s="48" t="str">
        <f>IF(ISBLANK(AU573),"",VLOOKUP(AS573,OutputOsiris!$A$9:$A$1008,1,FALSE))</f>
        <v/>
      </c>
      <c r="AU573" s="111"/>
      <c r="AV573" s="78"/>
      <c r="AW573" s="148" t="str">
        <f t="shared" si="310"/>
        <v/>
      </c>
      <c r="AX573" s="47" t="str">
        <f t="shared" si="337"/>
        <v/>
      </c>
      <c r="AY573" s="48" t="str">
        <f>IF(ISBLANK(AZ573),"",VLOOKUP(AX573,OutputOsiris!$A$9:$A$1008,1,FALSE))</f>
        <v/>
      </c>
      <c r="AZ573" s="111"/>
      <c r="BA573" s="78"/>
      <c r="BB573" s="148" t="str">
        <f t="shared" si="311"/>
        <v/>
      </c>
      <c r="BC573" s="47" t="str">
        <f t="shared" si="338"/>
        <v/>
      </c>
      <c r="BD573" s="48" t="str">
        <f>IF(ISBLANK(BE573),"",VLOOKUP(BC573,OutputOsiris!$A$9:$A$1008,1,FALSE))</f>
        <v/>
      </c>
      <c r="BE573" s="111"/>
      <c r="BF573" s="78"/>
      <c r="BG573" s="148" t="str">
        <f t="shared" si="312"/>
        <v/>
      </c>
      <c r="BH573" s="47" t="str">
        <f t="shared" si="339"/>
        <v/>
      </c>
      <c r="BI573" s="48" t="str">
        <f>IF(ISBLANK(BJ573),"",VLOOKUP(BH573,OutputOsiris!$A$9:$A$1008,1,FALSE))</f>
        <v/>
      </c>
      <c r="BJ573" s="111"/>
      <c r="BK573" s="78"/>
      <c r="BL573" s="148" t="str">
        <f t="shared" si="313"/>
        <v/>
      </c>
      <c r="BM573" s="47" t="str">
        <f t="shared" si="340"/>
        <v/>
      </c>
      <c r="BN573" s="48" t="str">
        <f>IF(ISBLANK(BO573),"",VLOOKUP(BM573,OutputOsiris!$A$9:$A$1008,1,FALSE))</f>
        <v/>
      </c>
      <c r="BO573" s="111"/>
      <c r="BP573" s="78"/>
      <c r="BQ573" s="148" t="str">
        <f t="shared" si="314"/>
        <v/>
      </c>
      <c r="BR573" s="47" t="str">
        <f t="shared" si="341"/>
        <v/>
      </c>
      <c r="BS573" s="48" t="str">
        <f>IF(ISBLANK(BT573),"",VLOOKUP(BR573,OutputOsiris!$A$9:$A$1008,1,FALSE))</f>
        <v/>
      </c>
      <c r="BT573" s="111"/>
      <c r="BU573" s="78"/>
      <c r="BV573" s="148" t="str">
        <f t="shared" si="315"/>
        <v/>
      </c>
      <c r="BW573" s="47" t="str">
        <f t="shared" si="342"/>
        <v/>
      </c>
      <c r="BX573" s="48" t="str">
        <f>IF(ISBLANK(BY573),"",VLOOKUP(BW573,OutputOsiris!$A$9:$A$1008,1,FALSE))</f>
        <v/>
      </c>
      <c r="BY573" s="111"/>
      <c r="BZ573" s="78"/>
      <c r="CA573" s="148" t="str">
        <f t="shared" si="316"/>
        <v/>
      </c>
    </row>
    <row r="574" spans="1:79" x14ac:dyDescent="0.2">
      <c r="A574" s="47" t="str">
        <f>IF($H$1="Score",IF(OutputOsiris!A574&lt;&gt;"9999999",OutputOsiris!A574,""),"")</f>
        <v/>
      </c>
      <c r="B574" s="76" t="str">
        <f t="shared" si="317"/>
        <v/>
      </c>
      <c r="C574" s="143" t="str">
        <f t="shared" si="318"/>
        <v/>
      </c>
      <c r="D574" s="47" t="str">
        <f>IF($H$1="Cijfer",IF(OutputOsiris!A574&lt;&gt;"9999999",OutputOsiris!A574,""),"")</f>
        <v/>
      </c>
      <c r="E574" s="76" t="str">
        <f t="shared" si="319"/>
        <v/>
      </c>
      <c r="F574" s="143" t="str">
        <f t="shared" si="320"/>
        <v/>
      </c>
      <c r="G574" s="47" t="str">
        <f>IF(ISBLANK(OutputOsiris!B574),"",OutputOsiris!B574)</f>
        <v/>
      </c>
      <c r="H574" s="47">
        <f>IF(AND($AG$7&gt;0,OutputOsiris!$A574&lt;&gt;"9999999"),VLOOKUP(OutputOsiris!A574,$AD$9:$AG$1008,4,FALSE),"")</f>
        <v>0</v>
      </c>
      <c r="I574" s="47">
        <f t="shared" si="321"/>
        <v>0</v>
      </c>
      <c r="J574" s="47">
        <f>IF(AND($AL$7&gt;0,OutputOsiris!$A574&lt;&gt;"9999999"),VLOOKUP(OutputOsiris!A574,$AI$9:$AL$1008,4,FALSE),"")</f>
        <v>0</v>
      </c>
      <c r="K574" s="47">
        <f t="shared" si="322"/>
        <v>0</v>
      </c>
      <c r="L574" s="47" t="str">
        <f>IF(AND($AQ$7&gt;0,OutputOsiris!$A574&lt;&gt;"9999999"),VLOOKUP(OutputOsiris!A574,$AN$9:$AQ$1008,4,FALSE),"")</f>
        <v/>
      </c>
      <c r="M574" s="47" t="str">
        <f t="shared" si="323"/>
        <v/>
      </c>
      <c r="N574" s="47" t="str">
        <f>IF(AND($AV$7&gt;0,OutputOsiris!$A574&lt;&gt;"9999999"),VLOOKUP(OutputOsiris!A574,$AS$9:$AV$1008,4,FALSE),"")</f>
        <v/>
      </c>
      <c r="O574" s="47" t="str">
        <f t="shared" si="324"/>
        <v/>
      </c>
      <c r="P574" s="47" t="str">
        <f>IF(AND($BA$7&gt;0,OutputOsiris!$A574&lt;&gt;"9999999"),VLOOKUP(OutputOsiris!A574,$AX$9:$BA$1008,4,FALSE),"")</f>
        <v/>
      </c>
      <c r="Q574" s="47" t="str">
        <f t="shared" si="325"/>
        <v/>
      </c>
      <c r="R574" s="47" t="str">
        <f>IF(AND($BF$7&gt;0,OutputOsiris!$A574&lt;&gt;"9999999"),VLOOKUP(OutputOsiris!A574,$BC$9:$BF$1008,4,FALSE),"")</f>
        <v/>
      </c>
      <c r="S574" s="47" t="str">
        <f t="shared" si="326"/>
        <v/>
      </c>
      <c r="T574" s="47" t="str">
        <f>IF(AND($BK$7&gt;0,OutputOsiris!$A574&lt;&gt;"9999999"),VLOOKUP(OutputOsiris!A574,$BH$9:$BK$1008,4,FALSE),"")</f>
        <v/>
      </c>
      <c r="U574" s="47" t="str">
        <f t="shared" si="327"/>
        <v/>
      </c>
      <c r="V574" s="47" t="str">
        <f>IF(AND($BP$7&gt;0,OutputOsiris!$A574&lt;&gt;"9999999"),VLOOKUP(OutputOsiris!A574,$BM$9:$BP$1008,4,FALSE),"")</f>
        <v/>
      </c>
      <c r="W574" s="47" t="str">
        <f t="shared" si="328"/>
        <v/>
      </c>
      <c r="X574" s="47" t="str">
        <f>IF(AND($BU$7&gt;0,OutputOsiris!$A574&lt;&gt;"9999999"),VLOOKUP(OutputOsiris!A574,$BR$9:$BU$1008,4,FALSE),"")</f>
        <v/>
      </c>
      <c r="Y574" s="47" t="str">
        <f t="shared" si="329"/>
        <v/>
      </c>
      <c r="Z574" s="47" t="str">
        <f>IF(AND($BZ$7&gt;0,OutputOsiris!$A574&lt;&gt;"9999999"),VLOOKUP(OutputOsiris!A574,$BW$9:$BZ$1008,4,FALSE),"")</f>
        <v/>
      </c>
      <c r="AA574" s="47" t="str">
        <f t="shared" si="330"/>
        <v/>
      </c>
      <c r="AB574" s="47">
        <f t="shared" si="331"/>
        <v>0</v>
      </c>
      <c r="AC574" s="47">
        <f t="shared" si="332"/>
        <v>0</v>
      </c>
      <c r="AD574" s="47" t="str">
        <f t="shared" si="333"/>
        <v/>
      </c>
      <c r="AE574" s="48" t="str">
        <f>IF(ISBLANK(AF574),"",VLOOKUP(AD574,OutputOsiris!$A$9:$A$1008,1,FALSE))</f>
        <v/>
      </c>
      <c r="AF574" s="111"/>
      <c r="AG574" s="78"/>
      <c r="AH574" s="148" t="str">
        <f t="shared" si="307"/>
        <v/>
      </c>
      <c r="AI574" s="47" t="str">
        <f t="shared" si="334"/>
        <v/>
      </c>
      <c r="AJ574" s="48" t="str">
        <f>IF(ISBLANK(AK574),"",VLOOKUP(AI574,OutputOsiris!$A$9:$A$1008,1,FALSE))</f>
        <v/>
      </c>
      <c r="AK574" s="112"/>
      <c r="AL574" s="78"/>
      <c r="AM574" s="148" t="str">
        <f t="shared" si="308"/>
        <v/>
      </c>
      <c r="AN574" s="47" t="str">
        <f t="shared" si="335"/>
        <v/>
      </c>
      <c r="AO574" s="48" t="str">
        <f>IF(ISBLANK(AP574),"",VLOOKUP(AN574,OutputOsiris!$A$9:$A$1008,1,FALSE))</f>
        <v/>
      </c>
      <c r="AP574" s="111"/>
      <c r="AQ574" s="78"/>
      <c r="AR574" s="148" t="str">
        <f t="shared" si="309"/>
        <v/>
      </c>
      <c r="AS574" s="47" t="str">
        <f t="shared" si="336"/>
        <v/>
      </c>
      <c r="AT574" s="48" t="str">
        <f>IF(ISBLANK(AU574),"",VLOOKUP(AS574,OutputOsiris!$A$9:$A$1008,1,FALSE))</f>
        <v/>
      </c>
      <c r="AU574" s="111"/>
      <c r="AV574" s="78"/>
      <c r="AW574" s="148" t="str">
        <f t="shared" si="310"/>
        <v/>
      </c>
      <c r="AX574" s="47" t="str">
        <f t="shared" si="337"/>
        <v/>
      </c>
      <c r="AY574" s="48" t="str">
        <f>IF(ISBLANK(AZ574),"",VLOOKUP(AX574,OutputOsiris!$A$9:$A$1008,1,FALSE))</f>
        <v/>
      </c>
      <c r="AZ574" s="111"/>
      <c r="BA574" s="78"/>
      <c r="BB574" s="148" t="str">
        <f t="shared" si="311"/>
        <v/>
      </c>
      <c r="BC574" s="47" t="str">
        <f t="shared" si="338"/>
        <v/>
      </c>
      <c r="BD574" s="48" t="str">
        <f>IF(ISBLANK(BE574),"",VLOOKUP(BC574,OutputOsiris!$A$9:$A$1008,1,FALSE))</f>
        <v/>
      </c>
      <c r="BE574" s="111"/>
      <c r="BF574" s="78"/>
      <c r="BG574" s="148" t="str">
        <f t="shared" si="312"/>
        <v/>
      </c>
      <c r="BH574" s="47" t="str">
        <f t="shared" si="339"/>
        <v/>
      </c>
      <c r="BI574" s="48" t="str">
        <f>IF(ISBLANK(BJ574),"",VLOOKUP(BH574,OutputOsiris!$A$9:$A$1008,1,FALSE))</f>
        <v/>
      </c>
      <c r="BJ574" s="111"/>
      <c r="BK574" s="78"/>
      <c r="BL574" s="148" t="str">
        <f t="shared" si="313"/>
        <v/>
      </c>
      <c r="BM574" s="47" t="str">
        <f t="shared" si="340"/>
        <v/>
      </c>
      <c r="BN574" s="48" t="str">
        <f>IF(ISBLANK(BO574),"",VLOOKUP(BM574,OutputOsiris!$A$9:$A$1008,1,FALSE))</f>
        <v/>
      </c>
      <c r="BO574" s="111"/>
      <c r="BP574" s="78"/>
      <c r="BQ574" s="148" t="str">
        <f t="shared" si="314"/>
        <v/>
      </c>
      <c r="BR574" s="47" t="str">
        <f t="shared" si="341"/>
        <v/>
      </c>
      <c r="BS574" s="48" t="str">
        <f>IF(ISBLANK(BT574),"",VLOOKUP(BR574,OutputOsiris!$A$9:$A$1008,1,FALSE))</f>
        <v/>
      </c>
      <c r="BT574" s="111"/>
      <c r="BU574" s="78"/>
      <c r="BV574" s="148" t="str">
        <f t="shared" si="315"/>
        <v/>
      </c>
      <c r="BW574" s="47" t="str">
        <f t="shared" si="342"/>
        <v/>
      </c>
      <c r="BX574" s="48" t="str">
        <f>IF(ISBLANK(BY574),"",VLOOKUP(BW574,OutputOsiris!$A$9:$A$1008,1,FALSE))</f>
        <v/>
      </c>
      <c r="BY574" s="111"/>
      <c r="BZ574" s="78"/>
      <c r="CA574" s="148" t="str">
        <f t="shared" si="316"/>
        <v/>
      </c>
    </row>
    <row r="575" spans="1:79" x14ac:dyDescent="0.2">
      <c r="A575" s="47" t="str">
        <f>IF($H$1="Score",IF(OutputOsiris!A575&lt;&gt;"9999999",OutputOsiris!A575,""),"")</f>
        <v/>
      </c>
      <c r="B575" s="76" t="str">
        <f t="shared" si="317"/>
        <v/>
      </c>
      <c r="C575" s="143" t="str">
        <f t="shared" si="318"/>
        <v/>
      </c>
      <c r="D575" s="47" t="str">
        <f>IF($H$1="Cijfer",IF(OutputOsiris!A575&lt;&gt;"9999999",OutputOsiris!A575,""),"")</f>
        <v/>
      </c>
      <c r="E575" s="76" t="str">
        <f t="shared" si="319"/>
        <v/>
      </c>
      <c r="F575" s="143" t="str">
        <f t="shared" si="320"/>
        <v/>
      </c>
      <c r="G575" s="47" t="str">
        <f>IF(ISBLANK(OutputOsiris!B575),"",OutputOsiris!B575)</f>
        <v/>
      </c>
      <c r="H575" s="47">
        <f>IF(AND($AG$7&gt;0,OutputOsiris!$A575&lt;&gt;"9999999"),VLOOKUP(OutputOsiris!A575,$AD$9:$AG$1008,4,FALSE),"")</f>
        <v>0</v>
      </c>
      <c r="I575" s="47">
        <f t="shared" si="321"/>
        <v>0</v>
      </c>
      <c r="J575" s="47">
        <f>IF(AND($AL$7&gt;0,OutputOsiris!$A575&lt;&gt;"9999999"),VLOOKUP(OutputOsiris!A575,$AI$9:$AL$1008,4,FALSE),"")</f>
        <v>0</v>
      </c>
      <c r="K575" s="47">
        <f t="shared" si="322"/>
        <v>0</v>
      </c>
      <c r="L575" s="47" t="str">
        <f>IF(AND($AQ$7&gt;0,OutputOsiris!$A575&lt;&gt;"9999999"),VLOOKUP(OutputOsiris!A575,$AN$9:$AQ$1008,4,FALSE),"")</f>
        <v/>
      </c>
      <c r="M575" s="47" t="str">
        <f t="shared" si="323"/>
        <v/>
      </c>
      <c r="N575" s="47" t="str">
        <f>IF(AND($AV$7&gt;0,OutputOsiris!$A575&lt;&gt;"9999999"),VLOOKUP(OutputOsiris!A575,$AS$9:$AV$1008,4,FALSE),"")</f>
        <v/>
      </c>
      <c r="O575" s="47" t="str">
        <f t="shared" si="324"/>
        <v/>
      </c>
      <c r="P575" s="47" t="str">
        <f>IF(AND($BA$7&gt;0,OutputOsiris!$A575&lt;&gt;"9999999"),VLOOKUP(OutputOsiris!A575,$AX$9:$BA$1008,4,FALSE),"")</f>
        <v/>
      </c>
      <c r="Q575" s="47" t="str">
        <f t="shared" si="325"/>
        <v/>
      </c>
      <c r="R575" s="47" t="str">
        <f>IF(AND($BF$7&gt;0,OutputOsiris!$A575&lt;&gt;"9999999"),VLOOKUP(OutputOsiris!A575,$BC$9:$BF$1008,4,FALSE),"")</f>
        <v/>
      </c>
      <c r="S575" s="47" t="str">
        <f t="shared" si="326"/>
        <v/>
      </c>
      <c r="T575" s="47" t="str">
        <f>IF(AND($BK$7&gt;0,OutputOsiris!$A575&lt;&gt;"9999999"),VLOOKUP(OutputOsiris!A575,$BH$9:$BK$1008,4,FALSE),"")</f>
        <v/>
      </c>
      <c r="U575" s="47" t="str">
        <f t="shared" si="327"/>
        <v/>
      </c>
      <c r="V575" s="47" t="str">
        <f>IF(AND($BP$7&gt;0,OutputOsiris!$A575&lt;&gt;"9999999"),VLOOKUP(OutputOsiris!A575,$BM$9:$BP$1008,4,FALSE),"")</f>
        <v/>
      </c>
      <c r="W575" s="47" t="str">
        <f t="shared" si="328"/>
        <v/>
      </c>
      <c r="X575" s="47" t="str">
        <f>IF(AND($BU$7&gt;0,OutputOsiris!$A575&lt;&gt;"9999999"),VLOOKUP(OutputOsiris!A575,$BR$9:$BU$1008,4,FALSE),"")</f>
        <v/>
      </c>
      <c r="Y575" s="47" t="str">
        <f t="shared" si="329"/>
        <v/>
      </c>
      <c r="Z575" s="47" t="str">
        <f>IF(AND($BZ$7&gt;0,OutputOsiris!$A575&lt;&gt;"9999999"),VLOOKUP(OutputOsiris!A575,$BW$9:$BZ$1008,4,FALSE),"")</f>
        <v/>
      </c>
      <c r="AA575" s="47" t="str">
        <f t="shared" si="330"/>
        <v/>
      </c>
      <c r="AB575" s="47">
        <f t="shared" si="331"/>
        <v>0</v>
      </c>
      <c r="AC575" s="47">
        <f t="shared" si="332"/>
        <v>0</v>
      </c>
      <c r="AD575" s="47" t="str">
        <f t="shared" si="333"/>
        <v/>
      </c>
      <c r="AE575" s="48" t="str">
        <f>IF(ISBLANK(AF575),"",VLOOKUP(AD575,OutputOsiris!$A$9:$A$1008,1,FALSE))</f>
        <v/>
      </c>
      <c r="AF575" s="111"/>
      <c r="AG575" s="78"/>
      <c r="AH575" s="148" t="str">
        <f t="shared" si="307"/>
        <v/>
      </c>
      <c r="AI575" s="47" t="str">
        <f t="shared" si="334"/>
        <v/>
      </c>
      <c r="AJ575" s="48" t="str">
        <f>IF(ISBLANK(AK575),"",VLOOKUP(AI575,OutputOsiris!$A$9:$A$1008,1,FALSE))</f>
        <v/>
      </c>
      <c r="AK575" s="112"/>
      <c r="AL575" s="78"/>
      <c r="AM575" s="148" t="str">
        <f t="shared" si="308"/>
        <v/>
      </c>
      <c r="AN575" s="47" t="str">
        <f t="shared" si="335"/>
        <v/>
      </c>
      <c r="AO575" s="48" t="str">
        <f>IF(ISBLANK(AP575),"",VLOOKUP(AN575,OutputOsiris!$A$9:$A$1008,1,FALSE))</f>
        <v/>
      </c>
      <c r="AP575" s="111"/>
      <c r="AQ575" s="78"/>
      <c r="AR575" s="148" t="str">
        <f t="shared" si="309"/>
        <v/>
      </c>
      <c r="AS575" s="47" t="str">
        <f t="shared" si="336"/>
        <v/>
      </c>
      <c r="AT575" s="48" t="str">
        <f>IF(ISBLANK(AU575),"",VLOOKUP(AS575,OutputOsiris!$A$9:$A$1008,1,FALSE))</f>
        <v/>
      </c>
      <c r="AU575" s="111"/>
      <c r="AV575" s="78"/>
      <c r="AW575" s="148" t="str">
        <f t="shared" si="310"/>
        <v/>
      </c>
      <c r="AX575" s="47" t="str">
        <f t="shared" si="337"/>
        <v/>
      </c>
      <c r="AY575" s="48" t="str">
        <f>IF(ISBLANK(AZ575),"",VLOOKUP(AX575,OutputOsiris!$A$9:$A$1008,1,FALSE))</f>
        <v/>
      </c>
      <c r="AZ575" s="111"/>
      <c r="BA575" s="78"/>
      <c r="BB575" s="148" t="str">
        <f t="shared" si="311"/>
        <v/>
      </c>
      <c r="BC575" s="47" t="str">
        <f t="shared" si="338"/>
        <v/>
      </c>
      <c r="BD575" s="48" t="str">
        <f>IF(ISBLANK(BE575),"",VLOOKUP(BC575,OutputOsiris!$A$9:$A$1008,1,FALSE))</f>
        <v/>
      </c>
      <c r="BE575" s="111"/>
      <c r="BF575" s="78"/>
      <c r="BG575" s="148" t="str">
        <f t="shared" si="312"/>
        <v/>
      </c>
      <c r="BH575" s="47" t="str">
        <f t="shared" si="339"/>
        <v/>
      </c>
      <c r="BI575" s="48" t="str">
        <f>IF(ISBLANK(BJ575),"",VLOOKUP(BH575,OutputOsiris!$A$9:$A$1008,1,FALSE))</f>
        <v/>
      </c>
      <c r="BJ575" s="111"/>
      <c r="BK575" s="78"/>
      <c r="BL575" s="148" t="str">
        <f t="shared" si="313"/>
        <v/>
      </c>
      <c r="BM575" s="47" t="str">
        <f t="shared" si="340"/>
        <v/>
      </c>
      <c r="BN575" s="48" t="str">
        <f>IF(ISBLANK(BO575),"",VLOOKUP(BM575,OutputOsiris!$A$9:$A$1008,1,FALSE))</f>
        <v/>
      </c>
      <c r="BO575" s="111"/>
      <c r="BP575" s="78"/>
      <c r="BQ575" s="148" t="str">
        <f t="shared" si="314"/>
        <v/>
      </c>
      <c r="BR575" s="47" t="str">
        <f t="shared" si="341"/>
        <v/>
      </c>
      <c r="BS575" s="48" t="str">
        <f>IF(ISBLANK(BT575),"",VLOOKUP(BR575,OutputOsiris!$A$9:$A$1008,1,FALSE))</f>
        <v/>
      </c>
      <c r="BT575" s="111"/>
      <c r="BU575" s="78"/>
      <c r="BV575" s="148" t="str">
        <f t="shared" si="315"/>
        <v/>
      </c>
      <c r="BW575" s="47" t="str">
        <f t="shared" si="342"/>
        <v/>
      </c>
      <c r="BX575" s="48" t="str">
        <f>IF(ISBLANK(BY575),"",VLOOKUP(BW575,OutputOsiris!$A$9:$A$1008,1,FALSE))</f>
        <v/>
      </c>
      <c r="BY575" s="111"/>
      <c r="BZ575" s="78"/>
      <c r="CA575" s="148" t="str">
        <f t="shared" si="316"/>
        <v/>
      </c>
    </row>
    <row r="576" spans="1:79" x14ac:dyDescent="0.2">
      <c r="A576" s="47" t="str">
        <f>IF($H$1="Score",IF(OutputOsiris!A576&lt;&gt;"9999999",OutputOsiris!A576,""),"")</f>
        <v/>
      </c>
      <c r="B576" s="76" t="str">
        <f t="shared" si="317"/>
        <v/>
      </c>
      <c r="C576" s="143" t="str">
        <f t="shared" si="318"/>
        <v/>
      </c>
      <c r="D576" s="47" t="str">
        <f>IF($H$1="Cijfer",IF(OutputOsiris!A576&lt;&gt;"9999999",OutputOsiris!A576,""),"")</f>
        <v/>
      </c>
      <c r="E576" s="76" t="str">
        <f t="shared" si="319"/>
        <v/>
      </c>
      <c r="F576" s="143" t="str">
        <f t="shared" si="320"/>
        <v/>
      </c>
      <c r="G576" s="47" t="str">
        <f>IF(ISBLANK(OutputOsiris!B576),"",OutputOsiris!B576)</f>
        <v/>
      </c>
      <c r="H576" s="47">
        <f>IF(AND($AG$7&gt;0,OutputOsiris!$A576&lt;&gt;"9999999"),VLOOKUP(OutputOsiris!A576,$AD$9:$AG$1008,4,FALSE),"")</f>
        <v>0</v>
      </c>
      <c r="I576" s="47">
        <f t="shared" si="321"/>
        <v>0</v>
      </c>
      <c r="J576" s="47">
        <f>IF(AND($AL$7&gt;0,OutputOsiris!$A576&lt;&gt;"9999999"),VLOOKUP(OutputOsiris!A576,$AI$9:$AL$1008,4,FALSE),"")</f>
        <v>0</v>
      </c>
      <c r="K576" s="47">
        <f t="shared" si="322"/>
        <v>0</v>
      </c>
      <c r="L576" s="47" t="str">
        <f>IF(AND($AQ$7&gt;0,OutputOsiris!$A576&lt;&gt;"9999999"),VLOOKUP(OutputOsiris!A576,$AN$9:$AQ$1008,4,FALSE),"")</f>
        <v/>
      </c>
      <c r="M576" s="47" t="str">
        <f t="shared" si="323"/>
        <v/>
      </c>
      <c r="N576" s="47" t="str">
        <f>IF(AND($AV$7&gt;0,OutputOsiris!$A576&lt;&gt;"9999999"),VLOOKUP(OutputOsiris!A576,$AS$9:$AV$1008,4,FALSE),"")</f>
        <v/>
      </c>
      <c r="O576" s="47" t="str">
        <f t="shared" si="324"/>
        <v/>
      </c>
      <c r="P576" s="47" t="str">
        <f>IF(AND($BA$7&gt;0,OutputOsiris!$A576&lt;&gt;"9999999"),VLOOKUP(OutputOsiris!A576,$AX$9:$BA$1008,4,FALSE),"")</f>
        <v/>
      </c>
      <c r="Q576" s="47" t="str">
        <f t="shared" si="325"/>
        <v/>
      </c>
      <c r="R576" s="47" t="str">
        <f>IF(AND($BF$7&gt;0,OutputOsiris!$A576&lt;&gt;"9999999"),VLOOKUP(OutputOsiris!A576,$BC$9:$BF$1008,4,FALSE),"")</f>
        <v/>
      </c>
      <c r="S576" s="47" t="str">
        <f t="shared" si="326"/>
        <v/>
      </c>
      <c r="T576" s="47" t="str">
        <f>IF(AND($BK$7&gt;0,OutputOsiris!$A576&lt;&gt;"9999999"),VLOOKUP(OutputOsiris!A576,$BH$9:$BK$1008,4,FALSE),"")</f>
        <v/>
      </c>
      <c r="U576" s="47" t="str">
        <f t="shared" si="327"/>
        <v/>
      </c>
      <c r="V576" s="47" t="str">
        <f>IF(AND($BP$7&gt;0,OutputOsiris!$A576&lt;&gt;"9999999"),VLOOKUP(OutputOsiris!A576,$BM$9:$BP$1008,4,FALSE),"")</f>
        <v/>
      </c>
      <c r="W576" s="47" t="str">
        <f t="shared" si="328"/>
        <v/>
      </c>
      <c r="X576" s="47" t="str">
        <f>IF(AND($BU$7&gt;0,OutputOsiris!$A576&lt;&gt;"9999999"),VLOOKUP(OutputOsiris!A576,$BR$9:$BU$1008,4,FALSE),"")</f>
        <v/>
      </c>
      <c r="Y576" s="47" t="str">
        <f t="shared" si="329"/>
        <v/>
      </c>
      <c r="Z576" s="47" t="str">
        <f>IF(AND($BZ$7&gt;0,OutputOsiris!$A576&lt;&gt;"9999999"),VLOOKUP(OutputOsiris!A576,$BW$9:$BZ$1008,4,FALSE),"")</f>
        <v/>
      </c>
      <c r="AA576" s="47" t="str">
        <f t="shared" si="330"/>
        <v/>
      </c>
      <c r="AB576" s="47">
        <f t="shared" si="331"/>
        <v>0</v>
      </c>
      <c r="AC576" s="47">
        <f t="shared" si="332"/>
        <v>0</v>
      </c>
      <c r="AD576" s="47" t="str">
        <f t="shared" si="333"/>
        <v/>
      </c>
      <c r="AE576" s="48" t="str">
        <f>IF(ISBLANK(AF576),"",VLOOKUP(AD576,OutputOsiris!$A$9:$A$1008,1,FALSE))</f>
        <v/>
      </c>
      <c r="AF576" s="111"/>
      <c r="AG576" s="78"/>
      <c r="AH576" s="148" t="str">
        <f t="shared" si="307"/>
        <v/>
      </c>
      <c r="AI576" s="47" t="str">
        <f t="shared" si="334"/>
        <v/>
      </c>
      <c r="AJ576" s="48" t="str">
        <f>IF(ISBLANK(AK576),"",VLOOKUP(AI576,OutputOsiris!$A$9:$A$1008,1,FALSE))</f>
        <v/>
      </c>
      <c r="AK576" s="112"/>
      <c r="AL576" s="78"/>
      <c r="AM576" s="148" t="str">
        <f t="shared" si="308"/>
        <v/>
      </c>
      <c r="AN576" s="47" t="str">
        <f t="shared" si="335"/>
        <v/>
      </c>
      <c r="AO576" s="48" t="str">
        <f>IF(ISBLANK(AP576),"",VLOOKUP(AN576,OutputOsiris!$A$9:$A$1008,1,FALSE))</f>
        <v/>
      </c>
      <c r="AP576" s="111"/>
      <c r="AQ576" s="78"/>
      <c r="AR576" s="148" t="str">
        <f t="shared" si="309"/>
        <v/>
      </c>
      <c r="AS576" s="47" t="str">
        <f t="shared" si="336"/>
        <v/>
      </c>
      <c r="AT576" s="48" t="str">
        <f>IF(ISBLANK(AU576),"",VLOOKUP(AS576,OutputOsiris!$A$9:$A$1008,1,FALSE))</f>
        <v/>
      </c>
      <c r="AU576" s="111"/>
      <c r="AV576" s="78"/>
      <c r="AW576" s="148" t="str">
        <f t="shared" si="310"/>
        <v/>
      </c>
      <c r="AX576" s="47" t="str">
        <f t="shared" si="337"/>
        <v/>
      </c>
      <c r="AY576" s="48" t="str">
        <f>IF(ISBLANK(AZ576),"",VLOOKUP(AX576,OutputOsiris!$A$9:$A$1008,1,FALSE))</f>
        <v/>
      </c>
      <c r="AZ576" s="111"/>
      <c r="BA576" s="78"/>
      <c r="BB576" s="148" t="str">
        <f t="shared" si="311"/>
        <v/>
      </c>
      <c r="BC576" s="47" t="str">
        <f t="shared" si="338"/>
        <v/>
      </c>
      <c r="BD576" s="48" t="str">
        <f>IF(ISBLANK(BE576),"",VLOOKUP(BC576,OutputOsiris!$A$9:$A$1008,1,FALSE))</f>
        <v/>
      </c>
      <c r="BE576" s="111"/>
      <c r="BF576" s="78"/>
      <c r="BG576" s="148" t="str">
        <f t="shared" si="312"/>
        <v/>
      </c>
      <c r="BH576" s="47" t="str">
        <f t="shared" si="339"/>
        <v/>
      </c>
      <c r="BI576" s="48" t="str">
        <f>IF(ISBLANK(BJ576),"",VLOOKUP(BH576,OutputOsiris!$A$9:$A$1008,1,FALSE))</f>
        <v/>
      </c>
      <c r="BJ576" s="111"/>
      <c r="BK576" s="78"/>
      <c r="BL576" s="148" t="str">
        <f t="shared" si="313"/>
        <v/>
      </c>
      <c r="BM576" s="47" t="str">
        <f t="shared" si="340"/>
        <v/>
      </c>
      <c r="BN576" s="48" t="str">
        <f>IF(ISBLANK(BO576),"",VLOOKUP(BM576,OutputOsiris!$A$9:$A$1008,1,FALSE))</f>
        <v/>
      </c>
      <c r="BO576" s="111"/>
      <c r="BP576" s="78"/>
      <c r="BQ576" s="148" t="str">
        <f t="shared" si="314"/>
        <v/>
      </c>
      <c r="BR576" s="47" t="str">
        <f t="shared" si="341"/>
        <v/>
      </c>
      <c r="BS576" s="48" t="str">
        <f>IF(ISBLANK(BT576),"",VLOOKUP(BR576,OutputOsiris!$A$9:$A$1008,1,FALSE))</f>
        <v/>
      </c>
      <c r="BT576" s="111"/>
      <c r="BU576" s="78"/>
      <c r="BV576" s="148" t="str">
        <f t="shared" si="315"/>
        <v/>
      </c>
      <c r="BW576" s="47" t="str">
        <f t="shared" si="342"/>
        <v/>
      </c>
      <c r="BX576" s="48" t="str">
        <f>IF(ISBLANK(BY576),"",VLOOKUP(BW576,OutputOsiris!$A$9:$A$1008,1,FALSE))</f>
        <v/>
      </c>
      <c r="BY576" s="111"/>
      <c r="BZ576" s="78"/>
      <c r="CA576" s="148" t="str">
        <f t="shared" si="316"/>
        <v/>
      </c>
    </row>
    <row r="577" spans="1:79" x14ac:dyDescent="0.2">
      <c r="A577" s="47" t="str">
        <f>IF($H$1="Score",IF(OutputOsiris!A577&lt;&gt;"9999999",OutputOsiris!A577,""),"")</f>
        <v/>
      </c>
      <c r="B577" s="76" t="str">
        <f t="shared" si="317"/>
        <v/>
      </c>
      <c r="C577" s="143" t="str">
        <f t="shared" si="318"/>
        <v/>
      </c>
      <c r="D577" s="47" t="str">
        <f>IF($H$1="Cijfer",IF(OutputOsiris!A577&lt;&gt;"9999999",OutputOsiris!A577,""),"")</f>
        <v/>
      </c>
      <c r="E577" s="76" t="str">
        <f t="shared" si="319"/>
        <v/>
      </c>
      <c r="F577" s="143" t="str">
        <f t="shared" si="320"/>
        <v/>
      </c>
      <c r="G577" s="47" t="str">
        <f>IF(ISBLANK(OutputOsiris!B577),"",OutputOsiris!B577)</f>
        <v/>
      </c>
      <c r="H577" s="47">
        <f>IF(AND($AG$7&gt;0,OutputOsiris!$A577&lt;&gt;"9999999"),VLOOKUP(OutputOsiris!A577,$AD$9:$AG$1008,4,FALSE),"")</f>
        <v>0</v>
      </c>
      <c r="I577" s="47">
        <f t="shared" si="321"/>
        <v>0</v>
      </c>
      <c r="J577" s="47">
        <f>IF(AND($AL$7&gt;0,OutputOsiris!$A577&lt;&gt;"9999999"),VLOOKUP(OutputOsiris!A577,$AI$9:$AL$1008,4,FALSE),"")</f>
        <v>0</v>
      </c>
      <c r="K577" s="47">
        <f t="shared" si="322"/>
        <v>0</v>
      </c>
      <c r="L577" s="47" t="str">
        <f>IF(AND($AQ$7&gt;0,OutputOsiris!$A577&lt;&gt;"9999999"),VLOOKUP(OutputOsiris!A577,$AN$9:$AQ$1008,4,FALSE),"")</f>
        <v/>
      </c>
      <c r="M577" s="47" t="str">
        <f t="shared" si="323"/>
        <v/>
      </c>
      <c r="N577" s="47" t="str">
        <f>IF(AND($AV$7&gt;0,OutputOsiris!$A577&lt;&gt;"9999999"),VLOOKUP(OutputOsiris!A577,$AS$9:$AV$1008,4,FALSE),"")</f>
        <v/>
      </c>
      <c r="O577" s="47" t="str">
        <f t="shared" si="324"/>
        <v/>
      </c>
      <c r="P577" s="47" t="str">
        <f>IF(AND($BA$7&gt;0,OutputOsiris!$A577&lt;&gt;"9999999"),VLOOKUP(OutputOsiris!A577,$AX$9:$BA$1008,4,FALSE),"")</f>
        <v/>
      </c>
      <c r="Q577" s="47" t="str">
        <f t="shared" si="325"/>
        <v/>
      </c>
      <c r="R577" s="47" t="str">
        <f>IF(AND($BF$7&gt;0,OutputOsiris!$A577&lt;&gt;"9999999"),VLOOKUP(OutputOsiris!A577,$BC$9:$BF$1008,4,FALSE),"")</f>
        <v/>
      </c>
      <c r="S577" s="47" t="str">
        <f t="shared" si="326"/>
        <v/>
      </c>
      <c r="T577" s="47" t="str">
        <f>IF(AND($BK$7&gt;0,OutputOsiris!$A577&lt;&gt;"9999999"),VLOOKUP(OutputOsiris!A577,$BH$9:$BK$1008,4,FALSE),"")</f>
        <v/>
      </c>
      <c r="U577" s="47" t="str">
        <f t="shared" si="327"/>
        <v/>
      </c>
      <c r="V577" s="47" t="str">
        <f>IF(AND($BP$7&gt;0,OutputOsiris!$A577&lt;&gt;"9999999"),VLOOKUP(OutputOsiris!A577,$BM$9:$BP$1008,4,FALSE),"")</f>
        <v/>
      </c>
      <c r="W577" s="47" t="str">
        <f t="shared" si="328"/>
        <v/>
      </c>
      <c r="X577" s="47" t="str">
        <f>IF(AND($BU$7&gt;0,OutputOsiris!$A577&lt;&gt;"9999999"),VLOOKUP(OutputOsiris!A577,$BR$9:$BU$1008,4,FALSE),"")</f>
        <v/>
      </c>
      <c r="Y577" s="47" t="str">
        <f t="shared" si="329"/>
        <v/>
      </c>
      <c r="Z577" s="47" t="str">
        <f>IF(AND($BZ$7&gt;0,OutputOsiris!$A577&lt;&gt;"9999999"),VLOOKUP(OutputOsiris!A577,$BW$9:$BZ$1008,4,FALSE),"")</f>
        <v/>
      </c>
      <c r="AA577" s="47" t="str">
        <f t="shared" si="330"/>
        <v/>
      </c>
      <c r="AB577" s="47">
        <f t="shared" si="331"/>
        <v>0</v>
      </c>
      <c r="AC577" s="47">
        <f t="shared" si="332"/>
        <v>0</v>
      </c>
      <c r="AD577" s="47" t="str">
        <f t="shared" si="333"/>
        <v/>
      </c>
      <c r="AE577" s="48" t="str">
        <f>IF(ISBLANK(AF577),"",VLOOKUP(AD577,OutputOsiris!$A$9:$A$1008,1,FALSE))</f>
        <v/>
      </c>
      <c r="AF577" s="111"/>
      <c r="AG577" s="78"/>
      <c r="AH577" s="148" t="str">
        <f t="shared" si="307"/>
        <v/>
      </c>
      <c r="AI577" s="47" t="str">
        <f t="shared" si="334"/>
        <v/>
      </c>
      <c r="AJ577" s="48" t="str">
        <f>IF(ISBLANK(AK577),"",VLOOKUP(AI577,OutputOsiris!$A$9:$A$1008,1,FALSE))</f>
        <v/>
      </c>
      <c r="AK577" s="112"/>
      <c r="AL577" s="78"/>
      <c r="AM577" s="148" t="str">
        <f t="shared" si="308"/>
        <v/>
      </c>
      <c r="AN577" s="47" t="str">
        <f t="shared" si="335"/>
        <v/>
      </c>
      <c r="AO577" s="48" t="str">
        <f>IF(ISBLANK(AP577),"",VLOOKUP(AN577,OutputOsiris!$A$9:$A$1008,1,FALSE))</f>
        <v/>
      </c>
      <c r="AP577" s="111"/>
      <c r="AQ577" s="78"/>
      <c r="AR577" s="148" t="str">
        <f t="shared" si="309"/>
        <v/>
      </c>
      <c r="AS577" s="47" t="str">
        <f t="shared" si="336"/>
        <v/>
      </c>
      <c r="AT577" s="48" t="str">
        <f>IF(ISBLANK(AU577),"",VLOOKUP(AS577,OutputOsiris!$A$9:$A$1008,1,FALSE))</f>
        <v/>
      </c>
      <c r="AU577" s="111"/>
      <c r="AV577" s="78"/>
      <c r="AW577" s="148" t="str">
        <f t="shared" si="310"/>
        <v/>
      </c>
      <c r="AX577" s="47" t="str">
        <f t="shared" si="337"/>
        <v/>
      </c>
      <c r="AY577" s="48" t="str">
        <f>IF(ISBLANK(AZ577),"",VLOOKUP(AX577,OutputOsiris!$A$9:$A$1008,1,FALSE))</f>
        <v/>
      </c>
      <c r="AZ577" s="111"/>
      <c r="BA577" s="78"/>
      <c r="BB577" s="148" t="str">
        <f t="shared" si="311"/>
        <v/>
      </c>
      <c r="BC577" s="47" t="str">
        <f t="shared" si="338"/>
        <v/>
      </c>
      <c r="BD577" s="48" t="str">
        <f>IF(ISBLANK(BE577),"",VLOOKUP(BC577,OutputOsiris!$A$9:$A$1008,1,FALSE))</f>
        <v/>
      </c>
      <c r="BE577" s="111"/>
      <c r="BF577" s="78"/>
      <c r="BG577" s="148" t="str">
        <f t="shared" si="312"/>
        <v/>
      </c>
      <c r="BH577" s="47" t="str">
        <f t="shared" si="339"/>
        <v/>
      </c>
      <c r="BI577" s="48" t="str">
        <f>IF(ISBLANK(BJ577),"",VLOOKUP(BH577,OutputOsiris!$A$9:$A$1008,1,FALSE))</f>
        <v/>
      </c>
      <c r="BJ577" s="111"/>
      <c r="BK577" s="78"/>
      <c r="BL577" s="148" t="str">
        <f t="shared" si="313"/>
        <v/>
      </c>
      <c r="BM577" s="47" t="str">
        <f t="shared" si="340"/>
        <v/>
      </c>
      <c r="BN577" s="48" t="str">
        <f>IF(ISBLANK(BO577),"",VLOOKUP(BM577,OutputOsiris!$A$9:$A$1008,1,FALSE))</f>
        <v/>
      </c>
      <c r="BO577" s="111"/>
      <c r="BP577" s="78"/>
      <c r="BQ577" s="148" t="str">
        <f t="shared" si="314"/>
        <v/>
      </c>
      <c r="BR577" s="47" t="str">
        <f t="shared" si="341"/>
        <v/>
      </c>
      <c r="BS577" s="48" t="str">
        <f>IF(ISBLANK(BT577),"",VLOOKUP(BR577,OutputOsiris!$A$9:$A$1008,1,FALSE))</f>
        <v/>
      </c>
      <c r="BT577" s="111"/>
      <c r="BU577" s="78"/>
      <c r="BV577" s="148" t="str">
        <f t="shared" si="315"/>
        <v/>
      </c>
      <c r="BW577" s="47" t="str">
        <f t="shared" si="342"/>
        <v/>
      </c>
      <c r="BX577" s="48" t="str">
        <f>IF(ISBLANK(BY577),"",VLOOKUP(BW577,OutputOsiris!$A$9:$A$1008,1,FALSE))</f>
        <v/>
      </c>
      <c r="BY577" s="111"/>
      <c r="BZ577" s="78"/>
      <c r="CA577" s="148" t="str">
        <f t="shared" si="316"/>
        <v/>
      </c>
    </row>
    <row r="578" spans="1:79" x14ac:dyDescent="0.2">
      <c r="A578" s="47" t="str">
        <f>IF($H$1="Score",IF(OutputOsiris!A578&lt;&gt;"9999999",OutputOsiris!A578,""),"")</f>
        <v/>
      </c>
      <c r="B578" s="76" t="str">
        <f t="shared" si="317"/>
        <v/>
      </c>
      <c r="C578" s="143" t="str">
        <f t="shared" si="318"/>
        <v/>
      </c>
      <c r="D578" s="47" t="str">
        <f>IF($H$1="Cijfer",IF(OutputOsiris!A578&lt;&gt;"9999999",OutputOsiris!A578,""),"")</f>
        <v/>
      </c>
      <c r="E578" s="76" t="str">
        <f t="shared" si="319"/>
        <v/>
      </c>
      <c r="F578" s="143" t="str">
        <f t="shared" si="320"/>
        <v/>
      </c>
      <c r="G578" s="47" t="str">
        <f>IF(ISBLANK(OutputOsiris!B578),"",OutputOsiris!B578)</f>
        <v/>
      </c>
      <c r="H578" s="47">
        <f>IF(AND($AG$7&gt;0,OutputOsiris!$A578&lt;&gt;"9999999"),VLOOKUP(OutputOsiris!A578,$AD$9:$AG$1008,4,FALSE),"")</f>
        <v>0</v>
      </c>
      <c r="I578" s="47">
        <f t="shared" si="321"/>
        <v>0</v>
      </c>
      <c r="J578" s="47">
        <f>IF(AND($AL$7&gt;0,OutputOsiris!$A578&lt;&gt;"9999999"),VLOOKUP(OutputOsiris!A578,$AI$9:$AL$1008,4,FALSE),"")</f>
        <v>0</v>
      </c>
      <c r="K578" s="47">
        <f t="shared" si="322"/>
        <v>0</v>
      </c>
      <c r="L578" s="47" t="str">
        <f>IF(AND($AQ$7&gt;0,OutputOsiris!$A578&lt;&gt;"9999999"),VLOOKUP(OutputOsiris!A578,$AN$9:$AQ$1008,4,FALSE),"")</f>
        <v/>
      </c>
      <c r="M578" s="47" t="str">
        <f t="shared" si="323"/>
        <v/>
      </c>
      <c r="N578" s="47" t="str">
        <f>IF(AND($AV$7&gt;0,OutputOsiris!$A578&lt;&gt;"9999999"),VLOOKUP(OutputOsiris!A578,$AS$9:$AV$1008,4,FALSE),"")</f>
        <v/>
      </c>
      <c r="O578" s="47" t="str">
        <f t="shared" si="324"/>
        <v/>
      </c>
      <c r="P578" s="47" t="str">
        <f>IF(AND($BA$7&gt;0,OutputOsiris!$A578&lt;&gt;"9999999"),VLOOKUP(OutputOsiris!A578,$AX$9:$BA$1008,4,FALSE),"")</f>
        <v/>
      </c>
      <c r="Q578" s="47" t="str">
        <f t="shared" si="325"/>
        <v/>
      </c>
      <c r="R578" s="47" t="str">
        <f>IF(AND($BF$7&gt;0,OutputOsiris!$A578&lt;&gt;"9999999"),VLOOKUP(OutputOsiris!A578,$BC$9:$BF$1008,4,FALSE),"")</f>
        <v/>
      </c>
      <c r="S578" s="47" t="str">
        <f t="shared" si="326"/>
        <v/>
      </c>
      <c r="T578" s="47" t="str">
        <f>IF(AND($BK$7&gt;0,OutputOsiris!$A578&lt;&gt;"9999999"),VLOOKUP(OutputOsiris!A578,$BH$9:$BK$1008,4,FALSE),"")</f>
        <v/>
      </c>
      <c r="U578" s="47" t="str">
        <f t="shared" si="327"/>
        <v/>
      </c>
      <c r="V578" s="47" t="str">
        <f>IF(AND($BP$7&gt;0,OutputOsiris!$A578&lt;&gt;"9999999"),VLOOKUP(OutputOsiris!A578,$BM$9:$BP$1008,4,FALSE),"")</f>
        <v/>
      </c>
      <c r="W578" s="47" t="str">
        <f t="shared" si="328"/>
        <v/>
      </c>
      <c r="X578" s="47" t="str">
        <f>IF(AND($BU$7&gt;0,OutputOsiris!$A578&lt;&gt;"9999999"),VLOOKUP(OutputOsiris!A578,$BR$9:$BU$1008,4,FALSE),"")</f>
        <v/>
      </c>
      <c r="Y578" s="47" t="str">
        <f t="shared" si="329"/>
        <v/>
      </c>
      <c r="Z578" s="47" t="str">
        <f>IF(AND($BZ$7&gt;0,OutputOsiris!$A578&lt;&gt;"9999999"),VLOOKUP(OutputOsiris!A578,$BW$9:$BZ$1008,4,FALSE),"")</f>
        <v/>
      </c>
      <c r="AA578" s="47" t="str">
        <f t="shared" si="330"/>
        <v/>
      </c>
      <c r="AB578" s="47">
        <f t="shared" si="331"/>
        <v>0</v>
      </c>
      <c r="AC578" s="47">
        <f t="shared" si="332"/>
        <v>0</v>
      </c>
      <c r="AD578" s="47" t="str">
        <f t="shared" si="333"/>
        <v/>
      </c>
      <c r="AE578" s="48" t="str">
        <f>IF(ISBLANK(AF578),"",VLOOKUP(AD578,OutputOsiris!$A$9:$A$1008,1,FALSE))</f>
        <v/>
      </c>
      <c r="AF578" s="111"/>
      <c r="AG578" s="78"/>
      <c r="AH578" s="148" t="str">
        <f t="shared" si="307"/>
        <v/>
      </c>
      <c r="AI578" s="47" t="str">
        <f t="shared" si="334"/>
        <v/>
      </c>
      <c r="AJ578" s="48" t="str">
        <f>IF(ISBLANK(AK578),"",VLOOKUP(AI578,OutputOsiris!$A$9:$A$1008,1,FALSE))</f>
        <v/>
      </c>
      <c r="AK578" s="112"/>
      <c r="AL578" s="78"/>
      <c r="AM578" s="148" t="str">
        <f t="shared" si="308"/>
        <v/>
      </c>
      <c r="AN578" s="47" t="str">
        <f t="shared" si="335"/>
        <v/>
      </c>
      <c r="AO578" s="48" t="str">
        <f>IF(ISBLANK(AP578),"",VLOOKUP(AN578,OutputOsiris!$A$9:$A$1008,1,FALSE))</f>
        <v/>
      </c>
      <c r="AP578" s="111"/>
      <c r="AQ578" s="78"/>
      <c r="AR578" s="148" t="str">
        <f t="shared" si="309"/>
        <v/>
      </c>
      <c r="AS578" s="47" t="str">
        <f t="shared" si="336"/>
        <v/>
      </c>
      <c r="AT578" s="48" t="str">
        <f>IF(ISBLANK(AU578),"",VLOOKUP(AS578,OutputOsiris!$A$9:$A$1008,1,FALSE))</f>
        <v/>
      </c>
      <c r="AU578" s="111"/>
      <c r="AV578" s="78"/>
      <c r="AW578" s="148" t="str">
        <f t="shared" si="310"/>
        <v/>
      </c>
      <c r="AX578" s="47" t="str">
        <f t="shared" si="337"/>
        <v/>
      </c>
      <c r="AY578" s="48" t="str">
        <f>IF(ISBLANK(AZ578),"",VLOOKUP(AX578,OutputOsiris!$A$9:$A$1008,1,FALSE))</f>
        <v/>
      </c>
      <c r="AZ578" s="111"/>
      <c r="BA578" s="78"/>
      <c r="BB578" s="148" t="str">
        <f t="shared" si="311"/>
        <v/>
      </c>
      <c r="BC578" s="47" t="str">
        <f t="shared" si="338"/>
        <v/>
      </c>
      <c r="BD578" s="48" t="str">
        <f>IF(ISBLANK(BE578),"",VLOOKUP(BC578,OutputOsiris!$A$9:$A$1008,1,FALSE))</f>
        <v/>
      </c>
      <c r="BE578" s="111"/>
      <c r="BF578" s="78"/>
      <c r="BG578" s="148" t="str">
        <f t="shared" si="312"/>
        <v/>
      </c>
      <c r="BH578" s="47" t="str">
        <f t="shared" si="339"/>
        <v/>
      </c>
      <c r="BI578" s="48" t="str">
        <f>IF(ISBLANK(BJ578),"",VLOOKUP(BH578,OutputOsiris!$A$9:$A$1008,1,FALSE))</f>
        <v/>
      </c>
      <c r="BJ578" s="111"/>
      <c r="BK578" s="78"/>
      <c r="BL578" s="148" t="str">
        <f t="shared" si="313"/>
        <v/>
      </c>
      <c r="BM578" s="47" t="str">
        <f t="shared" si="340"/>
        <v/>
      </c>
      <c r="BN578" s="48" t="str">
        <f>IF(ISBLANK(BO578),"",VLOOKUP(BM578,OutputOsiris!$A$9:$A$1008,1,FALSE))</f>
        <v/>
      </c>
      <c r="BO578" s="111"/>
      <c r="BP578" s="78"/>
      <c r="BQ578" s="148" t="str">
        <f t="shared" si="314"/>
        <v/>
      </c>
      <c r="BR578" s="47" t="str">
        <f t="shared" si="341"/>
        <v/>
      </c>
      <c r="BS578" s="48" t="str">
        <f>IF(ISBLANK(BT578),"",VLOOKUP(BR578,OutputOsiris!$A$9:$A$1008,1,FALSE))</f>
        <v/>
      </c>
      <c r="BT578" s="111"/>
      <c r="BU578" s="78"/>
      <c r="BV578" s="148" t="str">
        <f t="shared" si="315"/>
        <v/>
      </c>
      <c r="BW578" s="47" t="str">
        <f t="shared" si="342"/>
        <v/>
      </c>
      <c r="BX578" s="48" t="str">
        <f>IF(ISBLANK(BY578),"",VLOOKUP(BW578,OutputOsiris!$A$9:$A$1008,1,FALSE))</f>
        <v/>
      </c>
      <c r="BY578" s="111"/>
      <c r="BZ578" s="78"/>
      <c r="CA578" s="148" t="str">
        <f t="shared" si="316"/>
        <v/>
      </c>
    </row>
    <row r="579" spans="1:79" x14ac:dyDescent="0.2">
      <c r="A579" s="47" t="str">
        <f>IF($H$1="Score",IF(OutputOsiris!A579&lt;&gt;"9999999",OutputOsiris!A579,""),"")</f>
        <v/>
      </c>
      <c r="B579" s="76" t="str">
        <f t="shared" si="317"/>
        <v/>
      </c>
      <c r="C579" s="143" t="str">
        <f t="shared" si="318"/>
        <v/>
      </c>
      <c r="D579" s="47" t="str">
        <f>IF($H$1="Cijfer",IF(OutputOsiris!A579&lt;&gt;"9999999",OutputOsiris!A579,""),"")</f>
        <v/>
      </c>
      <c r="E579" s="76" t="str">
        <f t="shared" si="319"/>
        <v/>
      </c>
      <c r="F579" s="143" t="str">
        <f t="shared" si="320"/>
        <v/>
      </c>
      <c r="G579" s="47" t="str">
        <f>IF(ISBLANK(OutputOsiris!B579),"",OutputOsiris!B579)</f>
        <v/>
      </c>
      <c r="H579" s="47">
        <f>IF(AND($AG$7&gt;0,OutputOsiris!$A579&lt;&gt;"9999999"),VLOOKUP(OutputOsiris!A579,$AD$9:$AG$1008,4,FALSE),"")</f>
        <v>0</v>
      </c>
      <c r="I579" s="47">
        <f t="shared" si="321"/>
        <v>0</v>
      </c>
      <c r="J579" s="47">
        <f>IF(AND($AL$7&gt;0,OutputOsiris!$A579&lt;&gt;"9999999"),VLOOKUP(OutputOsiris!A579,$AI$9:$AL$1008,4,FALSE),"")</f>
        <v>0</v>
      </c>
      <c r="K579" s="47">
        <f t="shared" si="322"/>
        <v>0</v>
      </c>
      <c r="L579" s="47" t="str">
        <f>IF(AND($AQ$7&gt;0,OutputOsiris!$A579&lt;&gt;"9999999"),VLOOKUP(OutputOsiris!A579,$AN$9:$AQ$1008,4,FALSE),"")</f>
        <v/>
      </c>
      <c r="M579" s="47" t="str">
        <f t="shared" si="323"/>
        <v/>
      </c>
      <c r="N579" s="47" t="str">
        <f>IF(AND($AV$7&gt;0,OutputOsiris!$A579&lt;&gt;"9999999"),VLOOKUP(OutputOsiris!A579,$AS$9:$AV$1008,4,FALSE),"")</f>
        <v/>
      </c>
      <c r="O579" s="47" t="str">
        <f t="shared" si="324"/>
        <v/>
      </c>
      <c r="P579" s="47" t="str">
        <f>IF(AND($BA$7&gt;0,OutputOsiris!$A579&lt;&gt;"9999999"),VLOOKUP(OutputOsiris!A579,$AX$9:$BA$1008,4,FALSE),"")</f>
        <v/>
      </c>
      <c r="Q579" s="47" t="str">
        <f t="shared" si="325"/>
        <v/>
      </c>
      <c r="R579" s="47" t="str">
        <f>IF(AND($BF$7&gt;0,OutputOsiris!$A579&lt;&gt;"9999999"),VLOOKUP(OutputOsiris!A579,$BC$9:$BF$1008,4,FALSE),"")</f>
        <v/>
      </c>
      <c r="S579" s="47" t="str">
        <f t="shared" si="326"/>
        <v/>
      </c>
      <c r="T579" s="47" t="str">
        <f>IF(AND($BK$7&gt;0,OutputOsiris!$A579&lt;&gt;"9999999"),VLOOKUP(OutputOsiris!A579,$BH$9:$BK$1008,4,FALSE),"")</f>
        <v/>
      </c>
      <c r="U579" s="47" t="str">
        <f t="shared" si="327"/>
        <v/>
      </c>
      <c r="V579" s="47" t="str">
        <f>IF(AND($BP$7&gt;0,OutputOsiris!$A579&lt;&gt;"9999999"),VLOOKUP(OutputOsiris!A579,$BM$9:$BP$1008,4,FALSE),"")</f>
        <v/>
      </c>
      <c r="W579" s="47" t="str">
        <f t="shared" si="328"/>
        <v/>
      </c>
      <c r="X579" s="47" t="str">
        <f>IF(AND($BU$7&gt;0,OutputOsiris!$A579&lt;&gt;"9999999"),VLOOKUP(OutputOsiris!A579,$BR$9:$BU$1008,4,FALSE),"")</f>
        <v/>
      </c>
      <c r="Y579" s="47" t="str">
        <f t="shared" si="329"/>
        <v/>
      </c>
      <c r="Z579" s="47" t="str">
        <f>IF(AND($BZ$7&gt;0,OutputOsiris!$A579&lt;&gt;"9999999"),VLOOKUP(OutputOsiris!A579,$BW$9:$BZ$1008,4,FALSE),"")</f>
        <v/>
      </c>
      <c r="AA579" s="47" t="str">
        <f t="shared" si="330"/>
        <v/>
      </c>
      <c r="AB579" s="47">
        <f t="shared" si="331"/>
        <v>0</v>
      </c>
      <c r="AC579" s="47">
        <f t="shared" si="332"/>
        <v>0</v>
      </c>
      <c r="AD579" s="47" t="str">
        <f t="shared" si="333"/>
        <v/>
      </c>
      <c r="AE579" s="48" t="str">
        <f>IF(ISBLANK(AF579),"",VLOOKUP(AD579,OutputOsiris!$A$9:$A$1008,1,FALSE))</f>
        <v/>
      </c>
      <c r="AF579" s="111"/>
      <c r="AG579" s="78"/>
      <c r="AH579" s="148" t="str">
        <f t="shared" si="307"/>
        <v/>
      </c>
      <c r="AI579" s="47" t="str">
        <f t="shared" si="334"/>
        <v/>
      </c>
      <c r="AJ579" s="48" t="str">
        <f>IF(ISBLANK(AK579),"",VLOOKUP(AI579,OutputOsiris!$A$9:$A$1008,1,FALSE))</f>
        <v/>
      </c>
      <c r="AK579" s="112"/>
      <c r="AL579" s="78"/>
      <c r="AM579" s="148" t="str">
        <f t="shared" si="308"/>
        <v/>
      </c>
      <c r="AN579" s="47" t="str">
        <f t="shared" si="335"/>
        <v/>
      </c>
      <c r="AO579" s="48" t="str">
        <f>IF(ISBLANK(AP579),"",VLOOKUP(AN579,OutputOsiris!$A$9:$A$1008,1,FALSE))</f>
        <v/>
      </c>
      <c r="AP579" s="111"/>
      <c r="AQ579" s="78"/>
      <c r="AR579" s="148" t="str">
        <f t="shared" si="309"/>
        <v/>
      </c>
      <c r="AS579" s="47" t="str">
        <f t="shared" si="336"/>
        <v/>
      </c>
      <c r="AT579" s="48" t="str">
        <f>IF(ISBLANK(AU579),"",VLOOKUP(AS579,OutputOsiris!$A$9:$A$1008,1,FALSE))</f>
        <v/>
      </c>
      <c r="AU579" s="111"/>
      <c r="AV579" s="78"/>
      <c r="AW579" s="148" t="str">
        <f t="shared" si="310"/>
        <v/>
      </c>
      <c r="AX579" s="47" t="str">
        <f t="shared" si="337"/>
        <v/>
      </c>
      <c r="AY579" s="48" t="str">
        <f>IF(ISBLANK(AZ579),"",VLOOKUP(AX579,OutputOsiris!$A$9:$A$1008,1,FALSE))</f>
        <v/>
      </c>
      <c r="AZ579" s="111"/>
      <c r="BA579" s="78"/>
      <c r="BB579" s="148" t="str">
        <f t="shared" si="311"/>
        <v/>
      </c>
      <c r="BC579" s="47" t="str">
        <f t="shared" si="338"/>
        <v/>
      </c>
      <c r="BD579" s="48" t="str">
        <f>IF(ISBLANK(BE579),"",VLOOKUP(BC579,OutputOsiris!$A$9:$A$1008,1,FALSE))</f>
        <v/>
      </c>
      <c r="BE579" s="111"/>
      <c r="BF579" s="78"/>
      <c r="BG579" s="148" t="str">
        <f t="shared" si="312"/>
        <v/>
      </c>
      <c r="BH579" s="47" t="str">
        <f t="shared" si="339"/>
        <v/>
      </c>
      <c r="BI579" s="48" t="str">
        <f>IF(ISBLANK(BJ579),"",VLOOKUP(BH579,OutputOsiris!$A$9:$A$1008,1,FALSE))</f>
        <v/>
      </c>
      <c r="BJ579" s="111"/>
      <c r="BK579" s="78"/>
      <c r="BL579" s="148" t="str">
        <f t="shared" si="313"/>
        <v/>
      </c>
      <c r="BM579" s="47" t="str">
        <f t="shared" si="340"/>
        <v/>
      </c>
      <c r="BN579" s="48" t="str">
        <f>IF(ISBLANK(BO579),"",VLOOKUP(BM579,OutputOsiris!$A$9:$A$1008,1,FALSE))</f>
        <v/>
      </c>
      <c r="BO579" s="111"/>
      <c r="BP579" s="78"/>
      <c r="BQ579" s="148" t="str">
        <f t="shared" si="314"/>
        <v/>
      </c>
      <c r="BR579" s="47" t="str">
        <f t="shared" si="341"/>
        <v/>
      </c>
      <c r="BS579" s="48" t="str">
        <f>IF(ISBLANK(BT579),"",VLOOKUP(BR579,OutputOsiris!$A$9:$A$1008,1,FALSE))</f>
        <v/>
      </c>
      <c r="BT579" s="111"/>
      <c r="BU579" s="78"/>
      <c r="BV579" s="148" t="str">
        <f t="shared" si="315"/>
        <v/>
      </c>
      <c r="BW579" s="47" t="str">
        <f t="shared" si="342"/>
        <v/>
      </c>
      <c r="BX579" s="48" t="str">
        <f>IF(ISBLANK(BY579),"",VLOOKUP(BW579,OutputOsiris!$A$9:$A$1008,1,FALSE))</f>
        <v/>
      </c>
      <c r="BY579" s="111"/>
      <c r="BZ579" s="78"/>
      <c r="CA579" s="148" t="str">
        <f t="shared" si="316"/>
        <v/>
      </c>
    </row>
    <row r="580" spans="1:79" x14ac:dyDescent="0.2">
      <c r="A580" s="47" t="str">
        <f>IF($H$1="Score",IF(OutputOsiris!A580&lt;&gt;"9999999",OutputOsiris!A580,""),"")</f>
        <v/>
      </c>
      <c r="B580" s="76" t="str">
        <f t="shared" si="317"/>
        <v/>
      </c>
      <c r="C580" s="143" t="str">
        <f t="shared" si="318"/>
        <v/>
      </c>
      <c r="D580" s="47" t="str">
        <f>IF($H$1="Cijfer",IF(OutputOsiris!A580&lt;&gt;"9999999",OutputOsiris!A580,""),"")</f>
        <v/>
      </c>
      <c r="E580" s="76" t="str">
        <f t="shared" si="319"/>
        <v/>
      </c>
      <c r="F580" s="143" t="str">
        <f t="shared" si="320"/>
        <v/>
      </c>
      <c r="G580" s="47" t="str">
        <f>IF(ISBLANK(OutputOsiris!B580),"",OutputOsiris!B580)</f>
        <v/>
      </c>
      <c r="H580" s="47">
        <f>IF(AND($AG$7&gt;0,OutputOsiris!$A580&lt;&gt;"9999999"),VLOOKUP(OutputOsiris!A580,$AD$9:$AG$1008,4,FALSE),"")</f>
        <v>0</v>
      </c>
      <c r="I580" s="47">
        <f t="shared" si="321"/>
        <v>0</v>
      </c>
      <c r="J580" s="47">
        <f>IF(AND($AL$7&gt;0,OutputOsiris!$A580&lt;&gt;"9999999"),VLOOKUP(OutputOsiris!A580,$AI$9:$AL$1008,4,FALSE),"")</f>
        <v>0</v>
      </c>
      <c r="K580" s="47">
        <f t="shared" si="322"/>
        <v>0</v>
      </c>
      <c r="L580" s="47" t="str">
        <f>IF(AND($AQ$7&gt;0,OutputOsiris!$A580&lt;&gt;"9999999"),VLOOKUP(OutputOsiris!A580,$AN$9:$AQ$1008,4,FALSE),"")</f>
        <v/>
      </c>
      <c r="M580" s="47" t="str">
        <f t="shared" si="323"/>
        <v/>
      </c>
      <c r="N580" s="47" t="str">
        <f>IF(AND($AV$7&gt;0,OutputOsiris!$A580&lt;&gt;"9999999"),VLOOKUP(OutputOsiris!A580,$AS$9:$AV$1008,4,FALSE),"")</f>
        <v/>
      </c>
      <c r="O580" s="47" t="str">
        <f t="shared" si="324"/>
        <v/>
      </c>
      <c r="P580" s="47" t="str">
        <f>IF(AND($BA$7&gt;0,OutputOsiris!$A580&lt;&gt;"9999999"),VLOOKUP(OutputOsiris!A580,$AX$9:$BA$1008,4,FALSE),"")</f>
        <v/>
      </c>
      <c r="Q580" s="47" t="str">
        <f t="shared" si="325"/>
        <v/>
      </c>
      <c r="R580" s="47" t="str">
        <f>IF(AND($BF$7&gt;0,OutputOsiris!$A580&lt;&gt;"9999999"),VLOOKUP(OutputOsiris!A580,$BC$9:$BF$1008,4,FALSE),"")</f>
        <v/>
      </c>
      <c r="S580" s="47" t="str">
        <f t="shared" si="326"/>
        <v/>
      </c>
      <c r="T580" s="47" t="str">
        <f>IF(AND($BK$7&gt;0,OutputOsiris!$A580&lt;&gt;"9999999"),VLOOKUP(OutputOsiris!A580,$BH$9:$BK$1008,4,FALSE),"")</f>
        <v/>
      </c>
      <c r="U580" s="47" t="str">
        <f t="shared" si="327"/>
        <v/>
      </c>
      <c r="V580" s="47" t="str">
        <f>IF(AND($BP$7&gt;0,OutputOsiris!$A580&lt;&gt;"9999999"),VLOOKUP(OutputOsiris!A580,$BM$9:$BP$1008,4,FALSE),"")</f>
        <v/>
      </c>
      <c r="W580" s="47" t="str">
        <f t="shared" si="328"/>
        <v/>
      </c>
      <c r="X580" s="47" t="str">
        <f>IF(AND($BU$7&gt;0,OutputOsiris!$A580&lt;&gt;"9999999"),VLOOKUP(OutputOsiris!A580,$BR$9:$BU$1008,4,FALSE),"")</f>
        <v/>
      </c>
      <c r="Y580" s="47" t="str">
        <f t="shared" si="329"/>
        <v/>
      </c>
      <c r="Z580" s="47" t="str">
        <f>IF(AND($BZ$7&gt;0,OutputOsiris!$A580&lt;&gt;"9999999"),VLOOKUP(OutputOsiris!A580,$BW$9:$BZ$1008,4,FALSE),"")</f>
        <v/>
      </c>
      <c r="AA580" s="47" t="str">
        <f t="shared" si="330"/>
        <v/>
      </c>
      <c r="AB580" s="47">
        <f t="shared" si="331"/>
        <v>0</v>
      </c>
      <c r="AC580" s="47">
        <f t="shared" si="332"/>
        <v>0</v>
      </c>
      <c r="AD580" s="47" t="str">
        <f t="shared" si="333"/>
        <v/>
      </c>
      <c r="AE580" s="48" t="str">
        <f>IF(ISBLANK(AF580),"",VLOOKUP(AD580,OutputOsiris!$A$9:$A$1008,1,FALSE))</f>
        <v/>
      </c>
      <c r="AF580" s="111"/>
      <c r="AG580" s="78"/>
      <c r="AH580" s="148" t="str">
        <f t="shared" si="307"/>
        <v/>
      </c>
      <c r="AI580" s="47" t="str">
        <f t="shared" si="334"/>
        <v/>
      </c>
      <c r="AJ580" s="48" t="str">
        <f>IF(ISBLANK(AK580),"",VLOOKUP(AI580,OutputOsiris!$A$9:$A$1008,1,FALSE))</f>
        <v/>
      </c>
      <c r="AK580" s="112"/>
      <c r="AL580" s="78"/>
      <c r="AM580" s="148" t="str">
        <f t="shared" si="308"/>
        <v/>
      </c>
      <c r="AN580" s="47" t="str">
        <f t="shared" si="335"/>
        <v/>
      </c>
      <c r="AO580" s="48" t="str">
        <f>IF(ISBLANK(AP580),"",VLOOKUP(AN580,OutputOsiris!$A$9:$A$1008,1,FALSE))</f>
        <v/>
      </c>
      <c r="AP580" s="111"/>
      <c r="AQ580" s="78"/>
      <c r="AR580" s="148" t="str">
        <f t="shared" si="309"/>
        <v/>
      </c>
      <c r="AS580" s="47" t="str">
        <f t="shared" si="336"/>
        <v/>
      </c>
      <c r="AT580" s="48" t="str">
        <f>IF(ISBLANK(AU580),"",VLOOKUP(AS580,OutputOsiris!$A$9:$A$1008,1,FALSE))</f>
        <v/>
      </c>
      <c r="AU580" s="111"/>
      <c r="AV580" s="78"/>
      <c r="AW580" s="148" t="str">
        <f t="shared" si="310"/>
        <v/>
      </c>
      <c r="AX580" s="47" t="str">
        <f t="shared" si="337"/>
        <v/>
      </c>
      <c r="AY580" s="48" t="str">
        <f>IF(ISBLANK(AZ580),"",VLOOKUP(AX580,OutputOsiris!$A$9:$A$1008,1,FALSE))</f>
        <v/>
      </c>
      <c r="AZ580" s="111"/>
      <c r="BA580" s="78"/>
      <c r="BB580" s="148" t="str">
        <f t="shared" si="311"/>
        <v/>
      </c>
      <c r="BC580" s="47" t="str">
        <f t="shared" si="338"/>
        <v/>
      </c>
      <c r="BD580" s="48" t="str">
        <f>IF(ISBLANK(BE580),"",VLOOKUP(BC580,OutputOsiris!$A$9:$A$1008,1,FALSE))</f>
        <v/>
      </c>
      <c r="BE580" s="111"/>
      <c r="BF580" s="78"/>
      <c r="BG580" s="148" t="str">
        <f t="shared" si="312"/>
        <v/>
      </c>
      <c r="BH580" s="47" t="str">
        <f t="shared" si="339"/>
        <v/>
      </c>
      <c r="BI580" s="48" t="str">
        <f>IF(ISBLANK(BJ580),"",VLOOKUP(BH580,OutputOsiris!$A$9:$A$1008,1,FALSE))</f>
        <v/>
      </c>
      <c r="BJ580" s="111"/>
      <c r="BK580" s="78"/>
      <c r="BL580" s="148" t="str">
        <f t="shared" si="313"/>
        <v/>
      </c>
      <c r="BM580" s="47" t="str">
        <f t="shared" si="340"/>
        <v/>
      </c>
      <c r="BN580" s="48" t="str">
        <f>IF(ISBLANK(BO580),"",VLOOKUP(BM580,OutputOsiris!$A$9:$A$1008,1,FALSE))</f>
        <v/>
      </c>
      <c r="BO580" s="111"/>
      <c r="BP580" s="78"/>
      <c r="BQ580" s="148" t="str">
        <f t="shared" si="314"/>
        <v/>
      </c>
      <c r="BR580" s="47" t="str">
        <f t="shared" si="341"/>
        <v/>
      </c>
      <c r="BS580" s="48" t="str">
        <f>IF(ISBLANK(BT580),"",VLOOKUP(BR580,OutputOsiris!$A$9:$A$1008,1,FALSE))</f>
        <v/>
      </c>
      <c r="BT580" s="111"/>
      <c r="BU580" s="78"/>
      <c r="BV580" s="148" t="str">
        <f t="shared" si="315"/>
        <v/>
      </c>
      <c r="BW580" s="47" t="str">
        <f t="shared" si="342"/>
        <v/>
      </c>
      <c r="BX580" s="48" t="str">
        <f>IF(ISBLANK(BY580),"",VLOOKUP(BW580,OutputOsiris!$A$9:$A$1008,1,FALSE))</f>
        <v/>
      </c>
      <c r="BY580" s="111"/>
      <c r="BZ580" s="78"/>
      <c r="CA580" s="148" t="str">
        <f t="shared" si="316"/>
        <v/>
      </c>
    </row>
    <row r="581" spans="1:79" x14ac:dyDescent="0.2">
      <c r="A581" s="47" t="str">
        <f>IF($H$1="Score",IF(OutputOsiris!A581&lt;&gt;"9999999",OutputOsiris!A581,""),"")</f>
        <v/>
      </c>
      <c r="B581" s="76" t="str">
        <f t="shared" si="317"/>
        <v/>
      </c>
      <c r="C581" s="143" t="str">
        <f t="shared" si="318"/>
        <v/>
      </c>
      <c r="D581" s="47" t="str">
        <f>IF($H$1="Cijfer",IF(OutputOsiris!A581&lt;&gt;"9999999",OutputOsiris!A581,""),"")</f>
        <v/>
      </c>
      <c r="E581" s="76" t="str">
        <f t="shared" si="319"/>
        <v/>
      </c>
      <c r="F581" s="143" t="str">
        <f t="shared" si="320"/>
        <v/>
      </c>
      <c r="G581" s="47" t="str">
        <f>IF(ISBLANK(OutputOsiris!B581),"",OutputOsiris!B581)</f>
        <v/>
      </c>
      <c r="H581" s="47">
        <f>IF(AND($AG$7&gt;0,OutputOsiris!$A581&lt;&gt;"9999999"),VLOOKUP(OutputOsiris!A581,$AD$9:$AG$1008,4,FALSE),"")</f>
        <v>0</v>
      </c>
      <c r="I581" s="47">
        <f t="shared" si="321"/>
        <v>0</v>
      </c>
      <c r="J581" s="47">
        <f>IF(AND($AL$7&gt;0,OutputOsiris!$A581&lt;&gt;"9999999"),VLOOKUP(OutputOsiris!A581,$AI$9:$AL$1008,4,FALSE),"")</f>
        <v>0</v>
      </c>
      <c r="K581" s="47">
        <f t="shared" si="322"/>
        <v>0</v>
      </c>
      <c r="L581" s="47" t="str">
        <f>IF(AND($AQ$7&gt;0,OutputOsiris!$A581&lt;&gt;"9999999"),VLOOKUP(OutputOsiris!A581,$AN$9:$AQ$1008,4,FALSE),"")</f>
        <v/>
      </c>
      <c r="M581" s="47" t="str">
        <f t="shared" si="323"/>
        <v/>
      </c>
      <c r="N581" s="47" t="str">
        <f>IF(AND($AV$7&gt;0,OutputOsiris!$A581&lt;&gt;"9999999"),VLOOKUP(OutputOsiris!A581,$AS$9:$AV$1008,4,FALSE),"")</f>
        <v/>
      </c>
      <c r="O581" s="47" t="str">
        <f t="shared" si="324"/>
        <v/>
      </c>
      <c r="P581" s="47" t="str">
        <f>IF(AND($BA$7&gt;0,OutputOsiris!$A581&lt;&gt;"9999999"),VLOOKUP(OutputOsiris!A581,$AX$9:$BA$1008,4,FALSE),"")</f>
        <v/>
      </c>
      <c r="Q581" s="47" t="str">
        <f t="shared" si="325"/>
        <v/>
      </c>
      <c r="R581" s="47" t="str">
        <f>IF(AND($BF$7&gt;0,OutputOsiris!$A581&lt;&gt;"9999999"),VLOOKUP(OutputOsiris!A581,$BC$9:$BF$1008,4,FALSE),"")</f>
        <v/>
      </c>
      <c r="S581" s="47" t="str">
        <f t="shared" si="326"/>
        <v/>
      </c>
      <c r="T581" s="47" t="str">
        <f>IF(AND($BK$7&gt;0,OutputOsiris!$A581&lt;&gt;"9999999"),VLOOKUP(OutputOsiris!A581,$BH$9:$BK$1008,4,FALSE),"")</f>
        <v/>
      </c>
      <c r="U581" s="47" t="str">
        <f t="shared" si="327"/>
        <v/>
      </c>
      <c r="V581" s="47" t="str">
        <f>IF(AND($BP$7&gt;0,OutputOsiris!$A581&lt;&gt;"9999999"),VLOOKUP(OutputOsiris!A581,$BM$9:$BP$1008,4,FALSE),"")</f>
        <v/>
      </c>
      <c r="W581" s="47" t="str">
        <f t="shared" si="328"/>
        <v/>
      </c>
      <c r="X581" s="47" t="str">
        <f>IF(AND($BU$7&gt;0,OutputOsiris!$A581&lt;&gt;"9999999"),VLOOKUP(OutputOsiris!A581,$BR$9:$BU$1008,4,FALSE),"")</f>
        <v/>
      </c>
      <c r="Y581" s="47" t="str">
        <f t="shared" si="329"/>
        <v/>
      </c>
      <c r="Z581" s="47" t="str">
        <f>IF(AND($BZ$7&gt;0,OutputOsiris!$A581&lt;&gt;"9999999"),VLOOKUP(OutputOsiris!A581,$BW$9:$BZ$1008,4,FALSE),"")</f>
        <v/>
      </c>
      <c r="AA581" s="47" t="str">
        <f t="shared" si="330"/>
        <v/>
      </c>
      <c r="AB581" s="47">
        <f t="shared" si="331"/>
        <v>0</v>
      </c>
      <c r="AC581" s="47">
        <f t="shared" si="332"/>
        <v>0</v>
      </c>
      <c r="AD581" s="47" t="str">
        <f t="shared" si="333"/>
        <v/>
      </c>
      <c r="AE581" s="48" t="str">
        <f>IF(ISBLANK(AF581),"",VLOOKUP(AD581,OutputOsiris!$A$9:$A$1008,1,FALSE))</f>
        <v/>
      </c>
      <c r="AF581" s="111"/>
      <c r="AG581" s="78"/>
      <c r="AH581" s="148" t="str">
        <f t="shared" si="307"/>
        <v/>
      </c>
      <c r="AI581" s="47" t="str">
        <f t="shared" si="334"/>
        <v/>
      </c>
      <c r="AJ581" s="48" t="str">
        <f>IF(ISBLANK(AK581),"",VLOOKUP(AI581,OutputOsiris!$A$9:$A$1008,1,FALSE))</f>
        <v/>
      </c>
      <c r="AK581" s="112"/>
      <c r="AL581" s="78"/>
      <c r="AM581" s="148" t="str">
        <f t="shared" si="308"/>
        <v/>
      </c>
      <c r="AN581" s="47" t="str">
        <f t="shared" si="335"/>
        <v/>
      </c>
      <c r="AO581" s="48" t="str">
        <f>IF(ISBLANK(AP581),"",VLOOKUP(AN581,OutputOsiris!$A$9:$A$1008,1,FALSE))</f>
        <v/>
      </c>
      <c r="AP581" s="111"/>
      <c r="AQ581" s="78"/>
      <c r="AR581" s="148" t="str">
        <f t="shared" si="309"/>
        <v/>
      </c>
      <c r="AS581" s="47" t="str">
        <f t="shared" si="336"/>
        <v/>
      </c>
      <c r="AT581" s="48" t="str">
        <f>IF(ISBLANK(AU581),"",VLOOKUP(AS581,OutputOsiris!$A$9:$A$1008,1,FALSE))</f>
        <v/>
      </c>
      <c r="AU581" s="111"/>
      <c r="AV581" s="78"/>
      <c r="AW581" s="148" t="str">
        <f t="shared" si="310"/>
        <v/>
      </c>
      <c r="AX581" s="47" t="str">
        <f t="shared" si="337"/>
        <v/>
      </c>
      <c r="AY581" s="48" t="str">
        <f>IF(ISBLANK(AZ581),"",VLOOKUP(AX581,OutputOsiris!$A$9:$A$1008,1,FALSE))</f>
        <v/>
      </c>
      <c r="AZ581" s="111"/>
      <c r="BA581" s="78"/>
      <c r="BB581" s="148" t="str">
        <f t="shared" si="311"/>
        <v/>
      </c>
      <c r="BC581" s="47" t="str">
        <f t="shared" si="338"/>
        <v/>
      </c>
      <c r="BD581" s="48" t="str">
        <f>IF(ISBLANK(BE581),"",VLOOKUP(BC581,OutputOsiris!$A$9:$A$1008,1,FALSE))</f>
        <v/>
      </c>
      <c r="BE581" s="111"/>
      <c r="BF581" s="78"/>
      <c r="BG581" s="148" t="str">
        <f t="shared" si="312"/>
        <v/>
      </c>
      <c r="BH581" s="47" t="str">
        <f t="shared" si="339"/>
        <v/>
      </c>
      <c r="BI581" s="48" t="str">
        <f>IF(ISBLANK(BJ581),"",VLOOKUP(BH581,OutputOsiris!$A$9:$A$1008,1,FALSE))</f>
        <v/>
      </c>
      <c r="BJ581" s="111"/>
      <c r="BK581" s="78"/>
      <c r="BL581" s="148" t="str">
        <f t="shared" si="313"/>
        <v/>
      </c>
      <c r="BM581" s="47" t="str">
        <f t="shared" si="340"/>
        <v/>
      </c>
      <c r="BN581" s="48" t="str">
        <f>IF(ISBLANK(BO581),"",VLOOKUP(BM581,OutputOsiris!$A$9:$A$1008,1,FALSE))</f>
        <v/>
      </c>
      <c r="BO581" s="111"/>
      <c r="BP581" s="78"/>
      <c r="BQ581" s="148" t="str">
        <f t="shared" si="314"/>
        <v/>
      </c>
      <c r="BR581" s="47" t="str">
        <f t="shared" si="341"/>
        <v/>
      </c>
      <c r="BS581" s="48" t="str">
        <f>IF(ISBLANK(BT581),"",VLOOKUP(BR581,OutputOsiris!$A$9:$A$1008,1,FALSE))</f>
        <v/>
      </c>
      <c r="BT581" s="111"/>
      <c r="BU581" s="78"/>
      <c r="BV581" s="148" t="str">
        <f t="shared" si="315"/>
        <v/>
      </c>
      <c r="BW581" s="47" t="str">
        <f t="shared" si="342"/>
        <v/>
      </c>
      <c r="BX581" s="48" t="str">
        <f>IF(ISBLANK(BY581),"",VLOOKUP(BW581,OutputOsiris!$A$9:$A$1008,1,FALSE))</f>
        <v/>
      </c>
      <c r="BY581" s="111"/>
      <c r="BZ581" s="78"/>
      <c r="CA581" s="148" t="str">
        <f t="shared" si="316"/>
        <v/>
      </c>
    </row>
    <row r="582" spans="1:79" x14ac:dyDescent="0.2">
      <c r="A582" s="47" t="str">
        <f>IF($H$1="Score",IF(OutputOsiris!A582&lt;&gt;"9999999",OutputOsiris!A582,""),"")</f>
        <v/>
      </c>
      <c r="B582" s="76" t="str">
        <f t="shared" si="317"/>
        <v/>
      </c>
      <c r="C582" s="143" t="str">
        <f t="shared" si="318"/>
        <v/>
      </c>
      <c r="D582" s="47" t="str">
        <f>IF($H$1="Cijfer",IF(OutputOsiris!A582&lt;&gt;"9999999",OutputOsiris!A582,""),"")</f>
        <v/>
      </c>
      <c r="E582" s="76" t="str">
        <f t="shared" si="319"/>
        <v/>
      </c>
      <c r="F582" s="143" t="str">
        <f t="shared" si="320"/>
        <v/>
      </c>
      <c r="G582" s="47" t="str">
        <f>IF(ISBLANK(OutputOsiris!B582),"",OutputOsiris!B582)</f>
        <v/>
      </c>
      <c r="H582" s="47">
        <f>IF(AND($AG$7&gt;0,OutputOsiris!$A582&lt;&gt;"9999999"),VLOOKUP(OutputOsiris!A582,$AD$9:$AG$1008,4,FALSE),"")</f>
        <v>0</v>
      </c>
      <c r="I582" s="47">
        <f t="shared" si="321"/>
        <v>0</v>
      </c>
      <c r="J582" s="47">
        <f>IF(AND($AL$7&gt;0,OutputOsiris!$A582&lt;&gt;"9999999"),VLOOKUP(OutputOsiris!A582,$AI$9:$AL$1008,4,FALSE),"")</f>
        <v>0</v>
      </c>
      <c r="K582" s="47">
        <f t="shared" si="322"/>
        <v>0</v>
      </c>
      <c r="L582" s="47" t="str">
        <f>IF(AND($AQ$7&gt;0,OutputOsiris!$A582&lt;&gt;"9999999"),VLOOKUP(OutputOsiris!A582,$AN$9:$AQ$1008,4,FALSE),"")</f>
        <v/>
      </c>
      <c r="M582" s="47" t="str">
        <f t="shared" si="323"/>
        <v/>
      </c>
      <c r="N582" s="47" t="str">
        <f>IF(AND($AV$7&gt;0,OutputOsiris!$A582&lt;&gt;"9999999"),VLOOKUP(OutputOsiris!A582,$AS$9:$AV$1008,4,FALSE),"")</f>
        <v/>
      </c>
      <c r="O582" s="47" t="str">
        <f t="shared" si="324"/>
        <v/>
      </c>
      <c r="P582" s="47" t="str">
        <f>IF(AND($BA$7&gt;0,OutputOsiris!$A582&lt;&gt;"9999999"),VLOOKUP(OutputOsiris!A582,$AX$9:$BA$1008,4,FALSE),"")</f>
        <v/>
      </c>
      <c r="Q582" s="47" t="str">
        <f t="shared" si="325"/>
        <v/>
      </c>
      <c r="R582" s="47" t="str">
        <f>IF(AND($BF$7&gt;0,OutputOsiris!$A582&lt;&gt;"9999999"),VLOOKUP(OutputOsiris!A582,$BC$9:$BF$1008,4,FALSE),"")</f>
        <v/>
      </c>
      <c r="S582" s="47" t="str">
        <f t="shared" si="326"/>
        <v/>
      </c>
      <c r="T582" s="47" t="str">
        <f>IF(AND($BK$7&gt;0,OutputOsiris!$A582&lt;&gt;"9999999"),VLOOKUP(OutputOsiris!A582,$BH$9:$BK$1008,4,FALSE),"")</f>
        <v/>
      </c>
      <c r="U582" s="47" t="str">
        <f t="shared" si="327"/>
        <v/>
      </c>
      <c r="V582" s="47" t="str">
        <f>IF(AND($BP$7&gt;0,OutputOsiris!$A582&lt;&gt;"9999999"),VLOOKUP(OutputOsiris!A582,$BM$9:$BP$1008,4,FALSE),"")</f>
        <v/>
      </c>
      <c r="W582" s="47" t="str">
        <f t="shared" si="328"/>
        <v/>
      </c>
      <c r="X582" s="47" t="str">
        <f>IF(AND($BU$7&gt;0,OutputOsiris!$A582&lt;&gt;"9999999"),VLOOKUP(OutputOsiris!A582,$BR$9:$BU$1008,4,FALSE),"")</f>
        <v/>
      </c>
      <c r="Y582" s="47" t="str">
        <f t="shared" si="329"/>
        <v/>
      </c>
      <c r="Z582" s="47" t="str">
        <f>IF(AND($BZ$7&gt;0,OutputOsiris!$A582&lt;&gt;"9999999"),VLOOKUP(OutputOsiris!A582,$BW$9:$BZ$1008,4,FALSE),"")</f>
        <v/>
      </c>
      <c r="AA582" s="47" t="str">
        <f t="shared" si="330"/>
        <v/>
      </c>
      <c r="AB582" s="47">
        <f t="shared" si="331"/>
        <v>0</v>
      </c>
      <c r="AC582" s="47">
        <f t="shared" si="332"/>
        <v>0</v>
      </c>
      <c r="AD582" s="47" t="str">
        <f t="shared" si="333"/>
        <v/>
      </c>
      <c r="AE582" s="48" t="str">
        <f>IF(ISBLANK(AF582),"",VLOOKUP(AD582,OutputOsiris!$A$9:$A$1008,1,FALSE))</f>
        <v/>
      </c>
      <c r="AF582" s="111"/>
      <c r="AG582" s="78"/>
      <c r="AH582" s="148" t="str">
        <f t="shared" si="307"/>
        <v/>
      </c>
      <c r="AI582" s="47" t="str">
        <f t="shared" si="334"/>
        <v/>
      </c>
      <c r="AJ582" s="48" t="str">
        <f>IF(ISBLANK(AK582),"",VLOOKUP(AI582,OutputOsiris!$A$9:$A$1008,1,FALSE))</f>
        <v/>
      </c>
      <c r="AK582" s="112"/>
      <c r="AL582" s="78"/>
      <c r="AM582" s="148" t="str">
        <f t="shared" si="308"/>
        <v/>
      </c>
      <c r="AN582" s="47" t="str">
        <f t="shared" si="335"/>
        <v/>
      </c>
      <c r="AO582" s="48" t="str">
        <f>IF(ISBLANK(AP582),"",VLOOKUP(AN582,OutputOsiris!$A$9:$A$1008,1,FALSE))</f>
        <v/>
      </c>
      <c r="AP582" s="111"/>
      <c r="AQ582" s="78"/>
      <c r="AR582" s="148" t="str">
        <f t="shared" si="309"/>
        <v/>
      </c>
      <c r="AS582" s="47" t="str">
        <f t="shared" si="336"/>
        <v/>
      </c>
      <c r="AT582" s="48" t="str">
        <f>IF(ISBLANK(AU582),"",VLOOKUP(AS582,OutputOsiris!$A$9:$A$1008,1,FALSE))</f>
        <v/>
      </c>
      <c r="AU582" s="111"/>
      <c r="AV582" s="78"/>
      <c r="AW582" s="148" t="str">
        <f t="shared" si="310"/>
        <v/>
      </c>
      <c r="AX582" s="47" t="str">
        <f t="shared" si="337"/>
        <v/>
      </c>
      <c r="AY582" s="48" t="str">
        <f>IF(ISBLANK(AZ582),"",VLOOKUP(AX582,OutputOsiris!$A$9:$A$1008,1,FALSE))</f>
        <v/>
      </c>
      <c r="AZ582" s="111"/>
      <c r="BA582" s="78"/>
      <c r="BB582" s="148" t="str">
        <f t="shared" si="311"/>
        <v/>
      </c>
      <c r="BC582" s="47" t="str">
        <f t="shared" si="338"/>
        <v/>
      </c>
      <c r="BD582" s="48" t="str">
        <f>IF(ISBLANK(BE582),"",VLOOKUP(BC582,OutputOsiris!$A$9:$A$1008,1,FALSE))</f>
        <v/>
      </c>
      <c r="BE582" s="111"/>
      <c r="BF582" s="78"/>
      <c r="BG582" s="148" t="str">
        <f t="shared" si="312"/>
        <v/>
      </c>
      <c r="BH582" s="47" t="str">
        <f t="shared" si="339"/>
        <v/>
      </c>
      <c r="BI582" s="48" t="str">
        <f>IF(ISBLANK(BJ582),"",VLOOKUP(BH582,OutputOsiris!$A$9:$A$1008,1,FALSE))</f>
        <v/>
      </c>
      <c r="BJ582" s="111"/>
      <c r="BK582" s="78"/>
      <c r="BL582" s="148" t="str">
        <f t="shared" si="313"/>
        <v/>
      </c>
      <c r="BM582" s="47" t="str">
        <f t="shared" si="340"/>
        <v/>
      </c>
      <c r="BN582" s="48" t="str">
        <f>IF(ISBLANK(BO582),"",VLOOKUP(BM582,OutputOsiris!$A$9:$A$1008,1,FALSE))</f>
        <v/>
      </c>
      <c r="BO582" s="111"/>
      <c r="BP582" s="78"/>
      <c r="BQ582" s="148" t="str">
        <f t="shared" si="314"/>
        <v/>
      </c>
      <c r="BR582" s="47" t="str">
        <f t="shared" si="341"/>
        <v/>
      </c>
      <c r="BS582" s="48" t="str">
        <f>IF(ISBLANK(BT582),"",VLOOKUP(BR582,OutputOsiris!$A$9:$A$1008,1,FALSE))</f>
        <v/>
      </c>
      <c r="BT582" s="111"/>
      <c r="BU582" s="78"/>
      <c r="BV582" s="148" t="str">
        <f t="shared" si="315"/>
        <v/>
      </c>
      <c r="BW582" s="47" t="str">
        <f t="shared" si="342"/>
        <v/>
      </c>
      <c r="BX582" s="48" t="str">
        <f>IF(ISBLANK(BY582),"",VLOOKUP(BW582,OutputOsiris!$A$9:$A$1008,1,FALSE))</f>
        <v/>
      </c>
      <c r="BY582" s="111"/>
      <c r="BZ582" s="78"/>
      <c r="CA582" s="148" t="str">
        <f t="shared" si="316"/>
        <v/>
      </c>
    </row>
    <row r="583" spans="1:79" x14ac:dyDescent="0.2">
      <c r="A583" s="47" t="str">
        <f>IF($H$1="Score",IF(OutputOsiris!A583&lt;&gt;"9999999",OutputOsiris!A583,""),"")</f>
        <v/>
      </c>
      <c r="B583" s="76" t="str">
        <f t="shared" si="317"/>
        <v/>
      </c>
      <c r="C583" s="143" t="str">
        <f t="shared" si="318"/>
        <v/>
      </c>
      <c r="D583" s="47" t="str">
        <f>IF($H$1="Cijfer",IF(OutputOsiris!A583&lt;&gt;"9999999",OutputOsiris!A583,""),"")</f>
        <v/>
      </c>
      <c r="E583" s="76" t="str">
        <f t="shared" si="319"/>
        <v/>
      </c>
      <c r="F583" s="143" t="str">
        <f t="shared" si="320"/>
        <v/>
      </c>
      <c r="G583" s="47" t="str">
        <f>IF(ISBLANK(OutputOsiris!B583),"",OutputOsiris!B583)</f>
        <v/>
      </c>
      <c r="H583" s="47">
        <f>IF(AND($AG$7&gt;0,OutputOsiris!$A583&lt;&gt;"9999999"),VLOOKUP(OutputOsiris!A583,$AD$9:$AG$1008,4,FALSE),"")</f>
        <v>0</v>
      </c>
      <c r="I583" s="47">
        <f t="shared" si="321"/>
        <v>0</v>
      </c>
      <c r="J583" s="47">
        <f>IF(AND($AL$7&gt;0,OutputOsiris!$A583&lt;&gt;"9999999"),VLOOKUP(OutputOsiris!A583,$AI$9:$AL$1008,4,FALSE),"")</f>
        <v>0</v>
      </c>
      <c r="K583" s="47">
        <f t="shared" si="322"/>
        <v>0</v>
      </c>
      <c r="L583" s="47" t="str">
        <f>IF(AND($AQ$7&gt;0,OutputOsiris!$A583&lt;&gt;"9999999"),VLOOKUP(OutputOsiris!A583,$AN$9:$AQ$1008,4,FALSE),"")</f>
        <v/>
      </c>
      <c r="M583" s="47" t="str">
        <f t="shared" si="323"/>
        <v/>
      </c>
      <c r="N583" s="47" t="str">
        <f>IF(AND($AV$7&gt;0,OutputOsiris!$A583&lt;&gt;"9999999"),VLOOKUP(OutputOsiris!A583,$AS$9:$AV$1008,4,FALSE),"")</f>
        <v/>
      </c>
      <c r="O583" s="47" t="str">
        <f t="shared" si="324"/>
        <v/>
      </c>
      <c r="P583" s="47" t="str">
        <f>IF(AND($BA$7&gt;0,OutputOsiris!$A583&lt;&gt;"9999999"),VLOOKUP(OutputOsiris!A583,$AX$9:$BA$1008,4,FALSE),"")</f>
        <v/>
      </c>
      <c r="Q583" s="47" t="str">
        <f t="shared" si="325"/>
        <v/>
      </c>
      <c r="R583" s="47" t="str">
        <f>IF(AND($BF$7&gt;0,OutputOsiris!$A583&lt;&gt;"9999999"),VLOOKUP(OutputOsiris!A583,$BC$9:$BF$1008,4,FALSE),"")</f>
        <v/>
      </c>
      <c r="S583" s="47" t="str">
        <f t="shared" si="326"/>
        <v/>
      </c>
      <c r="T583" s="47" t="str">
        <f>IF(AND($BK$7&gt;0,OutputOsiris!$A583&lt;&gt;"9999999"),VLOOKUP(OutputOsiris!A583,$BH$9:$BK$1008,4,FALSE),"")</f>
        <v/>
      </c>
      <c r="U583" s="47" t="str">
        <f t="shared" si="327"/>
        <v/>
      </c>
      <c r="V583" s="47" t="str">
        <f>IF(AND($BP$7&gt;0,OutputOsiris!$A583&lt;&gt;"9999999"),VLOOKUP(OutputOsiris!A583,$BM$9:$BP$1008,4,FALSE),"")</f>
        <v/>
      </c>
      <c r="W583" s="47" t="str">
        <f t="shared" si="328"/>
        <v/>
      </c>
      <c r="X583" s="47" t="str">
        <f>IF(AND($BU$7&gt;0,OutputOsiris!$A583&lt;&gt;"9999999"),VLOOKUP(OutputOsiris!A583,$BR$9:$BU$1008,4,FALSE),"")</f>
        <v/>
      </c>
      <c r="Y583" s="47" t="str">
        <f t="shared" si="329"/>
        <v/>
      </c>
      <c r="Z583" s="47" t="str">
        <f>IF(AND($BZ$7&gt;0,OutputOsiris!$A583&lt;&gt;"9999999"),VLOOKUP(OutputOsiris!A583,$BW$9:$BZ$1008,4,FALSE),"")</f>
        <v/>
      </c>
      <c r="AA583" s="47" t="str">
        <f t="shared" si="330"/>
        <v/>
      </c>
      <c r="AB583" s="47">
        <f t="shared" si="331"/>
        <v>0</v>
      </c>
      <c r="AC583" s="47">
        <f t="shared" si="332"/>
        <v>0</v>
      </c>
      <c r="AD583" s="47" t="str">
        <f t="shared" si="333"/>
        <v/>
      </c>
      <c r="AE583" s="48" t="str">
        <f>IF(ISBLANK(AF583),"",VLOOKUP(AD583,OutputOsiris!$A$9:$A$1008,1,FALSE))</f>
        <v/>
      </c>
      <c r="AF583" s="111"/>
      <c r="AG583" s="78"/>
      <c r="AH583" s="148" t="str">
        <f t="shared" si="307"/>
        <v/>
      </c>
      <c r="AI583" s="47" t="str">
        <f t="shared" si="334"/>
        <v/>
      </c>
      <c r="AJ583" s="48" t="str">
        <f>IF(ISBLANK(AK583),"",VLOOKUP(AI583,OutputOsiris!$A$9:$A$1008,1,FALSE))</f>
        <v/>
      </c>
      <c r="AK583" s="112"/>
      <c r="AL583" s="78"/>
      <c r="AM583" s="148" t="str">
        <f t="shared" si="308"/>
        <v/>
      </c>
      <c r="AN583" s="47" t="str">
        <f t="shared" si="335"/>
        <v/>
      </c>
      <c r="AO583" s="48" t="str">
        <f>IF(ISBLANK(AP583),"",VLOOKUP(AN583,OutputOsiris!$A$9:$A$1008,1,FALSE))</f>
        <v/>
      </c>
      <c r="AP583" s="111"/>
      <c r="AQ583" s="78"/>
      <c r="AR583" s="148" t="str">
        <f t="shared" si="309"/>
        <v/>
      </c>
      <c r="AS583" s="47" t="str">
        <f t="shared" si="336"/>
        <v/>
      </c>
      <c r="AT583" s="48" t="str">
        <f>IF(ISBLANK(AU583),"",VLOOKUP(AS583,OutputOsiris!$A$9:$A$1008,1,FALSE))</f>
        <v/>
      </c>
      <c r="AU583" s="111"/>
      <c r="AV583" s="78"/>
      <c r="AW583" s="148" t="str">
        <f t="shared" si="310"/>
        <v/>
      </c>
      <c r="AX583" s="47" t="str">
        <f t="shared" si="337"/>
        <v/>
      </c>
      <c r="AY583" s="48" t="str">
        <f>IF(ISBLANK(AZ583),"",VLOOKUP(AX583,OutputOsiris!$A$9:$A$1008,1,FALSE))</f>
        <v/>
      </c>
      <c r="AZ583" s="111"/>
      <c r="BA583" s="78"/>
      <c r="BB583" s="148" t="str">
        <f t="shared" si="311"/>
        <v/>
      </c>
      <c r="BC583" s="47" t="str">
        <f t="shared" si="338"/>
        <v/>
      </c>
      <c r="BD583" s="48" t="str">
        <f>IF(ISBLANK(BE583),"",VLOOKUP(BC583,OutputOsiris!$A$9:$A$1008,1,FALSE))</f>
        <v/>
      </c>
      <c r="BE583" s="111"/>
      <c r="BF583" s="78"/>
      <c r="BG583" s="148" t="str">
        <f t="shared" si="312"/>
        <v/>
      </c>
      <c r="BH583" s="47" t="str">
        <f t="shared" si="339"/>
        <v/>
      </c>
      <c r="BI583" s="48" t="str">
        <f>IF(ISBLANK(BJ583),"",VLOOKUP(BH583,OutputOsiris!$A$9:$A$1008,1,FALSE))</f>
        <v/>
      </c>
      <c r="BJ583" s="111"/>
      <c r="BK583" s="78"/>
      <c r="BL583" s="148" t="str">
        <f t="shared" si="313"/>
        <v/>
      </c>
      <c r="BM583" s="47" t="str">
        <f t="shared" si="340"/>
        <v/>
      </c>
      <c r="BN583" s="48" t="str">
        <f>IF(ISBLANK(BO583),"",VLOOKUP(BM583,OutputOsiris!$A$9:$A$1008,1,FALSE))</f>
        <v/>
      </c>
      <c r="BO583" s="111"/>
      <c r="BP583" s="78"/>
      <c r="BQ583" s="148" t="str">
        <f t="shared" si="314"/>
        <v/>
      </c>
      <c r="BR583" s="47" t="str">
        <f t="shared" si="341"/>
        <v/>
      </c>
      <c r="BS583" s="48" t="str">
        <f>IF(ISBLANK(BT583),"",VLOOKUP(BR583,OutputOsiris!$A$9:$A$1008,1,FALSE))</f>
        <v/>
      </c>
      <c r="BT583" s="111"/>
      <c r="BU583" s="78"/>
      <c r="BV583" s="148" t="str">
        <f t="shared" si="315"/>
        <v/>
      </c>
      <c r="BW583" s="47" t="str">
        <f t="shared" si="342"/>
        <v/>
      </c>
      <c r="BX583" s="48" t="str">
        <f>IF(ISBLANK(BY583),"",VLOOKUP(BW583,OutputOsiris!$A$9:$A$1008,1,FALSE))</f>
        <v/>
      </c>
      <c r="BY583" s="111"/>
      <c r="BZ583" s="78"/>
      <c r="CA583" s="148" t="str">
        <f t="shared" si="316"/>
        <v/>
      </c>
    </row>
    <row r="584" spans="1:79" x14ac:dyDescent="0.2">
      <c r="A584" s="47" t="str">
        <f>IF($H$1="Score",IF(OutputOsiris!A584&lt;&gt;"9999999",OutputOsiris!A584,""),"")</f>
        <v/>
      </c>
      <c r="B584" s="76" t="str">
        <f t="shared" si="317"/>
        <v/>
      </c>
      <c r="C584" s="143" t="str">
        <f t="shared" si="318"/>
        <v/>
      </c>
      <c r="D584" s="47" t="str">
        <f>IF($H$1="Cijfer",IF(OutputOsiris!A584&lt;&gt;"9999999",OutputOsiris!A584,""),"")</f>
        <v/>
      </c>
      <c r="E584" s="76" t="str">
        <f t="shared" si="319"/>
        <v/>
      </c>
      <c r="F584" s="143" t="str">
        <f t="shared" si="320"/>
        <v/>
      </c>
      <c r="G584" s="47" t="str">
        <f>IF(ISBLANK(OutputOsiris!B584),"",OutputOsiris!B584)</f>
        <v/>
      </c>
      <c r="H584" s="47">
        <f>IF(AND($AG$7&gt;0,OutputOsiris!$A584&lt;&gt;"9999999"),VLOOKUP(OutputOsiris!A584,$AD$9:$AG$1008,4,FALSE),"")</f>
        <v>0</v>
      </c>
      <c r="I584" s="47">
        <f t="shared" si="321"/>
        <v>0</v>
      </c>
      <c r="J584" s="47">
        <f>IF(AND($AL$7&gt;0,OutputOsiris!$A584&lt;&gt;"9999999"),VLOOKUP(OutputOsiris!A584,$AI$9:$AL$1008,4,FALSE),"")</f>
        <v>0</v>
      </c>
      <c r="K584" s="47">
        <f t="shared" si="322"/>
        <v>0</v>
      </c>
      <c r="L584" s="47" t="str">
        <f>IF(AND($AQ$7&gt;0,OutputOsiris!$A584&lt;&gt;"9999999"),VLOOKUP(OutputOsiris!A584,$AN$9:$AQ$1008,4,FALSE),"")</f>
        <v/>
      </c>
      <c r="M584" s="47" t="str">
        <f t="shared" si="323"/>
        <v/>
      </c>
      <c r="N584" s="47" t="str">
        <f>IF(AND($AV$7&gt;0,OutputOsiris!$A584&lt;&gt;"9999999"),VLOOKUP(OutputOsiris!A584,$AS$9:$AV$1008,4,FALSE),"")</f>
        <v/>
      </c>
      <c r="O584" s="47" t="str">
        <f t="shared" si="324"/>
        <v/>
      </c>
      <c r="P584" s="47" t="str">
        <f>IF(AND($BA$7&gt;0,OutputOsiris!$A584&lt;&gt;"9999999"),VLOOKUP(OutputOsiris!A584,$AX$9:$BA$1008,4,FALSE),"")</f>
        <v/>
      </c>
      <c r="Q584" s="47" t="str">
        <f t="shared" si="325"/>
        <v/>
      </c>
      <c r="R584" s="47" t="str">
        <f>IF(AND($BF$7&gt;0,OutputOsiris!$A584&lt;&gt;"9999999"),VLOOKUP(OutputOsiris!A584,$BC$9:$BF$1008,4,FALSE),"")</f>
        <v/>
      </c>
      <c r="S584" s="47" t="str">
        <f t="shared" si="326"/>
        <v/>
      </c>
      <c r="T584" s="47" t="str">
        <f>IF(AND($BK$7&gt;0,OutputOsiris!$A584&lt;&gt;"9999999"),VLOOKUP(OutputOsiris!A584,$BH$9:$BK$1008,4,FALSE),"")</f>
        <v/>
      </c>
      <c r="U584" s="47" t="str">
        <f t="shared" si="327"/>
        <v/>
      </c>
      <c r="V584" s="47" t="str">
        <f>IF(AND($BP$7&gt;0,OutputOsiris!$A584&lt;&gt;"9999999"),VLOOKUP(OutputOsiris!A584,$BM$9:$BP$1008,4,FALSE),"")</f>
        <v/>
      </c>
      <c r="W584" s="47" t="str">
        <f t="shared" si="328"/>
        <v/>
      </c>
      <c r="X584" s="47" t="str">
        <f>IF(AND($BU$7&gt;0,OutputOsiris!$A584&lt;&gt;"9999999"),VLOOKUP(OutputOsiris!A584,$BR$9:$BU$1008,4,FALSE),"")</f>
        <v/>
      </c>
      <c r="Y584" s="47" t="str">
        <f t="shared" si="329"/>
        <v/>
      </c>
      <c r="Z584" s="47" t="str">
        <f>IF(AND($BZ$7&gt;0,OutputOsiris!$A584&lt;&gt;"9999999"),VLOOKUP(OutputOsiris!A584,$BW$9:$BZ$1008,4,FALSE),"")</f>
        <v/>
      </c>
      <c r="AA584" s="47" t="str">
        <f t="shared" si="330"/>
        <v/>
      </c>
      <c r="AB584" s="47">
        <f t="shared" si="331"/>
        <v>0</v>
      </c>
      <c r="AC584" s="47">
        <f t="shared" si="332"/>
        <v>0</v>
      </c>
      <c r="AD584" s="47" t="str">
        <f t="shared" si="333"/>
        <v/>
      </c>
      <c r="AE584" s="48" t="str">
        <f>IF(ISBLANK(AF584),"",VLOOKUP(AD584,OutputOsiris!$A$9:$A$1008,1,FALSE))</f>
        <v/>
      </c>
      <c r="AF584" s="111"/>
      <c r="AG584" s="78"/>
      <c r="AH584" s="148" t="str">
        <f t="shared" si="307"/>
        <v/>
      </c>
      <c r="AI584" s="47" t="str">
        <f t="shared" si="334"/>
        <v/>
      </c>
      <c r="AJ584" s="48" t="str">
        <f>IF(ISBLANK(AK584),"",VLOOKUP(AI584,OutputOsiris!$A$9:$A$1008,1,FALSE))</f>
        <v/>
      </c>
      <c r="AK584" s="112"/>
      <c r="AL584" s="78"/>
      <c r="AM584" s="148" t="str">
        <f t="shared" si="308"/>
        <v/>
      </c>
      <c r="AN584" s="47" t="str">
        <f t="shared" si="335"/>
        <v/>
      </c>
      <c r="AO584" s="48" t="str">
        <f>IF(ISBLANK(AP584),"",VLOOKUP(AN584,OutputOsiris!$A$9:$A$1008,1,FALSE))</f>
        <v/>
      </c>
      <c r="AP584" s="111"/>
      <c r="AQ584" s="78"/>
      <c r="AR584" s="148" t="str">
        <f t="shared" si="309"/>
        <v/>
      </c>
      <c r="AS584" s="47" t="str">
        <f t="shared" si="336"/>
        <v/>
      </c>
      <c r="AT584" s="48" t="str">
        <f>IF(ISBLANK(AU584),"",VLOOKUP(AS584,OutputOsiris!$A$9:$A$1008,1,FALSE))</f>
        <v/>
      </c>
      <c r="AU584" s="111"/>
      <c r="AV584" s="78"/>
      <c r="AW584" s="148" t="str">
        <f t="shared" si="310"/>
        <v/>
      </c>
      <c r="AX584" s="47" t="str">
        <f t="shared" si="337"/>
        <v/>
      </c>
      <c r="AY584" s="48" t="str">
        <f>IF(ISBLANK(AZ584),"",VLOOKUP(AX584,OutputOsiris!$A$9:$A$1008,1,FALSE))</f>
        <v/>
      </c>
      <c r="AZ584" s="111"/>
      <c r="BA584" s="78"/>
      <c r="BB584" s="148" t="str">
        <f t="shared" si="311"/>
        <v/>
      </c>
      <c r="BC584" s="47" t="str">
        <f t="shared" si="338"/>
        <v/>
      </c>
      <c r="BD584" s="48" t="str">
        <f>IF(ISBLANK(BE584),"",VLOOKUP(BC584,OutputOsiris!$A$9:$A$1008,1,FALSE))</f>
        <v/>
      </c>
      <c r="BE584" s="111"/>
      <c r="BF584" s="78"/>
      <c r="BG584" s="148" t="str">
        <f t="shared" si="312"/>
        <v/>
      </c>
      <c r="BH584" s="47" t="str">
        <f t="shared" si="339"/>
        <v/>
      </c>
      <c r="BI584" s="48" t="str">
        <f>IF(ISBLANK(BJ584),"",VLOOKUP(BH584,OutputOsiris!$A$9:$A$1008,1,FALSE))</f>
        <v/>
      </c>
      <c r="BJ584" s="111"/>
      <c r="BK584" s="78"/>
      <c r="BL584" s="148" t="str">
        <f t="shared" si="313"/>
        <v/>
      </c>
      <c r="BM584" s="47" t="str">
        <f t="shared" si="340"/>
        <v/>
      </c>
      <c r="BN584" s="48" t="str">
        <f>IF(ISBLANK(BO584),"",VLOOKUP(BM584,OutputOsiris!$A$9:$A$1008,1,FALSE))</f>
        <v/>
      </c>
      <c r="BO584" s="111"/>
      <c r="BP584" s="78"/>
      <c r="BQ584" s="148" t="str">
        <f t="shared" si="314"/>
        <v/>
      </c>
      <c r="BR584" s="47" t="str">
        <f t="shared" si="341"/>
        <v/>
      </c>
      <c r="BS584" s="48" t="str">
        <f>IF(ISBLANK(BT584),"",VLOOKUP(BR584,OutputOsiris!$A$9:$A$1008,1,FALSE))</f>
        <v/>
      </c>
      <c r="BT584" s="111"/>
      <c r="BU584" s="78"/>
      <c r="BV584" s="148" t="str">
        <f t="shared" si="315"/>
        <v/>
      </c>
      <c r="BW584" s="47" t="str">
        <f t="shared" si="342"/>
        <v/>
      </c>
      <c r="BX584" s="48" t="str">
        <f>IF(ISBLANK(BY584),"",VLOOKUP(BW584,OutputOsiris!$A$9:$A$1008,1,FALSE))</f>
        <v/>
      </c>
      <c r="BY584" s="111"/>
      <c r="BZ584" s="78"/>
      <c r="CA584" s="148" t="str">
        <f t="shared" si="316"/>
        <v/>
      </c>
    </row>
    <row r="585" spans="1:79" x14ac:dyDescent="0.2">
      <c r="A585" s="47" t="str">
        <f>IF($H$1="Score",IF(OutputOsiris!A585&lt;&gt;"9999999",OutputOsiris!A585,""),"")</f>
        <v/>
      </c>
      <c r="B585" s="76" t="str">
        <f t="shared" si="317"/>
        <v/>
      </c>
      <c r="C585" s="143" t="str">
        <f t="shared" si="318"/>
        <v/>
      </c>
      <c r="D585" s="47" t="str">
        <f>IF($H$1="Cijfer",IF(OutputOsiris!A585&lt;&gt;"9999999",OutputOsiris!A585,""),"")</f>
        <v/>
      </c>
      <c r="E585" s="76" t="str">
        <f t="shared" si="319"/>
        <v/>
      </c>
      <c r="F585" s="143" t="str">
        <f t="shared" si="320"/>
        <v/>
      </c>
      <c r="G585" s="47" t="str">
        <f>IF(ISBLANK(OutputOsiris!B585),"",OutputOsiris!B585)</f>
        <v/>
      </c>
      <c r="H585" s="47">
        <f>IF(AND($AG$7&gt;0,OutputOsiris!$A585&lt;&gt;"9999999"),VLOOKUP(OutputOsiris!A585,$AD$9:$AG$1008,4,FALSE),"")</f>
        <v>0</v>
      </c>
      <c r="I585" s="47">
        <f t="shared" si="321"/>
        <v>0</v>
      </c>
      <c r="J585" s="47">
        <f>IF(AND($AL$7&gt;0,OutputOsiris!$A585&lt;&gt;"9999999"),VLOOKUP(OutputOsiris!A585,$AI$9:$AL$1008,4,FALSE),"")</f>
        <v>0</v>
      </c>
      <c r="K585" s="47">
        <f t="shared" si="322"/>
        <v>0</v>
      </c>
      <c r="L585" s="47" t="str">
        <f>IF(AND($AQ$7&gt;0,OutputOsiris!$A585&lt;&gt;"9999999"),VLOOKUP(OutputOsiris!A585,$AN$9:$AQ$1008,4,FALSE),"")</f>
        <v/>
      </c>
      <c r="M585" s="47" t="str">
        <f t="shared" si="323"/>
        <v/>
      </c>
      <c r="N585" s="47" t="str">
        <f>IF(AND($AV$7&gt;0,OutputOsiris!$A585&lt;&gt;"9999999"),VLOOKUP(OutputOsiris!A585,$AS$9:$AV$1008,4,FALSE),"")</f>
        <v/>
      </c>
      <c r="O585" s="47" t="str">
        <f t="shared" si="324"/>
        <v/>
      </c>
      <c r="P585" s="47" t="str">
        <f>IF(AND($BA$7&gt;0,OutputOsiris!$A585&lt;&gt;"9999999"),VLOOKUP(OutputOsiris!A585,$AX$9:$BA$1008,4,FALSE),"")</f>
        <v/>
      </c>
      <c r="Q585" s="47" t="str">
        <f t="shared" si="325"/>
        <v/>
      </c>
      <c r="R585" s="47" t="str">
        <f>IF(AND($BF$7&gt;0,OutputOsiris!$A585&lt;&gt;"9999999"),VLOOKUP(OutputOsiris!A585,$BC$9:$BF$1008,4,FALSE),"")</f>
        <v/>
      </c>
      <c r="S585" s="47" t="str">
        <f t="shared" si="326"/>
        <v/>
      </c>
      <c r="T585" s="47" t="str">
        <f>IF(AND($BK$7&gt;0,OutputOsiris!$A585&lt;&gt;"9999999"),VLOOKUP(OutputOsiris!A585,$BH$9:$BK$1008,4,FALSE),"")</f>
        <v/>
      </c>
      <c r="U585" s="47" t="str">
        <f t="shared" si="327"/>
        <v/>
      </c>
      <c r="V585" s="47" t="str">
        <f>IF(AND($BP$7&gt;0,OutputOsiris!$A585&lt;&gt;"9999999"),VLOOKUP(OutputOsiris!A585,$BM$9:$BP$1008,4,FALSE),"")</f>
        <v/>
      </c>
      <c r="W585" s="47" t="str">
        <f t="shared" si="328"/>
        <v/>
      </c>
      <c r="X585" s="47" t="str">
        <f>IF(AND($BU$7&gt;0,OutputOsiris!$A585&lt;&gt;"9999999"),VLOOKUP(OutputOsiris!A585,$BR$9:$BU$1008,4,FALSE),"")</f>
        <v/>
      </c>
      <c r="Y585" s="47" t="str">
        <f t="shared" si="329"/>
        <v/>
      </c>
      <c r="Z585" s="47" t="str">
        <f>IF(AND($BZ$7&gt;0,OutputOsiris!$A585&lt;&gt;"9999999"),VLOOKUP(OutputOsiris!A585,$BW$9:$BZ$1008,4,FALSE),"")</f>
        <v/>
      </c>
      <c r="AA585" s="47" t="str">
        <f t="shared" si="330"/>
        <v/>
      </c>
      <c r="AB585" s="47">
        <f t="shared" si="331"/>
        <v>0</v>
      </c>
      <c r="AC585" s="47">
        <f t="shared" si="332"/>
        <v>0</v>
      </c>
      <c r="AD585" s="47" t="str">
        <f t="shared" si="333"/>
        <v/>
      </c>
      <c r="AE585" s="48" t="str">
        <f>IF(ISBLANK(AF585),"",VLOOKUP(AD585,OutputOsiris!$A$9:$A$1008,1,FALSE))</f>
        <v/>
      </c>
      <c r="AF585" s="111"/>
      <c r="AG585" s="78"/>
      <c r="AH585" s="148" t="str">
        <f t="shared" ref="AH585:AH648" si="343">IF(ISBLANK(AF585),"",IF(ISERROR(AE585),"M",""))</f>
        <v/>
      </c>
      <c r="AI585" s="47" t="str">
        <f t="shared" si="334"/>
        <v/>
      </c>
      <c r="AJ585" s="48" t="str">
        <f>IF(ISBLANK(AK585),"",VLOOKUP(AI585,OutputOsiris!$A$9:$A$1008,1,FALSE))</f>
        <v/>
      </c>
      <c r="AK585" s="112"/>
      <c r="AL585" s="78"/>
      <c r="AM585" s="148" t="str">
        <f t="shared" ref="AM585:AM648" si="344">IF(ISBLANK(AK585),"",IF(ISERROR(AJ585),"M",""))</f>
        <v/>
      </c>
      <c r="AN585" s="47" t="str">
        <f t="shared" si="335"/>
        <v/>
      </c>
      <c r="AO585" s="48" t="str">
        <f>IF(ISBLANK(AP585),"",VLOOKUP(AN585,OutputOsiris!$A$9:$A$1008,1,FALSE))</f>
        <v/>
      </c>
      <c r="AP585" s="111"/>
      <c r="AQ585" s="78"/>
      <c r="AR585" s="148" t="str">
        <f t="shared" ref="AR585:AR648" si="345">IF(ISBLANK(AP585),"",IF(ISERROR(AO585),"M",""))</f>
        <v/>
      </c>
      <c r="AS585" s="47" t="str">
        <f t="shared" si="336"/>
        <v/>
      </c>
      <c r="AT585" s="48" t="str">
        <f>IF(ISBLANK(AU585),"",VLOOKUP(AS585,OutputOsiris!$A$9:$A$1008,1,FALSE))</f>
        <v/>
      </c>
      <c r="AU585" s="111"/>
      <c r="AV585" s="78"/>
      <c r="AW585" s="148" t="str">
        <f t="shared" ref="AW585:AW648" si="346">IF(ISBLANK(AU585),"",IF(ISERROR(AT585),"M",""))</f>
        <v/>
      </c>
      <c r="AX585" s="47" t="str">
        <f t="shared" si="337"/>
        <v/>
      </c>
      <c r="AY585" s="48" t="str">
        <f>IF(ISBLANK(AZ585),"",VLOOKUP(AX585,OutputOsiris!$A$9:$A$1008,1,FALSE))</f>
        <v/>
      </c>
      <c r="AZ585" s="111"/>
      <c r="BA585" s="78"/>
      <c r="BB585" s="148" t="str">
        <f t="shared" ref="BB585:BB648" si="347">IF(ISBLANK(AZ585),"",IF(ISERROR(AY585),"M",""))</f>
        <v/>
      </c>
      <c r="BC585" s="47" t="str">
        <f t="shared" si="338"/>
        <v/>
      </c>
      <c r="BD585" s="48" t="str">
        <f>IF(ISBLANK(BE585),"",VLOOKUP(BC585,OutputOsiris!$A$9:$A$1008,1,FALSE))</f>
        <v/>
      </c>
      <c r="BE585" s="111"/>
      <c r="BF585" s="78"/>
      <c r="BG585" s="148" t="str">
        <f t="shared" ref="BG585:BG648" si="348">IF(ISBLANK(BE585),"",IF(ISERROR(BD585),"M",""))</f>
        <v/>
      </c>
      <c r="BH585" s="47" t="str">
        <f t="shared" si="339"/>
        <v/>
      </c>
      <c r="BI585" s="48" t="str">
        <f>IF(ISBLANK(BJ585),"",VLOOKUP(BH585,OutputOsiris!$A$9:$A$1008,1,FALSE))</f>
        <v/>
      </c>
      <c r="BJ585" s="111"/>
      <c r="BK585" s="78"/>
      <c r="BL585" s="148" t="str">
        <f t="shared" ref="BL585:BL648" si="349">IF(ISBLANK(BJ585),"",IF(ISERROR(BI585),"M",""))</f>
        <v/>
      </c>
      <c r="BM585" s="47" t="str">
        <f t="shared" si="340"/>
        <v/>
      </c>
      <c r="BN585" s="48" t="str">
        <f>IF(ISBLANK(BO585),"",VLOOKUP(BM585,OutputOsiris!$A$9:$A$1008,1,FALSE))</f>
        <v/>
      </c>
      <c r="BO585" s="111"/>
      <c r="BP585" s="78"/>
      <c r="BQ585" s="148" t="str">
        <f t="shared" ref="BQ585:BQ648" si="350">IF(ISBLANK(BO585),"",IF(ISERROR(BN585),"M",""))</f>
        <v/>
      </c>
      <c r="BR585" s="47" t="str">
        <f t="shared" si="341"/>
        <v/>
      </c>
      <c r="BS585" s="48" t="str">
        <f>IF(ISBLANK(BT585),"",VLOOKUP(BR585,OutputOsiris!$A$9:$A$1008,1,FALSE))</f>
        <v/>
      </c>
      <c r="BT585" s="111"/>
      <c r="BU585" s="78"/>
      <c r="BV585" s="148" t="str">
        <f t="shared" ref="BV585:BV648" si="351">IF(ISBLANK(BT585),"",IF(ISERROR(BS585),"M",""))</f>
        <v/>
      </c>
      <c r="BW585" s="47" t="str">
        <f t="shared" si="342"/>
        <v/>
      </c>
      <c r="BX585" s="48" t="str">
        <f>IF(ISBLANK(BY585),"",VLOOKUP(BW585,OutputOsiris!$A$9:$A$1008,1,FALSE))</f>
        <v/>
      </c>
      <c r="BY585" s="111"/>
      <c r="BZ585" s="78"/>
      <c r="CA585" s="148" t="str">
        <f t="shared" ref="CA585:CA648" si="352">IF(ISBLANK(BY585),"",IF(ISERROR(BX585),"M",""))</f>
        <v/>
      </c>
    </row>
    <row r="586" spans="1:79" x14ac:dyDescent="0.2">
      <c r="A586" s="47" t="str">
        <f>IF($H$1="Score",IF(OutputOsiris!A586&lt;&gt;"9999999",OutputOsiris!A586,""),"")</f>
        <v/>
      </c>
      <c r="B586" s="76" t="str">
        <f t="shared" ref="B586:B649" si="353">IF($H$1="Score",IF(A586="","",IF(ISERROR(AB586),"MISSING",AB586)),"")</f>
        <v/>
      </c>
      <c r="C586" s="143" t="str">
        <f t="shared" ref="C586:C649" si="354">IF(ISNUMBER(B586),IF(OR(ISERROR(H586),ISERROR(J586),ISERROR(L586),ISERROR(N586),ISERROR(P586),ISERROR(R586),ISERROR(T586),ISERROR(V586),ISERROR(X586),ISERROR(Z586)),"M",""),"")</f>
        <v/>
      </c>
      <c r="D586" s="47" t="str">
        <f>IF($H$1="Cijfer",IF(OutputOsiris!A586&lt;&gt;"9999999",OutputOsiris!A586,""),"")</f>
        <v/>
      </c>
      <c r="E586" s="76" t="str">
        <f t="shared" ref="E586:E649" si="355">IF($H$1="Cijfer",IF(D586="","",IF(ISERROR(AC586),"MISSING",IF(OR(AND(I586&gt;0,I586&lt;$E$6),AND(K586&gt;0,K586&lt;$E$6),AND(M586&gt;0,M586&lt;$E$6),AND(O586&gt;0,O586&lt;$E$6),AND(Q586&gt;0,Q586&lt;$E$6),AND(S586&gt;0,S586&lt;$E$6),AND(U586&gt;0,U586&lt;$E$6),AND(W586&gt;0,W586&lt;$E$6),AND(Y586&gt;0,Y586&lt;$E$6),AND(AA586&gt;0,AA586&lt;$E$6),AND(O586&gt;0,O586&lt;$E$6)),"!",AC586))),"")</f>
        <v/>
      </c>
      <c r="F586" s="143" t="str">
        <f t="shared" ref="F586:F649" si="356">IF(ISNUMBER(E586),IF(OR(ISERROR(H586),ISERROR(J586),ISERROR(L586),ISERROR(N586),ISERROR(P586),ISERROR(R586),ISERROR(T586),ISERROR(V586),ISERROR(X586),ISERROR(Z586)),"M",""),"")</f>
        <v/>
      </c>
      <c r="G586" s="47" t="str">
        <f>IF(ISBLANK(OutputOsiris!B586),"",OutputOsiris!B586)</f>
        <v/>
      </c>
      <c r="H586" s="47">
        <f>IF(AND($AG$7&gt;0,OutputOsiris!$A586&lt;&gt;"9999999"),VLOOKUP(OutputOsiris!A586,$AD$9:$AG$1008,4,FALSE),"")</f>
        <v>0</v>
      </c>
      <c r="I586" s="47">
        <f t="shared" ref="I586:I649" si="357">IF(AND(ISERROR(H586),H$7="N"),0,H586)</f>
        <v>0</v>
      </c>
      <c r="J586" s="47">
        <f>IF(AND($AL$7&gt;0,OutputOsiris!$A586&lt;&gt;"9999999"),VLOOKUP(OutputOsiris!A586,$AI$9:$AL$1008,4,FALSE),"")</f>
        <v>0</v>
      </c>
      <c r="K586" s="47">
        <f t="shared" ref="K586:K649" si="358">IF(AND(ISERROR(J586),J$7="N"),0,J586)</f>
        <v>0</v>
      </c>
      <c r="L586" s="47" t="str">
        <f>IF(AND($AQ$7&gt;0,OutputOsiris!$A586&lt;&gt;"9999999"),VLOOKUP(OutputOsiris!A586,$AN$9:$AQ$1008,4,FALSE),"")</f>
        <v/>
      </c>
      <c r="M586" s="47" t="str">
        <f t="shared" ref="M586:M649" si="359">IF(AND(ISERROR(L586),L$7="N"),0,L586)</f>
        <v/>
      </c>
      <c r="N586" s="47" t="str">
        <f>IF(AND($AV$7&gt;0,OutputOsiris!$A586&lt;&gt;"9999999"),VLOOKUP(OutputOsiris!A586,$AS$9:$AV$1008,4,FALSE),"")</f>
        <v/>
      </c>
      <c r="O586" s="47" t="str">
        <f t="shared" ref="O586:O649" si="360">IF(AND(ISERROR(N586),N$7="N"),0,N586)</f>
        <v/>
      </c>
      <c r="P586" s="47" t="str">
        <f>IF(AND($BA$7&gt;0,OutputOsiris!$A586&lt;&gt;"9999999"),VLOOKUP(OutputOsiris!A586,$AX$9:$BA$1008,4,FALSE),"")</f>
        <v/>
      </c>
      <c r="Q586" s="47" t="str">
        <f t="shared" ref="Q586:Q649" si="361">IF(AND(ISERROR(P586),P$7="N"),0,P586)</f>
        <v/>
      </c>
      <c r="R586" s="47" t="str">
        <f>IF(AND($BF$7&gt;0,OutputOsiris!$A586&lt;&gt;"9999999"),VLOOKUP(OutputOsiris!A586,$BC$9:$BF$1008,4,FALSE),"")</f>
        <v/>
      </c>
      <c r="S586" s="47" t="str">
        <f t="shared" ref="S586:S649" si="362">IF(AND(ISERROR(R586),R$7="N"),0,R586)</f>
        <v/>
      </c>
      <c r="T586" s="47" t="str">
        <f>IF(AND($BK$7&gt;0,OutputOsiris!$A586&lt;&gt;"9999999"),VLOOKUP(OutputOsiris!A586,$BH$9:$BK$1008,4,FALSE),"")</f>
        <v/>
      </c>
      <c r="U586" s="47" t="str">
        <f t="shared" ref="U586:U649" si="363">IF(AND(ISERROR(T586),T$7="N"),0,T586)</f>
        <v/>
      </c>
      <c r="V586" s="47" t="str">
        <f>IF(AND($BP$7&gt;0,OutputOsiris!$A586&lt;&gt;"9999999"),VLOOKUP(OutputOsiris!A586,$BM$9:$BP$1008,4,FALSE),"")</f>
        <v/>
      </c>
      <c r="W586" s="47" t="str">
        <f t="shared" ref="W586:W649" si="364">IF(AND(ISERROR(V586),V$7="N"),0,V586)</f>
        <v/>
      </c>
      <c r="X586" s="47" t="str">
        <f>IF(AND($BU$7&gt;0,OutputOsiris!$A586&lt;&gt;"9999999"),VLOOKUP(OutputOsiris!A586,$BR$9:$BU$1008,4,FALSE),"")</f>
        <v/>
      </c>
      <c r="Y586" s="47" t="str">
        <f t="shared" ref="Y586:Y649" si="365">IF(AND(ISERROR(X586),X$7="N"),0,X586)</f>
        <v/>
      </c>
      <c r="Z586" s="47" t="str">
        <f>IF(AND($BZ$7&gt;0,OutputOsiris!$A586&lt;&gt;"9999999"),VLOOKUP(OutputOsiris!A586,$BW$9:$BZ$1008,4,FALSE),"")</f>
        <v/>
      </c>
      <c r="AA586" s="47" t="str">
        <f t="shared" ref="AA586:AA649" si="366">IF(AND(ISERROR(Z586),Z$7="N"),0,Z586)</f>
        <v/>
      </c>
      <c r="AB586" s="47">
        <f t="shared" ref="AB586:AB649" si="367">IF(I586="",0,I586*$AG$7)+IF(K586="",0,K586*$AL$7)+IF(M586="",0,M586*$AQ$7)+IF(O586="",0,O586*$AV$7)+IF(Q586="",0,Q586*$BA$7)+IF(S586="",0,S586*$BF$7)+IF(U586="",0,U586*$BK$7)+IF(W586="",0,W586*$BP$7)+IF(Y586="",0,Y586*$BU$7)+IF(AA586="",0,AA586*$BZ$7)</f>
        <v>0</v>
      </c>
      <c r="AC586" s="47">
        <f t="shared" ref="AC586:AC649" si="368">AB586/SUM($AG$7,$AL$7,$AQ$7,$AV$7,$BA$7,$BF$7,$BK$7,$BP$7,$BU$7,$BZ$7)</f>
        <v>0</v>
      </c>
      <c r="AD586" s="47" t="str">
        <f t="shared" ref="AD586:AD649" si="369">TEXT(RIGHT(TRIM(AF586),7),"0000000")</f>
        <v/>
      </c>
      <c r="AE586" s="48" t="str">
        <f>IF(ISBLANK(AF586),"",VLOOKUP(AD586,OutputOsiris!$A$9:$A$1008,1,FALSE))</f>
        <v/>
      </c>
      <c r="AF586" s="111"/>
      <c r="AG586" s="78"/>
      <c r="AH586" s="148" t="str">
        <f t="shared" si="343"/>
        <v/>
      </c>
      <c r="AI586" s="47" t="str">
        <f t="shared" ref="AI586:AI649" si="370">TEXT(RIGHT(TRIM(AK586),7),"0000000")</f>
        <v/>
      </c>
      <c r="AJ586" s="48" t="str">
        <f>IF(ISBLANK(AK586),"",VLOOKUP(AI586,OutputOsiris!$A$9:$A$1008,1,FALSE))</f>
        <v/>
      </c>
      <c r="AK586" s="112"/>
      <c r="AL586" s="78"/>
      <c r="AM586" s="148" t="str">
        <f t="shared" si="344"/>
        <v/>
      </c>
      <c r="AN586" s="47" t="str">
        <f t="shared" ref="AN586:AN649" si="371">TEXT(RIGHT(TRIM(AP586),7),"0000000")</f>
        <v/>
      </c>
      <c r="AO586" s="48" t="str">
        <f>IF(ISBLANK(AP586),"",VLOOKUP(AN586,OutputOsiris!$A$9:$A$1008,1,FALSE))</f>
        <v/>
      </c>
      <c r="AP586" s="111"/>
      <c r="AQ586" s="78"/>
      <c r="AR586" s="148" t="str">
        <f t="shared" si="345"/>
        <v/>
      </c>
      <c r="AS586" s="47" t="str">
        <f t="shared" ref="AS586:AS649" si="372">TEXT(RIGHT(TRIM(AU586),7),"0000000")</f>
        <v/>
      </c>
      <c r="AT586" s="48" t="str">
        <f>IF(ISBLANK(AU586),"",VLOOKUP(AS586,OutputOsiris!$A$9:$A$1008,1,FALSE))</f>
        <v/>
      </c>
      <c r="AU586" s="111"/>
      <c r="AV586" s="78"/>
      <c r="AW586" s="148" t="str">
        <f t="shared" si="346"/>
        <v/>
      </c>
      <c r="AX586" s="47" t="str">
        <f t="shared" ref="AX586:AX649" si="373">TEXT(RIGHT(TRIM(AZ586),7),"0000000")</f>
        <v/>
      </c>
      <c r="AY586" s="48" t="str">
        <f>IF(ISBLANK(AZ586),"",VLOOKUP(AX586,OutputOsiris!$A$9:$A$1008,1,FALSE))</f>
        <v/>
      </c>
      <c r="AZ586" s="111"/>
      <c r="BA586" s="78"/>
      <c r="BB586" s="148" t="str">
        <f t="shared" si="347"/>
        <v/>
      </c>
      <c r="BC586" s="47" t="str">
        <f t="shared" ref="BC586:BC649" si="374">TEXT(RIGHT(TRIM(BE586),7),"0000000")</f>
        <v/>
      </c>
      <c r="BD586" s="48" t="str">
        <f>IF(ISBLANK(BE586),"",VLOOKUP(BC586,OutputOsiris!$A$9:$A$1008,1,FALSE))</f>
        <v/>
      </c>
      <c r="BE586" s="111"/>
      <c r="BF586" s="78"/>
      <c r="BG586" s="148" t="str">
        <f t="shared" si="348"/>
        <v/>
      </c>
      <c r="BH586" s="47" t="str">
        <f t="shared" ref="BH586:BH649" si="375">TEXT(RIGHT(TRIM(BJ586),7),"0000000")</f>
        <v/>
      </c>
      <c r="BI586" s="48" t="str">
        <f>IF(ISBLANK(BJ586),"",VLOOKUP(BH586,OutputOsiris!$A$9:$A$1008,1,FALSE))</f>
        <v/>
      </c>
      <c r="BJ586" s="111"/>
      <c r="BK586" s="78"/>
      <c r="BL586" s="148" t="str">
        <f t="shared" si="349"/>
        <v/>
      </c>
      <c r="BM586" s="47" t="str">
        <f t="shared" ref="BM586:BM649" si="376">TEXT(RIGHT(TRIM(BO586),7),"0000000")</f>
        <v/>
      </c>
      <c r="BN586" s="48" t="str">
        <f>IF(ISBLANK(BO586),"",VLOOKUP(BM586,OutputOsiris!$A$9:$A$1008,1,FALSE))</f>
        <v/>
      </c>
      <c r="BO586" s="111"/>
      <c r="BP586" s="78"/>
      <c r="BQ586" s="148" t="str">
        <f t="shared" si="350"/>
        <v/>
      </c>
      <c r="BR586" s="47" t="str">
        <f t="shared" ref="BR586:BR649" si="377">TEXT(RIGHT(TRIM(BT586),7),"0000000")</f>
        <v/>
      </c>
      <c r="BS586" s="48" t="str">
        <f>IF(ISBLANK(BT586),"",VLOOKUP(BR586,OutputOsiris!$A$9:$A$1008,1,FALSE))</f>
        <v/>
      </c>
      <c r="BT586" s="111"/>
      <c r="BU586" s="78"/>
      <c r="BV586" s="148" t="str">
        <f t="shared" si="351"/>
        <v/>
      </c>
      <c r="BW586" s="47" t="str">
        <f t="shared" ref="BW586:BW649" si="378">TEXT(RIGHT(TRIM(BY586),7),"0000000")</f>
        <v/>
      </c>
      <c r="BX586" s="48" t="str">
        <f>IF(ISBLANK(BY586),"",VLOOKUP(BW586,OutputOsiris!$A$9:$A$1008,1,FALSE))</f>
        <v/>
      </c>
      <c r="BY586" s="111"/>
      <c r="BZ586" s="78"/>
      <c r="CA586" s="148" t="str">
        <f t="shared" si="352"/>
        <v/>
      </c>
    </row>
    <row r="587" spans="1:79" x14ac:dyDescent="0.2">
      <c r="A587" s="47" t="str">
        <f>IF($H$1="Score",IF(OutputOsiris!A587&lt;&gt;"9999999",OutputOsiris!A587,""),"")</f>
        <v/>
      </c>
      <c r="B587" s="76" t="str">
        <f t="shared" si="353"/>
        <v/>
      </c>
      <c r="C587" s="143" t="str">
        <f t="shared" si="354"/>
        <v/>
      </c>
      <c r="D587" s="47" t="str">
        <f>IF($H$1="Cijfer",IF(OutputOsiris!A587&lt;&gt;"9999999",OutputOsiris!A587,""),"")</f>
        <v/>
      </c>
      <c r="E587" s="76" t="str">
        <f t="shared" si="355"/>
        <v/>
      </c>
      <c r="F587" s="143" t="str">
        <f t="shared" si="356"/>
        <v/>
      </c>
      <c r="G587" s="47" t="str">
        <f>IF(ISBLANK(OutputOsiris!B587),"",OutputOsiris!B587)</f>
        <v/>
      </c>
      <c r="H587" s="47">
        <f>IF(AND($AG$7&gt;0,OutputOsiris!$A587&lt;&gt;"9999999"),VLOOKUP(OutputOsiris!A587,$AD$9:$AG$1008,4,FALSE),"")</f>
        <v>0</v>
      </c>
      <c r="I587" s="47">
        <f t="shared" si="357"/>
        <v>0</v>
      </c>
      <c r="J587" s="47">
        <f>IF(AND($AL$7&gt;0,OutputOsiris!$A587&lt;&gt;"9999999"),VLOOKUP(OutputOsiris!A587,$AI$9:$AL$1008,4,FALSE),"")</f>
        <v>0</v>
      </c>
      <c r="K587" s="47">
        <f t="shared" si="358"/>
        <v>0</v>
      </c>
      <c r="L587" s="47" t="str">
        <f>IF(AND($AQ$7&gt;0,OutputOsiris!$A587&lt;&gt;"9999999"),VLOOKUP(OutputOsiris!A587,$AN$9:$AQ$1008,4,FALSE),"")</f>
        <v/>
      </c>
      <c r="M587" s="47" t="str">
        <f t="shared" si="359"/>
        <v/>
      </c>
      <c r="N587" s="47" t="str">
        <f>IF(AND($AV$7&gt;0,OutputOsiris!$A587&lt;&gt;"9999999"),VLOOKUP(OutputOsiris!A587,$AS$9:$AV$1008,4,FALSE),"")</f>
        <v/>
      </c>
      <c r="O587" s="47" t="str">
        <f t="shared" si="360"/>
        <v/>
      </c>
      <c r="P587" s="47" t="str">
        <f>IF(AND($BA$7&gt;0,OutputOsiris!$A587&lt;&gt;"9999999"),VLOOKUP(OutputOsiris!A587,$AX$9:$BA$1008,4,FALSE),"")</f>
        <v/>
      </c>
      <c r="Q587" s="47" t="str">
        <f t="shared" si="361"/>
        <v/>
      </c>
      <c r="R587" s="47" t="str">
        <f>IF(AND($BF$7&gt;0,OutputOsiris!$A587&lt;&gt;"9999999"),VLOOKUP(OutputOsiris!A587,$BC$9:$BF$1008,4,FALSE),"")</f>
        <v/>
      </c>
      <c r="S587" s="47" t="str">
        <f t="shared" si="362"/>
        <v/>
      </c>
      <c r="T587" s="47" t="str">
        <f>IF(AND($BK$7&gt;0,OutputOsiris!$A587&lt;&gt;"9999999"),VLOOKUP(OutputOsiris!A587,$BH$9:$BK$1008,4,FALSE),"")</f>
        <v/>
      </c>
      <c r="U587" s="47" t="str">
        <f t="shared" si="363"/>
        <v/>
      </c>
      <c r="V587" s="47" t="str">
        <f>IF(AND($BP$7&gt;0,OutputOsiris!$A587&lt;&gt;"9999999"),VLOOKUP(OutputOsiris!A587,$BM$9:$BP$1008,4,FALSE),"")</f>
        <v/>
      </c>
      <c r="W587" s="47" t="str">
        <f t="shared" si="364"/>
        <v/>
      </c>
      <c r="X587" s="47" t="str">
        <f>IF(AND($BU$7&gt;0,OutputOsiris!$A587&lt;&gt;"9999999"),VLOOKUP(OutputOsiris!A587,$BR$9:$BU$1008,4,FALSE),"")</f>
        <v/>
      </c>
      <c r="Y587" s="47" t="str">
        <f t="shared" si="365"/>
        <v/>
      </c>
      <c r="Z587" s="47" t="str">
        <f>IF(AND($BZ$7&gt;0,OutputOsiris!$A587&lt;&gt;"9999999"),VLOOKUP(OutputOsiris!A587,$BW$9:$BZ$1008,4,FALSE),"")</f>
        <v/>
      </c>
      <c r="AA587" s="47" t="str">
        <f t="shared" si="366"/>
        <v/>
      </c>
      <c r="AB587" s="47">
        <f t="shared" si="367"/>
        <v>0</v>
      </c>
      <c r="AC587" s="47">
        <f t="shared" si="368"/>
        <v>0</v>
      </c>
      <c r="AD587" s="47" t="str">
        <f t="shared" si="369"/>
        <v/>
      </c>
      <c r="AE587" s="48" t="str">
        <f>IF(ISBLANK(AF587),"",VLOOKUP(AD587,OutputOsiris!$A$9:$A$1008,1,FALSE))</f>
        <v/>
      </c>
      <c r="AF587" s="111"/>
      <c r="AG587" s="78"/>
      <c r="AH587" s="148" t="str">
        <f t="shared" si="343"/>
        <v/>
      </c>
      <c r="AI587" s="47" t="str">
        <f t="shared" si="370"/>
        <v/>
      </c>
      <c r="AJ587" s="48" t="str">
        <f>IF(ISBLANK(AK587),"",VLOOKUP(AI587,OutputOsiris!$A$9:$A$1008,1,FALSE))</f>
        <v/>
      </c>
      <c r="AK587" s="112"/>
      <c r="AL587" s="78"/>
      <c r="AM587" s="148" t="str">
        <f t="shared" si="344"/>
        <v/>
      </c>
      <c r="AN587" s="47" t="str">
        <f t="shared" si="371"/>
        <v/>
      </c>
      <c r="AO587" s="48" t="str">
        <f>IF(ISBLANK(AP587),"",VLOOKUP(AN587,OutputOsiris!$A$9:$A$1008,1,FALSE))</f>
        <v/>
      </c>
      <c r="AP587" s="111"/>
      <c r="AQ587" s="78"/>
      <c r="AR587" s="148" t="str">
        <f t="shared" si="345"/>
        <v/>
      </c>
      <c r="AS587" s="47" t="str">
        <f t="shared" si="372"/>
        <v/>
      </c>
      <c r="AT587" s="48" t="str">
        <f>IF(ISBLANK(AU587),"",VLOOKUP(AS587,OutputOsiris!$A$9:$A$1008,1,FALSE))</f>
        <v/>
      </c>
      <c r="AU587" s="111"/>
      <c r="AV587" s="78"/>
      <c r="AW587" s="148" t="str">
        <f t="shared" si="346"/>
        <v/>
      </c>
      <c r="AX587" s="47" t="str">
        <f t="shared" si="373"/>
        <v/>
      </c>
      <c r="AY587" s="48" t="str">
        <f>IF(ISBLANK(AZ587),"",VLOOKUP(AX587,OutputOsiris!$A$9:$A$1008,1,FALSE))</f>
        <v/>
      </c>
      <c r="AZ587" s="111"/>
      <c r="BA587" s="78"/>
      <c r="BB587" s="148" t="str">
        <f t="shared" si="347"/>
        <v/>
      </c>
      <c r="BC587" s="47" t="str">
        <f t="shared" si="374"/>
        <v/>
      </c>
      <c r="BD587" s="48" t="str">
        <f>IF(ISBLANK(BE587),"",VLOOKUP(BC587,OutputOsiris!$A$9:$A$1008,1,FALSE))</f>
        <v/>
      </c>
      <c r="BE587" s="111"/>
      <c r="BF587" s="78"/>
      <c r="BG587" s="148" t="str">
        <f t="shared" si="348"/>
        <v/>
      </c>
      <c r="BH587" s="47" t="str">
        <f t="shared" si="375"/>
        <v/>
      </c>
      <c r="BI587" s="48" t="str">
        <f>IF(ISBLANK(BJ587),"",VLOOKUP(BH587,OutputOsiris!$A$9:$A$1008,1,FALSE))</f>
        <v/>
      </c>
      <c r="BJ587" s="111"/>
      <c r="BK587" s="78"/>
      <c r="BL587" s="148" t="str">
        <f t="shared" si="349"/>
        <v/>
      </c>
      <c r="BM587" s="47" t="str">
        <f t="shared" si="376"/>
        <v/>
      </c>
      <c r="BN587" s="48" t="str">
        <f>IF(ISBLANK(BO587),"",VLOOKUP(BM587,OutputOsiris!$A$9:$A$1008,1,FALSE))</f>
        <v/>
      </c>
      <c r="BO587" s="111"/>
      <c r="BP587" s="78"/>
      <c r="BQ587" s="148" t="str">
        <f t="shared" si="350"/>
        <v/>
      </c>
      <c r="BR587" s="47" t="str">
        <f t="shared" si="377"/>
        <v/>
      </c>
      <c r="BS587" s="48" t="str">
        <f>IF(ISBLANK(BT587),"",VLOOKUP(BR587,OutputOsiris!$A$9:$A$1008,1,FALSE))</f>
        <v/>
      </c>
      <c r="BT587" s="111"/>
      <c r="BU587" s="78"/>
      <c r="BV587" s="148" t="str">
        <f t="shared" si="351"/>
        <v/>
      </c>
      <c r="BW587" s="47" t="str">
        <f t="shared" si="378"/>
        <v/>
      </c>
      <c r="BX587" s="48" t="str">
        <f>IF(ISBLANK(BY587),"",VLOOKUP(BW587,OutputOsiris!$A$9:$A$1008,1,FALSE))</f>
        <v/>
      </c>
      <c r="BY587" s="111"/>
      <c r="BZ587" s="78"/>
      <c r="CA587" s="148" t="str">
        <f t="shared" si="352"/>
        <v/>
      </c>
    </row>
    <row r="588" spans="1:79" x14ac:dyDescent="0.2">
      <c r="A588" s="47" t="str">
        <f>IF($H$1="Score",IF(OutputOsiris!A588&lt;&gt;"9999999",OutputOsiris!A588,""),"")</f>
        <v/>
      </c>
      <c r="B588" s="76" t="str">
        <f t="shared" si="353"/>
        <v/>
      </c>
      <c r="C588" s="143" t="str">
        <f t="shared" si="354"/>
        <v/>
      </c>
      <c r="D588" s="47" t="str">
        <f>IF($H$1="Cijfer",IF(OutputOsiris!A588&lt;&gt;"9999999",OutputOsiris!A588,""),"")</f>
        <v/>
      </c>
      <c r="E588" s="76" t="str">
        <f t="shared" si="355"/>
        <v/>
      </c>
      <c r="F588" s="143" t="str">
        <f t="shared" si="356"/>
        <v/>
      </c>
      <c r="G588" s="47" t="str">
        <f>IF(ISBLANK(OutputOsiris!B588),"",OutputOsiris!B588)</f>
        <v/>
      </c>
      <c r="H588" s="47">
        <f>IF(AND($AG$7&gt;0,OutputOsiris!$A588&lt;&gt;"9999999"),VLOOKUP(OutputOsiris!A588,$AD$9:$AG$1008,4,FALSE),"")</f>
        <v>0</v>
      </c>
      <c r="I588" s="47">
        <f t="shared" si="357"/>
        <v>0</v>
      </c>
      <c r="J588" s="47">
        <f>IF(AND($AL$7&gt;0,OutputOsiris!$A588&lt;&gt;"9999999"),VLOOKUP(OutputOsiris!A588,$AI$9:$AL$1008,4,FALSE),"")</f>
        <v>0</v>
      </c>
      <c r="K588" s="47">
        <f t="shared" si="358"/>
        <v>0</v>
      </c>
      <c r="L588" s="47" t="str">
        <f>IF(AND($AQ$7&gt;0,OutputOsiris!$A588&lt;&gt;"9999999"),VLOOKUP(OutputOsiris!A588,$AN$9:$AQ$1008,4,FALSE),"")</f>
        <v/>
      </c>
      <c r="M588" s="47" t="str">
        <f t="shared" si="359"/>
        <v/>
      </c>
      <c r="N588" s="47" t="str">
        <f>IF(AND($AV$7&gt;0,OutputOsiris!$A588&lt;&gt;"9999999"),VLOOKUP(OutputOsiris!A588,$AS$9:$AV$1008,4,FALSE),"")</f>
        <v/>
      </c>
      <c r="O588" s="47" t="str">
        <f t="shared" si="360"/>
        <v/>
      </c>
      <c r="P588" s="47" t="str">
        <f>IF(AND($BA$7&gt;0,OutputOsiris!$A588&lt;&gt;"9999999"),VLOOKUP(OutputOsiris!A588,$AX$9:$BA$1008,4,FALSE),"")</f>
        <v/>
      </c>
      <c r="Q588" s="47" t="str">
        <f t="shared" si="361"/>
        <v/>
      </c>
      <c r="R588" s="47" t="str">
        <f>IF(AND($BF$7&gt;0,OutputOsiris!$A588&lt;&gt;"9999999"),VLOOKUP(OutputOsiris!A588,$BC$9:$BF$1008,4,FALSE),"")</f>
        <v/>
      </c>
      <c r="S588" s="47" t="str">
        <f t="shared" si="362"/>
        <v/>
      </c>
      <c r="T588" s="47" t="str">
        <f>IF(AND($BK$7&gt;0,OutputOsiris!$A588&lt;&gt;"9999999"),VLOOKUP(OutputOsiris!A588,$BH$9:$BK$1008,4,FALSE),"")</f>
        <v/>
      </c>
      <c r="U588" s="47" t="str">
        <f t="shared" si="363"/>
        <v/>
      </c>
      <c r="V588" s="47" t="str">
        <f>IF(AND($BP$7&gt;0,OutputOsiris!$A588&lt;&gt;"9999999"),VLOOKUP(OutputOsiris!A588,$BM$9:$BP$1008,4,FALSE),"")</f>
        <v/>
      </c>
      <c r="W588" s="47" t="str">
        <f t="shared" si="364"/>
        <v/>
      </c>
      <c r="X588" s="47" t="str">
        <f>IF(AND($BU$7&gt;0,OutputOsiris!$A588&lt;&gt;"9999999"),VLOOKUP(OutputOsiris!A588,$BR$9:$BU$1008,4,FALSE),"")</f>
        <v/>
      </c>
      <c r="Y588" s="47" t="str">
        <f t="shared" si="365"/>
        <v/>
      </c>
      <c r="Z588" s="47" t="str">
        <f>IF(AND($BZ$7&gt;0,OutputOsiris!$A588&lt;&gt;"9999999"),VLOOKUP(OutputOsiris!A588,$BW$9:$BZ$1008,4,FALSE),"")</f>
        <v/>
      </c>
      <c r="AA588" s="47" t="str">
        <f t="shared" si="366"/>
        <v/>
      </c>
      <c r="AB588" s="47">
        <f t="shared" si="367"/>
        <v>0</v>
      </c>
      <c r="AC588" s="47">
        <f t="shared" si="368"/>
        <v>0</v>
      </c>
      <c r="AD588" s="47" t="str">
        <f t="shared" si="369"/>
        <v/>
      </c>
      <c r="AE588" s="48" t="str">
        <f>IF(ISBLANK(AF588),"",VLOOKUP(AD588,OutputOsiris!$A$9:$A$1008,1,FALSE))</f>
        <v/>
      </c>
      <c r="AF588" s="111"/>
      <c r="AG588" s="78"/>
      <c r="AH588" s="148" t="str">
        <f t="shared" si="343"/>
        <v/>
      </c>
      <c r="AI588" s="47" t="str">
        <f t="shared" si="370"/>
        <v/>
      </c>
      <c r="AJ588" s="48" t="str">
        <f>IF(ISBLANK(AK588),"",VLOOKUP(AI588,OutputOsiris!$A$9:$A$1008,1,FALSE))</f>
        <v/>
      </c>
      <c r="AK588" s="112"/>
      <c r="AL588" s="78"/>
      <c r="AM588" s="148" t="str">
        <f t="shared" si="344"/>
        <v/>
      </c>
      <c r="AN588" s="47" t="str">
        <f t="shared" si="371"/>
        <v/>
      </c>
      <c r="AO588" s="48" t="str">
        <f>IF(ISBLANK(AP588),"",VLOOKUP(AN588,OutputOsiris!$A$9:$A$1008,1,FALSE))</f>
        <v/>
      </c>
      <c r="AP588" s="111"/>
      <c r="AQ588" s="78"/>
      <c r="AR588" s="148" t="str">
        <f t="shared" si="345"/>
        <v/>
      </c>
      <c r="AS588" s="47" t="str">
        <f t="shared" si="372"/>
        <v/>
      </c>
      <c r="AT588" s="48" t="str">
        <f>IF(ISBLANK(AU588),"",VLOOKUP(AS588,OutputOsiris!$A$9:$A$1008,1,FALSE))</f>
        <v/>
      </c>
      <c r="AU588" s="111"/>
      <c r="AV588" s="78"/>
      <c r="AW588" s="148" t="str">
        <f t="shared" si="346"/>
        <v/>
      </c>
      <c r="AX588" s="47" t="str">
        <f t="shared" si="373"/>
        <v/>
      </c>
      <c r="AY588" s="48" t="str">
        <f>IF(ISBLANK(AZ588),"",VLOOKUP(AX588,OutputOsiris!$A$9:$A$1008,1,FALSE))</f>
        <v/>
      </c>
      <c r="AZ588" s="111"/>
      <c r="BA588" s="78"/>
      <c r="BB588" s="148" t="str">
        <f t="shared" si="347"/>
        <v/>
      </c>
      <c r="BC588" s="47" t="str">
        <f t="shared" si="374"/>
        <v/>
      </c>
      <c r="BD588" s="48" t="str">
        <f>IF(ISBLANK(BE588),"",VLOOKUP(BC588,OutputOsiris!$A$9:$A$1008,1,FALSE))</f>
        <v/>
      </c>
      <c r="BE588" s="111"/>
      <c r="BF588" s="78"/>
      <c r="BG588" s="148" t="str">
        <f t="shared" si="348"/>
        <v/>
      </c>
      <c r="BH588" s="47" t="str">
        <f t="shared" si="375"/>
        <v/>
      </c>
      <c r="BI588" s="48" t="str">
        <f>IF(ISBLANK(BJ588),"",VLOOKUP(BH588,OutputOsiris!$A$9:$A$1008,1,FALSE))</f>
        <v/>
      </c>
      <c r="BJ588" s="111"/>
      <c r="BK588" s="78"/>
      <c r="BL588" s="148" t="str">
        <f t="shared" si="349"/>
        <v/>
      </c>
      <c r="BM588" s="47" t="str">
        <f t="shared" si="376"/>
        <v/>
      </c>
      <c r="BN588" s="48" t="str">
        <f>IF(ISBLANK(BO588),"",VLOOKUP(BM588,OutputOsiris!$A$9:$A$1008,1,FALSE))</f>
        <v/>
      </c>
      <c r="BO588" s="111"/>
      <c r="BP588" s="78"/>
      <c r="BQ588" s="148" t="str">
        <f t="shared" si="350"/>
        <v/>
      </c>
      <c r="BR588" s="47" t="str">
        <f t="shared" si="377"/>
        <v/>
      </c>
      <c r="BS588" s="48" t="str">
        <f>IF(ISBLANK(BT588),"",VLOOKUP(BR588,OutputOsiris!$A$9:$A$1008,1,FALSE))</f>
        <v/>
      </c>
      <c r="BT588" s="111"/>
      <c r="BU588" s="78"/>
      <c r="BV588" s="148" t="str">
        <f t="shared" si="351"/>
        <v/>
      </c>
      <c r="BW588" s="47" t="str">
        <f t="shared" si="378"/>
        <v/>
      </c>
      <c r="BX588" s="48" t="str">
        <f>IF(ISBLANK(BY588),"",VLOOKUP(BW588,OutputOsiris!$A$9:$A$1008,1,FALSE))</f>
        <v/>
      </c>
      <c r="BY588" s="111"/>
      <c r="BZ588" s="78"/>
      <c r="CA588" s="148" t="str">
        <f t="shared" si="352"/>
        <v/>
      </c>
    </row>
    <row r="589" spans="1:79" x14ac:dyDescent="0.2">
      <c r="A589" s="47" t="str">
        <f>IF($H$1="Score",IF(OutputOsiris!A589&lt;&gt;"9999999",OutputOsiris!A589,""),"")</f>
        <v/>
      </c>
      <c r="B589" s="76" t="str">
        <f t="shared" si="353"/>
        <v/>
      </c>
      <c r="C589" s="143" t="str">
        <f t="shared" si="354"/>
        <v/>
      </c>
      <c r="D589" s="47" t="str">
        <f>IF($H$1="Cijfer",IF(OutputOsiris!A589&lt;&gt;"9999999",OutputOsiris!A589,""),"")</f>
        <v/>
      </c>
      <c r="E589" s="76" t="str">
        <f t="shared" si="355"/>
        <v/>
      </c>
      <c r="F589" s="143" t="str">
        <f t="shared" si="356"/>
        <v/>
      </c>
      <c r="G589" s="47" t="str">
        <f>IF(ISBLANK(OutputOsiris!B589),"",OutputOsiris!B589)</f>
        <v/>
      </c>
      <c r="H589" s="47">
        <f>IF(AND($AG$7&gt;0,OutputOsiris!$A589&lt;&gt;"9999999"),VLOOKUP(OutputOsiris!A589,$AD$9:$AG$1008,4,FALSE),"")</f>
        <v>0</v>
      </c>
      <c r="I589" s="47">
        <f t="shared" si="357"/>
        <v>0</v>
      </c>
      <c r="J589" s="47">
        <f>IF(AND($AL$7&gt;0,OutputOsiris!$A589&lt;&gt;"9999999"),VLOOKUP(OutputOsiris!A589,$AI$9:$AL$1008,4,FALSE),"")</f>
        <v>0</v>
      </c>
      <c r="K589" s="47">
        <f t="shared" si="358"/>
        <v>0</v>
      </c>
      <c r="L589" s="47" t="str">
        <f>IF(AND($AQ$7&gt;0,OutputOsiris!$A589&lt;&gt;"9999999"),VLOOKUP(OutputOsiris!A589,$AN$9:$AQ$1008,4,FALSE),"")</f>
        <v/>
      </c>
      <c r="M589" s="47" t="str">
        <f t="shared" si="359"/>
        <v/>
      </c>
      <c r="N589" s="47" t="str">
        <f>IF(AND($AV$7&gt;0,OutputOsiris!$A589&lt;&gt;"9999999"),VLOOKUP(OutputOsiris!A589,$AS$9:$AV$1008,4,FALSE),"")</f>
        <v/>
      </c>
      <c r="O589" s="47" t="str">
        <f t="shared" si="360"/>
        <v/>
      </c>
      <c r="P589" s="47" t="str">
        <f>IF(AND($BA$7&gt;0,OutputOsiris!$A589&lt;&gt;"9999999"),VLOOKUP(OutputOsiris!A589,$AX$9:$BA$1008,4,FALSE),"")</f>
        <v/>
      </c>
      <c r="Q589" s="47" t="str">
        <f t="shared" si="361"/>
        <v/>
      </c>
      <c r="R589" s="47" t="str">
        <f>IF(AND($BF$7&gt;0,OutputOsiris!$A589&lt;&gt;"9999999"),VLOOKUP(OutputOsiris!A589,$BC$9:$BF$1008,4,FALSE),"")</f>
        <v/>
      </c>
      <c r="S589" s="47" t="str">
        <f t="shared" si="362"/>
        <v/>
      </c>
      <c r="T589" s="47" t="str">
        <f>IF(AND($BK$7&gt;0,OutputOsiris!$A589&lt;&gt;"9999999"),VLOOKUP(OutputOsiris!A589,$BH$9:$BK$1008,4,FALSE),"")</f>
        <v/>
      </c>
      <c r="U589" s="47" t="str">
        <f t="shared" si="363"/>
        <v/>
      </c>
      <c r="V589" s="47" t="str">
        <f>IF(AND($BP$7&gt;0,OutputOsiris!$A589&lt;&gt;"9999999"),VLOOKUP(OutputOsiris!A589,$BM$9:$BP$1008,4,FALSE),"")</f>
        <v/>
      </c>
      <c r="W589" s="47" t="str">
        <f t="shared" si="364"/>
        <v/>
      </c>
      <c r="X589" s="47" t="str">
        <f>IF(AND($BU$7&gt;0,OutputOsiris!$A589&lt;&gt;"9999999"),VLOOKUP(OutputOsiris!A589,$BR$9:$BU$1008,4,FALSE),"")</f>
        <v/>
      </c>
      <c r="Y589" s="47" t="str">
        <f t="shared" si="365"/>
        <v/>
      </c>
      <c r="Z589" s="47" t="str">
        <f>IF(AND($BZ$7&gt;0,OutputOsiris!$A589&lt;&gt;"9999999"),VLOOKUP(OutputOsiris!A589,$BW$9:$BZ$1008,4,FALSE),"")</f>
        <v/>
      </c>
      <c r="AA589" s="47" t="str">
        <f t="shared" si="366"/>
        <v/>
      </c>
      <c r="AB589" s="47">
        <f t="shared" si="367"/>
        <v>0</v>
      </c>
      <c r="AC589" s="47">
        <f t="shared" si="368"/>
        <v>0</v>
      </c>
      <c r="AD589" s="47" t="str">
        <f t="shared" si="369"/>
        <v/>
      </c>
      <c r="AE589" s="48" t="str">
        <f>IF(ISBLANK(AF589),"",VLOOKUP(AD589,OutputOsiris!$A$9:$A$1008,1,FALSE))</f>
        <v/>
      </c>
      <c r="AF589" s="111"/>
      <c r="AG589" s="78"/>
      <c r="AH589" s="148" t="str">
        <f t="shared" si="343"/>
        <v/>
      </c>
      <c r="AI589" s="47" t="str">
        <f t="shared" si="370"/>
        <v/>
      </c>
      <c r="AJ589" s="48" t="str">
        <f>IF(ISBLANK(AK589),"",VLOOKUP(AI589,OutputOsiris!$A$9:$A$1008,1,FALSE))</f>
        <v/>
      </c>
      <c r="AK589" s="112"/>
      <c r="AL589" s="78"/>
      <c r="AM589" s="148" t="str">
        <f t="shared" si="344"/>
        <v/>
      </c>
      <c r="AN589" s="47" t="str">
        <f t="shared" si="371"/>
        <v/>
      </c>
      <c r="AO589" s="48" t="str">
        <f>IF(ISBLANK(AP589),"",VLOOKUP(AN589,OutputOsiris!$A$9:$A$1008,1,FALSE))</f>
        <v/>
      </c>
      <c r="AP589" s="111"/>
      <c r="AQ589" s="78"/>
      <c r="AR589" s="148" t="str">
        <f t="shared" si="345"/>
        <v/>
      </c>
      <c r="AS589" s="47" t="str">
        <f t="shared" si="372"/>
        <v/>
      </c>
      <c r="AT589" s="48" t="str">
        <f>IF(ISBLANK(AU589),"",VLOOKUP(AS589,OutputOsiris!$A$9:$A$1008,1,FALSE))</f>
        <v/>
      </c>
      <c r="AU589" s="111"/>
      <c r="AV589" s="78"/>
      <c r="AW589" s="148" t="str">
        <f t="shared" si="346"/>
        <v/>
      </c>
      <c r="AX589" s="47" t="str">
        <f t="shared" si="373"/>
        <v/>
      </c>
      <c r="AY589" s="48" t="str">
        <f>IF(ISBLANK(AZ589),"",VLOOKUP(AX589,OutputOsiris!$A$9:$A$1008,1,FALSE))</f>
        <v/>
      </c>
      <c r="AZ589" s="111"/>
      <c r="BA589" s="78"/>
      <c r="BB589" s="148" t="str">
        <f t="shared" si="347"/>
        <v/>
      </c>
      <c r="BC589" s="47" t="str">
        <f t="shared" si="374"/>
        <v/>
      </c>
      <c r="BD589" s="48" t="str">
        <f>IF(ISBLANK(BE589),"",VLOOKUP(BC589,OutputOsiris!$A$9:$A$1008,1,FALSE))</f>
        <v/>
      </c>
      <c r="BE589" s="111"/>
      <c r="BF589" s="78"/>
      <c r="BG589" s="148" t="str">
        <f t="shared" si="348"/>
        <v/>
      </c>
      <c r="BH589" s="47" t="str">
        <f t="shared" si="375"/>
        <v/>
      </c>
      <c r="BI589" s="48" t="str">
        <f>IF(ISBLANK(BJ589),"",VLOOKUP(BH589,OutputOsiris!$A$9:$A$1008,1,FALSE))</f>
        <v/>
      </c>
      <c r="BJ589" s="111"/>
      <c r="BK589" s="78"/>
      <c r="BL589" s="148" t="str">
        <f t="shared" si="349"/>
        <v/>
      </c>
      <c r="BM589" s="47" t="str">
        <f t="shared" si="376"/>
        <v/>
      </c>
      <c r="BN589" s="48" t="str">
        <f>IF(ISBLANK(BO589),"",VLOOKUP(BM589,OutputOsiris!$A$9:$A$1008,1,FALSE))</f>
        <v/>
      </c>
      <c r="BO589" s="111"/>
      <c r="BP589" s="78"/>
      <c r="BQ589" s="148" t="str">
        <f t="shared" si="350"/>
        <v/>
      </c>
      <c r="BR589" s="47" t="str">
        <f t="shared" si="377"/>
        <v/>
      </c>
      <c r="BS589" s="48" t="str">
        <f>IF(ISBLANK(BT589),"",VLOOKUP(BR589,OutputOsiris!$A$9:$A$1008,1,FALSE))</f>
        <v/>
      </c>
      <c r="BT589" s="111"/>
      <c r="BU589" s="78"/>
      <c r="BV589" s="148" t="str">
        <f t="shared" si="351"/>
        <v/>
      </c>
      <c r="BW589" s="47" t="str">
        <f t="shared" si="378"/>
        <v/>
      </c>
      <c r="BX589" s="48" t="str">
        <f>IF(ISBLANK(BY589),"",VLOOKUP(BW589,OutputOsiris!$A$9:$A$1008,1,FALSE))</f>
        <v/>
      </c>
      <c r="BY589" s="111"/>
      <c r="BZ589" s="78"/>
      <c r="CA589" s="148" t="str">
        <f t="shared" si="352"/>
        <v/>
      </c>
    </row>
    <row r="590" spans="1:79" x14ac:dyDescent="0.2">
      <c r="A590" s="47" t="str">
        <f>IF($H$1="Score",IF(OutputOsiris!A590&lt;&gt;"9999999",OutputOsiris!A590,""),"")</f>
        <v/>
      </c>
      <c r="B590" s="76" t="str">
        <f t="shared" si="353"/>
        <v/>
      </c>
      <c r="C590" s="143" t="str">
        <f t="shared" si="354"/>
        <v/>
      </c>
      <c r="D590" s="47" t="str">
        <f>IF($H$1="Cijfer",IF(OutputOsiris!A590&lt;&gt;"9999999",OutputOsiris!A590,""),"")</f>
        <v/>
      </c>
      <c r="E590" s="76" t="str">
        <f t="shared" si="355"/>
        <v/>
      </c>
      <c r="F590" s="143" t="str">
        <f t="shared" si="356"/>
        <v/>
      </c>
      <c r="G590" s="47" t="str">
        <f>IF(ISBLANK(OutputOsiris!B590),"",OutputOsiris!B590)</f>
        <v/>
      </c>
      <c r="H590" s="47">
        <f>IF(AND($AG$7&gt;0,OutputOsiris!$A590&lt;&gt;"9999999"),VLOOKUP(OutputOsiris!A590,$AD$9:$AG$1008,4,FALSE),"")</f>
        <v>0</v>
      </c>
      <c r="I590" s="47">
        <f t="shared" si="357"/>
        <v>0</v>
      </c>
      <c r="J590" s="47">
        <f>IF(AND($AL$7&gt;0,OutputOsiris!$A590&lt;&gt;"9999999"),VLOOKUP(OutputOsiris!A590,$AI$9:$AL$1008,4,FALSE),"")</f>
        <v>0</v>
      </c>
      <c r="K590" s="47">
        <f t="shared" si="358"/>
        <v>0</v>
      </c>
      <c r="L590" s="47" t="str">
        <f>IF(AND($AQ$7&gt;0,OutputOsiris!$A590&lt;&gt;"9999999"),VLOOKUP(OutputOsiris!A590,$AN$9:$AQ$1008,4,FALSE),"")</f>
        <v/>
      </c>
      <c r="M590" s="47" t="str">
        <f t="shared" si="359"/>
        <v/>
      </c>
      <c r="N590" s="47" t="str">
        <f>IF(AND($AV$7&gt;0,OutputOsiris!$A590&lt;&gt;"9999999"),VLOOKUP(OutputOsiris!A590,$AS$9:$AV$1008,4,FALSE),"")</f>
        <v/>
      </c>
      <c r="O590" s="47" t="str">
        <f t="shared" si="360"/>
        <v/>
      </c>
      <c r="P590" s="47" t="str">
        <f>IF(AND($BA$7&gt;0,OutputOsiris!$A590&lt;&gt;"9999999"),VLOOKUP(OutputOsiris!A590,$AX$9:$BA$1008,4,FALSE),"")</f>
        <v/>
      </c>
      <c r="Q590" s="47" t="str">
        <f t="shared" si="361"/>
        <v/>
      </c>
      <c r="R590" s="47" t="str">
        <f>IF(AND($BF$7&gt;0,OutputOsiris!$A590&lt;&gt;"9999999"),VLOOKUP(OutputOsiris!A590,$BC$9:$BF$1008,4,FALSE),"")</f>
        <v/>
      </c>
      <c r="S590" s="47" t="str">
        <f t="shared" si="362"/>
        <v/>
      </c>
      <c r="T590" s="47" t="str">
        <f>IF(AND($BK$7&gt;0,OutputOsiris!$A590&lt;&gt;"9999999"),VLOOKUP(OutputOsiris!A590,$BH$9:$BK$1008,4,FALSE),"")</f>
        <v/>
      </c>
      <c r="U590" s="47" t="str">
        <f t="shared" si="363"/>
        <v/>
      </c>
      <c r="V590" s="47" t="str">
        <f>IF(AND($BP$7&gt;0,OutputOsiris!$A590&lt;&gt;"9999999"),VLOOKUP(OutputOsiris!A590,$BM$9:$BP$1008,4,FALSE),"")</f>
        <v/>
      </c>
      <c r="W590" s="47" t="str">
        <f t="shared" si="364"/>
        <v/>
      </c>
      <c r="X590" s="47" t="str">
        <f>IF(AND($BU$7&gt;0,OutputOsiris!$A590&lt;&gt;"9999999"),VLOOKUP(OutputOsiris!A590,$BR$9:$BU$1008,4,FALSE),"")</f>
        <v/>
      </c>
      <c r="Y590" s="47" t="str">
        <f t="shared" si="365"/>
        <v/>
      </c>
      <c r="Z590" s="47" t="str">
        <f>IF(AND($BZ$7&gt;0,OutputOsiris!$A590&lt;&gt;"9999999"),VLOOKUP(OutputOsiris!A590,$BW$9:$BZ$1008,4,FALSE),"")</f>
        <v/>
      </c>
      <c r="AA590" s="47" t="str">
        <f t="shared" si="366"/>
        <v/>
      </c>
      <c r="AB590" s="47">
        <f t="shared" si="367"/>
        <v>0</v>
      </c>
      <c r="AC590" s="47">
        <f t="shared" si="368"/>
        <v>0</v>
      </c>
      <c r="AD590" s="47" t="str">
        <f t="shared" si="369"/>
        <v/>
      </c>
      <c r="AE590" s="48" t="str">
        <f>IF(ISBLANK(AF590),"",VLOOKUP(AD590,OutputOsiris!$A$9:$A$1008,1,FALSE))</f>
        <v/>
      </c>
      <c r="AF590" s="111"/>
      <c r="AG590" s="78"/>
      <c r="AH590" s="148" t="str">
        <f t="shared" si="343"/>
        <v/>
      </c>
      <c r="AI590" s="47" t="str">
        <f t="shared" si="370"/>
        <v/>
      </c>
      <c r="AJ590" s="48" t="str">
        <f>IF(ISBLANK(AK590),"",VLOOKUP(AI590,OutputOsiris!$A$9:$A$1008,1,FALSE))</f>
        <v/>
      </c>
      <c r="AK590" s="112"/>
      <c r="AL590" s="78"/>
      <c r="AM590" s="148" t="str">
        <f t="shared" si="344"/>
        <v/>
      </c>
      <c r="AN590" s="47" t="str">
        <f t="shared" si="371"/>
        <v/>
      </c>
      <c r="AO590" s="48" t="str">
        <f>IF(ISBLANK(AP590),"",VLOOKUP(AN590,OutputOsiris!$A$9:$A$1008,1,FALSE))</f>
        <v/>
      </c>
      <c r="AP590" s="111"/>
      <c r="AQ590" s="78"/>
      <c r="AR590" s="148" t="str">
        <f t="shared" si="345"/>
        <v/>
      </c>
      <c r="AS590" s="47" t="str">
        <f t="shared" si="372"/>
        <v/>
      </c>
      <c r="AT590" s="48" t="str">
        <f>IF(ISBLANK(AU590),"",VLOOKUP(AS590,OutputOsiris!$A$9:$A$1008,1,FALSE))</f>
        <v/>
      </c>
      <c r="AU590" s="111"/>
      <c r="AV590" s="78"/>
      <c r="AW590" s="148" t="str">
        <f t="shared" si="346"/>
        <v/>
      </c>
      <c r="AX590" s="47" t="str">
        <f t="shared" si="373"/>
        <v/>
      </c>
      <c r="AY590" s="48" t="str">
        <f>IF(ISBLANK(AZ590),"",VLOOKUP(AX590,OutputOsiris!$A$9:$A$1008,1,FALSE))</f>
        <v/>
      </c>
      <c r="AZ590" s="111"/>
      <c r="BA590" s="78"/>
      <c r="BB590" s="148" t="str">
        <f t="shared" si="347"/>
        <v/>
      </c>
      <c r="BC590" s="47" t="str">
        <f t="shared" si="374"/>
        <v/>
      </c>
      <c r="BD590" s="48" t="str">
        <f>IF(ISBLANK(BE590),"",VLOOKUP(BC590,OutputOsiris!$A$9:$A$1008,1,FALSE))</f>
        <v/>
      </c>
      <c r="BE590" s="111"/>
      <c r="BF590" s="78"/>
      <c r="BG590" s="148" t="str">
        <f t="shared" si="348"/>
        <v/>
      </c>
      <c r="BH590" s="47" t="str">
        <f t="shared" si="375"/>
        <v/>
      </c>
      <c r="BI590" s="48" t="str">
        <f>IF(ISBLANK(BJ590),"",VLOOKUP(BH590,OutputOsiris!$A$9:$A$1008,1,FALSE))</f>
        <v/>
      </c>
      <c r="BJ590" s="111"/>
      <c r="BK590" s="78"/>
      <c r="BL590" s="148" t="str">
        <f t="shared" si="349"/>
        <v/>
      </c>
      <c r="BM590" s="47" t="str">
        <f t="shared" si="376"/>
        <v/>
      </c>
      <c r="BN590" s="48" t="str">
        <f>IF(ISBLANK(BO590),"",VLOOKUP(BM590,OutputOsiris!$A$9:$A$1008,1,FALSE))</f>
        <v/>
      </c>
      <c r="BO590" s="111"/>
      <c r="BP590" s="78"/>
      <c r="BQ590" s="148" t="str">
        <f t="shared" si="350"/>
        <v/>
      </c>
      <c r="BR590" s="47" t="str">
        <f t="shared" si="377"/>
        <v/>
      </c>
      <c r="BS590" s="48" t="str">
        <f>IF(ISBLANK(BT590),"",VLOOKUP(BR590,OutputOsiris!$A$9:$A$1008,1,FALSE))</f>
        <v/>
      </c>
      <c r="BT590" s="111"/>
      <c r="BU590" s="78"/>
      <c r="BV590" s="148" t="str">
        <f t="shared" si="351"/>
        <v/>
      </c>
      <c r="BW590" s="47" t="str">
        <f t="shared" si="378"/>
        <v/>
      </c>
      <c r="BX590" s="48" t="str">
        <f>IF(ISBLANK(BY590),"",VLOOKUP(BW590,OutputOsiris!$A$9:$A$1008,1,FALSE))</f>
        <v/>
      </c>
      <c r="BY590" s="111"/>
      <c r="BZ590" s="78"/>
      <c r="CA590" s="148" t="str">
        <f t="shared" si="352"/>
        <v/>
      </c>
    </row>
    <row r="591" spans="1:79" x14ac:dyDescent="0.2">
      <c r="A591" s="47" t="str">
        <f>IF($H$1="Score",IF(OutputOsiris!A591&lt;&gt;"9999999",OutputOsiris!A591,""),"")</f>
        <v/>
      </c>
      <c r="B591" s="76" t="str">
        <f t="shared" si="353"/>
        <v/>
      </c>
      <c r="C591" s="143" t="str">
        <f t="shared" si="354"/>
        <v/>
      </c>
      <c r="D591" s="47" t="str">
        <f>IF($H$1="Cijfer",IF(OutputOsiris!A591&lt;&gt;"9999999",OutputOsiris!A591,""),"")</f>
        <v/>
      </c>
      <c r="E591" s="76" t="str">
        <f t="shared" si="355"/>
        <v/>
      </c>
      <c r="F591" s="143" t="str">
        <f t="shared" si="356"/>
        <v/>
      </c>
      <c r="G591" s="47" t="str">
        <f>IF(ISBLANK(OutputOsiris!B591),"",OutputOsiris!B591)</f>
        <v/>
      </c>
      <c r="H591" s="47">
        <f>IF(AND($AG$7&gt;0,OutputOsiris!$A591&lt;&gt;"9999999"),VLOOKUP(OutputOsiris!A591,$AD$9:$AG$1008,4,FALSE),"")</f>
        <v>0</v>
      </c>
      <c r="I591" s="47">
        <f t="shared" si="357"/>
        <v>0</v>
      </c>
      <c r="J591" s="47">
        <f>IF(AND($AL$7&gt;0,OutputOsiris!$A591&lt;&gt;"9999999"),VLOOKUP(OutputOsiris!A591,$AI$9:$AL$1008,4,FALSE),"")</f>
        <v>0</v>
      </c>
      <c r="K591" s="47">
        <f t="shared" si="358"/>
        <v>0</v>
      </c>
      <c r="L591" s="47" t="str">
        <f>IF(AND($AQ$7&gt;0,OutputOsiris!$A591&lt;&gt;"9999999"),VLOOKUP(OutputOsiris!A591,$AN$9:$AQ$1008,4,FALSE),"")</f>
        <v/>
      </c>
      <c r="M591" s="47" t="str">
        <f t="shared" si="359"/>
        <v/>
      </c>
      <c r="N591" s="47" t="str">
        <f>IF(AND($AV$7&gt;0,OutputOsiris!$A591&lt;&gt;"9999999"),VLOOKUP(OutputOsiris!A591,$AS$9:$AV$1008,4,FALSE),"")</f>
        <v/>
      </c>
      <c r="O591" s="47" t="str">
        <f t="shared" si="360"/>
        <v/>
      </c>
      <c r="P591" s="47" t="str">
        <f>IF(AND($BA$7&gt;0,OutputOsiris!$A591&lt;&gt;"9999999"),VLOOKUP(OutputOsiris!A591,$AX$9:$BA$1008,4,FALSE),"")</f>
        <v/>
      </c>
      <c r="Q591" s="47" t="str">
        <f t="shared" si="361"/>
        <v/>
      </c>
      <c r="R591" s="47" t="str">
        <f>IF(AND($BF$7&gt;0,OutputOsiris!$A591&lt;&gt;"9999999"),VLOOKUP(OutputOsiris!A591,$BC$9:$BF$1008,4,FALSE),"")</f>
        <v/>
      </c>
      <c r="S591" s="47" t="str">
        <f t="shared" si="362"/>
        <v/>
      </c>
      <c r="T591" s="47" t="str">
        <f>IF(AND($BK$7&gt;0,OutputOsiris!$A591&lt;&gt;"9999999"),VLOOKUP(OutputOsiris!A591,$BH$9:$BK$1008,4,FALSE),"")</f>
        <v/>
      </c>
      <c r="U591" s="47" t="str">
        <f t="shared" si="363"/>
        <v/>
      </c>
      <c r="V591" s="47" t="str">
        <f>IF(AND($BP$7&gt;0,OutputOsiris!$A591&lt;&gt;"9999999"),VLOOKUP(OutputOsiris!A591,$BM$9:$BP$1008,4,FALSE),"")</f>
        <v/>
      </c>
      <c r="W591" s="47" t="str">
        <f t="shared" si="364"/>
        <v/>
      </c>
      <c r="X591" s="47" t="str">
        <f>IF(AND($BU$7&gt;0,OutputOsiris!$A591&lt;&gt;"9999999"),VLOOKUP(OutputOsiris!A591,$BR$9:$BU$1008,4,FALSE),"")</f>
        <v/>
      </c>
      <c r="Y591" s="47" t="str">
        <f t="shared" si="365"/>
        <v/>
      </c>
      <c r="Z591" s="47" t="str">
        <f>IF(AND($BZ$7&gt;0,OutputOsiris!$A591&lt;&gt;"9999999"),VLOOKUP(OutputOsiris!A591,$BW$9:$BZ$1008,4,FALSE),"")</f>
        <v/>
      </c>
      <c r="AA591" s="47" t="str">
        <f t="shared" si="366"/>
        <v/>
      </c>
      <c r="AB591" s="47">
        <f t="shared" si="367"/>
        <v>0</v>
      </c>
      <c r="AC591" s="47">
        <f t="shared" si="368"/>
        <v>0</v>
      </c>
      <c r="AD591" s="47" t="str">
        <f t="shared" si="369"/>
        <v/>
      </c>
      <c r="AE591" s="48" t="str">
        <f>IF(ISBLANK(AF591),"",VLOOKUP(AD591,OutputOsiris!$A$9:$A$1008,1,FALSE))</f>
        <v/>
      </c>
      <c r="AF591" s="111"/>
      <c r="AG591" s="78"/>
      <c r="AH591" s="148" t="str">
        <f t="shared" si="343"/>
        <v/>
      </c>
      <c r="AI591" s="47" t="str">
        <f t="shared" si="370"/>
        <v/>
      </c>
      <c r="AJ591" s="48" t="str">
        <f>IF(ISBLANK(AK591),"",VLOOKUP(AI591,OutputOsiris!$A$9:$A$1008,1,FALSE))</f>
        <v/>
      </c>
      <c r="AK591" s="112"/>
      <c r="AL591" s="78"/>
      <c r="AM591" s="148" t="str">
        <f t="shared" si="344"/>
        <v/>
      </c>
      <c r="AN591" s="47" t="str">
        <f t="shared" si="371"/>
        <v/>
      </c>
      <c r="AO591" s="48" t="str">
        <f>IF(ISBLANK(AP591),"",VLOOKUP(AN591,OutputOsiris!$A$9:$A$1008,1,FALSE))</f>
        <v/>
      </c>
      <c r="AP591" s="111"/>
      <c r="AQ591" s="78"/>
      <c r="AR591" s="148" t="str">
        <f t="shared" si="345"/>
        <v/>
      </c>
      <c r="AS591" s="47" t="str">
        <f t="shared" si="372"/>
        <v/>
      </c>
      <c r="AT591" s="48" t="str">
        <f>IF(ISBLANK(AU591),"",VLOOKUP(AS591,OutputOsiris!$A$9:$A$1008,1,FALSE))</f>
        <v/>
      </c>
      <c r="AU591" s="111"/>
      <c r="AV591" s="78"/>
      <c r="AW591" s="148" t="str">
        <f t="shared" si="346"/>
        <v/>
      </c>
      <c r="AX591" s="47" t="str">
        <f t="shared" si="373"/>
        <v/>
      </c>
      <c r="AY591" s="48" t="str">
        <f>IF(ISBLANK(AZ591),"",VLOOKUP(AX591,OutputOsiris!$A$9:$A$1008,1,FALSE))</f>
        <v/>
      </c>
      <c r="AZ591" s="111"/>
      <c r="BA591" s="78"/>
      <c r="BB591" s="148" t="str">
        <f t="shared" si="347"/>
        <v/>
      </c>
      <c r="BC591" s="47" t="str">
        <f t="shared" si="374"/>
        <v/>
      </c>
      <c r="BD591" s="48" t="str">
        <f>IF(ISBLANK(BE591),"",VLOOKUP(BC591,OutputOsiris!$A$9:$A$1008,1,FALSE))</f>
        <v/>
      </c>
      <c r="BE591" s="111"/>
      <c r="BF591" s="78"/>
      <c r="BG591" s="148" t="str">
        <f t="shared" si="348"/>
        <v/>
      </c>
      <c r="BH591" s="47" t="str">
        <f t="shared" si="375"/>
        <v/>
      </c>
      <c r="BI591" s="48" t="str">
        <f>IF(ISBLANK(BJ591),"",VLOOKUP(BH591,OutputOsiris!$A$9:$A$1008,1,FALSE))</f>
        <v/>
      </c>
      <c r="BJ591" s="111"/>
      <c r="BK591" s="78"/>
      <c r="BL591" s="148" t="str">
        <f t="shared" si="349"/>
        <v/>
      </c>
      <c r="BM591" s="47" t="str">
        <f t="shared" si="376"/>
        <v/>
      </c>
      <c r="BN591" s="48" t="str">
        <f>IF(ISBLANK(BO591),"",VLOOKUP(BM591,OutputOsiris!$A$9:$A$1008,1,FALSE))</f>
        <v/>
      </c>
      <c r="BO591" s="111"/>
      <c r="BP591" s="78"/>
      <c r="BQ591" s="148" t="str">
        <f t="shared" si="350"/>
        <v/>
      </c>
      <c r="BR591" s="47" t="str">
        <f t="shared" si="377"/>
        <v/>
      </c>
      <c r="BS591" s="48" t="str">
        <f>IF(ISBLANK(BT591),"",VLOOKUP(BR591,OutputOsiris!$A$9:$A$1008,1,FALSE))</f>
        <v/>
      </c>
      <c r="BT591" s="111"/>
      <c r="BU591" s="78"/>
      <c r="BV591" s="148" t="str">
        <f t="shared" si="351"/>
        <v/>
      </c>
      <c r="BW591" s="47" t="str">
        <f t="shared" si="378"/>
        <v/>
      </c>
      <c r="BX591" s="48" t="str">
        <f>IF(ISBLANK(BY591),"",VLOOKUP(BW591,OutputOsiris!$A$9:$A$1008,1,FALSE))</f>
        <v/>
      </c>
      <c r="BY591" s="111"/>
      <c r="BZ591" s="78"/>
      <c r="CA591" s="148" t="str">
        <f t="shared" si="352"/>
        <v/>
      </c>
    </row>
    <row r="592" spans="1:79" x14ac:dyDescent="0.2">
      <c r="A592" s="47" t="str">
        <f>IF($H$1="Score",IF(OutputOsiris!A592&lt;&gt;"9999999",OutputOsiris!A592,""),"")</f>
        <v/>
      </c>
      <c r="B592" s="76" t="str">
        <f t="shared" si="353"/>
        <v/>
      </c>
      <c r="C592" s="143" t="str">
        <f t="shared" si="354"/>
        <v/>
      </c>
      <c r="D592" s="47" t="str">
        <f>IF($H$1="Cijfer",IF(OutputOsiris!A592&lt;&gt;"9999999",OutputOsiris!A592,""),"")</f>
        <v/>
      </c>
      <c r="E592" s="76" t="str">
        <f t="shared" si="355"/>
        <v/>
      </c>
      <c r="F592" s="143" t="str">
        <f t="shared" si="356"/>
        <v/>
      </c>
      <c r="G592" s="47" t="str">
        <f>IF(ISBLANK(OutputOsiris!B592),"",OutputOsiris!B592)</f>
        <v/>
      </c>
      <c r="H592" s="47">
        <f>IF(AND($AG$7&gt;0,OutputOsiris!$A592&lt;&gt;"9999999"),VLOOKUP(OutputOsiris!A592,$AD$9:$AG$1008,4,FALSE),"")</f>
        <v>0</v>
      </c>
      <c r="I592" s="47">
        <f t="shared" si="357"/>
        <v>0</v>
      </c>
      <c r="J592" s="47">
        <f>IF(AND($AL$7&gt;0,OutputOsiris!$A592&lt;&gt;"9999999"),VLOOKUP(OutputOsiris!A592,$AI$9:$AL$1008,4,FALSE),"")</f>
        <v>0</v>
      </c>
      <c r="K592" s="47">
        <f t="shared" si="358"/>
        <v>0</v>
      </c>
      <c r="L592" s="47" t="str">
        <f>IF(AND($AQ$7&gt;0,OutputOsiris!$A592&lt;&gt;"9999999"),VLOOKUP(OutputOsiris!A592,$AN$9:$AQ$1008,4,FALSE),"")</f>
        <v/>
      </c>
      <c r="M592" s="47" t="str">
        <f t="shared" si="359"/>
        <v/>
      </c>
      <c r="N592" s="47" t="str">
        <f>IF(AND($AV$7&gt;0,OutputOsiris!$A592&lt;&gt;"9999999"),VLOOKUP(OutputOsiris!A592,$AS$9:$AV$1008,4,FALSE),"")</f>
        <v/>
      </c>
      <c r="O592" s="47" t="str">
        <f t="shared" si="360"/>
        <v/>
      </c>
      <c r="P592" s="47" t="str">
        <f>IF(AND($BA$7&gt;0,OutputOsiris!$A592&lt;&gt;"9999999"),VLOOKUP(OutputOsiris!A592,$AX$9:$BA$1008,4,FALSE),"")</f>
        <v/>
      </c>
      <c r="Q592" s="47" t="str">
        <f t="shared" si="361"/>
        <v/>
      </c>
      <c r="R592" s="47" t="str">
        <f>IF(AND($BF$7&gt;0,OutputOsiris!$A592&lt;&gt;"9999999"),VLOOKUP(OutputOsiris!A592,$BC$9:$BF$1008,4,FALSE),"")</f>
        <v/>
      </c>
      <c r="S592" s="47" t="str">
        <f t="shared" si="362"/>
        <v/>
      </c>
      <c r="T592" s="47" t="str">
        <f>IF(AND($BK$7&gt;0,OutputOsiris!$A592&lt;&gt;"9999999"),VLOOKUP(OutputOsiris!A592,$BH$9:$BK$1008,4,FALSE),"")</f>
        <v/>
      </c>
      <c r="U592" s="47" t="str">
        <f t="shared" si="363"/>
        <v/>
      </c>
      <c r="V592" s="47" t="str">
        <f>IF(AND($BP$7&gt;0,OutputOsiris!$A592&lt;&gt;"9999999"),VLOOKUP(OutputOsiris!A592,$BM$9:$BP$1008,4,FALSE),"")</f>
        <v/>
      </c>
      <c r="W592" s="47" t="str">
        <f t="shared" si="364"/>
        <v/>
      </c>
      <c r="X592" s="47" t="str">
        <f>IF(AND($BU$7&gt;0,OutputOsiris!$A592&lt;&gt;"9999999"),VLOOKUP(OutputOsiris!A592,$BR$9:$BU$1008,4,FALSE),"")</f>
        <v/>
      </c>
      <c r="Y592" s="47" t="str">
        <f t="shared" si="365"/>
        <v/>
      </c>
      <c r="Z592" s="47" t="str">
        <f>IF(AND($BZ$7&gt;0,OutputOsiris!$A592&lt;&gt;"9999999"),VLOOKUP(OutputOsiris!A592,$BW$9:$BZ$1008,4,FALSE),"")</f>
        <v/>
      </c>
      <c r="AA592" s="47" t="str">
        <f t="shared" si="366"/>
        <v/>
      </c>
      <c r="AB592" s="47">
        <f t="shared" si="367"/>
        <v>0</v>
      </c>
      <c r="AC592" s="47">
        <f t="shared" si="368"/>
        <v>0</v>
      </c>
      <c r="AD592" s="47" t="str">
        <f t="shared" si="369"/>
        <v/>
      </c>
      <c r="AE592" s="48" t="str">
        <f>IF(ISBLANK(AF592),"",VLOOKUP(AD592,OutputOsiris!$A$9:$A$1008,1,FALSE))</f>
        <v/>
      </c>
      <c r="AF592" s="111"/>
      <c r="AG592" s="78"/>
      <c r="AH592" s="148" t="str">
        <f t="shared" si="343"/>
        <v/>
      </c>
      <c r="AI592" s="47" t="str">
        <f t="shared" si="370"/>
        <v/>
      </c>
      <c r="AJ592" s="48" t="str">
        <f>IF(ISBLANK(AK592),"",VLOOKUP(AI592,OutputOsiris!$A$9:$A$1008,1,FALSE))</f>
        <v/>
      </c>
      <c r="AK592" s="112"/>
      <c r="AL592" s="78"/>
      <c r="AM592" s="148" t="str">
        <f t="shared" si="344"/>
        <v/>
      </c>
      <c r="AN592" s="47" t="str">
        <f t="shared" si="371"/>
        <v/>
      </c>
      <c r="AO592" s="48" t="str">
        <f>IF(ISBLANK(AP592),"",VLOOKUP(AN592,OutputOsiris!$A$9:$A$1008,1,FALSE))</f>
        <v/>
      </c>
      <c r="AP592" s="111"/>
      <c r="AQ592" s="78"/>
      <c r="AR592" s="148" t="str">
        <f t="shared" si="345"/>
        <v/>
      </c>
      <c r="AS592" s="47" t="str">
        <f t="shared" si="372"/>
        <v/>
      </c>
      <c r="AT592" s="48" t="str">
        <f>IF(ISBLANK(AU592),"",VLOOKUP(AS592,OutputOsiris!$A$9:$A$1008,1,FALSE))</f>
        <v/>
      </c>
      <c r="AU592" s="111"/>
      <c r="AV592" s="78"/>
      <c r="AW592" s="148" t="str">
        <f t="shared" si="346"/>
        <v/>
      </c>
      <c r="AX592" s="47" t="str">
        <f t="shared" si="373"/>
        <v/>
      </c>
      <c r="AY592" s="48" t="str">
        <f>IF(ISBLANK(AZ592),"",VLOOKUP(AX592,OutputOsiris!$A$9:$A$1008,1,FALSE))</f>
        <v/>
      </c>
      <c r="AZ592" s="111"/>
      <c r="BA592" s="78"/>
      <c r="BB592" s="148" t="str">
        <f t="shared" si="347"/>
        <v/>
      </c>
      <c r="BC592" s="47" t="str">
        <f t="shared" si="374"/>
        <v/>
      </c>
      <c r="BD592" s="48" t="str">
        <f>IF(ISBLANK(BE592),"",VLOOKUP(BC592,OutputOsiris!$A$9:$A$1008,1,FALSE))</f>
        <v/>
      </c>
      <c r="BE592" s="111"/>
      <c r="BF592" s="78"/>
      <c r="BG592" s="148" t="str">
        <f t="shared" si="348"/>
        <v/>
      </c>
      <c r="BH592" s="47" t="str">
        <f t="shared" si="375"/>
        <v/>
      </c>
      <c r="BI592" s="48" t="str">
        <f>IF(ISBLANK(BJ592),"",VLOOKUP(BH592,OutputOsiris!$A$9:$A$1008,1,FALSE))</f>
        <v/>
      </c>
      <c r="BJ592" s="111"/>
      <c r="BK592" s="78"/>
      <c r="BL592" s="148" t="str">
        <f t="shared" si="349"/>
        <v/>
      </c>
      <c r="BM592" s="47" t="str">
        <f t="shared" si="376"/>
        <v/>
      </c>
      <c r="BN592" s="48" t="str">
        <f>IF(ISBLANK(BO592),"",VLOOKUP(BM592,OutputOsiris!$A$9:$A$1008,1,FALSE))</f>
        <v/>
      </c>
      <c r="BO592" s="111"/>
      <c r="BP592" s="78"/>
      <c r="BQ592" s="148" t="str">
        <f t="shared" si="350"/>
        <v/>
      </c>
      <c r="BR592" s="47" t="str">
        <f t="shared" si="377"/>
        <v/>
      </c>
      <c r="BS592" s="48" t="str">
        <f>IF(ISBLANK(BT592),"",VLOOKUP(BR592,OutputOsiris!$A$9:$A$1008,1,FALSE))</f>
        <v/>
      </c>
      <c r="BT592" s="111"/>
      <c r="BU592" s="78"/>
      <c r="BV592" s="148" t="str">
        <f t="shared" si="351"/>
        <v/>
      </c>
      <c r="BW592" s="47" t="str">
        <f t="shared" si="378"/>
        <v/>
      </c>
      <c r="BX592" s="48" t="str">
        <f>IF(ISBLANK(BY592),"",VLOOKUP(BW592,OutputOsiris!$A$9:$A$1008,1,FALSE))</f>
        <v/>
      </c>
      <c r="BY592" s="111"/>
      <c r="BZ592" s="78"/>
      <c r="CA592" s="148" t="str">
        <f t="shared" si="352"/>
        <v/>
      </c>
    </row>
    <row r="593" spans="1:79" x14ac:dyDescent="0.2">
      <c r="A593" s="47" t="str">
        <f>IF($H$1="Score",IF(OutputOsiris!A593&lt;&gt;"9999999",OutputOsiris!A593,""),"")</f>
        <v/>
      </c>
      <c r="B593" s="76" t="str">
        <f t="shared" si="353"/>
        <v/>
      </c>
      <c r="C593" s="143" t="str">
        <f t="shared" si="354"/>
        <v/>
      </c>
      <c r="D593" s="47" t="str">
        <f>IF($H$1="Cijfer",IF(OutputOsiris!A593&lt;&gt;"9999999",OutputOsiris!A593,""),"")</f>
        <v/>
      </c>
      <c r="E593" s="76" t="str">
        <f t="shared" si="355"/>
        <v/>
      </c>
      <c r="F593" s="143" t="str">
        <f t="shared" si="356"/>
        <v/>
      </c>
      <c r="G593" s="47" t="str">
        <f>IF(ISBLANK(OutputOsiris!B593),"",OutputOsiris!B593)</f>
        <v/>
      </c>
      <c r="H593" s="47">
        <f>IF(AND($AG$7&gt;0,OutputOsiris!$A593&lt;&gt;"9999999"),VLOOKUP(OutputOsiris!A593,$AD$9:$AG$1008,4,FALSE),"")</f>
        <v>0</v>
      </c>
      <c r="I593" s="47">
        <f t="shared" si="357"/>
        <v>0</v>
      </c>
      <c r="J593" s="47">
        <f>IF(AND($AL$7&gt;0,OutputOsiris!$A593&lt;&gt;"9999999"),VLOOKUP(OutputOsiris!A593,$AI$9:$AL$1008,4,FALSE),"")</f>
        <v>0</v>
      </c>
      <c r="K593" s="47">
        <f t="shared" si="358"/>
        <v>0</v>
      </c>
      <c r="L593" s="47" t="str">
        <f>IF(AND($AQ$7&gt;0,OutputOsiris!$A593&lt;&gt;"9999999"),VLOOKUP(OutputOsiris!A593,$AN$9:$AQ$1008,4,FALSE),"")</f>
        <v/>
      </c>
      <c r="M593" s="47" t="str">
        <f t="shared" si="359"/>
        <v/>
      </c>
      <c r="N593" s="47" t="str">
        <f>IF(AND($AV$7&gt;0,OutputOsiris!$A593&lt;&gt;"9999999"),VLOOKUP(OutputOsiris!A593,$AS$9:$AV$1008,4,FALSE),"")</f>
        <v/>
      </c>
      <c r="O593" s="47" t="str">
        <f t="shared" si="360"/>
        <v/>
      </c>
      <c r="P593" s="47" t="str">
        <f>IF(AND($BA$7&gt;0,OutputOsiris!$A593&lt;&gt;"9999999"),VLOOKUP(OutputOsiris!A593,$AX$9:$BA$1008,4,FALSE),"")</f>
        <v/>
      </c>
      <c r="Q593" s="47" t="str">
        <f t="shared" si="361"/>
        <v/>
      </c>
      <c r="R593" s="47" t="str">
        <f>IF(AND($BF$7&gt;0,OutputOsiris!$A593&lt;&gt;"9999999"),VLOOKUP(OutputOsiris!A593,$BC$9:$BF$1008,4,FALSE),"")</f>
        <v/>
      </c>
      <c r="S593" s="47" t="str">
        <f t="shared" si="362"/>
        <v/>
      </c>
      <c r="T593" s="47" t="str">
        <f>IF(AND($BK$7&gt;0,OutputOsiris!$A593&lt;&gt;"9999999"),VLOOKUP(OutputOsiris!A593,$BH$9:$BK$1008,4,FALSE),"")</f>
        <v/>
      </c>
      <c r="U593" s="47" t="str">
        <f t="shared" si="363"/>
        <v/>
      </c>
      <c r="V593" s="47" t="str">
        <f>IF(AND($BP$7&gt;0,OutputOsiris!$A593&lt;&gt;"9999999"),VLOOKUP(OutputOsiris!A593,$BM$9:$BP$1008,4,FALSE),"")</f>
        <v/>
      </c>
      <c r="W593" s="47" t="str">
        <f t="shared" si="364"/>
        <v/>
      </c>
      <c r="X593" s="47" t="str">
        <f>IF(AND($BU$7&gt;0,OutputOsiris!$A593&lt;&gt;"9999999"),VLOOKUP(OutputOsiris!A593,$BR$9:$BU$1008,4,FALSE),"")</f>
        <v/>
      </c>
      <c r="Y593" s="47" t="str">
        <f t="shared" si="365"/>
        <v/>
      </c>
      <c r="Z593" s="47" t="str">
        <f>IF(AND($BZ$7&gt;0,OutputOsiris!$A593&lt;&gt;"9999999"),VLOOKUP(OutputOsiris!A593,$BW$9:$BZ$1008,4,FALSE),"")</f>
        <v/>
      </c>
      <c r="AA593" s="47" t="str">
        <f t="shared" si="366"/>
        <v/>
      </c>
      <c r="AB593" s="47">
        <f t="shared" si="367"/>
        <v>0</v>
      </c>
      <c r="AC593" s="47">
        <f t="shared" si="368"/>
        <v>0</v>
      </c>
      <c r="AD593" s="47" t="str">
        <f t="shared" si="369"/>
        <v/>
      </c>
      <c r="AE593" s="48" t="str">
        <f>IF(ISBLANK(AF593),"",VLOOKUP(AD593,OutputOsiris!$A$9:$A$1008,1,FALSE))</f>
        <v/>
      </c>
      <c r="AF593" s="111"/>
      <c r="AG593" s="78"/>
      <c r="AH593" s="148" t="str">
        <f t="shared" si="343"/>
        <v/>
      </c>
      <c r="AI593" s="47" t="str">
        <f t="shared" si="370"/>
        <v/>
      </c>
      <c r="AJ593" s="48" t="str">
        <f>IF(ISBLANK(AK593),"",VLOOKUP(AI593,OutputOsiris!$A$9:$A$1008,1,FALSE))</f>
        <v/>
      </c>
      <c r="AK593" s="112"/>
      <c r="AL593" s="78"/>
      <c r="AM593" s="148" t="str">
        <f t="shared" si="344"/>
        <v/>
      </c>
      <c r="AN593" s="47" t="str">
        <f t="shared" si="371"/>
        <v/>
      </c>
      <c r="AO593" s="48" t="str">
        <f>IF(ISBLANK(AP593),"",VLOOKUP(AN593,OutputOsiris!$A$9:$A$1008,1,FALSE))</f>
        <v/>
      </c>
      <c r="AP593" s="111"/>
      <c r="AQ593" s="78"/>
      <c r="AR593" s="148" t="str">
        <f t="shared" si="345"/>
        <v/>
      </c>
      <c r="AS593" s="47" t="str">
        <f t="shared" si="372"/>
        <v/>
      </c>
      <c r="AT593" s="48" t="str">
        <f>IF(ISBLANK(AU593),"",VLOOKUP(AS593,OutputOsiris!$A$9:$A$1008,1,FALSE))</f>
        <v/>
      </c>
      <c r="AU593" s="111"/>
      <c r="AV593" s="78"/>
      <c r="AW593" s="148" t="str">
        <f t="shared" si="346"/>
        <v/>
      </c>
      <c r="AX593" s="47" t="str">
        <f t="shared" si="373"/>
        <v/>
      </c>
      <c r="AY593" s="48" t="str">
        <f>IF(ISBLANK(AZ593),"",VLOOKUP(AX593,OutputOsiris!$A$9:$A$1008,1,FALSE))</f>
        <v/>
      </c>
      <c r="AZ593" s="111"/>
      <c r="BA593" s="78"/>
      <c r="BB593" s="148" t="str">
        <f t="shared" si="347"/>
        <v/>
      </c>
      <c r="BC593" s="47" t="str">
        <f t="shared" si="374"/>
        <v/>
      </c>
      <c r="BD593" s="48" t="str">
        <f>IF(ISBLANK(BE593),"",VLOOKUP(BC593,OutputOsiris!$A$9:$A$1008,1,FALSE))</f>
        <v/>
      </c>
      <c r="BE593" s="111"/>
      <c r="BF593" s="78"/>
      <c r="BG593" s="148" t="str">
        <f t="shared" si="348"/>
        <v/>
      </c>
      <c r="BH593" s="47" t="str">
        <f t="shared" si="375"/>
        <v/>
      </c>
      <c r="BI593" s="48" t="str">
        <f>IF(ISBLANK(BJ593),"",VLOOKUP(BH593,OutputOsiris!$A$9:$A$1008,1,FALSE))</f>
        <v/>
      </c>
      <c r="BJ593" s="111"/>
      <c r="BK593" s="78"/>
      <c r="BL593" s="148" t="str">
        <f t="shared" si="349"/>
        <v/>
      </c>
      <c r="BM593" s="47" t="str">
        <f t="shared" si="376"/>
        <v/>
      </c>
      <c r="BN593" s="48" t="str">
        <f>IF(ISBLANK(BO593),"",VLOOKUP(BM593,OutputOsiris!$A$9:$A$1008,1,FALSE))</f>
        <v/>
      </c>
      <c r="BO593" s="111"/>
      <c r="BP593" s="78"/>
      <c r="BQ593" s="148" t="str">
        <f t="shared" si="350"/>
        <v/>
      </c>
      <c r="BR593" s="47" t="str">
        <f t="shared" si="377"/>
        <v/>
      </c>
      <c r="BS593" s="48" t="str">
        <f>IF(ISBLANK(BT593),"",VLOOKUP(BR593,OutputOsiris!$A$9:$A$1008,1,FALSE))</f>
        <v/>
      </c>
      <c r="BT593" s="111"/>
      <c r="BU593" s="78"/>
      <c r="BV593" s="148" t="str">
        <f t="shared" si="351"/>
        <v/>
      </c>
      <c r="BW593" s="47" t="str">
        <f t="shared" si="378"/>
        <v/>
      </c>
      <c r="BX593" s="48" t="str">
        <f>IF(ISBLANK(BY593),"",VLOOKUP(BW593,OutputOsiris!$A$9:$A$1008,1,FALSE))</f>
        <v/>
      </c>
      <c r="BY593" s="111"/>
      <c r="BZ593" s="78"/>
      <c r="CA593" s="148" t="str">
        <f t="shared" si="352"/>
        <v/>
      </c>
    </row>
    <row r="594" spans="1:79" x14ac:dyDescent="0.2">
      <c r="A594" s="47" t="str">
        <f>IF($H$1="Score",IF(OutputOsiris!A594&lt;&gt;"9999999",OutputOsiris!A594,""),"")</f>
        <v/>
      </c>
      <c r="B594" s="76" t="str">
        <f t="shared" si="353"/>
        <v/>
      </c>
      <c r="C594" s="143" t="str">
        <f t="shared" si="354"/>
        <v/>
      </c>
      <c r="D594" s="47" t="str">
        <f>IF($H$1="Cijfer",IF(OutputOsiris!A594&lt;&gt;"9999999",OutputOsiris!A594,""),"")</f>
        <v/>
      </c>
      <c r="E594" s="76" t="str">
        <f t="shared" si="355"/>
        <v/>
      </c>
      <c r="F594" s="143" t="str">
        <f t="shared" si="356"/>
        <v/>
      </c>
      <c r="G594" s="47" t="str">
        <f>IF(ISBLANK(OutputOsiris!B594),"",OutputOsiris!B594)</f>
        <v/>
      </c>
      <c r="H594" s="47">
        <f>IF(AND($AG$7&gt;0,OutputOsiris!$A594&lt;&gt;"9999999"),VLOOKUP(OutputOsiris!A594,$AD$9:$AG$1008,4,FALSE),"")</f>
        <v>0</v>
      </c>
      <c r="I594" s="47">
        <f t="shared" si="357"/>
        <v>0</v>
      </c>
      <c r="J594" s="47">
        <f>IF(AND($AL$7&gt;0,OutputOsiris!$A594&lt;&gt;"9999999"),VLOOKUP(OutputOsiris!A594,$AI$9:$AL$1008,4,FALSE),"")</f>
        <v>0</v>
      </c>
      <c r="K594" s="47">
        <f t="shared" si="358"/>
        <v>0</v>
      </c>
      <c r="L594" s="47" t="str">
        <f>IF(AND($AQ$7&gt;0,OutputOsiris!$A594&lt;&gt;"9999999"),VLOOKUP(OutputOsiris!A594,$AN$9:$AQ$1008,4,FALSE),"")</f>
        <v/>
      </c>
      <c r="M594" s="47" t="str">
        <f t="shared" si="359"/>
        <v/>
      </c>
      <c r="N594" s="47" t="str">
        <f>IF(AND($AV$7&gt;0,OutputOsiris!$A594&lt;&gt;"9999999"),VLOOKUP(OutputOsiris!A594,$AS$9:$AV$1008,4,FALSE),"")</f>
        <v/>
      </c>
      <c r="O594" s="47" t="str">
        <f t="shared" si="360"/>
        <v/>
      </c>
      <c r="P594" s="47" t="str">
        <f>IF(AND($BA$7&gt;0,OutputOsiris!$A594&lt;&gt;"9999999"),VLOOKUP(OutputOsiris!A594,$AX$9:$BA$1008,4,FALSE),"")</f>
        <v/>
      </c>
      <c r="Q594" s="47" t="str">
        <f t="shared" si="361"/>
        <v/>
      </c>
      <c r="R594" s="47" t="str">
        <f>IF(AND($BF$7&gt;0,OutputOsiris!$A594&lt;&gt;"9999999"),VLOOKUP(OutputOsiris!A594,$BC$9:$BF$1008,4,FALSE),"")</f>
        <v/>
      </c>
      <c r="S594" s="47" t="str">
        <f t="shared" si="362"/>
        <v/>
      </c>
      <c r="T594" s="47" t="str">
        <f>IF(AND($BK$7&gt;0,OutputOsiris!$A594&lt;&gt;"9999999"),VLOOKUP(OutputOsiris!A594,$BH$9:$BK$1008,4,FALSE),"")</f>
        <v/>
      </c>
      <c r="U594" s="47" t="str">
        <f t="shared" si="363"/>
        <v/>
      </c>
      <c r="V594" s="47" t="str">
        <f>IF(AND($BP$7&gt;0,OutputOsiris!$A594&lt;&gt;"9999999"),VLOOKUP(OutputOsiris!A594,$BM$9:$BP$1008,4,FALSE),"")</f>
        <v/>
      </c>
      <c r="W594" s="47" t="str">
        <f t="shared" si="364"/>
        <v/>
      </c>
      <c r="X594" s="47" t="str">
        <f>IF(AND($BU$7&gt;0,OutputOsiris!$A594&lt;&gt;"9999999"),VLOOKUP(OutputOsiris!A594,$BR$9:$BU$1008,4,FALSE),"")</f>
        <v/>
      </c>
      <c r="Y594" s="47" t="str">
        <f t="shared" si="365"/>
        <v/>
      </c>
      <c r="Z594" s="47" t="str">
        <f>IF(AND($BZ$7&gt;0,OutputOsiris!$A594&lt;&gt;"9999999"),VLOOKUP(OutputOsiris!A594,$BW$9:$BZ$1008,4,FALSE),"")</f>
        <v/>
      </c>
      <c r="AA594" s="47" t="str">
        <f t="shared" si="366"/>
        <v/>
      </c>
      <c r="AB594" s="47">
        <f t="shared" si="367"/>
        <v>0</v>
      </c>
      <c r="AC594" s="47">
        <f t="shared" si="368"/>
        <v>0</v>
      </c>
      <c r="AD594" s="47" t="str">
        <f t="shared" si="369"/>
        <v/>
      </c>
      <c r="AE594" s="48" t="str">
        <f>IF(ISBLANK(AF594),"",VLOOKUP(AD594,OutputOsiris!$A$9:$A$1008,1,FALSE))</f>
        <v/>
      </c>
      <c r="AF594" s="111"/>
      <c r="AG594" s="78"/>
      <c r="AH594" s="148" t="str">
        <f t="shared" si="343"/>
        <v/>
      </c>
      <c r="AI594" s="47" t="str">
        <f t="shared" si="370"/>
        <v/>
      </c>
      <c r="AJ594" s="48" t="str">
        <f>IF(ISBLANK(AK594),"",VLOOKUP(AI594,OutputOsiris!$A$9:$A$1008,1,FALSE))</f>
        <v/>
      </c>
      <c r="AK594" s="112"/>
      <c r="AL594" s="78"/>
      <c r="AM594" s="148" t="str">
        <f t="shared" si="344"/>
        <v/>
      </c>
      <c r="AN594" s="47" t="str">
        <f t="shared" si="371"/>
        <v/>
      </c>
      <c r="AO594" s="48" t="str">
        <f>IF(ISBLANK(AP594),"",VLOOKUP(AN594,OutputOsiris!$A$9:$A$1008,1,FALSE))</f>
        <v/>
      </c>
      <c r="AP594" s="111"/>
      <c r="AQ594" s="78"/>
      <c r="AR594" s="148" t="str">
        <f t="shared" si="345"/>
        <v/>
      </c>
      <c r="AS594" s="47" t="str">
        <f t="shared" si="372"/>
        <v/>
      </c>
      <c r="AT594" s="48" t="str">
        <f>IF(ISBLANK(AU594),"",VLOOKUP(AS594,OutputOsiris!$A$9:$A$1008,1,FALSE))</f>
        <v/>
      </c>
      <c r="AU594" s="111"/>
      <c r="AV594" s="78"/>
      <c r="AW594" s="148" t="str">
        <f t="shared" si="346"/>
        <v/>
      </c>
      <c r="AX594" s="47" t="str">
        <f t="shared" si="373"/>
        <v/>
      </c>
      <c r="AY594" s="48" t="str">
        <f>IF(ISBLANK(AZ594),"",VLOOKUP(AX594,OutputOsiris!$A$9:$A$1008,1,FALSE))</f>
        <v/>
      </c>
      <c r="AZ594" s="111"/>
      <c r="BA594" s="78"/>
      <c r="BB594" s="148" t="str">
        <f t="shared" si="347"/>
        <v/>
      </c>
      <c r="BC594" s="47" t="str">
        <f t="shared" si="374"/>
        <v/>
      </c>
      <c r="BD594" s="48" t="str">
        <f>IF(ISBLANK(BE594),"",VLOOKUP(BC594,OutputOsiris!$A$9:$A$1008,1,FALSE))</f>
        <v/>
      </c>
      <c r="BE594" s="111"/>
      <c r="BF594" s="78"/>
      <c r="BG594" s="148" t="str">
        <f t="shared" si="348"/>
        <v/>
      </c>
      <c r="BH594" s="47" t="str">
        <f t="shared" si="375"/>
        <v/>
      </c>
      <c r="BI594" s="48" t="str">
        <f>IF(ISBLANK(BJ594),"",VLOOKUP(BH594,OutputOsiris!$A$9:$A$1008,1,FALSE))</f>
        <v/>
      </c>
      <c r="BJ594" s="111"/>
      <c r="BK594" s="78"/>
      <c r="BL594" s="148" t="str">
        <f t="shared" si="349"/>
        <v/>
      </c>
      <c r="BM594" s="47" t="str">
        <f t="shared" si="376"/>
        <v/>
      </c>
      <c r="BN594" s="48" t="str">
        <f>IF(ISBLANK(BO594),"",VLOOKUP(BM594,OutputOsiris!$A$9:$A$1008,1,FALSE))</f>
        <v/>
      </c>
      <c r="BO594" s="111"/>
      <c r="BP594" s="78"/>
      <c r="BQ594" s="148" t="str">
        <f t="shared" si="350"/>
        <v/>
      </c>
      <c r="BR594" s="47" t="str">
        <f t="shared" si="377"/>
        <v/>
      </c>
      <c r="BS594" s="48" t="str">
        <f>IF(ISBLANK(BT594),"",VLOOKUP(BR594,OutputOsiris!$A$9:$A$1008,1,FALSE))</f>
        <v/>
      </c>
      <c r="BT594" s="111"/>
      <c r="BU594" s="78"/>
      <c r="BV594" s="148" t="str">
        <f t="shared" si="351"/>
        <v/>
      </c>
      <c r="BW594" s="47" t="str">
        <f t="shared" si="378"/>
        <v/>
      </c>
      <c r="BX594" s="48" t="str">
        <f>IF(ISBLANK(BY594),"",VLOOKUP(BW594,OutputOsiris!$A$9:$A$1008,1,FALSE))</f>
        <v/>
      </c>
      <c r="BY594" s="111"/>
      <c r="BZ594" s="78"/>
      <c r="CA594" s="148" t="str">
        <f t="shared" si="352"/>
        <v/>
      </c>
    </row>
    <row r="595" spans="1:79" x14ac:dyDescent="0.2">
      <c r="A595" s="47" t="str">
        <f>IF($H$1="Score",IF(OutputOsiris!A595&lt;&gt;"9999999",OutputOsiris!A595,""),"")</f>
        <v/>
      </c>
      <c r="B595" s="76" t="str">
        <f t="shared" si="353"/>
        <v/>
      </c>
      <c r="C595" s="143" t="str">
        <f t="shared" si="354"/>
        <v/>
      </c>
      <c r="D595" s="47" t="str">
        <f>IF($H$1="Cijfer",IF(OutputOsiris!A595&lt;&gt;"9999999",OutputOsiris!A595,""),"")</f>
        <v/>
      </c>
      <c r="E595" s="76" t="str">
        <f t="shared" si="355"/>
        <v/>
      </c>
      <c r="F595" s="143" t="str">
        <f t="shared" si="356"/>
        <v/>
      </c>
      <c r="G595" s="47" t="str">
        <f>IF(ISBLANK(OutputOsiris!B595),"",OutputOsiris!B595)</f>
        <v/>
      </c>
      <c r="H595" s="47">
        <f>IF(AND($AG$7&gt;0,OutputOsiris!$A595&lt;&gt;"9999999"),VLOOKUP(OutputOsiris!A595,$AD$9:$AG$1008,4,FALSE),"")</f>
        <v>0</v>
      </c>
      <c r="I595" s="47">
        <f t="shared" si="357"/>
        <v>0</v>
      </c>
      <c r="J595" s="47">
        <f>IF(AND($AL$7&gt;0,OutputOsiris!$A595&lt;&gt;"9999999"),VLOOKUP(OutputOsiris!A595,$AI$9:$AL$1008,4,FALSE),"")</f>
        <v>0</v>
      </c>
      <c r="K595" s="47">
        <f t="shared" si="358"/>
        <v>0</v>
      </c>
      <c r="L595" s="47" t="str">
        <f>IF(AND($AQ$7&gt;0,OutputOsiris!$A595&lt;&gt;"9999999"),VLOOKUP(OutputOsiris!A595,$AN$9:$AQ$1008,4,FALSE),"")</f>
        <v/>
      </c>
      <c r="M595" s="47" t="str">
        <f t="shared" si="359"/>
        <v/>
      </c>
      <c r="N595" s="47" t="str">
        <f>IF(AND($AV$7&gt;0,OutputOsiris!$A595&lt;&gt;"9999999"),VLOOKUP(OutputOsiris!A595,$AS$9:$AV$1008,4,FALSE),"")</f>
        <v/>
      </c>
      <c r="O595" s="47" t="str">
        <f t="shared" si="360"/>
        <v/>
      </c>
      <c r="P595" s="47" t="str">
        <f>IF(AND($BA$7&gt;0,OutputOsiris!$A595&lt;&gt;"9999999"),VLOOKUP(OutputOsiris!A595,$AX$9:$BA$1008,4,FALSE),"")</f>
        <v/>
      </c>
      <c r="Q595" s="47" t="str">
        <f t="shared" si="361"/>
        <v/>
      </c>
      <c r="R595" s="47" t="str">
        <f>IF(AND($BF$7&gt;0,OutputOsiris!$A595&lt;&gt;"9999999"),VLOOKUP(OutputOsiris!A595,$BC$9:$BF$1008,4,FALSE),"")</f>
        <v/>
      </c>
      <c r="S595" s="47" t="str">
        <f t="shared" si="362"/>
        <v/>
      </c>
      <c r="T595" s="47" t="str">
        <f>IF(AND($BK$7&gt;0,OutputOsiris!$A595&lt;&gt;"9999999"),VLOOKUP(OutputOsiris!A595,$BH$9:$BK$1008,4,FALSE),"")</f>
        <v/>
      </c>
      <c r="U595" s="47" t="str">
        <f t="shared" si="363"/>
        <v/>
      </c>
      <c r="V595" s="47" t="str">
        <f>IF(AND($BP$7&gt;0,OutputOsiris!$A595&lt;&gt;"9999999"),VLOOKUP(OutputOsiris!A595,$BM$9:$BP$1008,4,FALSE),"")</f>
        <v/>
      </c>
      <c r="W595" s="47" t="str">
        <f t="shared" si="364"/>
        <v/>
      </c>
      <c r="X595" s="47" t="str">
        <f>IF(AND($BU$7&gt;0,OutputOsiris!$A595&lt;&gt;"9999999"),VLOOKUP(OutputOsiris!A595,$BR$9:$BU$1008,4,FALSE),"")</f>
        <v/>
      </c>
      <c r="Y595" s="47" t="str">
        <f t="shared" si="365"/>
        <v/>
      </c>
      <c r="Z595" s="47" t="str">
        <f>IF(AND($BZ$7&gt;0,OutputOsiris!$A595&lt;&gt;"9999999"),VLOOKUP(OutputOsiris!A595,$BW$9:$BZ$1008,4,FALSE),"")</f>
        <v/>
      </c>
      <c r="AA595" s="47" t="str">
        <f t="shared" si="366"/>
        <v/>
      </c>
      <c r="AB595" s="47">
        <f t="shared" si="367"/>
        <v>0</v>
      </c>
      <c r="AC595" s="47">
        <f t="shared" si="368"/>
        <v>0</v>
      </c>
      <c r="AD595" s="47" t="str">
        <f t="shared" si="369"/>
        <v/>
      </c>
      <c r="AE595" s="48" t="str">
        <f>IF(ISBLANK(AF595),"",VLOOKUP(AD595,OutputOsiris!$A$9:$A$1008,1,FALSE))</f>
        <v/>
      </c>
      <c r="AF595" s="111"/>
      <c r="AG595" s="78"/>
      <c r="AH595" s="148" t="str">
        <f t="shared" si="343"/>
        <v/>
      </c>
      <c r="AI595" s="47" t="str">
        <f t="shared" si="370"/>
        <v/>
      </c>
      <c r="AJ595" s="48" t="str">
        <f>IF(ISBLANK(AK595),"",VLOOKUP(AI595,OutputOsiris!$A$9:$A$1008,1,FALSE))</f>
        <v/>
      </c>
      <c r="AK595" s="112"/>
      <c r="AL595" s="78"/>
      <c r="AM595" s="148" t="str">
        <f t="shared" si="344"/>
        <v/>
      </c>
      <c r="AN595" s="47" t="str">
        <f t="shared" si="371"/>
        <v/>
      </c>
      <c r="AO595" s="48" t="str">
        <f>IF(ISBLANK(AP595),"",VLOOKUP(AN595,OutputOsiris!$A$9:$A$1008,1,FALSE))</f>
        <v/>
      </c>
      <c r="AP595" s="111"/>
      <c r="AQ595" s="78"/>
      <c r="AR595" s="148" t="str">
        <f t="shared" si="345"/>
        <v/>
      </c>
      <c r="AS595" s="47" t="str">
        <f t="shared" si="372"/>
        <v/>
      </c>
      <c r="AT595" s="48" t="str">
        <f>IF(ISBLANK(AU595),"",VLOOKUP(AS595,OutputOsiris!$A$9:$A$1008,1,FALSE))</f>
        <v/>
      </c>
      <c r="AU595" s="111"/>
      <c r="AV595" s="78"/>
      <c r="AW595" s="148" t="str">
        <f t="shared" si="346"/>
        <v/>
      </c>
      <c r="AX595" s="47" t="str">
        <f t="shared" si="373"/>
        <v/>
      </c>
      <c r="AY595" s="48" t="str">
        <f>IF(ISBLANK(AZ595),"",VLOOKUP(AX595,OutputOsiris!$A$9:$A$1008,1,FALSE))</f>
        <v/>
      </c>
      <c r="AZ595" s="111"/>
      <c r="BA595" s="78"/>
      <c r="BB595" s="148" t="str">
        <f t="shared" si="347"/>
        <v/>
      </c>
      <c r="BC595" s="47" t="str">
        <f t="shared" si="374"/>
        <v/>
      </c>
      <c r="BD595" s="48" t="str">
        <f>IF(ISBLANK(BE595),"",VLOOKUP(BC595,OutputOsiris!$A$9:$A$1008,1,FALSE))</f>
        <v/>
      </c>
      <c r="BE595" s="111"/>
      <c r="BF595" s="78"/>
      <c r="BG595" s="148" t="str">
        <f t="shared" si="348"/>
        <v/>
      </c>
      <c r="BH595" s="47" t="str">
        <f t="shared" si="375"/>
        <v/>
      </c>
      <c r="BI595" s="48" t="str">
        <f>IF(ISBLANK(BJ595),"",VLOOKUP(BH595,OutputOsiris!$A$9:$A$1008,1,FALSE))</f>
        <v/>
      </c>
      <c r="BJ595" s="111"/>
      <c r="BK595" s="78"/>
      <c r="BL595" s="148" t="str">
        <f t="shared" si="349"/>
        <v/>
      </c>
      <c r="BM595" s="47" t="str">
        <f t="shared" si="376"/>
        <v/>
      </c>
      <c r="BN595" s="48" t="str">
        <f>IF(ISBLANK(BO595),"",VLOOKUP(BM595,OutputOsiris!$A$9:$A$1008,1,FALSE))</f>
        <v/>
      </c>
      <c r="BO595" s="111"/>
      <c r="BP595" s="78"/>
      <c r="BQ595" s="148" t="str">
        <f t="shared" si="350"/>
        <v/>
      </c>
      <c r="BR595" s="47" t="str">
        <f t="shared" si="377"/>
        <v/>
      </c>
      <c r="BS595" s="48" t="str">
        <f>IF(ISBLANK(BT595),"",VLOOKUP(BR595,OutputOsiris!$A$9:$A$1008,1,FALSE))</f>
        <v/>
      </c>
      <c r="BT595" s="111"/>
      <c r="BU595" s="78"/>
      <c r="BV595" s="148" t="str">
        <f t="shared" si="351"/>
        <v/>
      </c>
      <c r="BW595" s="47" t="str">
        <f t="shared" si="378"/>
        <v/>
      </c>
      <c r="BX595" s="48" t="str">
        <f>IF(ISBLANK(BY595),"",VLOOKUP(BW595,OutputOsiris!$A$9:$A$1008,1,FALSE))</f>
        <v/>
      </c>
      <c r="BY595" s="111"/>
      <c r="BZ595" s="78"/>
      <c r="CA595" s="148" t="str">
        <f t="shared" si="352"/>
        <v/>
      </c>
    </row>
    <row r="596" spans="1:79" x14ac:dyDescent="0.2">
      <c r="A596" s="47" t="str">
        <f>IF($H$1="Score",IF(OutputOsiris!A596&lt;&gt;"9999999",OutputOsiris!A596,""),"")</f>
        <v/>
      </c>
      <c r="B596" s="76" t="str">
        <f t="shared" si="353"/>
        <v/>
      </c>
      <c r="C596" s="143" t="str">
        <f t="shared" si="354"/>
        <v/>
      </c>
      <c r="D596" s="47" t="str">
        <f>IF($H$1="Cijfer",IF(OutputOsiris!A596&lt;&gt;"9999999",OutputOsiris!A596,""),"")</f>
        <v/>
      </c>
      <c r="E596" s="76" t="str">
        <f t="shared" si="355"/>
        <v/>
      </c>
      <c r="F596" s="143" t="str">
        <f t="shared" si="356"/>
        <v/>
      </c>
      <c r="G596" s="47" t="str">
        <f>IF(ISBLANK(OutputOsiris!B596),"",OutputOsiris!B596)</f>
        <v/>
      </c>
      <c r="H596" s="47">
        <f>IF(AND($AG$7&gt;0,OutputOsiris!$A596&lt;&gt;"9999999"),VLOOKUP(OutputOsiris!A596,$AD$9:$AG$1008,4,FALSE),"")</f>
        <v>0</v>
      </c>
      <c r="I596" s="47">
        <f t="shared" si="357"/>
        <v>0</v>
      </c>
      <c r="J596" s="47">
        <f>IF(AND($AL$7&gt;0,OutputOsiris!$A596&lt;&gt;"9999999"),VLOOKUP(OutputOsiris!A596,$AI$9:$AL$1008,4,FALSE),"")</f>
        <v>0</v>
      </c>
      <c r="K596" s="47">
        <f t="shared" si="358"/>
        <v>0</v>
      </c>
      <c r="L596" s="47" t="str">
        <f>IF(AND($AQ$7&gt;0,OutputOsiris!$A596&lt;&gt;"9999999"),VLOOKUP(OutputOsiris!A596,$AN$9:$AQ$1008,4,FALSE),"")</f>
        <v/>
      </c>
      <c r="M596" s="47" t="str">
        <f t="shared" si="359"/>
        <v/>
      </c>
      <c r="N596" s="47" t="str">
        <f>IF(AND($AV$7&gt;0,OutputOsiris!$A596&lt;&gt;"9999999"),VLOOKUP(OutputOsiris!A596,$AS$9:$AV$1008,4,FALSE),"")</f>
        <v/>
      </c>
      <c r="O596" s="47" t="str">
        <f t="shared" si="360"/>
        <v/>
      </c>
      <c r="P596" s="47" t="str">
        <f>IF(AND($BA$7&gt;0,OutputOsiris!$A596&lt;&gt;"9999999"),VLOOKUP(OutputOsiris!A596,$AX$9:$BA$1008,4,FALSE),"")</f>
        <v/>
      </c>
      <c r="Q596" s="47" t="str">
        <f t="shared" si="361"/>
        <v/>
      </c>
      <c r="R596" s="47" t="str">
        <f>IF(AND($BF$7&gt;0,OutputOsiris!$A596&lt;&gt;"9999999"),VLOOKUP(OutputOsiris!A596,$BC$9:$BF$1008,4,FALSE),"")</f>
        <v/>
      </c>
      <c r="S596" s="47" t="str">
        <f t="shared" si="362"/>
        <v/>
      </c>
      <c r="T596" s="47" t="str">
        <f>IF(AND($BK$7&gt;0,OutputOsiris!$A596&lt;&gt;"9999999"),VLOOKUP(OutputOsiris!A596,$BH$9:$BK$1008,4,FALSE),"")</f>
        <v/>
      </c>
      <c r="U596" s="47" t="str">
        <f t="shared" si="363"/>
        <v/>
      </c>
      <c r="V596" s="47" t="str">
        <f>IF(AND($BP$7&gt;0,OutputOsiris!$A596&lt;&gt;"9999999"),VLOOKUP(OutputOsiris!A596,$BM$9:$BP$1008,4,FALSE),"")</f>
        <v/>
      </c>
      <c r="W596" s="47" t="str">
        <f t="shared" si="364"/>
        <v/>
      </c>
      <c r="X596" s="47" t="str">
        <f>IF(AND($BU$7&gt;0,OutputOsiris!$A596&lt;&gt;"9999999"),VLOOKUP(OutputOsiris!A596,$BR$9:$BU$1008,4,FALSE),"")</f>
        <v/>
      </c>
      <c r="Y596" s="47" t="str">
        <f t="shared" si="365"/>
        <v/>
      </c>
      <c r="Z596" s="47" t="str">
        <f>IF(AND($BZ$7&gt;0,OutputOsiris!$A596&lt;&gt;"9999999"),VLOOKUP(OutputOsiris!A596,$BW$9:$BZ$1008,4,FALSE),"")</f>
        <v/>
      </c>
      <c r="AA596" s="47" t="str">
        <f t="shared" si="366"/>
        <v/>
      </c>
      <c r="AB596" s="47">
        <f t="shared" si="367"/>
        <v>0</v>
      </c>
      <c r="AC596" s="47">
        <f t="shared" si="368"/>
        <v>0</v>
      </c>
      <c r="AD596" s="47" t="str">
        <f t="shared" si="369"/>
        <v/>
      </c>
      <c r="AE596" s="48" t="str">
        <f>IF(ISBLANK(AF596),"",VLOOKUP(AD596,OutputOsiris!$A$9:$A$1008,1,FALSE))</f>
        <v/>
      </c>
      <c r="AF596" s="111"/>
      <c r="AG596" s="78"/>
      <c r="AH596" s="148" t="str">
        <f t="shared" si="343"/>
        <v/>
      </c>
      <c r="AI596" s="47" t="str">
        <f t="shared" si="370"/>
        <v/>
      </c>
      <c r="AJ596" s="48" t="str">
        <f>IF(ISBLANK(AK596),"",VLOOKUP(AI596,OutputOsiris!$A$9:$A$1008,1,FALSE))</f>
        <v/>
      </c>
      <c r="AK596" s="112"/>
      <c r="AL596" s="78"/>
      <c r="AM596" s="148" t="str">
        <f t="shared" si="344"/>
        <v/>
      </c>
      <c r="AN596" s="47" t="str">
        <f t="shared" si="371"/>
        <v/>
      </c>
      <c r="AO596" s="48" t="str">
        <f>IF(ISBLANK(AP596),"",VLOOKUP(AN596,OutputOsiris!$A$9:$A$1008,1,FALSE))</f>
        <v/>
      </c>
      <c r="AP596" s="111"/>
      <c r="AQ596" s="78"/>
      <c r="AR596" s="148" t="str">
        <f t="shared" si="345"/>
        <v/>
      </c>
      <c r="AS596" s="47" t="str">
        <f t="shared" si="372"/>
        <v/>
      </c>
      <c r="AT596" s="48" t="str">
        <f>IF(ISBLANK(AU596),"",VLOOKUP(AS596,OutputOsiris!$A$9:$A$1008,1,FALSE))</f>
        <v/>
      </c>
      <c r="AU596" s="111"/>
      <c r="AV596" s="78"/>
      <c r="AW596" s="148" t="str">
        <f t="shared" si="346"/>
        <v/>
      </c>
      <c r="AX596" s="47" t="str">
        <f t="shared" si="373"/>
        <v/>
      </c>
      <c r="AY596" s="48" t="str">
        <f>IF(ISBLANK(AZ596),"",VLOOKUP(AX596,OutputOsiris!$A$9:$A$1008,1,FALSE))</f>
        <v/>
      </c>
      <c r="AZ596" s="111"/>
      <c r="BA596" s="78"/>
      <c r="BB596" s="148" t="str">
        <f t="shared" si="347"/>
        <v/>
      </c>
      <c r="BC596" s="47" t="str">
        <f t="shared" si="374"/>
        <v/>
      </c>
      <c r="BD596" s="48" t="str">
        <f>IF(ISBLANK(BE596),"",VLOOKUP(BC596,OutputOsiris!$A$9:$A$1008,1,FALSE))</f>
        <v/>
      </c>
      <c r="BE596" s="111"/>
      <c r="BF596" s="78"/>
      <c r="BG596" s="148" t="str">
        <f t="shared" si="348"/>
        <v/>
      </c>
      <c r="BH596" s="47" t="str">
        <f t="shared" si="375"/>
        <v/>
      </c>
      <c r="BI596" s="48" t="str">
        <f>IF(ISBLANK(BJ596),"",VLOOKUP(BH596,OutputOsiris!$A$9:$A$1008,1,FALSE))</f>
        <v/>
      </c>
      <c r="BJ596" s="111"/>
      <c r="BK596" s="78"/>
      <c r="BL596" s="148" t="str">
        <f t="shared" si="349"/>
        <v/>
      </c>
      <c r="BM596" s="47" t="str">
        <f t="shared" si="376"/>
        <v/>
      </c>
      <c r="BN596" s="48" t="str">
        <f>IF(ISBLANK(BO596),"",VLOOKUP(BM596,OutputOsiris!$A$9:$A$1008,1,FALSE))</f>
        <v/>
      </c>
      <c r="BO596" s="111"/>
      <c r="BP596" s="78"/>
      <c r="BQ596" s="148" t="str">
        <f t="shared" si="350"/>
        <v/>
      </c>
      <c r="BR596" s="47" t="str">
        <f t="shared" si="377"/>
        <v/>
      </c>
      <c r="BS596" s="48" t="str">
        <f>IF(ISBLANK(BT596),"",VLOOKUP(BR596,OutputOsiris!$A$9:$A$1008,1,FALSE))</f>
        <v/>
      </c>
      <c r="BT596" s="111"/>
      <c r="BU596" s="78"/>
      <c r="BV596" s="148" t="str">
        <f t="shared" si="351"/>
        <v/>
      </c>
      <c r="BW596" s="47" t="str">
        <f t="shared" si="378"/>
        <v/>
      </c>
      <c r="BX596" s="48" t="str">
        <f>IF(ISBLANK(BY596),"",VLOOKUP(BW596,OutputOsiris!$A$9:$A$1008,1,FALSE))</f>
        <v/>
      </c>
      <c r="BY596" s="111"/>
      <c r="BZ596" s="78"/>
      <c r="CA596" s="148" t="str">
        <f t="shared" si="352"/>
        <v/>
      </c>
    </row>
    <row r="597" spans="1:79" x14ac:dyDescent="0.2">
      <c r="A597" s="47" t="str">
        <f>IF($H$1="Score",IF(OutputOsiris!A597&lt;&gt;"9999999",OutputOsiris!A597,""),"")</f>
        <v/>
      </c>
      <c r="B597" s="76" t="str">
        <f t="shared" si="353"/>
        <v/>
      </c>
      <c r="C597" s="143" t="str">
        <f t="shared" si="354"/>
        <v/>
      </c>
      <c r="D597" s="47" t="str">
        <f>IF($H$1="Cijfer",IF(OutputOsiris!A597&lt;&gt;"9999999",OutputOsiris!A597,""),"")</f>
        <v/>
      </c>
      <c r="E597" s="76" t="str">
        <f t="shared" si="355"/>
        <v/>
      </c>
      <c r="F597" s="143" t="str">
        <f t="shared" si="356"/>
        <v/>
      </c>
      <c r="G597" s="47" t="str">
        <f>IF(ISBLANK(OutputOsiris!B597),"",OutputOsiris!B597)</f>
        <v/>
      </c>
      <c r="H597" s="47">
        <f>IF(AND($AG$7&gt;0,OutputOsiris!$A597&lt;&gt;"9999999"),VLOOKUP(OutputOsiris!A597,$AD$9:$AG$1008,4,FALSE),"")</f>
        <v>0</v>
      </c>
      <c r="I597" s="47">
        <f t="shared" si="357"/>
        <v>0</v>
      </c>
      <c r="J597" s="47">
        <f>IF(AND($AL$7&gt;0,OutputOsiris!$A597&lt;&gt;"9999999"),VLOOKUP(OutputOsiris!A597,$AI$9:$AL$1008,4,FALSE),"")</f>
        <v>0</v>
      </c>
      <c r="K597" s="47">
        <f t="shared" si="358"/>
        <v>0</v>
      </c>
      <c r="L597" s="47" t="str">
        <f>IF(AND($AQ$7&gt;0,OutputOsiris!$A597&lt;&gt;"9999999"),VLOOKUP(OutputOsiris!A597,$AN$9:$AQ$1008,4,FALSE),"")</f>
        <v/>
      </c>
      <c r="M597" s="47" t="str">
        <f t="shared" si="359"/>
        <v/>
      </c>
      <c r="N597" s="47" t="str">
        <f>IF(AND($AV$7&gt;0,OutputOsiris!$A597&lt;&gt;"9999999"),VLOOKUP(OutputOsiris!A597,$AS$9:$AV$1008,4,FALSE),"")</f>
        <v/>
      </c>
      <c r="O597" s="47" t="str">
        <f t="shared" si="360"/>
        <v/>
      </c>
      <c r="P597" s="47" t="str">
        <f>IF(AND($BA$7&gt;0,OutputOsiris!$A597&lt;&gt;"9999999"),VLOOKUP(OutputOsiris!A597,$AX$9:$BA$1008,4,FALSE),"")</f>
        <v/>
      </c>
      <c r="Q597" s="47" t="str">
        <f t="shared" si="361"/>
        <v/>
      </c>
      <c r="R597" s="47" t="str">
        <f>IF(AND($BF$7&gt;0,OutputOsiris!$A597&lt;&gt;"9999999"),VLOOKUP(OutputOsiris!A597,$BC$9:$BF$1008,4,FALSE),"")</f>
        <v/>
      </c>
      <c r="S597" s="47" t="str">
        <f t="shared" si="362"/>
        <v/>
      </c>
      <c r="T597" s="47" t="str">
        <f>IF(AND($BK$7&gt;0,OutputOsiris!$A597&lt;&gt;"9999999"),VLOOKUP(OutputOsiris!A597,$BH$9:$BK$1008,4,FALSE),"")</f>
        <v/>
      </c>
      <c r="U597" s="47" t="str">
        <f t="shared" si="363"/>
        <v/>
      </c>
      <c r="V597" s="47" t="str">
        <f>IF(AND($BP$7&gt;0,OutputOsiris!$A597&lt;&gt;"9999999"),VLOOKUP(OutputOsiris!A597,$BM$9:$BP$1008,4,FALSE),"")</f>
        <v/>
      </c>
      <c r="W597" s="47" t="str">
        <f t="shared" si="364"/>
        <v/>
      </c>
      <c r="X597" s="47" t="str">
        <f>IF(AND($BU$7&gt;0,OutputOsiris!$A597&lt;&gt;"9999999"),VLOOKUP(OutputOsiris!A597,$BR$9:$BU$1008,4,FALSE),"")</f>
        <v/>
      </c>
      <c r="Y597" s="47" t="str">
        <f t="shared" si="365"/>
        <v/>
      </c>
      <c r="Z597" s="47" t="str">
        <f>IF(AND($BZ$7&gt;0,OutputOsiris!$A597&lt;&gt;"9999999"),VLOOKUP(OutputOsiris!A597,$BW$9:$BZ$1008,4,FALSE),"")</f>
        <v/>
      </c>
      <c r="AA597" s="47" t="str">
        <f t="shared" si="366"/>
        <v/>
      </c>
      <c r="AB597" s="47">
        <f t="shared" si="367"/>
        <v>0</v>
      </c>
      <c r="AC597" s="47">
        <f t="shared" si="368"/>
        <v>0</v>
      </c>
      <c r="AD597" s="47" t="str">
        <f t="shared" si="369"/>
        <v/>
      </c>
      <c r="AE597" s="48" t="str">
        <f>IF(ISBLANK(AF597),"",VLOOKUP(AD597,OutputOsiris!$A$9:$A$1008,1,FALSE))</f>
        <v/>
      </c>
      <c r="AF597" s="111"/>
      <c r="AG597" s="78"/>
      <c r="AH597" s="148" t="str">
        <f t="shared" si="343"/>
        <v/>
      </c>
      <c r="AI597" s="47" t="str">
        <f t="shared" si="370"/>
        <v/>
      </c>
      <c r="AJ597" s="48" t="str">
        <f>IF(ISBLANK(AK597),"",VLOOKUP(AI597,OutputOsiris!$A$9:$A$1008,1,FALSE))</f>
        <v/>
      </c>
      <c r="AK597" s="112"/>
      <c r="AL597" s="78"/>
      <c r="AM597" s="148" t="str">
        <f t="shared" si="344"/>
        <v/>
      </c>
      <c r="AN597" s="47" t="str">
        <f t="shared" si="371"/>
        <v/>
      </c>
      <c r="AO597" s="48" t="str">
        <f>IF(ISBLANK(AP597),"",VLOOKUP(AN597,OutputOsiris!$A$9:$A$1008,1,FALSE))</f>
        <v/>
      </c>
      <c r="AP597" s="111"/>
      <c r="AQ597" s="78"/>
      <c r="AR597" s="148" t="str">
        <f t="shared" si="345"/>
        <v/>
      </c>
      <c r="AS597" s="47" t="str">
        <f t="shared" si="372"/>
        <v/>
      </c>
      <c r="AT597" s="48" t="str">
        <f>IF(ISBLANK(AU597),"",VLOOKUP(AS597,OutputOsiris!$A$9:$A$1008,1,FALSE))</f>
        <v/>
      </c>
      <c r="AU597" s="111"/>
      <c r="AV597" s="78"/>
      <c r="AW597" s="148" t="str">
        <f t="shared" si="346"/>
        <v/>
      </c>
      <c r="AX597" s="47" t="str">
        <f t="shared" si="373"/>
        <v/>
      </c>
      <c r="AY597" s="48" t="str">
        <f>IF(ISBLANK(AZ597),"",VLOOKUP(AX597,OutputOsiris!$A$9:$A$1008,1,FALSE))</f>
        <v/>
      </c>
      <c r="AZ597" s="111"/>
      <c r="BA597" s="78"/>
      <c r="BB597" s="148" t="str">
        <f t="shared" si="347"/>
        <v/>
      </c>
      <c r="BC597" s="47" t="str">
        <f t="shared" si="374"/>
        <v/>
      </c>
      <c r="BD597" s="48" t="str">
        <f>IF(ISBLANK(BE597),"",VLOOKUP(BC597,OutputOsiris!$A$9:$A$1008,1,FALSE))</f>
        <v/>
      </c>
      <c r="BE597" s="111"/>
      <c r="BF597" s="78"/>
      <c r="BG597" s="148" t="str">
        <f t="shared" si="348"/>
        <v/>
      </c>
      <c r="BH597" s="47" t="str">
        <f t="shared" si="375"/>
        <v/>
      </c>
      <c r="BI597" s="48" t="str">
        <f>IF(ISBLANK(BJ597),"",VLOOKUP(BH597,OutputOsiris!$A$9:$A$1008,1,FALSE))</f>
        <v/>
      </c>
      <c r="BJ597" s="111"/>
      <c r="BK597" s="78"/>
      <c r="BL597" s="148" t="str">
        <f t="shared" si="349"/>
        <v/>
      </c>
      <c r="BM597" s="47" t="str">
        <f t="shared" si="376"/>
        <v/>
      </c>
      <c r="BN597" s="48" t="str">
        <f>IF(ISBLANK(BO597),"",VLOOKUP(BM597,OutputOsiris!$A$9:$A$1008,1,FALSE))</f>
        <v/>
      </c>
      <c r="BO597" s="111"/>
      <c r="BP597" s="78"/>
      <c r="BQ597" s="148" t="str">
        <f t="shared" si="350"/>
        <v/>
      </c>
      <c r="BR597" s="47" t="str">
        <f t="shared" si="377"/>
        <v/>
      </c>
      <c r="BS597" s="48" t="str">
        <f>IF(ISBLANK(BT597),"",VLOOKUP(BR597,OutputOsiris!$A$9:$A$1008,1,FALSE))</f>
        <v/>
      </c>
      <c r="BT597" s="111"/>
      <c r="BU597" s="78"/>
      <c r="BV597" s="148" t="str">
        <f t="shared" si="351"/>
        <v/>
      </c>
      <c r="BW597" s="47" t="str">
        <f t="shared" si="378"/>
        <v/>
      </c>
      <c r="BX597" s="48" t="str">
        <f>IF(ISBLANK(BY597),"",VLOOKUP(BW597,OutputOsiris!$A$9:$A$1008,1,FALSE))</f>
        <v/>
      </c>
      <c r="BY597" s="111"/>
      <c r="BZ597" s="78"/>
      <c r="CA597" s="148" t="str">
        <f t="shared" si="352"/>
        <v/>
      </c>
    </row>
    <row r="598" spans="1:79" x14ac:dyDescent="0.2">
      <c r="A598" s="47" t="str">
        <f>IF($H$1="Score",IF(OutputOsiris!A598&lt;&gt;"9999999",OutputOsiris!A598,""),"")</f>
        <v/>
      </c>
      <c r="B598" s="76" t="str">
        <f t="shared" si="353"/>
        <v/>
      </c>
      <c r="C598" s="143" t="str">
        <f t="shared" si="354"/>
        <v/>
      </c>
      <c r="D598" s="47" t="str">
        <f>IF($H$1="Cijfer",IF(OutputOsiris!A598&lt;&gt;"9999999",OutputOsiris!A598,""),"")</f>
        <v/>
      </c>
      <c r="E598" s="76" t="str">
        <f t="shared" si="355"/>
        <v/>
      </c>
      <c r="F598" s="143" t="str">
        <f t="shared" si="356"/>
        <v/>
      </c>
      <c r="G598" s="47" t="str">
        <f>IF(ISBLANK(OutputOsiris!B598),"",OutputOsiris!B598)</f>
        <v/>
      </c>
      <c r="H598" s="47">
        <f>IF(AND($AG$7&gt;0,OutputOsiris!$A598&lt;&gt;"9999999"),VLOOKUP(OutputOsiris!A598,$AD$9:$AG$1008,4,FALSE),"")</f>
        <v>0</v>
      </c>
      <c r="I598" s="47">
        <f t="shared" si="357"/>
        <v>0</v>
      </c>
      <c r="J598" s="47">
        <f>IF(AND($AL$7&gt;0,OutputOsiris!$A598&lt;&gt;"9999999"),VLOOKUP(OutputOsiris!A598,$AI$9:$AL$1008,4,FALSE),"")</f>
        <v>0</v>
      </c>
      <c r="K598" s="47">
        <f t="shared" si="358"/>
        <v>0</v>
      </c>
      <c r="L598" s="47" t="str">
        <f>IF(AND($AQ$7&gt;0,OutputOsiris!$A598&lt;&gt;"9999999"),VLOOKUP(OutputOsiris!A598,$AN$9:$AQ$1008,4,FALSE),"")</f>
        <v/>
      </c>
      <c r="M598" s="47" t="str">
        <f t="shared" si="359"/>
        <v/>
      </c>
      <c r="N598" s="47" t="str">
        <f>IF(AND($AV$7&gt;0,OutputOsiris!$A598&lt;&gt;"9999999"),VLOOKUP(OutputOsiris!A598,$AS$9:$AV$1008,4,FALSE),"")</f>
        <v/>
      </c>
      <c r="O598" s="47" t="str">
        <f t="shared" si="360"/>
        <v/>
      </c>
      <c r="P598" s="47" t="str">
        <f>IF(AND($BA$7&gt;0,OutputOsiris!$A598&lt;&gt;"9999999"),VLOOKUP(OutputOsiris!A598,$AX$9:$BA$1008,4,FALSE),"")</f>
        <v/>
      </c>
      <c r="Q598" s="47" t="str">
        <f t="shared" si="361"/>
        <v/>
      </c>
      <c r="R598" s="47" t="str">
        <f>IF(AND($BF$7&gt;0,OutputOsiris!$A598&lt;&gt;"9999999"),VLOOKUP(OutputOsiris!A598,$BC$9:$BF$1008,4,FALSE),"")</f>
        <v/>
      </c>
      <c r="S598" s="47" t="str">
        <f t="shared" si="362"/>
        <v/>
      </c>
      <c r="T598" s="47" t="str">
        <f>IF(AND($BK$7&gt;0,OutputOsiris!$A598&lt;&gt;"9999999"),VLOOKUP(OutputOsiris!A598,$BH$9:$BK$1008,4,FALSE),"")</f>
        <v/>
      </c>
      <c r="U598" s="47" t="str">
        <f t="shared" si="363"/>
        <v/>
      </c>
      <c r="V598" s="47" t="str">
        <f>IF(AND($BP$7&gt;0,OutputOsiris!$A598&lt;&gt;"9999999"),VLOOKUP(OutputOsiris!A598,$BM$9:$BP$1008,4,FALSE),"")</f>
        <v/>
      </c>
      <c r="W598" s="47" t="str">
        <f t="shared" si="364"/>
        <v/>
      </c>
      <c r="X598" s="47" t="str">
        <f>IF(AND($BU$7&gt;0,OutputOsiris!$A598&lt;&gt;"9999999"),VLOOKUP(OutputOsiris!A598,$BR$9:$BU$1008,4,FALSE),"")</f>
        <v/>
      </c>
      <c r="Y598" s="47" t="str">
        <f t="shared" si="365"/>
        <v/>
      </c>
      <c r="Z598" s="47" t="str">
        <f>IF(AND($BZ$7&gt;0,OutputOsiris!$A598&lt;&gt;"9999999"),VLOOKUP(OutputOsiris!A598,$BW$9:$BZ$1008,4,FALSE),"")</f>
        <v/>
      </c>
      <c r="AA598" s="47" t="str">
        <f t="shared" si="366"/>
        <v/>
      </c>
      <c r="AB598" s="47">
        <f t="shared" si="367"/>
        <v>0</v>
      </c>
      <c r="AC598" s="47">
        <f t="shared" si="368"/>
        <v>0</v>
      </c>
      <c r="AD598" s="47" t="str">
        <f t="shared" si="369"/>
        <v/>
      </c>
      <c r="AE598" s="48" t="str">
        <f>IF(ISBLANK(AF598),"",VLOOKUP(AD598,OutputOsiris!$A$9:$A$1008,1,FALSE))</f>
        <v/>
      </c>
      <c r="AF598" s="111"/>
      <c r="AG598" s="78"/>
      <c r="AH598" s="148" t="str">
        <f t="shared" si="343"/>
        <v/>
      </c>
      <c r="AI598" s="47" t="str">
        <f t="shared" si="370"/>
        <v/>
      </c>
      <c r="AJ598" s="48" t="str">
        <f>IF(ISBLANK(AK598),"",VLOOKUP(AI598,OutputOsiris!$A$9:$A$1008,1,FALSE))</f>
        <v/>
      </c>
      <c r="AK598" s="112"/>
      <c r="AL598" s="78"/>
      <c r="AM598" s="148" t="str">
        <f t="shared" si="344"/>
        <v/>
      </c>
      <c r="AN598" s="47" t="str">
        <f t="shared" si="371"/>
        <v/>
      </c>
      <c r="AO598" s="48" t="str">
        <f>IF(ISBLANK(AP598),"",VLOOKUP(AN598,OutputOsiris!$A$9:$A$1008,1,FALSE))</f>
        <v/>
      </c>
      <c r="AP598" s="111"/>
      <c r="AQ598" s="78"/>
      <c r="AR598" s="148" t="str">
        <f t="shared" si="345"/>
        <v/>
      </c>
      <c r="AS598" s="47" t="str">
        <f t="shared" si="372"/>
        <v/>
      </c>
      <c r="AT598" s="48" t="str">
        <f>IF(ISBLANK(AU598),"",VLOOKUP(AS598,OutputOsiris!$A$9:$A$1008,1,FALSE))</f>
        <v/>
      </c>
      <c r="AU598" s="111"/>
      <c r="AV598" s="78"/>
      <c r="AW598" s="148" t="str">
        <f t="shared" si="346"/>
        <v/>
      </c>
      <c r="AX598" s="47" t="str">
        <f t="shared" si="373"/>
        <v/>
      </c>
      <c r="AY598" s="48" t="str">
        <f>IF(ISBLANK(AZ598),"",VLOOKUP(AX598,OutputOsiris!$A$9:$A$1008,1,FALSE))</f>
        <v/>
      </c>
      <c r="AZ598" s="111"/>
      <c r="BA598" s="78"/>
      <c r="BB598" s="148" t="str">
        <f t="shared" si="347"/>
        <v/>
      </c>
      <c r="BC598" s="47" t="str">
        <f t="shared" si="374"/>
        <v/>
      </c>
      <c r="BD598" s="48" t="str">
        <f>IF(ISBLANK(BE598),"",VLOOKUP(BC598,OutputOsiris!$A$9:$A$1008,1,FALSE))</f>
        <v/>
      </c>
      <c r="BE598" s="111"/>
      <c r="BF598" s="78"/>
      <c r="BG598" s="148" t="str">
        <f t="shared" si="348"/>
        <v/>
      </c>
      <c r="BH598" s="47" t="str">
        <f t="shared" si="375"/>
        <v/>
      </c>
      <c r="BI598" s="48" t="str">
        <f>IF(ISBLANK(BJ598),"",VLOOKUP(BH598,OutputOsiris!$A$9:$A$1008,1,FALSE))</f>
        <v/>
      </c>
      <c r="BJ598" s="111"/>
      <c r="BK598" s="78"/>
      <c r="BL598" s="148" t="str">
        <f t="shared" si="349"/>
        <v/>
      </c>
      <c r="BM598" s="47" t="str">
        <f t="shared" si="376"/>
        <v/>
      </c>
      <c r="BN598" s="48" t="str">
        <f>IF(ISBLANK(BO598),"",VLOOKUP(BM598,OutputOsiris!$A$9:$A$1008,1,FALSE))</f>
        <v/>
      </c>
      <c r="BO598" s="111"/>
      <c r="BP598" s="78"/>
      <c r="BQ598" s="148" t="str">
        <f t="shared" si="350"/>
        <v/>
      </c>
      <c r="BR598" s="47" t="str">
        <f t="shared" si="377"/>
        <v/>
      </c>
      <c r="BS598" s="48" t="str">
        <f>IF(ISBLANK(BT598),"",VLOOKUP(BR598,OutputOsiris!$A$9:$A$1008,1,FALSE))</f>
        <v/>
      </c>
      <c r="BT598" s="111"/>
      <c r="BU598" s="78"/>
      <c r="BV598" s="148" t="str">
        <f t="shared" si="351"/>
        <v/>
      </c>
      <c r="BW598" s="47" t="str">
        <f t="shared" si="378"/>
        <v/>
      </c>
      <c r="BX598" s="48" t="str">
        <f>IF(ISBLANK(BY598),"",VLOOKUP(BW598,OutputOsiris!$A$9:$A$1008,1,FALSE))</f>
        <v/>
      </c>
      <c r="BY598" s="111"/>
      <c r="BZ598" s="78"/>
      <c r="CA598" s="148" t="str">
        <f t="shared" si="352"/>
        <v/>
      </c>
    </row>
    <row r="599" spans="1:79" x14ac:dyDescent="0.2">
      <c r="A599" s="47" t="str">
        <f>IF($H$1="Score",IF(OutputOsiris!A599&lt;&gt;"9999999",OutputOsiris!A599,""),"")</f>
        <v/>
      </c>
      <c r="B599" s="76" t="str">
        <f t="shared" si="353"/>
        <v/>
      </c>
      <c r="C599" s="143" t="str">
        <f t="shared" si="354"/>
        <v/>
      </c>
      <c r="D599" s="47" t="str">
        <f>IF($H$1="Cijfer",IF(OutputOsiris!A599&lt;&gt;"9999999",OutputOsiris!A599,""),"")</f>
        <v/>
      </c>
      <c r="E599" s="76" t="str">
        <f t="shared" si="355"/>
        <v/>
      </c>
      <c r="F599" s="143" t="str">
        <f t="shared" si="356"/>
        <v/>
      </c>
      <c r="G599" s="47" t="str">
        <f>IF(ISBLANK(OutputOsiris!B599),"",OutputOsiris!B599)</f>
        <v/>
      </c>
      <c r="H599" s="47">
        <f>IF(AND($AG$7&gt;0,OutputOsiris!$A599&lt;&gt;"9999999"),VLOOKUP(OutputOsiris!A599,$AD$9:$AG$1008,4,FALSE),"")</f>
        <v>0</v>
      </c>
      <c r="I599" s="47">
        <f t="shared" si="357"/>
        <v>0</v>
      </c>
      <c r="J599" s="47">
        <f>IF(AND($AL$7&gt;0,OutputOsiris!$A599&lt;&gt;"9999999"),VLOOKUP(OutputOsiris!A599,$AI$9:$AL$1008,4,FALSE),"")</f>
        <v>0</v>
      </c>
      <c r="K599" s="47">
        <f t="shared" si="358"/>
        <v>0</v>
      </c>
      <c r="L599" s="47" t="str">
        <f>IF(AND($AQ$7&gt;0,OutputOsiris!$A599&lt;&gt;"9999999"),VLOOKUP(OutputOsiris!A599,$AN$9:$AQ$1008,4,FALSE),"")</f>
        <v/>
      </c>
      <c r="M599" s="47" t="str">
        <f t="shared" si="359"/>
        <v/>
      </c>
      <c r="N599" s="47" t="str">
        <f>IF(AND($AV$7&gt;0,OutputOsiris!$A599&lt;&gt;"9999999"),VLOOKUP(OutputOsiris!A599,$AS$9:$AV$1008,4,FALSE),"")</f>
        <v/>
      </c>
      <c r="O599" s="47" t="str">
        <f t="shared" si="360"/>
        <v/>
      </c>
      <c r="P599" s="47" t="str">
        <f>IF(AND($BA$7&gt;0,OutputOsiris!$A599&lt;&gt;"9999999"),VLOOKUP(OutputOsiris!A599,$AX$9:$BA$1008,4,FALSE),"")</f>
        <v/>
      </c>
      <c r="Q599" s="47" t="str">
        <f t="shared" si="361"/>
        <v/>
      </c>
      <c r="R599" s="47" t="str">
        <f>IF(AND($BF$7&gt;0,OutputOsiris!$A599&lt;&gt;"9999999"),VLOOKUP(OutputOsiris!A599,$BC$9:$BF$1008,4,FALSE),"")</f>
        <v/>
      </c>
      <c r="S599" s="47" t="str">
        <f t="shared" si="362"/>
        <v/>
      </c>
      <c r="T599" s="47" t="str">
        <f>IF(AND($BK$7&gt;0,OutputOsiris!$A599&lt;&gt;"9999999"),VLOOKUP(OutputOsiris!A599,$BH$9:$BK$1008,4,FALSE),"")</f>
        <v/>
      </c>
      <c r="U599" s="47" t="str">
        <f t="shared" si="363"/>
        <v/>
      </c>
      <c r="V599" s="47" t="str">
        <f>IF(AND($BP$7&gt;0,OutputOsiris!$A599&lt;&gt;"9999999"),VLOOKUP(OutputOsiris!A599,$BM$9:$BP$1008,4,FALSE),"")</f>
        <v/>
      </c>
      <c r="W599" s="47" t="str">
        <f t="shared" si="364"/>
        <v/>
      </c>
      <c r="X599" s="47" t="str">
        <f>IF(AND($BU$7&gt;0,OutputOsiris!$A599&lt;&gt;"9999999"),VLOOKUP(OutputOsiris!A599,$BR$9:$BU$1008,4,FALSE),"")</f>
        <v/>
      </c>
      <c r="Y599" s="47" t="str">
        <f t="shared" si="365"/>
        <v/>
      </c>
      <c r="Z599" s="47" t="str">
        <f>IF(AND($BZ$7&gt;0,OutputOsiris!$A599&lt;&gt;"9999999"),VLOOKUP(OutputOsiris!A599,$BW$9:$BZ$1008,4,FALSE),"")</f>
        <v/>
      </c>
      <c r="AA599" s="47" t="str">
        <f t="shared" si="366"/>
        <v/>
      </c>
      <c r="AB599" s="47">
        <f t="shared" si="367"/>
        <v>0</v>
      </c>
      <c r="AC599" s="47">
        <f t="shared" si="368"/>
        <v>0</v>
      </c>
      <c r="AD599" s="47" t="str">
        <f t="shared" si="369"/>
        <v/>
      </c>
      <c r="AE599" s="48" t="str">
        <f>IF(ISBLANK(AF599),"",VLOOKUP(AD599,OutputOsiris!$A$9:$A$1008,1,FALSE))</f>
        <v/>
      </c>
      <c r="AF599" s="111"/>
      <c r="AG599" s="78"/>
      <c r="AH599" s="148" t="str">
        <f t="shared" si="343"/>
        <v/>
      </c>
      <c r="AI599" s="47" t="str">
        <f t="shared" si="370"/>
        <v/>
      </c>
      <c r="AJ599" s="48" t="str">
        <f>IF(ISBLANK(AK599),"",VLOOKUP(AI599,OutputOsiris!$A$9:$A$1008,1,FALSE))</f>
        <v/>
      </c>
      <c r="AK599" s="112"/>
      <c r="AL599" s="78"/>
      <c r="AM599" s="148" t="str">
        <f t="shared" si="344"/>
        <v/>
      </c>
      <c r="AN599" s="47" t="str">
        <f t="shared" si="371"/>
        <v/>
      </c>
      <c r="AO599" s="48" t="str">
        <f>IF(ISBLANK(AP599),"",VLOOKUP(AN599,OutputOsiris!$A$9:$A$1008,1,FALSE))</f>
        <v/>
      </c>
      <c r="AP599" s="111"/>
      <c r="AQ599" s="78"/>
      <c r="AR599" s="148" t="str">
        <f t="shared" si="345"/>
        <v/>
      </c>
      <c r="AS599" s="47" t="str">
        <f t="shared" si="372"/>
        <v/>
      </c>
      <c r="AT599" s="48" t="str">
        <f>IF(ISBLANK(AU599),"",VLOOKUP(AS599,OutputOsiris!$A$9:$A$1008,1,FALSE))</f>
        <v/>
      </c>
      <c r="AU599" s="111"/>
      <c r="AV599" s="78"/>
      <c r="AW599" s="148" t="str">
        <f t="shared" si="346"/>
        <v/>
      </c>
      <c r="AX599" s="47" t="str">
        <f t="shared" si="373"/>
        <v/>
      </c>
      <c r="AY599" s="48" t="str">
        <f>IF(ISBLANK(AZ599),"",VLOOKUP(AX599,OutputOsiris!$A$9:$A$1008,1,FALSE))</f>
        <v/>
      </c>
      <c r="AZ599" s="111"/>
      <c r="BA599" s="78"/>
      <c r="BB599" s="148" t="str">
        <f t="shared" si="347"/>
        <v/>
      </c>
      <c r="BC599" s="47" t="str">
        <f t="shared" si="374"/>
        <v/>
      </c>
      <c r="BD599" s="48" t="str">
        <f>IF(ISBLANK(BE599),"",VLOOKUP(BC599,OutputOsiris!$A$9:$A$1008,1,FALSE))</f>
        <v/>
      </c>
      <c r="BE599" s="111"/>
      <c r="BF599" s="78"/>
      <c r="BG599" s="148" t="str">
        <f t="shared" si="348"/>
        <v/>
      </c>
      <c r="BH599" s="47" t="str">
        <f t="shared" si="375"/>
        <v/>
      </c>
      <c r="BI599" s="48" t="str">
        <f>IF(ISBLANK(BJ599),"",VLOOKUP(BH599,OutputOsiris!$A$9:$A$1008,1,FALSE))</f>
        <v/>
      </c>
      <c r="BJ599" s="111"/>
      <c r="BK599" s="78"/>
      <c r="BL599" s="148" t="str">
        <f t="shared" si="349"/>
        <v/>
      </c>
      <c r="BM599" s="47" t="str">
        <f t="shared" si="376"/>
        <v/>
      </c>
      <c r="BN599" s="48" t="str">
        <f>IF(ISBLANK(BO599),"",VLOOKUP(BM599,OutputOsiris!$A$9:$A$1008,1,FALSE))</f>
        <v/>
      </c>
      <c r="BO599" s="111"/>
      <c r="BP599" s="78"/>
      <c r="BQ599" s="148" t="str">
        <f t="shared" si="350"/>
        <v/>
      </c>
      <c r="BR599" s="47" t="str">
        <f t="shared" si="377"/>
        <v/>
      </c>
      <c r="BS599" s="48" t="str">
        <f>IF(ISBLANK(BT599),"",VLOOKUP(BR599,OutputOsiris!$A$9:$A$1008,1,FALSE))</f>
        <v/>
      </c>
      <c r="BT599" s="111"/>
      <c r="BU599" s="78"/>
      <c r="BV599" s="148" t="str">
        <f t="shared" si="351"/>
        <v/>
      </c>
      <c r="BW599" s="47" t="str">
        <f t="shared" si="378"/>
        <v/>
      </c>
      <c r="BX599" s="48" t="str">
        <f>IF(ISBLANK(BY599),"",VLOOKUP(BW599,OutputOsiris!$A$9:$A$1008,1,FALSE))</f>
        <v/>
      </c>
      <c r="BY599" s="111"/>
      <c r="BZ599" s="78"/>
      <c r="CA599" s="148" t="str">
        <f t="shared" si="352"/>
        <v/>
      </c>
    </row>
    <row r="600" spans="1:79" x14ac:dyDescent="0.2">
      <c r="A600" s="47" t="str">
        <f>IF($H$1="Score",IF(OutputOsiris!A600&lt;&gt;"9999999",OutputOsiris!A600,""),"")</f>
        <v/>
      </c>
      <c r="B600" s="76" t="str">
        <f t="shared" si="353"/>
        <v/>
      </c>
      <c r="C600" s="143" t="str">
        <f t="shared" si="354"/>
        <v/>
      </c>
      <c r="D600" s="47" t="str">
        <f>IF($H$1="Cijfer",IF(OutputOsiris!A600&lt;&gt;"9999999",OutputOsiris!A600,""),"")</f>
        <v/>
      </c>
      <c r="E600" s="76" t="str">
        <f t="shared" si="355"/>
        <v/>
      </c>
      <c r="F600" s="143" t="str">
        <f t="shared" si="356"/>
        <v/>
      </c>
      <c r="G600" s="47" t="str">
        <f>IF(ISBLANK(OutputOsiris!B600),"",OutputOsiris!B600)</f>
        <v/>
      </c>
      <c r="H600" s="47">
        <f>IF(AND($AG$7&gt;0,OutputOsiris!$A600&lt;&gt;"9999999"),VLOOKUP(OutputOsiris!A600,$AD$9:$AG$1008,4,FALSE),"")</f>
        <v>0</v>
      </c>
      <c r="I600" s="47">
        <f t="shared" si="357"/>
        <v>0</v>
      </c>
      <c r="J600" s="47">
        <f>IF(AND($AL$7&gt;0,OutputOsiris!$A600&lt;&gt;"9999999"),VLOOKUP(OutputOsiris!A600,$AI$9:$AL$1008,4,FALSE),"")</f>
        <v>0</v>
      </c>
      <c r="K600" s="47">
        <f t="shared" si="358"/>
        <v>0</v>
      </c>
      <c r="L600" s="47" t="str">
        <f>IF(AND($AQ$7&gt;0,OutputOsiris!$A600&lt;&gt;"9999999"),VLOOKUP(OutputOsiris!A600,$AN$9:$AQ$1008,4,FALSE),"")</f>
        <v/>
      </c>
      <c r="M600" s="47" t="str">
        <f t="shared" si="359"/>
        <v/>
      </c>
      <c r="N600" s="47" t="str">
        <f>IF(AND($AV$7&gt;0,OutputOsiris!$A600&lt;&gt;"9999999"),VLOOKUP(OutputOsiris!A600,$AS$9:$AV$1008,4,FALSE),"")</f>
        <v/>
      </c>
      <c r="O600" s="47" t="str">
        <f t="shared" si="360"/>
        <v/>
      </c>
      <c r="P600" s="47" t="str">
        <f>IF(AND($BA$7&gt;0,OutputOsiris!$A600&lt;&gt;"9999999"),VLOOKUP(OutputOsiris!A600,$AX$9:$BA$1008,4,FALSE),"")</f>
        <v/>
      </c>
      <c r="Q600" s="47" t="str">
        <f t="shared" si="361"/>
        <v/>
      </c>
      <c r="R600" s="47" t="str">
        <f>IF(AND($BF$7&gt;0,OutputOsiris!$A600&lt;&gt;"9999999"),VLOOKUP(OutputOsiris!A600,$BC$9:$BF$1008,4,FALSE),"")</f>
        <v/>
      </c>
      <c r="S600" s="47" t="str">
        <f t="shared" si="362"/>
        <v/>
      </c>
      <c r="T600" s="47" t="str">
        <f>IF(AND($BK$7&gt;0,OutputOsiris!$A600&lt;&gt;"9999999"),VLOOKUP(OutputOsiris!A600,$BH$9:$BK$1008,4,FALSE),"")</f>
        <v/>
      </c>
      <c r="U600" s="47" t="str">
        <f t="shared" si="363"/>
        <v/>
      </c>
      <c r="V600" s="47" t="str">
        <f>IF(AND($BP$7&gt;0,OutputOsiris!$A600&lt;&gt;"9999999"),VLOOKUP(OutputOsiris!A600,$BM$9:$BP$1008,4,FALSE),"")</f>
        <v/>
      </c>
      <c r="W600" s="47" t="str">
        <f t="shared" si="364"/>
        <v/>
      </c>
      <c r="X600" s="47" t="str">
        <f>IF(AND($BU$7&gt;0,OutputOsiris!$A600&lt;&gt;"9999999"),VLOOKUP(OutputOsiris!A600,$BR$9:$BU$1008,4,FALSE),"")</f>
        <v/>
      </c>
      <c r="Y600" s="47" t="str">
        <f t="shared" si="365"/>
        <v/>
      </c>
      <c r="Z600" s="47" t="str">
        <f>IF(AND($BZ$7&gt;0,OutputOsiris!$A600&lt;&gt;"9999999"),VLOOKUP(OutputOsiris!A600,$BW$9:$BZ$1008,4,FALSE),"")</f>
        <v/>
      </c>
      <c r="AA600" s="47" t="str">
        <f t="shared" si="366"/>
        <v/>
      </c>
      <c r="AB600" s="47">
        <f t="shared" si="367"/>
        <v>0</v>
      </c>
      <c r="AC600" s="47">
        <f t="shared" si="368"/>
        <v>0</v>
      </c>
      <c r="AD600" s="47" t="str">
        <f t="shared" si="369"/>
        <v/>
      </c>
      <c r="AE600" s="48" t="str">
        <f>IF(ISBLANK(AF600),"",VLOOKUP(AD600,OutputOsiris!$A$9:$A$1008,1,FALSE))</f>
        <v/>
      </c>
      <c r="AF600" s="111"/>
      <c r="AG600" s="78"/>
      <c r="AH600" s="148" t="str">
        <f t="shared" si="343"/>
        <v/>
      </c>
      <c r="AI600" s="47" t="str">
        <f t="shared" si="370"/>
        <v/>
      </c>
      <c r="AJ600" s="48" t="str">
        <f>IF(ISBLANK(AK600),"",VLOOKUP(AI600,OutputOsiris!$A$9:$A$1008,1,FALSE))</f>
        <v/>
      </c>
      <c r="AK600" s="112"/>
      <c r="AL600" s="78"/>
      <c r="AM600" s="148" t="str">
        <f t="shared" si="344"/>
        <v/>
      </c>
      <c r="AN600" s="47" t="str">
        <f t="shared" si="371"/>
        <v/>
      </c>
      <c r="AO600" s="48" t="str">
        <f>IF(ISBLANK(AP600),"",VLOOKUP(AN600,OutputOsiris!$A$9:$A$1008,1,FALSE))</f>
        <v/>
      </c>
      <c r="AP600" s="111"/>
      <c r="AQ600" s="78"/>
      <c r="AR600" s="148" t="str">
        <f t="shared" si="345"/>
        <v/>
      </c>
      <c r="AS600" s="47" t="str">
        <f t="shared" si="372"/>
        <v/>
      </c>
      <c r="AT600" s="48" t="str">
        <f>IF(ISBLANK(AU600),"",VLOOKUP(AS600,OutputOsiris!$A$9:$A$1008,1,FALSE))</f>
        <v/>
      </c>
      <c r="AU600" s="111"/>
      <c r="AV600" s="78"/>
      <c r="AW600" s="148" t="str">
        <f t="shared" si="346"/>
        <v/>
      </c>
      <c r="AX600" s="47" t="str">
        <f t="shared" si="373"/>
        <v/>
      </c>
      <c r="AY600" s="48" t="str">
        <f>IF(ISBLANK(AZ600),"",VLOOKUP(AX600,OutputOsiris!$A$9:$A$1008,1,FALSE))</f>
        <v/>
      </c>
      <c r="AZ600" s="111"/>
      <c r="BA600" s="78"/>
      <c r="BB600" s="148" t="str">
        <f t="shared" si="347"/>
        <v/>
      </c>
      <c r="BC600" s="47" t="str">
        <f t="shared" si="374"/>
        <v/>
      </c>
      <c r="BD600" s="48" t="str">
        <f>IF(ISBLANK(BE600),"",VLOOKUP(BC600,OutputOsiris!$A$9:$A$1008,1,FALSE))</f>
        <v/>
      </c>
      <c r="BE600" s="111"/>
      <c r="BF600" s="78"/>
      <c r="BG600" s="148" t="str">
        <f t="shared" si="348"/>
        <v/>
      </c>
      <c r="BH600" s="47" t="str">
        <f t="shared" si="375"/>
        <v/>
      </c>
      <c r="BI600" s="48" t="str">
        <f>IF(ISBLANK(BJ600),"",VLOOKUP(BH600,OutputOsiris!$A$9:$A$1008,1,FALSE))</f>
        <v/>
      </c>
      <c r="BJ600" s="111"/>
      <c r="BK600" s="78"/>
      <c r="BL600" s="148" t="str">
        <f t="shared" si="349"/>
        <v/>
      </c>
      <c r="BM600" s="47" t="str">
        <f t="shared" si="376"/>
        <v/>
      </c>
      <c r="BN600" s="48" t="str">
        <f>IF(ISBLANK(BO600),"",VLOOKUP(BM600,OutputOsiris!$A$9:$A$1008,1,FALSE))</f>
        <v/>
      </c>
      <c r="BO600" s="111"/>
      <c r="BP600" s="78"/>
      <c r="BQ600" s="148" t="str">
        <f t="shared" si="350"/>
        <v/>
      </c>
      <c r="BR600" s="47" t="str">
        <f t="shared" si="377"/>
        <v/>
      </c>
      <c r="BS600" s="48" t="str">
        <f>IF(ISBLANK(BT600),"",VLOOKUP(BR600,OutputOsiris!$A$9:$A$1008,1,FALSE))</f>
        <v/>
      </c>
      <c r="BT600" s="111"/>
      <c r="BU600" s="78"/>
      <c r="BV600" s="148" t="str">
        <f t="shared" si="351"/>
        <v/>
      </c>
      <c r="BW600" s="47" t="str">
        <f t="shared" si="378"/>
        <v/>
      </c>
      <c r="BX600" s="48" t="str">
        <f>IF(ISBLANK(BY600),"",VLOOKUP(BW600,OutputOsiris!$A$9:$A$1008,1,FALSE))</f>
        <v/>
      </c>
      <c r="BY600" s="111"/>
      <c r="BZ600" s="78"/>
      <c r="CA600" s="148" t="str">
        <f t="shared" si="352"/>
        <v/>
      </c>
    </row>
    <row r="601" spans="1:79" x14ac:dyDescent="0.2">
      <c r="A601" s="47" t="str">
        <f>IF($H$1="Score",IF(OutputOsiris!A601&lt;&gt;"9999999",OutputOsiris!A601,""),"")</f>
        <v/>
      </c>
      <c r="B601" s="76" t="str">
        <f t="shared" si="353"/>
        <v/>
      </c>
      <c r="C601" s="143" t="str">
        <f t="shared" si="354"/>
        <v/>
      </c>
      <c r="D601" s="47" t="str">
        <f>IF($H$1="Cijfer",IF(OutputOsiris!A601&lt;&gt;"9999999",OutputOsiris!A601,""),"")</f>
        <v/>
      </c>
      <c r="E601" s="76" t="str">
        <f t="shared" si="355"/>
        <v/>
      </c>
      <c r="F601" s="143" t="str">
        <f t="shared" si="356"/>
        <v/>
      </c>
      <c r="G601" s="47" t="str">
        <f>IF(ISBLANK(OutputOsiris!B601),"",OutputOsiris!B601)</f>
        <v/>
      </c>
      <c r="H601" s="47">
        <f>IF(AND($AG$7&gt;0,OutputOsiris!$A601&lt;&gt;"9999999"),VLOOKUP(OutputOsiris!A601,$AD$9:$AG$1008,4,FALSE),"")</f>
        <v>0</v>
      </c>
      <c r="I601" s="47">
        <f t="shared" si="357"/>
        <v>0</v>
      </c>
      <c r="J601" s="47">
        <f>IF(AND($AL$7&gt;0,OutputOsiris!$A601&lt;&gt;"9999999"),VLOOKUP(OutputOsiris!A601,$AI$9:$AL$1008,4,FALSE),"")</f>
        <v>0</v>
      </c>
      <c r="K601" s="47">
        <f t="shared" si="358"/>
        <v>0</v>
      </c>
      <c r="L601" s="47" t="str">
        <f>IF(AND($AQ$7&gt;0,OutputOsiris!$A601&lt;&gt;"9999999"),VLOOKUP(OutputOsiris!A601,$AN$9:$AQ$1008,4,FALSE),"")</f>
        <v/>
      </c>
      <c r="M601" s="47" t="str">
        <f t="shared" si="359"/>
        <v/>
      </c>
      <c r="N601" s="47" t="str">
        <f>IF(AND($AV$7&gt;0,OutputOsiris!$A601&lt;&gt;"9999999"),VLOOKUP(OutputOsiris!A601,$AS$9:$AV$1008,4,FALSE),"")</f>
        <v/>
      </c>
      <c r="O601" s="47" t="str">
        <f t="shared" si="360"/>
        <v/>
      </c>
      <c r="P601" s="47" t="str">
        <f>IF(AND($BA$7&gt;0,OutputOsiris!$A601&lt;&gt;"9999999"),VLOOKUP(OutputOsiris!A601,$AX$9:$BA$1008,4,FALSE),"")</f>
        <v/>
      </c>
      <c r="Q601" s="47" t="str">
        <f t="shared" si="361"/>
        <v/>
      </c>
      <c r="R601" s="47" t="str">
        <f>IF(AND($BF$7&gt;0,OutputOsiris!$A601&lt;&gt;"9999999"),VLOOKUP(OutputOsiris!A601,$BC$9:$BF$1008,4,FALSE),"")</f>
        <v/>
      </c>
      <c r="S601" s="47" t="str">
        <f t="shared" si="362"/>
        <v/>
      </c>
      <c r="T601" s="47" t="str">
        <f>IF(AND($BK$7&gt;0,OutputOsiris!$A601&lt;&gt;"9999999"),VLOOKUP(OutputOsiris!A601,$BH$9:$BK$1008,4,FALSE),"")</f>
        <v/>
      </c>
      <c r="U601" s="47" t="str">
        <f t="shared" si="363"/>
        <v/>
      </c>
      <c r="V601" s="47" t="str">
        <f>IF(AND($BP$7&gt;0,OutputOsiris!$A601&lt;&gt;"9999999"),VLOOKUP(OutputOsiris!A601,$BM$9:$BP$1008,4,FALSE),"")</f>
        <v/>
      </c>
      <c r="W601" s="47" t="str">
        <f t="shared" si="364"/>
        <v/>
      </c>
      <c r="X601" s="47" t="str">
        <f>IF(AND($BU$7&gt;0,OutputOsiris!$A601&lt;&gt;"9999999"),VLOOKUP(OutputOsiris!A601,$BR$9:$BU$1008,4,FALSE),"")</f>
        <v/>
      </c>
      <c r="Y601" s="47" t="str">
        <f t="shared" si="365"/>
        <v/>
      </c>
      <c r="Z601" s="47" t="str">
        <f>IF(AND($BZ$7&gt;0,OutputOsiris!$A601&lt;&gt;"9999999"),VLOOKUP(OutputOsiris!A601,$BW$9:$BZ$1008,4,FALSE),"")</f>
        <v/>
      </c>
      <c r="AA601" s="47" t="str">
        <f t="shared" si="366"/>
        <v/>
      </c>
      <c r="AB601" s="47">
        <f t="shared" si="367"/>
        <v>0</v>
      </c>
      <c r="AC601" s="47">
        <f t="shared" si="368"/>
        <v>0</v>
      </c>
      <c r="AD601" s="47" t="str">
        <f t="shared" si="369"/>
        <v/>
      </c>
      <c r="AE601" s="48" t="str">
        <f>IF(ISBLANK(AF601),"",VLOOKUP(AD601,OutputOsiris!$A$9:$A$1008,1,FALSE))</f>
        <v/>
      </c>
      <c r="AF601" s="111"/>
      <c r="AG601" s="78"/>
      <c r="AH601" s="148" t="str">
        <f t="shared" si="343"/>
        <v/>
      </c>
      <c r="AI601" s="47" t="str">
        <f t="shared" si="370"/>
        <v/>
      </c>
      <c r="AJ601" s="48" t="str">
        <f>IF(ISBLANK(AK601),"",VLOOKUP(AI601,OutputOsiris!$A$9:$A$1008,1,FALSE))</f>
        <v/>
      </c>
      <c r="AK601" s="112"/>
      <c r="AL601" s="78"/>
      <c r="AM601" s="148" t="str">
        <f t="shared" si="344"/>
        <v/>
      </c>
      <c r="AN601" s="47" t="str">
        <f t="shared" si="371"/>
        <v/>
      </c>
      <c r="AO601" s="48" t="str">
        <f>IF(ISBLANK(AP601),"",VLOOKUP(AN601,OutputOsiris!$A$9:$A$1008,1,FALSE))</f>
        <v/>
      </c>
      <c r="AP601" s="111"/>
      <c r="AQ601" s="78"/>
      <c r="AR601" s="148" t="str">
        <f t="shared" si="345"/>
        <v/>
      </c>
      <c r="AS601" s="47" t="str">
        <f t="shared" si="372"/>
        <v/>
      </c>
      <c r="AT601" s="48" t="str">
        <f>IF(ISBLANK(AU601),"",VLOOKUP(AS601,OutputOsiris!$A$9:$A$1008,1,FALSE))</f>
        <v/>
      </c>
      <c r="AU601" s="111"/>
      <c r="AV601" s="78"/>
      <c r="AW601" s="148" t="str">
        <f t="shared" si="346"/>
        <v/>
      </c>
      <c r="AX601" s="47" t="str">
        <f t="shared" si="373"/>
        <v/>
      </c>
      <c r="AY601" s="48" t="str">
        <f>IF(ISBLANK(AZ601),"",VLOOKUP(AX601,OutputOsiris!$A$9:$A$1008,1,FALSE))</f>
        <v/>
      </c>
      <c r="AZ601" s="111"/>
      <c r="BA601" s="78"/>
      <c r="BB601" s="148" t="str">
        <f t="shared" si="347"/>
        <v/>
      </c>
      <c r="BC601" s="47" t="str">
        <f t="shared" si="374"/>
        <v/>
      </c>
      <c r="BD601" s="48" t="str">
        <f>IF(ISBLANK(BE601),"",VLOOKUP(BC601,OutputOsiris!$A$9:$A$1008,1,FALSE))</f>
        <v/>
      </c>
      <c r="BE601" s="111"/>
      <c r="BF601" s="78"/>
      <c r="BG601" s="148" t="str">
        <f t="shared" si="348"/>
        <v/>
      </c>
      <c r="BH601" s="47" t="str">
        <f t="shared" si="375"/>
        <v/>
      </c>
      <c r="BI601" s="48" t="str">
        <f>IF(ISBLANK(BJ601),"",VLOOKUP(BH601,OutputOsiris!$A$9:$A$1008,1,FALSE))</f>
        <v/>
      </c>
      <c r="BJ601" s="111"/>
      <c r="BK601" s="78"/>
      <c r="BL601" s="148" t="str">
        <f t="shared" si="349"/>
        <v/>
      </c>
      <c r="BM601" s="47" t="str">
        <f t="shared" si="376"/>
        <v/>
      </c>
      <c r="BN601" s="48" t="str">
        <f>IF(ISBLANK(BO601),"",VLOOKUP(BM601,OutputOsiris!$A$9:$A$1008,1,FALSE))</f>
        <v/>
      </c>
      <c r="BO601" s="111"/>
      <c r="BP601" s="78"/>
      <c r="BQ601" s="148" t="str">
        <f t="shared" si="350"/>
        <v/>
      </c>
      <c r="BR601" s="47" t="str">
        <f t="shared" si="377"/>
        <v/>
      </c>
      <c r="BS601" s="48" t="str">
        <f>IF(ISBLANK(BT601),"",VLOOKUP(BR601,OutputOsiris!$A$9:$A$1008,1,FALSE))</f>
        <v/>
      </c>
      <c r="BT601" s="111"/>
      <c r="BU601" s="78"/>
      <c r="BV601" s="148" t="str">
        <f t="shared" si="351"/>
        <v/>
      </c>
      <c r="BW601" s="47" t="str">
        <f t="shared" si="378"/>
        <v/>
      </c>
      <c r="BX601" s="48" t="str">
        <f>IF(ISBLANK(BY601),"",VLOOKUP(BW601,OutputOsiris!$A$9:$A$1008,1,FALSE))</f>
        <v/>
      </c>
      <c r="BY601" s="111"/>
      <c r="BZ601" s="78"/>
      <c r="CA601" s="148" t="str">
        <f t="shared" si="352"/>
        <v/>
      </c>
    </row>
    <row r="602" spans="1:79" x14ac:dyDescent="0.2">
      <c r="A602" s="47" t="str">
        <f>IF($H$1="Score",IF(OutputOsiris!A602&lt;&gt;"9999999",OutputOsiris!A602,""),"")</f>
        <v/>
      </c>
      <c r="B602" s="76" t="str">
        <f t="shared" si="353"/>
        <v/>
      </c>
      <c r="C602" s="143" t="str">
        <f t="shared" si="354"/>
        <v/>
      </c>
      <c r="D602" s="47" t="str">
        <f>IF($H$1="Cijfer",IF(OutputOsiris!A602&lt;&gt;"9999999",OutputOsiris!A602,""),"")</f>
        <v/>
      </c>
      <c r="E602" s="76" t="str">
        <f t="shared" si="355"/>
        <v/>
      </c>
      <c r="F602" s="143" t="str">
        <f t="shared" si="356"/>
        <v/>
      </c>
      <c r="G602" s="47" t="str">
        <f>IF(ISBLANK(OutputOsiris!B602),"",OutputOsiris!B602)</f>
        <v/>
      </c>
      <c r="H602" s="47">
        <f>IF(AND($AG$7&gt;0,OutputOsiris!$A602&lt;&gt;"9999999"),VLOOKUP(OutputOsiris!A602,$AD$9:$AG$1008,4,FALSE),"")</f>
        <v>0</v>
      </c>
      <c r="I602" s="47">
        <f t="shared" si="357"/>
        <v>0</v>
      </c>
      <c r="J602" s="47">
        <f>IF(AND($AL$7&gt;0,OutputOsiris!$A602&lt;&gt;"9999999"),VLOOKUP(OutputOsiris!A602,$AI$9:$AL$1008,4,FALSE),"")</f>
        <v>0</v>
      </c>
      <c r="K602" s="47">
        <f t="shared" si="358"/>
        <v>0</v>
      </c>
      <c r="L602" s="47" t="str">
        <f>IF(AND($AQ$7&gt;0,OutputOsiris!$A602&lt;&gt;"9999999"),VLOOKUP(OutputOsiris!A602,$AN$9:$AQ$1008,4,FALSE),"")</f>
        <v/>
      </c>
      <c r="M602" s="47" t="str">
        <f t="shared" si="359"/>
        <v/>
      </c>
      <c r="N602" s="47" t="str">
        <f>IF(AND($AV$7&gt;0,OutputOsiris!$A602&lt;&gt;"9999999"),VLOOKUP(OutputOsiris!A602,$AS$9:$AV$1008,4,FALSE),"")</f>
        <v/>
      </c>
      <c r="O602" s="47" t="str">
        <f t="shared" si="360"/>
        <v/>
      </c>
      <c r="P602" s="47" t="str">
        <f>IF(AND($BA$7&gt;0,OutputOsiris!$A602&lt;&gt;"9999999"),VLOOKUP(OutputOsiris!A602,$AX$9:$BA$1008,4,FALSE),"")</f>
        <v/>
      </c>
      <c r="Q602" s="47" t="str">
        <f t="shared" si="361"/>
        <v/>
      </c>
      <c r="R602" s="47" t="str">
        <f>IF(AND($BF$7&gt;0,OutputOsiris!$A602&lt;&gt;"9999999"),VLOOKUP(OutputOsiris!A602,$BC$9:$BF$1008,4,FALSE),"")</f>
        <v/>
      </c>
      <c r="S602" s="47" t="str">
        <f t="shared" si="362"/>
        <v/>
      </c>
      <c r="T602" s="47" t="str">
        <f>IF(AND($BK$7&gt;0,OutputOsiris!$A602&lt;&gt;"9999999"),VLOOKUP(OutputOsiris!A602,$BH$9:$BK$1008,4,FALSE),"")</f>
        <v/>
      </c>
      <c r="U602" s="47" t="str">
        <f t="shared" si="363"/>
        <v/>
      </c>
      <c r="V602" s="47" t="str">
        <f>IF(AND($BP$7&gt;0,OutputOsiris!$A602&lt;&gt;"9999999"),VLOOKUP(OutputOsiris!A602,$BM$9:$BP$1008,4,FALSE),"")</f>
        <v/>
      </c>
      <c r="W602" s="47" t="str">
        <f t="shared" si="364"/>
        <v/>
      </c>
      <c r="X602" s="47" t="str">
        <f>IF(AND($BU$7&gt;0,OutputOsiris!$A602&lt;&gt;"9999999"),VLOOKUP(OutputOsiris!A602,$BR$9:$BU$1008,4,FALSE),"")</f>
        <v/>
      </c>
      <c r="Y602" s="47" t="str">
        <f t="shared" si="365"/>
        <v/>
      </c>
      <c r="Z602" s="47" t="str">
        <f>IF(AND($BZ$7&gt;0,OutputOsiris!$A602&lt;&gt;"9999999"),VLOOKUP(OutputOsiris!A602,$BW$9:$BZ$1008,4,FALSE),"")</f>
        <v/>
      </c>
      <c r="AA602" s="47" t="str">
        <f t="shared" si="366"/>
        <v/>
      </c>
      <c r="AB602" s="47">
        <f t="shared" si="367"/>
        <v>0</v>
      </c>
      <c r="AC602" s="47">
        <f t="shared" si="368"/>
        <v>0</v>
      </c>
      <c r="AD602" s="47" t="str">
        <f t="shared" si="369"/>
        <v/>
      </c>
      <c r="AE602" s="48" t="str">
        <f>IF(ISBLANK(AF602),"",VLOOKUP(AD602,OutputOsiris!$A$9:$A$1008,1,FALSE))</f>
        <v/>
      </c>
      <c r="AF602" s="111"/>
      <c r="AG602" s="78"/>
      <c r="AH602" s="148" t="str">
        <f t="shared" si="343"/>
        <v/>
      </c>
      <c r="AI602" s="47" t="str">
        <f t="shared" si="370"/>
        <v/>
      </c>
      <c r="AJ602" s="48" t="str">
        <f>IF(ISBLANK(AK602),"",VLOOKUP(AI602,OutputOsiris!$A$9:$A$1008,1,FALSE))</f>
        <v/>
      </c>
      <c r="AK602" s="112"/>
      <c r="AL602" s="78"/>
      <c r="AM602" s="148" t="str">
        <f t="shared" si="344"/>
        <v/>
      </c>
      <c r="AN602" s="47" t="str">
        <f t="shared" si="371"/>
        <v/>
      </c>
      <c r="AO602" s="48" t="str">
        <f>IF(ISBLANK(AP602),"",VLOOKUP(AN602,OutputOsiris!$A$9:$A$1008,1,FALSE))</f>
        <v/>
      </c>
      <c r="AP602" s="111"/>
      <c r="AQ602" s="78"/>
      <c r="AR602" s="148" t="str">
        <f t="shared" si="345"/>
        <v/>
      </c>
      <c r="AS602" s="47" t="str">
        <f t="shared" si="372"/>
        <v/>
      </c>
      <c r="AT602" s="48" t="str">
        <f>IF(ISBLANK(AU602),"",VLOOKUP(AS602,OutputOsiris!$A$9:$A$1008,1,FALSE))</f>
        <v/>
      </c>
      <c r="AU602" s="111"/>
      <c r="AV602" s="78"/>
      <c r="AW602" s="148" t="str">
        <f t="shared" si="346"/>
        <v/>
      </c>
      <c r="AX602" s="47" t="str">
        <f t="shared" si="373"/>
        <v/>
      </c>
      <c r="AY602" s="48" t="str">
        <f>IF(ISBLANK(AZ602),"",VLOOKUP(AX602,OutputOsiris!$A$9:$A$1008,1,FALSE))</f>
        <v/>
      </c>
      <c r="AZ602" s="111"/>
      <c r="BA602" s="78"/>
      <c r="BB602" s="148" t="str">
        <f t="shared" si="347"/>
        <v/>
      </c>
      <c r="BC602" s="47" t="str">
        <f t="shared" si="374"/>
        <v/>
      </c>
      <c r="BD602" s="48" t="str">
        <f>IF(ISBLANK(BE602),"",VLOOKUP(BC602,OutputOsiris!$A$9:$A$1008,1,FALSE))</f>
        <v/>
      </c>
      <c r="BE602" s="111"/>
      <c r="BF602" s="78"/>
      <c r="BG602" s="148" t="str">
        <f t="shared" si="348"/>
        <v/>
      </c>
      <c r="BH602" s="47" t="str">
        <f t="shared" si="375"/>
        <v/>
      </c>
      <c r="BI602" s="48" t="str">
        <f>IF(ISBLANK(BJ602),"",VLOOKUP(BH602,OutputOsiris!$A$9:$A$1008,1,FALSE))</f>
        <v/>
      </c>
      <c r="BJ602" s="111"/>
      <c r="BK602" s="78"/>
      <c r="BL602" s="148" t="str">
        <f t="shared" si="349"/>
        <v/>
      </c>
      <c r="BM602" s="47" t="str">
        <f t="shared" si="376"/>
        <v/>
      </c>
      <c r="BN602" s="48" t="str">
        <f>IF(ISBLANK(BO602),"",VLOOKUP(BM602,OutputOsiris!$A$9:$A$1008,1,FALSE))</f>
        <v/>
      </c>
      <c r="BO602" s="111"/>
      <c r="BP602" s="78"/>
      <c r="BQ602" s="148" t="str">
        <f t="shared" si="350"/>
        <v/>
      </c>
      <c r="BR602" s="47" t="str">
        <f t="shared" si="377"/>
        <v/>
      </c>
      <c r="BS602" s="48" t="str">
        <f>IF(ISBLANK(BT602),"",VLOOKUP(BR602,OutputOsiris!$A$9:$A$1008,1,FALSE))</f>
        <v/>
      </c>
      <c r="BT602" s="111"/>
      <c r="BU602" s="78"/>
      <c r="BV602" s="148" t="str">
        <f t="shared" si="351"/>
        <v/>
      </c>
      <c r="BW602" s="47" t="str">
        <f t="shared" si="378"/>
        <v/>
      </c>
      <c r="BX602" s="48" t="str">
        <f>IF(ISBLANK(BY602),"",VLOOKUP(BW602,OutputOsiris!$A$9:$A$1008,1,FALSE))</f>
        <v/>
      </c>
      <c r="BY602" s="111"/>
      <c r="BZ602" s="78"/>
      <c r="CA602" s="148" t="str">
        <f t="shared" si="352"/>
        <v/>
      </c>
    </row>
    <row r="603" spans="1:79" x14ac:dyDescent="0.2">
      <c r="A603" s="47" t="str">
        <f>IF($H$1="Score",IF(OutputOsiris!A603&lt;&gt;"9999999",OutputOsiris!A603,""),"")</f>
        <v/>
      </c>
      <c r="B603" s="76" t="str">
        <f t="shared" si="353"/>
        <v/>
      </c>
      <c r="C603" s="143" t="str">
        <f t="shared" si="354"/>
        <v/>
      </c>
      <c r="D603" s="47" t="str">
        <f>IF($H$1="Cijfer",IF(OutputOsiris!A603&lt;&gt;"9999999",OutputOsiris!A603,""),"")</f>
        <v/>
      </c>
      <c r="E603" s="76" t="str">
        <f t="shared" si="355"/>
        <v/>
      </c>
      <c r="F603" s="143" t="str">
        <f t="shared" si="356"/>
        <v/>
      </c>
      <c r="G603" s="47" t="str">
        <f>IF(ISBLANK(OutputOsiris!B603),"",OutputOsiris!B603)</f>
        <v/>
      </c>
      <c r="H603" s="47">
        <f>IF(AND($AG$7&gt;0,OutputOsiris!$A603&lt;&gt;"9999999"),VLOOKUP(OutputOsiris!A603,$AD$9:$AG$1008,4,FALSE),"")</f>
        <v>0</v>
      </c>
      <c r="I603" s="47">
        <f t="shared" si="357"/>
        <v>0</v>
      </c>
      <c r="J603" s="47">
        <f>IF(AND($AL$7&gt;0,OutputOsiris!$A603&lt;&gt;"9999999"),VLOOKUP(OutputOsiris!A603,$AI$9:$AL$1008,4,FALSE),"")</f>
        <v>0</v>
      </c>
      <c r="K603" s="47">
        <f t="shared" si="358"/>
        <v>0</v>
      </c>
      <c r="L603" s="47" t="str">
        <f>IF(AND($AQ$7&gt;0,OutputOsiris!$A603&lt;&gt;"9999999"),VLOOKUP(OutputOsiris!A603,$AN$9:$AQ$1008,4,FALSE),"")</f>
        <v/>
      </c>
      <c r="M603" s="47" t="str">
        <f t="shared" si="359"/>
        <v/>
      </c>
      <c r="N603" s="47" t="str">
        <f>IF(AND($AV$7&gt;0,OutputOsiris!$A603&lt;&gt;"9999999"),VLOOKUP(OutputOsiris!A603,$AS$9:$AV$1008,4,FALSE),"")</f>
        <v/>
      </c>
      <c r="O603" s="47" t="str">
        <f t="shared" si="360"/>
        <v/>
      </c>
      <c r="P603" s="47" t="str">
        <f>IF(AND($BA$7&gt;0,OutputOsiris!$A603&lt;&gt;"9999999"),VLOOKUP(OutputOsiris!A603,$AX$9:$BA$1008,4,FALSE),"")</f>
        <v/>
      </c>
      <c r="Q603" s="47" t="str">
        <f t="shared" si="361"/>
        <v/>
      </c>
      <c r="R603" s="47" t="str">
        <f>IF(AND($BF$7&gt;0,OutputOsiris!$A603&lt;&gt;"9999999"),VLOOKUP(OutputOsiris!A603,$BC$9:$BF$1008,4,FALSE),"")</f>
        <v/>
      </c>
      <c r="S603" s="47" t="str">
        <f t="shared" si="362"/>
        <v/>
      </c>
      <c r="T603" s="47" t="str">
        <f>IF(AND($BK$7&gt;0,OutputOsiris!$A603&lt;&gt;"9999999"),VLOOKUP(OutputOsiris!A603,$BH$9:$BK$1008,4,FALSE),"")</f>
        <v/>
      </c>
      <c r="U603" s="47" t="str">
        <f t="shared" si="363"/>
        <v/>
      </c>
      <c r="V603" s="47" t="str">
        <f>IF(AND($BP$7&gt;0,OutputOsiris!$A603&lt;&gt;"9999999"),VLOOKUP(OutputOsiris!A603,$BM$9:$BP$1008,4,FALSE),"")</f>
        <v/>
      </c>
      <c r="W603" s="47" t="str">
        <f t="shared" si="364"/>
        <v/>
      </c>
      <c r="X603" s="47" t="str">
        <f>IF(AND($BU$7&gt;0,OutputOsiris!$A603&lt;&gt;"9999999"),VLOOKUP(OutputOsiris!A603,$BR$9:$BU$1008,4,FALSE),"")</f>
        <v/>
      </c>
      <c r="Y603" s="47" t="str">
        <f t="shared" si="365"/>
        <v/>
      </c>
      <c r="Z603" s="47" t="str">
        <f>IF(AND($BZ$7&gt;0,OutputOsiris!$A603&lt;&gt;"9999999"),VLOOKUP(OutputOsiris!A603,$BW$9:$BZ$1008,4,FALSE),"")</f>
        <v/>
      </c>
      <c r="AA603" s="47" t="str">
        <f t="shared" si="366"/>
        <v/>
      </c>
      <c r="AB603" s="47">
        <f t="shared" si="367"/>
        <v>0</v>
      </c>
      <c r="AC603" s="47">
        <f t="shared" si="368"/>
        <v>0</v>
      </c>
      <c r="AD603" s="47" t="str">
        <f t="shared" si="369"/>
        <v/>
      </c>
      <c r="AE603" s="48" t="str">
        <f>IF(ISBLANK(AF603),"",VLOOKUP(AD603,OutputOsiris!$A$9:$A$1008,1,FALSE))</f>
        <v/>
      </c>
      <c r="AF603" s="111"/>
      <c r="AG603" s="78"/>
      <c r="AH603" s="148" t="str">
        <f t="shared" si="343"/>
        <v/>
      </c>
      <c r="AI603" s="47" t="str">
        <f t="shared" si="370"/>
        <v/>
      </c>
      <c r="AJ603" s="48" t="str">
        <f>IF(ISBLANK(AK603),"",VLOOKUP(AI603,OutputOsiris!$A$9:$A$1008,1,FALSE))</f>
        <v/>
      </c>
      <c r="AK603" s="112"/>
      <c r="AL603" s="78"/>
      <c r="AM603" s="148" t="str">
        <f t="shared" si="344"/>
        <v/>
      </c>
      <c r="AN603" s="47" t="str">
        <f t="shared" si="371"/>
        <v/>
      </c>
      <c r="AO603" s="48" t="str">
        <f>IF(ISBLANK(AP603),"",VLOOKUP(AN603,OutputOsiris!$A$9:$A$1008,1,FALSE))</f>
        <v/>
      </c>
      <c r="AP603" s="111"/>
      <c r="AQ603" s="78"/>
      <c r="AR603" s="148" t="str">
        <f t="shared" si="345"/>
        <v/>
      </c>
      <c r="AS603" s="47" t="str">
        <f t="shared" si="372"/>
        <v/>
      </c>
      <c r="AT603" s="48" t="str">
        <f>IF(ISBLANK(AU603),"",VLOOKUP(AS603,OutputOsiris!$A$9:$A$1008,1,FALSE))</f>
        <v/>
      </c>
      <c r="AU603" s="111"/>
      <c r="AV603" s="78"/>
      <c r="AW603" s="148" t="str">
        <f t="shared" si="346"/>
        <v/>
      </c>
      <c r="AX603" s="47" t="str">
        <f t="shared" si="373"/>
        <v/>
      </c>
      <c r="AY603" s="48" t="str">
        <f>IF(ISBLANK(AZ603),"",VLOOKUP(AX603,OutputOsiris!$A$9:$A$1008,1,FALSE))</f>
        <v/>
      </c>
      <c r="AZ603" s="111"/>
      <c r="BA603" s="78"/>
      <c r="BB603" s="148" t="str">
        <f t="shared" si="347"/>
        <v/>
      </c>
      <c r="BC603" s="47" t="str">
        <f t="shared" si="374"/>
        <v/>
      </c>
      <c r="BD603" s="48" t="str">
        <f>IF(ISBLANK(BE603),"",VLOOKUP(BC603,OutputOsiris!$A$9:$A$1008,1,FALSE))</f>
        <v/>
      </c>
      <c r="BE603" s="111"/>
      <c r="BF603" s="78"/>
      <c r="BG603" s="148" t="str">
        <f t="shared" si="348"/>
        <v/>
      </c>
      <c r="BH603" s="47" t="str">
        <f t="shared" si="375"/>
        <v/>
      </c>
      <c r="BI603" s="48" t="str">
        <f>IF(ISBLANK(BJ603),"",VLOOKUP(BH603,OutputOsiris!$A$9:$A$1008,1,FALSE))</f>
        <v/>
      </c>
      <c r="BJ603" s="111"/>
      <c r="BK603" s="78"/>
      <c r="BL603" s="148" t="str">
        <f t="shared" si="349"/>
        <v/>
      </c>
      <c r="BM603" s="47" t="str">
        <f t="shared" si="376"/>
        <v/>
      </c>
      <c r="BN603" s="48" t="str">
        <f>IF(ISBLANK(BO603),"",VLOOKUP(BM603,OutputOsiris!$A$9:$A$1008,1,FALSE))</f>
        <v/>
      </c>
      <c r="BO603" s="111"/>
      <c r="BP603" s="78"/>
      <c r="BQ603" s="148" t="str">
        <f t="shared" si="350"/>
        <v/>
      </c>
      <c r="BR603" s="47" t="str">
        <f t="shared" si="377"/>
        <v/>
      </c>
      <c r="BS603" s="48" t="str">
        <f>IF(ISBLANK(BT603),"",VLOOKUP(BR603,OutputOsiris!$A$9:$A$1008,1,FALSE))</f>
        <v/>
      </c>
      <c r="BT603" s="111"/>
      <c r="BU603" s="78"/>
      <c r="BV603" s="148" t="str">
        <f t="shared" si="351"/>
        <v/>
      </c>
      <c r="BW603" s="47" t="str">
        <f t="shared" si="378"/>
        <v/>
      </c>
      <c r="BX603" s="48" t="str">
        <f>IF(ISBLANK(BY603),"",VLOOKUP(BW603,OutputOsiris!$A$9:$A$1008,1,FALSE))</f>
        <v/>
      </c>
      <c r="BY603" s="111"/>
      <c r="BZ603" s="78"/>
      <c r="CA603" s="148" t="str">
        <f t="shared" si="352"/>
        <v/>
      </c>
    </row>
    <row r="604" spans="1:79" x14ac:dyDescent="0.2">
      <c r="A604" s="47" t="str">
        <f>IF($H$1="Score",IF(OutputOsiris!A604&lt;&gt;"9999999",OutputOsiris!A604,""),"")</f>
        <v/>
      </c>
      <c r="B604" s="76" t="str">
        <f t="shared" si="353"/>
        <v/>
      </c>
      <c r="C604" s="143" t="str">
        <f t="shared" si="354"/>
        <v/>
      </c>
      <c r="D604" s="47" t="str">
        <f>IF($H$1="Cijfer",IF(OutputOsiris!A604&lt;&gt;"9999999",OutputOsiris!A604,""),"")</f>
        <v/>
      </c>
      <c r="E604" s="76" t="str">
        <f t="shared" si="355"/>
        <v/>
      </c>
      <c r="F604" s="143" t="str">
        <f t="shared" si="356"/>
        <v/>
      </c>
      <c r="G604" s="47" t="str">
        <f>IF(ISBLANK(OutputOsiris!B604),"",OutputOsiris!B604)</f>
        <v/>
      </c>
      <c r="H604" s="47">
        <f>IF(AND($AG$7&gt;0,OutputOsiris!$A604&lt;&gt;"9999999"),VLOOKUP(OutputOsiris!A604,$AD$9:$AG$1008,4,FALSE),"")</f>
        <v>0</v>
      </c>
      <c r="I604" s="47">
        <f t="shared" si="357"/>
        <v>0</v>
      </c>
      <c r="J604" s="47">
        <f>IF(AND($AL$7&gt;0,OutputOsiris!$A604&lt;&gt;"9999999"),VLOOKUP(OutputOsiris!A604,$AI$9:$AL$1008,4,FALSE),"")</f>
        <v>0</v>
      </c>
      <c r="K604" s="47">
        <f t="shared" si="358"/>
        <v>0</v>
      </c>
      <c r="L604" s="47" t="str">
        <f>IF(AND($AQ$7&gt;0,OutputOsiris!$A604&lt;&gt;"9999999"),VLOOKUP(OutputOsiris!A604,$AN$9:$AQ$1008,4,FALSE),"")</f>
        <v/>
      </c>
      <c r="M604" s="47" t="str">
        <f t="shared" si="359"/>
        <v/>
      </c>
      <c r="N604" s="47" t="str">
        <f>IF(AND($AV$7&gt;0,OutputOsiris!$A604&lt;&gt;"9999999"),VLOOKUP(OutputOsiris!A604,$AS$9:$AV$1008,4,FALSE),"")</f>
        <v/>
      </c>
      <c r="O604" s="47" t="str">
        <f t="shared" si="360"/>
        <v/>
      </c>
      <c r="P604" s="47" t="str">
        <f>IF(AND($BA$7&gt;0,OutputOsiris!$A604&lt;&gt;"9999999"),VLOOKUP(OutputOsiris!A604,$AX$9:$BA$1008,4,FALSE),"")</f>
        <v/>
      </c>
      <c r="Q604" s="47" t="str">
        <f t="shared" si="361"/>
        <v/>
      </c>
      <c r="R604" s="47" t="str">
        <f>IF(AND($BF$7&gt;0,OutputOsiris!$A604&lt;&gt;"9999999"),VLOOKUP(OutputOsiris!A604,$BC$9:$BF$1008,4,FALSE),"")</f>
        <v/>
      </c>
      <c r="S604" s="47" t="str">
        <f t="shared" si="362"/>
        <v/>
      </c>
      <c r="T604" s="47" t="str">
        <f>IF(AND($BK$7&gt;0,OutputOsiris!$A604&lt;&gt;"9999999"),VLOOKUP(OutputOsiris!A604,$BH$9:$BK$1008,4,FALSE),"")</f>
        <v/>
      </c>
      <c r="U604" s="47" t="str">
        <f t="shared" si="363"/>
        <v/>
      </c>
      <c r="V604" s="47" t="str">
        <f>IF(AND($BP$7&gt;0,OutputOsiris!$A604&lt;&gt;"9999999"),VLOOKUP(OutputOsiris!A604,$BM$9:$BP$1008,4,FALSE),"")</f>
        <v/>
      </c>
      <c r="W604" s="47" t="str">
        <f t="shared" si="364"/>
        <v/>
      </c>
      <c r="X604" s="47" t="str">
        <f>IF(AND($BU$7&gt;0,OutputOsiris!$A604&lt;&gt;"9999999"),VLOOKUP(OutputOsiris!A604,$BR$9:$BU$1008,4,FALSE),"")</f>
        <v/>
      </c>
      <c r="Y604" s="47" t="str">
        <f t="shared" si="365"/>
        <v/>
      </c>
      <c r="Z604" s="47" t="str">
        <f>IF(AND($BZ$7&gt;0,OutputOsiris!$A604&lt;&gt;"9999999"),VLOOKUP(OutputOsiris!A604,$BW$9:$BZ$1008,4,FALSE),"")</f>
        <v/>
      </c>
      <c r="AA604" s="47" t="str">
        <f t="shared" si="366"/>
        <v/>
      </c>
      <c r="AB604" s="47">
        <f t="shared" si="367"/>
        <v>0</v>
      </c>
      <c r="AC604" s="47">
        <f t="shared" si="368"/>
        <v>0</v>
      </c>
      <c r="AD604" s="47" t="str">
        <f t="shared" si="369"/>
        <v/>
      </c>
      <c r="AE604" s="48" t="str">
        <f>IF(ISBLANK(AF604),"",VLOOKUP(AD604,OutputOsiris!$A$9:$A$1008,1,FALSE))</f>
        <v/>
      </c>
      <c r="AF604" s="111"/>
      <c r="AG604" s="78"/>
      <c r="AH604" s="148" t="str">
        <f t="shared" si="343"/>
        <v/>
      </c>
      <c r="AI604" s="47" t="str">
        <f t="shared" si="370"/>
        <v/>
      </c>
      <c r="AJ604" s="48" t="str">
        <f>IF(ISBLANK(AK604),"",VLOOKUP(AI604,OutputOsiris!$A$9:$A$1008,1,FALSE))</f>
        <v/>
      </c>
      <c r="AK604" s="112"/>
      <c r="AL604" s="78"/>
      <c r="AM604" s="148" t="str">
        <f t="shared" si="344"/>
        <v/>
      </c>
      <c r="AN604" s="47" t="str">
        <f t="shared" si="371"/>
        <v/>
      </c>
      <c r="AO604" s="48" t="str">
        <f>IF(ISBLANK(AP604),"",VLOOKUP(AN604,OutputOsiris!$A$9:$A$1008,1,FALSE))</f>
        <v/>
      </c>
      <c r="AP604" s="111"/>
      <c r="AQ604" s="78"/>
      <c r="AR604" s="148" t="str">
        <f t="shared" si="345"/>
        <v/>
      </c>
      <c r="AS604" s="47" t="str">
        <f t="shared" si="372"/>
        <v/>
      </c>
      <c r="AT604" s="48" t="str">
        <f>IF(ISBLANK(AU604),"",VLOOKUP(AS604,OutputOsiris!$A$9:$A$1008,1,FALSE))</f>
        <v/>
      </c>
      <c r="AU604" s="111"/>
      <c r="AV604" s="78"/>
      <c r="AW604" s="148" t="str">
        <f t="shared" si="346"/>
        <v/>
      </c>
      <c r="AX604" s="47" t="str">
        <f t="shared" si="373"/>
        <v/>
      </c>
      <c r="AY604" s="48" t="str">
        <f>IF(ISBLANK(AZ604),"",VLOOKUP(AX604,OutputOsiris!$A$9:$A$1008,1,FALSE))</f>
        <v/>
      </c>
      <c r="AZ604" s="111"/>
      <c r="BA604" s="78"/>
      <c r="BB604" s="148" t="str">
        <f t="shared" si="347"/>
        <v/>
      </c>
      <c r="BC604" s="47" t="str">
        <f t="shared" si="374"/>
        <v/>
      </c>
      <c r="BD604" s="48" t="str">
        <f>IF(ISBLANK(BE604),"",VLOOKUP(BC604,OutputOsiris!$A$9:$A$1008,1,FALSE))</f>
        <v/>
      </c>
      <c r="BE604" s="111"/>
      <c r="BF604" s="78"/>
      <c r="BG604" s="148" t="str">
        <f t="shared" si="348"/>
        <v/>
      </c>
      <c r="BH604" s="47" t="str">
        <f t="shared" si="375"/>
        <v/>
      </c>
      <c r="BI604" s="48" t="str">
        <f>IF(ISBLANK(BJ604),"",VLOOKUP(BH604,OutputOsiris!$A$9:$A$1008,1,FALSE))</f>
        <v/>
      </c>
      <c r="BJ604" s="111"/>
      <c r="BK604" s="78"/>
      <c r="BL604" s="148" t="str">
        <f t="shared" si="349"/>
        <v/>
      </c>
      <c r="BM604" s="47" t="str">
        <f t="shared" si="376"/>
        <v/>
      </c>
      <c r="BN604" s="48" t="str">
        <f>IF(ISBLANK(BO604),"",VLOOKUP(BM604,OutputOsiris!$A$9:$A$1008,1,FALSE))</f>
        <v/>
      </c>
      <c r="BO604" s="111"/>
      <c r="BP604" s="78"/>
      <c r="BQ604" s="148" t="str">
        <f t="shared" si="350"/>
        <v/>
      </c>
      <c r="BR604" s="47" t="str">
        <f t="shared" si="377"/>
        <v/>
      </c>
      <c r="BS604" s="48" t="str">
        <f>IF(ISBLANK(BT604),"",VLOOKUP(BR604,OutputOsiris!$A$9:$A$1008,1,FALSE))</f>
        <v/>
      </c>
      <c r="BT604" s="111"/>
      <c r="BU604" s="78"/>
      <c r="BV604" s="148" t="str">
        <f t="shared" si="351"/>
        <v/>
      </c>
      <c r="BW604" s="47" t="str">
        <f t="shared" si="378"/>
        <v/>
      </c>
      <c r="BX604" s="48" t="str">
        <f>IF(ISBLANK(BY604),"",VLOOKUP(BW604,OutputOsiris!$A$9:$A$1008,1,FALSE))</f>
        <v/>
      </c>
      <c r="BY604" s="111"/>
      <c r="BZ604" s="78"/>
      <c r="CA604" s="148" t="str">
        <f t="shared" si="352"/>
        <v/>
      </c>
    </row>
    <row r="605" spans="1:79" x14ac:dyDescent="0.2">
      <c r="A605" s="47" t="str">
        <f>IF($H$1="Score",IF(OutputOsiris!A605&lt;&gt;"9999999",OutputOsiris!A605,""),"")</f>
        <v/>
      </c>
      <c r="B605" s="76" t="str">
        <f t="shared" si="353"/>
        <v/>
      </c>
      <c r="C605" s="143" t="str">
        <f t="shared" si="354"/>
        <v/>
      </c>
      <c r="D605" s="47" t="str">
        <f>IF($H$1="Cijfer",IF(OutputOsiris!A605&lt;&gt;"9999999",OutputOsiris!A605,""),"")</f>
        <v/>
      </c>
      <c r="E605" s="76" t="str">
        <f t="shared" si="355"/>
        <v/>
      </c>
      <c r="F605" s="143" t="str">
        <f t="shared" si="356"/>
        <v/>
      </c>
      <c r="G605" s="47" t="str">
        <f>IF(ISBLANK(OutputOsiris!B605),"",OutputOsiris!B605)</f>
        <v/>
      </c>
      <c r="H605" s="47">
        <f>IF(AND($AG$7&gt;0,OutputOsiris!$A605&lt;&gt;"9999999"),VLOOKUP(OutputOsiris!A605,$AD$9:$AG$1008,4,FALSE),"")</f>
        <v>0</v>
      </c>
      <c r="I605" s="47">
        <f t="shared" si="357"/>
        <v>0</v>
      </c>
      <c r="J605" s="47">
        <f>IF(AND($AL$7&gt;0,OutputOsiris!$A605&lt;&gt;"9999999"),VLOOKUP(OutputOsiris!A605,$AI$9:$AL$1008,4,FALSE),"")</f>
        <v>0</v>
      </c>
      <c r="K605" s="47">
        <f t="shared" si="358"/>
        <v>0</v>
      </c>
      <c r="L605" s="47" t="str">
        <f>IF(AND($AQ$7&gt;0,OutputOsiris!$A605&lt;&gt;"9999999"),VLOOKUP(OutputOsiris!A605,$AN$9:$AQ$1008,4,FALSE),"")</f>
        <v/>
      </c>
      <c r="M605" s="47" t="str">
        <f t="shared" si="359"/>
        <v/>
      </c>
      <c r="N605" s="47" t="str">
        <f>IF(AND($AV$7&gt;0,OutputOsiris!$A605&lt;&gt;"9999999"),VLOOKUP(OutputOsiris!A605,$AS$9:$AV$1008,4,FALSE),"")</f>
        <v/>
      </c>
      <c r="O605" s="47" t="str">
        <f t="shared" si="360"/>
        <v/>
      </c>
      <c r="P605" s="47" t="str">
        <f>IF(AND($BA$7&gt;0,OutputOsiris!$A605&lt;&gt;"9999999"),VLOOKUP(OutputOsiris!A605,$AX$9:$BA$1008,4,FALSE),"")</f>
        <v/>
      </c>
      <c r="Q605" s="47" t="str">
        <f t="shared" si="361"/>
        <v/>
      </c>
      <c r="R605" s="47" t="str">
        <f>IF(AND($BF$7&gt;0,OutputOsiris!$A605&lt;&gt;"9999999"),VLOOKUP(OutputOsiris!A605,$BC$9:$BF$1008,4,FALSE),"")</f>
        <v/>
      </c>
      <c r="S605" s="47" t="str">
        <f t="shared" si="362"/>
        <v/>
      </c>
      <c r="T605" s="47" t="str">
        <f>IF(AND($BK$7&gt;0,OutputOsiris!$A605&lt;&gt;"9999999"),VLOOKUP(OutputOsiris!A605,$BH$9:$BK$1008,4,FALSE),"")</f>
        <v/>
      </c>
      <c r="U605" s="47" t="str">
        <f t="shared" si="363"/>
        <v/>
      </c>
      <c r="V605" s="47" t="str">
        <f>IF(AND($BP$7&gt;0,OutputOsiris!$A605&lt;&gt;"9999999"),VLOOKUP(OutputOsiris!A605,$BM$9:$BP$1008,4,FALSE),"")</f>
        <v/>
      </c>
      <c r="W605" s="47" t="str">
        <f t="shared" si="364"/>
        <v/>
      </c>
      <c r="X605" s="47" t="str">
        <f>IF(AND($BU$7&gt;0,OutputOsiris!$A605&lt;&gt;"9999999"),VLOOKUP(OutputOsiris!A605,$BR$9:$BU$1008,4,FALSE),"")</f>
        <v/>
      </c>
      <c r="Y605" s="47" t="str">
        <f t="shared" si="365"/>
        <v/>
      </c>
      <c r="Z605" s="47" t="str">
        <f>IF(AND($BZ$7&gt;0,OutputOsiris!$A605&lt;&gt;"9999999"),VLOOKUP(OutputOsiris!A605,$BW$9:$BZ$1008,4,FALSE),"")</f>
        <v/>
      </c>
      <c r="AA605" s="47" t="str">
        <f t="shared" si="366"/>
        <v/>
      </c>
      <c r="AB605" s="47">
        <f t="shared" si="367"/>
        <v>0</v>
      </c>
      <c r="AC605" s="47">
        <f t="shared" si="368"/>
        <v>0</v>
      </c>
      <c r="AD605" s="47" t="str">
        <f t="shared" si="369"/>
        <v/>
      </c>
      <c r="AE605" s="48" t="str">
        <f>IF(ISBLANK(AF605),"",VLOOKUP(AD605,OutputOsiris!$A$9:$A$1008,1,FALSE))</f>
        <v/>
      </c>
      <c r="AF605" s="111"/>
      <c r="AG605" s="78"/>
      <c r="AH605" s="148" t="str">
        <f t="shared" si="343"/>
        <v/>
      </c>
      <c r="AI605" s="47" t="str">
        <f t="shared" si="370"/>
        <v/>
      </c>
      <c r="AJ605" s="48" t="str">
        <f>IF(ISBLANK(AK605),"",VLOOKUP(AI605,OutputOsiris!$A$9:$A$1008,1,FALSE))</f>
        <v/>
      </c>
      <c r="AK605" s="112"/>
      <c r="AL605" s="78"/>
      <c r="AM605" s="148" t="str">
        <f t="shared" si="344"/>
        <v/>
      </c>
      <c r="AN605" s="47" t="str">
        <f t="shared" si="371"/>
        <v/>
      </c>
      <c r="AO605" s="48" t="str">
        <f>IF(ISBLANK(AP605),"",VLOOKUP(AN605,OutputOsiris!$A$9:$A$1008,1,FALSE))</f>
        <v/>
      </c>
      <c r="AP605" s="111"/>
      <c r="AQ605" s="78"/>
      <c r="AR605" s="148" t="str">
        <f t="shared" si="345"/>
        <v/>
      </c>
      <c r="AS605" s="47" t="str">
        <f t="shared" si="372"/>
        <v/>
      </c>
      <c r="AT605" s="48" t="str">
        <f>IF(ISBLANK(AU605),"",VLOOKUP(AS605,OutputOsiris!$A$9:$A$1008,1,FALSE))</f>
        <v/>
      </c>
      <c r="AU605" s="111"/>
      <c r="AV605" s="78"/>
      <c r="AW605" s="148" t="str">
        <f t="shared" si="346"/>
        <v/>
      </c>
      <c r="AX605" s="47" t="str">
        <f t="shared" si="373"/>
        <v/>
      </c>
      <c r="AY605" s="48" t="str">
        <f>IF(ISBLANK(AZ605),"",VLOOKUP(AX605,OutputOsiris!$A$9:$A$1008,1,FALSE))</f>
        <v/>
      </c>
      <c r="AZ605" s="111"/>
      <c r="BA605" s="78"/>
      <c r="BB605" s="148" t="str">
        <f t="shared" si="347"/>
        <v/>
      </c>
      <c r="BC605" s="47" t="str">
        <f t="shared" si="374"/>
        <v/>
      </c>
      <c r="BD605" s="48" t="str">
        <f>IF(ISBLANK(BE605),"",VLOOKUP(BC605,OutputOsiris!$A$9:$A$1008,1,FALSE))</f>
        <v/>
      </c>
      <c r="BE605" s="111"/>
      <c r="BF605" s="78"/>
      <c r="BG605" s="148" t="str">
        <f t="shared" si="348"/>
        <v/>
      </c>
      <c r="BH605" s="47" t="str">
        <f t="shared" si="375"/>
        <v/>
      </c>
      <c r="BI605" s="48" t="str">
        <f>IF(ISBLANK(BJ605),"",VLOOKUP(BH605,OutputOsiris!$A$9:$A$1008,1,FALSE))</f>
        <v/>
      </c>
      <c r="BJ605" s="111"/>
      <c r="BK605" s="78"/>
      <c r="BL605" s="148" t="str">
        <f t="shared" si="349"/>
        <v/>
      </c>
      <c r="BM605" s="47" t="str">
        <f t="shared" si="376"/>
        <v/>
      </c>
      <c r="BN605" s="48" t="str">
        <f>IF(ISBLANK(BO605),"",VLOOKUP(BM605,OutputOsiris!$A$9:$A$1008,1,FALSE))</f>
        <v/>
      </c>
      <c r="BO605" s="111"/>
      <c r="BP605" s="78"/>
      <c r="BQ605" s="148" t="str">
        <f t="shared" si="350"/>
        <v/>
      </c>
      <c r="BR605" s="47" t="str">
        <f t="shared" si="377"/>
        <v/>
      </c>
      <c r="BS605" s="48" t="str">
        <f>IF(ISBLANK(BT605),"",VLOOKUP(BR605,OutputOsiris!$A$9:$A$1008,1,FALSE))</f>
        <v/>
      </c>
      <c r="BT605" s="111"/>
      <c r="BU605" s="78"/>
      <c r="BV605" s="148" t="str">
        <f t="shared" si="351"/>
        <v/>
      </c>
      <c r="BW605" s="47" t="str">
        <f t="shared" si="378"/>
        <v/>
      </c>
      <c r="BX605" s="48" t="str">
        <f>IF(ISBLANK(BY605),"",VLOOKUP(BW605,OutputOsiris!$A$9:$A$1008,1,FALSE))</f>
        <v/>
      </c>
      <c r="BY605" s="111"/>
      <c r="BZ605" s="78"/>
      <c r="CA605" s="148" t="str">
        <f t="shared" si="352"/>
        <v/>
      </c>
    </row>
    <row r="606" spans="1:79" x14ac:dyDescent="0.2">
      <c r="A606" s="47" t="str">
        <f>IF($H$1="Score",IF(OutputOsiris!A606&lt;&gt;"9999999",OutputOsiris!A606,""),"")</f>
        <v/>
      </c>
      <c r="B606" s="76" t="str">
        <f t="shared" si="353"/>
        <v/>
      </c>
      <c r="C606" s="143" t="str">
        <f t="shared" si="354"/>
        <v/>
      </c>
      <c r="D606" s="47" t="str">
        <f>IF($H$1="Cijfer",IF(OutputOsiris!A606&lt;&gt;"9999999",OutputOsiris!A606,""),"")</f>
        <v/>
      </c>
      <c r="E606" s="76" t="str">
        <f t="shared" si="355"/>
        <v/>
      </c>
      <c r="F606" s="143" t="str">
        <f t="shared" si="356"/>
        <v/>
      </c>
      <c r="G606" s="47" t="str">
        <f>IF(ISBLANK(OutputOsiris!B606),"",OutputOsiris!B606)</f>
        <v/>
      </c>
      <c r="H606" s="47">
        <f>IF(AND($AG$7&gt;0,OutputOsiris!$A606&lt;&gt;"9999999"),VLOOKUP(OutputOsiris!A606,$AD$9:$AG$1008,4,FALSE),"")</f>
        <v>0</v>
      </c>
      <c r="I606" s="47">
        <f t="shared" si="357"/>
        <v>0</v>
      </c>
      <c r="J606" s="47">
        <f>IF(AND($AL$7&gt;0,OutputOsiris!$A606&lt;&gt;"9999999"),VLOOKUP(OutputOsiris!A606,$AI$9:$AL$1008,4,FALSE),"")</f>
        <v>0</v>
      </c>
      <c r="K606" s="47">
        <f t="shared" si="358"/>
        <v>0</v>
      </c>
      <c r="L606" s="47" t="str">
        <f>IF(AND($AQ$7&gt;0,OutputOsiris!$A606&lt;&gt;"9999999"),VLOOKUP(OutputOsiris!A606,$AN$9:$AQ$1008,4,FALSE),"")</f>
        <v/>
      </c>
      <c r="M606" s="47" t="str">
        <f t="shared" si="359"/>
        <v/>
      </c>
      <c r="N606" s="47" t="str">
        <f>IF(AND($AV$7&gt;0,OutputOsiris!$A606&lt;&gt;"9999999"),VLOOKUP(OutputOsiris!A606,$AS$9:$AV$1008,4,FALSE),"")</f>
        <v/>
      </c>
      <c r="O606" s="47" t="str">
        <f t="shared" si="360"/>
        <v/>
      </c>
      <c r="P606" s="47" t="str">
        <f>IF(AND($BA$7&gt;0,OutputOsiris!$A606&lt;&gt;"9999999"),VLOOKUP(OutputOsiris!A606,$AX$9:$BA$1008,4,FALSE),"")</f>
        <v/>
      </c>
      <c r="Q606" s="47" t="str">
        <f t="shared" si="361"/>
        <v/>
      </c>
      <c r="R606" s="47" t="str">
        <f>IF(AND($BF$7&gt;0,OutputOsiris!$A606&lt;&gt;"9999999"),VLOOKUP(OutputOsiris!A606,$BC$9:$BF$1008,4,FALSE),"")</f>
        <v/>
      </c>
      <c r="S606" s="47" t="str">
        <f t="shared" si="362"/>
        <v/>
      </c>
      <c r="T606" s="47" t="str">
        <f>IF(AND($BK$7&gt;0,OutputOsiris!$A606&lt;&gt;"9999999"),VLOOKUP(OutputOsiris!A606,$BH$9:$BK$1008,4,FALSE),"")</f>
        <v/>
      </c>
      <c r="U606" s="47" t="str">
        <f t="shared" si="363"/>
        <v/>
      </c>
      <c r="V606" s="47" t="str">
        <f>IF(AND($BP$7&gt;0,OutputOsiris!$A606&lt;&gt;"9999999"),VLOOKUP(OutputOsiris!A606,$BM$9:$BP$1008,4,FALSE),"")</f>
        <v/>
      </c>
      <c r="W606" s="47" t="str">
        <f t="shared" si="364"/>
        <v/>
      </c>
      <c r="X606" s="47" t="str">
        <f>IF(AND($BU$7&gt;0,OutputOsiris!$A606&lt;&gt;"9999999"),VLOOKUP(OutputOsiris!A606,$BR$9:$BU$1008,4,FALSE),"")</f>
        <v/>
      </c>
      <c r="Y606" s="47" t="str">
        <f t="shared" si="365"/>
        <v/>
      </c>
      <c r="Z606" s="47" t="str">
        <f>IF(AND($BZ$7&gt;0,OutputOsiris!$A606&lt;&gt;"9999999"),VLOOKUP(OutputOsiris!A606,$BW$9:$BZ$1008,4,FALSE),"")</f>
        <v/>
      </c>
      <c r="AA606" s="47" t="str">
        <f t="shared" si="366"/>
        <v/>
      </c>
      <c r="AB606" s="47">
        <f t="shared" si="367"/>
        <v>0</v>
      </c>
      <c r="AC606" s="47">
        <f t="shared" si="368"/>
        <v>0</v>
      </c>
      <c r="AD606" s="47" t="str">
        <f t="shared" si="369"/>
        <v/>
      </c>
      <c r="AE606" s="48" t="str">
        <f>IF(ISBLANK(AF606),"",VLOOKUP(AD606,OutputOsiris!$A$9:$A$1008,1,FALSE))</f>
        <v/>
      </c>
      <c r="AF606" s="111"/>
      <c r="AG606" s="78"/>
      <c r="AH606" s="148" t="str">
        <f t="shared" si="343"/>
        <v/>
      </c>
      <c r="AI606" s="47" t="str">
        <f t="shared" si="370"/>
        <v/>
      </c>
      <c r="AJ606" s="48" t="str">
        <f>IF(ISBLANK(AK606),"",VLOOKUP(AI606,OutputOsiris!$A$9:$A$1008,1,FALSE))</f>
        <v/>
      </c>
      <c r="AK606" s="112"/>
      <c r="AL606" s="78"/>
      <c r="AM606" s="148" t="str">
        <f t="shared" si="344"/>
        <v/>
      </c>
      <c r="AN606" s="47" t="str">
        <f t="shared" si="371"/>
        <v/>
      </c>
      <c r="AO606" s="48" t="str">
        <f>IF(ISBLANK(AP606),"",VLOOKUP(AN606,OutputOsiris!$A$9:$A$1008,1,FALSE))</f>
        <v/>
      </c>
      <c r="AP606" s="111"/>
      <c r="AQ606" s="78"/>
      <c r="AR606" s="148" t="str">
        <f t="shared" si="345"/>
        <v/>
      </c>
      <c r="AS606" s="47" t="str">
        <f t="shared" si="372"/>
        <v/>
      </c>
      <c r="AT606" s="48" t="str">
        <f>IF(ISBLANK(AU606),"",VLOOKUP(AS606,OutputOsiris!$A$9:$A$1008,1,FALSE))</f>
        <v/>
      </c>
      <c r="AU606" s="111"/>
      <c r="AV606" s="78"/>
      <c r="AW606" s="148" t="str">
        <f t="shared" si="346"/>
        <v/>
      </c>
      <c r="AX606" s="47" t="str">
        <f t="shared" si="373"/>
        <v/>
      </c>
      <c r="AY606" s="48" t="str">
        <f>IF(ISBLANK(AZ606),"",VLOOKUP(AX606,OutputOsiris!$A$9:$A$1008,1,FALSE))</f>
        <v/>
      </c>
      <c r="AZ606" s="111"/>
      <c r="BA606" s="78"/>
      <c r="BB606" s="148" t="str">
        <f t="shared" si="347"/>
        <v/>
      </c>
      <c r="BC606" s="47" t="str">
        <f t="shared" si="374"/>
        <v/>
      </c>
      <c r="BD606" s="48" t="str">
        <f>IF(ISBLANK(BE606),"",VLOOKUP(BC606,OutputOsiris!$A$9:$A$1008,1,FALSE))</f>
        <v/>
      </c>
      <c r="BE606" s="111"/>
      <c r="BF606" s="78"/>
      <c r="BG606" s="148" t="str">
        <f t="shared" si="348"/>
        <v/>
      </c>
      <c r="BH606" s="47" t="str">
        <f t="shared" si="375"/>
        <v/>
      </c>
      <c r="BI606" s="48" t="str">
        <f>IF(ISBLANK(BJ606),"",VLOOKUP(BH606,OutputOsiris!$A$9:$A$1008,1,FALSE))</f>
        <v/>
      </c>
      <c r="BJ606" s="111"/>
      <c r="BK606" s="78"/>
      <c r="BL606" s="148" t="str">
        <f t="shared" si="349"/>
        <v/>
      </c>
      <c r="BM606" s="47" t="str">
        <f t="shared" si="376"/>
        <v/>
      </c>
      <c r="BN606" s="48" t="str">
        <f>IF(ISBLANK(BO606),"",VLOOKUP(BM606,OutputOsiris!$A$9:$A$1008,1,FALSE))</f>
        <v/>
      </c>
      <c r="BO606" s="111"/>
      <c r="BP606" s="78"/>
      <c r="BQ606" s="148" t="str">
        <f t="shared" si="350"/>
        <v/>
      </c>
      <c r="BR606" s="47" t="str">
        <f t="shared" si="377"/>
        <v/>
      </c>
      <c r="BS606" s="48" t="str">
        <f>IF(ISBLANK(BT606),"",VLOOKUP(BR606,OutputOsiris!$A$9:$A$1008,1,FALSE))</f>
        <v/>
      </c>
      <c r="BT606" s="111"/>
      <c r="BU606" s="78"/>
      <c r="BV606" s="148" t="str">
        <f t="shared" si="351"/>
        <v/>
      </c>
      <c r="BW606" s="47" t="str">
        <f t="shared" si="378"/>
        <v/>
      </c>
      <c r="BX606" s="48" t="str">
        <f>IF(ISBLANK(BY606),"",VLOOKUP(BW606,OutputOsiris!$A$9:$A$1008,1,FALSE))</f>
        <v/>
      </c>
      <c r="BY606" s="111"/>
      <c r="BZ606" s="78"/>
      <c r="CA606" s="148" t="str">
        <f t="shared" si="352"/>
        <v/>
      </c>
    </row>
    <row r="607" spans="1:79" x14ac:dyDescent="0.2">
      <c r="A607" s="47" t="str">
        <f>IF($H$1="Score",IF(OutputOsiris!A607&lt;&gt;"9999999",OutputOsiris!A607,""),"")</f>
        <v/>
      </c>
      <c r="B607" s="76" t="str">
        <f t="shared" si="353"/>
        <v/>
      </c>
      <c r="C607" s="143" t="str">
        <f t="shared" si="354"/>
        <v/>
      </c>
      <c r="D607" s="47" t="str">
        <f>IF($H$1="Cijfer",IF(OutputOsiris!A607&lt;&gt;"9999999",OutputOsiris!A607,""),"")</f>
        <v/>
      </c>
      <c r="E607" s="76" t="str">
        <f t="shared" si="355"/>
        <v/>
      </c>
      <c r="F607" s="143" t="str">
        <f t="shared" si="356"/>
        <v/>
      </c>
      <c r="G607" s="47" t="str">
        <f>IF(ISBLANK(OutputOsiris!B607),"",OutputOsiris!B607)</f>
        <v/>
      </c>
      <c r="H607" s="47">
        <f>IF(AND($AG$7&gt;0,OutputOsiris!$A607&lt;&gt;"9999999"),VLOOKUP(OutputOsiris!A607,$AD$9:$AG$1008,4,FALSE),"")</f>
        <v>0</v>
      </c>
      <c r="I607" s="47">
        <f t="shared" si="357"/>
        <v>0</v>
      </c>
      <c r="J607" s="47">
        <f>IF(AND($AL$7&gt;0,OutputOsiris!$A607&lt;&gt;"9999999"),VLOOKUP(OutputOsiris!A607,$AI$9:$AL$1008,4,FALSE),"")</f>
        <v>0</v>
      </c>
      <c r="K607" s="47">
        <f t="shared" si="358"/>
        <v>0</v>
      </c>
      <c r="L607" s="47" t="str">
        <f>IF(AND($AQ$7&gt;0,OutputOsiris!$A607&lt;&gt;"9999999"),VLOOKUP(OutputOsiris!A607,$AN$9:$AQ$1008,4,FALSE),"")</f>
        <v/>
      </c>
      <c r="M607" s="47" t="str">
        <f t="shared" si="359"/>
        <v/>
      </c>
      <c r="N607" s="47" t="str">
        <f>IF(AND($AV$7&gt;0,OutputOsiris!$A607&lt;&gt;"9999999"),VLOOKUP(OutputOsiris!A607,$AS$9:$AV$1008,4,FALSE),"")</f>
        <v/>
      </c>
      <c r="O607" s="47" t="str">
        <f t="shared" si="360"/>
        <v/>
      </c>
      <c r="P607" s="47" t="str">
        <f>IF(AND($BA$7&gt;0,OutputOsiris!$A607&lt;&gt;"9999999"),VLOOKUP(OutputOsiris!A607,$AX$9:$BA$1008,4,FALSE),"")</f>
        <v/>
      </c>
      <c r="Q607" s="47" t="str">
        <f t="shared" si="361"/>
        <v/>
      </c>
      <c r="R607" s="47" t="str">
        <f>IF(AND($BF$7&gt;0,OutputOsiris!$A607&lt;&gt;"9999999"),VLOOKUP(OutputOsiris!A607,$BC$9:$BF$1008,4,FALSE),"")</f>
        <v/>
      </c>
      <c r="S607" s="47" t="str">
        <f t="shared" si="362"/>
        <v/>
      </c>
      <c r="T607" s="47" t="str">
        <f>IF(AND($BK$7&gt;0,OutputOsiris!$A607&lt;&gt;"9999999"),VLOOKUP(OutputOsiris!A607,$BH$9:$BK$1008,4,FALSE),"")</f>
        <v/>
      </c>
      <c r="U607" s="47" t="str">
        <f t="shared" si="363"/>
        <v/>
      </c>
      <c r="V607" s="47" t="str">
        <f>IF(AND($BP$7&gt;0,OutputOsiris!$A607&lt;&gt;"9999999"),VLOOKUP(OutputOsiris!A607,$BM$9:$BP$1008,4,FALSE),"")</f>
        <v/>
      </c>
      <c r="W607" s="47" t="str">
        <f t="shared" si="364"/>
        <v/>
      </c>
      <c r="X607" s="47" t="str">
        <f>IF(AND($BU$7&gt;0,OutputOsiris!$A607&lt;&gt;"9999999"),VLOOKUP(OutputOsiris!A607,$BR$9:$BU$1008,4,FALSE),"")</f>
        <v/>
      </c>
      <c r="Y607" s="47" t="str">
        <f t="shared" si="365"/>
        <v/>
      </c>
      <c r="Z607" s="47" t="str">
        <f>IF(AND($BZ$7&gt;0,OutputOsiris!$A607&lt;&gt;"9999999"),VLOOKUP(OutputOsiris!A607,$BW$9:$BZ$1008,4,FALSE),"")</f>
        <v/>
      </c>
      <c r="AA607" s="47" t="str">
        <f t="shared" si="366"/>
        <v/>
      </c>
      <c r="AB607" s="47">
        <f t="shared" si="367"/>
        <v>0</v>
      </c>
      <c r="AC607" s="47">
        <f t="shared" si="368"/>
        <v>0</v>
      </c>
      <c r="AD607" s="47" t="str">
        <f t="shared" si="369"/>
        <v/>
      </c>
      <c r="AE607" s="48" t="str">
        <f>IF(ISBLANK(AF607),"",VLOOKUP(AD607,OutputOsiris!$A$9:$A$1008,1,FALSE))</f>
        <v/>
      </c>
      <c r="AF607" s="111"/>
      <c r="AG607" s="78"/>
      <c r="AH607" s="148" t="str">
        <f t="shared" si="343"/>
        <v/>
      </c>
      <c r="AI607" s="47" t="str">
        <f t="shared" si="370"/>
        <v/>
      </c>
      <c r="AJ607" s="48" t="str">
        <f>IF(ISBLANK(AK607),"",VLOOKUP(AI607,OutputOsiris!$A$9:$A$1008,1,FALSE))</f>
        <v/>
      </c>
      <c r="AK607" s="112"/>
      <c r="AL607" s="78"/>
      <c r="AM607" s="148" t="str">
        <f t="shared" si="344"/>
        <v/>
      </c>
      <c r="AN607" s="47" t="str">
        <f t="shared" si="371"/>
        <v/>
      </c>
      <c r="AO607" s="48" t="str">
        <f>IF(ISBLANK(AP607),"",VLOOKUP(AN607,OutputOsiris!$A$9:$A$1008,1,FALSE))</f>
        <v/>
      </c>
      <c r="AP607" s="111"/>
      <c r="AQ607" s="78"/>
      <c r="AR607" s="148" t="str">
        <f t="shared" si="345"/>
        <v/>
      </c>
      <c r="AS607" s="47" t="str">
        <f t="shared" si="372"/>
        <v/>
      </c>
      <c r="AT607" s="48" t="str">
        <f>IF(ISBLANK(AU607),"",VLOOKUP(AS607,OutputOsiris!$A$9:$A$1008,1,FALSE))</f>
        <v/>
      </c>
      <c r="AU607" s="111"/>
      <c r="AV607" s="78"/>
      <c r="AW607" s="148" t="str">
        <f t="shared" si="346"/>
        <v/>
      </c>
      <c r="AX607" s="47" t="str">
        <f t="shared" si="373"/>
        <v/>
      </c>
      <c r="AY607" s="48" t="str">
        <f>IF(ISBLANK(AZ607),"",VLOOKUP(AX607,OutputOsiris!$A$9:$A$1008,1,FALSE))</f>
        <v/>
      </c>
      <c r="AZ607" s="111"/>
      <c r="BA607" s="78"/>
      <c r="BB607" s="148" t="str">
        <f t="shared" si="347"/>
        <v/>
      </c>
      <c r="BC607" s="47" t="str">
        <f t="shared" si="374"/>
        <v/>
      </c>
      <c r="BD607" s="48" t="str">
        <f>IF(ISBLANK(BE607),"",VLOOKUP(BC607,OutputOsiris!$A$9:$A$1008,1,FALSE))</f>
        <v/>
      </c>
      <c r="BE607" s="111"/>
      <c r="BF607" s="78"/>
      <c r="BG607" s="148" t="str">
        <f t="shared" si="348"/>
        <v/>
      </c>
      <c r="BH607" s="47" t="str">
        <f t="shared" si="375"/>
        <v/>
      </c>
      <c r="BI607" s="48" t="str">
        <f>IF(ISBLANK(BJ607),"",VLOOKUP(BH607,OutputOsiris!$A$9:$A$1008,1,FALSE))</f>
        <v/>
      </c>
      <c r="BJ607" s="111"/>
      <c r="BK607" s="78"/>
      <c r="BL607" s="148" t="str">
        <f t="shared" si="349"/>
        <v/>
      </c>
      <c r="BM607" s="47" t="str">
        <f t="shared" si="376"/>
        <v/>
      </c>
      <c r="BN607" s="48" t="str">
        <f>IF(ISBLANK(BO607),"",VLOOKUP(BM607,OutputOsiris!$A$9:$A$1008,1,FALSE))</f>
        <v/>
      </c>
      <c r="BO607" s="111"/>
      <c r="BP607" s="78"/>
      <c r="BQ607" s="148" t="str">
        <f t="shared" si="350"/>
        <v/>
      </c>
      <c r="BR607" s="47" t="str">
        <f t="shared" si="377"/>
        <v/>
      </c>
      <c r="BS607" s="48" t="str">
        <f>IF(ISBLANK(BT607),"",VLOOKUP(BR607,OutputOsiris!$A$9:$A$1008,1,FALSE))</f>
        <v/>
      </c>
      <c r="BT607" s="111"/>
      <c r="BU607" s="78"/>
      <c r="BV607" s="148" t="str">
        <f t="shared" si="351"/>
        <v/>
      </c>
      <c r="BW607" s="47" t="str">
        <f t="shared" si="378"/>
        <v/>
      </c>
      <c r="BX607" s="48" t="str">
        <f>IF(ISBLANK(BY607),"",VLOOKUP(BW607,OutputOsiris!$A$9:$A$1008,1,FALSE))</f>
        <v/>
      </c>
      <c r="BY607" s="111"/>
      <c r="BZ607" s="78"/>
      <c r="CA607" s="148" t="str">
        <f t="shared" si="352"/>
        <v/>
      </c>
    </row>
    <row r="608" spans="1:79" x14ac:dyDescent="0.2">
      <c r="A608" s="47" t="str">
        <f>IF($H$1="Score",IF(OutputOsiris!A608&lt;&gt;"9999999",OutputOsiris!A608,""),"")</f>
        <v/>
      </c>
      <c r="B608" s="76" t="str">
        <f t="shared" si="353"/>
        <v/>
      </c>
      <c r="C608" s="143" t="str">
        <f t="shared" si="354"/>
        <v/>
      </c>
      <c r="D608" s="47" t="str">
        <f>IF($H$1="Cijfer",IF(OutputOsiris!A608&lt;&gt;"9999999",OutputOsiris!A608,""),"")</f>
        <v/>
      </c>
      <c r="E608" s="76" t="str">
        <f t="shared" si="355"/>
        <v/>
      </c>
      <c r="F608" s="143" t="str">
        <f t="shared" si="356"/>
        <v/>
      </c>
      <c r="G608" s="47" t="str">
        <f>IF(ISBLANK(OutputOsiris!B608),"",OutputOsiris!B608)</f>
        <v/>
      </c>
      <c r="H608" s="47">
        <f>IF(AND($AG$7&gt;0,OutputOsiris!$A608&lt;&gt;"9999999"),VLOOKUP(OutputOsiris!A608,$AD$9:$AG$1008,4,FALSE),"")</f>
        <v>0</v>
      </c>
      <c r="I608" s="47">
        <f t="shared" si="357"/>
        <v>0</v>
      </c>
      <c r="J608" s="47">
        <f>IF(AND($AL$7&gt;0,OutputOsiris!$A608&lt;&gt;"9999999"),VLOOKUP(OutputOsiris!A608,$AI$9:$AL$1008,4,FALSE),"")</f>
        <v>0</v>
      </c>
      <c r="K608" s="47">
        <f t="shared" si="358"/>
        <v>0</v>
      </c>
      <c r="L608" s="47" t="str">
        <f>IF(AND($AQ$7&gt;0,OutputOsiris!$A608&lt;&gt;"9999999"),VLOOKUP(OutputOsiris!A608,$AN$9:$AQ$1008,4,FALSE),"")</f>
        <v/>
      </c>
      <c r="M608" s="47" t="str">
        <f t="shared" si="359"/>
        <v/>
      </c>
      <c r="N608" s="47" t="str">
        <f>IF(AND($AV$7&gt;0,OutputOsiris!$A608&lt;&gt;"9999999"),VLOOKUP(OutputOsiris!A608,$AS$9:$AV$1008,4,FALSE),"")</f>
        <v/>
      </c>
      <c r="O608" s="47" t="str">
        <f t="shared" si="360"/>
        <v/>
      </c>
      <c r="P608" s="47" t="str">
        <f>IF(AND($BA$7&gt;0,OutputOsiris!$A608&lt;&gt;"9999999"),VLOOKUP(OutputOsiris!A608,$AX$9:$BA$1008,4,FALSE),"")</f>
        <v/>
      </c>
      <c r="Q608" s="47" t="str">
        <f t="shared" si="361"/>
        <v/>
      </c>
      <c r="R608" s="47" t="str">
        <f>IF(AND($BF$7&gt;0,OutputOsiris!$A608&lt;&gt;"9999999"),VLOOKUP(OutputOsiris!A608,$BC$9:$BF$1008,4,FALSE),"")</f>
        <v/>
      </c>
      <c r="S608" s="47" t="str">
        <f t="shared" si="362"/>
        <v/>
      </c>
      <c r="T608" s="47" t="str">
        <f>IF(AND($BK$7&gt;0,OutputOsiris!$A608&lt;&gt;"9999999"),VLOOKUP(OutputOsiris!A608,$BH$9:$BK$1008,4,FALSE),"")</f>
        <v/>
      </c>
      <c r="U608" s="47" t="str">
        <f t="shared" si="363"/>
        <v/>
      </c>
      <c r="V608" s="47" t="str">
        <f>IF(AND($BP$7&gt;0,OutputOsiris!$A608&lt;&gt;"9999999"),VLOOKUP(OutputOsiris!A608,$BM$9:$BP$1008,4,FALSE),"")</f>
        <v/>
      </c>
      <c r="W608" s="47" t="str">
        <f t="shared" si="364"/>
        <v/>
      </c>
      <c r="X608" s="47" t="str">
        <f>IF(AND($BU$7&gt;0,OutputOsiris!$A608&lt;&gt;"9999999"),VLOOKUP(OutputOsiris!A608,$BR$9:$BU$1008,4,FALSE),"")</f>
        <v/>
      </c>
      <c r="Y608" s="47" t="str">
        <f t="shared" si="365"/>
        <v/>
      </c>
      <c r="Z608" s="47" t="str">
        <f>IF(AND($BZ$7&gt;0,OutputOsiris!$A608&lt;&gt;"9999999"),VLOOKUP(OutputOsiris!A608,$BW$9:$BZ$1008,4,FALSE),"")</f>
        <v/>
      </c>
      <c r="AA608" s="47" t="str">
        <f t="shared" si="366"/>
        <v/>
      </c>
      <c r="AB608" s="47">
        <f t="shared" si="367"/>
        <v>0</v>
      </c>
      <c r="AC608" s="47">
        <f t="shared" si="368"/>
        <v>0</v>
      </c>
      <c r="AD608" s="47" t="str">
        <f t="shared" si="369"/>
        <v/>
      </c>
      <c r="AE608" s="48" t="str">
        <f>IF(ISBLANK(AF608),"",VLOOKUP(AD608,OutputOsiris!$A$9:$A$1008,1,FALSE))</f>
        <v/>
      </c>
      <c r="AF608" s="111"/>
      <c r="AG608" s="78"/>
      <c r="AH608" s="148" t="str">
        <f t="shared" si="343"/>
        <v/>
      </c>
      <c r="AI608" s="47" t="str">
        <f t="shared" si="370"/>
        <v/>
      </c>
      <c r="AJ608" s="48" t="str">
        <f>IF(ISBLANK(AK608),"",VLOOKUP(AI608,OutputOsiris!$A$9:$A$1008,1,FALSE))</f>
        <v/>
      </c>
      <c r="AK608" s="112"/>
      <c r="AL608" s="78"/>
      <c r="AM608" s="148" t="str">
        <f t="shared" si="344"/>
        <v/>
      </c>
      <c r="AN608" s="47" t="str">
        <f t="shared" si="371"/>
        <v/>
      </c>
      <c r="AO608" s="48" t="str">
        <f>IF(ISBLANK(AP608),"",VLOOKUP(AN608,OutputOsiris!$A$9:$A$1008,1,FALSE))</f>
        <v/>
      </c>
      <c r="AP608" s="111"/>
      <c r="AQ608" s="78"/>
      <c r="AR608" s="148" t="str">
        <f t="shared" si="345"/>
        <v/>
      </c>
      <c r="AS608" s="47" t="str">
        <f t="shared" si="372"/>
        <v/>
      </c>
      <c r="AT608" s="48" t="str">
        <f>IF(ISBLANK(AU608),"",VLOOKUP(AS608,OutputOsiris!$A$9:$A$1008,1,FALSE))</f>
        <v/>
      </c>
      <c r="AU608" s="111"/>
      <c r="AV608" s="78"/>
      <c r="AW608" s="148" t="str">
        <f t="shared" si="346"/>
        <v/>
      </c>
      <c r="AX608" s="47" t="str">
        <f t="shared" si="373"/>
        <v/>
      </c>
      <c r="AY608" s="48" t="str">
        <f>IF(ISBLANK(AZ608),"",VLOOKUP(AX608,OutputOsiris!$A$9:$A$1008,1,FALSE))</f>
        <v/>
      </c>
      <c r="AZ608" s="111"/>
      <c r="BA608" s="78"/>
      <c r="BB608" s="148" t="str">
        <f t="shared" si="347"/>
        <v/>
      </c>
      <c r="BC608" s="47" t="str">
        <f t="shared" si="374"/>
        <v/>
      </c>
      <c r="BD608" s="48" t="str">
        <f>IF(ISBLANK(BE608),"",VLOOKUP(BC608,OutputOsiris!$A$9:$A$1008,1,FALSE))</f>
        <v/>
      </c>
      <c r="BE608" s="111"/>
      <c r="BF608" s="78"/>
      <c r="BG608" s="148" t="str">
        <f t="shared" si="348"/>
        <v/>
      </c>
      <c r="BH608" s="47" t="str">
        <f t="shared" si="375"/>
        <v/>
      </c>
      <c r="BI608" s="48" t="str">
        <f>IF(ISBLANK(BJ608),"",VLOOKUP(BH608,OutputOsiris!$A$9:$A$1008,1,FALSE))</f>
        <v/>
      </c>
      <c r="BJ608" s="111"/>
      <c r="BK608" s="78"/>
      <c r="BL608" s="148" t="str">
        <f t="shared" si="349"/>
        <v/>
      </c>
      <c r="BM608" s="47" t="str">
        <f t="shared" si="376"/>
        <v/>
      </c>
      <c r="BN608" s="48" t="str">
        <f>IF(ISBLANK(BO608),"",VLOOKUP(BM608,OutputOsiris!$A$9:$A$1008,1,FALSE))</f>
        <v/>
      </c>
      <c r="BO608" s="111"/>
      <c r="BP608" s="78"/>
      <c r="BQ608" s="148" t="str">
        <f t="shared" si="350"/>
        <v/>
      </c>
      <c r="BR608" s="47" t="str">
        <f t="shared" si="377"/>
        <v/>
      </c>
      <c r="BS608" s="48" t="str">
        <f>IF(ISBLANK(BT608),"",VLOOKUP(BR608,OutputOsiris!$A$9:$A$1008,1,FALSE))</f>
        <v/>
      </c>
      <c r="BT608" s="111"/>
      <c r="BU608" s="78"/>
      <c r="BV608" s="148" t="str">
        <f t="shared" si="351"/>
        <v/>
      </c>
      <c r="BW608" s="47" t="str">
        <f t="shared" si="378"/>
        <v/>
      </c>
      <c r="BX608" s="48" t="str">
        <f>IF(ISBLANK(BY608),"",VLOOKUP(BW608,OutputOsiris!$A$9:$A$1008,1,FALSE))</f>
        <v/>
      </c>
      <c r="BY608" s="111"/>
      <c r="BZ608" s="78"/>
      <c r="CA608" s="148" t="str">
        <f t="shared" si="352"/>
        <v/>
      </c>
    </row>
    <row r="609" spans="1:79" x14ac:dyDescent="0.2">
      <c r="A609" s="47" t="str">
        <f>IF($H$1="Score",IF(OutputOsiris!A609&lt;&gt;"9999999",OutputOsiris!A609,""),"")</f>
        <v/>
      </c>
      <c r="B609" s="76" t="str">
        <f t="shared" si="353"/>
        <v/>
      </c>
      <c r="C609" s="143" t="str">
        <f t="shared" si="354"/>
        <v/>
      </c>
      <c r="D609" s="47" t="str">
        <f>IF($H$1="Cijfer",IF(OutputOsiris!A609&lt;&gt;"9999999",OutputOsiris!A609,""),"")</f>
        <v/>
      </c>
      <c r="E609" s="76" t="str">
        <f t="shared" si="355"/>
        <v/>
      </c>
      <c r="F609" s="143" t="str">
        <f t="shared" si="356"/>
        <v/>
      </c>
      <c r="G609" s="47" t="str">
        <f>IF(ISBLANK(OutputOsiris!B609),"",OutputOsiris!B609)</f>
        <v/>
      </c>
      <c r="H609" s="47">
        <f>IF(AND($AG$7&gt;0,OutputOsiris!$A609&lt;&gt;"9999999"),VLOOKUP(OutputOsiris!A609,$AD$9:$AG$1008,4,FALSE),"")</f>
        <v>0</v>
      </c>
      <c r="I609" s="47">
        <f t="shared" si="357"/>
        <v>0</v>
      </c>
      <c r="J609" s="47">
        <f>IF(AND($AL$7&gt;0,OutputOsiris!$A609&lt;&gt;"9999999"),VLOOKUP(OutputOsiris!A609,$AI$9:$AL$1008,4,FALSE),"")</f>
        <v>0</v>
      </c>
      <c r="K609" s="47">
        <f t="shared" si="358"/>
        <v>0</v>
      </c>
      <c r="L609" s="47" t="str">
        <f>IF(AND($AQ$7&gt;0,OutputOsiris!$A609&lt;&gt;"9999999"),VLOOKUP(OutputOsiris!A609,$AN$9:$AQ$1008,4,FALSE),"")</f>
        <v/>
      </c>
      <c r="M609" s="47" t="str">
        <f t="shared" si="359"/>
        <v/>
      </c>
      <c r="N609" s="47" t="str">
        <f>IF(AND($AV$7&gt;0,OutputOsiris!$A609&lt;&gt;"9999999"),VLOOKUP(OutputOsiris!A609,$AS$9:$AV$1008,4,FALSE),"")</f>
        <v/>
      </c>
      <c r="O609" s="47" t="str">
        <f t="shared" si="360"/>
        <v/>
      </c>
      <c r="P609" s="47" t="str">
        <f>IF(AND($BA$7&gt;0,OutputOsiris!$A609&lt;&gt;"9999999"),VLOOKUP(OutputOsiris!A609,$AX$9:$BA$1008,4,FALSE),"")</f>
        <v/>
      </c>
      <c r="Q609" s="47" t="str">
        <f t="shared" si="361"/>
        <v/>
      </c>
      <c r="R609" s="47" t="str">
        <f>IF(AND($BF$7&gt;0,OutputOsiris!$A609&lt;&gt;"9999999"),VLOOKUP(OutputOsiris!A609,$BC$9:$BF$1008,4,FALSE),"")</f>
        <v/>
      </c>
      <c r="S609" s="47" t="str">
        <f t="shared" si="362"/>
        <v/>
      </c>
      <c r="T609" s="47" t="str">
        <f>IF(AND($BK$7&gt;0,OutputOsiris!$A609&lt;&gt;"9999999"),VLOOKUP(OutputOsiris!A609,$BH$9:$BK$1008,4,FALSE),"")</f>
        <v/>
      </c>
      <c r="U609" s="47" t="str">
        <f t="shared" si="363"/>
        <v/>
      </c>
      <c r="V609" s="47" t="str">
        <f>IF(AND($BP$7&gt;0,OutputOsiris!$A609&lt;&gt;"9999999"),VLOOKUP(OutputOsiris!A609,$BM$9:$BP$1008,4,FALSE),"")</f>
        <v/>
      </c>
      <c r="W609" s="47" t="str">
        <f t="shared" si="364"/>
        <v/>
      </c>
      <c r="X609" s="47" t="str">
        <f>IF(AND($BU$7&gt;0,OutputOsiris!$A609&lt;&gt;"9999999"),VLOOKUP(OutputOsiris!A609,$BR$9:$BU$1008,4,FALSE),"")</f>
        <v/>
      </c>
      <c r="Y609" s="47" t="str">
        <f t="shared" si="365"/>
        <v/>
      </c>
      <c r="Z609" s="47" t="str">
        <f>IF(AND($BZ$7&gt;0,OutputOsiris!$A609&lt;&gt;"9999999"),VLOOKUP(OutputOsiris!A609,$BW$9:$BZ$1008,4,FALSE),"")</f>
        <v/>
      </c>
      <c r="AA609" s="47" t="str">
        <f t="shared" si="366"/>
        <v/>
      </c>
      <c r="AB609" s="47">
        <f t="shared" si="367"/>
        <v>0</v>
      </c>
      <c r="AC609" s="47">
        <f t="shared" si="368"/>
        <v>0</v>
      </c>
      <c r="AD609" s="47" t="str">
        <f t="shared" si="369"/>
        <v/>
      </c>
      <c r="AE609" s="48" t="str">
        <f>IF(ISBLANK(AF609),"",VLOOKUP(AD609,OutputOsiris!$A$9:$A$1008,1,FALSE))</f>
        <v/>
      </c>
      <c r="AF609" s="111"/>
      <c r="AG609" s="78"/>
      <c r="AH609" s="148" t="str">
        <f t="shared" si="343"/>
        <v/>
      </c>
      <c r="AI609" s="47" t="str">
        <f t="shared" si="370"/>
        <v/>
      </c>
      <c r="AJ609" s="48" t="str">
        <f>IF(ISBLANK(AK609),"",VLOOKUP(AI609,OutputOsiris!$A$9:$A$1008,1,FALSE))</f>
        <v/>
      </c>
      <c r="AK609" s="112"/>
      <c r="AL609" s="78"/>
      <c r="AM609" s="148" t="str">
        <f t="shared" si="344"/>
        <v/>
      </c>
      <c r="AN609" s="47" t="str">
        <f t="shared" si="371"/>
        <v/>
      </c>
      <c r="AO609" s="48" t="str">
        <f>IF(ISBLANK(AP609),"",VLOOKUP(AN609,OutputOsiris!$A$9:$A$1008,1,FALSE))</f>
        <v/>
      </c>
      <c r="AP609" s="111"/>
      <c r="AQ609" s="78"/>
      <c r="AR609" s="148" t="str">
        <f t="shared" si="345"/>
        <v/>
      </c>
      <c r="AS609" s="47" t="str">
        <f t="shared" si="372"/>
        <v/>
      </c>
      <c r="AT609" s="48" t="str">
        <f>IF(ISBLANK(AU609),"",VLOOKUP(AS609,OutputOsiris!$A$9:$A$1008,1,FALSE))</f>
        <v/>
      </c>
      <c r="AU609" s="111"/>
      <c r="AV609" s="78"/>
      <c r="AW609" s="148" t="str">
        <f t="shared" si="346"/>
        <v/>
      </c>
      <c r="AX609" s="47" t="str">
        <f t="shared" si="373"/>
        <v/>
      </c>
      <c r="AY609" s="48" t="str">
        <f>IF(ISBLANK(AZ609),"",VLOOKUP(AX609,OutputOsiris!$A$9:$A$1008,1,FALSE))</f>
        <v/>
      </c>
      <c r="AZ609" s="111"/>
      <c r="BA609" s="78"/>
      <c r="BB609" s="148" t="str">
        <f t="shared" si="347"/>
        <v/>
      </c>
      <c r="BC609" s="47" t="str">
        <f t="shared" si="374"/>
        <v/>
      </c>
      <c r="BD609" s="48" t="str">
        <f>IF(ISBLANK(BE609),"",VLOOKUP(BC609,OutputOsiris!$A$9:$A$1008,1,FALSE))</f>
        <v/>
      </c>
      <c r="BE609" s="111"/>
      <c r="BF609" s="78"/>
      <c r="BG609" s="148" t="str">
        <f t="shared" si="348"/>
        <v/>
      </c>
      <c r="BH609" s="47" t="str">
        <f t="shared" si="375"/>
        <v/>
      </c>
      <c r="BI609" s="48" t="str">
        <f>IF(ISBLANK(BJ609),"",VLOOKUP(BH609,OutputOsiris!$A$9:$A$1008,1,FALSE))</f>
        <v/>
      </c>
      <c r="BJ609" s="111"/>
      <c r="BK609" s="78"/>
      <c r="BL609" s="148" t="str">
        <f t="shared" si="349"/>
        <v/>
      </c>
      <c r="BM609" s="47" t="str">
        <f t="shared" si="376"/>
        <v/>
      </c>
      <c r="BN609" s="48" t="str">
        <f>IF(ISBLANK(BO609),"",VLOOKUP(BM609,OutputOsiris!$A$9:$A$1008,1,FALSE))</f>
        <v/>
      </c>
      <c r="BO609" s="111"/>
      <c r="BP609" s="78"/>
      <c r="BQ609" s="148" t="str">
        <f t="shared" si="350"/>
        <v/>
      </c>
      <c r="BR609" s="47" t="str">
        <f t="shared" si="377"/>
        <v/>
      </c>
      <c r="BS609" s="48" t="str">
        <f>IF(ISBLANK(BT609),"",VLOOKUP(BR609,OutputOsiris!$A$9:$A$1008,1,FALSE))</f>
        <v/>
      </c>
      <c r="BT609" s="111"/>
      <c r="BU609" s="78"/>
      <c r="BV609" s="148" t="str">
        <f t="shared" si="351"/>
        <v/>
      </c>
      <c r="BW609" s="47" t="str">
        <f t="shared" si="378"/>
        <v/>
      </c>
      <c r="BX609" s="48" t="str">
        <f>IF(ISBLANK(BY609),"",VLOOKUP(BW609,OutputOsiris!$A$9:$A$1008,1,FALSE))</f>
        <v/>
      </c>
      <c r="BY609" s="111"/>
      <c r="BZ609" s="78"/>
      <c r="CA609" s="148" t="str">
        <f t="shared" si="352"/>
        <v/>
      </c>
    </row>
    <row r="610" spans="1:79" x14ac:dyDescent="0.2">
      <c r="A610" s="47" t="str">
        <f>IF($H$1="Score",IF(OutputOsiris!A610&lt;&gt;"9999999",OutputOsiris!A610,""),"")</f>
        <v/>
      </c>
      <c r="B610" s="76" t="str">
        <f t="shared" si="353"/>
        <v/>
      </c>
      <c r="C610" s="143" t="str">
        <f t="shared" si="354"/>
        <v/>
      </c>
      <c r="D610" s="47" t="str">
        <f>IF($H$1="Cijfer",IF(OutputOsiris!A610&lt;&gt;"9999999",OutputOsiris!A610,""),"")</f>
        <v/>
      </c>
      <c r="E610" s="76" t="str">
        <f t="shared" si="355"/>
        <v/>
      </c>
      <c r="F610" s="143" t="str">
        <f t="shared" si="356"/>
        <v/>
      </c>
      <c r="G610" s="47" t="str">
        <f>IF(ISBLANK(OutputOsiris!B610),"",OutputOsiris!B610)</f>
        <v/>
      </c>
      <c r="H610" s="47">
        <f>IF(AND($AG$7&gt;0,OutputOsiris!$A610&lt;&gt;"9999999"),VLOOKUP(OutputOsiris!A610,$AD$9:$AG$1008,4,FALSE),"")</f>
        <v>0</v>
      </c>
      <c r="I610" s="47">
        <f t="shared" si="357"/>
        <v>0</v>
      </c>
      <c r="J610" s="47">
        <f>IF(AND($AL$7&gt;0,OutputOsiris!$A610&lt;&gt;"9999999"),VLOOKUP(OutputOsiris!A610,$AI$9:$AL$1008,4,FALSE),"")</f>
        <v>0</v>
      </c>
      <c r="K610" s="47">
        <f t="shared" si="358"/>
        <v>0</v>
      </c>
      <c r="L610" s="47" t="str">
        <f>IF(AND($AQ$7&gt;0,OutputOsiris!$A610&lt;&gt;"9999999"),VLOOKUP(OutputOsiris!A610,$AN$9:$AQ$1008,4,FALSE),"")</f>
        <v/>
      </c>
      <c r="M610" s="47" t="str">
        <f t="shared" si="359"/>
        <v/>
      </c>
      <c r="N610" s="47" t="str">
        <f>IF(AND($AV$7&gt;0,OutputOsiris!$A610&lt;&gt;"9999999"),VLOOKUP(OutputOsiris!A610,$AS$9:$AV$1008,4,FALSE),"")</f>
        <v/>
      </c>
      <c r="O610" s="47" t="str">
        <f t="shared" si="360"/>
        <v/>
      </c>
      <c r="P610" s="47" t="str">
        <f>IF(AND($BA$7&gt;0,OutputOsiris!$A610&lt;&gt;"9999999"),VLOOKUP(OutputOsiris!A610,$AX$9:$BA$1008,4,FALSE),"")</f>
        <v/>
      </c>
      <c r="Q610" s="47" t="str">
        <f t="shared" si="361"/>
        <v/>
      </c>
      <c r="R610" s="47" t="str">
        <f>IF(AND($BF$7&gt;0,OutputOsiris!$A610&lt;&gt;"9999999"),VLOOKUP(OutputOsiris!A610,$BC$9:$BF$1008,4,FALSE),"")</f>
        <v/>
      </c>
      <c r="S610" s="47" t="str">
        <f t="shared" si="362"/>
        <v/>
      </c>
      <c r="T610" s="47" t="str">
        <f>IF(AND($BK$7&gt;0,OutputOsiris!$A610&lt;&gt;"9999999"),VLOOKUP(OutputOsiris!A610,$BH$9:$BK$1008,4,FALSE),"")</f>
        <v/>
      </c>
      <c r="U610" s="47" t="str">
        <f t="shared" si="363"/>
        <v/>
      </c>
      <c r="V610" s="47" t="str">
        <f>IF(AND($BP$7&gt;0,OutputOsiris!$A610&lt;&gt;"9999999"),VLOOKUP(OutputOsiris!A610,$BM$9:$BP$1008,4,FALSE),"")</f>
        <v/>
      </c>
      <c r="W610" s="47" t="str">
        <f t="shared" si="364"/>
        <v/>
      </c>
      <c r="X610" s="47" t="str">
        <f>IF(AND($BU$7&gt;0,OutputOsiris!$A610&lt;&gt;"9999999"),VLOOKUP(OutputOsiris!A610,$BR$9:$BU$1008,4,FALSE),"")</f>
        <v/>
      </c>
      <c r="Y610" s="47" t="str">
        <f t="shared" si="365"/>
        <v/>
      </c>
      <c r="Z610" s="47" t="str">
        <f>IF(AND($BZ$7&gt;0,OutputOsiris!$A610&lt;&gt;"9999999"),VLOOKUP(OutputOsiris!A610,$BW$9:$BZ$1008,4,FALSE),"")</f>
        <v/>
      </c>
      <c r="AA610" s="47" t="str">
        <f t="shared" si="366"/>
        <v/>
      </c>
      <c r="AB610" s="47">
        <f t="shared" si="367"/>
        <v>0</v>
      </c>
      <c r="AC610" s="47">
        <f t="shared" si="368"/>
        <v>0</v>
      </c>
      <c r="AD610" s="47" t="str">
        <f t="shared" si="369"/>
        <v/>
      </c>
      <c r="AE610" s="48" t="str">
        <f>IF(ISBLANK(AF610),"",VLOOKUP(AD610,OutputOsiris!$A$9:$A$1008,1,FALSE))</f>
        <v/>
      </c>
      <c r="AF610" s="111"/>
      <c r="AG610" s="78"/>
      <c r="AH610" s="148" t="str">
        <f t="shared" si="343"/>
        <v/>
      </c>
      <c r="AI610" s="47" t="str">
        <f t="shared" si="370"/>
        <v/>
      </c>
      <c r="AJ610" s="48" t="str">
        <f>IF(ISBLANK(AK610),"",VLOOKUP(AI610,OutputOsiris!$A$9:$A$1008,1,FALSE))</f>
        <v/>
      </c>
      <c r="AK610" s="112"/>
      <c r="AL610" s="78"/>
      <c r="AM610" s="148" t="str">
        <f t="shared" si="344"/>
        <v/>
      </c>
      <c r="AN610" s="47" t="str">
        <f t="shared" si="371"/>
        <v/>
      </c>
      <c r="AO610" s="48" t="str">
        <f>IF(ISBLANK(AP610),"",VLOOKUP(AN610,OutputOsiris!$A$9:$A$1008,1,FALSE))</f>
        <v/>
      </c>
      <c r="AP610" s="111"/>
      <c r="AQ610" s="78"/>
      <c r="AR610" s="148" t="str">
        <f t="shared" si="345"/>
        <v/>
      </c>
      <c r="AS610" s="47" t="str">
        <f t="shared" si="372"/>
        <v/>
      </c>
      <c r="AT610" s="48" t="str">
        <f>IF(ISBLANK(AU610),"",VLOOKUP(AS610,OutputOsiris!$A$9:$A$1008,1,FALSE))</f>
        <v/>
      </c>
      <c r="AU610" s="111"/>
      <c r="AV610" s="78"/>
      <c r="AW610" s="148" t="str">
        <f t="shared" si="346"/>
        <v/>
      </c>
      <c r="AX610" s="47" t="str">
        <f t="shared" si="373"/>
        <v/>
      </c>
      <c r="AY610" s="48" t="str">
        <f>IF(ISBLANK(AZ610),"",VLOOKUP(AX610,OutputOsiris!$A$9:$A$1008,1,FALSE))</f>
        <v/>
      </c>
      <c r="AZ610" s="111"/>
      <c r="BA610" s="78"/>
      <c r="BB610" s="148" t="str">
        <f t="shared" si="347"/>
        <v/>
      </c>
      <c r="BC610" s="47" t="str">
        <f t="shared" si="374"/>
        <v/>
      </c>
      <c r="BD610" s="48" t="str">
        <f>IF(ISBLANK(BE610),"",VLOOKUP(BC610,OutputOsiris!$A$9:$A$1008,1,FALSE))</f>
        <v/>
      </c>
      <c r="BE610" s="111"/>
      <c r="BF610" s="78"/>
      <c r="BG610" s="148" t="str">
        <f t="shared" si="348"/>
        <v/>
      </c>
      <c r="BH610" s="47" t="str">
        <f t="shared" si="375"/>
        <v/>
      </c>
      <c r="BI610" s="48" t="str">
        <f>IF(ISBLANK(BJ610),"",VLOOKUP(BH610,OutputOsiris!$A$9:$A$1008,1,FALSE))</f>
        <v/>
      </c>
      <c r="BJ610" s="111"/>
      <c r="BK610" s="78"/>
      <c r="BL610" s="148" t="str">
        <f t="shared" si="349"/>
        <v/>
      </c>
      <c r="BM610" s="47" t="str">
        <f t="shared" si="376"/>
        <v/>
      </c>
      <c r="BN610" s="48" t="str">
        <f>IF(ISBLANK(BO610),"",VLOOKUP(BM610,OutputOsiris!$A$9:$A$1008,1,FALSE))</f>
        <v/>
      </c>
      <c r="BO610" s="111"/>
      <c r="BP610" s="78"/>
      <c r="BQ610" s="148" t="str">
        <f t="shared" si="350"/>
        <v/>
      </c>
      <c r="BR610" s="47" t="str">
        <f t="shared" si="377"/>
        <v/>
      </c>
      <c r="BS610" s="48" t="str">
        <f>IF(ISBLANK(BT610),"",VLOOKUP(BR610,OutputOsiris!$A$9:$A$1008,1,FALSE))</f>
        <v/>
      </c>
      <c r="BT610" s="111"/>
      <c r="BU610" s="78"/>
      <c r="BV610" s="148" t="str">
        <f t="shared" si="351"/>
        <v/>
      </c>
      <c r="BW610" s="47" t="str">
        <f t="shared" si="378"/>
        <v/>
      </c>
      <c r="BX610" s="48" t="str">
        <f>IF(ISBLANK(BY610),"",VLOOKUP(BW610,OutputOsiris!$A$9:$A$1008,1,FALSE))</f>
        <v/>
      </c>
      <c r="BY610" s="111"/>
      <c r="BZ610" s="78"/>
      <c r="CA610" s="148" t="str">
        <f t="shared" si="352"/>
        <v/>
      </c>
    </row>
    <row r="611" spans="1:79" x14ac:dyDescent="0.2">
      <c r="A611" s="47" t="str">
        <f>IF($H$1="Score",IF(OutputOsiris!A611&lt;&gt;"9999999",OutputOsiris!A611,""),"")</f>
        <v/>
      </c>
      <c r="B611" s="76" t="str">
        <f t="shared" si="353"/>
        <v/>
      </c>
      <c r="C611" s="143" t="str">
        <f t="shared" si="354"/>
        <v/>
      </c>
      <c r="D611" s="47" t="str">
        <f>IF($H$1="Cijfer",IF(OutputOsiris!A611&lt;&gt;"9999999",OutputOsiris!A611,""),"")</f>
        <v/>
      </c>
      <c r="E611" s="76" t="str">
        <f t="shared" si="355"/>
        <v/>
      </c>
      <c r="F611" s="143" t="str">
        <f t="shared" si="356"/>
        <v/>
      </c>
      <c r="G611" s="47" t="str">
        <f>IF(ISBLANK(OutputOsiris!B611),"",OutputOsiris!B611)</f>
        <v/>
      </c>
      <c r="H611" s="47">
        <f>IF(AND($AG$7&gt;0,OutputOsiris!$A611&lt;&gt;"9999999"),VLOOKUP(OutputOsiris!A611,$AD$9:$AG$1008,4,FALSE),"")</f>
        <v>0</v>
      </c>
      <c r="I611" s="47">
        <f t="shared" si="357"/>
        <v>0</v>
      </c>
      <c r="J611" s="47">
        <f>IF(AND($AL$7&gt;0,OutputOsiris!$A611&lt;&gt;"9999999"),VLOOKUP(OutputOsiris!A611,$AI$9:$AL$1008,4,FALSE),"")</f>
        <v>0</v>
      </c>
      <c r="K611" s="47">
        <f t="shared" si="358"/>
        <v>0</v>
      </c>
      <c r="L611" s="47" t="str">
        <f>IF(AND($AQ$7&gt;0,OutputOsiris!$A611&lt;&gt;"9999999"),VLOOKUP(OutputOsiris!A611,$AN$9:$AQ$1008,4,FALSE),"")</f>
        <v/>
      </c>
      <c r="M611" s="47" t="str">
        <f t="shared" si="359"/>
        <v/>
      </c>
      <c r="N611" s="47" t="str">
        <f>IF(AND($AV$7&gt;0,OutputOsiris!$A611&lt;&gt;"9999999"),VLOOKUP(OutputOsiris!A611,$AS$9:$AV$1008,4,FALSE),"")</f>
        <v/>
      </c>
      <c r="O611" s="47" t="str">
        <f t="shared" si="360"/>
        <v/>
      </c>
      <c r="P611" s="47" t="str">
        <f>IF(AND($BA$7&gt;0,OutputOsiris!$A611&lt;&gt;"9999999"),VLOOKUP(OutputOsiris!A611,$AX$9:$BA$1008,4,FALSE),"")</f>
        <v/>
      </c>
      <c r="Q611" s="47" t="str">
        <f t="shared" si="361"/>
        <v/>
      </c>
      <c r="R611" s="47" t="str">
        <f>IF(AND($BF$7&gt;0,OutputOsiris!$A611&lt;&gt;"9999999"),VLOOKUP(OutputOsiris!A611,$BC$9:$BF$1008,4,FALSE),"")</f>
        <v/>
      </c>
      <c r="S611" s="47" t="str">
        <f t="shared" si="362"/>
        <v/>
      </c>
      <c r="T611" s="47" t="str">
        <f>IF(AND($BK$7&gt;0,OutputOsiris!$A611&lt;&gt;"9999999"),VLOOKUP(OutputOsiris!A611,$BH$9:$BK$1008,4,FALSE),"")</f>
        <v/>
      </c>
      <c r="U611" s="47" t="str">
        <f t="shared" si="363"/>
        <v/>
      </c>
      <c r="V611" s="47" t="str">
        <f>IF(AND($BP$7&gt;0,OutputOsiris!$A611&lt;&gt;"9999999"),VLOOKUP(OutputOsiris!A611,$BM$9:$BP$1008,4,FALSE),"")</f>
        <v/>
      </c>
      <c r="W611" s="47" t="str">
        <f t="shared" si="364"/>
        <v/>
      </c>
      <c r="X611" s="47" t="str">
        <f>IF(AND($BU$7&gt;0,OutputOsiris!$A611&lt;&gt;"9999999"),VLOOKUP(OutputOsiris!A611,$BR$9:$BU$1008,4,FALSE),"")</f>
        <v/>
      </c>
      <c r="Y611" s="47" t="str">
        <f t="shared" si="365"/>
        <v/>
      </c>
      <c r="Z611" s="47" t="str">
        <f>IF(AND($BZ$7&gt;0,OutputOsiris!$A611&lt;&gt;"9999999"),VLOOKUP(OutputOsiris!A611,$BW$9:$BZ$1008,4,FALSE),"")</f>
        <v/>
      </c>
      <c r="AA611" s="47" t="str">
        <f t="shared" si="366"/>
        <v/>
      </c>
      <c r="AB611" s="47">
        <f t="shared" si="367"/>
        <v>0</v>
      </c>
      <c r="AC611" s="47">
        <f t="shared" si="368"/>
        <v>0</v>
      </c>
      <c r="AD611" s="47" t="str">
        <f t="shared" si="369"/>
        <v/>
      </c>
      <c r="AE611" s="48" t="str">
        <f>IF(ISBLANK(AF611),"",VLOOKUP(AD611,OutputOsiris!$A$9:$A$1008,1,FALSE))</f>
        <v/>
      </c>
      <c r="AF611" s="111"/>
      <c r="AG611" s="78"/>
      <c r="AH611" s="148" t="str">
        <f t="shared" si="343"/>
        <v/>
      </c>
      <c r="AI611" s="47" t="str">
        <f t="shared" si="370"/>
        <v/>
      </c>
      <c r="AJ611" s="48" t="str">
        <f>IF(ISBLANK(AK611),"",VLOOKUP(AI611,OutputOsiris!$A$9:$A$1008,1,FALSE))</f>
        <v/>
      </c>
      <c r="AK611" s="112"/>
      <c r="AL611" s="78"/>
      <c r="AM611" s="148" t="str">
        <f t="shared" si="344"/>
        <v/>
      </c>
      <c r="AN611" s="47" t="str">
        <f t="shared" si="371"/>
        <v/>
      </c>
      <c r="AO611" s="48" t="str">
        <f>IF(ISBLANK(AP611),"",VLOOKUP(AN611,OutputOsiris!$A$9:$A$1008,1,FALSE))</f>
        <v/>
      </c>
      <c r="AP611" s="111"/>
      <c r="AQ611" s="78"/>
      <c r="AR611" s="148" t="str">
        <f t="shared" si="345"/>
        <v/>
      </c>
      <c r="AS611" s="47" t="str">
        <f t="shared" si="372"/>
        <v/>
      </c>
      <c r="AT611" s="48" t="str">
        <f>IF(ISBLANK(AU611),"",VLOOKUP(AS611,OutputOsiris!$A$9:$A$1008,1,FALSE))</f>
        <v/>
      </c>
      <c r="AU611" s="111"/>
      <c r="AV611" s="78"/>
      <c r="AW611" s="148" t="str">
        <f t="shared" si="346"/>
        <v/>
      </c>
      <c r="AX611" s="47" t="str">
        <f t="shared" si="373"/>
        <v/>
      </c>
      <c r="AY611" s="48" t="str">
        <f>IF(ISBLANK(AZ611),"",VLOOKUP(AX611,OutputOsiris!$A$9:$A$1008,1,FALSE))</f>
        <v/>
      </c>
      <c r="AZ611" s="111"/>
      <c r="BA611" s="78"/>
      <c r="BB611" s="148" t="str">
        <f t="shared" si="347"/>
        <v/>
      </c>
      <c r="BC611" s="47" t="str">
        <f t="shared" si="374"/>
        <v/>
      </c>
      <c r="BD611" s="48" t="str">
        <f>IF(ISBLANK(BE611),"",VLOOKUP(BC611,OutputOsiris!$A$9:$A$1008,1,FALSE))</f>
        <v/>
      </c>
      <c r="BE611" s="111"/>
      <c r="BF611" s="78"/>
      <c r="BG611" s="148" t="str">
        <f t="shared" si="348"/>
        <v/>
      </c>
      <c r="BH611" s="47" t="str">
        <f t="shared" si="375"/>
        <v/>
      </c>
      <c r="BI611" s="48" t="str">
        <f>IF(ISBLANK(BJ611),"",VLOOKUP(BH611,OutputOsiris!$A$9:$A$1008,1,FALSE))</f>
        <v/>
      </c>
      <c r="BJ611" s="111"/>
      <c r="BK611" s="78"/>
      <c r="BL611" s="148" t="str">
        <f t="shared" si="349"/>
        <v/>
      </c>
      <c r="BM611" s="47" t="str">
        <f t="shared" si="376"/>
        <v/>
      </c>
      <c r="BN611" s="48" t="str">
        <f>IF(ISBLANK(BO611),"",VLOOKUP(BM611,OutputOsiris!$A$9:$A$1008,1,FALSE))</f>
        <v/>
      </c>
      <c r="BO611" s="111"/>
      <c r="BP611" s="78"/>
      <c r="BQ611" s="148" t="str">
        <f t="shared" si="350"/>
        <v/>
      </c>
      <c r="BR611" s="47" t="str">
        <f t="shared" si="377"/>
        <v/>
      </c>
      <c r="BS611" s="48" t="str">
        <f>IF(ISBLANK(BT611),"",VLOOKUP(BR611,OutputOsiris!$A$9:$A$1008,1,FALSE))</f>
        <v/>
      </c>
      <c r="BT611" s="111"/>
      <c r="BU611" s="78"/>
      <c r="BV611" s="148" t="str">
        <f t="shared" si="351"/>
        <v/>
      </c>
      <c r="BW611" s="47" t="str">
        <f t="shared" si="378"/>
        <v/>
      </c>
      <c r="BX611" s="48" t="str">
        <f>IF(ISBLANK(BY611),"",VLOOKUP(BW611,OutputOsiris!$A$9:$A$1008,1,FALSE))</f>
        <v/>
      </c>
      <c r="BY611" s="111"/>
      <c r="BZ611" s="78"/>
      <c r="CA611" s="148" t="str">
        <f t="shared" si="352"/>
        <v/>
      </c>
    </row>
    <row r="612" spans="1:79" x14ac:dyDescent="0.2">
      <c r="A612" s="47" t="str">
        <f>IF($H$1="Score",IF(OutputOsiris!A612&lt;&gt;"9999999",OutputOsiris!A612,""),"")</f>
        <v/>
      </c>
      <c r="B612" s="76" t="str">
        <f t="shared" si="353"/>
        <v/>
      </c>
      <c r="C612" s="143" t="str">
        <f t="shared" si="354"/>
        <v/>
      </c>
      <c r="D612" s="47" t="str">
        <f>IF($H$1="Cijfer",IF(OutputOsiris!A612&lt;&gt;"9999999",OutputOsiris!A612,""),"")</f>
        <v/>
      </c>
      <c r="E612" s="76" t="str">
        <f t="shared" si="355"/>
        <v/>
      </c>
      <c r="F612" s="143" t="str">
        <f t="shared" si="356"/>
        <v/>
      </c>
      <c r="G612" s="47" t="str">
        <f>IF(ISBLANK(OutputOsiris!B612),"",OutputOsiris!B612)</f>
        <v/>
      </c>
      <c r="H612" s="47">
        <f>IF(AND($AG$7&gt;0,OutputOsiris!$A612&lt;&gt;"9999999"),VLOOKUP(OutputOsiris!A612,$AD$9:$AG$1008,4,FALSE),"")</f>
        <v>0</v>
      </c>
      <c r="I612" s="47">
        <f t="shared" si="357"/>
        <v>0</v>
      </c>
      <c r="J612" s="47">
        <f>IF(AND($AL$7&gt;0,OutputOsiris!$A612&lt;&gt;"9999999"),VLOOKUP(OutputOsiris!A612,$AI$9:$AL$1008,4,FALSE),"")</f>
        <v>0</v>
      </c>
      <c r="K612" s="47">
        <f t="shared" si="358"/>
        <v>0</v>
      </c>
      <c r="L612" s="47" t="str">
        <f>IF(AND($AQ$7&gt;0,OutputOsiris!$A612&lt;&gt;"9999999"),VLOOKUP(OutputOsiris!A612,$AN$9:$AQ$1008,4,FALSE),"")</f>
        <v/>
      </c>
      <c r="M612" s="47" t="str">
        <f t="shared" si="359"/>
        <v/>
      </c>
      <c r="N612" s="47" t="str">
        <f>IF(AND($AV$7&gt;0,OutputOsiris!$A612&lt;&gt;"9999999"),VLOOKUP(OutputOsiris!A612,$AS$9:$AV$1008,4,FALSE),"")</f>
        <v/>
      </c>
      <c r="O612" s="47" t="str">
        <f t="shared" si="360"/>
        <v/>
      </c>
      <c r="P612" s="47" t="str">
        <f>IF(AND($BA$7&gt;0,OutputOsiris!$A612&lt;&gt;"9999999"),VLOOKUP(OutputOsiris!A612,$AX$9:$BA$1008,4,FALSE),"")</f>
        <v/>
      </c>
      <c r="Q612" s="47" t="str">
        <f t="shared" si="361"/>
        <v/>
      </c>
      <c r="R612" s="47" t="str">
        <f>IF(AND($BF$7&gt;0,OutputOsiris!$A612&lt;&gt;"9999999"),VLOOKUP(OutputOsiris!A612,$BC$9:$BF$1008,4,FALSE),"")</f>
        <v/>
      </c>
      <c r="S612" s="47" t="str">
        <f t="shared" si="362"/>
        <v/>
      </c>
      <c r="T612" s="47" t="str">
        <f>IF(AND($BK$7&gt;0,OutputOsiris!$A612&lt;&gt;"9999999"),VLOOKUP(OutputOsiris!A612,$BH$9:$BK$1008,4,FALSE),"")</f>
        <v/>
      </c>
      <c r="U612" s="47" t="str">
        <f t="shared" si="363"/>
        <v/>
      </c>
      <c r="V612" s="47" t="str">
        <f>IF(AND($BP$7&gt;0,OutputOsiris!$A612&lt;&gt;"9999999"),VLOOKUP(OutputOsiris!A612,$BM$9:$BP$1008,4,FALSE),"")</f>
        <v/>
      </c>
      <c r="W612" s="47" t="str">
        <f t="shared" si="364"/>
        <v/>
      </c>
      <c r="X612" s="47" t="str">
        <f>IF(AND($BU$7&gt;0,OutputOsiris!$A612&lt;&gt;"9999999"),VLOOKUP(OutputOsiris!A612,$BR$9:$BU$1008,4,FALSE),"")</f>
        <v/>
      </c>
      <c r="Y612" s="47" t="str">
        <f t="shared" si="365"/>
        <v/>
      </c>
      <c r="Z612" s="47" t="str">
        <f>IF(AND($BZ$7&gt;0,OutputOsiris!$A612&lt;&gt;"9999999"),VLOOKUP(OutputOsiris!A612,$BW$9:$BZ$1008,4,FALSE),"")</f>
        <v/>
      </c>
      <c r="AA612" s="47" t="str">
        <f t="shared" si="366"/>
        <v/>
      </c>
      <c r="AB612" s="47">
        <f t="shared" si="367"/>
        <v>0</v>
      </c>
      <c r="AC612" s="47">
        <f t="shared" si="368"/>
        <v>0</v>
      </c>
      <c r="AD612" s="47" t="str">
        <f t="shared" si="369"/>
        <v/>
      </c>
      <c r="AE612" s="48" t="str">
        <f>IF(ISBLANK(AF612),"",VLOOKUP(AD612,OutputOsiris!$A$9:$A$1008,1,FALSE))</f>
        <v/>
      </c>
      <c r="AF612" s="111"/>
      <c r="AG612" s="78"/>
      <c r="AH612" s="148" t="str">
        <f t="shared" si="343"/>
        <v/>
      </c>
      <c r="AI612" s="47" t="str">
        <f t="shared" si="370"/>
        <v/>
      </c>
      <c r="AJ612" s="48" t="str">
        <f>IF(ISBLANK(AK612),"",VLOOKUP(AI612,OutputOsiris!$A$9:$A$1008,1,FALSE))</f>
        <v/>
      </c>
      <c r="AK612" s="112"/>
      <c r="AL612" s="78"/>
      <c r="AM612" s="148" t="str">
        <f t="shared" si="344"/>
        <v/>
      </c>
      <c r="AN612" s="47" t="str">
        <f t="shared" si="371"/>
        <v/>
      </c>
      <c r="AO612" s="48" t="str">
        <f>IF(ISBLANK(AP612),"",VLOOKUP(AN612,OutputOsiris!$A$9:$A$1008,1,FALSE))</f>
        <v/>
      </c>
      <c r="AP612" s="111"/>
      <c r="AQ612" s="78"/>
      <c r="AR612" s="148" t="str">
        <f t="shared" si="345"/>
        <v/>
      </c>
      <c r="AS612" s="47" t="str">
        <f t="shared" si="372"/>
        <v/>
      </c>
      <c r="AT612" s="48" t="str">
        <f>IF(ISBLANK(AU612),"",VLOOKUP(AS612,OutputOsiris!$A$9:$A$1008,1,FALSE))</f>
        <v/>
      </c>
      <c r="AU612" s="111"/>
      <c r="AV612" s="78"/>
      <c r="AW612" s="148" t="str">
        <f t="shared" si="346"/>
        <v/>
      </c>
      <c r="AX612" s="47" t="str">
        <f t="shared" si="373"/>
        <v/>
      </c>
      <c r="AY612" s="48" t="str">
        <f>IF(ISBLANK(AZ612),"",VLOOKUP(AX612,OutputOsiris!$A$9:$A$1008,1,FALSE))</f>
        <v/>
      </c>
      <c r="AZ612" s="111"/>
      <c r="BA612" s="78"/>
      <c r="BB612" s="148" t="str">
        <f t="shared" si="347"/>
        <v/>
      </c>
      <c r="BC612" s="47" t="str">
        <f t="shared" si="374"/>
        <v/>
      </c>
      <c r="BD612" s="48" t="str">
        <f>IF(ISBLANK(BE612),"",VLOOKUP(BC612,OutputOsiris!$A$9:$A$1008,1,FALSE))</f>
        <v/>
      </c>
      <c r="BE612" s="111"/>
      <c r="BF612" s="78"/>
      <c r="BG612" s="148" t="str">
        <f t="shared" si="348"/>
        <v/>
      </c>
      <c r="BH612" s="47" t="str">
        <f t="shared" si="375"/>
        <v/>
      </c>
      <c r="BI612" s="48" t="str">
        <f>IF(ISBLANK(BJ612),"",VLOOKUP(BH612,OutputOsiris!$A$9:$A$1008,1,FALSE))</f>
        <v/>
      </c>
      <c r="BJ612" s="111"/>
      <c r="BK612" s="78"/>
      <c r="BL612" s="148" t="str">
        <f t="shared" si="349"/>
        <v/>
      </c>
      <c r="BM612" s="47" t="str">
        <f t="shared" si="376"/>
        <v/>
      </c>
      <c r="BN612" s="48" t="str">
        <f>IF(ISBLANK(BO612),"",VLOOKUP(BM612,OutputOsiris!$A$9:$A$1008,1,FALSE))</f>
        <v/>
      </c>
      <c r="BO612" s="111"/>
      <c r="BP612" s="78"/>
      <c r="BQ612" s="148" t="str">
        <f t="shared" si="350"/>
        <v/>
      </c>
      <c r="BR612" s="47" t="str">
        <f t="shared" si="377"/>
        <v/>
      </c>
      <c r="BS612" s="48" t="str">
        <f>IF(ISBLANK(BT612),"",VLOOKUP(BR612,OutputOsiris!$A$9:$A$1008,1,FALSE))</f>
        <v/>
      </c>
      <c r="BT612" s="111"/>
      <c r="BU612" s="78"/>
      <c r="BV612" s="148" t="str">
        <f t="shared" si="351"/>
        <v/>
      </c>
      <c r="BW612" s="47" t="str">
        <f t="shared" si="378"/>
        <v/>
      </c>
      <c r="BX612" s="48" t="str">
        <f>IF(ISBLANK(BY612),"",VLOOKUP(BW612,OutputOsiris!$A$9:$A$1008,1,FALSE))</f>
        <v/>
      </c>
      <c r="BY612" s="111"/>
      <c r="BZ612" s="78"/>
      <c r="CA612" s="148" t="str">
        <f t="shared" si="352"/>
        <v/>
      </c>
    </row>
    <row r="613" spans="1:79" x14ac:dyDescent="0.2">
      <c r="A613" s="47" t="str">
        <f>IF($H$1="Score",IF(OutputOsiris!A613&lt;&gt;"9999999",OutputOsiris!A613,""),"")</f>
        <v/>
      </c>
      <c r="B613" s="76" t="str">
        <f t="shared" si="353"/>
        <v/>
      </c>
      <c r="C613" s="143" t="str">
        <f t="shared" si="354"/>
        <v/>
      </c>
      <c r="D613" s="47" t="str">
        <f>IF($H$1="Cijfer",IF(OutputOsiris!A613&lt;&gt;"9999999",OutputOsiris!A613,""),"")</f>
        <v/>
      </c>
      <c r="E613" s="76" t="str">
        <f t="shared" si="355"/>
        <v/>
      </c>
      <c r="F613" s="143" t="str">
        <f t="shared" si="356"/>
        <v/>
      </c>
      <c r="G613" s="47" t="str">
        <f>IF(ISBLANK(OutputOsiris!B613),"",OutputOsiris!B613)</f>
        <v/>
      </c>
      <c r="H613" s="47">
        <f>IF(AND($AG$7&gt;0,OutputOsiris!$A613&lt;&gt;"9999999"),VLOOKUP(OutputOsiris!A613,$AD$9:$AG$1008,4,FALSE),"")</f>
        <v>0</v>
      </c>
      <c r="I613" s="47">
        <f t="shared" si="357"/>
        <v>0</v>
      </c>
      <c r="J613" s="47">
        <f>IF(AND($AL$7&gt;0,OutputOsiris!$A613&lt;&gt;"9999999"),VLOOKUP(OutputOsiris!A613,$AI$9:$AL$1008,4,FALSE),"")</f>
        <v>0</v>
      </c>
      <c r="K613" s="47">
        <f t="shared" si="358"/>
        <v>0</v>
      </c>
      <c r="L613" s="47" t="str">
        <f>IF(AND($AQ$7&gt;0,OutputOsiris!$A613&lt;&gt;"9999999"),VLOOKUP(OutputOsiris!A613,$AN$9:$AQ$1008,4,FALSE),"")</f>
        <v/>
      </c>
      <c r="M613" s="47" t="str">
        <f t="shared" si="359"/>
        <v/>
      </c>
      <c r="N613" s="47" t="str">
        <f>IF(AND($AV$7&gt;0,OutputOsiris!$A613&lt;&gt;"9999999"),VLOOKUP(OutputOsiris!A613,$AS$9:$AV$1008,4,FALSE),"")</f>
        <v/>
      </c>
      <c r="O613" s="47" t="str">
        <f t="shared" si="360"/>
        <v/>
      </c>
      <c r="P613" s="47" t="str">
        <f>IF(AND($BA$7&gt;0,OutputOsiris!$A613&lt;&gt;"9999999"),VLOOKUP(OutputOsiris!A613,$AX$9:$BA$1008,4,FALSE),"")</f>
        <v/>
      </c>
      <c r="Q613" s="47" t="str">
        <f t="shared" si="361"/>
        <v/>
      </c>
      <c r="R613" s="47" t="str">
        <f>IF(AND($BF$7&gt;0,OutputOsiris!$A613&lt;&gt;"9999999"),VLOOKUP(OutputOsiris!A613,$BC$9:$BF$1008,4,FALSE),"")</f>
        <v/>
      </c>
      <c r="S613" s="47" t="str">
        <f t="shared" si="362"/>
        <v/>
      </c>
      <c r="T613" s="47" t="str">
        <f>IF(AND($BK$7&gt;0,OutputOsiris!$A613&lt;&gt;"9999999"),VLOOKUP(OutputOsiris!A613,$BH$9:$BK$1008,4,FALSE),"")</f>
        <v/>
      </c>
      <c r="U613" s="47" t="str">
        <f t="shared" si="363"/>
        <v/>
      </c>
      <c r="V613" s="47" t="str">
        <f>IF(AND($BP$7&gt;0,OutputOsiris!$A613&lt;&gt;"9999999"),VLOOKUP(OutputOsiris!A613,$BM$9:$BP$1008,4,FALSE),"")</f>
        <v/>
      </c>
      <c r="W613" s="47" t="str">
        <f t="shared" si="364"/>
        <v/>
      </c>
      <c r="X613" s="47" t="str">
        <f>IF(AND($BU$7&gt;0,OutputOsiris!$A613&lt;&gt;"9999999"),VLOOKUP(OutputOsiris!A613,$BR$9:$BU$1008,4,FALSE),"")</f>
        <v/>
      </c>
      <c r="Y613" s="47" t="str">
        <f t="shared" si="365"/>
        <v/>
      </c>
      <c r="Z613" s="47" t="str">
        <f>IF(AND($BZ$7&gt;0,OutputOsiris!$A613&lt;&gt;"9999999"),VLOOKUP(OutputOsiris!A613,$BW$9:$BZ$1008,4,FALSE),"")</f>
        <v/>
      </c>
      <c r="AA613" s="47" t="str">
        <f t="shared" si="366"/>
        <v/>
      </c>
      <c r="AB613" s="47">
        <f t="shared" si="367"/>
        <v>0</v>
      </c>
      <c r="AC613" s="47">
        <f t="shared" si="368"/>
        <v>0</v>
      </c>
      <c r="AD613" s="47" t="str">
        <f t="shared" si="369"/>
        <v/>
      </c>
      <c r="AE613" s="48" t="str">
        <f>IF(ISBLANK(AF613),"",VLOOKUP(AD613,OutputOsiris!$A$9:$A$1008,1,FALSE))</f>
        <v/>
      </c>
      <c r="AF613" s="111"/>
      <c r="AG613" s="78"/>
      <c r="AH613" s="148" t="str">
        <f t="shared" si="343"/>
        <v/>
      </c>
      <c r="AI613" s="47" t="str">
        <f t="shared" si="370"/>
        <v/>
      </c>
      <c r="AJ613" s="48" t="str">
        <f>IF(ISBLANK(AK613),"",VLOOKUP(AI613,OutputOsiris!$A$9:$A$1008,1,FALSE))</f>
        <v/>
      </c>
      <c r="AK613" s="112"/>
      <c r="AL613" s="78"/>
      <c r="AM613" s="148" t="str">
        <f t="shared" si="344"/>
        <v/>
      </c>
      <c r="AN613" s="47" t="str">
        <f t="shared" si="371"/>
        <v/>
      </c>
      <c r="AO613" s="48" t="str">
        <f>IF(ISBLANK(AP613),"",VLOOKUP(AN613,OutputOsiris!$A$9:$A$1008,1,FALSE))</f>
        <v/>
      </c>
      <c r="AP613" s="111"/>
      <c r="AQ613" s="78"/>
      <c r="AR613" s="148" t="str">
        <f t="shared" si="345"/>
        <v/>
      </c>
      <c r="AS613" s="47" t="str">
        <f t="shared" si="372"/>
        <v/>
      </c>
      <c r="AT613" s="48" t="str">
        <f>IF(ISBLANK(AU613),"",VLOOKUP(AS613,OutputOsiris!$A$9:$A$1008,1,FALSE))</f>
        <v/>
      </c>
      <c r="AU613" s="111"/>
      <c r="AV613" s="78"/>
      <c r="AW613" s="148" t="str">
        <f t="shared" si="346"/>
        <v/>
      </c>
      <c r="AX613" s="47" t="str">
        <f t="shared" si="373"/>
        <v/>
      </c>
      <c r="AY613" s="48" t="str">
        <f>IF(ISBLANK(AZ613),"",VLOOKUP(AX613,OutputOsiris!$A$9:$A$1008,1,FALSE))</f>
        <v/>
      </c>
      <c r="AZ613" s="111"/>
      <c r="BA613" s="78"/>
      <c r="BB613" s="148" t="str">
        <f t="shared" si="347"/>
        <v/>
      </c>
      <c r="BC613" s="47" t="str">
        <f t="shared" si="374"/>
        <v/>
      </c>
      <c r="BD613" s="48" t="str">
        <f>IF(ISBLANK(BE613),"",VLOOKUP(BC613,OutputOsiris!$A$9:$A$1008,1,FALSE))</f>
        <v/>
      </c>
      <c r="BE613" s="111"/>
      <c r="BF613" s="78"/>
      <c r="BG613" s="148" t="str">
        <f t="shared" si="348"/>
        <v/>
      </c>
      <c r="BH613" s="47" t="str">
        <f t="shared" si="375"/>
        <v/>
      </c>
      <c r="BI613" s="48" t="str">
        <f>IF(ISBLANK(BJ613),"",VLOOKUP(BH613,OutputOsiris!$A$9:$A$1008,1,FALSE))</f>
        <v/>
      </c>
      <c r="BJ613" s="111"/>
      <c r="BK613" s="78"/>
      <c r="BL613" s="148" t="str">
        <f t="shared" si="349"/>
        <v/>
      </c>
      <c r="BM613" s="47" t="str">
        <f t="shared" si="376"/>
        <v/>
      </c>
      <c r="BN613" s="48" t="str">
        <f>IF(ISBLANK(BO613),"",VLOOKUP(BM613,OutputOsiris!$A$9:$A$1008,1,FALSE))</f>
        <v/>
      </c>
      <c r="BO613" s="111"/>
      <c r="BP613" s="78"/>
      <c r="BQ613" s="148" t="str">
        <f t="shared" si="350"/>
        <v/>
      </c>
      <c r="BR613" s="47" t="str">
        <f t="shared" si="377"/>
        <v/>
      </c>
      <c r="BS613" s="48" t="str">
        <f>IF(ISBLANK(BT613),"",VLOOKUP(BR613,OutputOsiris!$A$9:$A$1008,1,FALSE))</f>
        <v/>
      </c>
      <c r="BT613" s="111"/>
      <c r="BU613" s="78"/>
      <c r="BV613" s="148" t="str">
        <f t="shared" si="351"/>
        <v/>
      </c>
      <c r="BW613" s="47" t="str">
        <f t="shared" si="378"/>
        <v/>
      </c>
      <c r="BX613" s="48" t="str">
        <f>IF(ISBLANK(BY613),"",VLOOKUP(BW613,OutputOsiris!$A$9:$A$1008,1,FALSE))</f>
        <v/>
      </c>
      <c r="BY613" s="111"/>
      <c r="BZ613" s="78"/>
      <c r="CA613" s="148" t="str">
        <f t="shared" si="352"/>
        <v/>
      </c>
    </row>
    <row r="614" spans="1:79" x14ac:dyDescent="0.2">
      <c r="A614" s="47" t="str">
        <f>IF($H$1="Score",IF(OutputOsiris!A614&lt;&gt;"9999999",OutputOsiris!A614,""),"")</f>
        <v/>
      </c>
      <c r="B614" s="76" t="str">
        <f t="shared" si="353"/>
        <v/>
      </c>
      <c r="C614" s="143" t="str">
        <f t="shared" si="354"/>
        <v/>
      </c>
      <c r="D614" s="47" t="str">
        <f>IF($H$1="Cijfer",IF(OutputOsiris!A614&lt;&gt;"9999999",OutputOsiris!A614,""),"")</f>
        <v/>
      </c>
      <c r="E614" s="76" t="str">
        <f t="shared" si="355"/>
        <v/>
      </c>
      <c r="F614" s="143" t="str">
        <f t="shared" si="356"/>
        <v/>
      </c>
      <c r="G614" s="47" t="str">
        <f>IF(ISBLANK(OutputOsiris!B614),"",OutputOsiris!B614)</f>
        <v/>
      </c>
      <c r="H614" s="47">
        <f>IF(AND($AG$7&gt;0,OutputOsiris!$A614&lt;&gt;"9999999"),VLOOKUP(OutputOsiris!A614,$AD$9:$AG$1008,4,FALSE),"")</f>
        <v>0</v>
      </c>
      <c r="I614" s="47">
        <f t="shared" si="357"/>
        <v>0</v>
      </c>
      <c r="J614" s="47">
        <f>IF(AND($AL$7&gt;0,OutputOsiris!$A614&lt;&gt;"9999999"),VLOOKUP(OutputOsiris!A614,$AI$9:$AL$1008,4,FALSE),"")</f>
        <v>0</v>
      </c>
      <c r="K614" s="47">
        <f t="shared" si="358"/>
        <v>0</v>
      </c>
      <c r="L614" s="47" t="str">
        <f>IF(AND($AQ$7&gt;0,OutputOsiris!$A614&lt;&gt;"9999999"),VLOOKUP(OutputOsiris!A614,$AN$9:$AQ$1008,4,FALSE),"")</f>
        <v/>
      </c>
      <c r="M614" s="47" t="str">
        <f t="shared" si="359"/>
        <v/>
      </c>
      <c r="N614" s="47" t="str">
        <f>IF(AND($AV$7&gt;0,OutputOsiris!$A614&lt;&gt;"9999999"),VLOOKUP(OutputOsiris!A614,$AS$9:$AV$1008,4,FALSE),"")</f>
        <v/>
      </c>
      <c r="O614" s="47" t="str">
        <f t="shared" si="360"/>
        <v/>
      </c>
      <c r="P614" s="47" t="str">
        <f>IF(AND($BA$7&gt;0,OutputOsiris!$A614&lt;&gt;"9999999"),VLOOKUP(OutputOsiris!A614,$AX$9:$BA$1008,4,FALSE),"")</f>
        <v/>
      </c>
      <c r="Q614" s="47" t="str">
        <f t="shared" si="361"/>
        <v/>
      </c>
      <c r="R614" s="47" t="str">
        <f>IF(AND($BF$7&gt;0,OutputOsiris!$A614&lt;&gt;"9999999"),VLOOKUP(OutputOsiris!A614,$BC$9:$BF$1008,4,FALSE),"")</f>
        <v/>
      </c>
      <c r="S614" s="47" t="str">
        <f t="shared" si="362"/>
        <v/>
      </c>
      <c r="T614" s="47" t="str">
        <f>IF(AND($BK$7&gt;0,OutputOsiris!$A614&lt;&gt;"9999999"),VLOOKUP(OutputOsiris!A614,$BH$9:$BK$1008,4,FALSE),"")</f>
        <v/>
      </c>
      <c r="U614" s="47" t="str">
        <f t="shared" si="363"/>
        <v/>
      </c>
      <c r="V614" s="47" t="str">
        <f>IF(AND($BP$7&gt;0,OutputOsiris!$A614&lt;&gt;"9999999"),VLOOKUP(OutputOsiris!A614,$BM$9:$BP$1008,4,FALSE),"")</f>
        <v/>
      </c>
      <c r="W614" s="47" t="str">
        <f t="shared" si="364"/>
        <v/>
      </c>
      <c r="X614" s="47" t="str">
        <f>IF(AND($BU$7&gt;0,OutputOsiris!$A614&lt;&gt;"9999999"),VLOOKUP(OutputOsiris!A614,$BR$9:$BU$1008,4,FALSE),"")</f>
        <v/>
      </c>
      <c r="Y614" s="47" t="str">
        <f t="shared" si="365"/>
        <v/>
      </c>
      <c r="Z614" s="47" t="str">
        <f>IF(AND($BZ$7&gt;0,OutputOsiris!$A614&lt;&gt;"9999999"),VLOOKUP(OutputOsiris!A614,$BW$9:$BZ$1008,4,FALSE),"")</f>
        <v/>
      </c>
      <c r="AA614" s="47" t="str">
        <f t="shared" si="366"/>
        <v/>
      </c>
      <c r="AB614" s="47">
        <f t="shared" si="367"/>
        <v>0</v>
      </c>
      <c r="AC614" s="47">
        <f t="shared" si="368"/>
        <v>0</v>
      </c>
      <c r="AD614" s="47" t="str">
        <f t="shared" si="369"/>
        <v/>
      </c>
      <c r="AE614" s="48" t="str">
        <f>IF(ISBLANK(AF614),"",VLOOKUP(AD614,OutputOsiris!$A$9:$A$1008,1,FALSE))</f>
        <v/>
      </c>
      <c r="AF614" s="111"/>
      <c r="AG614" s="78"/>
      <c r="AH614" s="148" t="str">
        <f t="shared" si="343"/>
        <v/>
      </c>
      <c r="AI614" s="47" t="str">
        <f t="shared" si="370"/>
        <v/>
      </c>
      <c r="AJ614" s="48" t="str">
        <f>IF(ISBLANK(AK614),"",VLOOKUP(AI614,OutputOsiris!$A$9:$A$1008,1,FALSE))</f>
        <v/>
      </c>
      <c r="AK614" s="112"/>
      <c r="AL614" s="78"/>
      <c r="AM614" s="148" t="str">
        <f t="shared" si="344"/>
        <v/>
      </c>
      <c r="AN614" s="47" t="str">
        <f t="shared" si="371"/>
        <v/>
      </c>
      <c r="AO614" s="48" t="str">
        <f>IF(ISBLANK(AP614),"",VLOOKUP(AN614,OutputOsiris!$A$9:$A$1008,1,FALSE))</f>
        <v/>
      </c>
      <c r="AP614" s="111"/>
      <c r="AQ614" s="78"/>
      <c r="AR614" s="148" t="str">
        <f t="shared" si="345"/>
        <v/>
      </c>
      <c r="AS614" s="47" t="str">
        <f t="shared" si="372"/>
        <v/>
      </c>
      <c r="AT614" s="48" t="str">
        <f>IF(ISBLANK(AU614),"",VLOOKUP(AS614,OutputOsiris!$A$9:$A$1008,1,FALSE))</f>
        <v/>
      </c>
      <c r="AU614" s="111"/>
      <c r="AV614" s="78"/>
      <c r="AW614" s="148" t="str">
        <f t="shared" si="346"/>
        <v/>
      </c>
      <c r="AX614" s="47" t="str">
        <f t="shared" si="373"/>
        <v/>
      </c>
      <c r="AY614" s="48" t="str">
        <f>IF(ISBLANK(AZ614),"",VLOOKUP(AX614,OutputOsiris!$A$9:$A$1008,1,FALSE))</f>
        <v/>
      </c>
      <c r="AZ614" s="111"/>
      <c r="BA614" s="78"/>
      <c r="BB614" s="148" t="str">
        <f t="shared" si="347"/>
        <v/>
      </c>
      <c r="BC614" s="47" t="str">
        <f t="shared" si="374"/>
        <v/>
      </c>
      <c r="BD614" s="48" t="str">
        <f>IF(ISBLANK(BE614),"",VLOOKUP(BC614,OutputOsiris!$A$9:$A$1008,1,FALSE))</f>
        <v/>
      </c>
      <c r="BE614" s="111"/>
      <c r="BF614" s="78"/>
      <c r="BG614" s="148" t="str">
        <f t="shared" si="348"/>
        <v/>
      </c>
      <c r="BH614" s="47" t="str">
        <f t="shared" si="375"/>
        <v/>
      </c>
      <c r="BI614" s="48" t="str">
        <f>IF(ISBLANK(BJ614),"",VLOOKUP(BH614,OutputOsiris!$A$9:$A$1008,1,FALSE))</f>
        <v/>
      </c>
      <c r="BJ614" s="111"/>
      <c r="BK614" s="78"/>
      <c r="BL614" s="148" t="str">
        <f t="shared" si="349"/>
        <v/>
      </c>
      <c r="BM614" s="47" t="str">
        <f t="shared" si="376"/>
        <v/>
      </c>
      <c r="BN614" s="48" t="str">
        <f>IF(ISBLANK(BO614),"",VLOOKUP(BM614,OutputOsiris!$A$9:$A$1008,1,FALSE))</f>
        <v/>
      </c>
      <c r="BO614" s="111"/>
      <c r="BP614" s="78"/>
      <c r="BQ614" s="148" t="str">
        <f t="shared" si="350"/>
        <v/>
      </c>
      <c r="BR614" s="47" t="str">
        <f t="shared" si="377"/>
        <v/>
      </c>
      <c r="BS614" s="48" t="str">
        <f>IF(ISBLANK(BT614),"",VLOOKUP(BR614,OutputOsiris!$A$9:$A$1008,1,FALSE))</f>
        <v/>
      </c>
      <c r="BT614" s="111"/>
      <c r="BU614" s="78"/>
      <c r="BV614" s="148" t="str">
        <f t="shared" si="351"/>
        <v/>
      </c>
      <c r="BW614" s="47" t="str">
        <f t="shared" si="378"/>
        <v/>
      </c>
      <c r="BX614" s="48" t="str">
        <f>IF(ISBLANK(BY614),"",VLOOKUP(BW614,OutputOsiris!$A$9:$A$1008,1,FALSE))</f>
        <v/>
      </c>
      <c r="BY614" s="111"/>
      <c r="BZ614" s="78"/>
      <c r="CA614" s="148" t="str">
        <f t="shared" si="352"/>
        <v/>
      </c>
    </row>
    <row r="615" spans="1:79" x14ac:dyDescent="0.2">
      <c r="A615" s="47" t="str">
        <f>IF($H$1="Score",IF(OutputOsiris!A615&lt;&gt;"9999999",OutputOsiris!A615,""),"")</f>
        <v/>
      </c>
      <c r="B615" s="76" t="str">
        <f t="shared" si="353"/>
        <v/>
      </c>
      <c r="C615" s="143" t="str">
        <f t="shared" si="354"/>
        <v/>
      </c>
      <c r="D615" s="47" t="str">
        <f>IF($H$1="Cijfer",IF(OutputOsiris!A615&lt;&gt;"9999999",OutputOsiris!A615,""),"")</f>
        <v/>
      </c>
      <c r="E615" s="76" t="str">
        <f t="shared" si="355"/>
        <v/>
      </c>
      <c r="F615" s="143" t="str">
        <f t="shared" si="356"/>
        <v/>
      </c>
      <c r="G615" s="47" t="str">
        <f>IF(ISBLANK(OutputOsiris!B615),"",OutputOsiris!B615)</f>
        <v/>
      </c>
      <c r="H615" s="47">
        <f>IF(AND($AG$7&gt;0,OutputOsiris!$A615&lt;&gt;"9999999"),VLOOKUP(OutputOsiris!A615,$AD$9:$AG$1008,4,FALSE),"")</f>
        <v>0</v>
      </c>
      <c r="I615" s="47">
        <f t="shared" si="357"/>
        <v>0</v>
      </c>
      <c r="J615" s="47">
        <f>IF(AND($AL$7&gt;0,OutputOsiris!$A615&lt;&gt;"9999999"),VLOOKUP(OutputOsiris!A615,$AI$9:$AL$1008,4,FALSE),"")</f>
        <v>0</v>
      </c>
      <c r="K615" s="47">
        <f t="shared" si="358"/>
        <v>0</v>
      </c>
      <c r="L615" s="47" t="str">
        <f>IF(AND($AQ$7&gt;0,OutputOsiris!$A615&lt;&gt;"9999999"),VLOOKUP(OutputOsiris!A615,$AN$9:$AQ$1008,4,FALSE),"")</f>
        <v/>
      </c>
      <c r="M615" s="47" t="str">
        <f t="shared" si="359"/>
        <v/>
      </c>
      <c r="N615" s="47" t="str">
        <f>IF(AND($AV$7&gt;0,OutputOsiris!$A615&lt;&gt;"9999999"),VLOOKUP(OutputOsiris!A615,$AS$9:$AV$1008,4,FALSE),"")</f>
        <v/>
      </c>
      <c r="O615" s="47" t="str">
        <f t="shared" si="360"/>
        <v/>
      </c>
      <c r="P615" s="47" t="str">
        <f>IF(AND($BA$7&gt;0,OutputOsiris!$A615&lt;&gt;"9999999"),VLOOKUP(OutputOsiris!A615,$AX$9:$BA$1008,4,FALSE),"")</f>
        <v/>
      </c>
      <c r="Q615" s="47" t="str">
        <f t="shared" si="361"/>
        <v/>
      </c>
      <c r="R615" s="47" t="str">
        <f>IF(AND($BF$7&gt;0,OutputOsiris!$A615&lt;&gt;"9999999"),VLOOKUP(OutputOsiris!A615,$BC$9:$BF$1008,4,FALSE),"")</f>
        <v/>
      </c>
      <c r="S615" s="47" t="str">
        <f t="shared" si="362"/>
        <v/>
      </c>
      <c r="T615" s="47" t="str">
        <f>IF(AND($BK$7&gt;0,OutputOsiris!$A615&lt;&gt;"9999999"),VLOOKUP(OutputOsiris!A615,$BH$9:$BK$1008,4,FALSE),"")</f>
        <v/>
      </c>
      <c r="U615" s="47" t="str">
        <f t="shared" si="363"/>
        <v/>
      </c>
      <c r="V615" s="47" t="str">
        <f>IF(AND($BP$7&gt;0,OutputOsiris!$A615&lt;&gt;"9999999"),VLOOKUP(OutputOsiris!A615,$BM$9:$BP$1008,4,FALSE),"")</f>
        <v/>
      </c>
      <c r="W615" s="47" t="str">
        <f t="shared" si="364"/>
        <v/>
      </c>
      <c r="X615" s="47" t="str">
        <f>IF(AND($BU$7&gt;0,OutputOsiris!$A615&lt;&gt;"9999999"),VLOOKUP(OutputOsiris!A615,$BR$9:$BU$1008,4,FALSE),"")</f>
        <v/>
      </c>
      <c r="Y615" s="47" t="str">
        <f t="shared" si="365"/>
        <v/>
      </c>
      <c r="Z615" s="47" t="str">
        <f>IF(AND($BZ$7&gt;0,OutputOsiris!$A615&lt;&gt;"9999999"),VLOOKUP(OutputOsiris!A615,$BW$9:$BZ$1008,4,FALSE),"")</f>
        <v/>
      </c>
      <c r="AA615" s="47" t="str">
        <f t="shared" si="366"/>
        <v/>
      </c>
      <c r="AB615" s="47">
        <f t="shared" si="367"/>
        <v>0</v>
      </c>
      <c r="AC615" s="47">
        <f t="shared" si="368"/>
        <v>0</v>
      </c>
      <c r="AD615" s="47" t="str">
        <f t="shared" si="369"/>
        <v/>
      </c>
      <c r="AE615" s="48" t="str">
        <f>IF(ISBLANK(AF615),"",VLOOKUP(AD615,OutputOsiris!$A$9:$A$1008,1,FALSE))</f>
        <v/>
      </c>
      <c r="AF615" s="111"/>
      <c r="AG615" s="78"/>
      <c r="AH615" s="148" t="str">
        <f t="shared" si="343"/>
        <v/>
      </c>
      <c r="AI615" s="47" t="str">
        <f t="shared" si="370"/>
        <v/>
      </c>
      <c r="AJ615" s="48" t="str">
        <f>IF(ISBLANK(AK615),"",VLOOKUP(AI615,OutputOsiris!$A$9:$A$1008,1,FALSE))</f>
        <v/>
      </c>
      <c r="AK615" s="112"/>
      <c r="AL615" s="78"/>
      <c r="AM615" s="148" t="str">
        <f t="shared" si="344"/>
        <v/>
      </c>
      <c r="AN615" s="47" t="str">
        <f t="shared" si="371"/>
        <v/>
      </c>
      <c r="AO615" s="48" t="str">
        <f>IF(ISBLANK(AP615),"",VLOOKUP(AN615,OutputOsiris!$A$9:$A$1008,1,FALSE))</f>
        <v/>
      </c>
      <c r="AP615" s="111"/>
      <c r="AQ615" s="78"/>
      <c r="AR615" s="148" t="str">
        <f t="shared" si="345"/>
        <v/>
      </c>
      <c r="AS615" s="47" t="str">
        <f t="shared" si="372"/>
        <v/>
      </c>
      <c r="AT615" s="48" t="str">
        <f>IF(ISBLANK(AU615),"",VLOOKUP(AS615,OutputOsiris!$A$9:$A$1008,1,FALSE))</f>
        <v/>
      </c>
      <c r="AU615" s="111"/>
      <c r="AV615" s="78"/>
      <c r="AW615" s="148" t="str">
        <f t="shared" si="346"/>
        <v/>
      </c>
      <c r="AX615" s="47" t="str">
        <f t="shared" si="373"/>
        <v/>
      </c>
      <c r="AY615" s="48" t="str">
        <f>IF(ISBLANK(AZ615),"",VLOOKUP(AX615,OutputOsiris!$A$9:$A$1008,1,FALSE))</f>
        <v/>
      </c>
      <c r="AZ615" s="111"/>
      <c r="BA615" s="78"/>
      <c r="BB615" s="148" t="str">
        <f t="shared" si="347"/>
        <v/>
      </c>
      <c r="BC615" s="47" t="str">
        <f t="shared" si="374"/>
        <v/>
      </c>
      <c r="BD615" s="48" t="str">
        <f>IF(ISBLANK(BE615),"",VLOOKUP(BC615,OutputOsiris!$A$9:$A$1008,1,FALSE))</f>
        <v/>
      </c>
      <c r="BE615" s="111"/>
      <c r="BF615" s="78"/>
      <c r="BG615" s="148" t="str">
        <f t="shared" si="348"/>
        <v/>
      </c>
      <c r="BH615" s="47" t="str">
        <f t="shared" si="375"/>
        <v/>
      </c>
      <c r="BI615" s="48" t="str">
        <f>IF(ISBLANK(BJ615),"",VLOOKUP(BH615,OutputOsiris!$A$9:$A$1008,1,FALSE))</f>
        <v/>
      </c>
      <c r="BJ615" s="111"/>
      <c r="BK615" s="78"/>
      <c r="BL615" s="148" t="str">
        <f t="shared" si="349"/>
        <v/>
      </c>
      <c r="BM615" s="47" t="str">
        <f t="shared" si="376"/>
        <v/>
      </c>
      <c r="BN615" s="48" t="str">
        <f>IF(ISBLANK(BO615),"",VLOOKUP(BM615,OutputOsiris!$A$9:$A$1008,1,FALSE))</f>
        <v/>
      </c>
      <c r="BO615" s="111"/>
      <c r="BP615" s="78"/>
      <c r="BQ615" s="148" t="str">
        <f t="shared" si="350"/>
        <v/>
      </c>
      <c r="BR615" s="47" t="str">
        <f t="shared" si="377"/>
        <v/>
      </c>
      <c r="BS615" s="48" t="str">
        <f>IF(ISBLANK(BT615),"",VLOOKUP(BR615,OutputOsiris!$A$9:$A$1008,1,FALSE))</f>
        <v/>
      </c>
      <c r="BT615" s="111"/>
      <c r="BU615" s="78"/>
      <c r="BV615" s="148" t="str">
        <f t="shared" si="351"/>
        <v/>
      </c>
      <c r="BW615" s="47" t="str">
        <f t="shared" si="378"/>
        <v/>
      </c>
      <c r="BX615" s="48" t="str">
        <f>IF(ISBLANK(BY615),"",VLOOKUP(BW615,OutputOsiris!$A$9:$A$1008,1,FALSE))</f>
        <v/>
      </c>
      <c r="BY615" s="111"/>
      <c r="BZ615" s="78"/>
      <c r="CA615" s="148" t="str">
        <f t="shared" si="352"/>
        <v/>
      </c>
    </row>
    <row r="616" spans="1:79" x14ac:dyDescent="0.2">
      <c r="A616" s="47" t="str">
        <f>IF($H$1="Score",IF(OutputOsiris!A616&lt;&gt;"9999999",OutputOsiris!A616,""),"")</f>
        <v/>
      </c>
      <c r="B616" s="76" t="str">
        <f t="shared" si="353"/>
        <v/>
      </c>
      <c r="C616" s="143" t="str">
        <f t="shared" si="354"/>
        <v/>
      </c>
      <c r="D616" s="47" t="str">
        <f>IF($H$1="Cijfer",IF(OutputOsiris!A616&lt;&gt;"9999999",OutputOsiris!A616,""),"")</f>
        <v/>
      </c>
      <c r="E616" s="76" t="str">
        <f t="shared" si="355"/>
        <v/>
      </c>
      <c r="F616" s="143" t="str">
        <f t="shared" si="356"/>
        <v/>
      </c>
      <c r="G616" s="47" t="str">
        <f>IF(ISBLANK(OutputOsiris!B616),"",OutputOsiris!B616)</f>
        <v/>
      </c>
      <c r="H616" s="47">
        <f>IF(AND($AG$7&gt;0,OutputOsiris!$A616&lt;&gt;"9999999"),VLOOKUP(OutputOsiris!A616,$AD$9:$AG$1008,4,FALSE),"")</f>
        <v>0</v>
      </c>
      <c r="I616" s="47">
        <f t="shared" si="357"/>
        <v>0</v>
      </c>
      <c r="J616" s="47">
        <f>IF(AND($AL$7&gt;0,OutputOsiris!$A616&lt;&gt;"9999999"),VLOOKUP(OutputOsiris!A616,$AI$9:$AL$1008,4,FALSE),"")</f>
        <v>0</v>
      </c>
      <c r="K616" s="47">
        <f t="shared" si="358"/>
        <v>0</v>
      </c>
      <c r="L616" s="47" t="str">
        <f>IF(AND($AQ$7&gt;0,OutputOsiris!$A616&lt;&gt;"9999999"),VLOOKUP(OutputOsiris!A616,$AN$9:$AQ$1008,4,FALSE),"")</f>
        <v/>
      </c>
      <c r="M616" s="47" t="str">
        <f t="shared" si="359"/>
        <v/>
      </c>
      <c r="N616" s="47" t="str">
        <f>IF(AND($AV$7&gt;0,OutputOsiris!$A616&lt;&gt;"9999999"),VLOOKUP(OutputOsiris!A616,$AS$9:$AV$1008,4,FALSE),"")</f>
        <v/>
      </c>
      <c r="O616" s="47" t="str">
        <f t="shared" si="360"/>
        <v/>
      </c>
      <c r="P616" s="47" t="str">
        <f>IF(AND($BA$7&gt;0,OutputOsiris!$A616&lt;&gt;"9999999"),VLOOKUP(OutputOsiris!A616,$AX$9:$BA$1008,4,FALSE),"")</f>
        <v/>
      </c>
      <c r="Q616" s="47" t="str">
        <f t="shared" si="361"/>
        <v/>
      </c>
      <c r="R616" s="47" t="str">
        <f>IF(AND($BF$7&gt;0,OutputOsiris!$A616&lt;&gt;"9999999"),VLOOKUP(OutputOsiris!A616,$BC$9:$BF$1008,4,FALSE),"")</f>
        <v/>
      </c>
      <c r="S616" s="47" t="str">
        <f t="shared" si="362"/>
        <v/>
      </c>
      <c r="T616" s="47" t="str">
        <f>IF(AND($BK$7&gt;0,OutputOsiris!$A616&lt;&gt;"9999999"),VLOOKUP(OutputOsiris!A616,$BH$9:$BK$1008,4,FALSE),"")</f>
        <v/>
      </c>
      <c r="U616" s="47" t="str">
        <f t="shared" si="363"/>
        <v/>
      </c>
      <c r="V616" s="47" t="str">
        <f>IF(AND($BP$7&gt;0,OutputOsiris!$A616&lt;&gt;"9999999"),VLOOKUP(OutputOsiris!A616,$BM$9:$BP$1008,4,FALSE),"")</f>
        <v/>
      </c>
      <c r="W616" s="47" t="str">
        <f t="shared" si="364"/>
        <v/>
      </c>
      <c r="X616" s="47" t="str">
        <f>IF(AND($BU$7&gt;0,OutputOsiris!$A616&lt;&gt;"9999999"),VLOOKUP(OutputOsiris!A616,$BR$9:$BU$1008,4,FALSE),"")</f>
        <v/>
      </c>
      <c r="Y616" s="47" t="str">
        <f t="shared" si="365"/>
        <v/>
      </c>
      <c r="Z616" s="47" t="str">
        <f>IF(AND($BZ$7&gt;0,OutputOsiris!$A616&lt;&gt;"9999999"),VLOOKUP(OutputOsiris!A616,$BW$9:$BZ$1008,4,FALSE),"")</f>
        <v/>
      </c>
      <c r="AA616" s="47" t="str">
        <f t="shared" si="366"/>
        <v/>
      </c>
      <c r="AB616" s="47">
        <f t="shared" si="367"/>
        <v>0</v>
      </c>
      <c r="AC616" s="47">
        <f t="shared" si="368"/>
        <v>0</v>
      </c>
      <c r="AD616" s="47" t="str">
        <f t="shared" si="369"/>
        <v/>
      </c>
      <c r="AE616" s="48" t="str">
        <f>IF(ISBLANK(AF616),"",VLOOKUP(AD616,OutputOsiris!$A$9:$A$1008,1,FALSE))</f>
        <v/>
      </c>
      <c r="AF616" s="111"/>
      <c r="AG616" s="78"/>
      <c r="AH616" s="148" t="str">
        <f t="shared" si="343"/>
        <v/>
      </c>
      <c r="AI616" s="47" t="str">
        <f t="shared" si="370"/>
        <v/>
      </c>
      <c r="AJ616" s="48" t="str">
        <f>IF(ISBLANK(AK616),"",VLOOKUP(AI616,OutputOsiris!$A$9:$A$1008,1,FALSE))</f>
        <v/>
      </c>
      <c r="AK616" s="112"/>
      <c r="AL616" s="78"/>
      <c r="AM616" s="148" t="str">
        <f t="shared" si="344"/>
        <v/>
      </c>
      <c r="AN616" s="47" t="str">
        <f t="shared" si="371"/>
        <v/>
      </c>
      <c r="AO616" s="48" t="str">
        <f>IF(ISBLANK(AP616),"",VLOOKUP(AN616,OutputOsiris!$A$9:$A$1008,1,FALSE))</f>
        <v/>
      </c>
      <c r="AP616" s="111"/>
      <c r="AQ616" s="78"/>
      <c r="AR616" s="148" t="str">
        <f t="shared" si="345"/>
        <v/>
      </c>
      <c r="AS616" s="47" t="str">
        <f t="shared" si="372"/>
        <v/>
      </c>
      <c r="AT616" s="48" t="str">
        <f>IF(ISBLANK(AU616),"",VLOOKUP(AS616,OutputOsiris!$A$9:$A$1008,1,FALSE))</f>
        <v/>
      </c>
      <c r="AU616" s="111"/>
      <c r="AV616" s="78"/>
      <c r="AW616" s="148" t="str">
        <f t="shared" si="346"/>
        <v/>
      </c>
      <c r="AX616" s="47" t="str">
        <f t="shared" si="373"/>
        <v/>
      </c>
      <c r="AY616" s="48" t="str">
        <f>IF(ISBLANK(AZ616),"",VLOOKUP(AX616,OutputOsiris!$A$9:$A$1008,1,FALSE))</f>
        <v/>
      </c>
      <c r="AZ616" s="111"/>
      <c r="BA616" s="78"/>
      <c r="BB616" s="148" t="str">
        <f t="shared" si="347"/>
        <v/>
      </c>
      <c r="BC616" s="47" t="str">
        <f t="shared" si="374"/>
        <v/>
      </c>
      <c r="BD616" s="48" t="str">
        <f>IF(ISBLANK(BE616),"",VLOOKUP(BC616,OutputOsiris!$A$9:$A$1008,1,FALSE))</f>
        <v/>
      </c>
      <c r="BE616" s="111"/>
      <c r="BF616" s="78"/>
      <c r="BG616" s="148" t="str">
        <f t="shared" si="348"/>
        <v/>
      </c>
      <c r="BH616" s="47" t="str">
        <f t="shared" si="375"/>
        <v/>
      </c>
      <c r="BI616" s="48" t="str">
        <f>IF(ISBLANK(BJ616),"",VLOOKUP(BH616,OutputOsiris!$A$9:$A$1008,1,FALSE))</f>
        <v/>
      </c>
      <c r="BJ616" s="111"/>
      <c r="BK616" s="78"/>
      <c r="BL616" s="148" t="str">
        <f t="shared" si="349"/>
        <v/>
      </c>
      <c r="BM616" s="47" t="str">
        <f t="shared" si="376"/>
        <v/>
      </c>
      <c r="BN616" s="48" t="str">
        <f>IF(ISBLANK(BO616),"",VLOOKUP(BM616,OutputOsiris!$A$9:$A$1008,1,FALSE))</f>
        <v/>
      </c>
      <c r="BO616" s="111"/>
      <c r="BP616" s="78"/>
      <c r="BQ616" s="148" t="str">
        <f t="shared" si="350"/>
        <v/>
      </c>
      <c r="BR616" s="47" t="str">
        <f t="shared" si="377"/>
        <v/>
      </c>
      <c r="BS616" s="48" t="str">
        <f>IF(ISBLANK(BT616),"",VLOOKUP(BR616,OutputOsiris!$A$9:$A$1008,1,FALSE))</f>
        <v/>
      </c>
      <c r="BT616" s="111"/>
      <c r="BU616" s="78"/>
      <c r="BV616" s="148" t="str">
        <f t="shared" si="351"/>
        <v/>
      </c>
      <c r="BW616" s="47" t="str">
        <f t="shared" si="378"/>
        <v/>
      </c>
      <c r="BX616" s="48" t="str">
        <f>IF(ISBLANK(BY616),"",VLOOKUP(BW616,OutputOsiris!$A$9:$A$1008,1,FALSE))</f>
        <v/>
      </c>
      <c r="BY616" s="111"/>
      <c r="BZ616" s="78"/>
      <c r="CA616" s="148" t="str">
        <f t="shared" si="352"/>
        <v/>
      </c>
    </row>
    <row r="617" spans="1:79" x14ac:dyDescent="0.2">
      <c r="A617" s="47" t="str">
        <f>IF($H$1="Score",IF(OutputOsiris!A617&lt;&gt;"9999999",OutputOsiris!A617,""),"")</f>
        <v/>
      </c>
      <c r="B617" s="76" t="str">
        <f t="shared" si="353"/>
        <v/>
      </c>
      <c r="C617" s="143" t="str">
        <f t="shared" si="354"/>
        <v/>
      </c>
      <c r="D617" s="47" t="str">
        <f>IF($H$1="Cijfer",IF(OutputOsiris!A617&lt;&gt;"9999999",OutputOsiris!A617,""),"")</f>
        <v/>
      </c>
      <c r="E617" s="76" t="str">
        <f t="shared" si="355"/>
        <v/>
      </c>
      <c r="F617" s="143" t="str">
        <f t="shared" si="356"/>
        <v/>
      </c>
      <c r="G617" s="47" t="str">
        <f>IF(ISBLANK(OutputOsiris!B617),"",OutputOsiris!B617)</f>
        <v/>
      </c>
      <c r="H617" s="47">
        <f>IF(AND($AG$7&gt;0,OutputOsiris!$A617&lt;&gt;"9999999"),VLOOKUP(OutputOsiris!A617,$AD$9:$AG$1008,4,FALSE),"")</f>
        <v>0</v>
      </c>
      <c r="I617" s="47">
        <f t="shared" si="357"/>
        <v>0</v>
      </c>
      <c r="J617" s="47">
        <f>IF(AND($AL$7&gt;0,OutputOsiris!$A617&lt;&gt;"9999999"),VLOOKUP(OutputOsiris!A617,$AI$9:$AL$1008,4,FALSE),"")</f>
        <v>0</v>
      </c>
      <c r="K617" s="47">
        <f t="shared" si="358"/>
        <v>0</v>
      </c>
      <c r="L617" s="47" t="str">
        <f>IF(AND($AQ$7&gt;0,OutputOsiris!$A617&lt;&gt;"9999999"),VLOOKUP(OutputOsiris!A617,$AN$9:$AQ$1008,4,FALSE),"")</f>
        <v/>
      </c>
      <c r="M617" s="47" t="str">
        <f t="shared" si="359"/>
        <v/>
      </c>
      <c r="N617" s="47" t="str">
        <f>IF(AND($AV$7&gt;0,OutputOsiris!$A617&lt;&gt;"9999999"),VLOOKUP(OutputOsiris!A617,$AS$9:$AV$1008,4,FALSE),"")</f>
        <v/>
      </c>
      <c r="O617" s="47" t="str">
        <f t="shared" si="360"/>
        <v/>
      </c>
      <c r="P617" s="47" t="str">
        <f>IF(AND($BA$7&gt;0,OutputOsiris!$A617&lt;&gt;"9999999"),VLOOKUP(OutputOsiris!A617,$AX$9:$BA$1008,4,FALSE),"")</f>
        <v/>
      </c>
      <c r="Q617" s="47" t="str">
        <f t="shared" si="361"/>
        <v/>
      </c>
      <c r="R617" s="47" t="str">
        <f>IF(AND($BF$7&gt;0,OutputOsiris!$A617&lt;&gt;"9999999"),VLOOKUP(OutputOsiris!A617,$BC$9:$BF$1008,4,FALSE),"")</f>
        <v/>
      </c>
      <c r="S617" s="47" t="str">
        <f t="shared" si="362"/>
        <v/>
      </c>
      <c r="T617" s="47" t="str">
        <f>IF(AND($BK$7&gt;0,OutputOsiris!$A617&lt;&gt;"9999999"),VLOOKUP(OutputOsiris!A617,$BH$9:$BK$1008,4,FALSE),"")</f>
        <v/>
      </c>
      <c r="U617" s="47" t="str">
        <f t="shared" si="363"/>
        <v/>
      </c>
      <c r="V617" s="47" t="str">
        <f>IF(AND($BP$7&gt;0,OutputOsiris!$A617&lt;&gt;"9999999"),VLOOKUP(OutputOsiris!A617,$BM$9:$BP$1008,4,FALSE),"")</f>
        <v/>
      </c>
      <c r="W617" s="47" t="str">
        <f t="shared" si="364"/>
        <v/>
      </c>
      <c r="X617" s="47" t="str">
        <f>IF(AND($BU$7&gt;0,OutputOsiris!$A617&lt;&gt;"9999999"),VLOOKUP(OutputOsiris!A617,$BR$9:$BU$1008,4,FALSE),"")</f>
        <v/>
      </c>
      <c r="Y617" s="47" t="str">
        <f t="shared" si="365"/>
        <v/>
      </c>
      <c r="Z617" s="47" t="str">
        <f>IF(AND($BZ$7&gt;0,OutputOsiris!$A617&lt;&gt;"9999999"),VLOOKUP(OutputOsiris!A617,$BW$9:$BZ$1008,4,FALSE),"")</f>
        <v/>
      </c>
      <c r="AA617" s="47" t="str">
        <f t="shared" si="366"/>
        <v/>
      </c>
      <c r="AB617" s="47">
        <f t="shared" si="367"/>
        <v>0</v>
      </c>
      <c r="AC617" s="47">
        <f t="shared" si="368"/>
        <v>0</v>
      </c>
      <c r="AD617" s="47" t="str">
        <f t="shared" si="369"/>
        <v/>
      </c>
      <c r="AE617" s="48" t="str">
        <f>IF(ISBLANK(AF617),"",VLOOKUP(AD617,OutputOsiris!$A$9:$A$1008,1,FALSE))</f>
        <v/>
      </c>
      <c r="AF617" s="111"/>
      <c r="AG617" s="78"/>
      <c r="AH617" s="148" t="str">
        <f t="shared" si="343"/>
        <v/>
      </c>
      <c r="AI617" s="47" t="str">
        <f t="shared" si="370"/>
        <v/>
      </c>
      <c r="AJ617" s="48" t="str">
        <f>IF(ISBLANK(AK617),"",VLOOKUP(AI617,OutputOsiris!$A$9:$A$1008,1,FALSE))</f>
        <v/>
      </c>
      <c r="AK617" s="112"/>
      <c r="AL617" s="78"/>
      <c r="AM617" s="148" t="str">
        <f t="shared" si="344"/>
        <v/>
      </c>
      <c r="AN617" s="47" t="str">
        <f t="shared" si="371"/>
        <v/>
      </c>
      <c r="AO617" s="48" t="str">
        <f>IF(ISBLANK(AP617),"",VLOOKUP(AN617,OutputOsiris!$A$9:$A$1008,1,FALSE))</f>
        <v/>
      </c>
      <c r="AP617" s="111"/>
      <c r="AQ617" s="78"/>
      <c r="AR617" s="148" t="str">
        <f t="shared" si="345"/>
        <v/>
      </c>
      <c r="AS617" s="47" t="str">
        <f t="shared" si="372"/>
        <v/>
      </c>
      <c r="AT617" s="48" t="str">
        <f>IF(ISBLANK(AU617),"",VLOOKUP(AS617,OutputOsiris!$A$9:$A$1008,1,FALSE))</f>
        <v/>
      </c>
      <c r="AU617" s="111"/>
      <c r="AV617" s="78"/>
      <c r="AW617" s="148" t="str">
        <f t="shared" si="346"/>
        <v/>
      </c>
      <c r="AX617" s="47" t="str">
        <f t="shared" si="373"/>
        <v/>
      </c>
      <c r="AY617" s="48" t="str">
        <f>IF(ISBLANK(AZ617),"",VLOOKUP(AX617,OutputOsiris!$A$9:$A$1008,1,FALSE))</f>
        <v/>
      </c>
      <c r="AZ617" s="111"/>
      <c r="BA617" s="78"/>
      <c r="BB617" s="148" t="str">
        <f t="shared" si="347"/>
        <v/>
      </c>
      <c r="BC617" s="47" t="str">
        <f t="shared" si="374"/>
        <v/>
      </c>
      <c r="BD617" s="48" t="str">
        <f>IF(ISBLANK(BE617),"",VLOOKUP(BC617,OutputOsiris!$A$9:$A$1008,1,FALSE))</f>
        <v/>
      </c>
      <c r="BE617" s="111"/>
      <c r="BF617" s="78"/>
      <c r="BG617" s="148" t="str">
        <f t="shared" si="348"/>
        <v/>
      </c>
      <c r="BH617" s="47" t="str">
        <f t="shared" si="375"/>
        <v/>
      </c>
      <c r="BI617" s="48" t="str">
        <f>IF(ISBLANK(BJ617),"",VLOOKUP(BH617,OutputOsiris!$A$9:$A$1008,1,FALSE))</f>
        <v/>
      </c>
      <c r="BJ617" s="111"/>
      <c r="BK617" s="78"/>
      <c r="BL617" s="148" t="str">
        <f t="shared" si="349"/>
        <v/>
      </c>
      <c r="BM617" s="47" t="str">
        <f t="shared" si="376"/>
        <v/>
      </c>
      <c r="BN617" s="48" t="str">
        <f>IF(ISBLANK(BO617),"",VLOOKUP(BM617,OutputOsiris!$A$9:$A$1008,1,FALSE))</f>
        <v/>
      </c>
      <c r="BO617" s="111"/>
      <c r="BP617" s="78"/>
      <c r="BQ617" s="148" t="str">
        <f t="shared" si="350"/>
        <v/>
      </c>
      <c r="BR617" s="47" t="str">
        <f t="shared" si="377"/>
        <v/>
      </c>
      <c r="BS617" s="48" t="str">
        <f>IF(ISBLANK(BT617),"",VLOOKUP(BR617,OutputOsiris!$A$9:$A$1008,1,FALSE))</f>
        <v/>
      </c>
      <c r="BT617" s="111"/>
      <c r="BU617" s="78"/>
      <c r="BV617" s="148" t="str">
        <f t="shared" si="351"/>
        <v/>
      </c>
      <c r="BW617" s="47" t="str">
        <f t="shared" si="378"/>
        <v/>
      </c>
      <c r="BX617" s="48" t="str">
        <f>IF(ISBLANK(BY617),"",VLOOKUP(BW617,OutputOsiris!$A$9:$A$1008,1,FALSE))</f>
        <v/>
      </c>
      <c r="BY617" s="111"/>
      <c r="BZ617" s="78"/>
      <c r="CA617" s="148" t="str">
        <f t="shared" si="352"/>
        <v/>
      </c>
    </row>
    <row r="618" spans="1:79" x14ac:dyDescent="0.2">
      <c r="A618" s="47" t="str">
        <f>IF($H$1="Score",IF(OutputOsiris!A618&lt;&gt;"9999999",OutputOsiris!A618,""),"")</f>
        <v/>
      </c>
      <c r="B618" s="76" t="str">
        <f t="shared" si="353"/>
        <v/>
      </c>
      <c r="C618" s="143" t="str">
        <f t="shared" si="354"/>
        <v/>
      </c>
      <c r="D618" s="47" t="str">
        <f>IF($H$1="Cijfer",IF(OutputOsiris!A618&lt;&gt;"9999999",OutputOsiris!A618,""),"")</f>
        <v/>
      </c>
      <c r="E618" s="76" t="str">
        <f t="shared" si="355"/>
        <v/>
      </c>
      <c r="F618" s="143" t="str">
        <f t="shared" si="356"/>
        <v/>
      </c>
      <c r="G618" s="47" t="str">
        <f>IF(ISBLANK(OutputOsiris!B618),"",OutputOsiris!B618)</f>
        <v/>
      </c>
      <c r="H618" s="47">
        <f>IF(AND($AG$7&gt;0,OutputOsiris!$A618&lt;&gt;"9999999"),VLOOKUP(OutputOsiris!A618,$AD$9:$AG$1008,4,FALSE),"")</f>
        <v>0</v>
      </c>
      <c r="I618" s="47">
        <f t="shared" si="357"/>
        <v>0</v>
      </c>
      <c r="J618" s="47">
        <f>IF(AND($AL$7&gt;0,OutputOsiris!$A618&lt;&gt;"9999999"),VLOOKUP(OutputOsiris!A618,$AI$9:$AL$1008,4,FALSE),"")</f>
        <v>0</v>
      </c>
      <c r="K618" s="47">
        <f t="shared" si="358"/>
        <v>0</v>
      </c>
      <c r="L618" s="47" t="str">
        <f>IF(AND($AQ$7&gt;0,OutputOsiris!$A618&lt;&gt;"9999999"),VLOOKUP(OutputOsiris!A618,$AN$9:$AQ$1008,4,FALSE),"")</f>
        <v/>
      </c>
      <c r="M618" s="47" t="str">
        <f t="shared" si="359"/>
        <v/>
      </c>
      <c r="N618" s="47" t="str">
        <f>IF(AND($AV$7&gt;0,OutputOsiris!$A618&lt;&gt;"9999999"),VLOOKUP(OutputOsiris!A618,$AS$9:$AV$1008,4,FALSE),"")</f>
        <v/>
      </c>
      <c r="O618" s="47" t="str">
        <f t="shared" si="360"/>
        <v/>
      </c>
      <c r="P618" s="47" t="str">
        <f>IF(AND($BA$7&gt;0,OutputOsiris!$A618&lt;&gt;"9999999"),VLOOKUP(OutputOsiris!A618,$AX$9:$BA$1008,4,FALSE),"")</f>
        <v/>
      </c>
      <c r="Q618" s="47" t="str">
        <f t="shared" si="361"/>
        <v/>
      </c>
      <c r="R618" s="47" t="str">
        <f>IF(AND($BF$7&gt;0,OutputOsiris!$A618&lt;&gt;"9999999"),VLOOKUP(OutputOsiris!A618,$BC$9:$BF$1008,4,FALSE),"")</f>
        <v/>
      </c>
      <c r="S618" s="47" t="str">
        <f t="shared" si="362"/>
        <v/>
      </c>
      <c r="T618" s="47" t="str">
        <f>IF(AND($BK$7&gt;0,OutputOsiris!$A618&lt;&gt;"9999999"),VLOOKUP(OutputOsiris!A618,$BH$9:$BK$1008,4,FALSE),"")</f>
        <v/>
      </c>
      <c r="U618" s="47" t="str">
        <f t="shared" si="363"/>
        <v/>
      </c>
      <c r="V618" s="47" t="str">
        <f>IF(AND($BP$7&gt;0,OutputOsiris!$A618&lt;&gt;"9999999"),VLOOKUP(OutputOsiris!A618,$BM$9:$BP$1008,4,FALSE),"")</f>
        <v/>
      </c>
      <c r="W618" s="47" t="str">
        <f t="shared" si="364"/>
        <v/>
      </c>
      <c r="X618" s="47" t="str">
        <f>IF(AND($BU$7&gt;0,OutputOsiris!$A618&lt;&gt;"9999999"),VLOOKUP(OutputOsiris!A618,$BR$9:$BU$1008,4,FALSE),"")</f>
        <v/>
      </c>
      <c r="Y618" s="47" t="str">
        <f t="shared" si="365"/>
        <v/>
      </c>
      <c r="Z618" s="47" t="str">
        <f>IF(AND($BZ$7&gt;0,OutputOsiris!$A618&lt;&gt;"9999999"),VLOOKUP(OutputOsiris!A618,$BW$9:$BZ$1008,4,FALSE),"")</f>
        <v/>
      </c>
      <c r="AA618" s="47" t="str">
        <f t="shared" si="366"/>
        <v/>
      </c>
      <c r="AB618" s="47">
        <f t="shared" si="367"/>
        <v>0</v>
      </c>
      <c r="AC618" s="47">
        <f t="shared" si="368"/>
        <v>0</v>
      </c>
      <c r="AD618" s="47" t="str">
        <f t="shared" si="369"/>
        <v/>
      </c>
      <c r="AE618" s="48" t="str">
        <f>IF(ISBLANK(AF618),"",VLOOKUP(AD618,OutputOsiris!$A$9:$A$1008,1,FALSE))</f>
        <v/>
      </c>
      <c r="AF618" s="111"/>
      <c r="AG618" s="78"/>
      <c r="AH618" s="148" t="str">
        <f t="shared" si="343"/>
        <v/>
      </c>
      <c r="AI618" s="47" t="str">
        <f t="shared" si="370"/>
        <v/>
      </c>
      <c r="AJ618" s="48" t="str">
        <f>IF(ISBLANK(AK618),"",VLOOKUP(AI618,OutputOsiris!$A$9:$A$1008,1,FALSE))</f>
        <v/>
      </c>
      <c r="AK618" s="112"/>
      <c r="AL618" s="78"/>
      <c r="AM618" s="148" t="str">
        <f t="shared" si="344"/>
        <v/>
      </c>
      <c r="AN618" s="47" t="str">
        <f t="shared" si="371"/>
        <v/>
      </c>
      <c r="AO618" s="48" t="str">
        <f>IF(ISBLANK(AP618),"",VLOOKUP(AN618,OutputOsiris!$A$9:$A$1008,1,FALSE))</f>
        <v/>
      </c>
      <c r="AP618" s="111"/>
      <c r="AQ618" s="78"/>
      <c r="AR618" s="148" t="str">
        <f t="shared" si="345"/>
        <v/>
      </c>
      <c r="AS618" s="47" t="str">
        <f t="shared" si="372"/>
        <v/>
      </c>
      <c r="AT618" s="48" t="str">
        <f>IF(ISBLANK(AU618),"",VLOOKUP(AS618,OutputOsiris!$A$9:$A$1008,1,FALSE))</f>
        <v/>
      </c>
      <c r="AU618" s="111"/>
      <c r="AV618" s="78"/>
      <c r="AW618" s="148" t="str">
        <f t="shared" si="346"/>
        <v/>
      </c>
      <c r="AX618" s="47" t="str">
        <f t="shared" si="373"/>
        <v/>
      </c>
      <c r="AY618" s="48" t="str">
        <f>IF(ISBLANK(AZ618),"",VLOOKUP(AX618,OutputOsiris!$A$9:$A$1008,1,FALSE))</f>
        <v/>
      </c>
      <c r="AZ618" s="111"/>
      <c r="BA618" s="78"/>
      <c r="BB618" s="148" t="str">
        <f t="shared" si="347"/>
        <v/>
      </c>
      <c r="BC618" s="47" t="str">
        <f t="shared" si="374"/>
        <v/>
      </c>
      <c r="BD618" s="48" t="str">
        <f>IF(ISBLANK(BE618),"",VLOOKUP(BC618,OutputOsiris!$A$9:$A$1008,1,FALSE))</f>
        <v/>
      </c>
      <c r="BE618" s="111"/>
      <c r="BF618" s="78"/>
      <c r="BG618" s="148" t="str">
        <f t="shared" si="348"/>
        <v/>
      </c>
      <c r="BH618" s="47" t="str">
        <f t="shared" si="375"/>
        <v/>
      </c>
      <c r="BI618" s="48" t="str">
        <f>IF(ISBLANK(BJ618),"",VLOOKUP(BH618,OutputOsiris!$A$9:$A$1008,1,FALSE))</f>
        <v/>
      </c>
      <c r="BJ618" s="111"/>
      <c r="BK618" s="78"/>
      <c r="BL618" s="148" t="str">
        <f t="shared" si="349"/>
        <v/>
      </c>
      <c r="BM618" s="47" t="str">
        <f t="shared" si="376"/>
        <v/>
      </c>
      <c r="BN618" s="48" t="str">
        <f>IF(ISBLANK(BO618),"",VLOOKUP(BM618,OutputOsiris!$A$9:$A$1008,1,FALSE))</f>
        <v/>
      </c>
      <c r="BO618" s="111"/>
      <c r="BP618" s="78"/>
      <c r="BQ618" s="148" t="str">
        <f t="shared" si="350"/>
        <v/>
      </c>
      <c r="BR618" s="47" t="str">
        <f t="shared" si="377"/>
        <v/>
      </c>
      <c r="BS618" s="48" t="str">
        <f>IF(ISBLANK(BT618),"",VLOOKUP(BR618,OutputOsiris!$A$9:$A$1008,1,FALSE))</f>
        <v/>
      </c>
      <c r="BT618" s="111"/>
      <c r="BU618" s="78"/>
      <c r="BV618" s="148" t="str">
        <f t="shared" si="351"/>
        <v/>
      </c>
      <c r="BW618" s="47" t="str">
        <f t="shared" si="378"/>
        <v/>
      </c>
      <c r="BX618" s="48" t="str">
        <f>IF(ISBLANK(BY618),"",VLOOKUP(BW618,OutputOsiris!$A$9:$A$1008,1,FALSE))</f>
        <v/>
      </c>
      <c r="BY618" s="111"/>
      <c r="BZ618" s="78"/>
      <c r="CA618" s="148" t="str">
        <f t="shared" si="352"/>
        <v/>
      </c>
    </row>
    <row r="619" spans="1:79" x14ac:dyDescent="0.2">
      <c r="A619" s="47" t="str">
        <f>IF($H$1="Score",IF(OutputOsiris!A619&lt;&gt;"9999999",OutputOsiris!A619,""),"")</f>
        <v/>
      </c>
      <c r="B619" s="76" t="str">
        <f t="shared" si="353"/>
        <v/>
      </c>
      <c r="C619" s="143" t="str">
        <f t="shared" si="354"/>
        <v/>
      </c>
      <c r="D619" s="47" t="str">
        <f>IF($H$1="Cijfer",IF(OutputOsiris!A619&lt;&gt;"9999999",OutputOsiris!A619,""),"")</f>
        <v/>
      </c>
      <c r="E619" s="76" t="str">
        <f t="shared" si="355"/>
        <v/>
      </c>
      <c r="F619" s="143" t="str">
        <f t="shared" si="356"/>
        <v/>
      </c>
      <c r="G619" s="47" t="str">
        <f>IF(ISBLANK(OutputOsiris!B619),"",OutputOsiris!B619)</f>
        <v/>
      </c>
      <c r="H619" s="47">
        <f>IF(AND($AG$7&gt;0,OutputOsiris!$A619&lt;&gt;"9999999"),VLOOKUP(OutputOsiris!A619,$AD$9:$AG$1008,4,FALSE),"")</f>
        <v>0</v>
      </c>
      <c r="I619" s="47">
        <f t="shared" si="357"/>
        <v>0</v>
      </c>
      <c r="J619" s="47">
        <f>IF(AND($AL$7&gt;0,OutputOsiris!$A619&lt;&gt;"9999999"),VLOOKUP(OutputOsiris!A619,$AI$9:$AL$1008,4,FALSE),"")</f>
        <v>0</v>
      </c>
      <c r="K619" s="47">
        <f t="shared" si="358"/>
        <v>0</v>
      </c>
      <c r="L619" s="47" t="str">
        <f>IF(AND($AQ$7&gt;0,OutputOsiris!$A619&lt;&gt;"9999999"),VLOOKUP(OutputOsiris!A619,$AN$9:$AQ$1008,4,FALSE),"")</f>
        <v/>
      </c>
      <c r="M619" s="47" t="str">
        <f t="shared" si="359"/>
        <v/>
      </c>
      <c r="N619" s="47" t="str">
        <f>IF(AND($AV$7&gt;0,OutputOsiris!$A619&lt;&gt;"9999999"),VLOOKUP(OutputOsiris!A619,$AS$9:$AV$1008,4,FALSE),"")</f>
        <v/>
      </c>
      <c r="O619" s="47" t="str">
        <f t="shared" si="360"/>
        <v/>
      </c>
      <c r="P619" s="47" t="str">
        <f>IF(AND($BA$7&gt;0,OutputOsiris!$A619&lt;&gt;"9999999"),VLOOKUP(OutputOsiris!A619,$AX$9:$BA$1008,4,FALSE),"")</f>
        <v/>
      </c>
      <c r="Q619" s="47" t="str">
        <f t="shared" si="361"/>
        <v/>
      </c>
      <c r="R619" s="47" t="str">
        <f>IF(AND($BF$7&gt;0,OutputOsiris!$A619&lt;&gt;"9999999"),VLOOKUP(OutputOsiris!A619,$BC$9:$BF$1008,4,FALSE),"")</f>
        <v/>
      </c>
      <c r="S619" s="47" t="str">
        <f t="shared" si="362"/>
        <v/>
      </c>
      <c r="T619" s="47" t="str">
        <f>IF(AND($BK$7&gt;0,OutputOsiris!$A619&lt;&gt;"9999999"),VLOOKUP(OutputOsiris!A619,$BH$9:$BK$1008,4,FALSE),"")</f>
        <v/>
      </c>
      <c r="U619" s="47" t="str">
        <f t="shared" si="363"/>
        <v/>
      </c>
      <c r="V619" s="47" t="str">
        <f>IF(AND($BP$7&gt;0,OutputOsiris!$A619&lt;&gt;"9999999"),VLOOKUP(OutputOsiris!A619,$BM$9:$BP$1008,4,FALSE),"")</f>
        <v/>
      </c>
      <c r="W619" s="47" t="str">
        <f t="shared" si="364"/>
        <v/>
      </c>
      <c r="X619" s="47" t="str">
        <f>IF(AND($BU$7&gt;0,OutputOsiris!$A619&lt;&gt;"9999999"),VLOOKUP(OutputOsiris!A619,$BR$9:$BU$1008,4,FALSE),"")</f>
        <v/>
      </c>
      <c r="Y619" s="47" t="str">
        <f t="shared" si="365"/>
        <v/>
      </c>
      <c r="Z619" s="47" t="str">
        <f>IF(AND($BZ$7&gt;0,OutputOsiris!$A619&lt;&gt;"9999999"),VLOOKUP(OutputOsiris!A619,$BW$9:$BZ$1008,4,FALSE),"")</f>
        <v/>
      </c>
      <c r="AA619" s="47" t="str">
        <f t="shared" si="366"/>
        <v/>
      </c>
      <c r="AB619" s="47">
        <f t="shared" si="367"/>
        <v>0</v>
      </c>
      <c r="AC619" s="47">
        <f t="shared" si="368"/>
        <v>0</v>
      </c>
      <c r="AD619" s="47" t="str">
        <f t="shared" si="369"/>
        <v/>
      </c>
      <c r="AE619" s="48" t="str">
        <f>IF(ISBLANK(AF619),"",VLOOKUP(AD619,OutputOsiris!$A$9:$A$1008,1,FALSE))</f>
        <v/>
      </c>
      <c r="AF619" s="111"/>
      <c r="AG619" s="78"/>
      <c r="AH619" s="148" t="str">
        <f t="shared" si="343"/>
        <v/>
      </c>
      <c r="AI619" s="47" t="str">
        <f t="shared" si="370"/>
        <v/>
      </c>
      <c r="AJ619" s="48" t="str">
        <f>IF(ISBLANK(AK619),"",VLOOKUP(AI619,OutputOsiris!$A$9:$A$1008,1,FALSE))</f>
        <v/>
      </c>
      <c r="AK619" s="112"/>
      <c r="AL619" s="78"/>
      <c r="AM619" s="148" t="str">
        <f t="shared" si="344"/>
        <v/>
      </c>
      <c r="AN619" s="47" t="str">
        <f t="shared" si="371"/>
        <v/>
      </c>
      <c r="AO619" s="48" t="str">
        <f>IF(ISBLANK(AP619),"",VLOOKUP(AN619,OutputOsiris!$A$9:$A$1008,1,FALSE))</f>
        <v/>
      </c>
      <c r="AP619" s="111"/>
      <c r="AQ619" s="78"/>
      <c r="AR619" s="148" t="str">
        <f t="shared" si="345"/>
        <v/>
      </c>
      <c r="AS619" s="47" t="str">
        <f t="shared" si="372"/>
        <v/>
      </c>
      <c r="AT619" s="48" t="str">
        <f>IF(ISBLANK(AU619),"",VLOOKUP(AS619,OutputOsiris!$A$9:$A$1008,1,FALSE))</f>
        <v/>
      </c>
      <c r="AU619" s="111"/>
      <c r="AV619" s="78"/>
      <c r="AW619" s="148" t="str">
        <f t="shared" si="346"/>
        <v/>
      </c>
      <c r="AX619" s="47" t="str">
        <f t="shared" si="373"/>
        <v/>
      </c>
      <c r="AY619" s="48" t="str">
        <f>IF(ISBLANK(AZ619),"",VLOOKUP(AX619,OutputOsiris!$A$9:$A$1008,1,FALSE))</f>
        <v/>
      </c>
      <c r="AZ619" s="111"/>
      <c r="BA619" s="78"/>
      <c r="BB619" s="148" t="str">
        <f t="shared" si="347"/>
        <v/>
      </c>
      <c r="BC619" s="47" t="str">
        <f t="shared" si="374"/>
        <v/>
      </c>
      <c r="BD619" s="48" t="str">
        <f>IF(ISBLANK(BE619),"",VLOOKUP(BC619,OutputOsiris!$A$9:$A$1008,1,FALSE))</f>
        <v/>
      </c>
      <c r="BE619" s="111"/>
      <c r="BF619" s="78"/>
      <c r="BG619" s="148" t="str">
        <f t="shared" si="348"/>
        <v/>
      </c>
      <c r="BH619" s="47" t="str">
        <f t="shared" si="375"/>
        <v/>
      </c>
      <c r="BI619" s="48" t="str">
        <f>IF(ISBLANK(BJ619),"",VLOOKUP(BH619,OutputOsiris!$A$9:$A$1008,1,FALSE))</f>
        <v/>
      </c>
      <c r="BJ619" s="111"/>
      <c r="BK619" s="78"/>
      <c r="BL619" s="148" t="str">
        <f t="shared" si="349"/>
        <v/>
      </c>
      <c r="BM619" s="47" t="str">
        <f t="shared" si="376"/>
        <v/>
      </c>
      <c r="BN619" s="48" t="str">
        <f>IF(ISBLANK(BO619),"",VLOOKUP(BM619,OutputOsiris!$A$9:$A$1008,1,FALSE))</f>
        <v/>
      </c>
      <c r="BO619" s="111"/>
      <c r="BP619" s="78"/>
      <c r="BQ619" s="148" t="str">
        <f t="shared" si="350"/>
        <v/>
      </c>
      <c r="BR619" s="47" t="str">
        <f t="shared" si="377"/>
        <v/>
      </c>
      <c r="BS619" s="48" t="str">
        <f>IF(ISBLANK(BT619),"",VLOOKUP(BR619,OutputOsiris!$A$9:$A$1008,1,FALSE))</f>
        <v/>
      </c>
      <c r="BT619" s="111"/>
      <c r="BU619" s="78"/>
      <c r="BV619" s="148" t="str">
        <f t="shared" si="351"/>
        <v/>
      </c>
      <c r="BW619" s="47" t="str">
        <f t="shared" si="378"/>
        <v/>
      </c>
      <c r="BX619" s="48" t="str">
        <f>IF(ISBLANK(BY619),"",VLOOKUP(BW619,OutputOsiris!$A$9:$A$1008,1,FALSE))</f>
        <v/>
      </c>
      <c r="BY619" s="111"/>
      <c r="BZ619" s="78"/>
      <c r="CA619" s="148" t="str">
        <f t="shared" si="352"/>
        <v/>
      </c>
    </row>
    <row r="620" spans="1:79" x14ac:dyDescent="0.2">
      <c r="A620" s="47" t="str">
        <f>IF($H$1="Score",IF(OutputOsiris!A620&lt;&gt;"9999999",OutputOsiris!A620,""),"")</f>
        <v/>
      </c>
      <c r="B620" s="76" t="str">
        <f t="shared" si="353"/>
        <v/>
      </c>
      <c r="C620" s="143" t="str">
        <f t="shared" si="354"/>
        <v/>
      </c>
      <c r="D620" s="47" t="str">
        <f>IF($H$1="Cijfer",IF(OutputOsiris!A620&lt;&gt;"9999999",OutputOsiris!A620,""),"")</f>
        <v/>
      </c>
      <c r="E620" s="76" t="str">
        <f t="shared" si="355"/>
        <v/>
      </c>
      <c r="F620" s="143" t="str">
        <f t="shared" si="356"/>
        <v/>
      </c>
      <c r="G620" s="47" t="str">
        <f>IF(ISBLANK(OutputOsiris!B620),"",OutputOsiris!B620)</f>
        <v/>
      </c>
      <c r="H620" s="47">
        <f>IF(AND($AG$7&gt;0,OutputOsiris!$A620&lt;&gt;"9999999"),VLOOKUP(OutputOsiris!A620,$AD$9:$AG$1008,4,FALSE),"")</f>
        <v>0</v>
      </c>
      <c r="I620" s="47">
        <f t="shared" si="357"/>
        <v>0</v>
      </c>
      <c r="J620" s="47">
        <f>IF(AND($AL$7&gt;0,OutputOsiris!$A620&lt;&gt;"9999999"),VLOOKUP(OutputOsiris!A620,$AI$9:$AL$1008,4,FALSE),"")</f>
        <v>0</v>
      </c>
      <c r="K620" s="47">
        <f t="shared" si="358"/>
        <v>0</v>
      </c>
      <c r="L620" s="47" t="str">
        <f>IF(AND($AQ$7&gt;0,OutputOsiris!$A620&lt;&gt;"9999999"),VLOOKUP(OutputOsiris!A620,$AN$9:$AQ$1008,4,FALSE),"")</f>
        <v/>
      </c>
      <c r="M620" s="47" t="str">
        <f t="shared" si="359"/>
        <v/>
      </c>
      <c r="N620" s="47" t="str">
        <f>IF(AND($AV$7&gt;0,OutputOsiris!$A620&lt;&gt;"9999999"),VLOOKUP(OutputOsiris!A620,$AS$9:$AV$1008,4,FALSE),"")</f>
        <v/>
      </c>
      <c r="O620" s="47" t="str">
        <f t="shared" si="360"/>
        <v/>
      </c>
      <c r="P620" s="47" t="str">
        <f>IF(AND($BA$7&gt;0,OutputOsiris!$A620&lt;&gt;"9999999"),VLOOKUP(OutputOsiris!A620,$AX$9:$BA$1008,4,FALSE),"")</f>
        <v/>
      </c>
      <c r="Q620" s="47" t="str">
        <f t="shared" si="361"/>
        <v/>
      </c>
      <c r="R620" s="47" t="str">
        <f>IF(AND($BF$7&gt;0,OutputOsiris!$A620&lt;&gt;"9999999"),VLOOKUP(OutputOsiris!A620,$BC$9:$BF$1008,4,FALSE),"")</f>
        <v/>
      </c>
      <c r="S620" s="47" t="str">
        <f t="shared" si="362"/>
        <v/>
      </c>
      <c r="T620" s="47" t="str">
        <f>IF(AND($BK$7&gt;0,OutputOsiris!$A620&lt;&gt;"9999999"),VLOOKUP(OutputOsiris!A620,$BH$9:$BK$1008,4,FALSE),"")</f>
        <v/>
      </c>
      <c r="U620" s="47" t="str">
        <f t="shared" si="363"/>
        <v/>
      </c>
      <c r="V620" s="47" t="str">
        <f>IF(AND($BP$7&gt;0,OutputOsiris!$A620&lt;&gt;"9999999"),VLOOKUP(OutputOsiris!A620,$BM$9:$BP$1008,4,FALSE),"")</f>
        <v/>
      </c>
      <c r="W620" s="47" t="str">
        <f t="shared" si="364"/>
        <v/>
      </c>
      <c r="X620" s="47" t="str">
        <f>IF(AND($BU$7&gt;0,OutputOsiris!$A620&lt;&gt;"9999999"),VLOOKUP(OutputOsiris!A620,$BR$9:$BU$1008,4,FALSE),"")</f>
        <v/>
      </c>
      <c r="Y620" s="47" t="str">
        <f t="shared" si="365"/>
        <v/>
      </c>
      <c r="Z620" s="47" t="str">
        <f>IF(AND($BZ$7&gt;0,OutputOsiris!$A620&lt;&gt;"9999999"),VLOOKUP(OutputOsiris!A620,$BW$9:$BZ$1008,4,FALSE),"")</f>
        <v/>
      </c>
      <c r="AA620" s="47" t="str">
        <f t="shared" si="366"/>
        <v/>
      </c>
      <c r="AB620" s="47">
        <f t="shared" si="367"/>
        <v>0</v>
      </c>
      <c r="AC620" s="47">
        <f t="shared" si="368"/>
        <v>0</v>
      </c>
      <c r="AD620" s="47" t="str">
        <f t="shared" si="369"/>
        <v/>
      </c>
      <c r="AE620" s="48" t="str">
        <f>IF(ISBLANK(AF620),"",VLOOKUP(AD620,OutputOsiris!$A$9:$A$1008,1,FALSE))</f>
        <v/>
      </c>
      <c r="AF620" s="111"/>
      <c r="AG620" s="78"/>
      <c r="AH620" s="148" t="str">
        <f t="shared" si="343"/>
        <v/>
      </c>
      <c r="AI620" s="47" t="str">
        <f t="shared" si="370"/>
        <v/>
      </c>
      <c r="AJ620" s="48" t="str">
        <f>IF(ISBLANK(AK620),"",VLOOKUP(AI620,OutputOsiris!$A$9:$A$1008,1,FALSE))</f>
        <v/>
      </c>
      <c r="AK620" s="112"/>
      <c r="AL620" s="78"/>
      <c r="AM620" s="148" t="str">
        <f t="shared" si="344"/>
        <v/>
      </c>
      <c r="AN620" s="47" t="str">
        <f t="shared" si="371"/>
        <v/>
      </c>
      <c r="AO620" s="48" t="str">
        <f>IF(ISBLANK(AP620),"",VLOOKUP(AN620,OutputOsiris!$A$9:$A$1008,1,FALSE))</f>
        <v/>
      </c>
      <c r="AP620" s="111"/>
      <c r="AQ620" s="78"/>
      <c r="AR620" s="148" t="str">
        <f t="shared" si="345"/>
        <v/>
      </c>
      <c r="AS620" s="47" t="str">
        <f t="shared" si="372"/>
        <v/>
      </c>
      <c r="AT620" s="48" t="str">
        <f>IF(ISBLANK(AU620),"",VLOOKUP(AS620,OutputOsiris!$A$9:$A$1008,1,FALSE))</f>
        <v/>
      </c>
      <c r="AU620" s="111"/>
      <c r="AV620" s="78"/>
      <c r="AW620" s="148" t="str">
        <f t="shared" si="346"/>
        <v/>
      </c>
      <c r="AX620" s="47" t="str">
        <f t="shared" si="373"/>
        <v/>
      </c>
      <c r="AY620" s="48" t="str">
        <f>IF(ISBLANK(AZ620),"",VLOOKUP(AX620,OutputOsiris!$A$9:$A$1008,1,FALSE))</f>
        <v/>
      </c>
      <c r="AZ620" s="111"/>
      <c r="BA620" s="78"/>
      <c r="BB620" s="148" t="str">
        <f t="shared" si="347"/>
        <v/>
      </c>
      <c r="BC620" s="47" t="str">
        <f t="shared" si="374"/>
        <v/>
      </c>
      <c r="BD620" s="48" t="str">
        <f>IF(ISBLANK(BE620),"",VLOOKUP(BC620,OutputOsiris!$A$9:$A$1008,1,FALSE))</f>
        <v/>
      </c>
      <c r="BE620" s="111"/>
      <c r="BF620" s="78"/>
      <c r="BG620" s="148" t="str">
        <f t="shared" si="348"/>
        <v/>
      </c>
      <c r="BH620" s="47" t="str">
        <f t="shared" si="375"/>
        <v/>
      </c>
      <c r="BI620" s="48" t="str">
        <f>IF(ISBLANK(BJ620),"",VLOOKUP(BH620,OutputOsiris!$A$9:$A$1008,1,FALSE))</f>
        <v/>
      </c>
      <c r="BJ620" s="111"/>
      <c r="BK620" s="78"/>
      <c r="BL620" s="148" t="str">
        <f t="shared" si="349"/>
        <v/>
      </c>
      <c r="BM620" s="47" t="str">
        <f t="shared" si="376"/>
        <v/>
      </c>
      <c r="BN620" s="48" t="str">
        <f>IF(ISBLANK(BO620),"",VLOOKUP(BM620,OutputOsiris!$A$9:$A$1008,1,FALSE))</f>
        <v/>
      </c>
      <c r="BO620" s="111"/>
      <c r="BP620" s="78"/>
      <c r="BQ620" s="148" t="str">
        <f t="shared" si="350"/>
        <v/>
      </c>
      <c r="BR620" s="47" t="str">
        <f t="shared" si="377"/>
        <v/>
      </c>
      <c r="BS620" s="48" t="str">
        <f>IF(ISBLANK(BT620),"",VLOOKUP(BR620,OutputOsiris!$A$9:$A$1008,1,FALSE))</f>
        <v/>
      </c>
      <c r="BT620" s="111"/>
      <c r="BU620" s="78"/>
      <c r="BV620" s="148" t="str">
        <f t="shared" si="351"/>
        <v/>
      </c>
      <c r="BW620" s="47" t="str">
        <f t="shared" si="378"/>
        <v/>
      </c>
      <c r="BX620" s="48" t="str">
        <f>IF(ISBLANK(BY620),"",VLOOKUP(BW620,OutputOsiris!$A$9:$A$1008,1,FALSE))</f>
        <v/>
      </c>
      <c r="BY620" s="111"/>
      <c r="BZ620" s="78"/>
      <c r="CA620" s="148" t="str">
        <f t="shared" si="352"/>
        <v/>
      </c>
    </row>
    <row r="621" spans="1:79" x14ac:dyDescent="0.2">
      <c r="A621" s="47" t="str">
        <f>IF($H$1="Score",IF(OutputOsiris!A621&lt;&gt;"9999999",OutputOsiris!A621,""),"")</f>
        <v/>
      </c>
      <c r="B621" s="76" t="str">
        <f t="shared" si="353"/>
        <v/>
      </c>
      <c r="C621" s="143" t="str">
        <f t="shared" si="354"/>
        <v/>
      </c>
      <c r="D621" s="47" t="str">
        <f>IF($H$1="Cijfer",IF(OutputOsiris!A621&lt;&gt;"9999999",OutputOsiris!A621,""),"")</f>
        <v/>
      </c>
      <c r="E621" s="76" t="str">
        <f t="shared" si="355"/>
        <v/>
      </c>
      <c r="F621" s="143" t="str">
        <f t="shared" si="356"/>
        <v/>
      </c>
      <c r="G621" s="47" t="str">
        <f>IF(ISBLANK(OutputOsiris!B621),"",OutputOsiris!B621)</f>
        <v/>
      </c>
      <c r="H621" s="47">
        <f>IF(AND($AG$7&gt;0,OutputOsiris!$A621&lt;&gt;"9999999"),VLOOKUP(OutputOsiris!A621,$AD$9:$AG$1008,4,FALSE),"")</f>
        <v>0</v>
      </c>
      <c r="I621" s="47">
        <f t="shared" si="357"/>
        <v>0</v>
      </c>
      <c r="J621" s="47">
        <f>IF(AND($AL$7&gt;0,OutputOsiris!$A621&lt;&gt;"9999999"),VLOOKUP(OutputOsiris!A621,$AI$9:$AL$1008,4,FALSE),"")</f>
        <v>0</v>
      </c>
      <c r="K621" s="47">
        <f t="shared" si="358"/>
        <v>0</v>
      </c>
      <c r="L621" s="47" t="str">
        <f>IF(AND($AQ$7&gt;0,OutputOsiris!$A621&lt;&gt;"9999999"),VLOOKUP(OutputOsiris!A621,$AN$9:$AQ$1008,4,FALSE),"")</f>
        <v/>
      </c>
      <c r="M621" s="47" t="str">
        <f t="shared" si="359"/>
        <v/>
      </c>
      <c r="N621" s="47" t="str">
        <f>IF(AND($AV$7&gt;0,OutputOsiris!$A621&lt;&gt;"9999999"),VLOOKUP(OutputOsiris!A621,$AS$9:$AV$1008,4,FALSE),"")</f>
        <v/>
      </c>
      <c r="O621" s="47" t="str">
        <f t="shared" si="360"/>
        <v/>
      </c>
      <c r="P621" s="47" t="str">
        <f>IF(AND($BA$7&gt;0,OutputOsiris!$A621&lt;&gt;"9999999"),VLOOKUP(OutputOsiris!A621,$AX$9:$BA$1008,4,FALSE),"")</f>
        <v/>
      </c>
      <c r="Q621" s="47" t="str">
        <f t="shared" si="361"/>
        <v/>
      </c>
      <c r="R621" s="47" t="str">
        <f>IF(AND($BF$7&gt;0,OutputOsiris!$A621&lt;&gt;"9999999"),VLOOKUP(OutputOsiris!A621,$BC$9:$BF$1008,4,FALSE),"")</f>
        <v/>
      </c>
      <c r="S621" s="47" t="str">
        <f t="shared" si="362"/>
        <v/>
      </c>
      <c r="T621" s="47" t="str">
        <f>IF(AND($BK$7&gt;0,OutputOsiris!$A621&lt;&gt;"9999999"),VLOOKUP(OutputOsiris!A621,$BH$9:$BK$1008,4,FALSE),"")</f>
        <v/>
      </c>
      <c r="U621" s="47" t="str">
        <f t="shared" si="363"/>
        <v/>
      </c>
      <c r="V621" s="47" t="str">
        <f>IF(AND($BP$7&gt;0,OutputOsiris!$A621&lt;&gt;"9999999"),VLOOKUP(OutputOsiris!A621,$BM$9:$BP$1008,4,FALSE),"")</f>
        <v/>
      </c>
      <c r="W621" s="47" t="str">
        <f t="shared" si="364"/>
        <v/>
      </c>
      <c r="X621" s="47" t="str">
        <f>IF(AND($BU$7&gt;0,OutputOsiris!$A621&lt;&gt;"9999999"),VLOOKUP(OutputOsiris!A621,$BR$9:$BU$1008,4,FALSE),"")</f>
        <v/>
      </c>
      <c r="Y621" s="47" t="str">
        <f t="shared" si="365"/>
        <v/>
      </c>
      <c r="Z621" s="47" t="str">
        <f>IF(AND($BZ$7&gt;0,OutputOsiris!$A621&lt;&gt;"9999999"),VLOOKUP(OutputOsiris!A621,$BW$9:$BZ$1008,4,FALSE),"")</f>
        <v/>
      </c>
      <c r="AA621" s="47" t="str">
        <f t="shared" si="366"/>
        <v/>
      </c>
      <c r="AB621" s="47">
        <f t="shared" si="367"/>
        <v>0</v>
      </c>
      <c r="AC621" s="47">
        <f t="shared" si="368"/>
        <v>0</v>
      </c>
      <c r="AD621" s="47" t="str">
        <f t="shared" si="369"/>
        <v/>
      </c>
      <c r="AE621" s="48" t="str">
        <f>IF(ISBLANK(AF621),"",VLOOKUP(AD621,OutputOsiris!$A$9:$A$1008,1,FALSE))</f>
        <v/>
      </c>
      <c r="AF621" s="111"/>
      <c r="AG621" s="78"/>
      <c r="AH621" s="148" t="str">
        <f t="shared" si="343"/>
        <v/>
      </c>
      <c r="AI621" s="47" t="str">
        <f t="shared" si="370"/>
        <v/>
      </c>
      <c r="AJ621" s="48" t="str">
        <f>IF(ISBLANK(AK621),"",VLOOKUP(AI621,OutputOsiris!$A$9:$A$1008,1,FALSE))</f>
        <v/>
      </c>
      <c r="AK621" s="112"/>
      <c r="AL621" s="78"/>
      <c r="AM621" s="148" t="str">
        <f t="shared" si="344"/>
        <v/>
      </c>
      <c r="AN621" s="47" t="str">
        <f t="shared" si="371"/>
        <v/>
      </c>
      <c r="AO621" s="48" t="str">
        <f>IF(ISBLANK(AP621),"",VLOOKUP(AN621,OutputOsiris!$A$9:$A$1008,1,FALSE))</f>
        <v/>
      </c>
      <c r="AP621" s="111"/>
      <c r="AQ621" s="78"/>
      <c r="AR621" s="148" t="str">
        <f t="shared" si="345"/>
        <v/>
      </c>
      <c r="AS621" s="47" t="str">
        <f t="shared" si="372"/>
        <v/>
      </c>
      <c r="AT621" s="48" t="str">
        <f>IF(ISBLANK(AU621),"",VLOOKUP(AS621,OutputOsiris!$A$9:$A$1008,1,FALSE))</f>
        <v/>
      </c>
      <c r="AU621" s="111"/>
      <c r="AV621" s="78"/>
      <c r="AW621" s="148" t="str">
        <f t="shared" si="346"/>
        <v/>
      </c>
      <c r="AX621" s="47" t="str">
        <f t="shared" si="373"/>
        <v/>
      </c>
      <c r="AY621" s="48" t="str">
        <f>IF(ISBLANK(AZ621),"",VLOOKUP(AX621,OutputOsiris!$A$9:$A$1008,1,FALSE))</f>
        <v/>
      </c>
      <c r="AZ621" s="111"/>
      <c r="BA621" s="78"/>
      <c r="BB621" s="148" t="str">
        <f t="shared" si="347"/>
        <v/>
      </c>
      <c r="BC621" s="47" t="str">
        <f t="shared" si="374"/>
        <v/>
      </c>
      <c r="BD621" s="48" t="str">
        <f>IF(ISBLANK(BE621),"",VLOOKUP(BC621,OutputOsiris!$A$9:$A$1008,1,FALSE))</f>
        <v/>
      </c>
      <c r="BE621" s="111"/>
      <c r="BF621" s="78"/>
      <c r="BG621" s="148" t="str">
        <f t="shared" si="348"/>
        <v/>
      </c>
      <c r="BH621" s="47" t="str">
        <f t="shared" si="375"/>
        <v/>
      </c>
      <c r="BI621" s="48" t="str">
        <f>IF(ISBLANK(BJ621),"",VLOOKUP(BH621,OutputOsiris!$A$9:$A$1008,1,FALSE))</f>
        <v/>
      </c>
      <c r="BJ621" s="111"/>
      <c r="BK621" s="78"/>
      <c r="BL621" s="148" t="str">
        <f t="shared" si="349"/>
        <v/>
      </c>
      <c r="BM621" s="47" t="str">
        <f t="shared" si="376"/>
        <v/>
      </c>
      <c r="BN621" s="48" t="str">
        <f>IF(ISBLANK(BO621),"",VLOOKUP(BM621,OutputOsiris!$A$9:$A$1008,1,FALSE))</f>
        <v/>
      </c>
      <c r="BO621" s="111"/>
      <c r="BP621" s="78"/>
      <c r="BQ621" s="148" t="str">
        <f t="shared" si="350"/>
        <v/>
      </c>
      <c r="BR621" s="47" t="str">
        <f t="shared" si="377"/>
        <v/>
      </c>
      <c r="BS621" s="48" t="str">
        <f>IF(ISBLANK(BT621),"",VLOOKUP(BR621,OutputOsiris!$A$9:$A$1008,1,FALSE))</f>
        <v/>
      </c>
      <c r="BT621" s="111"/>
      <c r="BU621" s="78"/>
      <c r="BV621" s="148" t="str">
        <f t="shared" si="351"/>
        <v/>
      </c>
      <c r="BW621" s="47" t="str">
        <f t="shared" si="378"/>
        <v/>
      </c>
      <c r="BX621" s="48" t="str">
        <f>IF(ISBLANK(BY621),"",VLOOKUP(BW621,OutputOsiris!$A$9:$A$1008,1,FALSE))</f>
        <v/>
      </c>
      <c r="BY621" s="111"/>
      <c r="BZ621" s="78"/>
      <c r="CA621" s="148" t="str">
        <f t="shared" si="352"/>
        <v/>
      </c>
    </row>
    <row r="622" spans="1:79" x14ac:dyDescent="0.2">
      <c r="A622" s="47" t="str">
        <f>IF($H$1="Score",IF(OutputOsiris!A622&lt;&gt;"9999999",OutputOsiris!A622,""),"")</f>
        <v/>
      </c>
      <c r="B622" s="76" t="str">
        <f t="shared" si="353"/>
        <v/>
      </c>
      <c r="C622" s="143" t="str">
        <f t="shared" si="354"/>
        <v/>
      </c>
      <c r="D622" s="47" t="str">
        <f>IF($H$1="Cijfer",IF(OutputOsiris!A622&lt;&gt;"9999999",OutputOsiris!A622,""),"")</f>
        <v/>
      </c>
      <c r="E622" s="76" t="str">
        <f t="shared" si="355"/>
        <v/>
      </c>
      <c r="F622" s="143" t="str">
        <f t="shared" si="356"/>
        <v/>
      </c>
      <c r="G622" s="47" t="str">
        <f>IF(ISBLANK(OutputOsiris!B622),"",OutputOsiris!B622)</f>
        <v/>
      </c>
      <c r="H622" s="47">
        <f>IF(AND($AG$7&gt;0,OutputOsiris!$A622&lt;&gt;"9999999"),VLOOKUP(OutputOsiris!A622,$AD$9:$AG$1008,4,FALSE),"")</f>
        <v>0</v>
      </c>
      <c r="I622" s="47">
        <f t="shared" si="357"/>
        <v>0</v>
      </c>
      <c r="J622" s="47">
        <f>IF(AND($AL$7&gt;0,OutputOsiris!$A622&lt;&gt;"9999999"),VLOOKUP(OutputOsiris!A622,$AI$9:$AL$1008,4,FALSE),"")</f>
        <v>0</v>
      </c>
      <c r="K622" s="47">
        <f t="shared" si="358"/>
        <v>0</v>
      </c>
      <c r="L622" s="47" t="str">
        <f>IF(AND($AQ$7&gt;0,OutputOsiris!$A622&lt;&gt;"9999999"),VLOOKUP(OutputOsiris!A622,$AN$9:$AQ$1008,4,FALSE),"")</f>
        <v/>
      </c>
      <c r="M622" s="47" t="str">
        <f t="shared" si="359"/>
        <v/>
      </c>
      <c r="N622" s="47" t="str">
        <f>IF(AND($AV$7&gt;0,OutputOsiris!$A622&lt;&gt;"9999999"),VLOOKUP(OutputOsiris!A622,$AS$9:$AV$1008,4,FALSE),"")</f>
        <v/>
      </c>
      <c r="O622" s="47" t="str">
        <f t="shared" si="360"/>
        <v/>
      </c>
      <c r="P622" s="47" t="str">
        <f>IF(AND($BA$7&gt;0,OutputOsiris!$A622&lt;&gt;"9999999"),VLOOKUP(OutputOsiris!A622,$AX$9:$BA$1008,4,FALSE),"")</f>
        <v/>
      </c>
      <c r="Q622" s="47" t="str">
        <f t="shared" si="361"/>
        <v/>
      </c>
      <c r="R622" s="47" t="str">
        <f>IF(AND($BF$7&gt;0,OutputOsiris!$A622&lt;&gt;"9999999"),VLOOKUP(OutputOsiris!A622,$BC$9:$BF$1008,4,FALSE),"")</f>
        <v/>
      </c>
      <c r="S622" s="47" t="str">
        <f t="shared" si="362"/>
        <v/>
      </c>
      <c r="T622" s="47" t="str">
        <f>IF(AND($BK$7&gt;0,OutputOsiris!$A622&lt;&gt;"9999999"),VLOOKUP(OutputOsiris!A622,$BH$9:$BK$1008,4,FALSE),"")</f>
        <v/>
      </c>
      <c r="U622" s="47" t="str">
        <f t="shared" si="363"/>
        <v/>
      </c>
      <c r="V622" s="47" t="str">
        <f>IF(AND($BP$7&gt;0,OutputOsiris!$A622&lt;&gt;"9999999"),VLOOKUP(OutputOsiris!A622,$BM$9:$BP$1008,4,FALSE),"")</f>
        <v/>
      </c>
      <c r="W622" s="47" t="str">
        <f t="shared" si="364"/>
        <v/>
      </c>
      <c r="X622" s="47" t="str">
        <f>IF(AND($BU$7&gt;0,OutputOsiris!$A622&lt;&gt;"9999999"),VLOOKUP(OutputOsiris!A622,$BR$9:$BU$1008,4,FALSE),"")</f>
        <v/>
      </c>
      <c r="Y622" s="47" t="str">
        <f t="shared" si="365"/>
        <v/>
      </c>
      <c r="Z622" s="47" t="str">
        <f>IF(AND($BZ$7&gt;0,OutputOsiris!$A622&lt;&gt;"9999999"),VLOOKUP(OutputOsiris!A622,$BW$9:$BZ$1008,4,FALSE),"")</f>
        <v/>
      </c>
      <c r="AA622" s="47" t="str">
        <f t="shared" si="366"/>
        <v/>
      </c>
      <c r="AB622" s="47">
        <f t="shared" si="367"/>
        <v>0</v>
      </c>
      <c r="AC622" s="47">
        <f t="shared" si="368"/>
        <v>0</v>
      </c>
      <c r="AD622" s="47" t="str">
        <f t="shared" si="369"/>
        <v/>
      </c>
      <c r="AE622" s="48" t="str">
        <f>IF(ISBLANK(AF622),"",VLOOKUP(AD622,OutputOsiris!$A$9:$A$1008,1,FALSE))</f>
        <v/>
      </c>
      <c r="AF622" s="111"/>
      <c r="AG622" s="78"/>
      <c r="AH622" s="148" t="str">
        <f t="shared" si="343"/>
        <v/>
      </c>
      <c r="AI622" s="47" t="str">
        <f t="shared" si="370"/>
        <v/>
      </c>
      <c r="AJ622" s="48" t="str">
        <f>IF(ISBLANK(AK622),"",VLOOKUP(AI622,OutputOsiris!$A$9:$A$1008,1,FALSE))</f>
        <v/>
      </c>
      <c r="AK622" s="112"/>
      <c r="AL622" s="78"/>
      <c r="AM622" s="148" t="str">
        <f t="shared" si="344"/>
        <v/>
      </c>
      <c r="AN622" s="47" t="str">
        <f t="shared" si="371"/>
        <v/>
      </c>
      <c r="AO622" s="48" t="str">
        <f>IF(ISBLANK(AP622),"",VLOOKUP(AN622,OutputOsiris!$A$9:$A$1008,1,FALSE))</f>
        <v/>
      </c>
      <c r="AP622" s="111"/>
      <c r="AQ622" s="78"/>
      <c r="AR622" s="148" t="str">
        <f t="shared" si="345"/>
        <v/>
      </c>
      <c r="AS622" s="47" t="str">
        <f t="shared" si="372"/>
        <v/>
      </c>
      <c r="AT622" s="48" t="str">
        <f>IF(ISBLANK(AU622),"",VLOOKUP(AS622,OutputOsiris!$A$9:$A$1008,1,FALSE))</f>
        <v/>
      </c>
      <c r="AU622" s="111"/>
      <c r="AV622" s="78"/>
      <c r="AW622" s="148" t="str">
        <f t="shared" si="346"/>
        <v/>
      </c>
      <c r="AX622" s="47" t="str">
        <f t="shared" si="373"/>
        <v/>
      </c>
      <c r="AY622" s="48" t="str">
        <f>IF(ISBLANK(AZ622),"",VLOOKUP(AX622,OutputOsiris!$A$9:$A$1008,1,FALSE))</f>
        <v/>
      </c>
      <c r="AZ622" s="111"/>
      <c r="BA622" s="78"/>
      <c r="BB622" s="148" t="str">
        <f t="shared" si="347"/>
        <v/>
      </c>
      <c r="BC622" s="47" t="str">
        <f t="shared" si="374"/>
        <v/>
      </c>
      <c r="BD622" s="48" t="str">
        <f>IF(ISBLANK(BE622),"",VLOOKUP(BC622,OutputOsiris!$A$9:$A$1008,1,FALSE))</f>
        <v/>
      </c>
      <c r="BE622" s="111"/>
      <c r="BF622" s="78"/>
      <c r="BG622" s="148" t="str">
        <f t="shared" si="348"/>
        <v/>
      </c>
      <c r="BH622" s="47" t="str">
        <f t="shared" si="375"/>
        <v/>
      </c>
      <c r="BI622" s="48" t="str">
        <f>IF(ISBLANK(BJ622),"",VLOOKUP(BH622,OutputOsiris!$A$9:$A$1008,1,FALSE))</f>
        <v/>
      </c>
      <c r="BJ622" s="111"/>
      <c r="BK622" s="78"/>
      <c r="BL622" s="148" t="str">
        <f t="shared" si="349"/>
        <v/>
      </c>
      <c r="BM622" s="47" t="str">
        <f t="shared" si="376"/>
        <v/>
      </c>
      <c r="BN622" s="48" t="str">
        <f>IF(ISBLANK(BO622),"",VLOOKUP(BM622,OutputOsiris!$A$9:$A$1008,1,FALSE))</f>
        <v/>
      </c>
      <c r="BO622" s="111"/>
      <c r="BP622" s="78"/>
      <c r="BQ622" s="148" t="str">
        <f t="shared" si="350"/>
        <v/>
      </c>
      <c r="BR622" s="47" t="str">
        <f t="shared" si="377"/>
        <v/>
      </c>
      <c r="BS622" s="48" t="str">
        <f>IF(ISBLANK(BT622),"",VLOOKUP(BR622,OutputOsiris!$A$9:$A$1008,1,FALSE))</f>
        <v/>
      </c>
      <c r="BT622" s="111"/>
      <c r="BU622" s="78"/>
      <c r="BV622" s="148" t="str">
        <f t="shared" si="351"/>
        <v/>
      </c>
      <c r="BW622" s="47" t="str">
        <f t="shared" si="378"/>
        <v/>
      </c>
      <c r="BX622" s="48" t="str">
        <f>IF(ISBLANK(BY622),"",VLOOKUP(BW622,OutputOsiris!$A$9:$A$1008,1,FALSE))</f>
        <v/>
      </c>
      <c r="BY622" s="111"/>
      <c r="BZ622" s="78"/>
      <c r="CA622" s="148" t="str">
        <f t="shared" si="352"/>
        <v/>
      </c>
    </row>
    <row r="623" spans="1:79" x14ac:dyDescent="0.2">
      <c r="A623" s="47" t="str">
        <f>IF($H$1="Score",IF(OutputOsiris!A623&lt;&gt;"9999999",OutputOsiris!A623,""),"")</f>
        <v/>
      </c>
      <c r="B623" s="76" t="str">
        <f t="shared" si="353"/>
        <v/>
      </c>
      <c r="C623" s="143" t="str">
        <f t="shared" si="354"/>
        <v/>
      </c>
      <c r="D623" s="47" t="str">
        <f>IF($H$1="Cijfer",IF(OutputOsiris!A623&lt;&gt;"9999999",OutputOsiris!A623,""),"")</f>
        <v/>
      </c>
      <c r="E623" s="76" t="str">
        <f t="shared" si="355"/>
        <v/>
      </c>
      <c r="F623" s="143" t="str">
        <f t="shared" si="356"/>
        <v/>
      </c>
      <c r="G623" s="47" t="str">
        <f>IF(ISBLANK(OutputOsiris!B623),"",OutputOsiris!B623)</f>
        <v/>
      </c>
      <c r="H623" s="47">
        <f>IF(AND($AG$7&gt;0,OutputOsiris!$A623&lt;&gt;"9999999"),VLOOKUP(OutputOsiris!A623,$AD$9:$AG$1008,4,FALSE),"")</f>
        <v>0</v>
      </c>
      <c r="I623" s="47">
        <f t="shared" si="357"/>
        <v>0</v>
      </c>
      <c r="J623" s="47">
        <f>IF(AND($AL$7&gt;0,OutputOsiris!$A623&lt;&gt;"9999999"),VLOOKUP(OutputOsiris!A623,$AI$9:$AL$1008,4,FALSE),"")</f>
        <v>0</v>
      </c>
      <c r="K623" s="47">
        <f t="shared" si="358"/>
        <v>0</v>
      </c>
      <c r="L623" s="47" t="str">
        <f>IF(AND($AQ$7&gt;0,OutputOsiris!$A623&lt;&gt;"9999999"),VLOOKUP(OutputOsiris!A623,$AN$9:$AQ$1008,4,FALSE),"")</f>
        <v/>
      </c>
      <c r="M623" s="47" t="str">
        <f t="shared" si="359"/>
        <v/>
      </c>
      <c r="N623" s="47" t="str">
        <f>IF(AND($AV$7&gt;0,OutputOsiris!$A623&lt;&gt;"9999999"),VLOOKUP(OutputOsiris!A623,$AS$9:$AV$1008,4,FALSE),"")</f>
        <v/>
      </c>
      <c r="O623" s="47" t="str">
        <f t="shared" si="360"/>
        <v/>
      </c>
      <c r="P623" s="47" t="str">
        <f>IF(AND($BA$7&gt;0,OutputOsiris!$A623&lt;&gt;"9999999"),VLOOKUP(OutputOsiris!A623,$AX$9:$BA$1008,4,FALSE),"")</f>
        <v/>
      </c>
      <c r="Q623" s="47" t="str">
        <f t="shared" si="361"/>
        <v/>
      </c>
      <c r="R623" s="47" t="str">
        <f>IF(AND($BF$7&gt;0,OutputOsiris!$A623&lt;&gt;"9999999"),VLOOKUP(OutputOsiris!A623,$BC$9:$BF$1008,4,FALSE),"")</f>
        <v/>
      </c>
      <c r="S623" s="47" t="str">
        <f t="shared" si="362"/>
        <v/>
      </c>
      <c r="T623" s="47" t="str">
        <f>IF(AND($BK$7&gt;0,OutputOsiris!$A623&lt;&gt;"9999999"),VLOOKUP(OutputOsiris!A623,$BH$9:$BK$1008,4,FALSE),"")</f>
        <v/>
      </c>
      <c r="U623" s="47" t="str">
        <f t="shared" si="363"/>
        <v/>
      </c>
      <c r="V623" s="47" t="str">
        <f>IF(AND($BP$7&gt;0,OutputOsiris!$A623&lt;&gt;"9999999"),VLOOKUP(OutputOsiris!A623,$BM$9:$BP$1008,4,FALSE),"")</f>
        <v/>
      </c>
      <c r="W623" s="47" t="str">
        <f t="shared" si="364"/>
        <v/>
      </c>
      <c r="X623" s="47" t="str">
        <f>IF(AND($BU$7&gt;0,OutputOsiris!$A623&lt;&gt;"9999999"),VLOOKUP(OutputOsiris!A623,$BR$9:$BU$1008,4,FALSE),"")</f>
        <v/>
      </c>
      <c r="Y623" s="47" t="str">
        <f t="shared" si="365"/>
        <v/>
      </c>
      <c r="Z623" s="47" t="str">
        <f>IF(AND($BZ$7&gt;0,OutputOsiris!$A623&lt;&gt;"9999999"),VLOOKUP(OutputOsiris!A623,$BW$9:$BZ$1008,4,FALSE),"")</f>
        <v/>
      </c>
      <c r="AA623" s="47" t="str">
        <f t="shared" si="366"/>
        <v/>
      </c>
      <c r="AB623" s="47">
        <f t="shared" si="367"/>
        <v>0</v>
      </c>
      <c r="AC623" s="47">
        <f t="shared" si="368"/>
        <v>0</v>
      </c>
      <c r="AD623" s="47" t="str">
        <f t="shared" si="369"/>
        <v/>
      </c>
      <c r="AE623" s="48" t="str">
        <f>IF(ISBLANK(AF623),"",VLOOKUP(AD623,OutputOsiris!$A$9:$A$1008,1,FALSE))</f>
        <v/>
      </c>
      <c r="AF623" s="111"/>
      <c r="AG623" s="78"/>
      <c r="AH623" s="148" t="str">
        <f t="shared" si="343"/>
        <v/>
      </c>
      <c r="AI623" s="47" t="str">
        <f t="shared" si="370"/>
        <v/>
      </c>
      <c r="AJ623" s="48" t="str">
        <f>IF(ISBLANK(AK623),"",VLOOKUP(AI623,OutputOsiris!$A$9:$A$1008,1,FALSE))</f>
        <v/>
      </c>
      <c r="AK623" s="112"/>
      <c r="AL623" s="78"/>
      <c r="AM623" s="148" t="str">
        <f t="shared" si="344"/>
        <v/>
      </c>
      <c r="AN623" s="47" t="str">
        <f t="shared" si="371"/>
        <v/>
      </c>
      <c r="AO623" s="48" t="str">
        <f>IF(ISBLANK(AP623),"",VLOOKUP(AN623,OutputOsiris!$A$9:$A$1008,1,FALSE))</f>
        <v/>
      </c>
      <c r="AP623" s="111"/>
      <c r="AQ623" s="78"/>
      <c r="AR623" s="148" t="str">
        <f t="shared" si="345"/>
        <v/>
      </c>
      <c r="AS623" s="47" t="str">
        <f t="shared" si="372"/>
        <v/>
      </c>
      <c r="AT623" s="48" t="str">
        <f>IF(ISBLANK(AU623),"",VLOOKUP(AS623,OutputOsiris!$A$9:$A$1008,1,FALSE))</f>
        <v/>
      </c>
      <c r="AU623" s="111"/>
      <c r="AV623" s="78"/>
      <c r="AW623" s="148" t="str">
        <f t="shared" si="346"/>
        <v/>
      </c>
      <c r="AX623" s="47" t="str">
        <f t="shared" si="373"/>
        <v/>
      </c>
      <c r="AY623" s="48" t="str">
        <f>IF(ISBLANK(AZ623),"",VLOOKUP(AX623,OutputOsiris!$A$9:$A$1008,1,FALSE))</f>
        <v/>
      </c>
      <c r="AZ623" s="111"/>
      <c r="BA623" s="78"/>
      <c r="BB623" s="148" t="str">
        <f t="shared" si="347"/>
        <v/>
      </c>
      <c r="BC623" s="47" t="str">
        <f t="shared" si="374"/>
        <v/>
      </c>
      <c r="BD623" s="48" t="str">
        <f>IF(ISBLANK(BE623),"",VLOOKUP(BC623,OutputOsiris!$A$9:$A$1008,1,FALSE))</f>
        <v/>
      </c>
      <c r="BE623" s="111"/>
      <c r="BF623" s="78"/>
      <c r="BG623" s="148" t="str">
        <f t="shared" si="348"/>
        <v/>
      </c>
      <c r="BH623" s="47" t="str">
        <f t="shared" si="375"/>
        <v/>
      </c>
      <c r="BI623" s="48" t="str">
        <f>IF(ISBLANK(BJ623),"",VLOOKUP(BH623,OutputOsiris!$A$9:$A$1008,1,FALSE))</f>
        <v/>
      </c>
      <c r="BJ623" s="111"/>
      <c r="BK623" s="78"/>
      <c r="BL623" s="148" t="str">
        <f t="shared" si="349"/>
        <v/>
      </c>
      <c r="BM623" s="47" t="str">
        <f t="shared" si="376"/>
        <v/>
      </c>
      <c r="BN623" s="48" t="str">
        <f>IF(ISBLANK(BO623),"",VLOOKUP(BM623,OutputOsiris!$A$9:$A$1008,1,FALSE))</f>
        <v/>
      </c>
      <c r="BO623" s="111"/>
      <c r="BP623" s="78"/>
      <c r="BQ623" s="148" t="str">
        <f t="shared" si="350"/>
        <v/>
      </c>
      <c r="BR623" s="47" t="str">
        <f t="shared" si="377"/>
        <v/>
      </c>
      <c r="BS623" s="48" t="str">
        <f>IF(ISBLANK(BT623),"",VLOOKUP(BR623,OutputOsiris!$A$9:$A$1008,1,FALSE))</f>
        <v/>
      </c>
      <c r="BT623" s="111"/>
      <c r="BU623" s="78"/>
      <c r="BV623" s="148" t="str">
        <f t="shared" si="351"/>
        <v/>
      </c>
      <c r="BW623" s="47" t="str">
        <f t="shared" si="378"/>
        <v/>
      </c>
      <c r="BX623" s="48" t="str">
        <f>IF(ISBLANK(BY623),"",VLOOKUP(BW623,OutputOsiris!$A$9:$A$1008,1,FALSE))</f>
        <v/>
      </c>
      <c r="BY623" s="111"/>
      <c r="BZ623" s="78"/>
      <c r="CA623" s="148" t="str">
        <f t="shared" si="352"/>
        <v/>
      </c>
    </row>
    <row r="624" spans="1:79" x14ac:dyDescent="0.2">
      <c r="A624" s="47" t="str">
        <f>IF($H$1="Score",IF(OutputOsiris!A624&lt;&gt;"9999999",OutputOsiris!A624,""),"")</f>
        <v/>
      </c>
      <c r="B624" s="76" t="str">
        <f t="shared" si="353"/>
        <v/>
      </c>
      <c r="C624" s="143" t="str">
        <f t="shared" si="354"/>
        <v/>
      </c>
      <c r="D624" s="47" t="str">
        <f>IF($H$1="Cijfer",IF(OutputOsiris!A624&lt;&gt;"9999999",OutputOsiris!A624,""),"")</f>
        <v/>
      </c>
      <c r="E624" s="76" t="str">
        <f t="shared" si="355"/>
        <v/>
      </c>
      <c r="F624" s="143" t="str">
        <f t="shared" si="356"/>
        <v/>
      </c>
      <c r="G624" s="47" t="str">
        <f>IF(ISBLANK(OutputOsiris!B624),"",OutputOsiris!B624)</f>
        <v/>
      </c>
      <c r="H624" s="47">
        <f>IF(AND($AG$7&gt;0,OutputOsiris!$A624&lt;&gt;"9999999"),VLOOKUP(OutputOsiris!A624,$AD$9:$AG$1008,4,FALSE),"")</f>
        <v>0</v>
      </c>
      <c r="I624" s="47">
        <f t="shared" si="357"/>
        <v>0</v>
      </c>
      <c r="J624" s="47">
        <f>IF(AND($AL$7&gt;0,OutputOsiris!$A624&lt;&gt;"9999999"),VLOOKUP(OutputOsiris!A624,$AI$9:$AL$1008,4,FALSE),"")</f>
        <v>0</v>
      </c>
      <c r="K624" s="47">
        <f t="shared" si="358"/>
        <v>0</v>
      </c>
      <c r="L624" s="47" t="str">
        <f>IF(AND($AQ$7&gt;0,OutputOsiris!$A624&lt;&gt;"9999999"),VLOOKUP(OutputOsiris!A624,$AN$9:$AQ$1008,4,FALSE),"")</f>
        <v/>
      </c>
      <c r="M624" s="47" t="str">
        <f t="shared" si="359"/>
        <v/>
      </c>
      <c r="N624" s="47" t="str">
        <f>IF(AND($AV$7&gt;0,OutputOsiris!$A624&lt;&gt;"9999999"),VLOOKUP(OutputOsiris!A624,$AS$9:$AV$1008,4,FALSE),"")</f>
        <v/>
      </c>
      <c r="O624" s="47" t="str">
        <f t="shared" si="360"/>
        <v/>
      </c>
      <c r="P624" s="47" t="str">
        <f>IF(AND($BA$7&gt;0,OutputOsiris!$A624&lt;&gt;"9999999"),VLOOKUP(OutputOsiris!A624,$AX$9:$BA$1008,4,FALSE),"")</f>
        <v/>
      </c>
      <c r="Q624" s="47" t="str">
        <f t="shared" si="361"/>
        <v/>
      </c>
      <c r="R624" s="47" t="str">
        <f>IF(AND($BF$7&gt;0,OutputOsiris!$A624&lt;&gt;"9999999"),VLOOKUP(OutputOsiris!A624,$BC$9:$BF$1008,4,FALSE),"")</f>
        <v/>
      </c>
      <c r="S624" s="47" t="str">
        <f t="shared" si="362"/>
        <v/>
      </c>
      <c r="T624" s="47" t="str">
        <f>IF(AND($BK$7&gt;0,OutputOsiris!$A624&lt;&gt;"9999999"),VLOOKUP(OutputOsiris!A624,$BH$9:$BK$1008,4,FALSE),"")</f>
        <v/>
      </c>
      <c r="U624" s="47" t="str">
        <f t="shared" si="363"/>
        <v/>
      </c>
      <c r="V624" s="47" t="str">
        <f>IF(AND($BP$7&gt;0,OutputOsiris!$A624&lt;&gt;"9999999"),VLOOKUP(OutputOsiris!A624,$BM$9:$BP$1008,4,FALSE),"")</f>
        <v/>
      </c>
      <c r="W624" s="47" t="str">
        <f t="shared" si="364"/>
        <v/>
      </c>
      <c r="X624" s="47" t="str">
        <f>IF(AND($BU$7&gt;0,OutputOsiris!$A624&lt;&gt;"9999999"),VLOOKUP(OutputOsiris!A624,$BR$9:$BU$1008,4,FALSE),"")</f>
        <v/>
      </c>
      <c r="Y624" s="47" t="str">
        <f t="shared" si="365"/>
        <v/>
      </c>
      <c r="Z624" s="47" t="str">
        <f>IF(AND($BZ$7&gt;0,OutputOsiris!$A624&lt;&gt;"9999999"),VLOOKUP(OutputOsiris!A624,$BW$9:$BZ$1008,4,FALSE),"")</f>
        <v/>
      </c>
      <c r="AA624" s="47" t="str">
        <f t="shared" si="366"/>
        <v/>
      </c>
      <c r="AB624" s="47">
        <f t="shared" si="367"/>
        <v>0</v>
      </c>
      <c r="AC624" s="47">
        <f t="shared" si="368"/>
        <v>0</v>
      </c>
      <c r="AD624" s="47" t="str">
        <f t="shared" si="369"/>
        <v/>
      </c>
      <c r="AE624" s="48" t="str">
        <f>IF(ISBLANK(AF624),"",VLOOKUP(AD624,OutputOsiris!$A$9:$A$1008,1,FALSE))</f>
        <v/>
      </c>
      <c r="AF624" s="111"/>
      <c r="AG624" s="78"/>
      <c r="AH624" s="148" t="str">
        <f t="shared" si="343"/>
        <v/>
      </c>
      <c r="AI624" s="47" t="str">
        <f t="shared" si="370"/>
        <v/>
      </c>
      <c r="AJ624" s="48" t="str">
        <f>IF(ISBLANK(AK624),"",VLOOKUP(AI624,OutputOsiris!$A$9:$A$1008,1,FALSE))</f>
        <v/>
      </c>
      <c r="AK624" s="112"/>
      <c r="AL624" s="78"/>
      <c r="AM624" s="148" t="str">
        <f t="shared" si="344"/>
        <v/>
      </c>
      <c r="AN624" s="47" t="str">
        <f t="shared" si="371"/>
        <v/>
      </c>
      <c r="AO624" s="48" t="str">
        <f>IF(ISBLANK(AP624),"",VLOOKUP(AN624,OutputOsiris!$A$9:$A$1008,1,FALSE))</f>
        <v/>
      </c>
      <c r="AP624" s="111"/>
      <c r="AQ624" s="78"/>
      <c r="AR624" s="148" t="str">
        <f t="shared" si="345"/>
        <v/>
      </c>
      <c r="AS624" s="47" t="str">
        <f t="shared" si="372"/>
        <v/>
      </c>
      <c r="AT624" s="48" t="str">
        <f>IF(ISBLANK(AU624),"",VLOOKUP(AS624,OutputOsiris!$A$9:$A$1008,1,FALSE))</f>
        <v/>
      </c>
      <c r="AU624" s="111"/>
      <c r="AV624" s="78"/>
      <c r="AW624" s="148" t="str">
        <f t="shared" si="346"/>
        <v/>
      </c>
      <c r="AX624" s="47" t="str">
        <f t="shared" si="373"/>
        <v/>
      </c>
      <c r="AY624" s="48" t="str">
        <f>IF(ISBLANK(AZ624),"",VLOOKUP(AX624,OutputOsiris!$A$9:$A$1008,1,FALSE))</f>
        <v/>
      </c>
      <c r="AZ624" s="111"/>
      <c r="BA624" s="78"/>
      <c r="BB624" s="148" t="str">
        <f t="shared" si="347"/>
        <v/>
      </c>
      <c r="BC624" s="47" t="str">
        <f t="shared" si="374"/>
        <v/>
      </c>
      <c r="BD624" s="48" t="str">
        <f>IF(ISBLANK(BE624),"",VLOOKUP(BC624,OutputOsiris!$A$9:$A$1008,1,FALSE))</f>
        <v/>
      </c>
      <c r="BE624" s="111"/>
      <c r="BF624" s="78"/>
      <c r="BG624" s="148" t="str">
        <f t="shared" si="348"/>
        <v/>
      </c>
      <c r="BH624" s="47" t="str">
        <f t="shared" si="375"/>
        <v/>
      </c>
      <c r="BI624" s="48" t="str">
        <f>IF(ISBLANK(BJ624),"",VLOOKUP(BH624,OutputOsiris!$A$9:$A$1008,1,FALSE))</f>
        <v/>
      </c>
      <c r="BJ624" s="111"/>
      <c r="BK624" s="78"/>
      <c r="BL624" s="148" t="str">
        <f t="shared" si="349"/>
        <v/>
      </c>
      <c r="BM624" s="47" t="str">
        <f t="shared" si="376"/>
        <v/>
      </c>
      <c r="BN624" s="48" t="str">
        <f>IF(ISBLANK(BO624),"",VLOOKUP(BM624,OutputOsiris!$A$9:$A$1008,1,FALSE))</f>
        <v/>
      </c>
      <c r="BO624" s="111"/>
      <c r="BP624" s="78"/>
      <c r="BQ624" s="148" t="str">
        <f t="shared" si="350"/>
        <v/>
      </c>
      <c r="BR624" s="47" t="str">
        <f t="shared" si="377"/>
        <v/>
      </c>
      <c r="BS624" s="48" t="str">
        <f>IF(ISBLANK(BT624),"",VLOOKUP(BR624,OutputOsiris!$A$9:$A$1008,1,FALSE))</f>
        <v/>
      </c>
      <c r="BT624" s="111"/>
      <c r="BU624" s="78"/>
      <c r="BV624" s="148" t="str">
        <f t="shared" si="351"/>
        <v/>
      </c>
      <c r="BW624" s="47" t="str">
        <f t="shared" si="378"/>
        <v/>
      </c>
      <c r="BX624" s="48" t="str">
        <f>IF(ISBLANK(BY624),"",VLOOKUP(BW624,OutputOsiris!$A$9:$A$1008,1,FALSE))</f>
        <v/>
      </c>
      <c r="BY624" s="111"/>
      <c r="BZ624" s="78"/>
      <c r="CA624" s="148" t="str">
        <f t="shared" si="352"/>
        <v/>
      </c>
    </row>
    <row r="625" spans="1:79" x14ac:dyDescent="0.2">
      <c r="A625" s="47" t="str">
        <f>IF($H$1="Score",IF(OutputOsiris!A625&lt;&gt;"9999999",OutputOsiris!A625,""),"")</f>
        <v/>
      </c>
      <c r="B625" s="76" t="str">
        <f t="shared" si="353"/>
        <v/>
      </c>
      <c r="C625" s="143" t="str">
        <f t="shared" si="354"/>
        <v/>
      </c>
      <c r="D625" s="47" t="str">
        <f>IF($H$1="Cijfer",IF(OutputOsiris!A625&lt;&gt;"9999999",OutputOsiris!A625,""),"")</f>
        <v/>
      </c>
      <c r="E625" s="76" t="str">
        <f t="shared" si="355"/>
        <v/>
      </c>
      <c r="F625" s="143" t="str">
        <f t="shared" si="356"/>
        <v/>
      </c>
      <c r="G625" s="47" t="str">
        <f>IF(ISBLANK(OutputOsiris!B625),"",OutputOsiris!B625)</f>
        <v/>
      </c>
      <c r="H625" s="47">
        <f>IF(AND($AG$7&gt;0,OutputOsiris!$A625&lt;&gt;"9999999"),VLOOKUP(OutputOsiris!A625,$AD$9:$AG$1008,4,FALSE),"")</f>
        <v>0</v>
      </c>
      <c r="I625" s="47">
        <f t="shared" si="357"/>
        <v>0</v>
      </c>
      <c r="J625" s="47">
        <f>IF(AND($AL$7&gt;0,OutputOsiris!$A625&lt;&gt;"9999999"),VLOOKUP(OutputOsiris!A625,$AI$9:$AL$1008,4,FALSE),"")</f>
        <v>0</v>
      </c>
      <c r="K625" s="47">
        <f t="shared" si="358"/>
        <v>0</v>
      </c>
      <c r="L625" s="47" t="str">
        <f>IF(AND($AQ$7&gt;0,OutputOsiris!$A625&lt;&gt;"9999999"),VLOOKUP(OutputOsiris!A625,$AN$9:$AQ$1008,4,FALSE),"")</f>
        <v/>
      </c>
      <c r="M625" s="47" t="str">
        <f t="shared" si="359"/>
        <v/>
      </c>
      <c r="N625" s="47" t="str">
        <f>IF(AND($AV$7&gt;0,OutputOsiris!$A625&lt;&gt;"9999999"),VLOOKUP(OutputOsiris!A625,$AS$9:$AV$1008,4,FALSE),"")</f>
        <v/>
      </c>
      <c r="O625" s="47" t="str">
        <f t="shared" si="360"/>
        <v/>
      </c>
      <c r="P625" s="47" t="str">
        <f>IF(AND($BA$7&gt;0,OutputOsiris!$A625&lt;&gt;"9999999"),VLOOKUP(OutputOsiris!A625,$AX$9:$BA$1008,4,FALSE),"")</f>
        <v/>
      </c>
      <c r="Q625" s="47" t="str">
        <f t="shared" si="361"/>
        <v/>
      </c>
      <c r="R625" s="47" t="str">
        <f>IF(AND($BF$7&gt;0,OutputOsiris!$A625&lt;&gt;"9999999"),VLOOKUP(OutputOsiris!A625,$BC$9:$BF$1008,4,FALSE),"")</f>
        <v/>
      </c>
      <c r="S625" s="47" t="str">
        <f t="shared" si="362"/>
        <v/>
      </c>
      <c r="T625" s="47" t="str">
        <f>IF(AND($BK$7&gt;0,OutputOsiris!$A625&lt;&gt;"9999999"),VLOOKUP(OutputOsiris!A625,$BH$9:$BK$1008,4,FALSE),"")</f>
        <v/>
      </c>
      <c r="U625" s="47" t="str">
        <f t="shared" si="363"/>
        <v/>
      </c>
      <c r="V625" s="47" t="str">
        <f>IF(AND($BP$7&gt;0,OutputOsiris!$A625&lt;&gt;"9999999"),VLOOKUP(OutputOsiris!A625,$BM$9:$BP$1008,4,FALSE),"")</f>
        <v/>
      </c>
      <c r="W625" s="47" t="str">
        <f t="shared" si="364"/>
        <v/>
      </c>
      <c r="X625" s="47" t="str">
        <f>IF(AND($BU$7&gt;0,OutputOsiris!$A625&lt;&gt;"9999999"),VLOOKUP(OutputOsiris!A625,$BR$9:$BU$1008,4,FALSE),"")</f>
        <v/>
      </c>
      <c r="Y625" s="47" t="str">
        <f t="shared" si="365"/>
        <v/>
      </c>
      <c r="Z625" s="47" t="str">
        <f>IF(AND($BZ$7&gt;0,OutputOsiris!$A625&lt;&gt;"9999999"),VLOOKUP(OutputOsiris!A625,$BW$9:$BZ$1008,4,FALSE),"")</f>
        <v/>
      </c>
      <c r="AA625" s="47" t="str">
        <f t="shared" si="366"/>
        <v/>
      </c>
      <c r="AB625" s="47">
        <f t="shared" si="367"/>
        <v>0</v>
      </c>
      <c r="AC625" s="47">
        <f t="shared" si="368"/>
        <v>0</v>
      </c>
      <c r="AD625" s="47" t="str">
        <f t="shared" si="369"/>
        <v/>
      </c>
      <c r="AE625" s="48" t="str">
        <f>IF(ISBLANK(AF625),"",VLOOKUP(AD625,OutputOsiris!$A$9:$A$1008,1,FALSE))</f>
        <v/>
      </c>
      <c r="AF625" s="111"/>
      <c r="AG625" s="78"/>
      <c r="AH625" s="148" t="str">
        <f t="shared" si="343"/>
        <v/>
      </c>
      <c r="AI625" s="47" t="str">
        <f t="shared" si="370"/>
        <v/>
      </c>
      <c r="AJ625" s="48" t="str">
        <f>IF(ISBLANK(AK625),"",VLOOKUP(AI625,OutputOsiris!$A$9:$A$1008,1,FALSE))</f>
        <v/>
      </c>
      <c r="AK625" s="112"/>
      <c r="AL625" s="78"/>
      <c r="AM625" s="148" t="str">
        <f t="shared" si="344"/>
        <v/>
      </c>
      <c r="AN625" s="47" t="str">
        <f t="shared" si="371"/>
        <v/>
      </c>
      <c r="AO625" s="48" t="str">
        <f>IF(ISBLANK(AP625),"",VLOOKUP(AN625,OutputOsiris!$A$9:$A$1008,1,FALSE))</f>
        <v/>
      </c>
      <c r="AP625" s="111"/>
      <c r="AQ625" s="78"/>
      <c r="AR625" s="148" t="str">
        <f t="shared" si="345"/>
        <v/>
      </c>
      <c r="AS625" s="47" t="str">
        <f t="shared" si="372"/>
        <v/>
      </c>
      <c r="AT625" s="48" t="str">
        <f>IF(ISBLANK(AU625),"",VLOOKUP(AS625,OutputOsiris!$A$9:$A$1008,1,FALSE))</f>
        <v/>
      </c>
      <c r="AU625" s="111"/>
      <c r="AV625" s="78"/>
      <c r="AW625" s="148" t="str">
        <f t="shared" si="346"/>
        <v/>
      </c>
      <c r="AX625" s="47" t="str">
        <f t="shared" si="373"/>
        <v/>
      </c>
      <c r="AY625" s="48" t="str">
        <f>IF(ISBLANK(AZ625),"",VLOOKUP(AX625,OutputOsiris!$A$9:$A$1008,1,FALSE))</f>
        <v/>
      </c>
      <c r="AZ625" s="111"/>
      <c r="BA625" s="78"/>
      <c r="BB625" s="148" t="str">
        <f t="shared" si="347"/>
        <v/>
      </c>
      <c r="BC625" s="47" t="str">
        <f t="shared" si="374"/>
        <v/>
      </c>
      <c r="BD625" s="48" t="str">
        <f>IF(ISBLANK(BE625),"",VLOOKUP(BC625,OutputOsiris!$A$9:$A$1008,1,FALSE))</f>
        <v/>
      </c>
      <c r="BE625" s="111"/>
      <c r="BF625" s="78"/>
      <c r="BG625" s="148" t="str">
        <f t="shared" si="348"/>
        <v/>
      </c>
      <c r="BH625" s="47" t="str">
        <f t="shared" si="375"/>
        <v/>
      </c>
      <c r="BI625" s="48" t="str">
        <f>IF(ISBLANK(BJ625),"",VLOOKUP(BH625,OutputOsiris!$A$9:$A$1008,1,FALSE))</f>
        <v/>
      </c>
      <c r="BJ625" s="111"/>
      <c r="BK625" s="78"/>
      <c r="BL625" s="148" t="str">
        <f t="shared" si="349"/>
        <v/>
      </c>
      <c r="BM625" s="47" t="str">
        <f t="shared" si="376"/>
        <v/>
      </c>
      <c r="BN625" s="48" t="str">
        <f>IF(ISBLANK(BO625),"",VLOOKUP(BM625,OutputOsiris!$A$9:$A$1008,1,FALSE))</f>
        <v/>
      </c>
      <c r="BO625" s="111"/>
      <c r="BP625" s="78"/>
      <c r="BQ625" s="148" t="str">
        <f t="shared" si="350"/>
        <v/>
      </c>
      <c r="BR625" s="47" t="str">
        <f t="shared" si="377"/>
        <v/>
      </c>
      <c r="BS625" s="48" t="str">
        <f>IF(ISBLANK(BT625),"",VLOOKUP(BR625,OutputOsiris!$A$9:$A$1008,1,FALSE))</f>
        <v/>
      </c>
      <c r="BT625" s="111"/>
      <c r="BU625" s="78"/>
      <c r="BV625" s="148" t="str">
        <f t="shared" si="351"/>
        <v/>
      </c>
      <c r="BW625" s="47" t="str">
        <f t="shared" si="378"/>
        <v/>
      </c>
      <c r="BX625" s="48" t="str">
        <f>IF(ISBLANK(BY625),"",VLOOKUP(BW625,OutputOsiris!$A$9:$A$1008,1,FALSE))</f>
        <v/>
      </c>
      <c r="BY625" s="111"/>
      <c r="BZ625" s="78"/>
      <c r="CA625" s="148" t="str">
        <f t="shared" si="352"/>
        <v/>
      </c>
    </row>
    <row r="626" spans="1:79" x14ac:dyDescent="0.2">
      <c r="A626" s="47" t="str">
        <f>IF($H$1="Score",IF(OutputOsiris!A626&lt;&gt;"9999999",OutputOsiris!A626,""),"")</f>
        <v/>
      </c>
      <c r="B626" s="76" t="str">
        <f t="shared" si="353"/>
        <v/>
      </c>
      <c r="C626" s="143" t="str">
        <f t="shared" si="354"/>
        <v/>
      </c>
      <c r="D626" s="47" t="str">
        <f>IF($H$1="Cijfer",IF(OutputOsiris!A626&lt;&gt;"9999999",OutputOsiris!A626,""),"")</f>
        <v/>
      </c>
      <c r="E626" s="76" t="str">
        <f t="shared" si="355"/>
        <v/>
      </c>
      <c r="F626" s="143" t="str">
        <f t="shared" si="356"/>
        <v/>
      </c>
      <c r="G626" s="47" t="str">
        <f>IF(ISBLANK(OutputOsiris!B626),"",OutputOsiris!B626)</f>
        <v/>
      </c>
      <c r="H626" s="47">
        <f>IF(AND($AG$7&gt;0,OutputOsiris!$A626&lt;&gt;"9999999"),VLOOKUP(OutputOsiris!A626,$AD$9:$AG$1008,4,FALSE),"")</f>
        <v>0</v>
      </c>
      <c r="I626" s="47">
        <f t="shared" si="357"/>
        <v>0</v>
      </c>
      <c r="J626" s="47">
        <f>IF(AND($AL$7&gt;0,OutputOsiris!$A626&lt;&gt;"9999999"),VLOOKUP(OutputOsiris!A626,$AI$9:$AL$1008,4,FALSE),"")</f>
        <v>0</v>
      </c>
      <c r="K626" s="47">
        <f t="shared" si="358"/>
        <v>0</v>
      </c>
      <c r="L626" s="47" t="str">
        <f>IF(AND($AQ$7&gt;0,OutputOsiris!$A626&lt;&gt;"9999999"),VLOOKUP(OutputOsiris!A626,$AN$9:$AQ$1008,4,FALSE),"")</f>
        <v/>
      </c>
      <c r="M626" s="47" t="str">
        <f t="shared" si="359"/>
        <v/>
      </c>
      <c r="N626" s="47" t="str">
        <f>IF(AND($AV$7&gt;0,OutputOsiris!$A626&lt;&gt;"9999999"),VLOOKUP(OutputOsiris!A626,$AS$9:$AV$1008,4,FALSE),"")</f>
        <v/>
      </c>
      <c r="O626" s="47" t="str">
        <f t="shared" si="360"/>
        <v/>
      </c>
      <c r="P626" s="47" t="str">
        <f>IF(AND($BA$7&gt;0,OutputOsiris!$A626&lt;&gt;"9999999"),VLOOKUP(OutputOsiris!A626,$AX$9:$BA$1008,4,FALSE),"")</f>
        <v/>
      </c>
      <c r="Q626" s="47" t="str">
        <f t="shared" si="361"/>
        <v/>
      </c>
      <c r="R626" s="47" t="str">
        <f>IF(AND($BF$7&gt;0,OutputOsiris!$A626&lt;&gt;"9999999"),VLOOKUP(OutputOsiris!A626,$BC$9:$BF$1008,4,FALSE),"")</f>
        <v/>
      </c>
      <c r="S626" s="47" t="str">
        <f t="shared" si="362"/>
        <v/>
      </c>
      <c r="T626" s="47" t="str">
        <f>IF(AND($BK$7&gt;0,OutputOsiris!$A626&lt;&gt;"9999999"),VLOOKUP(OutputOsiris!A626,$BH$9:$BK$1008,4,FALSE),"")</f>
        <v/>
      </c>
      <c r="U626" s="47" t="str">
        <f t="shared" si="363"/>
        <v/>
      </c>
      <c r="V626" s="47" t="str">
        <f>IF(AND($BP$7&gt;0,OutputOsiris!$A626&lt;&gt;"9999999"),VLOOKUP(OutputOsiris!A626,$BM$9:$BP$1008,4,FALSE),"")</f>
        <v/>
      </c>
      <c r="W626" s="47" t="str">
        <f t="shared" si="364"/>
        <v/>
      </c>
      <c r="X626" s="47" t="str">
        <f>IF(AND($BU$7&gt;0,OutputOsiris!$A626&lt;&gt;"9999999"),VLOOKUP(OutputOsiris!A626,$BR$9:$BU$1008,4,FALSE),"")</f>
        <v/>
      </c>
      <c r="Y626" s="47" t="str">
        <f t="shared" si="365"/>
        <v/>
      </c>
      <c r="Z626" s="47" t="str">
        <f>IF(AND($BZ$7&gt;0,OutputOsiris!$A626&lt;&gt;"9999999"),VLOOKUP(OutputOsiris!A626,$BW$9:$BZ$1008,4,FALSE),"")</f>
        <v/>
      </c>
      <c r="AA626" s="47" t="str">
        <f t="shared" si="366"/>
        <v/>
      </c>
      <c r="AB626" s="47">
        <f t="shared" si="367"/>
        <v>0</v>
      </c>
      <c r="AC626" s="47">
        <f t="shared" si="368"/>
        <v>0</v>
      </c>
      <c r="AD626" s="47" t="str">
        <f t="shared" si="369"/>
        <v/>
      </c>
      <c r="AE626" s="48" t="str">
        <f>IF(ISBLANK(AF626),"",VLOOKUP(AD626,OutputOsiris!$A$9:$A$1008,1,FALSE))</f>
        <v/>
      </c>
      <c r="AF626" s="111"/>
      <c r="AG626" s="78"/>
      <c r="AH626" s="148" t="str">
        <f t="shared" si="343"/>
        <v/>
      </c>
      <c r="AI626" s="47" t="str">
        <f t="shared" si="370"/>
        <v/>
      </c>
      <c r="AJ626" s="48" t="str">
        <f>IF(ISBLANK(AK626),"",VLOOKUP(AI626,OutputOsiris!$A$9:$A$1008,1,FALSE))</f>
        <v/>
      </c>
      <c r="AK626" s="112"/>
      <c r="AL626" s="78"/>
      <c r="AM626" s="148" t="str">
        <f t="shared" si="344"/>
        <v/>
      </c>
      <c r="AN626" s="47" t="str">
        <f t="shared" si="371"/>
        <v/>
      </c>
      <c r="AO626" s="48" t="str">
        <f>IF(ISBLANK(AP626),"",VLOOKUP(AN626,OutputOsiris!$A$9:$A$1008,1,FALSE))</f>
        <v/>
      </c>
      <c r="AP626" s="111"/>
      <c r="AQ626" s="78"/>
      <c r="AR626" s="148" t="str">
        <f t="shared" si="345"/>
        <v/>
      </c>
      <c r="AS626" s="47" t="str">
        <f t="shared" si="372"/>
        <v/>
      </c>
      <c r="AT626" s="48" t="str">
        <f>IF(ISBLANK(AU626),"",VLOOKUP(AS626,OutputOsiris!$A$9:$A$1008,1,FALSE))</f>
        <v/>
      </c>
      <c r="AU626" s="111"/>
      <c r="AV626" s="78"/>
      <c r="AW626" s="148" t="str">
        <f t="shared" si="346"/>
        <v/>
      </c>
      <c r="AX626" s="47" t="str">
        <f t="shared" si="373"/>
        <v/>
      </c>
      <c r="AY626" s="48" t="str">
        <f>IF(ISBLANK(AZ626),"",VLOOKUP(AX626,OutputOsiris!$A$9:$A$1008,1,FALSE))</f>
        <v/>
      </c>
      <c r="AZ626" s="111"/>
      <c r="BA626" s="78"/>
      <c r="BB626" s="148" t="str">
        <f t="shared" si="347"/>
        <v/>
      </c>
      <c r="BC626" s="47" t="str">
        <f t="shared" si="374"/>
        <v/>
      </c>
      <c r="BD626" s="48" t="str">
        <f>IF(ISBLANK(BE626),"",VLOOKUP(BC626,OutputOsiris!$A$9:$A$1008,1,FALSE))</f>
        <v/>
      </c>
      <c r="BE626" s="111"/>
      <c r="BF626" s="78"/>
      <c r="BG626" s="148" t="str">
        <f t="shared" si="348"/>
        <v/>
      </c>
      <c r="BH626" s="47" t="str">
        <f t="shared" si="375"/>
        <v/>
      </c>
      <c r="BI626" s="48" t="str">
        <f>IF(ISBLANK(BJ626),"",VLOOKUP(BH626,OutputOsiris!$A$9:$A$1008,1,FALSE))</f>
        <v/>
      </c>
      <c r="BJ626" s="111"/>
      <c r="BK626" s="78"/>
      <c r="BL626" s="148" t="str">
        <f t="shared" si="349"/>
        <v/>
      </c>
      <c r="BM626" s="47" t="str">
        <f t="shared" si="376"/>
        <v/>
      </c>
      <c r="BN626" s="48" t="str">
        <f>IF(ISBLANK(BO626),"",VLOOKUP(BM626,OutputOsiris!$A$9:$A$1008,1,FALSE))</f>
        <v/>
      </c>
      <c r="BO626" s="111"/>
      <c r="BP626" s="78"/>
      <c r="BQ626" s="148" t="str">
        <f t="shared" si="350"/>
        <v/>
      </c>
      <c r="BR626" s="47" t="str">
        <f t="shared" si="377"/>
        <v/>
      </c>
      <c r="BS626" s="48" t="str">
        <f>IF(ISBLANK(BT626),"",VLOOKUP(BR626,OutputOsiris!$A$9:$A$1008,1,FALSE))</f>
        <v/>
      </c>
      <c r="BT626" s="111"/>
      <c r="BU626" s="78"/>
      <c r="BV626" s="148" t="str">
        <f t="shared" si="351"/>
        <v/>
      </c>
      <c r="BW626" s="47" t="str">
        <f t="shared" si="378"/>
        <v/>
      </c>
      <c r="BX626" s="48" t="str">
        <f>IF(ISBLANK(BY626),"",VLOOKUP(BW626,OutputOsiris!$A$9:$A$1008,1,FALSE))</f>
        <v/>
      </c>
      <c r="BY626" s="111"/>
      <c r="BZ626" s="78"/>
      <c r="CA626" s="148" t="str">
        <f t="shared" si="352"/>
        <v/>
      </c>
    </row>
    <row r="627" spans="1:79" x14ac:dyDescent="0.2">
      <c r="A627" s="47" t="str">
        <f>IF($H$1="Score",IF(OutputOsiris!A627&lt;&gt;"9999999",OutputOsiris!A627,""),"")</f>
        <v/>
      </c>
      <c r="B627" s="76" t="str">
        <f t="shared" si="353"/>
        <v/>
      </c>
      <c r="C627" s="143" t="str">
        <f t="shared" si="354"/>
        <v/>
      </c>
      <c r="D627" s="47" t="str">
        <f>IF($H$1="Cijfer",IF(OutputOsiris!A627&lt;&gt;"9999999",OutputOsiris!A627,""),"")</f>
        <v/>
      </c>
      <c r="E627" s="76" t="str">
        <f t="shared" si="355"/>
        <v/>
      </c>
      <c r="F627" s="143" t="str">
        <f t="shared" si="356"/>
        <v/>
      </c>
      <c r="G627" s="47" t="str">
        <f>IF(ISBLANK(OutputOsiris!B627),"",OutputOsiris!B627)</f>
        <v/>
      </c>
      <c r="H627" s="47">
        <f>IF(AND($AG$7&gt;0,OutputOsiris!$A627&lt;&gt;"9999999"),VLOOKUP(OutputOsiris!A627,$AD$9:$AG$1008,4,FALSE),"")</f>
        <v>0</v>
      </c>
      <c r="I627" s="47">
        <f t="shared" si="357"/>
        <v>0</v>
      </c>
      <c r="J627" s="47">
        <f>IF(AND($AL$7&gt;0,OutputOsiris!$A627&lt;&gt;"9999999"),VLOOKUP(OutputOsiris!A627,$AI$9:$AL$1008,4,FALSE),"")</f>
        <v>0</v>
      </c>
      <c r="K627" s="47">
        <f t="shared" si="358"/>
        <v>0</v>
      </c>
      <c r="L627" s="47" t="str">
        <f>IF(AND($AQ$7&gt;0,OutputOsiris!$A627&lt;&gt;"9999999"),VLOOKUP(OutputOsiris!A627,$AN$9:$AQ$1008,4,FALSE),"")</f>
        <v/>
      </c>
      <c r="M627" s="47" t="str">
        <f t="shared" si="359"/>
        <v/>
      </c>
      <c r="N627" s="47" t="str">
        <f>IF(AND($AV$7&gt;0,OutputOsiris!$A627&lt;&gt;"9999999"),VLOOKUP(OutputOsiris!A627,$AS$9:$AV$1008,4,FALSE),"")</f>
        <v/>
      </c>
      <c r="O627" s="47" t="str">
        <f t="shared" si="360"/>
        <v/>
      </c>
      <c r="P627" s="47" t="str">
        <f>IF(AND($BA$7&gt;0,OutputOsiris!$A627&lt;&gt;"9999999"),VLOOKUP(OutputOsiris!A627,$AX$9:$BA$1008,4,FALSE),"")</f>
        <v/>
      </c>
      <c r="Q627" s="47" t="str">
        <f t="shared" si="361"/>
        <v/>
      </c>
      <c r="R627" s="47" t="str">
        <f>IF(AND($BF$7&gt;0,OutputOsiris!$A627&lt;&gt;"9999999"),VLOOKUP(OutputOsiris!A627,$BC$9:$BF$1008,4,FALSE),"")</f>
        <v/>
      </c>
      <c r="S627" s="47" t="str">
        <f t="shared" si="362"/>
        <v/>
      </c>
      <c r="T627" s="47" t="str">
        <f>IF(AND($BK$7&gt;0,OutputOsiris!$A627&lt;&gt;"9999999"),VLOOKUP(OutputOsiris!A627,$BH$9:$BK$1008,4,FALSE),"")</f>
        <v/>
      </c>
      <c r="U627" s="47" t="str">
        <f t="shared" si="363"/>
        <v/>
      </c>
      <c r="V627" s="47" t="str">
        <f>IF(AND($BP$7&gt;0,OutputOsiris!$A627&lt;&gt;"9999999"),VLOOKUP(OutputOsiris!A627,$BM$9:$BP$1008,4,FALSE),"")</f>
        <v/>
      </c>
      <c r="W627" s="47" t="str">
        <f t="shared" si="364"/>
        <v/>
      </c>
      <c r="X627" s="47" t="str">
        <f>IF(AND($BU$7&gt;0,OutputOsiris!$A627&lt;&gt;"9999999"),VLOOKUP(OutputOsiris!A627,$BR$9:$BU$1008,4,FALSE),"")</f>
        <v/>
      </c>
      <c r="Y627" s="47" t="str">
        <f t="shared" si="365"/>
        <v/>
      </c>
      <c r="Z627" s="47" t="str">
        <f>IF(AND($BZ$7&gt;0,OutputOsiris!$A627&lt;&gt;"9999999"),VLOOKUP(OutputOsiris!A627,$BW$9:$BZ$1008,4,FALSE),"")</f>
        <v/>
      </c>
      <c r="AA627" s="47" t="str">
        <f t="shared" si="366"/>
        <v/>
      </c>
      <c r="AB627" s="47">
        <f t="shared" si="367"/>
        <v>0</v>
      </c>
      <c r="AC627" s="47">
        <f t="shared" si="368"/>
        <v>0</v>
      </c>
      <c r="AD627" s="47" t="str">
        <f t="shared" si="369"/>
        <v/>
      </c>
      <c r="AE627" s="48" t="str">
        <f>IF(ISBLANK(AF627),"",VLOOKUP(AD627,OutputOsiris!$A$9:$A$1008,1,FALSE))</f>
        <v/>
      </c>
      <c r="AF627" s="111"/>
      <c r="AG627" s="78"/>
      <c r="AH627" s="148" t="str">
        <f t="shared" si="343"/>
        <v/>
      </c>
      <c r="AI627" s="47" t="str">
        <f t="shared" si="370"/>
        <v/>
      </c>
      <c r="AJ627" s="48" t="str">
        <f>IF(ISBLANK(AK627),"",VLOOKUP(AI627,OutputOsiris!$A$9:$A$1008,1,FALSE))</f>
        <v/>
      </c>
      <c r="AK627" s="112"/>
      <c r="AL627" s="78"/>
      <c r="AM627" s="148" t="str">
        <f t="shared" si="344"/>
        <v/>
      </c>
      <c r="AN627" s="47" t="str">
        <f t="shared" si="371"/>
        <v/>
      </c>
      <c r="AO627" s="48" t="str">
        <f>IF(ISBLANK(AP627),"",VLOOKUP(AN627,OutputOsiris!$A$9:$A$1008,1,FALSE))</f>
        <v/>
      </c>
      <c r="AP627" s="111"/>
      <c r="AQ627" s="78"/>
      <c r="AR627" s="148" t="str">
        <f t="shared" si="345"/>
        <v/>
      </c>
      <c r="AS627" s="47" t="str">
        <f t="shared" si="372"/>
        <v/>
      </c>
      <c r="AT627" s="48" t="str">
        <f>IF(ISBLANK(AU627),"",VLOOKUP(AS627,OutputOsiris!$A$9:$A$1008,1,FALSE))</f>
        <v/>
      </c>
      <c r="AU627" s="111"/>
      <c r="AV627" s="78"/>
      <c r="AW627" s="148" t="str">
        <f t="shared" si="346"/>
        <v/>
      </c>
      <c r="AX627" s="47" t="str">
        <f t="shared" si="373"/>
        <v/>
      </c>
      <c r="AY627" s="48" t="str">
        <f>IF(ISBLANK(AZ627),"",VLOOKUP(AX627,OutputOsiris!$A$9:$A$1008,1,FALSE))</f>
        <v/>
      </c>
      <c r="AZ627" s="111"/>
      <c r="BA627" s="78"/>
      <c r="BB627" s="148" t="str">
        <f t="shared" si="347"/>
        <v/>
      </c>
      <c r="BC627" s="47" t="str">
        <f t="shared" si="374"/>
        <v/>
      </c>
      <c r="BD627" s="48" t="str">
        <f>IF(ISBLANK(BE627),"",VLOOKUP(BC627,OutputOsiris!$A$9:$A$1008,1,FALSE))</f>
        <v/>
      </c>
      <c r="BE627" s="111"/>
      <c r="BF627" s="78"/>
      <c r="BG627" s="148" t="str">
        <f t="shared" si="348"/>
        <v/>
      </c>
      <c r="BH627" s="47" t="str">
        <f t="shared" si="375"/>
        <v/>
      </c>
      <c r="BI627" s="48" t="str">
        <f>IF(ISBLANK(BJ627),"",VLOOKUP(BH627,OutputOsiris!$A$9:$A$1008,1,FALSE))</f>
        <v/>
      </c>
      <c r="BJ627" s="111"/>
      <c r="BK627" s="78"/>
      <c r="BL627" s="148" t="str">
        <f t="shared" si="349"/>
        <v/>
      </c>
      <c r="BM627" s="47" t="str">
        <f t="shared" si="376"/>
        <v/>
      </c>
      <c r="BN627" s="48" t="str">
        <f>IF(ISBLANK(BO627),"",VLOOKUP(BM627,OutputOsiris!$A$9:$A$1008,1,FALSE))</f>
        <v/>
      </c>
      <c r="BO627" s="111"/>
      <c r="BP627" s="78"/>
      <c r="BQ627" s="148" t="str">
        <f t="shared" si="350"/>
        <v/>
      </c>
      <c r="BR627" s="47" t="str">
        <f t="shared" si="377"/>
        <v/>
      </c>
      <c r="BS627" s="48" t="str">
        <f>IF(ISBLANK(BT627),"",VLOOKUP(BR627,OutputOsiris!$A$9:$A$1008,1,FALSE))</f>
        <v/>
      </c>
      <c r="BT627" s="111"/>
      <c r="BU627" s="78"/>
      <c r="BV627" s="148" t="str">
        <f t="shared" si="351"/>
        <v/>
      </c>
      <c r="BW627" s="47" t="str">
        <f t="shared" si="378"/>
        <v/>
      </c>
      <c r="BX627" s="48" t="str">
        <f>IF(ISBLANK(BY627),"",VLOOKUP(BW627,OutputOsiris!$A$9:$A$1008,1,FALSE))</f>
        <v/>
      </c>
      <c r="BY627" s="111"/>
      <c r="BZ627" s="78"/>
      <c r="CA627" s="148" t="str">
        <f t="shared" si="352"/>
        <v/>
      </c>
    </row>
    <row r="628" spans="1:79" x14ac:dyDescent="0.2">
      <c r="A628" s="47" t="str">
        <f>IF($H$1="Score",IF(OutputOsiris!A628&lt;&gt;"9999999",OutputOsiris!A628,""),"")</f>
        <v/>
      </c>
      <c r="B628" s="76" t="str">
        <f t="shared" si="353"/>
        <v/>
      </c>
      <c r="C628" s="143" t="str">
        <f t="shared" si="354"/>
        <v/>
      </c>
      <c r="D628" s="47" t="str">
        <f>IF($H$1="Cijfer",IF(OutputOsiris!A628&lt;&gt;"9999999",OutputOsiris!A628,""),"")</f>
        <v/>
      </c>
      <c r="E628" s="76" t="str">
        <f t="shared" si="355"/>
        <v/>
      </c>
      <c r="F628" s="143" t="str">
        <f t="shared" si="356"/>
        <v/>
      </c>
      <c r="G628" s="47" t="str">
        <f>IF(ISBLANK(OutputOsiris!B628),"",OutputOsiris!B628)</f>
        <v/>
      </c>
      <c r="H628" s="47">
        <f>IF(AND($AG$7&gt;0,OutputOsiris!$A628&lt;&gt;"9999999"),VLOOKUP(OutputOsiris!A628,$AD$9:$AG$1008,4,FALSE),"")</f>
        <v>0</v>
      </c>
      <c r="I628" s="47">
        <f t="shared" si="357"/>
        <v>0</v>
      </c>
      <c r="J628" s="47">
        <f>IF(AND($AL$7&gt;0,OutputOsiris!$A628&lt;&gt;"9999999"),VLOOKUP(OutputOsiris!A628,$AI$9:$AL$1008,4,FALSE),"")</f>
        <v>0</v>
      </c>
      <c r="K628" s="47">
        <f t="shared" si="358"/>
        <v>0</v>
      </c>
      <c r="L628" s="47" t="str">
        <f>IF(AND($AQ$7&gt;0,OutputOsiris!$A628&lt;&gt;"9999999"),VLOOKUP(OutputOsiris!A628,$AN$9:$AQ$1008,4,FALSE),"")</f>
        <v/>
      </c>
      <c r="M628" s="47" t="str">
        <f t="shared" si="359"/>
        <v/>
      </c>
      <c r="N628" s="47" t="str">
        <f>IF(AND($AV$7&gt;0,OutputOsiris!$A628&lt;&gt;"9999999"),VLOOKUP(OutputOsiris!A628,$AS$9:$AV$1008,4,FALSE),"")</f>
        <v/>
      </c>
      <c r="O628" s="47" t="str">
        <f t="shared" si="360"/>
        <v/>
      </c>
      <c r="P628" s="47" t="str">
        <f>IF(AND($BA$7&gt;0,OutputOsiris!$A628&lt;&gt;"9999999"),VLOOKUP(OutputOsiris!A628,$AX$9:$BA$1008,4,FALSE),"")</f>
        <v/>
      </c>
      <c r="Q628" s="47" t="str">
        <f t="shared" si="361"/>
        <v/>
      </c>
      <c r="R628" s="47" t="str">
        <f>IF(AND($BF$7&gt;0,OutputOsiris!$A628&lt;&gt;"9999999"),VLOOKUP(OutputOsiris!A628,$BC$9:$BF$1008,4,FALSE),"")</f>
        <v/>
      </c>
      <c r="S628" s="47" t="str">
        <f t="shared" si="362"/>
        <v/>
      </c>
      <c r="T628" s="47" t="str">
        <f>IF(AND($BK$7&gt;0,OutputOsiris!$A628&lt;&gt;"9999999"),VLOOKUP(OutputOsiris!A628,$BH$9:$BK$1008,4,FALSE),"")</f>
        <v/>
      </c>
      <c r="U628" s="47" t="str">
        <f t="shared" si="363"/>
        <v/>
      </c>
      <c r="V628" s="47" t="str">
        <f>IF(AND($BP$7&gt;0,OutputOsiris!$A628&lt;&gt;"9999999"),VLOOKUP(OutputOsiris!A628,$BM$9:$BP$1008,4,FALSE),"")</f>
        <v/>
      </c>
      <c r="W628" s="47" t="str">
        <f t="shared" si="364"/>
        <v/>
      </c>
      <c r="X628" s="47" t="str">
        <f>IF(AND($BU$7&gt;0,OutputOsiris!$A628&lt;&gt;"9999999"),VLOOKUP(OutputOsiris!A628,$BR$9:$BU$1008,4,FALSE),"")</f>
        <v/>
      </c>
      <c r="Y628" s="47" t="str">
        <f t="shared" si="365"/>
        <v/>
      </c>
      <c r="Z628" s="47" t="str">
        <f>IF(AND($BZ$7&gt;0,OutputOsiris!$A628&lt;&gt;"9999999"),VLOOKUP(OutputOsiris!A628,$BW$9:$BZ$1008,4,FALSE),"")</f>
        <v/>
      </c>
      <c r="AA628" s="47" t="str">
        <f t="shared" si="366"/>
        <v/>
      </c>
      <c r="AB628" s="47">
        <f t="shared" si="367"/>
        <v>0</v>
      </c>
      <c r="AC628" s="47">
        <f t="shared" si="368"/>
        <v>0</v>
      </c>
      <c r="AD628" s="47" t="str">
        <f t="shared" si="369"/>
        <v/>
      </c>
      <c r="AE628" s="48" t="str">
        <f>IF(ISBLANK(AF628),"",VLOOKUP(AD628,OutputOsiris!$A$9:$A$1008,1,FALSE))</f>
        <v/>
      </c>
      <c r="AF628" s="111"/>
      <c r="AG628" s="78"/>
      <c r="AH628" s="148" t="str">
        <f t="shared" si="343"/>
        <v/>
      </c>
      <c r="AI628" s="47" t="str">
        <f t="shared" si="370"/>
        <v/>
      </c>
      <c r="AJ628" s="48" t="str">
        <f>IF(ISBLANK(AK628),"",VLOOKUP(AI628,OutputOsiris!$A$9:$A$1008,1,FALSE))</f>
        <v/>
      </c>
      <c r="AK628" s="112"/>
      <c r="AL628" s="78"/>
      <c r="AM628" s="148" t="str">
        <f t="shared" si="344"/>
        <v/>
      </c>
      <c r="AN628" s="47" t="str">
        <f t="shared" si="371"/>
        <v/>
      </c>
      <c r="AO628" s="48" t="str">
        <f>IF(ISBLANK(AP628),"",VLOOKUP(AN628,OutputOsiris!$A$9:$A$1008,1,FALSE))</f>
        <v/>
      </c>
      <c r="AP628" s="111"/>
      <c r="AQ628" s="78"/>
      <c r="AR628" s="148" t="str">
        <f t="shared" si="345"/>
        <v/>
      </c>
      <c r="AS628" s="47" t="str">
        <f t="shared" si="372"/>
        <v/>
      </c>
      <c r="AT628" s="48" t="str">
        <f>IF(ISBLANK(AU628),"",VLOOKUP(AS628,OutputOsiris!$A$9:$A$1008,1,FALSE))</f>
        <v/>
      </c>
      <c r="AU628" s="111"/>
      <c r="AV628" s="78"/>
      <c r="AW628" s="148" t="str">
        <f t="shared" si="346"/>
        <v/>
      </c>
      <c r="AX628" s="47" t="str">
        <f t="shared" si="373"/>
        <v/>
      </c>
      <c r="AY628" s="48" t="str">
        <f>IF(ISBLANK(AZ628),"",VLOOKUP(AX628,OutputOsiris!$A$9:$A$1008,1,FALSE))</f>
        <v/>
      </c>
      <c r="AZ628" s="111"/>
      <c r="BA628" s="78"/>
      <c r="BB628" s="148" t="str">
        <f t="shared" si="347"/>
        <v/>
      </c>
      <c r="BC628" s="47" t="str">
        <f t="shared" si="374"/>
        <v/>
      </c>
      <c r="BD628" s="48" t="str">
        <f>IF(ISBLANK(BE628),"",VLOOKUP(BC628,OutputOsiris!$A$9:$A$1008,1,FALSE))</f>
        <v/>
      </c>
      <c r="BE628" s="111"/>
      <c r="BF628" s="78"/>
      <c r="BG628" s="148" t="str">
        <f t="shared" si="348"/>
        <v/>
      </c>
      <c r="BH628" s="47" t="str">
        <f t="shared" si="375"/>
        <v/>
      </c>
      <c r="BI628" s="48" t="str">
        <f>IF(ISBLANK(BJ628),"",VLOOKUP(BH628,OutputOsiris!$A$9:$A$1008,1,FALSE))</f>
        <v/>
      </c>
      <c r="BJ628" s="111"/>
      <c r="BK628" s="78"/>
      <c r="BL628" s="148" t="str">
        <f t="shared" si="349"/>
        <v/>
      </c>
      <c r="BM628" s="47" t="str">
        <f t="shared" si="376"/>
        <v/>
      </c>
      <c r="BN628" s="48" t="str">
        <f>IF(ISBLANK(BO628),"",VLOOKUP(BM628,OutputOsiris!$A$9:$A$1008,1,FALSE))</f>
        <v/>
      </c>
      <c r="BO628" s="111"/>
      <c r="BP628" s="78"/>
      <c r="BQ628" s="148" t="str">
        <f t="shared" si="350"/>
        <v/>
      </c>
      <c r="BR628" s="47" t="str">
        <f t="shared" si="377"/>
        <v/>
      </c>
      <c r="BS628" s="48" t="str">
        <f>IF(ISBLANK(BT628),"",VLOOKUP(BR628,OutputOsiris!$A$9:$A$1008,1,FALSE))</f>
        <v/>
      </c>
      <c r="BT628" s="111"/>
      <c r="BU628" s="78"/>
      <c r="BV628" s="148" t="str">
        <f t="shared" si="351"/>
        <v/>
      </c>
      <c r="BW628" s="47" t="str">
        <f t="shared" si="378"/>
        <v/>
      </c>
      <c r="BX628" s="48" t="str">
        <f>IF(ISBLANK(BY628),"",VLOOKUP(BW628,OutputOsiris!$A$9:$A$1008,1,FALSE))</f>
        <v/>
      </c>
      <c r="BY628" s="111"/>
      <c r="BZ628" s="78"/>
      <c r="CA628" s="148" t="str">
        <f t="shared" si="352"/>
        <v/>
      </c>
    </row>
    <row r="629" spans="1:79" x14ac:dyDescent="0.2">
      <c r="A629" s="47" t="str">
        <f>IF($H$1="Score",IF(OutputOsiris!A629&lt;&gt;"9999999",OutputOsiris!A629,""),"")</f>
        <v/>
      </c>
      <c r="B629" s="76" t="str">
        <f t="shared" si="353"/>
        <v/>
      </c>
      <c r="C629" s="143" t="str">
        <f t="shared" si="354"/>
        <v/>
      </c>
      <c r="D629" s="47" t="str">
        <f>IF($H$1="Cijfer",IF(OutputOsiris!A629&lt;&gt;"9999999",OutputOsiris!A629,""),"")</f>
        <v/>
      </c>
      <c r="E629" s="76" t="str">
        <f t="shared" si="355"/>
        <v/>
      </c>
      <c r="F629" s="143" t="str">
        <f t="shared" si="356"/>
        <v/>
      </c>
      <c r="G629" s="47" t="str">
        <f>IF(ISBLANK(OutputOsiris!B629),"",OutputOsiris!B629)</f>
        <v/>
      </c>
      <c r="H629" s="47">
        <f>IF(AND($AG$7&gt;0,OutputOsiris!$A629&lt;&gt;"9999999"),VLOOKUP(OutputOsiris!A629,$AD$9:$AG$1008,4,FALSE),"")</f>
        <v>0</v>
      </c>
      <c r="I629" s="47">
        <f t="shared" si="357"/>
        <v>0</v>
      </c>
      <c r="J629" s="47">
        <f>IF(AND($AL$7&gt;0,OutputOsiris!$A629&lt;&gt;"9999999"),VLOOKUP(OutputOsiris!A629,$AI$9:$AL$1008,4,FALSE),"")</f>
        <v>0</v>
      </c>
      <c r="K629" s="47">
        <f t="shared" si="358"/>
        <v>0</v>
      </c>
      <c r="L629" s="47" t="str">
        <f>IF(AND($AQ$7&gt;0,OutputOsiris!$A629&lt;&gt;"9999999"),VLOOKUP(OutputOsiris!A629,$AN$9:$AQ$1008,4,FALSE),"")</f>
        <v/>
      </c>
      <c r="M629" s="47" t="str">
        <f t="shared" si="359"/>
        <v/>
      </c>
      <c r="N629" s="47" t="str">
        <f>IF(AND($AV$7&gt;0,OutputOsiris!$A629&lt;&gt;"9999999"),VLOOKUP(OutputOsiris!A629,$AS$9:$AV$1008,4,FALSE),"")</f>
        <v/>
      </c>
      <c r="O629" s="47" t="str">
        <f t="shared" si="360"/>
        <v/>
      </c>
      <c r="P629" s="47" t="str">
        <f>IF(AND($BA$7&gt;0,OutputOsiris!$A629&lt;&gt;"9999999"),VLOOKUP(OutputOsiris!A629,$AX$9:$BA$1008,4,FALSE),"")</f>
        <v/>
      </c>
      <c r="Q629" s="47" t="str">
        <f t="shared" si="361"/>
        <v/>
      </c>
      <c r="R629" s="47" t="str">
        <f>IF(AND($BF$7&gt;0,OutputOsiris!$A629&lt;&gt;"9999999"),VLOOKUP(OutputOsiris!A629,$BC$9:$BF$1008,4,FALSE),"")</f>
        <v/>
      </c>
      <c r="S629" s="47" t="str">
        <f t="shared" si="362"/>
        <v/>
      </c>
      <c r="T629" s="47" t="str">
        <f>IF(AND($BK$7&gt;0,OutputOsiris!$A629&lt;&gt;"9999999"),VLOOKUP(OutputOsiris!A629,$BH$9:$BK$1008,4,FALSE),"")</f>
        <v/>
      </c>
      <c r="U629" s="47" t="str">
        <f t="shared" si="363"/>
        <v/>
      </c>
      <c r="V629" s="47" t="str">
        <f>IF(AND($BP$7&gt;0,OutputOsiris!$A629&lt;&gt;"9999999"),VLOOKUP(OutputOsiris!A629,$BM$9:$BP$1008,4,FALSE),"")</f>
        <v/>
      </c>
      <c r="W629" s="47" t="str">
        <f t="shared" si="364"/>
        <v/>
      </c>
      <c r="X629" s="47" t="str">
        <f>IF(AND($BU$7&gt;0,OutputOsiris!$A629&lt;&gt;"9999999"),VLOOKUP(OutputOsiris!A629,$BR$9:$BU$1008,4,FALSE),"")</f>
        <v/>
      </c>
      <c r="Y629" s="47" t="str">
        <f t="shared" si="365"/>
        <v/>
      </c>
      <c r="Z629" s="47" t="str">
        <f>IF(AND($BZ$7&gt;0,OutputOsiris!$A629&lt;&gt;"9999999"),VLOOKUP(OutputOsiris!A629,$BW$9:$BZ$1008,4,FALSE),"")</f>
        <v/>
      </c>
      <c r="AA629" s="47" t="str">
        <f t="shared" si="366"/>
        <v/>
      </c>
      <c r="AB629" s="47">
        <f t="shared" si="367"/>
        <v>0</v>
      </c>
      <c r="AC629" s="47">
        <f t="shared" si="368"/>
        <v>0</v>
      </c>
      <c r="AD629" s="47" t="str">
        <f t="shared" si="369"/>
        <v/>
      </c>
      <c r="AE629" s="48" t="str">
        <f>IF(ISBLANK(AF629),"",VLOOKUP(AD629,OutputOsiris!$A$9:$A$1008,1,FALSE))</f>
        <v/>
      </c>
      <c r="AF629" s="111"/>
      <c r="AG629" s="78"/>
      <c r="AH629" s="148" t="str">
        <f t="shared" si="343"/>
        <v/>
      </c>
      <c r="AI629" s="47" t="str">
        <f t="shared" si="370"/>
        <v/>
      </c>
      <c r="AJ629" s="48" t="str">
        <f>IF(ISBLANK(AK629),"",VLOOKUP(AI629,OutputOsiris!$A$9:$A$1008,1,FALSE))</f>
        <v/>
      </c>
      <c r="AK629" s="112"/>
      <c r="AL629" s="78"/>
      <c r="AM629" s="148" t="str">
        <f t="shared" si="344"/>
        <v/>
      </c>
      <c r="AN629" s="47" t="str">
        <f t="shared" si="371"/>
        <v/>
      </c>
      <c r="AO629" s="48" t="str">
        <f>IF(ISBLANK(AP629),"",VLOOKUP(AN629,OutputOsiris!$A$9:$A$1008,1,FALSE))</f>
        <v/>
      </c>
      <c r="AP629" s="111"/>
      <c r="AQ629" s="78"/>
      <c r="AR629" s="148" t="str">
        <f t="shared" si="345"/>
        <v/>
      </c>
      <c r="AS629" s="47" t="str">
        <f t="shared" si="372"/>
        <v/>
      </c>
      <c r="AT629" s="48" t="str">
        <f>IF(ISBLANK(AU629),"",VLOOKUP(AS629,OutputOsiris!$A$9:$A$1008,1,FALSE))</f>
        <v/>
      </c>
      <c r="AU629" s="111"/>
      <c r="AV629" s="78"/>
      <c r="AW629" s="148" t="str">
        <f t="shared" si="346"/>
        <v/>
      </c>
      <c r="AX629" s="47" t="str">
        <f t="shared" si="373"/>
        <v/>
      </c>
      <c r="AY629" s="48" t="str">
        <f>IF(ISBLANK(AZ629),"",VLOOKUP(AX629,OutputOsiris!$A$9:$A$1008,1,FALSE))</f>
        <v/>
      </c>
      <c r="AZ629" s="111"/>
      <c r="BA629" s="78"/>
      <c r="BB629" s="148" t="str">
        <f t="shared" si="347"/>
        <v/>
      </c>
      <c r="BC629" s="47" t="str">
        <f t="shared" si="374"/>
        <v/>
      </c>
      <c r="BD629" s="48" t="str">
        <f>IF(ISBLANK(BE629),"",VLOOKUP(BC629,OutputOsiris!$A$9:$A$1008,1,FALSE))</f>
        <v/>
      </c>
      <c r="BE629" s="111"/>
      <c r="BF629" s="78"/>
      <c r="BG629" s="148" t="str">
        <f t="shared" si="348"/>
        <v/>
      </c>
      <c r="BH629" s="47" t="str">
        <f t="shared" si="375"/>
        <v/>
      </c>
      <c r="BI629" s="48" t="str">
        <f>IF(ISBLANK(BJ629),"",VLOOKUP(BH629,OutputOsiris!$A$9:$A$1008,1,FALSE))</f>
        <v/>
      </c>
      <c r="BJ629" s="111"/>
      <c r="BK629" s="78"/>
      <c r="BL629" s="148" t="str">
        <f t="shared" si="349"/>
        <v/>
      </c>
      <c r="BM629" s="47" t="str">
        <f t="shared" si="376"/>
        <v/>
      </c>
      <c r="BN629" s="48" t="str">
        <f>IF(ISBLANK(BO629),"",VLOOKUP(BM629,OutputOsiris!$A$9:$A$1008,1,FALSE))</f>
        <v/>
      </c>
      <c r="BO629" s="111"/>
      <c r="BP629" s="78"/>
      <c r="BQ629" s="148" t="str">
        <f t="shared" si="350"/>
        <v/>
      </c>
      <c r="BR629" s="47" t="str">
        <f t="shared" si="377"/>
        <v/>
      </c>
      <c r="BS629" s="48" t="str">
        <f>IF(ISBLANK(BT629),"",VLOOKUP(BR629,OutputOsiris!$A$9:$A$1008,1,FALSE))</f>
        <v/>
      </c>
      <c r="BT629" s="111"/>
      <c r="BU629" s="78"/>
      <c r="BV629" s="148" t="str">
        <f t="shared" si="351"/>
        <v/>
      </c>
      <c r="BW629" s="47" t="str">
        <f t="shared" si="378"/>
        <v/>
      </c>
      <c r="BX629" s="48" t="str">
        <f>IF(ISBLANK(BY629),"",VLOOKUP(BW629,OutputOsiris!$A$9:$A$1008,1,FALSE))</f>
        <v/>
      </c>
      <c r="BY629" s="111"/>
      <c r="BZ629" s="78"/>
      <c r="CA629" s="148" t="str">
        <f t="shared" si="352"/>
        <v/>
      </c>
    </row>
    <row r="630" spans="1:79" x14ac:dyDescent="0.2">
      <c r="A630" s="47" t="str">
        <f>IF($H$1="Score",IF(OutputOsiris!A630&lt;&gt;"9999999",OutputOsiris!A630,""),"")</f>
        <v/>
      </c>
      <c r="B630" s="76" t="str">
        <f t="shared" si="353"/>
        <v/>
      </c>
      <c r="C630" s="143" t="str">
        <f t="shared" si="354"/>
        <v/>
      </c>
      <c r="D630" s="47" t="str">
        <f>IF($H$1="Cijfer",IF(OutputOsiris!A630&lt;&gt;"9999999",OutputOsiris!A630,""),"")</f>
        <v/>
      </c>
      <c r="E630" s="76" t="str">
        <f t="shared" si="355"/>
        <v/>
      </c>
      <c r="F630" s="143" t="str">
        <f t="shared" si="356"/>
        <v/>
      </c>
      <c r="G630" s="47" t="str">
        <f>IF(ISBLANK(OutputOsiris!B630),"",OutputOsiris!B630)</f>
        <v/>
      </c>
      <c r="H630" s="47">
        <f>IF(AND($AG$7&gt;0,OutputOsiris!$A630&lt;&gt;"9999999"),VLOOKUP(OutputOsiris!A630,$AD$9:$AG$1008,4,FALSE),"")</f>
        <v>0</v>
      </c>
      <c r="I630" s="47">
        <f t="shared" si="357"/>
        <v>0</v>
      </c>
      <c r="J630" s="47">
        <f>IF(AND($AL$7&gt;0,OutputOsiris!$A630&lt;&gt;"9999999"),VLOOKUP(OutputOsiris!A630,$AI$9:$AL$1008,4,FALSE),"")</f>
        <v>0</v>
      </c>
      <c r="K630" s="47">
        <f t="shared" si="358"/>
        <v>0</v>
      </c>
      <c r="L630" s="47" t="str">
        <f>IF(AND($AQ$7&gt;0,OutputOsiris!$A630&lt;&gt;"9999999"),VLOOKUP(OutputOsiris!A630,$AN$9:$AQ$1008,4,FALSE),"")</f>
        <v/>
      </c>
      <c r="M630" s="47" t="str">
        <f t="shared" si="359"/>
        <v/>
      </c>
      <c r="N630" s="47" t="str">
        <f>IF(AND($AV$7&gt;0,OutputOsiris!$A630&lt;&gt;"9999999"),VLOOKUP(OutputOsiris!A630,$AS$9:$AV$1008,4,FALSE),"")</f>
        <v/>
      </c>
      <c r="O630" s="47" t="str">
        <f t="shared" si="360"/>
        <v/>
      </c>
      <c r="P630" s="47" t="str">
        <f>IF(AND($BA$7&gt;0,OutputOsiris!$A630&lt;&gt;"9999999"),VLOOKUP(OutputOsiris!A630,$AX$9:$BA$1008,4,FALSE),"")</f>
        <v/>
      </c>
      <c r="Q630" s="47" t="str">
        <f t="shared" si="361"/>
        <v/>
      </c>
      <c r="R630" s="47" t="str">
        <f>IF(AND($BF$7&gt;0,OutputOsiris!$A630&lt;&gt;"9999999"),VLOOKUP(OutputOsiris!A630,$BC$9:$BF$1008,4,FALSE),"")</f>
        <v/>
      </c>
      <c r="S630" s="47" t="str">
        <f t="shared" si="362"/>
        <v/>
      </c>
      <c r="T630" s="47" t="str">
        <f>IF(AND($BK$7&gt;0,OutputOsiris!$A630&lt;&gt;"9999999"),VLOOKUP(OutputOsiris!A630,$BH$9:$BK$1008,4,FALSE),"")</f>
        <v/>
      </c>
      <c r="U630" s="47" t="str">
        <f t="shared" si="363"/>
        <v/>
      </c>
      <c r="V630" s="47" t="str">
        <f>IF(AND($BP$7&gt;0,OutputOsiris!$A630&lt;&gt;"9999999"),VLOOKUP(OutputOsiris!A630,$BM$9:$BP$1008,4,FALSE),"")</f>
        <v/>
      </c>
      <c r="W630" s="47" t="str">
        <f t="shared" si="364"/>
        <v/>
      </c>
      <c r="X630" s="47" t="str">
        <f>IF(AND($BU$7&gt;0,OutputOsiris!$A630&lt;&gt;"9999999"),VLOOKUP(OutputOsiris!A630,$BR$9:$BU$1008,4,FALSE),"")</f>
        <v/>
      </c>
      <c r="Y630" s="47" t="str">
        <f t="shared" si="365"/>
        <v/>
      </c>
      <c r="Z630" s="47" t="str">
        <f>IF(AND($BZ$7&gt;0,OutputOsiris!$A630&lt;&gt;"9999999"),VLOOKUP(OutputOsiris!A630,$BW$9:$BZ$1008,4,FALSE),"")</f>
        <v/>
      </c>
      <c r="AA630" s="47" t="str">
        <f t="shared" si="366"/>
        <v/>
      </c>
      <c r="AB630" s="47">
        <f t="shared" si="367"/>
        <v>0</v>
      </c>
      <c r="AC630" s="47">
        <f t="shared" si="368"/>
        <v>0</v>
      </c>
      <c r="AD630" s="47" t="str">
        <f t="shared" si="369"/>
        <v/>
      </c>
      <c r="AE630" s="48" t="str">
        <f>IF(ISBLANK(AF630),"",VLOOKUP(AD630,OutputOsiris!$A$9:$A$1008,1,FALSE))</f>
        <v/>
      </c>
      <c r="AF630" s="111"/>
      <c r="AG630" s="78"/>
      <c r="AH630" s="148" t="str">
        <f t="shared" si="343"/>
        <v/>
      </c>
      <c r="AI630" s="47" t="str">
        <f t="shared" si="370"/>
        <v/>
      </c>
      <c r="AJ630" s="48" t="str">
        <f>IF(ISBLANK(AK630),"",VLOOKUP(AI630,OutputOsiris!$A$9:$A$1008,1,FALSE))</f>
        <v/>
      </c>
      <c r="AK630" s="112"/>
      <c r="AL630" s="78"/>
      <c r="AM630" s="148" t="str">
        <f t="shared" si="344"/>
        <v/>
      </c>
      <c r="AN630" s="47" t="str">
        <f t="shared" si="371"/>
        <v/>
      </c>
      <c r="AO630" s="48" t="str">
        <f>IF(ISBLANK(AP630),"",VLOOKUP(AN630,OutputOsiris!$A$9:$A$1008,1,FALSE))</f>
        <v/>
      </c>
      <c r="AP630" s="111"/>
      <c r="AQ630" s="78"/>
      <c r="AR630" s="148" t="str">
        <f t="shared" si="345"/>
        <v/>
      </c>
      <c r="AS630" s="47" t="str">
        <f t="shared" si="372"/>
        <v/>
      </c>
      <c r="AT630" s="48" t="str">
        <f>IF(ISBLANK(AU630),"",VLOOKUP(AS630,OutputOsiris!$A$9:$A$1008,1,FALSE))</f>
        <v/>
      </c>
      <c r="AU630" s="111"/>
      <c r="AV630" s="78"/>
      <c r="AW630" s="148" t="str">
        <f t="shared" si="346"/>
        <v/>
      </c>
      <c r="AX630" s="47" t="str">
        <f t="shared" si="373"/>
        <v/>
      </c>
      <c r="AY630" s="48" t="str">
        <f>IF(ISBLANK(AZ630),"",VLOOKUP(AX630,OutputOsiris!$A$9:$A$1008,1,FALSE))</f>
        <v/>
      </c>
      <c r="AZ630" s="111"/>
      <c r="BA630" s="78"/>
      <c r="BB630" s="148" t="str">
        <f t="shared" si="347"/>
        <v/>
      </c>
      <c r="BC630" s="47" t="str">
        <f t="shared" si="374"/>
        <v/>
      </c>
      <c r="BD630" s="48" t="str">
        <f>IF(ISBLANK(BE630),"",VLOOKUP(BC630,OutputOsiris!$A$9:$A$1008,1,FALSE))</f>
        <v/>
      </c>
      <c r="BE630" s="111"/>
      <c r="BF630" s="78"/>
      <c r="BG630" s="148" t="str">
        <f t="shared" si="348"/>
        <v/>
      </c>
      <c r="BH630" s="47" t="str">
        <f t="shared" si="375"/>
        <v/>
      </c>
      <c r="BI630" s="48" t="str">
        <f>IF(ISBLANK(BJ630),"",VLOOKUP(BH630,OutputOsiris!$A$9:$A$1008,1,FALSE))</f>
        <v/>
      </c>
      <c r="BJ630" s="111"/>
      <c r="BK630" s="78"/>
      <c r="BL630" s="148" t="str">
        <f t="shared" si="349"/>
        <v/>
      </c>
      <c r="BM630" s="47" t="str">
        <f t="shared" si="376"/>
        <v/>
      </c>
      <c r="BN630" s="48" t="str">
        <f>IF(ISBLANK(BO630),"",VLOOKUP(BM630,OutputOsiris!$A$9:$A$1008,1,FALSE))</f>
        <v/>
      </c>
      <c r="BO630" s="111"/>
      <c r="BP630" s="78"/>
      <c r="BQ630" s="148" t="str">
        <f t="shared" si="350"/>
        <v/>
      </c>
      <c r="BR630" s="47" t="str">
        <f t="shared" si="377"/>
        <v/>
      </c>
      <c r="BS630" s="48" t="str">
        <f>IF(ISBLANK(BT630),"",VLOOKUP(BR630,OutputOsiris!$A$9:$A$1008,1,FALSE))</f>
        <v/>
      </c>
      <c r="BT630" s="111"/>
      <c r="BU630" s="78"/>
      <c r="BV630" s="148" t="str">
        <f t="shared" si="351"/>
        <v/>
      </c>
      <c r="BW630" s="47" t="str">
        <f t="shared" si="378"/>
        <v/>
      </c>
      <c r="BX630" s="48" t="str">
        <f>IF(ISBLANK(BY630),"",VLOOKUP(BW630,OutputOsiris!$A$9:$A$1008,1,FALSE))</f>
        <v/>
      </c>
      <c r="BY630" s="111"/>
      <c r="BZ630" s="78"/>
      <c r="CA630" s="148" t="str">
        <f t="shared" si="352"/>
        <v/>
      </c>
    </row>
    <row r="631" spans="1:79" x14ac:dyDescent="0.2">
      <c r="A631" s="47" t="str">
        <f>IF($H$1="Score",IF(OutputOsiris!A631&lt;&gt;"9999999",OutputOsiris!A631,""),"")</f>
        <v/>
      </c>
      <c r="B631" s="76" t="str">
        <f t="shared" si="353"/>
        <v/>
      </c>
      <c r="C631" s="143" t="str">
        <f t="shared" si="354"/>
        <v/>
      </c>
      <c r="D631" s="47" t="str">
        <f>IF($H$1="Cijfer",IF(OutputOsiris!A631&lt;&gt;"9999999",OutputOsiris!A631,""),"")</f>
        <v/>
      </c>
      <c r="E631" s="76" t="str">
        <f t="shared" si="355"/>
        <v/>
      </c>
      <c r="F631" s="143" t="str">
        <f t="shared" si="356"/>
        <v/>
      </c>
      <c r="G631" s="47" t="str">
        <f>IF(ISBLANK(OutputOsiris!B631),"",OutputOsiris!B631)</f>
        <v/>
      </c>
      <c r="H631" s="47">
        <f>IF(AND($AG$7&gt;0,OutputOsiris!$A631&lt;&gt;"9999999"),VLOOKUP(OutputOsiris!A631,$AD$9:$AG$1008,4,FALSE),"")</f>
        <v>0</v>
      </c>
      <c r="I631" s="47">
        <f t="shared" si="357"/>
        <v>0</v>
      </c>
      <c r="J631" s="47">
        <f>IF(AND($AL$7&gt;0,OutputOsiris!$A631&lt;&gt;"9999999"),VLOOKUP(OutputOsiris!A631,$AI$9:$AL$1008,4,FALSE),"")</f>
        <v>0</v>
      </c>
      <c r="K631" s="47">
        <f t="shared" si="358"/>
        <v>0</v>
      </c>
      <c r="L631" s="47" t="str">
        <f>IF(AND($AQ$7&gt;0,OutputOsiris!$A631&lt;&gt;"9999999"),VLOOKUP(OutputOsiris!A631,$AN$9:$AQ$1008,4,FALSE),"")</f>
        <v/>
      </c>
      <c r="M631" s="47" t="str">
        <f t="shared" si="359"/>
        <v/>
      </c>
      <c r="N631" s="47" t="str">
        <f>IF(AND($AV$7&gt;0,OutputOsiris!$A631&lt;&gt;"9999999"),VLOOKUP(OutputOsiris!A631,$AS$9:$AV$1008,4,FALSE),"")</f>
        <v/>
      </c>
      <c r="O631" s="47" t="str">
        <f t="shared" si="360"/>
        <v/>
      </c>
      <c r="P631" s="47" t="str">
        <f>IF(AND($BA$7&gt;0,OutputOsiris!$A631&lt;&gt;"9999999"),VLOOKUP(OutputOsiris!A631,$AX$9:$BA$1008,4,FALSE),"")</f>
        <v/>
      </c>
      <c r="Q631" s="47" t="str">
        <f t="shared" si="361"/>
        <v/>
      </c>
      <c r="R631" s="47" t="str">
        <f>IF(AND($BF$7&gt;0,OutputOsiris!$A631&lt;&gt;"9999999"),VLOOKUP(OutputOsiris!A631,$BC$9:$BF$1008,4,FALSE),"")</f>
        <v/>
      </c>
      <c r="S631" s="47" t="str">
        <f t="shared" si="362"/>
        <v/>
      </c>
      <c r="T631" s="47" t="str">
        <f>IF(AND($BK$7&gt;0,OutputOsiris!$A631&lt;&gt;"9999999"),VLOOKUP(OutputOsiris!A631,$BH$9:$BK$1008,4,FALSE),"")</f>
        <v/>
      </c>
      <c r="U631" s="47" t="str">
        <f t="shared" si="363"/>
        <v/>
      </c>
      <c r="V631" s="47" t="str">
        <f>IF(AND($BP$7&gt;0,OutputOsiris!$A631&lt;&gt;"9999999"),VLOOKUP(OutputOsiris!A631,$BM$9:$BP$1008,4,FALSE),"")</f>
        <v/>
      </c>
      <c r="W631" s="47" t="str">
        <f t="shared" si="364"/>
        <v/>
      </c>
      <c r="X631" s="47" t="str">
        <f>IF(AND($BU$7&gt;0,OutputOsiris!$A631&lt;&gt;"9999999"),VLOOKUP(OutputOsiris!A631,$BR$9:$BU$1008,4,FALSE),"")</f>
        <v/>
      </c>
      <c r="Y631" s="47" t="str">
        <f t="shared" si="365"/>
        <v/>
      </c>
      <c r="Z631" s="47" t="str">
        <f>IF(AND($BZ$7&gt;0,OutputOsiris!$A631&lt;&gt;"9999999"),VLOOKUP(OutputOsiris!A631,$BW$9:$BZ$1008,4,FALSE),"")</f>
        <v/>
      </c>
      <c r="AA631" s="47" t="str">
        <f t="shared" si="366"/>
        <v/>
      </c>
      <c r="AB631" s="47">
        <f t="shared" si="367"/>
        <v>0</v>
      </c>
      <c r="AC631" s="47">
        <f t="shared" si="368"/>
        <v>0</v>
      </c>
      <c r="AD631" s="47" t="str">
        <f t="shared" si="369"/>
        <v/>
      </c>
      <c r="AE631" s="48" t="str">
        <f>IF(ISBLANK(AF631),"",VLOOKUP(AD631,OutputOsiris!$A$9:$A$1008,1,FALSE))</f>
        <v/>
      </c>
      <c r="AF631" s="111"/>
      <c r="AG631" s="78"/>
      <c r="AH631" s="148" t="str">
        <f t="shared" si="343"/>
        <v/>
      </c>
      <c r="AI631" s="47" t="str">
        <f t="shared" si="370"/>
        <v/>
      </c>
      <c r="AJ631" s="48" t="str">
        <f>IF(ISBLANK(AK631),"",VLOOKUP(AI631,OutputOsiris!$A$9:$A$1008,1,FALSE))</f>
        <v/>
      </c>
      <c r="AK631" s="112"/>
      <c r="AL631" s="78"/>
      <c r="AM631" s="148" t="str">
        <f t="shared" si="344"/>
        <v/>
      </c>
      <c r="AN631" s="47" t="str">
        <f t="shared" si="371"/>
        <v/>
      </c>
      <c r="AO631" s="48" t="str">
        <f>IF(ISBLANK(AP631),"",VLOOKUP(AN631,OutputOsiris!$A$9:$A$1008,1,FALSE))</f>
        <v/>
      </c>
      <c r="AP631" s="111"/>
      <c r="AQ631" s="78"/>
      <c r="AR631" s="148" t="str">
        <f t="shared" si="345"/>
        <v/>
      </c>
      <c r="AS631" s="47" t="str">
        <f t="shared" si="372"/>
        <v/>
      </c>
      <c r="AT631" s="48" t="str">
        <f>IF(ISBLANK(AU631),"",VLOOKUP(AS631,OutputOsiris!$A$9:$A$1008,1,FALSE))</f>
        <v/>
      </c>
      <c r="AU631" s="111"/>
      <c r="AV631" s="78"/>
      <c r="AW631" s="148" t="str">
        <f t="shared" si="346"/>
        <v/>
      </c>
      <c r="AX631" s="47" t="str">
        <f t="shared" si="373"/>
        <v/>
      </c>
      <c r="AY631" s="48" t="str">
        <f>IF(ISBLANK(AZ631),"",VLOOKUP(AX631,OutputOsiris!$A$9:$A$1008,1,FALSE))</f>
        <v/>
      </c>
      <c r="AZ631" s="111"/>
      <c r="BA631" s="78"/>
      <c r="BB631" s="148" t="str">
        <f t="shared" si="347"/>
        <v/>
      </c>
      <c r="BC631" s="47" t="str">
        <f t="shared" si="374"/>
        <v/>
      </c>
      <c r="BD631" s="48" t="str">
        <f>IF(ISBLANK(BE631),"",VLOOKUP(BC631,OutputOsiris!$A$9:$A$1008,1,FALSE))</f>
        <v/>
      </c>
      <c r="BE631" s="111"/>
      <c r="BF631" s="78"/>
      <c r="BG631" s="148" t="str">
        <f t="shared" si="348"/>
        <v/>
      </c>
      <c r="BH631" s="47" t="str">
        <f t="shared" si="375"/>
        <v/>
      </c>
      <c r="BI631" s="48" t="str">
        <f>IF(ISBLANK(BJ631),"",VLOOKUP(BH631,OutputOsiris!$A$9:$A$1008,1,FALSE))</f>
        <v/>
      </c>
      <c r="BJ631" s="111"/>
      <c r="BK631" s="78"/>
      <c r="BL631" s="148" t="str">
        <f t="shared" si="349"/>
        <v/>
      </c>
      <c r="BM631" s="47" t="str">
        <f t="shared" si="376"/>
        <v/>
      </c>
      <c r="BN631" s="48" t="str">
        <f>IF(ISBLANK(BO631),"",VLOOKUP(BM631,OutputOsiris!$A$9:$A$1008,1,FALSE))</f>
        <v/>
      </c>
      <c r="BO631" s="111"/>
      <c r="BP631" s="78"/>
      <c r="BQ631" s="148" t="str">
        <f t="shared" si="350"/>
        <v/>
      </c>
      <c r="BR631" s="47" t="str">
        <f t="shared" si="377"/>
        <v/>
      </c>
      <c r="BS631" s="48" t="str">
        <f>IF(ISBLANK(BT631),"",VLOOKUP(BR631,OutputOsiris!$A$9:$A$1008,1,FALSE))</f>
        <v/>
      </c>
      <c r="BT631" s="111"/>
      <c r="BU631" s="78"/>
      <c r="BV631" s="148" t="str">
        <f t="shared" si="351"/>
        <v/>
      </c>
      <c r="BW631" s="47" t="str">
        <f t="shared" si="378"/>
        <v/>
      </c>
      <c r="BX631" s="48" t="str">
        <f>IF(ISBLANK(BY631),"",VLOOKUP(BW631,OutputOsiris!$A$9:$A$1008,1,FALSE))</f>
        <v/>
      </c>
      <c r="BY631" s="111"/>
      <c r="BZ631" s="78"/>
      <c r="CA631" s="148" t="str">
        <f t="shared" si="352"/>
        <v/>
      </c>
    </row>
    <row r="632" spans="1:79" x14ac:dyDescent="0.2">
      <c r="A632" s="47" t="str">
        <f>IF($H$1="Score",IF(OutputOsiris!A632&lt;&gt;"9999999",OutputOsiris!A632,""),"")</f>
        <v/>
      </c>
      <c r="B632" s="76" t="str">
        <f t="shared" si="353"/>
        <v/>
      </c>
      <c r="C632" s="143" t="str">
        <f t="shared" si="354"/>
        <v/>
      </c>
      <c r="D632" s="47" t="str">
        <f>IF($H$1="Cijfer",IF(OutputOsiris!A632&lt;&gt;"9999999",OutputOsiris!A632,""),"")</f>
        <v/>
      </c>
      <c r="E632" s="76" t="str">
        <f t="shared" si="355"/>
        <v/>
      </c>
      <c r="F632" s="143" t="str">
        <f t="shared" si="356"/>
        <v/>
      </c>
      <c r="G632" s="47" t="str">
        <f>IF(ISBLANK(OutputOsiris!B632),"",OutputOsiris!B632)</f>
        <v/>
      </c>
      <c r="H632" s="47">
        <f>IF(AND($AG$7&gt;0,OutputOsiris!$A632&lt;&gt;"9999999"),VLOOKUP(OutputOsiris!A632,$AD$9:$AG$1008,4,FALSE),"")</f>
        <v>0</v>
      </c>
      <c r="I632" s="47">
        <f t="shared" si="357"/>
        <v>0</v>
      </c>
      <c r="J632" s="47">
        <f>IF(AND($AL$7&gt;0,OutputOsiris!$A632&lt;&gt;"9999999"),VLOOKUP(OutputOsiris!A632,$AI$9:$AL$1008,4,FALSE),"")</f>
        <v>0</v>
      </c>
      <c r="K632" s="47">
        <f t="shared" si="358"/>
        <v>0</v>
      </c>
      <c r="L632" s="47" t="str">
        <f>IF(AND($AQ$7&gt;0,OutputOsiris!$A632&lt;&gt;"9999999"),VLOOKUP(OutputOsiris!A632,$AN$9:$AQ$1008,4,FALSE),"")</f>
        <v/>
      </c>
      <c r="M632" s="47" t="str">
        <f t="shared" si="359"/>
        <v/>
      </c>
      <c r="N632" s="47" t="str">
        <f>IF(AND($AV$7&gt;0,OutputOsiris!$A632&lt;&gt;"9999999"),VLOOKUP(OutputOsiris!A632,$AS$9:$AV$1008,4,FALSE),"")</f>
        <v/>
      </c>
      <c r="O632" s="47" t="str">
        <f t="shared" si="360"/>
        <v/>
      </c>
      <c r="P632" s="47" t="str">
        <f>IF(AND($BA$7&gt;0,OutputOsiris!$A632&lt;&gt;"9999999"),VLOOKUP(OutputOsiris!A632,$AX$9:$BA$1008,4,FALSE),"")</f>
        <v/>
      </c>
      <c r="Q632" s="47" t="str">
        <f t="shared" si="361"/>
        <v/>
      </c>
      <c r="R632" s="47" t="str">
        <f>IF(AND($BF$7&gt;0,OutputOsiris!$A632&lt;&gt;"9999999"),VLOOKUP(OutputOsiris!A632,$BC$9:$BF$1008,4,FALSE),"")</f>
        <v/>
      </c>
      <c r="S632" s="47" t="str">
        <f t="shared" si="362"/>
        <v/>
      </c>
      <c r="T632" s="47" t="str">
        <f>IF(AND($BK$7&gt;0,OutputOsiris!$A632&lt;&gt;"9999999"),VLOOKUP(OutputOsiris!A632,$BH$9:$BK$1008,4,FALSE),"")</f>
        <v/>
      </c>
      <c r="U632" s="47" t="str">
        <f t="shared" si="363"/>
        <v/>
      </c>
      <c r="V632" s="47" t="str">
        <f>IF(AND($BP$7&gt;0,OutputOsiris!$A632&lt;&gt;"9999999"),VLOOKUP(OutputOsiris!A632,$BM$9:$BP$1008,4,FALSE),"")</f>
        <v/>
      </c>
      <c r="W632" s="47" t="str">
        <f t="shared" si="364"/>
        <v/>
      </c>
      <c r="X632" s="47" t="str">
        <f>IF(AND($BU$7&gt;0,OutputOsiris!$A632&lt;&gt;"9999999"),VLOOKUP(OutputOsiris!A632,$BR$9:$BU$1008,4,FALSE),"")</f>
        <v/>
      </c>
      <c r="Y632" s="47" t="str">
        <f t="shared" si="365"/>
        <v/>
      </c>
      <c r="Z632" s="47" t="str">
        <f>IF(AND($BZ$7&gt;0,OutputOsiris!$A632&lt;&gt;"9999999"),VLOOKUP(OutputOsiris!A632,$BW$9:$BZ$1008,4,FALSE),"")</f>
        <v/>
      </c>
      <c r="AA632" s="47" t="str">
        <f t="shared" si="366"/>
        <v/>
      </c>
      <c r="AB632" s="47">
        <f t="shared" si="367"/>
        <v>0</v>
      </c>
      <c r="AC632" s="47">
        <f t="shared" si="368"/>
        <v>0</v>
      </c>
      <c r="AD632" s="47" t="str">
        <f t="shared" si="369"/>
        <v/>
      </c>
      <c r="AE632" s="48" t="str">
        <f>IF(ISBLANK(AF632),"",VLOOKUP(AD632,OutputOsiris!$A$9:$A$1008,1,FALSE))</f>
        <v/>
      </c>
      <c r="AF632" s="111"/>
      <c r="AG632" s="78"/>
      <c r="AH632" s="148" t="str">
        <f t="shared" si="343"/>
        <v/>
      </c>
      <c r="AI632" s="47" t="str">
        <f t="shared" si="370"/>
        <v/>
      </c>
      <c r="AJ632" s="48" t="str">
        <f>IF(ISBLANK(AK632),"",VLOOKUP(AI632,OutputOsiris!$A$9:$A$1008,1,FALSE))</f>
        <v/>
      </c>
      <c r="AK632" s="112"/>
      <c r="AL632" s="78"/>
      <c r="AM632" s="148" t="str">
        <f t="shared" si="344"/>
        <v/>
      </c>
      <c r="AN632" s="47" t="str">
        <f t="shared" si="371"/>
        <v/>
      </c>
      <c r="AO632" s="48" t="str">
        <f>IF(ISBLANK(AP632),"",VLOOKUP(AN632,OutputOsiris!$A$9:$A$1008,1,FALSE))</f>
        <v/>
      </c>
      <c r="AP632" s="111"/>
      <c r="AQ632" s="78"/>
      <c r="AR632" s="148" t="str">
        <f t="shared" si="345"/>
        <v/>
      </c>
      <c r="AS632" s="47" t="str">
        <f t="shared" si="372"/>
        <v/>
      </c>
      <c r="AT632" s="48" t="str">
        <f>IF(ISBLANK(AU632),"",VLOOKUP(AS632,OutputOsiris!$A$9:$A$1008,1,FALSE))</f>
        <v/>
      </c>
      <c r="AU632" s="111"/>
      <c r="AV632" s="78"/>
      <c r="AW632" s="148" t="str">
        <f t="shared" si="346"/>
        <v/>
      </c>
      <c r="AX632" s="47" t="str">
        <f t="shared" si="373"/>
        <v/>
      </c>
      <c r="AY632" s="48" t="str">
        <f>IF(ISBLANK(AZ632),"",VLOOKUP(AX632,OutputOsiris!$A$9:$A$1008,1,FALSE))</f>
        <v/>
      </c>
      <c r="AZ632" s="111"/>
      <c r="BA632" s="78"/>
      <c r="BB632" s="148" t="str">
        <f t="shared" si="347"/>
        <v/>
      </c>
      <c r="BC632" s="47" t="str">
        <f t="shared" si="374"/>
        <v/>
      </c>
      <c r="BD632" s="48" t="str">
        <f>IF(ISBLANK(BE632),"",VLOOKUP(BC632,OutputOsiris!$A$9:$A$1008,1,FALSE))</f>
        <v/>
      </c>
      <c r="BE632" s="111"/>
      <c r="BF632" s="78"/>
      <c r="BG632" s="148" t="str">
        <f t="shared" si="348"/>
        <v/>
      </c>
      <c r="BH632" s="47" t="str">
        <f t="shared" si="375"/>
        <v/>
      </c>
      <c r="BI632" s="48" t="str">
        <f>IF(ISBLANK(BJ632),"",VLOOKUP(BH632,OutputOsiris!$A$9:$A$1008,1,FALSE))</f>
        <v/>
      </c>
      <c r="BJ632" s="111"/>
      <c r="BK632" s="78"/>
      <c r="BL632" s="148" t="str">
        <f t="shared" si="349"/>
        <v/>
      </c>
      <c r="BM632" s="47" t="str">
        <f t="shared" si="376"/>
        <v/>
      </c>
      <c r="BN632" s="48" t="str">
        <f>IF(ISBLANK(BO632),"",VLOOKUP(BM632,OutputOsiris!$A$9:$A$1008,1,FALSE))</f>
        <v/>
      </c>
      <c r="BO632" s="111"/>
      <c r="BP632" s="78"/>
      <c r="BQ632" s="148" t="str">
        <f t="shared" si="350"/>
        <v/>
      </c>
      <c r="BR632" s="47" t="str">
        <f t="shared" si="377"/>
        <v/>
      </c>
      <c r="BS632" s="48" t="str">
        <f>IF(ISBLANK(BT632),"",VLOOKUP(BR632,OutputOsiris!$A$9:$A$1008,1,FALSE))</f>
        <v/>
      </c>
      <c r="BT632" s="111"/>
      <c r="BU632" s="78"/>
      <c r="BV632" s="148" t="str">
        <f t="shared" si="351"/>
        <v/>
      </c>
      <c r="BW632" s="47" t="str">
        <f t="shared" si="378"/>
        <v/>
      </c>
      <c r="BX632" s="48" t="str">
        <f>IF(ISBLANK(BY632),"",VLOOKUP(BW632,OutputOsiris!$A$9:$A$1008,1,FALSE))</f>
        <v/>
      </c>
      <c r="BY632" s="111"/>
      <c r="BZ632" s="78"/>
      <c r="CA632" s="148" t="str">
        <f t="shared" si="352"/>
        <v/>
      </c>
    </row>
    <row r="633" spans="1:79" x14ac:dyDescent="0.2">
      <c r="A633" s="47" t="str">
        <f>IF($H$1="Score",IF(OutputOsiris!A633&lt;&gt;"9999999",OutputOsiris!A633,""),"")</f>
        <v/>
      </c>
      <c r="B633" s="76" t="str">
        <f t="shared" si="353"/>
        <v/>
      </c>
      <c r="C633" s="143" t="str">
        <f t="shared" si="354"/>
        <v/>
      </c>
      <c r="D633" s="47" t="str">
        <f>IF($H$1="Cijfer",IF(OutputOsiris!A633&lt;&gt;"9999999",OutputOsiris!A633,""),"")</f>
        <v/>
      </c>
      <c r="E633" s="76" t="str">
        <f t="shared" si="355"/>
        <v/>
      </c>
      <c r="F633" s="143" t="str">
        <f t="shared" si="356"/>
        <v/>
      </c>
      <c r="G633" s="47" t="str">
        <f>IF(ISBLANK(OutputOsiris!B633),"",OutputOsiris!B633)</f>
        <v/>
      </c>
      <c r="H633" s="47">
        <f>IF(AND($AG$7&gt;0,OutputOsiris!$A633&lt;&gt;"9999999"),VLOOKUP(OutputOsiris!A633,$AD$9:$AG$1008,4,FALSE),"")</f>
        <v>0</v>
      </c>
      <c r="I633" s="47">
        <f t="shared" si="357"/>
        <v>0</v>
      </c>
      <c r="J633" s="47">
        <f>IF(AND($AL$7&gt;0,OutputOsiris!$A633&lt;&gt;"9999999"),VLOOKUP(OutputOsiris!A633,$AI$9:$AL$1008,4,FALSE),"")</f>
        <v>0</v>
      </c>
      <c r="K633" s="47">
        <f t="shared" si="358"/>
        <v>0</v>
      </c>
      <c r="L633" s="47" t="str">
        <f>IF(AND($AQ$7&gt;0,OutputOsiris!$A633&lt;&gt;"9999999"),VLOOKUP(OutputOsiris!A633,$AN$9:$AQ$1008,4,FALSE),"")</f>
        <v/>
      </c>
      <c r="M633" s="47" t="str">
        <f t="shared" si="359"/>
        <v/>
      </c>
      <c r="N633" s="47" t="str">
        <f>IF(AND($AV$7&gt;0,OutputOsiris!$A633&lt;&gt;"9999999"),VLOOKUP(OutputOsiris!A633,$AS$9:$AV$1008,4,FALSE),"")</f>
        <v/>
      </c>
      <c r="O633" s="47" t="str">
        <f t="shared" si="360"/>
        <v/>
      </c>
      <c r="P633" s="47" t="str">
        <f>IF(AND($BA$7&gt;0,OutputOsiris!$A633&lt;&gt;"9999999"),VLOOKUP(OutputOsiris!A633,$AX$9:$BA$1008,4,FALSE),"")</f>
        <v/>
      </c>
      <c r="Q633" s="47" t="str">
        <f t="shared" si="361"/>
        <v/>
      </c>
      <c r="R633" s="47" t="str">
        <f>IF(AND($BF$7&gt;0,OutputOsiris!$A633&lt;&gt;"9999999"),VLOOKUP(OutputOsiris!A633,$BC$9:$BF$1008,4,FALSE),"")</f>
        <v/>
      </c>
      <c r="S633" s="47" t="str">
        <f t="shared" si="362"/>
        <v/>
      </c>
      <c r="T633" s="47" t="str">
        <f>IF(AND($BK$7&gt;0,OutputOsiris!$A633&lt;&gt;"9999999"),VLOOKUP(OutputOsiris!A633,$BH$9:$BK$1008,4,FALSE),"")</f>
        <v/>
      </c>
      <c r="U633" s="47" t="str">
        <f t="shared" si="363"/>
        <v/>
      </c>
      <c r="V633" s="47" t="str">
        <f>IF(AND($BP$7&gt;0,OutputOsiris!$A633&lt;&gt;"9999999"),VLOOKUP(OutputOsiris!A633,$BM$9:$BP$1008,4,FALSE),"")</f>
        <v/>
      </c>
      <c r="W633" s="47" t="str">
        <f t="shared" si="364"/>
        <v/>
      </c>
      <c r="X633" s="47" t="str">
        <f>IF(AND($BU$7&gt;0,OutputOsiris!$A633&lt;&gt;"9999999"),VLOOKUP(OutputOsiris!A633,$BR$9:$BU$1008,4,FALSE),"")</f>
        <v/>
      </c>
      <c r="Y633" s="47" t="str">
        <f t="shared" si="365"/>
        <v/>
      </c>
      <c r="Z633" s="47" t="str">
        <f>IF(AND($BZ$7&gt;0,OutputOsiris!$A633&lt;&gt;"9999999"),VLOOKUP(OutputOsiris!A633,$BW$9:$BZ$1008,4,FALSE),"")</f>
        <v/>
      </c>
      <c r="AA633" s="47" t="str">
        <f t="shared" si="366"/>
        <v/>
      </c>
      <c r="AB633" s="47">
        <f t="shared" si="367"/>
        <v>0</v>
      </c>
      <c r="AC633" s="47">
        <f t="shared" si="368"/>
        <v>0</v>
      </c>
      <c r="AD633" s="47" t="str">
        <f t="shared" si="369"/>
        <v/>
      </c>
      <c r="AE633" s="48" t="str">
        <f>IF(ISBLANK(AF633),"",VLOOKUP(AD633,OutputOsiris!$A$9:$A$1008,1,FALSE))</f>
        <v/>
      </c>
      <c r="AF633" s="111"/>
      <c r="AG633" s="78"/>
      <c r="AH633" s="148" t="str">
        <f t="shared" si="343"/>
        <v/>
      </c>
      <c r="AI633" s="47" t="str">
        <f t="shared" si="370"/>
        <v/>
      </c>
      <c r="AJ633" s="48" t="str">
        <f>IF(ISBLANK(AK633),"",VLOOKUP(AI633,OutputOsiris!$A$9:$A$1008,1,FALSE))</f>
        <v/>
      </c>
      <c r="AK633" s="112"/>
      <c r="AL633" s="78"/>
      <c r="AM633" s="148" t="str">
        <f t="shared" si="344"/>
        <v/>
      </c>
      <c r="AN633" s="47" t="str">
        <f t="shared" si="371"/>
        <v/>
      </c>
      <c r="AO633" s="48" t="str">
        <f>IF(ISBLANK(AP633),"",VLOOKUP(AN633,OutputOsiris!$A$9:$A$1008,1,FALSE))</f>
        <v/>
      </c>
      <c r="AP633" s="111"/>
      <c r="AQ633" s="78"/>
      <c r="AR633" s="148" t="str">
        <f t="shared" si="345"/>
        <v/>
      </c>
      <c r="AS633" s="47" t="str">
        <f t="shared" si="372"/>
        <v/>
      </c>
      <c r="AT633" s="48" t="str">
        <f>IF(ISBLANK(AU633),"",VLOOKUP(AS633,OutputOsiris!$A$9:$A$1008,1,FALSE))</f>
        <v/>
      </c>
      <c r="AU633" s="111"/>
      <c r="AV633" s="78"/>
      <c r="AW633" s="148" t="str">
        <f t="shared" si="346"/>
        <v/>
      </c>
      <c r="AX633" s="47" t="str">
        <f t="shared" si="373"/>
        <v/>
      </c>
      <c r="AY633" s="48" t="str">
        <f>IF(ISBLANK(AZ633),"",VLOOKUP(AX633,OutputOsiris!$A$9:$A$1008,1,FALSE))</f>
        <v/>
      </c>
      <c r="AZ633" s="111"/>
      <c r="BA633" s="78"/>
      <c r="BB633" s="148" t="str">
        <f t="shared" si="347"/>
        <v/>
      </c>
      <c r="BC633" s="47" t="str">
        <f t="shared" si="374"/>
        <v/>
      </c>
      <c r="BD633" s="48" t="str">
        <f>IF(ISBLANK(BE633),"",VLOOKUP(BC633,OutputOsiris!$A$9:$A$1008,1,FALSE))</f>
        <v/>
      </c>
      <c r="BE633" s="111"/>
      <c r="BF633" s="78"/>
      <c r="BG633" s="148" t="str">
        <f t="shared" si="348"/>
        <v/>
      </c>
      <c r="BH633" s="47" t="str">
        <f t="shared" si="375"/>
        <v/>
      </c>
      <c r="BI633" s="48" t="str">
        <f>IF(ISBLANK(BJ633),"",VLOOKUP(BH633,OutputOsiris!$A$9:$A$1008,1,FALSE))</f>
        <v/>
      </c>
      <c r="BJ633" s="111"/>
      <c r="BK633" s="78"/>
      <c r="BL633" s="148" t="str">
        <f t="shared" si="349"/>
        <v/>
      </c>
      <c r="BM633" s="47" t="str">
        <f t="shared" si="376"/>
        <v/>
      </c>
      <c r="BN633" s="48" t="str">
        <f>IF(ISBLANK(BO633),"",VLOOKUP(BM633,OutputOsiris!$A$9:$A$1008,1,FALSE))</f>
        <v/>
      </c>
      <c r="BO633" s="111"/>
      <c r="BP633" s="78"/>
      <c r="BQ633" s="148" t="str">
        <f t="shared" si="350"/>
        <v/>
      </c>
      <c r="BR633" s="47" t="str">
        <f t="shared" si="377"/>
        <v/>
      </c>
      <c r="BS633" s="48" t="str">
        <f>IF(ISBLANK(BT633),"",VLOOKUP(BR633,OutputOsiris!$A$9:$A$1008,1,FALSE))</f>
        <v/>
      </c>
      <c r="BT633" s="111"/>
      <c r="BU633" s="78"/>
      <c r="BV633" s="148" t="str">
        <f t="shared" si="351"/>
        <v/>
      </c>
      <c r="BW633" s="47" t="str">
        <f t="shared" si="378"/>
        <v/>
      </c>
      <c r="BX633" s="48" t="str">
        <f>IF(ISBLANK(BY633),"",VLOOKUP(BW633,OutputOsiris!$A$9:$A$1008,1,FALSE))</f>
        <v/>
      </c>
      <c r="BY633" s="111"/>
      <c r="BZ633" s="78"/>
      <c r="CA633" s="148" t="str">
        <f t="shared" si="352"/>
        <v/>
      </c>
    </row>
    <row r="634" spans="1:79" x14ac:dyDescent="0.2">
      <c r="A634" s="47" t="str">
        <f>IF($H$1="Score",IF(OutputOsiris!A634&lt;&gt;"9999999",OutputOsiris!A634,""),"")</f>
        <v/>
      </c>
      <c r="B634" s="76" t="str">
        <f t="shared" si="353"/>
        <v/>
      </c>
      <c r="C634" s="143" t="str">
        <f t="shared" si="354"/>
        <v/>
      </c>
      <c r="D634" s="47" t="str">
        <f>IF($H$1="Cijfer",IF(OutputOsiris!A634&lt;&gt;"9999999",OutputOsiris!A634,""),"")</f>
        <v/>
      </c>
      <c r="E634" s="76" t="str">
        <f t="shared" si="355"/>
        <v/>
      </c>
      <c r="F634" s="143" t="str">
        <f t="shared" si="356"/>
        <v/>
      </c>
      <c r="G634" s="47" t="str">
        <f>IF(ISBLANK(OutputOsiris!B634),"",OutputOsiris!B634)</f>
        <v/>
      </c>
      <c r="H634" s="47">
        <f>IF(AND($AG$7&gt;0,OutputOsiris!$A634&lt;&gt;"9999999"),VLOOKUP(OutputOsiris!A634,$AD$9:$AG$1008,4,FALSE),"")</f>
        <v>0</v>
      </c>
      <c r="I634" s="47">
        <f t="shared" si="357"/>
        <v>0</v>
      </c>
      <c r="J634" s="47">
        <f>IF(AND($AL$7&gt;0,OutputOsiris!$A634&lt;&gt;"9999999"),VLOOKUP(OutputOsiris!A634,$AI$9:$AL$1008,4,FALSE),"")</f>
        <v>0</v>
      </c>
      <c r="K634" s="47">
        <f t="shared" si="358"/>
        <v>0</v>
      </c>
      <c r="L634" s="47" t="str">
        <f>IF(AND($AQ$7&gt;0,OutputOsiris!$A634&lt;&gt;"9999999"),VLOOKUP(OutputOsiris!A634,$AN$9:$AQ$1008,4,FALSE),"")</f>
        <v/>
      </c>
      <c r="M634" s="47" t="str">
        <f t="shared" si="359"/>
        <v/>
      </c>
      <c r="N634" s="47" t="str">
        <f>IF(AND($AV$7&gt;0,OutputOsiris!$A634&lt;&gt;"9999999"),VLOOKUP(OutputOsiris!A634,$AS$9:$AV$1008,4,FALSE),"")</f>
        <v/>
      </c>
      <c r="O634" s="47" t="str">
        <f t="shared" si="360"/>
        <v/>
      </c>
      <c r="P634" s="47" t="str">
        <f>IF(AND($BA$7&gt;0,OutputOsiris!$A634&lt;&gt;"9999999"),VLOOKUP(OutputOsiris!A634,$AX$9:$BA$1008,4,FALSE),"")</f>
        <v/>
      </c>
      <c r="Q634" s="47" t="str">
        <f t="shared" si="361"/>
        <v/>
      </c>
      <c r="R634" s="47" t="str">
        <f>IF(AND($BF$7&gt;0,OutputOsiris!$A634&lt;&gt;"9999999"),VLOOKUP(OutputOsiris!A634,$BC$9:$BF$1008,4,FALSE),"")</f>
        <v/>
      </c>
      <c r="S634" s="47" t="str">
        <f t="shared" si="362"/>
        <v/>
      </c>
      <c r="T634" s="47" t="str">
        <f>IF(AND($BK$7&gt;0,OutputOsiris!$A634&lt;&gt;"9999999"),VLOOKUP(OutputOsiris!A634,$BH$9:$BK$1008,4,FALSE),"")</f>
        <v/>
      </c>
      <c r="U634" s="47" t="str">
        <f t="shared" si="363"/>
        <v/>
      </c>
      <c r="V634" s="47" t="str">
        <f>IF(AND($BP$7&gt;0,OutputOsiris!$A634&lt;&gt;"9999999"),VLOOKUP(OutputOsiris!A634,$BM$9:$BP$1008,4,FALSE),"")</f>
        <v/>
      </c>
      <c r="W634" s="47" t="str">
        <f t="shared" si="364"/>
        <v/>
      </c>
      <c r="X634" s="47" t="str">
        <f>IF(AND($BU$7&gt;0,OutputOsiris!$A634&lt;&gt;"9999999"),VLOOKUP(OutputOsiris!A634,$BR$9:$BU$1008,4,FALSE),"")</f>
        <v/>
      </c>
      <c r="Y634" s="47" t="str">
        <f t="shared" si="365"/>
        <v/>
      </c>
      <c r="Z634" s="47" t="str">
        <f>IF(AND($BZ$7&gt;0,OutputOsiris!$A634&lt;&gt;"9999999"),VLOOKUP(OutputOsiris!A634,$BW$9:$BZ$1008,4,FALSE),"")</f>
        <v/>
      </c>
      <c r="AA634" s="47" t="str">
        <f t="shared" si="366"/>
        <v/>
      </c>
      <c r="AB634" s="47">
        <f t="shared" si="367"/>
        <v>0</v>
      </c>
      <c r="AC634" s="47">
        <f t="shared" si="368"/>
        <v>0</v>
      </c>
      <c r="AD634" s="47" t="str">
        <f t="shared" si="369"/>
        <v/>
      </c>
      <c r="AE634" s="48" t="str">
        <f>IF(ISBLANK(AF634),"",VLOOKUP(AD634,OutputOsiris!$A$9:$A$1008,1,FALSE))</f>
        <v/>
      </c>
      <c r="AF634" s="111"/>
      <c r="AG634" s="78"/>
      <c r="AH634" s="148" t="str">
        <f t="shared" si="343"/>
        <v/>
      </c>
      <c r="AI634" s="47" t="str">
        <f t="shared" si="370"/>
        <v/>
      </c>
      <c r="AJ634" s="48" t="str">
        <f>IF(ISBLANK(AK634),"",VLOOKUP(AI634,OutputOsiris!$A$9:$A$1008,1,FALSE))</f>
        <v/>
      </c>
      <c r="AK634" s="112"/>
      <c r="AL634" s="78"/>
      <c r="AM634" s="148" t="str">
        <f t="shared" si="344"/>
        <v/>
      </c>
      <c r="AN634" s="47" t="str">
        <f t="shared" si="371"/>
        <v/>
      </c>
      <c r="AO634" s="48" t="str">
        <f>IF(ISBLANK(AP634),"",VLOOKUP(AN634,OutputOsiris!$A$9:$A$1008,1,FALSE))</f>
        <v/>
      </c>
      <c r="AP634" s="111"/>
      <c r="AQ634" s="78"/>
      <c r="AR634" s="148" t="str">
        <f t="shared" si="345"/>
        <v/>
      </c>
      <c r="AS634" s="47" t="str">
        <f t="shared" si="372"/>
        <v/>
      </c>
      <c r="AT634" s="48" t="str">
        <f>IF(ISBLANK(AU634),"",VLOOKUP(AS634,OutputOsiris!$A$9:$A$1008,1,FALSE))</f>
        <v/>
      </c>
      <c r="AU634" s="111"/>
      <c r="AV634" s="78"/>
      <c r="AW634" s="148" t="str">
        <f t="shared" si="346"/>
        <v/>
      </c>
      <c r="AX634" s="47" t="str">
        <f t="shared" si="373"/>
        <v/>
      </c>
      <c r="AY634" s="48" t="str">
        <f>IF(ISBLANK(AZ634),"",VLOOKUP(AX634,OutputOsiris!$A$9:$A$1008,1,FALSE))</f>
        <v/>
      </c>
      <c r="AZ634" s="111"/>
      <c r="BA634" s="78"/>
      <c r="BB634" s="148" t="str">
        <f t="shared" si="347"/>
        <v/>
      </c>
      <c r="BC634" s="47" t="str">
        <f t="shared" si="374"/>
        <v/>
      </c>
      <c r="BD634" s="48" t="str">
        <f>IF(ISBLANK(BE634),"",VLOOKUP(BC634,OutputOsiris!$A$9:$A$1008,1,FALSE))</f>
        <v/>
      </c>
      <c r="BE634" s="111"/>
      <c r="BF634" s="78"/>
      <c r="BG634" s="148" t="str">
        <f t="shared" si="348"/>
        <v/>
      </c>
      <c r="BH634" s="47" t="str">
        <f t="shared" si="375"/>
        <v/>
      </c>
      <c r="BI634" s="48" t="str">
        <f>IF(ISBLANK(BJ634),"",VLOOKUP(BH634,OutputOsiris!$A$9:$A$1008,1,FALSE))</f>
        <v/>
      </c>
      <c r="BJ634" s="111"/>
      <c r="BK634" s="78"/>
      <c r="BL634" s="148" t="str">
        <f t="shared" si="349"/>
        <v/>
      </c>
      <c r="BM634" s="47" t="str">
        <f t="shared" si="376"/>
        <v/>
      </c>
      <c r="BN634" s="48" t="str">
        <f>IF(ISBLANK(BO634),"",VLOOKUP(BM634,OutputOsiris!$A$9:$A$1008,1,FALSE))</f>
        <v/>
      </c>
      <c r="BO634" s="111"/>
      <c r="BP634" s="78"/>
      <c r="BQ634" s="148" t="str">
        <f t="shared" si="350"/>
        <v/>
      </c>
      <c r="BR634" s="47" t="str">
        <f t="shared" si="377"/>
        <v/>
      </c>
      <c r="BS634" s="48" t="str">
        <f>IF(ISBLANK(BT634),"",VLOOKUP(BR634,OutputOsiris!$A$9:$A$1008,1,FALSE))</f>
        <v/>
      </c>
      <c r="BT634" s="111"/>
      <c r="BU634" s="78"/>
      <c r="BV634" s="148" t="str">
        <f t="shared" si="351"/>
        <v/>
      </c>
      <c r="BW634" s="47" t="str">
        <f t="shared" si="378"/>
        <v/>
      </c>
      <c r="BX634" s="48" t="str">
        <f>IF(ISBLANK(BY634),"",VLOOKUP(BW634,OutputOsiris!$A$9:$A$1008,1,FALSE))</f>
        <v/>
      </c>
      <c r="BY634" s="111"/>
      <c r="BZ634" s="78"/>
      <c r="CA634" s="148" t="str">
        <f t="shared" si="352"/>
        <v/>
      </c>
    </row>
    <row r="635" spans="1:79" x14ac:dyDescent="0.2">
      <c r="A635" s="47" t="str">
        <f>IF($H$1="Score",IF(OutputOsiris!A635&lt;&gt;"9999999",OutputOsiris!A635,""),"")</f>
        <v/>
      </c>
      <c r="B635" s="76" t="str">
        <f t="shared" si="353"/>
        <v/>
      </c>
      <c r="C635" s="143" t="str">
        <f t="shared" si="354"/>
        <v/>
      </c>
      <c r="D635" s="47" t="str">
        <f>IF($H$1="Cijfer",IF(OutputOsiris!A635&lt;&gt;"9999999",OutputOsiris!A635,""),"")</f>
        <v/>
      </c>
      <c r="E635" s="76" t="str">
        <f t="shared" si="355"/>
        <v/>
      </c>
      <c r="F635" s="143" t="str">
        <f t="shared" si="356"/>
        <v/>
      </c>
      <c r="G635" s="47" t="str">
        <f>IF(ISBLANK(OutputOsiris!B635),"",OutputOsiris!B635)</f>
        <v/>
      </c>
      <c r="H635" s="47">
        <f>IF(AND($AG$7&gt;0,OutputOsiris!$A635&lt;&gt;"9999999"),VLOOKUP(OutputOsiris!A635,$AD$9:$AG$1008,4,FALSE),"")</f>
        <v>0</v>
      </c>
      <c r="I635" s="47">
        <f t="shared" si="357"/>
        <v>0</v>
      </c>
      <c r="J635" s="47">
        <f>IF(AND($AL$7&gt;0,OutputOsiris!$A635&lt;&gt;"9999999"),VLOOKUP(OutputOsiris!A635,$AI$9:$AL$1008,4,FALSE),"")</f>
        <v>0</v>
      </c>
      <c r="K635" s="47">
        <f t="shared" si="358"/>
        <v>0</v>
      </c>
      <c r="L635" s="47" t="str">
        <f>IF(AND($AQ$7&gt;0,OutputOsiris!$A635&lt;&gt;"9999999"),VLOOKUP(OutputOsiris!A635,$AN$9:$AQ$1008,4,FALSE),"")</f>
        <v/>
      </c>
      <c r="M635" s="47" t="str">
        <f t="shared" si="359"/>
        <v/>
      </c>
      <c r="N635" s="47" t="str">
        <f>IF(AND($AV$7&gt;0,OutputOsiris!$A635&lt;&gt;"9999999"),VLOOKUP(OutputOsiris!A635,$AS$9:$AV$1008,4,FALSE),"")</f>
        <v/>
      </c>
      <c r="O635" s="47" t="str">
        <f t="shared" si="360"/>
        <v/>
      </c>
      <c r="P635" s="47" t="str">
        <f>IF(AND($BA$7&gt;0,OutputOsiris!$A635&lt;&gt;"9999999"),VLOOKUP(OutputOsiris!A635,$AX$9:$BA$1008,4,FALSE),"")</f>
        <v/>
      </c>
      <c r="Q635" s="47" t="str">
        <f t="shared" si="361"/>
        <v/>
      </c>
      <c r="R635" s="47" t="str">
        <f>IF(AND($BF$7&gt;0,OutputOsiris!$A635&lt;&gt;"9999999"),VLOOKUP(OutputOsiris!A635,$BC$9:$BF$1008,4,FALSE),"")</f>
        <v/>
      </c>
      <c r="S635" s="47" t="str">
        <f t="shared" si="362"/>
        <v/>
      </c>
      <c r="T635" s="47" t="str">
        <f>IF(AND($BK$7&gt;0,OutputOsiris!$A635&lt;&gt;"9999999"),VLOOKUP(OutputOsiris!A635,$BH$9:$BK$1008,4,FALSE),"")</f>
        <v/>
      </c>
      <c r="U635" s="47" t="str">
        <f t="shared" si="363"/>
        <v/>
      </c>
      <c r="V635" s="47" t="str">
        <f>IF(AND($BP$7&gt;0,OutputOsiris!$A635&lt;&gt;"9999999"),VLOOKUP(OutputOsiris!A635,$BM$9:$BP$1008,4,FALSE),"")</f>
        <v/>
      </c>
      <c r="W635" s="47" t="str">
        <f t="shared" si="364"/>
        <v/>
      </c>
      <c r="X635" s="47" t="str">
        <f>IF(AND($BU$7&gt;0,OutputOsiris!$A635&lt;&gt;"9999999"),VLOOKUP(OutputOsiris!A635,$BR$9:$BU$1008,4,FALSE),"")</f>
        <v/>
      </c>
      <c r="Y635" s="47" t="str">
        <f t="shared" si="365"/>
        <v/>
      </c>
      <c r="Z635" s="47" t="str">
        <f>IF(AND($BZ$7&gt;0,OutputOsiris!$A635&lt;&gt;"9999999"),VLOOKUP(OutputOsiris!A635,$BW$9:$BZ$1008,4,FALSE),"")</f>
        <v/>
      </c>
      <c r="AA635" s="47" t="str">
        <f t="shared" si="366"/>
        <v/>
      </c>
      <c r="AB635" s="47">
        <f t="shared" si="367"/>
        <v>0</v>
      </c>
      <c r="AC635" s="47">
        <f t="shared" si="368"/>
        <v>0</v>
      </c>
      <c r="AD635" s="47" t="str">
        <f t="shared" si="369"/>
        <v/>
      </c>
      <c r="AE635" s="48" t="str">
        <f>IF(ISBLANK(AF635),"",VLOOKUP(AD635,OutputOsiris!$A$9:$A$1008,1,FALSE))</f>
        <v/>
      </c>
      <c r="AF635" s="111"/>
      <c r="AG635" s="78"/>
      <c r="AH635" s="148" t="str">
        <f t="shared" si="343"/>
        <v/>
      </c>
      <c r="AI635" s="47" t="str">
        <f t="shared" si="370"/>
        <v/>
      </c>
      <c r="AJ635" s="48" t="str">
        <f>IF(ISBLANK(AK635),"",VLOOKUP(AI635,OutputOsiris!$A$9:$A$1008,1,FALSE))</f>
        <v/>
      </c>
      <c r="AK635" s="112"/>
      <c r="AL635" s="78"/>
      <c r="AM635" s="148" t="str">
        <f t="shared" si="344"/>
        <v/>
      </c>
      <c r="AN635" s="47" t="str">
        <f t="shared" si="371"/>
        <v/>
      </c>
      <c r="AO635" s="48" t="str">
        <f>IF(ISBLANK(AP635),"",VLOOKUP(AN635,OutputOsiris!$A$9:$A$1008,1,FALSE))</f>
        <v/>
      </c>
      <c r="AP635" s="111"/>
      <c r="AQ635" s="78"/>
      <c r="AR635" s="148" t="str">
        <f t="shared" si="345"/>
        <v/>
      </c>
      <c r="AS635" s="47" t="str">
        <f t="shared" si="372"/>
        <v/>
      </c>
      <c r="AT635" s="48" t="str">
        <f>IF(ISBLANK(AU635),"",VLOOKUP(AS635,OutputOsiris!$A$9:$A$1008,1,FALSE))</f>
        <v/>
      </c>
      <c r="AU635" s="111"/>
      <c r="AV635" s="78"/>
      <c r="AW635" s="148" t="str">
        <f t="shared" si="346"/>
        <v/>
      </c>
      <c r="AX635" s="47" t="str">
        <f t="shared" si="373"/>
        <v/>
      </c>
      <c r="AY635" s="48" t="str">
        <f>IF(ISBLANK(AZ635),"",VLOOKUP(AX635,OutputOsiris!$A$9:$A$1008,1,FALSE))</f>
        <v/>
      </c>
      <c r="AZ635" s="111"/>
      <c r="BA635" s="78"/>
      <c r="BB635" s="148" t="str">
        <f t="shared" si="347"/>
        <v/>
      </c>
      <c r="BC635" s="47" t="str">
        <f t="shared" si="374"/>
        <v/>
      </c>
      <c r="BD635" s="48" t="str">
        <f>IF(ISBLANK(BE635),"",VLOOKUP(BC635,OutputOsiris!$A$9:$A$1008,1,FALSE))</f>
        <v/>
      </c>
      <c r="BE635" s="111"/>
      <c r="BF635" s="78"/>
      <c r="BG635" s="148" t="str">
        <f t="shared" si="348"/>
        <v/>
      </c>
      <c r="BH635" s="47" t="str">
        <f t="shared" si="375"/>
        <v/>
      </c>
      <c r="BI635" s="48" t="str">
        <f>IF(ISBLANK(BJ635),"",VLOOKUP(BH635,OutputOsiris!$A$9:$A$1008,1,FALSE))</f>
        <v/>
      </c>
      <c r="BJ635" s="111"/>
      <c r="BK635" s="78"/>
      <c r="BL635" s="148" t="str">
        <f t="shared" si="349"/>
        <v/>
      </c>
      <c r="BM635" s="47" t="str">
        <f t="shared" si="376"/>
        <v/>
      </c>
      <c r="BN635" s="48" t="str">
        <f>IF(ISBLANK(BO635),"",VLOOKUP(BM635,OutputOsiris!$A$9:$A$1008,1,FALSE))</f>
        <v/>
      </c>
      <c r="BO635" s="111"/>
      <c r="BP635" s="78"/>
      <c r="BQ635" s="148" t="str">
        <f t="shared" si="350"/>
        <v/>
      </c>
      <c r="BR635" s="47" t="str">
        <f t="shared" si="377"/>
        <v/>
      </c>
      <c r="BS635" s="48" t="str">
        <f>IF(ISBLANK(BT635),"",VLOOKUP(BR635,OutputOsiris!$A$9:$A$1008,1,FALSE))</f>
        <v/>
      </c>
      <c r="BT635" s="111"/>
      <c r="BU635" s="78"/>
      <c r="BV635" s="148" t="str">
        <f t="shared" si="351"/>
        <v/>
      </c>
      <c r="BW635" s="47" t="str">
        <f t="shared" si="378"/>
        <v/>
      </c>
      <c r="BX635" s="48" t="str">
        <f>IF(ISBLANK(BY635),"",VLOOKUP(BW635,OutputOsiris!$A$9:$A$1008,1,FALSE))</f>
        <v/>
      </c>
      <c r="BY635" s="111"/>
      <c r="BZ635" s="78"/>
      <c r="CA635" s="148" t="str">
        <f t="shared" si="352"/>
        <v/>
      </c>
    </row>
    <row r="636" spans="1:79" x14ac:dyDescent="0.2">
      <c r="A636" s="47" t="str">
        <f>IF($H$1="Score",IF(OutputOsiris!A636&lt;&gt;"9999999",OutputOsiris!A636,""),"")</f>
        <v/>
      </c>
      <c r="B636" s="76" t="str">
        <f t="shared" si="353"/>
        <v/>
      </c>
      <c r="C636" s="143" t="str">
        <f t="shared" si="354"/>
        <v/>
      </c>
      <c r="D636" s="47" t="str">
        <f>IF($H$1="Cijfer",IF(OutputOsiris!A636&lt;&gt;"9999999",OutputOsiris!A636,""),"")</f>
        <v/>
      </c>
      <c r="E636" s="76" t="str">
        <f t="shared" si="355"/>
        <v/>
      </c>
      <c r="F636" s="143" t="str">
        <f t="shared" si="356"/>
        <v/>
      </c>
      <c r="G636" s="47" t="str">
        <f>IF(ISBLANK(OutputOsiris!B636),"",OutputOsiris!B636)</f>
        <v/>
      </c>
      <c r="H636" s="47">
        <f>IF(AND($AG$7&gt;0,OutputOsiris!$A636&lt;&gt;"9999999"),VLOOKUP(OutputOsiris!A636,$AD$9:$AG$1008,4,FALSE),"")</f>
        <v>0</v>
      </c>
      <c r="I636" s="47">
        <f t="shared" si="357"/>
        <v>0</v>
      </c>
      <c r="J636" s="47">
        <f>IF(AND($AL$7&gt;0,OutputOsiris!$A636&lt;&gt;"9999999"),VLOOKUP(OutputOsiris!A636,$AI$9:$AL$1008,4,FALSE),"")</f>
        <v>0</v>
      </c>
      <c r="K636" s="47">
        <f t="shared" si="358"/>
        <v>0</v>
      </c>
      <c r="L636" s="47" t="str">
        <f>IF(AND($AQ$7&gt;0,OutputOsiris!$A636&lt;&gt;"9999999"),VLOOKUP(OutputOsiris!A636,$AN$9:$AQ$1008,4,FALSE),"")</f>
        <v/>
      </c>
      <c r="M636" s="47" t="str">
        <f t="shared" si="359"/>
        <v/>
      </c>
      <c r="N636" s="47" t="str">
        <f>IF(AND($AV$7&gt;0,OutputOsiris!$A636&lt;&gt;"9999999"),VLOOKUP(OutputOsiris!A636,$AS$9:$AV$1008,4,FALSE),"")</f>
        <v/>
      </c>
      <c r="O636" s="47" t="str">
        <f t="shared" si="360"/>
        <v/>
      </c>
      <c r="P636" s="47" t="str">
        <f>IF(AND($BA$7&gt;0,OutputOsiris!$A636&lt;&gt;"9999999"),VLOOKUP(OutputOsiris!A636,$AX$9:$BA$1008,4,FALSE),"")</f>
        <v/>
      </c>
      <c r="Q636" s="47" t="str">
        <f t="shared" si="361"/>
        <v/>
      </c>
      <c r="R636" s="47" t="str">
        <f>IF(AND($BF$7&gt;0,OutputOsiris!$A636&lt;&gt;"9999999"),VLOOKUP(OutputOsiris!A636,$BC$9:$BF$1008,4,FALSE),"")</f>
        <v/>
      </c>
      <c r="S636" s="47" t="str">
        <f t="shared" si="362"/>
        <v/>
      </c>
      <c r="T636" s="47" t="str">
        <f>IF(AND($BK$7&gt;0,OutputOsiris!$A636&lt;&gt;"9999999"),VLOOKUP(OutputOsiris!A636,$BH$9:$BK$1008,4,FALSE),"")</f>
        <v/>
      </c>
      <c r="U636" s="47" t="str">
        <f t="shared" si="363"/>
        <v/>
      </c>
      <c r="V636" s="47" t="str">
        <f>IF(AND($BP$7&gt;0,OutputOsiris!$A636&lt;&gt;"9999999"),VLOOKUP(OutputOsiris!A636,$BM$9:$BP$1008,4,FALSE),"")</f>
        <v/>
      </c>
      <c r="W636" s="47" t="str">
        <f t="shared" si="364"/>
        <v/>
      </c>
      <c r="X636" s="47" t="str">
        <f>IF(AND($BU$7&gt;0,OutputOsiris!$A636&lt;&gt;"9999999"),VLOOKUP(OutputOsiris!A636,$BR$9:$BU$1008,4,FALSE),"")</f>
        <v/>
      </c>
      <c r="Y636" s="47" t="str">
        <f t="shared" si="365"/>
        <v/>
      </c>
      <c r="Z636" s="47" t="str">
        <f>IF(AND($BZ$7&gt;0,OutputOsiris!$A636&lt;&gt;"9999999"),VLOOKUP(OutputOsiris!A636,$BW$9:$BZ$1008,4,FALSE),"")</f>
        <v/>
      </c>
      <c r="AA636" s="47" t="str">
        <f t="shared" si="366"/>
        <v/>
      </c>
      <c r="AB636" s="47">
        <f t="shared" si="367"/>
        <v>0</v>
      </c>
      <c r="AC636" s="47">
        <f t="shared" si="368"/>
        <v>0</v>
      </c>
      <c r="AD636" s="47" t="str">
        <f t="shared" si="369"/>
        <v/>
      </c>
      <c r="AE636" s="48" t="str">
        <f>IF(ISBLANK(AF636),"",VLOOKUP(AD636,OutputOsiris!$A$9:$A$1008,1,FALSE))</f>
        <v/>
      </c>
      <c r="AF636" s="111"/>
      <c r="AG636" s="78"/>
      <c r="AH636" s="148" t="str">
        <f t="shared" si="343"/>
        <v/>
      </c>
      <c r="AI636" s="47" t="str">
        <f t="shared" si="370"/>
        <v/>
      </c>
      <c r="AJ636" s="48" t="str">
        <f>IF(ISBLANK(AK636),"",VLOOKUP(AI636,OutputOsiris!$A$9:$A$1008,1,FALSE))</f>
        <v/>
      </c>
      <c r="AK636" s="112"/>
      <c r="AL636" s="78"/>
      <c r="AM636" s="148" t="str">
        <f t="shared" si="344"/>
        <v/>
      </c>
      <c r="AN636" s="47" t="str">
        <f t="shared" si="371"/>
        <v/>
      </c>
      <c r="AO636" s="48" t="str">
        <f>IF(ISBLANK(AP636),"",VLOOKUP(AN636,OutputOsiris!$A$9:$A$1008,1,FALSE))</f>
        <v/>
      </c>
      <c r="AP636" s="111"/>
      <c r="AQ636" s="78"/>
      <c r="AR636" s="148" t="str">
        <f t="shared" si="345"/>
        <v/>
      </c>
      <c r="AS636" s="47" t="str">
        <f t="shared" si="372"/>
        <v/>
      </c>
      <c r="AT636" s="48" t="str">
        <f>IF(ISBLANK(AU636),"",VLOOKUP(AS636,OutputOsiris!$A$9:$A$1008,1,FALSE))</f>
        <v/>
      </c>
      <c r="AU636" s="111"/>
      <c r="AV636" s="78"/>
      <c r="AW636" s="148" t="str">
        <f t="shared" si="346"/>
        <v/>
      </c>
      <c r="AX636" s="47" t="str">
        <f t="shared" si="373"/>
        <v/>
      </c>
      <c r="AY636" s="48" t="str">
        <f>IF(ISBLANK(AZ636),"",VLOOKUP(AX636,OutputOsiris!$A$9:$A$1008,1,FALSE))</f>
        <v/>
      </c>
      <c r="AZ636" s="111"/>
      <c r="BA636" s="78"/>
      <c r="BB636" s="148" t="str">
        <f t="shared" si="347"/>
        <v/>
      </c>
      <c r="BC636" s="47" t="str">
        <f t="shared" si="374"/>
        <v/>
      </c>
      <c r="BD636" s="48" t="str">
        <f>IF(ISBLANK(BE636),"",VLOOKUP(BC636,OutputOsiris!$A$9:$A$1008,1,FALSE))</f>
        <v/>
      </c>
      <c r="BE636" s="111"/>
      <c r="BF636" s="78"/>
      <c r="BG636" s="148" t="str">
        <f t="shared" si="348"/>
        <v/>
      </c>
      <c r="BH636" s="47" t="str">
        <f t="shared" si="375"/>
        <v/>
      </c>
      <c r="BI636" s="48" t="str">
        <f>IF(ISBLANK(BJ636),"",VLOOKUP(BH636,OutputOsiris!$A$9:$A$1008,1,FALSE))</f>
        <v/>
      </c>
      <c r="BJ636" s="111"/>
      <c r="BK636" s="78"/>
      <c r="BL636" s="148" t="str">
        <f t="shared" si="349"/>
        <v/>
      </c>
      <c r="BM636" s="47" t="str">
        <f t="shared" si="376"/>
        <v/>
      </c>
      <c r="BN636" s="48" t="str">
        <f>IF(ISBLANK(BO636),"",VLOOKUP(BM636,OutputOsiris!$A$9:$A$1008,1,FALSE))</f>
        <v/>
      </c>
      <c r="BO636" s="111"/>
      <c r="BP636" s="78"/>
      <c r="BQ636" s="148" t="str">
        <f t="shared" si="350"/>
        <v/>
      </c>
      <c r="BR636" s="47" t="str">
        <f t="shared" si="377"/>
        <v/>
      </c>
      <c r="BS636" s="48" t="str">
        <f>IF(ISBLANK(BT636),"",VLOOKUP(BR636,OutputOsiris!$A$9:$A$1008,1,FALSE))</f>
        <v/>
      </c>
      <c r="BT636" s="111"/>
      <c r="BU636" s="78"/>
      <c r="BV636" s="148" t="str">
        <f t="shared" si="351"/>
        <v/>
      </c>
      <c r="BW636" s="47" t="str">
        <f t="shared" si="378"/>
        <v/>
      </c>
      <c r="BX636" s="48" t="str">
        <f>IF(ISBLANK(BY636),"",VLOOKUP(BW636,OutputOsiris!$A$9:$A$1008,1,FALSE))</f>
        <v/>
      </c>
      <c r="BY636" s="111"/>
      <c r="BZ636" s="78"/>
      <c r="CA636" s="148" t="str">
        <f t="shared" si="352"/>
        <v/>
      </c>
    </row>
    <row r="637" spans="1:79" x14ac:dyDescent="0.2">
      <c r="A637" s="47" t="str">
        <f>IF($H$1="Score",IF(OutputOsiris!A637&lt;&gt;"9999999",OutputOsiris!A637,""),"")</f>
        <v/>
      </c>
      <c r="B637" s="76" t="str">
        <f t="shared" si="353"/>
        <v/>
      </c>
      <c r="C637" s="143" t="str">
        <f t="shared" si="354"/>
        <v/>
      </c>
      <c r="D637" s="47" t="str">
        <f>IF($H$1="Cijfer",IF(OutputOsiris!A637&lt;&gt;"9999999",OutputOsiris!A637,""),"")</f>
        <v/>
      </c>
      <c r="E637" s="76" t="str">
        <f t="shared" si="355"/>
        <v/>
      </c>
      <c r="F637" s="143" t="str">
        <f t="shared" si="356"/>
        <v/>
      </c>
      <c r="G637" s="47" t="str">
        <f>IF(ISBLANK(OutputOsiris!B637),"",OutputOsiris!B637)</f>
        <v/>
      </c>
      <c r="H637" s="47">
        <f>IF(AND($AG$7&gt;0,OutputOsiris!$A637&lt;&gt;"9999999"),VLOOKUP(OutputOsiris!A637,$AD$9:$AG$1008,4,FALSE),"")</f>
        <v>0</v>
      </c>
      <c r="I637" s="47">
        <f t="shared" si="357"/>
        <v>0</v>
      </c>
      <c r="J637" s="47">
        <f>IF(AND($AL$7&gt;0,OutputOsiris!$A637&lt;&gt;"9999999"),VLOOKUP(OutputOsiris!A637,$AI$9:$AL$1008,4,FALSE),"")</f>
        <v>0</v>
      </c>
      <c r="K637" s="47">
        <f t="shared" si="358"/>
        <v>0</v>
      </c>
      <c r="L637" s="47" t="str">
        <f>IF(AND($AQ$7&gt;0,OutputOsiris!$A637&lt;&gt;"9999999"),VLOOKUP(OutputOsiris!A637,$AN$9:$AQ$1008,4,FALSE),"")</f>
        <v/>
      </c>
      <c r="M637" s="47" t="str">
        <f t="shared" si="359"/>
        <v/>
      </c>
      <c r="N637" s="47" t="str">
        <f>IF(AND($AV$7&gt;0,OutputOsiris!$A637&lt;&gt;"9999999"),VLOOKUP(OutputOsiris!A637,$AS$9:$AV$1008,4,FALSE),"")</f>
        <v/>
      </c>
      <c r="O637" s="47" t="str">
        <f t="shared" si="360"/>
        <v/>
      </c>
      <c r="P637" s="47" t="str">
        <f>IF(AND($BA$7&gt;0,OutputOsiris!$A637&lt;&gt;"9999999"),VLOOKUP(OutputOsiris!A637,$AX$9:$BA$1008,4,FALSE),"")</f>
        <v/>
      </c>
      <c r="Q637" s="47" t="str">
        <f t="shared" si="361"/>
        <v/>
      </c>
      <c r="R637" s="47" t="str">
        <f>IF(AND($BF$7&gt;0,OutputOsiris!$A637&lt;&gt;"9999999"),VLOOKUP(OutputOsiris!A637,$BC$9:$BF$1008,4,FALSE),"")</f>
        <v/>
      </c>
      <c r="S637" s="47" t="str">
        <f t="shared" si="362"/>
        <v/>
      </c>
      <c r="T637" s="47" t="str">
        <f>IF(AND($BK$7&gt;0,OutputOsiris!$A637&lt;&gt;"9999999"),VLOOKUP(OutputOsiris!A637,$BH$9:$BK$1008,4,FALSE),"")</f>
        <v/>
      </c>
      <c r="U637" s="47" t="str">
        <f t="shared" si="363"/>
        <v/>
      </c>
      <c r="V637" s="47" t="str">
        <f>IF(AND($BP$7&gt;0,OutputOsiris!$A637&lt;&gt;"9999999"),VLOOKUP(OutputOsiris!A637,$BM$9:$BP$1008,4,FALSE),"")</f>
        <v/>
      </c>
      <c r="W637" s="47" t="str">
        <f t="shared" si="364"/>
        <v/>
      </c>
      <c r="X637" s="47" t="str">
        <f>IF(AND($BU$7&gt;0,OutputOsiris!$A637&lt;&gt;"9999999"),VLOOKUP(OutputOsiris!A637,$BR$9:$BU$1008,4,FALSE),"")</f>
        <v/>
      </c>
      <c r="Y637" s="47" t="str">
        <f t="shared" si="365"/>
        <v/>
      </c>
      <c r="Z637" s="47" t="str">
        <f>IF(AND($BZ$7&gt;0,OutputOsiris!$A637&lt;&gt;"9999999"),VLOOKUP(OutputOsiris!A637,$BW$9:$BZ$1008,4,FALSE),"")</f>
        <v/>
      </c>
      <c r="AA637" s="47" t="str">
        <f t="shared" si="366"/>
        <v/>
      </c>
      <c r="AB637" s="47">
        <f t="shared" si="367"/>
        <v>0</v>
      </c>
      <c r="AC637" s="47">
        <f t="shared" si="368"/>
        <v>0</v>
      </c>
      <c r="AD637" s="47" t="str">
        <f t="shared" si="369"/>
        <v/>
      </c>
      <c r="AE637" s="48" t="str">
        <f>IF(ISBLANK(AF637),"",VLOOKUP(AD637,OutputOsiris!$A$9:$A$1008,1,FALSE))</f>
        <v/>
      </c>
      <c r="AF637" s="111"/>
      <c r="AG637" s="78"/>
      <c r="AH637" s="148" t="str">
        <f t="shared" si="343"/>
        <v/>
      </c>
      <c r="AI637" s="47" t="str">
        <f t="shared" si="370"/>
        <v/>
      </c>
      <c r="AJ637" s="48" t="str">
        <f>IF(ISBLANK(AK637),"",VLOOKUP(AI637,OutputOsiris!$A$9:$A$1008,1,FALSE))</f>
        <v/>
      </c>
      <c r="AK637" s="112"/>
      <c r="AL637" s="78"/>
      <c r="AM637" s="148" t="str">
        <f t="shared" si="344"/>
        <v/>
      </c>
      <c r="AN637" s="47" t="str">
        <f t="shared" si="371"/>
        <v/>
      </c>
      <c r="AO637" s="48" t="str">
        <f>IF(ISBLANK(AP637),"",VLOOKUP(AN637,OutputOsiris!$A$9:$A$1008,1,FALSE))</f>
        <v/>
      </c>
      <c r="AP637" s="111"/>
      <c r="AQ637" s="78"/>
      <c r="AR637" s="148" t="str">
        <f t="shared" si="345"/>
        <v/>
      </c>
      <c r="AS637" s="47" t="str">
        <f t="shared" si="372"/>
        <v/>
      </c>
      <c r="AT637" s="48" t="str">
        <f>IF(ISBLANK(AU637),"",VLOOKUP(AS637,OutputOsiris!$A$9:$A$1008,1,FALSE))</f>
        <v/>
      </c>
      <c r="AU637" s="111"/>
      <c r="AV637" s="78"/>
      <c r="AW637" s="148" t="str">
        <f t="shared" si="346"/>
        <v/>
      </c>
      <c r="AX637" s="47" t="str">
        <f t="shared" si="373"/>
        <v/>
      </c>
      <c r="AY637" s="48" t="str">
        <f>IF(ISBLANK(AZ637),"",VLOOKUP(AX637,OutputOsiris!$A$9:$A$1008,1,FALSE))</f>
        <v/>
      </c>
      <c r="AZ637" s="111"/>
      <c r="BA637" s="78"/>
      <c r="BB637" s="148" t="str">
        <f t="shared" si="347"/>
        <v/>
      </c>
      <c r="BC637" s="47" t="str">
        <f t="shared" si="374"/>
        <v/>
      </c>
      <c r="BD637" s="48" t="str">
        <f>IF(ISBLANK(BE637),"",VLOOKUP(BC637,OutputOsiris!$A$9:$A$1008,1,FALSE))</f>
        <v/>
      </c>
      <c r="BE637" s="111"/>
      <c r="BF637" s="78"/>
      <c r="BG637" s="148" t="str">
        <f t="shared" si="348"/>
        <v/>
      </c>
      <c r="BH637" s="47" t="str">
        <f t="shared" si="375"/>
        <v/>
      </c>
      <c r="BI637" s="48" t="str">
        <f>IF(ISBLANK(BJ637),"",VLOOKUP(BH637,OutputOsiris!$A$9:$A$1008,1,FALSE))</f>
        <v/>
      </c>
      <c r="BJ637" s="111"/>
      <c r="BK637" s="78"/>
      <c r="BL637" s="148" t="str">
        <f t="shared" si="349"/>
        <v/>
      </c>
      <c r="BM637" s="47" t="str">
        <f t="shared" si="376"/>
        <v/>
      </c>
      <c r="BN637" s="48" t="str">
        <f>IF(ISBLANK(BO637),"",VLOOKUP(BM637,OutputOsiris!$A$9:$A$1008,1,FALSE))</f>
        <v/>
      </c>
      <c r="BO637" s="111"/>
      <c r="BP637" s="78"/>
      <c r="BQ637" s="148" t="str">
        <f t="shared" si="350"/>
        <v/>
      </c>
      <c r="BR637" s="47" t="str">
        <f t="shared" si="377"/>
        <v/>
      </c>
      <c r="BS637" s="48" t="str">
        <f>IF(ISBLANK(BT637),"",VLOOKUP(BR637,OutputOsiris!$A$9:$A$1008,1,FALSE))</f>
        <v/>
      </c>
      <c r="BT637" s="111"/>
      <c r="BU637" s="78"/>
      <c r="BV637" s="148" t="str">
        <f t="shared" si="351"/>
        <v/>
      </c>
      <c r="BW637" s="47" t="str">
        <f t="shared" si="378"/>
        <v/>
      </c>
      <c r="BX637" s="48" t="str">
        <f>IF(ISBLANK(BY637),"",VLOOKUP(BW637,OutputOsiris!$A$9:$A$1008,1,FALSE))</f>
        <v/>
      </c>
      <c r="BY637" s="111"/>
      <c r="BZ637" s="78"/>
      <c r="CA637" s="148" t="str">
        <f t="shared" si="352"/>
        <v/>
      </c>
    </row>
    <row r="638" spans="1:79" x14ac:dyDescent="0.2">
      <c r="A638" s="47" t="str">
        <f>IF($H$1="Score",IF(OutputOsiris!A638&lt;&gt;"9999999",OutputOsiris!A638,""),"")</f>
        <v/>
      </c>
      <c r="B638" s="76" t="str">
        <f t="shared" si="353"/>
        <v/>
      </c>
      <c r="C638" s="143" t="str">
        <f t="shared" si="354"/>
        <v/>
      </c>
      <c r="D638" s="47" t="str">
        <f>IF($H$1="Cijfer",IF(OutputOsiris!A638&lt;&gt;"9999999",OutputOsiris!A638,""),"")</f>
        <v/>
      </c>
      <c r="E638" s="76" t="str">
        <f t="shared" si="355"/>
        <v/>
      </c>
      <c r="F638" s="143" t="str">
        <f t="shared" si="356"/>
        <v/>
      </c>
      <c r="G638" s="47" t="str">
        <f>IF(ISBLANK(OutputOsiris!B638),"",OutputOsiris!B638)</f>
        <v/>
      </c>
      <c r="H638" s="47">
        <f>IF(AND($AG$7&gt;0,OutputOsiris!$A638&lt;&gt;"9999999"),VLOOKUP(OutputOsiris!A638,$AD$9:$AG$1008,4,FALSE),"")</f>
        <v>0</v>
      </c>
      <c r="I638" s="47">
        <f t="shared" si="357"/>
        <v>0</v>
      </c>
      <c r="J638" s="47">
        <f>IF(AND($AL$7&gt;0,OutputOsiris!$A638&lt;&gt;"9999999"),VLOOKUP(OutputOsiris!A638,$AI$9:$AL$1008,4,FALSE),"")</f>
        <v>0</v>
      </c>
      <c r="K638" s="47">
        <f t="shared" si="358"/>
        <v>0</v>
      </c>
      <c r="L638" s="47" t="str">
        <f>IF(AND($AQ$7&gt;0,OutputOsiris!$A638&lt;&gt;"9999999"),VLOOKUP(OutputOsiris!A638,$AN$9:$AQ$1008,4,FALSE),"")</f>
        <v/>
      </c>
      <c r="M638" s="47" t="str">
        <f t="shared" si="359"/>
        <v/>
      </c>
      <c r="N638" s="47" t="str">
        <f>IF(AND($AV$7&gt;0,OutputOsiris!$A638&lt;&gt;"9999999"),VLOOKUP(OutputOsiris!A638,$AS$9:$AV$1008,4,FALSE),"")</f>
        <v/>
      </c>
      <c r="O638" s="47" t="str">
        <f t="shared" si="360"/>
        <v/>
      </c>
      <c r="P638" s="47" t="str">
        <f>IF(AND($BA$7&gt;0,OutputOsiris!$A638&lt;&gt;"9999999"),VLOOKUP(OutputOsiris!A638,$AX$9:$BA$1008,4,FALSE),"")</f>
        <v/>
      </c>
      <c r="Q638" s="47" t="str">
        <f t="shared" si="361"/>
        <v/>
      </c>
      <c r="R638" s="47" t="str">
        <f>IF(AND($BF$7&gt;0,OutputOsiris!$A638&lt;&gt;"9999999"),VLOOKUP(OutputOsiris!A638,$BC$9:$BF$1008,4,FALSE),"")</f>
        <v/>
      </c>
      <c r="S638" s="47" t="str">
        <f t="shared" si="362"/>
        <v/>
      </c>
      <c r="T638" s="47" t="str">
        <f>IF(AND($BK$7&gt;0,OutputOsiris!$A638&lt;&gt;"9999999"),VLOOKUP(OutputOsiris!A638,$BH$9:$BK$1008,4,FALSE),"")</f>
        <v/>
      </c>
      <c r="U638" s="47" t="str">
        <f t="shared" si="363"/>
        <v/>
      </c>
      <c r="V638" s="47" t="str">
        <f>IF(AND($BP$7&gt;0,OutputOsiris!$A638&lt;&gt;"9999999"),VLOOKUP(OutputOsiris!A638,$BM$9:$BP$1008,4,FALSE),"")</f>
        <v/>
      </c>
      <c r="W638" s="47" t="str">
        <f t="shared" si="364"/>
        <v/>
      </c>
      <c r="X638" s="47" t="str">
        <f>IF(AND($BU$7&gt;0,OutputOsiris!$A638&lt;&gt;"9999999"),VLOOKUP(OutputOsiris!A638,$BR$9:$BU$1008,4,FALSE),"")</f>
        <v/>
      </c>
      <c r="Y638" s="47" t="str">
        <f t="shared" si="365"/>
        <v/>
      </c>
      <c r="Z638" s="47" t="str">
        <f>IF(AND($BZ$7&gt;0,OutputOsiris!$A638&lt;&gt;"9999999"),VLOOKUP(OutputOsiris!A638,$BW$9:$BZ$1008,4,FALSE),"")</f>
        <v/>
      </c>
      <c r="AA638" s="47" t="str">
        <f t="shared" si="366"/>
        <v/>
      </c>
      <c r="AB638" s="47">
        <f t="shared" si="367"/>
        <v>0</v>
      </c>
      <c r="AC638" s="47">
        <f t="shared" si="368"/>
        <v>0</v>
      </c>
      <c r="AD638" s="47" t="str">
        <f t="shared" si="369"/>
        <v/>
      </c>
      <c r="AE638" s="48" t="str">
        <f>IF(ISBLANK(AF638),"",VLOOKUP(AD638,OutputOsiris!$A$9:$A$1008,1,FALSE))</f>
        <v/>
      </c>
      <c r="AF638" s="111"/>
      <c r="AG638" s="78"/>
      <c r="AH638" s="148" t="str">
        <f t="shared" si="343"/>
        <v/>
      </c>
      <c r="AI638" s="47" t="str">
        <f t="shared" si="370"/>
        <v/>
      </c>
      <c r="AJ638" s="48" t="str">
        <f>IF(ISBLANK(AK638),"",VLOOKUP(AI638,OutputOsiris!$A$9:$A$1008,1,FALSE))</f>
        <v/>
      </c>
      <c r="AK638" s="112"/>
      <c r="AL638" s="78"/>
      <c r="AM638" s="148" t="str">
        <f t="shared" si="344"/>
        <v/>
      </c>
      <c r="AN638" s="47" t="str">
        <f t="shared" si="371"/>
        <v/>
      </c>
      <c r="AO638" s="48" t="str">
        <f>IF(ISBLANK(AP638),"",VLOOKUP(AN638,OutputOsiris!$A$9:$A$1008,1,FALSE))</f>
        <v/>
      </c>
      <c r="AP638" s="111"/>
      <c r="AQ638" s="78"/>
      <c r="AR638" s="148" t="str">
        <f t="shared" si="345"/>
        <v/>
      </c>
      <c r="AS638" s="47" t="str">
        <f t="shared" si="372"/>
        <v/>
      </c>
      <c r="AT638" s="48" t="str">
        <f>IF(ISBLANK(AU638),"",VLOOKUP(AS638,OutputOsiris!$A$9:$A$1008,1,FALSE))</f>
        <v/>
      </c>
      <c r="AU638" s="111"/>
      <c r="AV638" s="78"/>
      <c r="AW638" s="148" t="str">
        <f t="shared" si="346"/>
        <v/>
      </c>
      <c r="AX638" s="47" t="str">
        <f t="shared" si="373"/>
        <v/>
      </c>
      <c r="AY638" s="48" t="str">
        <f>IF(ISBLANK(AZ638),"",VLOOKUP(AX638,OutputOsiris!$A$9:$A$1008,1,FALSE))</f>
        <v/>
      </c>
      <c r="AZ638" s="111"/>
      <c r="BA638" s="78"/>
      <c r="BB638" s="148" t="str">
        <f t="shared" si="347"/>
        <v/>
      </c>
      <c r="BC638" s="47" t="str">
        <f t="shared" si="374"/>
        <v/>
      </c>
      <c r="BD638" s="48" t="str">
        <f>IF(ISBLANK(BE638),"",VLOOKUP(BC638,OutputOsiris!$A$9:$A$1008,1,FALSE))</f>
        <v/>
      </c>
      <c r="BE638" s="111"/>
      <c r="BF638" s="78"/>
      <c r="BG638" s="148" t="str">
        <f t="shared" si="348"/>
        <v/>
      </c>
      <c r="BH638" s="47" t="str">
        <f t="shared" si="375"/>
        <v/>
      </c>
      <c r="BI638" s="48" t="str">
        <f>IF(ISBLANK(BJ638),"",VLOOKUP(BH638,OutputOsiris!$A$9:$A$1008,1,FALSE))</f>
        <v/>
      </c>
      <c r="BJ638" s="111"/>
      <c r="BK638" s="78"/>
      <c r="BL638" s="148" t="str">
        <f t="shared" si="349"/>
        <v/>
      </c>
      <c r="BM638" s="47" t="str">
        <f t="shared" si="376"/>
        <v/>
      </c>
      <c r="BN638" s="48" t="str">
        <f>IF(ISBLANK(BO638),"",VLOOKUP(BM638,OutputOsiris!$A$9:$A$1008,1,FALSE))</f>
        <v/>
      </c>
      <c r="BO638" s="111"/>
      <c r="BP638" s="78"/>
      <c r="BQ638" s="148" t="str">
        <f t="shared" si="350"/>
        <v/>
      </c>
      <c r="BR638" s="47" t="str">
        <f t="shared" si="377"/>
        <v/>
      </c>
      <c r="BS638" s="48" t="str">
        <f>IF(ISBLANK(BT638),"",VLOOKUP(BR638,OutputOsiris!$A$9:$A$1008,1,FALSE))</f>
        <v/>
      </c>
      <c r="BT638" s="111"/>
      <c r="BU638" s="78"/>
      <c r="BV638" s="148" t="str">
        <f t="shared" si="351"/>
        <v/>
      </c>
      <c r="BW638" s="47" t="str">
        <f t="shared" si="378"/>
        <v/>
      </c>
      <c r="BX638" s="48" t="str">
        <f>IF(ISBLANK(BY638),"",VLOOKUP(BW638,OutputOsiris!$A$9:$A$1008,1,FALSE))</f>
        <v/>
      </c>
      <c r="BY638" s="111"/>
      <c r="BZ638" s="78"/>
      <c r="CA638" s="148" t="str">
        <f t="shared" si="352"/>
        <v/>
      </c>
    </row>
    <row r="639" spans="1:79" x14ac:dyDescent="0.2">
      <c r="A639" s="47" t="str">
        <f>IF($H$1="Score",IF(OutputOsiris!A639&lt;&gt;"9999999",OutputOsiris!A639,""),"")</f>
        <v/>
      </c>
      <c r="B639" s="76" t="str">
        <f t="shared" si="353"/>
        <v/>
      </c>
      <c r="C639" s="143" t="str">
        <f t="shared" si="354"/>
        <v/>
      </c>
      <c r="D639" s="47" t="str">
        <f>IF($H$1="Cijfer",IF(OutputOsiris!A639&lt;&gt;"9999999",OutputOsiris!A639,""),"")</f>
        <v/>
      </c>
      <c r="E639" s="76" t="str">
        <f t="shared" si="355"/>
        <v/>
      </c>
      <c r="F639" s="143" t="str">
        <f t="shared" si="356"/>
        <v/>
      </c>
      <c r="G639" s="47" t="str">
        <f>IF(ISBLANK(OutputOsiris!B639),"",OutputOsiris!B639)</f>
        <v/>
      </c>
      <c r="H639" s="47">
        <f>IF(AND($AG$7&gt;0,OutputOsiris!$A639&lt;&gt;"9999999"),VLOOKUP(OutputOsiris!A639,$AD$9:$AG$1008,4,FALSE),"")</f>
        <v>0</v>
      </c>
      <c r="I639" s="47">
        <f t="shared" si="357"/>
        <v>0</v>
      </c>
      <c r="J639" s="47">
        <f>IF(AND($AL$7&gt;0,OutputOsiris!$A639&lt;&gt;"9999999"),VLOOKUP(OutputOsiris!A639,$AI$9:$AL$1008,4,FALSE),"")</f>
        <v>0</v>
      </c>
      <c r="K639" s="47">
        <f t="shared" si="358"/>
        <v>0</v>
      </c>
      <c r="L639" s="47" t="str">
        <f>IF(AND($AQ$7&gt;0,OutputOsiris!$A639&lt;&gt;"9999999"),VLOOKUP(OutputOsiris!A639,$AN$9:$AQ$1008,4,FALSE),"")</f>
        <v/>
      </c>
      <c r="M639" s="47" t="str">
        <f t="shared" si="359"/>
        <v/>
      </c>
      <c r="N639" s="47" t="str">
        <f>IF(AND($AV$7&gt;0,OutputOsiris!$A639&lt;&gt;"9999999"),VLOOKUP(OutputOsiris!A639,$AS$9:$AV$1008,4,FALSE),"")</f>
        <v/>
      </c>
      <c r="O639" s="47" t="str">
        <f t="shared" si="360"/>
        <v/>
      </c>
      <c r="P639" s="47" t="str">
        <f>IF(AND($BA$7&gt;0,OutputOsiris!$A639&lt;&gt;"9999999"),VLOOKUP(OutputOsiris!A639,$AX$9:$BA$1008,4,FALSE),"")</f>
        <v/>
      </c>
      <c r="Q639" s="47" t="str">
        <f t="shared" si="361"/>
        <v/>
      </c>
      <c r="R639" s="47" t="str">
        <f>IF(AND($BF$7&gt;0,OutputOsiris!$A639&lt;&gt;"9999999"),VLOOKUP(OutputOsiris!A639,$BC$9:$BF$1008,4,FALSE),"")</f>
        <v/>
      </c>
      <c r="S639" s="47" t="str">
        <f t="shared" si="362"/>
        <v/>
      </c>
      <c r="T639" s="47" t="str">
        <f>IF(AND($BK$7&gt;0,OutputOsiris!$A639&lt;&gt;"9999999"),VLOOKUP(OutputOsiris!A639,$BH$9:$BK$1008,4,FALSE),"")</f>
        <v/>
      </c>
      <c r="U639" s="47" t="str">
        <f t="shared" si="363"/>
        <v/>
      </c>
      <c r="V639" s="47" t="str">
        <f>IF(AND($BP$7&gt;0,OutputOsiris!$A639&lt;&gt;"9999999"),VLOOKUP(OutputOsiris!A639,$BM$9:$BP$1008,4,FALSE),"")</f>
        <v/>
      </c>
      <c r="W639" s="47" t="str">
        <f t="shared" si="364"/>
        <v/>
      </c>
      <c r="X639" s="47" t="str">
        <f>IF(AND($BU$7&gt;0,OutputOsiris!$A639&lt;&gt;"9999999"),VLOOKUP(OutputOsiris!A639,$BR$9:$BU$1008,4,FALSE),"")</f>
        <v/>
      </c>
      <c r="Y639" s="47" t="str">
        <f t="shared" si="365"/>
        <v/>
      </c>
      <c r="Z639" s="47" t="str">
        <f>IF(AND($BZ$7&gt;0,OutputOsiris!$A639&lt;&gt;"9999999"),VLOOKUP(OutputOsiris!A639,$BW$9:$BZ$1008,4,FALSE),"")</f>
        <v/>
      </c>
      <c r="AA639" s="47" t="str">
        <f t="shared" si="366"/>
        <v/>
      </c>
      <c r="AB639" s="47">
        <f t="shared" si="367"/>
        <v>0</v>
      </c>
      <c r="AC639" s="47">
        <f t="shared" si="368"/>
        <v>0</v>
      </c>
      <c r="AD639" s="47" t="str">
        <f t="shared" si="369"/>
        <v/>
      </c>
      <c r="AE639" s="48" t="str">
        <f>IF(ISBLANK(AF639),"",VLOOKUP(AD639,OutputOsiris!$A$9:$A$1008,1,FALSE))</f>
        <v/>
      </c>
      <c r="AF639" s="111"/>
      <c r="AG639" s="78"/>
      <c r="AH639" s="148" t="str">
        <f t="shared" si="343"/>
        <v/>
      </c>
      <c r="AI639" s="47" t="str">
        <f t="shared" si="370"/>
        <v/>
      </c>
      <c r="AJ639" s="48" t="str">
        <f>IF(ISBLANK(AK639),"",VLOOKUP(AI639,OutputOsiris!$A$9:$A$1008,1,FALSE))</f>
        <v/>
      </c>
      <c r="AK639" s="112"/>
      <c r="AL639" s="78"/>
      <c r="AM639" s="148" t="str">
        <f t="shared" si="344"/>
        <v/>
      </c>
      <c r="AN639" s="47" t="str">
        <f t="shared" si="371"/>
        <v/>
      </c>
      <c r="AO639" s="48" t="str">
        <f>IF(ISBLANK(AP639),"",VLOOKUP(AN639,OutputOsiris!$A$9:$A$1008,1,FALSE))</f>
        <v/>
      </c>
      <c r="AP639" s="111"/>
      <c r="AQ639" s="78"/>
      <c r="AR639" s="148" t="str">
        <f t="shared" si="345"/>
        <v/>
      </c>
      <c r="AS639" s="47" t="str">
        <f t="shared" si="372"/>
        <v/>
      </c>
      <c r="AT639" s="48" t="str">
        <f>IF(ISBLANK(AU639),"",VLOOKUP(AS639,OutputOsiris!$A$9:$A$1008,1,FALSE))</f>
        <v/>
      </c>
      <c r="AU639" s="111"/>
      <c r="AV639" s="78"/>
      <c r="AW639" s="148" t="str">
        <f t="shared" si="346"/>
        <v/>
      </c>
      <c r="AX639" s="47" t="str">
        <f t="shared" si="373"/>
        <v/>
      </c>
      <c r="AY639" s="48" t="str">
        <f>IF(ISBLANK(AZ639),"",VLOOKUP(AX639,OutputOsiris!$A$9:$A$1008,1,FALSE))</f>
        <v/>
      </c>
      <c r="AZ639" s="111"/>
      <c r="BA639" s="78"/>
      <c r="BB639" s="148" t="str">
        <f t="shared" si="347"/>
        <v/>
      </c>
      <c r="BC639" s="47" t="str">
        <f t="shared" si="374"/>
        <v/>
      </c>
      <c r="BD639" s="48" t="str">
        <f>IF(ISBLANK(BE639),"",VLOOKUP(BC639,OutputOsiris!$A$9:$A$1008,1,FALSE))</f>
        <v/>
      </c>
      <c r="BE639" s="111"/>
      <c r="BF639" s="78"/>
      <c r="BG639" s="148" t="str">
        <f t="shared" si="348"/>
        <v/>
      </c>
      <c r="BH639" s="47" t="str">
        <f t="shared" si="375"/>
        <v/>
      </c>
      <c r="BI639" s="48" t="str">
        <f>IF(ISBLANK(BJ639),"",VLOOKUP(BH639,OutputOsiris!$A$9:$A$1008,1,FALSE))</f>
        <v/>
      </c>
      <c r="BJ639" s="111"/>
      <c r="BK639" s="78"/>
      <c r="BL639" s="148" t="str">
        <f t="shared" si="349"/>
        <v/>
      </c>
      <c r="BM639" s="47" t="str">
        <f t="shared" si="376"/>
        <v/>
      </c>
      <c r="BN639" s="48" t="str">
        <f>IF(ISBLANK(BO639),"",VLOOKUP(BM639,OutputOsiris!$A$9:$A$1008,1,FALSE))</f>
        <v/>
      </c>
      <c r="BO639" s="111"/>
      <c r="BP639" s="78"/>
      <c r="BQ639" s="148" t="str">
        <f t="shared" si="350"/>
        <v/>
      </c>
      <c r="BR639" s="47" t="str">
        <f t="shared" si="377"/>
        <v/>
      </c>
      <c r="BS639" s="48" t="str">
        <f>IF(ISBLANK(BT639),"",VLOOKUP(BR639,OutputOsiris!$A$9:$A$1008,1,FALSE))</f>
        <v/>
      </c>
      <c r="BT639" s="111"/>
      <c r="BU639" s="78"/>
      <c r="BV639" s="148" t="str">
        <f t="shared" si="351"/>
        <v/>
      </c>
      <c r="BW639" s="47" t="str">
        <f t="shared" si="378"/>
        <v/>
      </c>
      <c r="BX639" s="48" t="str">
        <f>IF(ISBLANK(BY639),"",VLOOKUP(BW639,OutputOsiris!$A$9:$A$1008,1,FALSE))</f>
        <v/>
      </c>
      <c r="BY639" s="111"/>
      <c r="BZ639" s="78"/>
      <c r="CA639" s="148" t="str">
        <f t="shared" si="352"/>
        <v/>
      </c>
    </row>
    <row r="640" spans="1:79" x14ac:dyDescent="0.2">
      <c r="A640" s="47" t="str">
        <f>IF($H$1="Score",IF(OutputOsiris!A640&lt;&gt;"9999999",OutputOsiris!A640,""),"")</f>
        <v/>
      </c>
      <c r="B640" s="76" t="str">
        <f t="shared" si="353"/>
        <v/>
      </c>
      <c r="C640" s="143" t="str">
        <f t="shared" si="354"/>
        <v/>
      </c>
      <c r="D640" s="47" t="str">
        <f>IF($H$1="Cijfer",IF(OutputOsiris!A640&lt;&gt;"9999999",OutputOsiris!A640,""),"")</f>
        <v/>
      </c>
      <c r="E640" s="76" t="str">
        <f t="shared" si="355"/>
        <v/>
      </c>
      <c r="F640" s="143" t="str">
        <f t="shared" si="356"/>
        <v/>
      </c>
      <c r="G640" s="47" t="str">
        <f>IF(ISBLANK(OutputOsiris!B640),"",OutputOsiris!B640)</f>
        <v/>
      </c>
      <c r="H640" s="47">
        <f>IF(AND($AG$7&gt;0,OutputOsiris!$A640&lt;&gt;"9999999"),VLOOKUP(OutputOsiris!A640,$AD$9:$AG$1008,4,FALSE),"")</f>
        <v>0</v>
      </c>
      <c r="I640" s="47">
        <f t="shared" si="357"/>
        <v>0</v>
      </c>
      <c r="J640" s="47">
        <f>IF(AND($AL$7&gt;0,OutputOsiris!$A640&lt;&gt;"9999999"),VLOOKUP(OutputOsiris!A640,$AI$9:$AL$1008,4,FALSE),"")</f>
        <v>0</v>
      </c>
      <c r="K640" s="47">
        <f t="shared" si="358"/>
        <v>0</v>
      </c>
      <c r="L640" s="47" t="str">
        <f>IF(AND($AQ$7&gt;0,OutputOsiris!$A640&lt;&gt;"9999999"),VLOOKUP(OutputOsiris!A640,$AN$9:$AQ$1008,4,FALSE),"")</f>
        <v/>
      </c>
      <c r="M640" s="47" t="str">
        <f t="shared" si="359"/>
        <v/>
      </c>
      <c r="N640" s="47" t="str">
        <f>IF(AND($AV$7&gt;0,OutputOsiris!$A640&lt;&gt;"9999999"),VLOOKUP(OutputOsiris!A640,$AS$9:$AV$1008,4,FALSE),"")</f>
        <v/>
      </c>
      <c r="O640" s="47" t="str">
        <f t="shared" si="360"/>
        <v/>
      </c>
      <c r="P640" s="47" t="str">
        <f>IF(AND($BA$7&gt;0,OutputOsiris!$A640&lt;&gt;"9999999"),VLOOKUP(OutputOsiris!A640,$AX$9:$BA$1008,4,FALSE),"")</f>
        <v/>
      </c>
      <c r="Q640" s="47" t="str">
        <f t="shared" si="361"/>
        <v/>
      </c>
      <c r="R640" s="47" t="str">
        <f>IF(AND($BF$7&gt;0,OutputOsiris!$A640&lt;&gt;"9999999"),VLOOKUP(OutputOsiris!A640,$BC$9:$BF$1008,4,FALSE),"")</f>
        <v/>
      </c>
      <c r="S640" s="47" t="str">
        <f t="shared" si="362"/>
        <v/>
      </c>
      <c r="T640" s="47" t="str">
        <f>IF(AND($BK$7&gt;0,OutputOsiris!$A640&lt;&gt;"9999999"),VLOOKUP(OutputOsiris!A640,$BH$9:$BK$1008,4,FALSE),"")</f>
        <v/>
      </c>
      <c r="U640" s="47" t="str">
        <f t="shared" si="363"/>
        <v/>
      </c>
      <c r="V640" s="47" t="str">
        <f>IF(AND($BP$7&gt;0,OutputOsiris!$A640&lt;&gt;"9999999"),VLOOKUP(OutputOsiris!A640,$BM$9:$BP$1008,4,FALSE),"")</f>
        <v/>
      </c>
      <c r="W640" s="47" t="str">
        <f t="shared" si="364"/>
        <v/>
      </c>
      <c r="X640" s="47" t="str">
        <f>IF(AND($BU$7&gt;0,OutputOsiris!$A640&lt;&gt;"9999999"),VLOOKUP(OutputOsiris!A640,$BR$9:$BU$1008,4,FALSE),"")</f>
        <v/>
      </c>
      <c r="Y640" s="47" t="str">
        <f t="shared" si="365"/>
        <v/>
      </c>
      <c r="Z640" s="47" t="str">
        <f>IF(AND($BZ$7&gt;0,OutputOsiris!$A640&lt;&gt;"9999999"),VLOOKUP(OutputOsiris!A640,$BW$9:$BZ$1008,4,FALSE),"")</f>
        <v/>
      </c>
      <c r="AA640" s="47" t="str">
        <f t="shared" si="366"/>
        <v/>
      </c>
      <c r="AB640" s="47">
        <f t="shared" si="367"/>
        <v>0</v>
      </c>
      <c r="AC640" s="47">
        <f t="shared" si="368"/>
        <v>0</v>
      </c>
      <c r="AD640" s="47" t="str">
        <f t="shared" si="369"/>
        <v/>
      </c>
      <c r="AE640" s="48" t="str">
        <f>IF(ISBLANK(AF640),"",VLOOKUP(AD640,OutputOsiris!$A$9:$A$1008,1,FALSE))</f>
        <v/>
      </c>
      <c r="AF640" s="111"/>
      <c r="AG640" s="78"/>
      <c r="AH640" s="148" t="str">
        <f t="shared" si="343"/>
        <v/>
      </c>
      <c r="AI640" s="47" t="str">
        <f t="shared" si="370"/>
        <v/>
      </c>
      <c r="AJ640" s="48" t="str">
        <f>IF(ISBLANK(AK640),"",VLOOKUP(AI640,OutputOsiris!$A$9:$A$1008,1,FALSE))</f>
        <v/>
      </c>
      <c r="AK640" s="112"/>
      <c r="AL640" s="78"/>
      <c r="AM640" s="148" t="str">
        <f t="shared" si="344"/>
        <v/>
      </c>
      <c r="AN640" s="47" t="str">
        <f t="shared" si="371"/>
        <v/>
      </c>
      <c r="AO640" s="48" t="str">
        <f>IF(ISBLANK(AP640),"",VLOOKUP(AN640,OutputOsiris!$A$9:$A$1008,1,FALSE))</f>
        <v/>
      </c>
      <c r="AP640" s="111"/>
      <c r="AQ640" s="78"/>
      <c r="AR640" s="148" t="str">
        <f t="shared" si="345"/>
        <v/>
      </c>
      <c r="AS640" s="47" t="str">
        <f t="shared" si="372"/>
        <v/>
      </c>
      <c r="AT640" s="48" t="str">
        <f>IF(ISBLANK(AU640),"",VLOOKUP(AS640,OutputOsiris!$A$9:$A$1008,1,FALSE))</f>
        <v/>
      </c>
      <c r="AU640" s="111"/>
      <c r="AV640" s="78"/>
      <c r="AW640" s="148" t="str">
        <f t="shared" si="346"/>
        <v/>
      </c>
      <c r="AX640" s="47" t="str">
        <f t="shared" si="373"/>
        <v/>
      </c>
      <c r="AY640" s="48" t="str">
        <f>IF(ISBLANK(AZ640),"",VLOOKUP(AX640,OutputOsiris!$A$9:$A$1008,1,FALSE))</f>
        <v/>
      </c>
      <c r="AZ640" s="111"/>
      <c r="BA640" s="78"/>
      <c r="BB640" s="148" t="str">
        <f t="shared" si="347"/>
        <v/>
      </c>
      <c r="BC640" s="47" t="str">
        <f t="shared" si="374"/>
        <v/>
      </c>
      <c r="BD640" s="48" t="str">
        <f>IF(ISBLANK(BE640),"",VLOOKUP(BC640,OutputOsiris!$A$9:$A$1008,1,FALSE))</f>
        <v/>
      </c>
      <c r="BE640" s="111"/>
      <c r="BF640" s="78"/>
      <c r="BG640" s="148" t="str">
        <f t="shared" si="348"/>
        <v/>
      </c>
      <c r="BH640" s="47" t="str">
        <f t="shared" si="375"/>
        <v/>
      </c>
      <c r="BI640" s="48" t="str">
        <f>IF(ISBLANK(BJ640),"",VLOOKUP(BH640,OutputOsiris!$A$9:$A$1008,1,FALSE))</f>
        <v/>
      </c>
      <c r="BJ640" s="111"/>
      <c r="BK640" s="78"/>
      <c r="BL640" s="148" t="str">
        <f t="shared" si="349"/>
        <v/>
      </c>
      <c r="BM640" s="47" t="str">
        <f t="shared" si="376"/>
        <v/>
      </c>
      <c r="BN640" s="48" t="str">
        <f>IF(ISBLANK(BO640),"",VLOOKUP(BM640,OutputOsiris!$A$9:$A$1008,1,FALSE))</f>
        <v/>
      </c>
      <c r="BO640" s="111"/>
      <c r="BP640" s="78"/>
      <c r="BQ640" s="148" t="str">
        <f t="shared" si="350"/>
        <v/>
      </c>
      <c r="BR640" s="47" t="str">
        <f t="shared" si="377"/>
        <v/>
      </c>
      <c r="BS640" s="48" t="str">
        <f>IF(ISBLANK(BT640),"",VLOOKUP(BR640,OutputOsiris!$A$9:$A$1008,1,FALSE))</f>
        <v/>
      </c>
      <c r="BT640" s="111"/>
      <c r="BU640" s="78"/>
      <c r="BV640" s="148" t="str">
        <f t="shared" si="351"/>
        <v/>
      </c>
      <c r="BW640" s="47" t="str">
        <f t="shared" si="378"/>
        <v/>
      </c>
      <c r="BX640" s="48" t="str">
        <f>IF(ISBLANK(BY640),"",VLOOKUP(BW640,OutputOsiris!$A$9:$A$1008,1,FALSE))</f>
        <v/>
      </c>
      <c r="BY640" s="111"/>
      <c r="BZ640" s="78"/>
      <c r="CA640" s="148" t="str">
        <f t="shared" si="352"/>
        <v/>
      </c>
    </row>
    <row r="641" spans="1:79" x14ac:dyDescent="0.2">
      <c r="A641" s="47" t="str">
        <f>IF($H$1="Score",IF(OutputOsiris!A641&lt;&gt;"9999999",OutputOsiris!A641,""),"")</f>
        <v/>
      </c>
      <c r="B641" s="76" t="str">
        <f t="shared" si="353"/>
        <v/>
      </c>
      <c r="C641" s="143" t="str">
        <f t="shared" si="354"/>
        <v/>
      </c>
      <c r="D641" s="47" t="str">
        <f>IF($H$1="Cijfer",IF(OutputOsiris!A641&lt;&gt;"9999999",OutputOsiris!A641,""),"")</f>
        <v/>
      </c>
      <c r="E641" s="76" t="str">
        <f t="shared" si="355"/>
        <v/>
      </c>
      <c r="F641" s="143" t="str">
        <f t="shared" si="356"/>
        <v/>
      </c>
      <c r="G641" s="47" t="str">
        <f>IF(ISBLANK(OutputOsiris!B641),"",OutputOsiris!B641)</f>
        <v/>
      </c>
      <c r="H641" s="47">
        <f>IF(AND($AG$7&gt;0,OutputOsiris!$A641&lt;&gt;"9999999"),VLOOKUP(OutputOsiris!A641,$AD$9:$AG$1008,4,FALSE),"")</f>
        <v>0</v>
      </c>
      <c r="I641" s="47">
        <f t="shared" si="357"/>
        <v>0</v>
      </c>
      <c r="J641" s="47">
        <f>IF(AND($AL$7&gt;0,OutputOsiris!$A641&lt;&gt;"9999999"),VLOOKUP(OutputOsiris!A641,$AI$9:$AL$1008,4,FALSE),"")</f>
        <v>0</v>
      </c>
      <c r="K641" s="47">
        <f t="shared" si="358"/>
        <v>0</v>
      </c>
      <c r="L641" s="47" t="str">
        <f>IF(AND($AQ$7&gt;0,OutputOsiris!$A641&lt;&gt;"9999999"),VLOOKUP(OutputOsiris!A641,$AN$9:$AQ$1008,4,FALSE),"")</f>
        <v/>
      </c>
      <c r="M641" s="47" t="str">
        <f t="shared" si="359"/>
        <v/>
      </c>
      <c r="N641" s="47" t="str">
        <f>IF(AND($AV$7&gt;0,OutputOsiris!$A641&lt;&gt;"9999999"),VLOOKUP(OutputOsiris!A641,$AS$9:$AV$1008,4,FALSE),"")</f>
        <v/>
      </c>
      <c r="O641" s="47" t="str">
        <f t="shared" si="360"/>
        <v/>
      </c>
      <c r="P641" s="47" t="str">
        <f>IF(AND($BA$7&gt;0,OutputOsiris!$A641&lt;&gt;"9999999"),VLOOKUP(OutputOsiris!A641,$AX$9:$BA$1008,4,FALSE),"")</f>
        <v/>
      </c>
      <c r="Q641" s="47" t="str">
        <f t="shared" si="361"/>
        <v/>
      </c>
      <c r="R641" s="47" t="str">
        <f>IF(AND($BF$7&gt;0,OutputOsiris!$A641&lt;&gt;"9999999"),VLOOKUP(OutputOsiris!A641,$BC$9:$BF$1008,4,FALSE),"")</f>
        <v/>
      </c>
      <c r="S641" s="47" t="str">
        <f t="shared" si="362"/>
        <v/>
      </c>
      <c r="T641" s="47" t="str">
        <f>IF(AND($BK$7&gt;0,OutputOsiris!$A641&lt;&gt;"9999999"),VLOOKUP(OutputOsiris!A641,$BH$9:$BK$1008,4,FALSE),"")</f>
        <v/>
      </c>
      <c r="U641" s="47" t="str">
        <f t="shared" si="363"/>
        <v/>
      </c>
      <c r="V641" s="47" t="str">
        <f>IF(AND($BP$7&gt;0,OutputOsiris!$A641&lt;&gt;"9999999"),VLOOKUP(OutputOsiris!A641,$BM$9:$BP$1008,4,FALSE),"")</f>
        <v/>
      </c>
      <c r="W641" s="47" t="str">
        <f t="shared" si="364"/>
        <v/>
      </c>
      <c r="X641" s="47" t="str">
        <f>IF(AND($BU$7&gt;0,OutputOsiris!$A641&lt;&gt;"9999999"),VLOOKUP(OutputOsiris!A641,$BR$9:$BU$1008,4,FALSE),"")</f>
        <v/>
      </c>
      <c r="Y641" s="47" t="str">
        <f t="shared" si="365"/>
        <v/>
      </c>
      <c r="Z641" s="47" t="str">
        <f>IF(AND($BZ$7&gt;0,OutputOsiris!$A641&lt;&gt;"9999999"),VLOOKUP(OutputOsiris!A641,$BW$9:$BZ$1008,4,FALSE),"")</f>
        <v/>
      </c>
      <c r="AA641" s="47" t="str">
        <f t="shared" si="366"/>
        <v/>
      </c>
      <c r="AB641" s="47">
        <f t="shared" si="367"/>
        <v>0</v>
      </c>
      <c r="AC641" s="47">
        <f t="shared" si="368"/>
        <v>0</v>
      </c>
      <c r="AD641" s="47" t="str">
        <f t="shared" si="369"/>
        <v/>
      </c>
      <c r="AE641" s="48" t="str">
        <f>IF(ISBLANK(AF641),"",VLOOKUP(AD641,OutputOsiris!$A$9:$A$1008,1,FALSE))</f>
        <v/>
      </c>
      <c r="AF641" s="111"/>
      <c r="AG641" s="78"/>
      <c r="AH641" s="148" t="str">
        <f t="shared" si="343"/>
        <v/>
      </c>
      <c r="AI641" s="47" t="str">
        <f t="shared" si="370"/>
        <v/>
      </c>
      <c r="AJ641" s="48" t="str">
        <f>IF(ISBLANK(AK641),"",VLOOKUP(AI641,OutputOsiris!$A$9:$A$1008,1,FALSE))</f>
        <v/>
      </c>
      <c r="AK641" s="112"/>
      <c r="AL641" s="78"/>
      <c r="AM641" s="148" t="str">
        <f t="shared" si="344"/>
        <v/>
      </c>
      <c r="AN641" s="47" t="str">
        <f t="shared" si="371"/>
        <v/>
      </c>
      <c r="AO641" s="48" t="str">
        <f>IF(ISBLANK(AP641),"",VLOOKUP(AN641,OutputOsiris!$A$9:$A$1008,1,FALSE))</f>
        <v/>
      </c>
      <c r="AP641" s="111"/>
      <c r="AQ641" s="78"/>
      <c r="AR641" s="148" t="str">
        <f t="shared" si="345"/>
        <v/>
      </c>
      <c r="AS641" s="47" t="str">
        <f t="shared" si="372"/>
        <v/>
      </c>
      <c r="AT641" s="48" t="str">
        <f>IF(ISBLANK(AU641),"",VLOOKUP(AS641,OutputOsiris!$A$9:$A$1008,1,FALSE))</f>
        <v/>
      </c>
      <c r="AU641" s="111"/>
      <c r="AV641" s="78"/>
      <c r="AW641" s="148" t="str">
        <f t="shared" si="346"/>
        <v/>
      </c>
      <c r="AX641" s="47" t="str">
        <f t="shared" si="373"/>
        <v/>
      </c>
      <c r="AY641" s="48" t="str">
        <f>IF(ISBLANK(AZ641),"",VLOOKUP(AX641,OutputOsiris!$A$9:$A$1008,1,FALSE))</f>
        <v/>
      </c>
      <c r="AZ641" s="111"/>
      <c r="BA641" s="78"/>
      <c r="BB641" s="148" t="str">
        <f t="shared" si="347"/>
        <v/>
      </c>
      <c r="BC641" s="47" t="str">
        <f t="shared" si="374"/>
        <v/>
      </c>
      <c r="BD641" s="48" t="str">
        <f>IF(ISBLANK(BE641),"",VLOOKUP(BC641,OutputOsiris!$A$9:$A$1008,1,FALSE))</f>
        <v/>
      </c>
      <c r="BE641" s="111"/>
      <c r="BF641" s="78"/>
      <c r="BG641" s="148" t="str">
        <f t="shared" si="348"/>
        <v/>
      </c>
      <c r="BH641" s="47" t="str">
        <f t="shared" si="375"/>
        <v/>
      </c>
      <c r="BI641" s="48" t="str">
        <f>IF(ISBLANK(BJ641),"",VLOOKUP(BH641,OutputOsiris!$A$9:$A$1008,1,FALSE))</f>
        <v/>
      </c>
      <c r="BJ641" s="111"/>
      <c r="BK641" s="78"/>
      <c r="BL641" s="148" t="str">
        <f t="shared" si="349"/>
        <v/>
      </c>
      <c r="BM641" s="47" t="str">
        <f t="shared" si="376"/>
        <v/>
      </c>
      <c r="BN641" s="48" t="str">
        <f>IF(ISBLANK(BO641),"",VLOOKUP(BM641,OutputOsiris!$A$9:$A$1008,1,FALSE))</f>
        <v/>
      </c>
      <c r="BO641" s="111"/>
      <c r="BP641" s="78"/>
      <c r="BQ641" s="148" t="str">
        <f t="shared" si="350"/>
        <v/>
      </c>
      <c r="BR641" s="47" t="str">
        <f t="shared" si="377"/>
        <v/>
      </c>
      <c r="BS641" s="48" t="str">
        <f>IF(ISBLANK(BT641),"",VLOOKUP(BR641,OutputOsiris!$A$9:$A$1008,1,FALSE))</f>
        <v/>
      </c>
      <c r="BT641" s="111"/>
      <c r="BU641" s="78"/>
      <c r="BV641" s="148" t="str">
        <f t="shared" si="351"/>
        <v/>
      </c>
      <c r="BW641" s="47" t="str">
        <f t="shared" si="378"/>
        <v/>
      </c>
      <c r="BX641" s="48" t="str">
        <f>IF(ISBLANK(BY641),"",VLOOKUP(BW641,OutputOsiris!$A$9:$A$1008,1,FALSE))</f>
        <v/>
      </c>
      <c r="BY641" s="111"/>
      <c r="BZ641" s="78"/>
      <c r="CA641" s="148" t="str">
        <f t="shared" si="352"/>
        <v/>
      </c>
    </row>
    <row r="642" spans="1:79" x14ac:dyDescent="0.2">
      <c r="A642" s="47" t="str">
        <f>IF($H$1="Score",IF(OutputOsiris!A642&lt;&gt;"9999999",OutputOsiris!A642,""),"")</f>
        <v/>
      </c>
      <c r="B642" s="76" t="str">
        <f t="shared" si="353"/>
        <v/>
      </c>
      <c r="C642" s="143" t="str">
        <f t="shared" si="354"/>
        <v/>
      </c>
      <c r="D642" s="47" t="str">
        <f>IF($H$1="Cijfer",IF(OutputOsiris!A642&lt;&gt;"9999999",OutputOsiris!A642,""),"")</f>
        <v/>
      </c>
      <c r="E642" s="76" t="str">
        <f t="shared" si="355"/>
        <v/>
      </c>
      <c r="F642" s="143" t="str">
        <f t="shared" si="356"/>
        <v/>
      </c>
      <c r="G642" s="47" t="str">
        <f>IF(ISBLANK(OutputOsiris!B642),"",OutputOsiris!B642)</f>
        <v/>
      </c>
      <c r="H642" s="47">
        <f>IF(AND($AG$7&gt;0,OutputOsiris!$A642&lt;&gt;"9999999"),VLOOKUP(OutputOsiris!A642,$AD$9:$AG$1008,4,FALSE),"")</f>
        <v>0</v>
      </c>
      <c r="I642" s="47">
        <f t="shared" si="357"/>
        <v>0</v>
      </c>
      <c r="J642" s="47">
        <f>IF(AND($AL$7&gt;0,OutputOsiris!$A642&lt;&gt;"9999999"),VLOOKUP(OutputOsiris!A642,$AI$9:$AL$1008,4,FALSE),"")</f>
        <v>0</v>
      </c>
      <c r="K642" s="47">
        <f t="shared" si="358"/>
        <v>0</v>
      </c>
      <c r="L642" s="47" t="str">
        <f>IF(AND($AQ$7&gt;0,OutputOsiris!$A642&lt;&gt;"9999999"),VLOOKUP(OutputOsiris!A642,$AN$9:$AQ$1008,4,FALSE),"")</f>
        <v/>
      </c>
      <c r="M642" s="47" t="str">
        <f t="shared" si="359"/>
        <v/>
      </c>
      <c r="N642" s="47" t="str">
        <f>IF(AND($AV$7&gt;0,OutputOsiris!$A642&lt;&gt;"9999999"),VLOOKUP(OutputOsiris!A642,$AS$9:$AV$1008,4,FALSE),"")</f>
        <v/>
      </c>
      <c r="O642" s="47" t="str">
        <f t="shared" si="360"/>
        <v/>
      </c>
      <c r="P642" s="47" t="str">
        <f>IF(AND($BA$7&gt;0,OutputOsiris!$A642&lt;&gt;"9999999"),VLOOKUP(OutputOsiris!A642,$AX$9:$BA$1008,4,FALSE),"")</f>
        <v/>
      </c>
      <c r="Q642" s="47" t="str">
        <f t="shared" si="361"/>
        <v/>
      </c>
      <c r="R642" s="47" t="str">
        <f>IF(AND($BF$7&gt;0,OutputOsiris!$A642&lt;&gt;"9999999"),VLOOKUP(OutputOsiris!A642,$BC$9:$BF$1008,4,FALSE),"")</f>
        <v/>
      </c>
      <c r="S642" s="47" t="str">
        <f t="shared" si="362"/>
        <v/>
      </c>
      <c r="T642" s="47" t="str">
        <f>IF(AND($BK$7&gt;0,OutputOsiris!$A642&lt;&gt;"9999999"),VLOOKUP(OutputOsiris!A642,$BH$9:$BK$1008,4,FALSE),"")</f>
        <v/>
      </c>
      <c r="U642" s="47" t="str">
        <f t="shared" si="363"/>
        <v/>
      </c>
      <c r="V642" s="47" t="str">
        <f>IF(AND($BP$7&gt;0,OutputOsiris!$A642&lt;&gt;"9999999"),VLOOKUP(OutputOsiris!A642,$BM$9:$BP$1008,4,FALSE),"")</f>
        <v/>
      </c>
      <c r="W642" s="47" t="str">
        <f t="shared" si="364"/>
        <v/>
      </c>
      <c r="X642" s="47" t="str">
        <f>IF(AND($BU$7&gt;0,OutputOsiris!$A642&lt;&gt;"9999999"),VLOOKUP(OutputOsiris!A642,$BR$9:$BU$1008,4,FALSE),"")</f>
        <v/>
      </c>
      <c r="Y642" s="47" t="str">
        <f t="shared" si="365"/>
        <v/>
      </c>
      <c r="Z642" s="47" t="str">
        <f>IF(AND($BZ$7&gt;0,OutputOsiris!$A642&lt;&gt;"9999999"),VLOOKUP(OutputOsiris!A642,$BW$9:$BZ$1008,4,FALSE),"")</f>
        <v/>
      </c>
      <c r="AA642" s="47" t="str">
        <f t="shared" si="366"/>
        <v/>
      </c>
      <c r="AB642" s="47">
        <f t="shared" si="367"/>
        <v>0</v>
      </c>
      <c r="AC642" s="47">
        <f t="shared" si="368"/>
        <v>0</v>
      </c>
      <c r="AD642" s="47" t="str">
        <f t="shared" si="369"/>
        <v/>
      </c>
      <c r="AE642" s="48" t="str">
        <f>IF(ISBLANK(AF642),"",VLOOKUP(AD642,OutputOsiris!$A$9:$A$1008,1,FALSE))</f>
        <v/>
      </c>
      <c r="AF642" s="111"/>
      <c r="AG642" s="78"/>
      <c r="AH642" s="148" t="str">
        <f t="shared" si="343"/>
        <v/>
      </c>
      <c r="AI642" s="47" t="str">
        <f t="shared" si="370"/>
        <v/>
      </c>
      <c r="AJ642" s="48" t="str">
        <f>IF(ISBLANK(AK642),"",VLOOKUP(AI642,OutputOsiris!$A$9:$A$1008,1,FALSE))</f>
        <v/>
      </c>
      <c r="AK642" s="112"/>
      <c r="AL642" s="78"/>
      <c r="AM642" s="148" t="str">
        <f t="shared" si="344"/>
        <v/>
      </c>
      <c r="AN642" s="47" t="str">
        <f t="shared" si="371"/>
        <v/>
      </c>
      <c r="AO642" s="48" t="str">
        <f>IF(ISBLANK(AP642),"",VLOOKUP(AN642,OutputOsiris!$A$9:$A$1008,1,FALSE))</f>
        <v/>
      </c>
      <c r="AP642" s="111"/>
      <c r="AQ642" s="78"/>
      <c r="AR642" s="148" t="str">
        <f t="shared" si="345"/>
        <v/>
      </c>
      <c r="AS642" s="47" t="str">
        <f t="shared" si="372"/>
        <v/>
      </c>
      <c r="AT642" s="48" t="str">
        <f>IF(ISBLANK(AU642),"",VLOOKUP(AS642,OutputOsiris!$A$9:$A$1008,1,FALSE))</f>
        <v/>
      </c>
      <c r="AU642" s="111"/>
      <c r="AV642" s="78"/>
      <c r="AW642" s="148" t="str">
        <f t="shared" si="346"/>
        <v/>
      </c>
      <c r="AX642" s="47" t="str">
        <f t="shared" si="373"/>
        <v/>
      </c>
      <c r="AY642" s="48" t="str">
        <f>IF(ISBLANK(AZ642),"",VLOOKUP(AX642,OutputOsiris!$A$9:$A$1008,1,FALSE))</f>
        <v/>
      </c>
      <c r="AZ642" s="111"/>
      <c r="BA642" s="78"/>
      <c r="BB642" s="148" t="str">
        <f t="shared" si="347"/>
        <v/>
      </c>
      <c r="BC642" s="47" t="str">
        <f t="shared" si="374"/>
        <v/>
      </c>
      <c r="BD642" s="48" t="str">
        <f>IF(ISBLANK(BE642),"",VLOOKUP(BC642,OutputOsiris!$A$9:$A$1008,1,FALSE))</f>
        <v/>
      </c>
      <c r="BE642" s="111"/>
      <c r="BF642" s="78"/>
      <c r="BG642" s="148" t="str">
        <f t="shared" si="348"/>
        <v/>
      </c>
      <c r="BH642" s="47" t="str">
        <f t="shared" si="375"/>
        <v/>
      </c>
      <c r="BI642" s="48" t="str">
        <f>IF(ISBLANK(BJ642),"",VLOOKUP(BH642,OutputOsiris!$A$9:$A$1008,1,FALSE))</f>
        <v/>
      </c>
      <c r="BJ642" s="111"/>
      <c r="BK642" s="78"/>
      <c r="BL642" s="148" t="str">
        <f t="shared" si="349"/>
        <v/>
      </c>
      <c r="BM642" s="47" t="str">
        <f t="shared" si="376"/>
        <v/>
      </c>
      <c r="BN642" s="48" t="str">
        <f>IF(ISBLANK(BO642),"",VLOOKUP(BM642,OutputOsiris!$A$9:$A$1008,1,FALSE))</f>
        <v/>
      </c>
      <c r="BO642" s="111"/>
      <c r="BP642" s="78"/>
      <c r="BQ642" s="148" t="str">
        <f t="shared" si="350"/>
        <v/>
      </c>
      <c r="BR642" s="47" t="str">
        <f t="shared" si="377"/>
        <v/>
      </c>
      <c r="BS642" s="48" t="str">
        <f>IF(ISBLANK(BT642),"",VLOOKUP(BR642,OutputOsiris!$A$9:$A$1008,1,FALSE))</f>
        <v/>
      </c>
      <c r="BT642" s="111"/>
      <c r="BU642" s="78"/>
      <c r="BV642" s="148" t="str">
        <f t="shared" si="351"/>
        <v/>
      </c>
      <c r="BW642" s="47" t="str">
        <f t="shared" si="378"/>
        <v/>
      </c>
      <c r="BX642" s="48" t="str">
        <f>IF(ISBLANK(BY642),"",VLOOKUP(BW642,OutputOsiris!$A$9:$A$1008,1,FALSE))</f>
        <v/>
      </c>
      <c r="BY642" s="111"/>
      <c r="BZ642" s="78"/>
      <c r="CA642" s="148" t="str">
        <f t="shared" si="352"/>
        <v/>
      </c>
    </row>
    <row r="643" spans="1:79" x14ac:dyDescent="0.2">
      <c r="A643" s="47" t="str">
        <f>IF($H$1="Score",IF(OutputOsiris!A643&lt;&gt;"9999999",OutputOsiris!A643,""),"")</f>
        <v/>
      </c>
      <c r="B643" s="76" t="str">
        <f t="shared" si="353"/>
        <v/>
      </c>
      <c r="C643" s="143" t="str">
        <f t="shared" si="354"/>
        <v/>
      </c>
      <c r="D643" s="47" t="str">
        <f>IF($H$1="Cijfer",IF(OutputOsiris!A643&lt;&gt;"9999999",OutputOsiris!A643,""),"")</f>
        <v/>
      </c>
      <c r="E643" s="76" t="str">
        <f t="shared" si="355"/>
        <v/>
      </c>
      <c r="F643" s="143" t="str">
        <f t="shared" si="356"/>
        <v/>
      </c>
      <c r="G643" s="47" t="str">
        <f>IF(ISBLANK(OutputOsiris!B643),"",OutputOsiris!B643)</f>
        <v/>
      </c>
      <c r="H643" s="47">
        <f>IF(AND($AG$7&gt;0,OutputOsiris!$A643&lt;&gt;"9999999"),VLOOKUP(OutputOsiris!A643,$AD$9:$AG$1008,4,FALSE),"")</f>
        <v>0</v>
      </c>
      <c r="I643" s="47">
        <f t="shared" si="357"/>
        <v>0</v>
      </c>
      <c r="J643" s="47">
        <f>IF(AND($AL$7&gt;0,OutputOsiris!$A643&lt;&gt;"9999999"),VLOOKUP(OutputOsiris!A643,$AI$9:$AL$1008,4,FALSE),"")</f>
        <v>0</v>
      </c>
      <c r="K643" s="47">
        <f t="shared" si="358"/>
        <v>0</v>
      </c>
      <c r="L643" s="47" t="str">
        <f>IF(AND($AQ$7&gt;0,OutputOsiris!$A643&lt;&gt;"9999999"),VLOOKUP(OutputOsiris!A643,$AN$9:$AQ$1008,4,FALSE),"")</f>
        <v/>
      </c>
      <c r="M643" s="47" t="str">
        <f t="shared" si="359"/>
        <v/>
      </c>
      <c r="N643" s="47" t="str">
        <f>IF(AND($AV$7&gt;0,OutputOsiris!$A643&lt;&gt;"9999999"),VLOOKUP(OutputOsiris!A643,$AS$9:$AV$1008,4,FALSE),"")</f>
        <v/>
      </c>
      <c r="O643" s="47" t="str">
        <f t="shared" si="360"/>
        <v/>
      </c>
      <c r="P643" s="47" t="str">
        <f>IF(AND($BA$7&gt;0,OutputOsiris!$A643&lt;&gt;"9999999"),VLOOKUP(OutputOsiris!A643,$AX$9:$BA$1008,4,FALSE),"")</f>
        <v/>
      </c>
      <c r="Q643" s="47" t="str">
        <f t="shared" si="361"/>
        <v/>
      </c>
      <c r="R643" s="47" t="str">
        <f>IF(AND($BF$7&gt;0,OutputOsiris!$A643&lt;&gt;"9999999"),VLOOKUP(OutputOsiris!A643,$BC$9:$BF$1008,4,FALSE),"")</f>
        <v/>
      </c>
      <c r="S643" s="47" t="str">
        <f t="shared" si="362"/>
        <v/>
      </c>
      <c r="T643" s="47" t="str">
        <f>IF(AND($BK$7&gt;0,OutputOsiris!$A643&lt;&gt;"9999999"),VLOOKUP(OutputOsiris!A643,$BH$9:$BK$1008,4,FALSE),"")</f>
        <v/>
      </c>
      <c r="U643" s="47" t="str">
        <f t="shared" si="363"/>
        <v/>
      </c>
      <c r="V643" s="47" t="str">
        <f>IF(AND($BP$7&gt;0,OutputOsiris!$A643&lt;&gt;"9999999"),VLOOKUP(OutputOsiris!A643,$BM$9:$BP$1008,4,FALSE),"")</f>
        <v/>
      </c>
      <c r="W643" s="47" t="str">
        <f t="shared" si="364"/>
        <v/>
      </c>
      <c r="X643" s="47" t="str">
        <f>IF(AND($BU$7&gt;0,OutputOsiris!$A643&lt;&gt;"9999999"),VLOOKUP(OutputOsiris!A643,$BR$9:$BU$1008,4,FALSE),"")</f>
        <v/>
      </c>
      <c r="Y643" s="47" t="str">
        <f t="shared" si="365"/>
        <v/>
      </c>
      <c r="Z643" s="47" t="str">
        <f>IF(AND($BZ$7&gt;0,OutputOsiris!$A643&lt;&gt;"9999999"),VLOOKUP(OutputOsiris!A643,$BW$9:$BZ$1008,4,FALSE),"")</f>
        <v/>
      </c>
      <c r="AA643" s="47" t="str">
        <f t="shared" si="366"/>
        <v/>
      </c>
      <c r="AB643" s="47">
        <f t="shared" si="367"/>
        <v>0</v>
      </c>
      <c r="AC643" s="47">
        <f t="shared" si="368"/>
        <v>0</v>
      </c>
      <c r="AD643" s="47" t="str">
        <f t="shared" si="369"/>
        <v/>
      </c>
      <c r="AE643" s="48" t="str">
        <f>IF(ISBLANK(AF643),"",VLOOKUP(AD643,OutputOsiris!$A$9:$A$1008,1,FALSE))</f>
        <v/>
      </c>
      <c r="AF643" s="111"/>
      <c r="AG643" s="78"/>
      <c r="AH643" s="148" t="str">
        <f t="shared" si="343"/>
        <v/>
      </c>
      <c r="AI643" s="47" t="str">
        <f t="shared" si="370"/>
        <v/>
      </c>
      <c r="AJ643" s="48" t="str">
        <f>IF(ISBLANK(AK643),"",VLOOKUP(AI643,OutputOsiris!$A$9:$A$1008,1,FALSE))</f>
        <v/>
      </c>
      <c r="AK643" s="112"/>
      <c r="AL643" s="78"/>
      <c r="AM643" s="148" t="str">
        <f t="shared" si="344"/>
        <v/>
      </c>
      <c r="AN643" s="47" t="str">
        <f t="shared" si="371"/>
        <v/>
      </c>
      <c r="AO643" s="48" t="str">
        <f>IF(ISBLANK(AP643),"",VLOOKUP(AN643,OutputOsiris!$A$9:$A$1008,1,FALSE))</f>
        <v/>
      </c>
      <c r="AP643" s="111"/>
      <c r="AQ643" s="78"/>
      <c r="AR643" s="148" t="str">
        <f t="shared" si="345"/>
        <v/>
      </c>
      <c r="AS643" s="47" t="str">
        <f t="shared" si="372"/>
        <v/>
      </c>
      <c r="AT643" s="48" t="str">
        <f>IF(ISBLANK(AU643),"",VLOOKUP(AS643,OutputOsiris!$A$9:$A$1008,1,FALSE))</f>
        <v/>
      </c>
      <c r="AU643" s="111"/>
      <c r="AV643" s="78"/>
      <c r="AW643" s="148" t="str">
        <f t="shared" si="346"/>
        <v/>
      </c>
      <c r="AX643" s="47" t="str">
        <f t="shared" si="373"/>
        <v/>
      </c>
      <c r="AY643" s="48" t="str">
        <f>IF(ISBLANK(AZ643),"",VLOOKUP(AX643,OutputOsiris!$A$9:$A$1008,1,FALSE))</f>
        <v/>
      </c>
      <c r="AZ643" s="111"/>
      <c r="BA643" s="78"/>
      <c r="BB643" s="148" t="str">
        <f t="shared" si="347"/>
        <v/>
      </c>
      <c r="BC643" s="47" t="str">
        <f t="shared" si="374"/>
        <v/>
      </c>
      <c r="BD643" s="48" t="str">
        <f>IF(ISBLANK(BE643),"",VLOOKUP(BC643,OutputOsiris!$A$9:$A$1008,1,FALSE))</f>
        <v/>
      </c>
      <c r="BE643" s="111"/>
      <c r="BF643" s="78"/>
      <c r="BG643" s="148" t="str">
        <f t="shared" si="348"/>
        <v/>
      </c>
      <c r="BH643" s="47" t="str">
        <f t="shared" si="375"/>
        <v/>
      </c>
      <c r="BI643" s="48" t="str">
        <f>IF(ISBLANK(BJ643),"",VLOOKUP(BH643,OutputOsiris!$A$9:$A$1008,1,FALSE))</f>
        <v/>
      </c>
      <c r="BJ643" s="111"/>
      <c r="BK643" s="78"/>
      <c r="BL643" s="148" t="str">
        <f t="shared" si="349"/>
        <v/>
      </c>
      <c r="BM643" s="47" t="str">
        <f t="shared" si="376"/>
        <v/>
      </c>
      <c r="BN643" s="48" t="str">
        <f>IF(ISBLANK(BO643),"",VLOOKUP(BM643,OutputOsiris!$A$9:$A$1008,1,FALSE))</f>
        <v/>
      </c>
      <c r="BO643" s="111"/>
      <c r="BP643" s="78"/>
      <c r="BQ643" s="148" t="str">
        <f t="shared" si="350"/>
        <v/>
      </c>
      <c r="BR643" s="47" t="str">
        <f t="shared" si="377"/>
        <v/>
      </c>
      <c r="BS643" s="48" t="str">
        <f>IF(ISBLANK(BT643),"",VLOOKUP(BR643,OutputOsiris!$A$9:$A$1008,1,FALSE))</f>
        <v/>
      </c>
      <c r="BT643" s="111"/>
      <c r="BU643" s="78"/>
      <c r="BV643" s="148" t="str">
        <f t="shared" si="351"/>
        <v/>
      </c>
      <c r="BW643" s="47" t="str">
        <f t="shared" si="378"/>
        <v/>
      </c>
      <c r="BX643" s="48" t="str">
        <f>IF(ISBLANK(BY643),"",VLOOKUP(BW643,OutputOsiris!$A$9:$A$1008,1,FALSE))</f>
        <v/>
      </c>
      <c r="BY643" s="111"/>
      <c r="BZ643" s="78"/>
      <c r="CA643" s="148" t="str">
        <f t="shared" si="352"/>
        <v/>
      </c>
    </row>
    <row r="644" spans="1:79" x14ac:dyDescent="0.2">
      <c r="A644" s="47" t="str">
        <f>IF($H$1="Score",IF(OutputOsiris!A644&lt;&gt;"9999999",OutputOsiris!A644,""),"")</f>
        <v/>
      </c>
      <c r="B644" s="76" t="str">
        <f t="shared" si="353"/>
        <v/>
      </c>
      <c r="C644" s="143" t="str">
        <f t="shared" si="354"/>
        <v/>
      </c>
      <c r="D644" s="47" t="str">
        <f>IF($H$1="Cijfer",IF(OutputOsiris!A644&lt;&gt;"9999999",OutputOsiris!A644,""),"")</f>
        <v/>
      </c>
      <c r="E644" s="76" t="str">
        <f t="shared" si="355"/>
        <v/>
      </c>
      <c r="F644" s="143" t="str">
        <f t="shared" si="356"/>
        <v/>
      </c>
      <c r="G644" s="47" t="str">
        <f>IF(ISBLANK(OutputOsiris!B644),"",OutputOsiris!B644)</f>
        <v/>
      </c>
      <c r="H644" s="47">
        <f>IF(AND($AG$7&gt;0,OutputOsiris!$A644&lt;&gt;"9999999"),VLOOKUP(OutputOsiris!A644,$AD$9:$AG$1008,4,FALSE),"")</f>
        <v>0</v>
      </c>
      <c r="I644" s="47">
        <f t="shared" si="357"/>
        <v>0</v>
      </c>
      <c r="J644" s="47">
        <f>IF(AND($AL$7&gt;0,OutputOsiris!$A644&lt;&gt;"9999999"),VLOOKUP(OutputOsiris!A644,$AI$9:$AL$1008,4,FALSE),"")</f>
        <v>0</v>
      </c>
      <c r="K644" s="47">
        <f t="shared" si="358"/>
        <v>0</v>
      </c>
      <c r="L644" s="47" t="str">
        <f>IF(AND($AQ$7&gt;0,OutputOsiris!$A644&lt;&gt;"9999999"),VLOOKUP(OutputOsiris!A644,$AN$9:$AQ$1008,4,FALSE),"")</f>
        <v/>
      </c>
      <c r="M644" s="47" t="str">
        <f t="shared" si="359"/>
        <v/>
      </c>
      <c r="N644" s="47" t="str">
        <f>IF(AND($AV$7&gt;0,OutputOsiris!$A644&lt;&gt;"9999999"),VLOOKUP(OutputOsiris!A644,$AS$9:$AV$1008,4,FALSE),"")</f>
        <v/>
      </c>
      <c r="O644" s="47" t="str">
        <f t="shared" si="360"/>
        <v/>
      </c>
      <c r="P644" s="47" t="str">
        <f>IF(AND($BA$7&gt;0,OutputOsiris!$A644&lt;&gt;"9999999"),VLOOKUP(OutputOsiris!A644,$AX$9:$BA$1008,4,FALSE),"")</f>
        <v/>
      </c>
      <c r="Q644" s="47" t="str">
        <f t="shared" si="361"/>
        <v/>
      </c>
      <c r="R644" s="47" t="str">
        <f>IF(AND($BF$7&gt;0,OutputOsiris!$A644&lt;&gt;"9999999"),VLOOKUP(OutputOsiris!A644,$BC$9:$BF$1008,4,FALSE),"")</f>
        <v/>
      </c>
      <c r="S644" s="47" t="str">
        <f t="shared" si="362"/>
        <v/>
      </c>
      <c r="T644" s="47" t="str">
        <f>IF(AND($BK$7&gt;0,OutputOsiris!$A644&lt;&gt;"9999999"),VLOOKUP(OutputOsiris!A644,$BH$9:$BK$1008,4,FALSE),"")</f>
        <v/>
      </c>
      <c r="U644" s="47" t="str">
        <f t="shared" si="363"/>
        <v/>
      </c>
      <c r="V644" s="47" t="str">
        <f>IF(AND($BP$7&gt;0,OutputOsiris!$A644&lt;&gt;"9999999"),VLOOKUP(OutputOsiris!A644,$BM$9:$BP$1008,4,FALSE),"")</f>
        <v/>
      </c>
      <c r="W644" s="47" t="str">
        <f t="shared" si="364"/>
        <v/>
      </c>
      <c r="X644" s="47" t="str">
        <f>IF(AND($BU$7&gt;0,OutputOsiris!$A644&lt;&gt;"9999999"),VLOOKUP(OutputOsiris!A644,$BR$9:$BU$1008,4,FALSE),"")</f>
        <v/>
      </c>
      <c r="Y644" s="47" t="str">
        <f t="shared" si="365"/>
        <v/>
      </c>
      <c r="Z644" s="47" t="str">
        <f>IF(AND($BZ$7&gt;0,OutputOsiris!$A644&lt;&gt;"9999999"),VLOOKUP(OutputOsiris!A644,$BW$9:$BZ$1008,4,FALSE),"")</f>
        <v/>
      </c>
      <c r="AA644" s="47" t="str">
        <f t="shared" si="366"/>
        <v/>
      </c>
      <c r="AB644" s="47">
        <f t="shared" si="367"/>
        <v>0</v>
      </c>
      <c r="AC644" s="47">
        <f t="shared" si="368"/>
        <v>0</v>
      </c>
      <c r="AD644" s="47" t="str">
        <f t="shared" si="369"/>
        <v/>
      </c>
      <c r="AE644" s="48" t="str">
        <f>IF(ISBLANK(AF644),"",VLOOKUP(AD644,OutputOsiris!$A$9:$A$1008,1,FALSE))</f>
        <v/>
      </c>
      <c r="AF644" s="111"/>
      <c r="AG644" s="78"/>
      <c r="AH644" s="148" t="str">
        <f t="shared" si="343"/>
        <v/>
      </c>
      <c r="AI644" s="47" t="str">
        <f t="shared" si="370"/>
        <v/>
      </c>
      <c r="AJ644" s="48" t="str">
        <f>IF(ISBLANK(AK644),"",VLOOKUP(AI644,OutputOsiris!$A$9:$A$1008,1,FALSE))</f>
        <v/>
      </c>
      <c r="AK644" s="112"/>
      <c r="AL644" s="78"/>
      <c r="AM644" s="148" t="str">
        <f t="shared" si="344"/>
        <v/>
      </c>
      <c r="AN644" s="47" t="str">
        <f t="shared" si="371"/>
        <v/>
      </c>
      <c r="AO644" s="48" t="str">
        <f>IF(ISBLANK(AP644),"",VLOOKUP(AN644,OutputOsiris!$A$9:$A$1008,1,FALSE))</f>
        <v/>
      </c>
      <c r="AP644" s="111"/>
      <c r="AQ644" s="78"/>
      <c r="AR644" s="148" t="str">
        <f t="shared" si="345"/>
        <v/>
      </c>
      <c r="AS644" s="47" t="str">
        <f t="shared" si="372"/>
        <v/>
      </c>
      <c r="AT644" s="48" t="str">
        <f>IF(ISBLANK(AU644),"",VLOOKUP(AS644,OutputOsiris!$A$9:$A$1008,1,FALSE))</f>
        <v/>
      </c>
      <c r="AU644" s="111"/>
      <c r="AV644" s="78"/>
      <c r="AW644" s="148" t="str">
        <f t="shared" si="346"/>
        <v/>
      </c>
      <c r="AX644" s="47" t="str">
        <f t="shared" si="373"/>
        <v/>
      </c>
      <c r="AY644" s="48" t="str">
        <f>IF(ISBLANK(AZ644),"",VLOOKUP(AX644,OutputOsiris!$A$9:$A$1008,1,FALSE))</f>
        <v/>
      </c>
      <c r="AZ644" s="111"/>
      <c r="BA644" s="78"/>
      <c r="BB644" s="148" t="str">
        <f t="shared" si="347"/>
        <v/>
      </c>
      <c r="BC644" s="47" t="str">
        <f t="shared" si="374"/>
        <v/>
      </c>
      <c r="BD644" s="48" t="str">
        <f>IF(ISBLANK(BE644),"",VLOOKUP(BC644,OutputOsiris!$A$9:$A$1008,1,FALSE))</f>
        <v/>
      </c>
      <c r="BE644" s="111"/>
      <c r="BF644" s="78"/>
      <c r="BG644" s="148" t="str">
        <f t="shared" si="348"/>
        <v/>
      </c>
      <c r="BH644" s="47" t="str">
        <f t="shared" si="375"/>
        <v/>
      </c>
      <c r="BI644" s="48" t="str">
        <f>IF(ISBLANK(BJ644),"",VLOOKUP(BH644,OutputOsiris!$A$9:$A$1008,1,FALSE))</f>
        <v/>
      </c>
      <c r="BJ644" s="111"/>
      <c r="BK644" s="78"/>
      <c r="BL644" s="148" t="str">
        <f t="shared" si="349"/>
        <v/>
      </c>
      <c r="BM644" s="47" t="str">
        <f t="shared" si="376"/>
        <v/>
      </c>
      <c r="BN644" s="48" t="str">
        <f>IF(ISBLANK(BO644),"",VLOOKUP(BM644,OutputOsiris!$A$9:$A$1008,1,FALSE))</f>
        <v/>
      </c>
      <c r="BO644" s="111"/>
      <c r="BP644" s="78"/>
      <c r="BQ644" s="148" t="str">
        <f t="shared" si="350"/>
        <v/>
      </c>
      <c r="BR644" s="47" t="str">
        <f t="shared" si="377"/>
        <v/>
      </c>
      <c r="BS644" s="48" t="str">
        <f>IF(ISBLANK(BT644),"",VLOOKUP(BR644,OutputOsiris!$A$9:$A$1008,1,FALSE))</f>
        <v/>
      </c>
      <c r="BT644" s="111"/>
      <c r="BU644" s="78"/>
      <c r="BV644" s="148" t="str">
        <f t="shared" si="351"/>
        <v/>
      </c>
      <c r="BW644" s="47" t="str">
        <f t="shared" si="378"/>
        <v/>
      </c>
      <c r="BX644" s="48" t="str">
        <f>IF(ISBLANK(BY644),"",VLOOKUP(BW644,OutputOsiris!$A$9:$A$1008,1,FALSE))</f>
        <v/>
      </c>
      <c r="BY644" s="111"/>
      <c r="BZ644" s="78"/>
      <c r="CA644" s="148" t="str">
        <f t="shared" si="352"/>
        <v/>
      </c>
    </row>
    <row r="645" spans="1:79" x14ac:dyDescent="0.2">
      <c r="A645" s="47" t="str">
        <f>IF($H$1="Score",IF(OutputOsiris!A645&lt;&gt;"9999999",OutputOsiris!A645,""),"")</f>
        <v/>
      </c>
      <c r="B645" s="76" t="str">
        <f t="shared" si="353"/>
        <v/>
      </c>
      <c r="C645" s="143" t="str">
        <f t="shared" si="354"/>
        <v/>
      </c>
      <c r="D645" s="47" t="str">
        <f>IF($H$1="Cijfer",IF(OutputOsiris!A645&lt;&gt;"9999999",OutputOsiris!A645,""),"")</f>
        <v/>
      </c>
      <c r="E645" s="76" t="str">
        <f t="shared" si="355"/>
        <v/>
      </c>
      <c r="F645" s="143" t="str">
        <f t="shared" si="356"/>
        <v/>
      </c>
      <c r="G645" s="47" t="str">
        <f>IF(ISBLANK(OutputOsiris!B645),"",OutputOsiris!B645)</f>
        <v/>
      </c>
      <c r="H645" s="47">
        <f>IF(AND($AG$7&gt;0,OutputOsiris!$A645&lt;&gt;"9999999"),VLOOKUP(OutputOsiris!A645,$AD$9:$AG$1008,4,FALSE),"")</f>
        <v>0</v>
      </c>
      <c r="I645" s="47">
        <f t="shared" si="357"/>
        <v>0</v>
      </c>
      <c r="J645" s="47">
        <f>IF(AND($AL$7&gt;0,OutputOsiris!$A645&lt;&gt;"9999999"),VLOOKUP(OutputOsiris!A645,$AI$9:$AL$1008,4,FALSE),"")</f>
        <v>0</v>
      </c>
      <c r="K645" s="47">
        <f t="shared" si="358"/>
        <v>0</v>
      </c>
      <c r="L645" s="47" t="str">
        <f>IF(AND($AQ$7&gt;0,OutputOsiris!$A645&lt;&gt;"9999999"),VLOOKUP(OutputOsiris!A645,$AN$9:$AQ$1008,4,FALSE),"")</f>
        <v/>
      </c>
      <c r="M645" s="47" t="str">
        <f t="shared" si="359"/>
        <v/>
      </c>
      <c r="N645" s="47" t="str">
        <f>IF(AND($AV$7&gt;0,OutputOsiris!$A645&lt;&gt;"9999999"),VLOOKUP(OutputOsiris!A645,$AS$9:$AV$1008,4,FALSE),"")</f>
        <v/>
      </c>
      <c r="O645" s="47" t="str">
        <f t="shared" si="360"/>
        <v/>
      </c>
      <c r="P645" s="47" t="str">
        <f>IF(AND($BA$7&gt;0,OutputOsiris!$A645&lt;&gt;"9999999"),VLOOKUP(OutputOsiris!A645,$AX$9:$BA$1008,4,FALSE),"")</f>
        <v/>
      </c>
      <c r="Q645" s="47" t="str">
        <f t="shared" si="361"/>
        <v/>
      </c>
      <c r="R645" s="47" t="str">
        <f>IF(AND($BF$7&gt;0,OutputOsiris!$A645&lt;&gt;"9999999"),VLOOKUP(OutputOsiris!A645,$BC$9:$BF$1008,4,FALSE),"")</f>
        <v/>
      </c>
      <c r="S645" s="47" t="str">
        <f t="shared" si="362"/>
        <v/>
      </c>
      <c r="T645" s="47" t="str">
        <f>IF(AND($BK$7&gt;0,OutputOsiris!$A645&lt;&gt;"9999999"),VLOOKUP(OutputOsiris!A645,$BH$9:$BK$1008,4,FALSE),"")</f>
        <v/>
      </c>
      <c r="U645" s="47" t="str">
        <f t="shared" si="363"/>
        <v/>
      </c>
      <c r="V645" s="47" t="str">
        <f>IF(AND($BP$7&gt;0,OutputOsiris!$A645&lt;&gt;"9999999"),VLOOKUP(OutputOsiris!A645,$BM$9:$BP$1008,4,FALSE),"")</f>
        <v/>
      </c>
      <c r="W645" s="47" t="str">
        <f t="shared" si="364"/>
        <v/>
      </c>
      <c r="X645" s="47" t="str">
        <f>IF(AND($BU$7&gt;0,OutputOsiris!$A645&lt;&gt;"9999999"),VLOOKUP(OutputOsiris!A645,$BR$9:$BU$1008,4,FALSE),"")</f>
        <v/>
      </c>
      <c r="Y645" s="47" t="str">
        <f t="shared" si="365"/>
        <v/>
      </c>
      <c r="Z645" s="47" t="str">
        <f>IF(AND($BZ$7&gt;0,OutputOsiris!$A645&lt;&gt;"9999999"),VLOOKUP(OutputOsiris!A645,$BW$9:$BZ$1008,4,FALSE),"")</f>
        <v/>
      </c>
      <c r="AA645" s="47" t="str">
        <f t="shared" si="366"/>
        <v/>
      </c>
      <c r="AB645" s="47">
        <f t="shared" si="367"/>
        <v>0</v>
      </c>
      <c r="AC645" s="47">
        <f t="shared" si="368"/>
        <v>0</v>
      </c>
      <c r="AD645" s="47" t="str">
        <f t="shared" si="369"/>
        <v/>
      </c>
      <c r="AE645" s="48" t="str">
        <f>IF(ISBLANK(AF645),"",VLOOKUP(AD645,OutputOsiris!$A$9:$A$1008,1,FALSE))</f>
        <v/>
      </c>
      <c r="AF645" s="111"/>
      <c r="AG645" s="78"/>
      <c r="AH645" s="148" t="str">
        <f t="shared" si="343"/>
        <v/>
      </c>
      <c r="AI645" s="47" t="str">
        <f t="shared" si="370"/>
        <v/>
      </c>
      <c r="AJ645" s="48" t="str">
        <f>IF(ISBLANK(AK645),"",VLOOKUP(AI645,OutputOsiris!$A$9:$A$1008,1,FALSE))</f>
        <v/>
      </c>
      <c r="AK645" s="112"/>
      <c r="AL645" s="78"/>
      <c r="AM645" s="148" t="str">
        <f t="shared" si="344"/>
        <v/>
      </c>
      <c r="AN645" s="47" t="str">
        <f t="shared" si="371"/>
        <v/>
      </c>
      <c r="AO645" s="48" t="str">
        <f>IF(ISBLANK(AP645),"",VLOOKUP(AN645,OutputOsiris!$A$9:$A$1008,1,FALSE))</f>
        <v/>
      </c>
      <c r="AP645" s="111"/>
      <c r="AQ645" s="78"/>
      <c r="AR645" s="148" t="str">
        <f t="shared" si="345"/>
        <v/>
      </c>
      <c r="AS645" s="47" t="str">
        <f t="shared" si="372"/>
        <v/>
      </c>
      <c r="AT645" s="48" t="str">
        <f>IF(ISBLANK(AU645),"",VLOOKUP(AS645,OutputOsiris!$A$9:$A$1008,1,FALSE))</f>
        <v/>
      </c>
      <c r="AU645" s="111"/>
      <c r="AV645" s="78"/>
      <c r="AW645" s="148" t="str">
        <f t="shared" si="346"/>
        <v/>
      </c>
      <c r="AX645" s="47" t="str">
        <f t="shared" si="373"/>
        <v/>
      </c>
      <c r="AY645" s="48" t="str">
        <f>IF(ISBLANK(AZ645),"",VLOOKUP(AX645,OutputOsiris!$A$9:$A$1008,1,FALSE))</f>
        <v/>
      </c>
      <c r="AZ645" s="111"/>
      <c r="BA645" s="78"/>
      <c r="BB645" s="148" t="str">
        <f t="shared" si="347"/>
        <v/>
      </c>
      <c r="BC645" s="47" t="str">
        <f t="shared" si="374"/>
        <v/>
      </c>
      <c r="BD645" s="48" t="str">
        <f>IF(ISBLANK(BE645),"",VLOOKUP(BC645,OutputOsiris!$A$9:$A$1008,1,FALSE))</f>
        <v/>
      </c>
      <c r="BE645" s="111"/>
      <c r="BF645" s="78"/>
      <c r="BG645" s="148" t="str">
        <f t="shared" si="348"/>
        <v/>
      </c>
      <c r="BH645" s="47" t="str">
        <f t="shared" si="375"/>
        <v/>
      </c>
      <c r="BI645" s="48" t="str">
        <f>IF(ISBLANK(BJ645),"",VLOOKUP(BH645,OutputOsiris!$A$9:$A$1008,1,FALSE))</f>
        <v/>
      </c>
      <c r="BJ645" s="111"/>
      <c r="BK645" s="78"/>
      <c r="BL645" s="148" t="str">
        <f t="shared" si="349"/>
        <v/>
      </c>
      <c r="BM645" s="47" t="str">
        <f t="shared" si="376"/>
        <v/>
      </c>
      <c r="BN645" s="48" t="str">
        <f>IF(ISBLANK(BO645),"",VLOOKUP(BM645,OutputOsiris!$A$9:$A$1008,1,FALSE))</f>
        <v/>
      </c>
      <c r="BO645" s="111"/>
      <c r="BP645" s="78"/>
      <c r="BQ645" s="148" t="str">
        <f t="shared" si="350"/>
        <v/>
      </c>
      <c r="BR645" s="47" t="str">
        <f t="shared" si="377"/>
        <v/>
      </c>
      <c r="BS645" s="48" t="str">
        <f>IF(ISBLANK(BT645),"",VLOOKUP(BR645,OutputOsiris!$A$9:$A$1008,1,FALSE))</f>
        <v/>
      </c>
      <c r="BT645" s="111"/>
      <c r="BU645" s="78"/>
      <c r="BV645" s="148" t="str">
        <f t="shared" si="351"/>
        <v/>
      </c>
      <c r="BW645" s="47" t="str">
        <f t="shared" si="378"/>
        <v/>
      </c>
      <c r="BX645" s="48" t="str">
        <f>IF(ISBLANK(BY645),"",VLOOKUP(BW645,OutputOsiris!$A$9:$A$1008,1,FALSE))</f>
        <v/>
      </c>
      <c r="BY645" s="111"/>
      <c r="BZ645" s="78"/>
      <c r="CA645" s="148" t="str">
        <f t="shared" si="352"/>
        <v/>
      </c>
    </row>
    <row r="646" spans="1:79" x14ac:dyDescent="0.2">
      <c r="A646" s="47" t="str">
        <f>IF($H$1="Score",IF(OutputOsiris!A646&lt;&gt;"9999999",OutputOsiris!A646,""),"")</f>
        <v/>
      </c>
      <c r="B646" s="76" t="str">
        <f t="shared" si="353"/>
        <v/>
      </c>
      <c r="C646" s="143" t="str">
        <f t="shared" si="354"/>
        <v/>
      </c>
      <c r="D646" s="47" t="str">
        <f>IF($H$1="Cijfer",IF(OutputOsiris!A646&lt;&gt;"9999999",OutputOsiris!A646,""),"")</f>
        <v/>
      </c>
      <c r="E646" s="76" t="str">
        <f t="shared" si="355"/>
        <v/>
      </c>
      <c r="F646" s="143" t="str">
        <f t="shared" si="356"/>
        <v/>
      </c>
      <c r="G646" s="47" t="str">
        <f>IF(ISBLANK(OutputOsiris!B646),"",OutputOsiris!B646)</f>
        <v/>
      </c>
      <c r="H646" s="47">
        <f>IF(AND($AG$7&gt;0,OutputOsiris!$A646&lt;&gt;"9999999"),VLOOKUP(OutputOsiris!A646,$AD$9:$AG$1008,4,FALSE),"")</f>
        <v>0</v>
      </c>
      <c r="I646" s="47">
        <f t="shared" si="357"/>
        <v>0</v>
      </c>
      <c r="J646" s="47">
        <f>IF(AND($AL$7&gt;0,OutputOsiris!$A646&lt;&gt;"9999999"),VLOOKUP(OutputOsiris!A646,$AI$9:$AL$1008,4,FALSE),"")</f>
        <v>0</v>
      </c>
      <c r="K646" s="47">
        <f t="shared" si="358"/>
        <v>0</v>
      </c>
      <c r="L646" s="47" t="str">
        <f>IF(AND($AQ$7&gt;0,OutputOsiris!$A646&lt;&gt;"9999999"),VLOOKUP(OutputOsiris!A646,$AN$9:$AQ$1008,4,FALSE),"")</f>
        <v/>
      </c>
      <c r="M646" s="47" t="str">
        <f t="shared" si="359"/>
        <v/>
      </c>
      <c r="N646" s="47" t="str">
        <f>IF(AND($AV$7&gt;0,OutputOsiris!$A646&lt;&gt;"9999999"),VLOOKUP(OutputOsiris!A646,$AS$9:$AV$1008,4,FALSE),"")</f>
        <v/>
      </c>
      <c r="O646" s="47" t="str">
        <f t="shared" si="360"/>
        <v/>
      </c>
      <c r="P646" s="47" t="str">
        <f>IF(AND($BA$7&gt;0,OutputOsiris!$A646&lt;&gt;"9999999"),VLOOKUP(OutputOsiris!A646,$AX$9:$BA$1008,4,FALSE),"")</f>
        <v/>
      </c>
      <c r="Q646" s="47" t="str">
        <f t="shared" si="361"/>
        <v/>
      </c>
      <c r="R646" s="47" t="str">
        <f>IF(AND($BF$7&gt;0,OutputOsiris!$A646&lt;&gt;"9999999"),VLOOKUP(OutputOsiris!A646,$BC$9:$BF$1008,4,FALSE),"")</f>
        <v/>
      </c>
      <c r="S646" s="47" t="str">
        <f t="shared" si="362"/>
        <v/>
      </c>
      <c r="T646" s="47" t="str">
        <f>IF(AND($BK$7&gt;0,OutputOsiris!$A646&lt;&gt;"9999999"),VLOOKUP(OutputOsiris!A646,$BH$9:$BK$1008,4,FALSE),"")</f>
        <v/>
      </c>
      <c r="U646" s="47" t="str">
        <f t="shared" si="363"/>
        <v/>
      </c>
      <c r="V646" s="47" t="str">
        <f>IF(AND($BP$7&gt;0,OutputOsiris!$A646&lt;&gt;"9999999"),VLOOKUP(OutputOsiris!A646,$BM$9:$BP$1008,4,FALSE),"")</f>
        <v/>
      </c>
      <c r="W646" s="47" t="str">
        <f t="shared" si="364"/>
        <v/>
      </c>
      <c r="X646" s="47" t="str">
        <f>IF(AND($BU$7&gt;0,OutputOsiris!$A646&lt;&gt;"9999999"),VLOOKUP(OutputOsiris!A646,$BR$9:$BU$1008,4,FALSE),"")</f>
        <v/>
      </c>
      <c r="Y646" s="47" t="str">
        <f t="shared" si="365"/>
        <v/>
      </c>
      <c r="Z646" s="47" t="str">
        <f>IF(AND($BZ$7&gt;0,OutputOsiris!$A646&lt;&gt;"9999999"),VLOOKUP(OutputOsiris!A646,$BW$9:$BZ$1008,4,FALSE),"")</f>
        <v/>
      </c>
      <c r="AA646" s="47" t="str">
        <f t="shared" si="366"/>
        <v/>
      </c>
      <c r="AB646" s="47">
        <f t="shared" si="367"/>
        <v>0</v>
      </c>
      <c r="AC646" s="47">
        <f t="shared" si="368"/>
        <v>0</v>
      </c>
      <c r="AD646" s="47" t="str">
        <f t="shared" si="369"/>
        <v/>
      </c>
      <c r="AE646" s="48" t="str">
        <f>IF(ISBLANK(AF646),"",VLOOKUP(AD646,OutputOsiris!$A$9:$A$1008,1,FALSE))</f>
        <v/>
      </c>
      <c r="AF646" s="111"/>
      <c r="AG646" s="78"/>
      <c r="AH646" s="148" t="str">
        <f t="shared" si="343"/>
        <v/>
      </c>
      <c r="AI646" s="47" t="str">
        <f t="shared" si="370"/>
        <v/>
      </c>
      <c r="AJ646" s="48" t="str">
        <f>IF(ISBLANK(AK646),"",VLOOKUP(AI646,OutputOsiris!$A$9:$A$1008,1,FALSE))</f>
        <v/>
      </c>
      <c r="AK646" s="112"/>
      <c r="AL646" s="78"/>
      <c r="AM646" s="148" t="str">
        <f t="shared" si="344"/>
        <v/>
      </c>
      <c r="AN646" s="47" t="str">
        <f t="shared" si="371"/>
        <v/>
      </c>
      <c r="AO646" s="48" t="str">
        <f>IF(ISBLANK(AP646),"",VLOOKUP(AN646,OutputOsiris!$A$9:$A$1008,1,FALSE))</f>
        <v/>
      </c>
      <c r="AP646" s="111"/>
      <c r="AQ646" s="78"/>
      <c r="AR646" s="148" t="str">
        <f t="shared" si="345"/>
        <v/>
      </c>
      <c r="AS646" s="47" t="str">
        <f t="shared" si="372"/>
        <v/>
      </c>
      <c r="AT646" s="48" t="str">
        <f>IF(ISBLANK(AU646),"",VLOOKUP(AS646,OutputOsiris!$A$9:$A$1008,1,FALSE))</f>
        <v/>
      </c>
      <c r="AU646" s="111"/>
      <c r="AV646" s="78"/>
      <c r="AW646" s="148" t="str">
        <f t="shared" si="346"/>
        <v/>
      </c>
      <c r="AX646" s="47" t="str">
        <f t="shared" si="373"/>
        <v/>
      </c>
      <c r="AY646" s="48" t="str">
        <f>IF(ISBLANK(AZ646),"",VLOOKUP(AX646,OutputOsiris!$A$9:$A$1008,1,FALSE))</f>
        <v/>
      </c>
      <c r="AZ646" s="111"/>
      <c r="BA646" s="78"/>
      <c r="BB646" s="148" t="str">
        <f t="shared" si="347"/>
        <v/>
      </c>
      <c r="BC646" s="47" t="str">
        <f t="shared" si="374"/>
        <v/>
      </c>
      <c r="BD646" s="48" t="str">
        <f>IF(ISBLANK(BE646),"",VLOOKUP(BC646,OutputOsiris!$A$9:$A$1008,1,FALSE))</f>
        <v/>
      </c>
      <c r="BE646" s="111"/>
      <c r="BF646" s="78"/>
      <c r="BG646" s="148" t="str">
        <f t="shared" si="348"/>
        <v/>
      </c>
      <c r="BH646" s="47" t="str">
        <f t="shared" si="375"/>
        <v/>
      </c>
      <c r="BI646" s="48" t="str">
        <f>IF(ISBLANK(BJ646),"",VLOOKUP(BH646,OutputOsiris!$A$9:$A$1008,1,FALSE))</f>
        <v/>
      </c>
      <c r="BJ646" s="111"/>
      <c r="BK646" s="78"/>
      <c r="BL646" s="148" t="str">
        <f t="shared" si="349"/>
        <v/>
      </c>
      <c r="BM646" s="47" t="str">
        <f t="shared" si="376"/>
        <v/>
      </c>
      <c r="BN646" s="48" t="str">
        <f>IF(ISBLANK(BO646),"",VLOOKUP(BM646,OutputOsiris!$A$9:$A$1008,1,FALSE))</f>
        <v/>
      </c>
      <c r="BO646" s="111"/>
      <c r="BP646" s="78"/>
      <c r="BQ646" s="148" t="str">
        <f t="shared" si="350"/>
        <v/>
      </c>
      <c r="BR646" s="47" t="str">
        <f t="shared" si="377"/>
        <v/>
      </c>
      <c r="BS646" s="48" t="str">
        <f>IF(ISBLANK(BT646),"",VLOOKUP(BR646,OutputOsiris!$A$9:$A$1008,1,FALSE))</f>
        <v/>
      </c>
      <c r="BT646" s="111"/>
      <c r="BU646" s="78"/>
      <c r="BV646" s="148" t="str">
        <f t="shared" si="351"/>
        <v/>
      </c>
      <c r="BW646" s="47" t="str">
        <f t="shared" si="378"/>
        <v/>
      </c>
      <c r="BX646" s="48" t="str">
        <f>IF(ISBLANK(BY646),"",VLOOKUP(BW646,OutputOsiris!$A$9:$A$1008,1,FALSE))</f>
        <v/>
      </c>
      <c r="BY646" s="111"/>
      <c r="BZ646" s="78"/>
      <c r="CA646" s="148" t="str">
        <f t="shared" si="352"/>
        <v/>
      </c>
    </row>
    <row r="647" spans="1:79" x14ac:dyDescent="0.2">
      <c r="A647" s="47" t="str">
        <f>IF($H$1="Score",IF(OutputOsiris!A647&lt;&gt;"9999999",OutputOsiris!A647,""),"")</f>
        <v/>
      </c>
      <c r="B647" s="76" t="str">
        <f t="shared" si="353"/>
        <v/>
      </c>
      <c r="C647" s="143" t="str">
        <f t="shared" si="354"/>
        <v/>
      </c>
      <c r="D647" s="47" t="str">
        <f>IF($H$1="Cijfer",IF(OutputOsiris!A647&lt;&gt;"9999999",OutputOsiris!A647,""),"")</f>
        <v/>
      </c>
      <c r="E647" s="76" t="str">
        <f t="shared" si="355"/>
        <v/>
      </c>
      <c r="F647" s="143" t="str">
        <f t="shared" si="356"/>
        <v/>
      </c>
      <c r="G647" s="47" t="str">
        <f>IF(ISBLANK(OutputOsiris!B647),"",OutputOsiris!B647)</f>
        <v/>
      </c>
      <c r="H647" s="47">
        <f>IF(AND($AG$7&gt;0,OutputOsiris!$A647&lt;&gt;"9999999"),VLOOKUP(OutputOsiris!A647,$AD$9:$AG$1008,4,FALSE),"")</f>
        <v>0</v>
      </c>
      <c r="I647" s="47">
        <f t="shared" si="357"/>
        <v>0</v>
      </c>
      <c r="J647" s="47">
        <f>IF(AND($AL$7&gt;0,OutputOsiris!$A647&lt;&gt;"9999999"),VLOOKUP(OutputOsiris!A647,$AI$9:$AL$1008,4,FALSE),"")</f>
        <v>0</v>
      </c>
      <c r="K647" s="47">
        <f t="shared" si="358"/>
        <v>0</v>
      </c>
      <c r="L647" s="47" t="str">
        <f>IF(AND($AQ$7&gt;0,OutputOsiris!$A647&lt;&gt;"9999999"),VLOOKUP(OutputOsiris!A647,$AN$9:$AQ$1008,4,FALSE),"")</f>
        <v/>
      </c>
      <c r="M647" s="47" t="str">
        <f t="shared" si="359"/>
        <v/>
      </c>
      <c r="N647" s="47" t="str">
        <f>IF(AND($AV$7&gt;0,OutputOsiris!$A647&lt;&gt;"9999999"),VLOOKUP(OutputOsiris!A647,$AS$9:$AV$1008,4,FALSE),"")</f>
        <v/>
      </c>
      <c r="O647" s="47" t="str">
        <f t="shared" si="360"/>
        <v/>
      </c>
      <c r="P647" s="47" t="str">
        <f>IF(AND($BA$7&gt;0,OutputOsiris!$A647&lt;&gt;"9999999"),VLOOKUP(OutputOsiris!A647,$AX$9:$BA$1008,4,FALSE),"")</f>
        <v/>
      </c>
      <c r="Q647" s="47" t="str">
        <f t="shared" si="361"/>
        <v/>
      </c>
      <c r="R647" s="47" t="str">
        <f>IF(AND($BF$7&gt;0,OutputOsiris!$A647&lt;&gt;"9999999"),VLOOKUP(OutputOsiris!A647,$BC$9:$BF$1008,4,FALSE),"")</f>
        <v/>
      </c>
      <c r="S647" s="47" t="str">
        <f t="shared" si="362"/>
        <v/>
      </c>
      <c r="T647" s="47" t="str">
        <f>IF(AND($BK$7&gt;0,OutputOsiris!$A647&lt;&gt;"9999999"),VLOOKUP(OutputOsiris!A647,$BH$9:$BK$1008,4,FALSE),"")</f>
        <v/>
      </c>
      <c r="U647" s="47" t="str">
        <f t="shared" si="363"/>
        <v/>
      </c>
      <c r="V647" s="47" t="str">
        <f>IF(AND($BP$7&gt;0,OutputOsiris!$A647&lt;&gt;"9999999"),VLOOKUP(OutputOsiris!A647,$BM$9:$BP$1008,4,FALSE),"")</f>
        <v/>
      </c>
      <c r="W647" s="47" t="str">
        <f t="shared" si="364"/>
        <v/>
      </c>
      <c r="X647" s="47" t="str">
        <f>IF(AND($BU$7&gt;0,OutputOsiris!$A647&lt;&gt;"9999999"),VLOOKUP(OutputOsiris!A647,$BR$9:$BU$1008,4,FALSE),"")</f>
        <v/>
      </c>
      <c r="Y647" s="47" t="str">
        <f t="shared" si="365"/>
        <v/>
      </c>
      <c r="Z647" s="47" t="str">
        <f>IF(AND($BZ$7&gt;0,OutputOsiris!$A647&lt;&gt;"9999999"),VLOOKUP(OutputOsiris!A647,$BW$9:$BZ$1008,4,FALSE),"")</f>
        <v/>
      </c>
      <c r="AA647" s="47" t="str">
        <f t="shared" si="366"/>
        <v/>
      </c>
      <c r="AB647" s="47">
        <f t="shared" si="367"/>
        <v>0</v>
      </c>
      <c r="AC647" s="47">
        <f t="shared" si="368"/>
        <v>0</v>
      </c>
      <c r="AD647" s="47" t="str">
        <f t="shared" si="369"/>
        <v/>
      </c>
      <c r="AE647" s="48" t="str">
        <f>IF(ISBLANK(AF647),"",VLOOKUP(AD647,OutputOsiris!$A$9:$A$1008,1,FALSE))</f>
        <v/>
      </c>
      <c r="AF647" s="111"/>
      <c r="AG647" s="78"/>
      <c r="AH647" s="148" t="str">
        <f t="shared" si="343"/>
        <v/>
      </c>
      <c r="AI647" s="47" t="str">
        <f t="shared" si="370"/>
        <v/>
      </c>
      <c r="AJ647" s="48" t="str">
        <f>IF(ISBLANK(AK647),"",VLOOKUP(AI647,OutputOsiris!$A$9:$A$1008,1,FALSE))</f>
        <v/>
      </c>
      <c r="AK647" s="112"/>
      <c r="AL647" s="78"/>
      <c r="AM647" s="148" t="str">
        <f t="shared" si="344"/>
        <v/>
      </c>
      <c r="AN647" s="47" t="str">
        <f t="shared" si="371"/>
        <v/>
      </c>
      <c r="AO647" s="48" t="str">
        <f>IF(ISBLANK(AP647),"",VLOOKUP(AN647,OutputOsiris!$A$9:$A$1008,1,FALSE))</f>
        <v/>
      </c>
      <c r="AP647" s="111"/>
      <c r="AQ647" s="78"/>
      <c r="AR647" s="148" t="str">
        <f t="shared" si="345"/>
        <v/>
      </c>
      <c r="AS647" s="47" t="str">
        <f t="shared" si="372"/>
        <v/>
      </c>
      <c r="AT647" s="48" t="str">
        <f>IF(ISBLANK(AU647),"",VLOOKUP(AS647,OutputOsiris!$A$9:$A$1008,1,FALSE))</f>
        <v/>
      </c>
      <c r="AU647" s="111"/>
      <c r="AV647" s="78"/>
      <c r="AW647" s="148" t="str">
        <f t="shared" si="346"/>
        <v/>
      </c>
      <c r="AX647" s="47" t="str">
        <f t="shared" si="373"/>
        <v/>
      </c>
      <c r="AY647" s="48" t="str">
        <f>IF(ISBLANK(AZ647),"",VLOOKUP(AX647,OutputOsiris!$A$9:$A$1008,1,FALSE))</f>
        <v/>
      </c>
      <c r="AZ647" s="111"/>
      <c r="BA647" s="78"/>
      <c r="BB647" s="148" t="str">
        <f t="shared" si="347"/>
        <v/>
      </c>
      <c r="BC647" s="47" t="str">
        <f t="shared" si="374"/>
        <v/>
      </c>
      <c r="BD647" s="48" t="str">
        <f>IF(ISBLANK(BE647),"",VLOOKUP(BC647,OutputOsiris!$A$9:$A$1008,1,FALSE))</f>
        <v/>
      </c>
      <c r="BE647" s="111"/>
      <c r="BF647" s="78"/>
      <c r="BG647" s="148" t="str">
        <f t="shared" si="348"/>
        <v/>
      </c>
      <c r="BH647" s="47" t="str">
        <f t="shared" si="375"/>
        <v/>
      </c>
      <c r="BI647" s="48" t="str">
        <f>IF(ISBLANK(BJ647),"",VLOOKUP(BH647,OutputOsiris!$A$9:$A$1008,1,FALSE))</f>
        <v/>
      </c>
      <c r="BJ647" s="111"/>
      <c r="BK647" s="78"/>
      <c r="BL647" s="148" t="str">
        <f t="shared" si="349"/>
        <v/>
      </c>
      <c r="BM647" s="47" t="str">
        <f t="shared" si="376"/>
        <v/>
      </c>
      <c r="BN647" s="48" t="str">
        <f>IF(ISBLANK(BO647),"",VLOOKUP(BM647,OutputOsiris!$A$9:$A$1008,1,FALSE))</f>
        <v/>
      </c>
      <c r="BO647" s="111"/>
      <c r="BP647" s="78"/>
      <c r="BQ647" s="148" t="str">
        <f t="shared" si="350"/>
        <v/>
      </c>
      <c r="BR647" s="47" t="str">
        <f t="shared" si="377"/>
        <v/>
      </c>
      <c r="BS647" s="48" t="str">
        <f>IF(ISBLANK(BT647),"",VLOOKUP(BR647,OutputOsiris!$A$9:$A$1008,1,FALSE))</f>
        <v/>
      </c>
      <c r="BT647" s="111"/>
      <c r="BU647" s="78"/>
      <c r="BV647" s="148" t="str">
        <f t="shared" si="351"/>
        <v/>
      </c>
      <c r="BW647" s="47" t="str">
        <f t="shared" si="378"/>
        <v/>
      </c>
      <c r="BX647" s="48" t="str">
        <f>IF(ISBLANK(BY647),"",VLOOKUP(BW647,OutputOsiris!$A$9:$A$1008,1,FALSE))</f>
        <v/>
      </c>
      <c r="BY647" s="111"/>
      <c r="BZ647" s="78"/>
      <c r="CA647" s="148" t="str">
        <f t="shared" si="352"/>
        <v/>
      </c>
    </row>
    <row r="648" spans="1:79" x14ac:dyDescent="0.2">
      <c r="A648" s="47" t="str">
        <f>IF($H$1="Score",IF(OutputOsiris!A648&lt;&gt;"9999999",OutputOsiris!A648,""),"")</f>
        <v/>
      </c>
      <c r="B648" s="76" t="str">
        <f t="shared" si="353"/>
        <v/>
      </c>
      <c r="C648" s="143" t="str">
        <f t="shared" si="354"/>
        <v/>
      </c>
      <c r="D648" s="47" t="str">
        <f>IF($H$1="Cijfer",IF(OutputOsiris!A648&lt;&gt;"9999999",OutputOsiris!A648,""),"")</f>
        <v/>
      </c>
      <c r="E648" s="76" t="str">
        <f t="shared" si="355"/>
        <v/>
      </c>
      <c r="F648" s="143" t="str">
        <f t="shared" si="356"/>
        <v/>
      </c>
      <c r="G648" s="47" t="str">
        <f>IF(ISBLANK(OutputOsiris!B648),"",OutputOsiris!B648)</f>
        <v/>
      </c>
      <c r="H648" s="47">
        <f>IF(AND($AG$7&gt;0,OutputOsiris!$A648&lt;&gt;"9999999"),VLOOKUP(OutputOsiris!A648,$AD$9:$AG$1008,4,FALSE),"")</f>
        <v>0</v>
      </c>
      <c r="I648" s="47">
        <f t="shared" si="357"/>
        <v>0</v>
      </c>
      <c r="J648" s="47">
        <f>IF(AND($AL$7&gt;0,OutputOsiris!$A648&lt;&gt;"9999999"),VLOOKUP(OutputOsiris!A648,$AI$9:$AL$1008,4,FALSE),"")</f>
        <v>0</v>
      </c>
      <c r="K648" s="47">
        <f t="shared" si="358"/>
        <v>0</v>
      </c>
      <c r="L648" s="47" t="str">
        <f>IF(AND($AQ$7&gt;0,OutputOsiris!$A648&lt;&gt;"9999999"),VLOOKUP(OutputOsiris!A648,$AN$9:$AQ$1008,4,FALSE),"")</f>
        <v/>
      </c>
      <c r="M648" s="47" t="str">
        <f t="shared" si="359"/>
        <v/>
      </c>
      <c r="N648" s="47" t="str">
        <f>IF(AND($AV$7&gt;0,OutputOsiris!$A648&lt;&gt;"9999999"),VLOOKUP(OutputOsiris!A648,$AS$9:$AV$1008,4,FALSE),"")</f>
        <v/>
      </c>
      <c r="O648" s="47" t="str">
        <f t="shared" si="360"/>
        <v/>
      </c>
      <c r="P648" s="47" t="str">
        <f>IF(AND($BA$7&gt;0,OutputOsiris!$A648&lt;&gt;"9999999"),VLOOKUP(OutputOsiris!A648,$AX$9:$BA$1008,4,FALSE),"")</f>
        <v/>
      </c>
      <c r="Q648" s="47" t="str">
        <f t="shared" si="361"/>
        <v/>
      </c>
      <c r="R648" s="47" t="str">
        <f>IF(AND($BF$7&gt;0,OutputOsiris!$A648&lt;&gt;"9999999"),VLOOKUP(OutputOsiris!A648,$BC$9:$BF$1008,4,FALSE),"")</f>
        <v/>
      </c>
      <c r="S648" s="47" t="str">
        <f t="shared" si="362"/>
        <v/>
      </c>
      <c r="T648" s="47" t="str">
        <f>IF(AND($BK$7&gt;0,OutputOsiris!$A648&lt;&gt;"9999999"),VLOOKUP(OutputOsiris!A648,$BH$9:$BK$1008,4,FALSE),"")</f>
        <v/>
      </c>
      <c r="U648" s="47" t="str">
        <f t="shared" si="363"/>
        <v/>
      </c>
      <c r="V648" s="47" t="str">
        <f>IF(AND($BP$7&gt;0,OutputOsiris!$A648&lt;&gt;"9999999"),VLOOKUP(OutputOsiris!A648,$BM$9:$BP$1008,4,FALSE),"")</f>
        <v/>
      </c>
      <c r="W648" s="47" t="str">
        <f t="shared" si="364"/>
        <v/>
      </c>
      <c r="X648" s="47" t="str">
        <f>IF(AND($BU$7&gt;0,OutputOsiris!$A648&lt;&gt;"9999999"),VLOOKUP(OutputOsiris!A648,$BR$9:$BU$1008,4,FALSE),"")</f>
        <v/>
      </c>
      <c r="Y648" s="47" t="str">
        <f t="shared" si="365"/>
        <v/>
      </c>
      <c r="Z648" s="47" t="str">
        <f>IF(AND($BZ$7&gt;0,OutputOsiris!$A648&lt;&gt;"9999999"),VLOOKUP(OutputOsiris!A648,$BW$9:$BZ$1008,4,FALSE),"")</f>
        <v/>
      </c>
      <c r="AA648" s="47" t="str">
        <f t="shared" si="366"/>
        <v/>
      </c>
      <c r="AB648" s="47">
        <f t="shared" si="367"/>
        <v>0</v>
      </c>
      <c r="AC648" s="47">
        <f t="shared" si="368"/>
        <v>0</v>
      </c>
      <c r="AD648" s="47" t="str">
        <f t="shared" si="369"/>
        <v/>
      </c>
      <c r="AE648" s="48" t="str">
        <f>IF(ISBLANK(AF648),"",VLOOKUP(AD648,OutputOsiris!$A$9:$A$1008,1,FALSE))</f>
        <v/>
      </c>
      <c r="AF648" s="111"/>
      <c r="AG648" s="78"/>
      <c r="AH648" s="148" t="str">
        <f t="shared" si="343"/>
        <v/>
      </c>
      <c r="AI648" s="47" t="str">
        <f t="shared" si="370"/>
        <v/>
      </c>
      <c r="AJ648" s="48" t="str">
        <f>IF(ISBLANK(AK648),"",VLOOKUP(AI648,OutputOsiris!$A$9:$A$1008,1,FALSE))</f>
        <v/>
      </c>
      <c r="AK648" s="112"/>
      <c r="AL648" s="78"/>
      <c r="AM648" s="148" t="str">
        <f t="shared" si="344"/>
        <v/>
      </c>
      <c r="AN648" s="47" t="str">
        <f t="shared" si="371"/>
        <v/>
      </c>
      <c r="AO648" s="48" t="str">
        <f>IF(ISBLANK(AP648),"",VLOOKUP(AN648,OutputOsiris!$A$9:$A$1008,1,FALSE))</f>
        <v/>
      </c>
      <c r="AP648" s="111"/>
      <c r="AQ648" s="78"/>
      <c r="AR648" s="148" t="str">
        <f t="shared" si="345"/>
        <v/>
      </c>
      <c r="AS648" s="47" t="str">
        <f t="shared" si="372"/>
        <v/>
      </c>
      <c r="AT648" s="48" t="str">
        <f>IF(ISBLANK(AU648),"",VLOOKUP(AS648,OutputOsiris!$A$9:$A$1008,1,FALSE))</f>
        <v/>
      </c>
      <c r="AU648" s="111"/>
      <c r="AV648" s="78"/>
      <c r="AW648" s="148" t="str">
        <f t="shared" si="346"/>
        <v/>
      </c>
      <c r="AX648" s="47" t="str">
        <f t="shared" si="373"/>
        <v/>
      </c>
      <c r="AY648" s="48" t="str">
        <f>IF(ISBLANK(AZ648),"",VLOOKUP(AX648,OutputOsiris!$A$9:$A$1008,1,FALSE))</f>
        <v/>
      </c>
      <c r="AZ648" s="111"/>
      <c r="BA648" s="78"/>
      <c r="BB648" s="148" t="str">
        <f t="shared" si="347"/>
        <v/>
      </c>
      <c r="BC648" s="47" t="str">
        <f t="shared" si="374"/>
        <v/>
      </c>
      <c r="BD648" s="48" t="str">
        <f>IF(ISBLANK(BE648),"",VLOOKUP(BC648,OutputOsiris!$A$9:$A$1008,1,FALSE))</f>
        <v/>
      </c>
      <c r="BE648" s="111"/>
      <c r="BF648" s="78"/>
      <c r="BG648" s="148" t="str">
        <f t="shared" si="348"/>
        <v/>
      </c>
      <c r="BH648" s="47" t="str">
        <f t="shared" si="375"/>
        <v/>
      </c>
      <c r="BI648" s="48" t="str">
        <f>IF(ISBLANK(BJ648),"",VLOOKUP(BH648,OutputOsiris!$A$9:$A$1008,1,FALSE))</f>
        <v/>
      </c>
      <c r="BJ648" s="111"/>
      <c r="BK648" s="78"/>
      <c r="BL648" s="148" t="str">
        <f t="shared" si="349"/>
        <v/>
      </c>
      <c r="BM648" s="47" t="str">
        <f t="shared" si="376"/>
        <v/>
      </c>
      <c r="BN648" s="48" t="str">
        <f>IF(ISBLANK(BO648),"",VLOOKUP(BM648,OutputOsiris!$A$9:$A$1008,1,FALSE))</f>
        <v/>
      </c>
      <c r="BO648" s="111"/>
      <c r="BP648" s="78"/>
      <c r="BQ648" s="148" t="str">
        <f t="shared" si="350"/>
        <v/>
      </c>
      <c r="BR648" s="47" t="str">
        <f t="shared" si="377"/>
        <v/>
      </c>
      <c r="BS648" s="48" t="str">
        <f>IF(ISBLANK(BT648),"",VLOOKUP(BR648,OutputOsiris!$A$9:$A$1008,1,FALSE))</f>
        <v/>
      </c>
      <c r="BT648" s="111"/>
      <c r="BU648" s="78"/>
      <c r="BV648" s="148" t="str">
        <f t="shared" si="351"/>
        <v/>
      </c>
      <c r="BW648" s="47" t="str">
        <f t="shared" si="378"/>
        <v/>
      </c>
      <c r="BX648" s="48" t="str">
        <f>IF(ISBLANK(BY648),"",VLOOKUP(BW648,OutputOsiris!$A$9:$A$1008,1,FALSE))</f>
        <v/>
      </c>
      <c r="BY648" s="111"/>
      <c r="BZ648" s="78"/>
      <c r="CA648" s="148" t="str">
        <f t="shared" si="352"/>
        <v/>
      </c>
    </row>
    <row r="649" spans="1:79" x14ac:dyDescent="0.2">
      <c r="A649" s="47" t="str">
        <f>IF($H$1="Score",IF(OutputOsiris!A649&lt;&gt;"9999999",OutputOsiris!A649,""),"")</f>
        <v/>
      </c>
      <c r="B649" s="76" t="str">
        <f t="shared" si="353"/>
        <v/>
      </c>
      <c r="C649" s="143" t="str">
        <f t="shared" si="354"/>
        <v/>
      </c>
      <c r="D649" s="47" t="str">
        <f>IF($H$1="Cijfer",IF(OutputOsiris!A649&lt;&gt;"9999999",OutputOsiris!A649,""),"")</f>
        <v/>
      </c>
      <c r="E649" s="76" t="str">
        <f t="shared" si="355"/>
        <v/>
      </c>
      <c r="F649" s="143" t="str">
        <f t="shared" si="356"/>
        <v/>
      </c>
      <c r="G649" s="47" t="str">
        <f>IF(ISBLANK(OutputOsiris!B649),"",OutputOsiris!B649)</f>
        <v/>
      </c>
      <c r="H649" s="47">
        <f>IF(AND($AG$7&gt;0,OutputOsiris!$A649&lt;&gt;"9999999"),VLOOKUP(OutputOsiris!A649,$AD$9:$AG$1008,4,FALSE),"")</f>
        <v>0</v>
      </c>
      <c r="I649" s="47">
        <f t="shared" si="357"/>
        <v>0</v>
      </c>
      <c r="J649" s="47">
        <f>IF(AND($AL$7&gt;0,OutputOsiris!$A649&lt;&gt;"9999999"),VLOOKUP(OutputOsiris!A649,$AI$9:$AL$1008,4,FALSE),"")</f>
        <v>0</v>
      </c>
      <c r="K649" s="47">
        <f t="shared" si="358"/>
        <v>0</v>
      </c>
      <c r="L649" s="47" t="str">
        <f>IF(AND($AQ$7&gt;0,OutputOsiris!$A649&lt;&gt;"9999999"),VLOOKUP(OutputOsiris!A649,$AN$9:$AQ$1008,4,FALSE),"")</f>
        <v/>
      </c>
      <c r="M649" s="47" t="str">
        <f t="shared" si="359"/>
        <v/>
      </c>
      <c r="N649" s="47" t="str">
        <f>IF(AND($AV$7&gt;0,OutputOsiris!$A649&lt;&gt;"9999999"),VLOOKUP(OutputOsiris!A649,$AS$9:$AV$1008,4,FALSE),"")</f>
        <v/>
      </c>
      <c r="O649" s="47" t="str">
        <f t="shared" si="360"/>
        <v/>
      </c>
      <c r="P649" s="47" t="str">
        <f>IF(AND($BA$7&gt;0,OutputOsiris!$A649&lt;&gt;"9999999"),VLOOKUP(OutputOsiris!A649,$AX$9:$BA$1008,4,FALSE),"")</f>
        <v/>
      </c>
      <c r="Q649" s="47" t="str">
        <f t="shared" si="361"/>
        <v/>
      </c>
      <c r="R649" s="47" t="str">
        <f>IF(AND($BF$7&gt;0,OutputOsiris!$A649&lt;&gt;"9999999"),VLOOKUP(OutputOsiris!A649,$BC$9:$BF$1008,4,FALSE),"")</f>
        <v/>
      </c>
      <c r="S649" s="47" t="str">
        <f t="shared" si="362"/>
        <v/>
      </c>
      <c r="T649" s="47" t="str">
        <f>IF(AND($BK$7&gt;0,OutputOsiris!$A649&lt;&gt;"9999999"),VLOOKUP(OutputOsiris!A649,$BH$9:$BK$1008,4,FALSE),"")</f>
        <v/>
      </c>
      <c r="U649" s="47" t="str">
        <f t="shared" si="363"/>
        <v/>
      </c>
      <c r="V649" s="47" t="str">
        <f>IF(AND($BP$7&gt;0,OutputOsiris!$A649&lt;&gt;"9999999"),VLOOKUP(OutputOsiris!A649,$BM$9:$BP$1008,4,FALSE),"")</f>
        <v/>
      </c>
      <c r="W649" s="47" t="str">
        <f t="shared" si="364"/>
        <v/>
      </c>
      <c r="X649" s="47" t="str">
        <f>IF(AND($BU$7&gt;0,OutputOsiris!$A649&lt;&gt;"9999999"),VLOOKUP(OutputOsiris!A649,$BR$9:$BU$1008,4,FALSE),"")</f>
        <v/>
      </c>
      <c r="Y649" s="47" t="str">
        <f t="shared" si="365"/>
        <v/>
      </c>
      <c r="Z649" s="47" t="str">
        <f>IF(AND($BZ$7&gt;0,OutputOsiris!$A649&lt;&gt;"9999999"),VLOOKUP(OutputOsiris!A649,$BW$9:$BZ$1008,4,FALSE),"")</f>
        <v/>
      </c>
      <c r="AA649" s="47" t="str">
        <f t="shared" si="366"/>
        <v/>
      </c>
      <c r="AB649" s="47">
        <f t="shared" si="367"/>
        <v>0</v>
      </c>
      <c r="AC649" s="47">
        <f t="shared" si="368"/>
        <v>0</v>
      </c>
      <c r="AD649" s="47" t="str">
        <f t="shared" si="369"/>
        <v/>
      </c>
      <c r="AE649" s="48" t="str">
        <f>IF(ISBLANK(AF649),"",VLOOKUP(AD649,OutputOsiris!$A$9:$A$1008,1,FALSE))</f>
        <v/>
      </c>
      <c r="AF649" s="111"/>
      <c r="AG649" s="78"/>
      <c r="AH649" s="148" t="str">
        <f t="shared" ref="AH649:AH712" si="379">IF(ISBLANK(AF649),"",IF(ISERROR(AE649),"M",""))</f>
        <v/>
      </c>
      <c r="AI649" s="47" t="str">
        <f t="shared" si="370"/>
        <v/>
      </c>
      <c r="AJ649" s="48" t="str">
        <f>IF(ISBLANK(AK649),"",VLOOKUP(AI649,OutputOsiris!$A$9:$A$1008,1,FALSE))</f>
        <v/>
      </c>
      <c r="AK649" s="112"/>
      <c r="AL649" s="78"/>
      <c r="AM649" s="148" t="str">
        <f t="shared" ref="AM649:AM712" si="380">IF(ISBLANK(AK649),"",IF(ISERROR(AJ649),"M",""))</f>
        <v/>
      </c>
      <c r="AN649" s="47" t="str">
        <f t="shared" si="371"/>
        <v/>
      </c>
      <c r="AO649" s="48" t="str">
        <f>IF(ISBLANK(AP649),"",VLOOKUP(AN649,OutputOsiris!$A$9:$A$1008,1,FALSE))</f>
        <v/>
      </c>
      <c r="AP649" s="111"/>
      <c r="AQ649" s="78"/>
      <c r="AR649" s="148" t="str">
        <f t="shared" ref="AR649:AR712" si="381">IF(ISBLANK(AP649),"",IF(ISERROR(AO649),"M",""))</f>
        <v/>
      </c>
      <c r="AS649" s="47" t="str">
        <f t="shared" si="372"/>
        <v/>
      </c>
      <c r="AT649" s="48" t="str">
        <f>IF(ISBLANK(AU649),"",VLOOKUP(AS649,OutputOsiris!$A$9:$A$1008,1,FALSE))</f>
        <v/>
      </c>
      <c r="AU649" s="111"/>
      <c r="AV649" s="78"/>
      <c r="AW649" s="148" t="str">
        <f t="shared" ref="AW649:AW712" si="382">IF(ISBLANK(AU649),"",IF(ISERROR(AT649),"M",""))</f>
        <v/>
      </c>
      <c r="AX649" s="47" t="str">
        <f t="shared" si="373"/>
        <v/>
      </c>
      <c r="AY649" s="48" t="str">
        <f>IF(ISBLANK(AZ649),"",VLOOKUP(AX649,OutputOsiris!$A$9:$A$1008,1,FALSE))</f>
        <v/>
      </c>
      <c r="AZ649" s="111"/>
      <c r="BA649" s="78"/>
      <c r="BB649" s="148" t="str">
        <f t="shared" ref="BB649:BB712" si="383">IF(ISBLANK(AZ649),"",IF(ISERROR(AY649),"M",""))</f>
        <v/>
      </c>
      <c r="BC649" s="47" t="str">
        <f t="shared" si="374"/>
        <v/>
      </c>
      <c r="BD649" s="48" t="str">
        <f>IF(ISBLANK(BE649),"",VLOOKUP(BC649,OutputOsiris!$A$9:$A$1008,1,FALSE))</f>
        <v/>
      </c>
      <c r="BE649" s="111"/>
      <c r="BF649" s="78"/>
      <c r="BG649" s="148" t="str">
        <f t="shared" ref="BG649:BG712" si="384">IF(ISBLANK(BE649),"",IF(ISERROR(BD649),"M",""))</f>
        <v/>
      </c>
      <c r="BH649" s="47" t="str">
        <f t="shared" si="375"/>
        <v/>
      </c>
      <c r="BI649" s="48" t="str">
        <f>IF(ISBLANK(BJ649),"",VLOOKUP(BH649,OutputOsiris!$A$9:$A$1008,1,FALSE))</f>
        <v/>
      </c>
      <c r="BJ649" s="111"/>
      <c r="BK649" s="78"/>
      <c r="BL649" s="148" t="str">
        <f t="shared" ref="BL649:BL712" si="385">IF(ISBLANK(BJ649),"",IF(ISERROR(BI649),"M",""))</f>
        <v/>
      </c>
      <c r="BM649" s="47" t="str">
        <f t="shared" si="376"/>
        <v/>
      </c>
      <c r="BN649" s="48" t="str">
        <f>IF(ISBLANK(BO649),"",VLOOKUP(BM649,OutputOsiris!$A$9:$A$1008,1,FALSE))</f>
        <v/>
      </c>
      <c r="BO649" s="111"/>
      <c r="BP649" s="78"/>
      <c r="BQ649" s="148" t="str">
        <f t="shared" ref="BQ649:BQ712" si="386">IF(ISBLANK(BO649),"",IF(ISERROR(BN649),"M",""))</f>
        <v/>
      </c>
      <c r="BR649" s="47" t="str">
        <f t="shared" si="377"/>
        <v/>
      </c>
      <c r="BS649" s="48" t="str">
        <f>IF(ISBLANK(BT649),"",VLOOKUP(BR649,OutputOsiris!$A$9:$A$1008,1,FALSE))</f>
        <v/>
      </c>
      <c r="BT649" s="111"/>
      <c r="BU649" s="78"/>
      <c r="BV649" s="148" t="str">
        <f t="shared" ref="BV649:BV712" si="387">IF(ISBLANK(BT649),"",IF(ISERROR(BS649),"M",""))</f>
        <v/>
      </c>
      <c r="BW649" s="47" t="str">
        <f t="shared" si="378"/>
        <v/>
      </c>
      <c r="BX649" s="48" t="str">
        <f>IF(ISBLANK(BY649),"",VLOOKUP(BW649,OutputOsiris!$A$9:$A$1008,1,FALSE))</f>
        <v/>
      </c>
      <c r="BY649" s="111"/>
      <c r="BZ649" s="78"/>
      <c r="CA649" s="148" t="str">
        <f t="shared" ref="CA649:CA712" si="388">IF(ISBLANK(BY649),"",IF(ISERROR(BX649),"M",""))</f>
        <v/>
      </c>
    </row>
    <row r="650" spans="1:79" x14ac:dyDescent="0.2">
      <c r="A650" s="47" t="str">
        <f>IF($H$1="Score",IF(OutputOsiris!A650&lt;&gt;"9999999",OutputOsiris!A650,""),"")</f>
        <v/>
      </c>
      <c r="B650" s="76" t="str">
        <f t="shared" ref="B650:B713" si="389">IF($H$1="Score",IF(A650="","",IF(ISERROR(AB650),"MISSING",AB650)),"")</f>
        <v/>
      </c>
      <c r="C650" s="143" t="str">
        <f t="shared" ref="C650:C713" si="390">IF(ISNUMBER(B650),IF(OR(ISERROR(H650),ISERROR(J650),ISERROR(L650),ISERROR(N650),ISERROR(P650),ISERROR(R650),ISERROR(T650),ISERROR(V650),ISERROR(X650),ISERROR(Z650)),"M",""),"")</f>
        <v/>
      </c>
      <c r="D650" s="47" t="str">
        <f>IF($H$1="Cijfer",IF(OutputOsiris!A650&lt;&gt;"9999999",OutputOsiris!A650,""),"")</f>
        <v/>
      </c>
      <c r="E650" s="76" t="str">
        <f t="shared" ref="E650:E713" si="391">IF($H$1="Cijfer",IF(D650="","",IF(ISERROR(AC650),"MISSING",IF(OR(AND(I650&gt;0,I650&lt;$E$6),AND(K650&gt;0,K650&lt;$E$6),AND(M650&gt;0,M650&lt;$E$6),AND(O650&gt;0,O650&lt;$E$6),AND(Q650&gt;0,Q650&lt;$E$6),AND(S650&gt;0,S650&lt;$E$6),AND(U650&gt;0,U650&lt;$E$6),AND(W650&gt;0,W650&lt;$E$6),AND(Y650&gt;0,Y650&lt;$E$6),AND(AA650&gt;0,AA650&lt;$E$6),AND(O650&gt;0,O650&lt;$E$6)),"!",AC650))),"")</f>
        <v/>
      </c>
      <c r="F650" s="143" t="str">
        <f t="shared" ref="F650:F713" si="392">IF(ISNUMBER(E650),IF(OR(ISERROR(H650),ISERROR(J650),ISERROR(L650),ISERROR(N650),ISERROR(P650),ISERROR(R650),ISERROR(T650),ISERROR(V650),ISERROR(X650),ISERROR(Z650)),"M",""),"")</f>
        <v/>
      </c>
      <c r="G650" s="47" t="str">
        <f>IF(ISBLANK(OutputOsiris!B650),"",OutputOsiris!B650)</f>
        <v/>
      </c>
      <c r="H650" s="47">
        <f>IF(AND($AG$7&gt;0,OutputOsiris!$A650&lt;&gt;"9999999"),VLOOKUP(OutputOsiris!A650,$AD$9:$AG$1008,4,FALSE),"")</f>
        <v>0</v>
      </c>
      <c r="I650" s="47">
        <f t="shared" ref="I650:I713" si="393">IF(AND(ISERROR(H650),H$7="N"),0,H650)</f>
        <v>0</v>
      </c>
      <c r="J650" s="47">
        <f>IF(AND($AL$7&gt;0,OutputOsiris!$A650&lt;&gt;"9999999"),VLOOKUP(OutputOsiris!A650,$AI$9:$AL$1008,4,FALSE),"")</f>
        <v>0</v>
      </c>
      <c r="K650" s="47">
        <f t="shared" ref="K650:K713" si="394">IF(AND(ISERROR(J650),J$7="N"),0,J650)</f>
        <v>0</v>
      </c>
      <c r="L650" s="47" t="str">
        <f>IF(AND($AQ$7&gt;0,OutputOsiris!$A650&lt;&gt;"9999999"),VLOOKUP(OutputOsiris!A650,$AN$9:$AQ$1008,4,FALSE),"")</f>
        <v/>
      </c>
      <c r="M650" s="47" t="str">
        <f t="shared" ref="M650:M713" si="395">IF(AND(ISERROR(L650),L$7="N"),0,L650)</f>
        <v/>
      </c>
      <c r="N650" s="47" t="str">
        <f>IF(AND($AV$7&gt;0,OutputOsiris!$A650&lt;&gt;"9999999"),VLOOKUP(OutputOsiris!A650,$AS$9:$AV$1008,4,FALSE),"")</f>
        <v/>
      </c>
      <c r="O650" s="47" t="str">
        <f t="shared" ref="O650:O713" si="396">IF(AND(ISERROR(N650),N$7="N"),0,N650)</f>
        <v/>
      </c>
      <c r="P650" s="47" t="str">
        <f>IF(AND($BA$7&gt;0,OutputOsiris!$A650&lt;&gt;"9999999"),VLOOKUP(OutputOsiris!A650,$AX$9:$BA$1008,4,FALSE),"")</f>
        <v/>
      </c>
      <c r="Q650" s="47" t="str">
        <f t="shared" ref="Q650:Q713" si="397">IF(AND(ISERROR(P650),P$7="N"),0,P650)</f>
        <v/>
      </c>
      <c r="R650" s="47" t="str">
        <f>IF(AND($BF$7&gt;0,OutputOsiris!$A650&lt;&gt;"9999999"),VLOOKUP(OutputOsiris!A650,$BC$9:$BF$1008,4,FALSE),"")</f>
        <v/>
      </c>
      <c r="S650" s="47" t="str">
        <f t="shared" ref="S650:S713" si="398">IF(AND(ISERROR(R650),R$7="N"),0,R650)</f>
        <v/>
      </c>
      <c r="T650" s="47" t="str">
        <f>IF(AND($BK$7&gt;0,OutputOsiris!$A650&lt;&gt;"9999999"),VLOOKUP(OutputOsiris!A650,$BH$9:$BK$1008,4,FALSE),"")</f>
        <v/>
      </c>
      <c r="U650" s="47" t="str">
        <f t="shared" ref="U650:U713" si="399">IF(AND(ISERROR(T650),T$7="N"),0,T650)</f>
        <v/>
      </c>
      <c r="V650" s="47" t="str">
        <f>IF(AND($BP$7&gt;0,OutputOsiris!$A650&lt;&gt;"9999999"),VLOOKUP(OutputOsiris!A650,$BM$9:$BP$1008,4,FALSE),"")</f>
        <v/>
      </c>
      <c r="W650" s="47" t="str">
        <f t="shared" ref="W650:W713" si="400">IF(AND(ISERROR(V650),V$7="N"),0,V650)</f>
        <v/>
      </c>
      <c r="X650" s="47" t="str">
        <f>IF(AND($BU$7&gt;0,OutputOsiris!$A650&lt;&gt;"9999999"),VLOOKUP(OutputOsiris!A650,$BR$9:$BU$1008,4,FALSE),"")</f>
        <v/>
      </c>
      <c r="Y650" s="47" t="str">
        <f t="shared" ref="Y650:Y713" si="401">IF(AND(ISERROR(X650),X$7="N"),0,X650)</f>
        <v/>
      </c>
      <c r="Z650" s="47" t="str">
        <f>IF(AND($BZ$7&gt;0,OutputOsiris!$A650&lt;&gt;"9999999"),VLOOKUP(OutputOsiris!A650,$BW$9:$BZ$1008,4,FALSE),"")</f>
        <v/>
      </c>
      <c r="AA650" s="47" t="str">
        <f t="shared" ref="AA650:AA713" si="402">IF(AND(ISERROR(Z650),Z$7="N"),0,Z650)</f>
        <v/>
      </c>
      <c r="AB650" s="47">
        <f t="shared" ref="AB650:AB713" si="403">IF(I650="",0,I650*$AG$7)+IF(K650="",0,K650*$AL$7)+IF(M650="",0,M650*$AQ$7)+IF(O650="",0,O650*$AV$7)+IF(Q650="",0,Q650*$BA$7)+IF(S650="",0,S650*$BF$7)+IF(U650="",0,U650*$BK$7)+IF(W650="",0,W650*$BP$7)+IF(Y650="",0,Y650*$BU$7)+IF(AA650="",0,AA650*$BZ$7)</f>
        <v>0</v>
      </c>
      <c r="AC650" s="47">
        <f t="shared" ref="AC650:AC713" si="404">AB650/SUM($AG$7,$AL$7,$AQ$7,$AV$7,$BA$7,$BF$7,$BK$7,$BP$7,$BU$7,$BZ$7)</f>
        <v>0</v>
      </c>
      <c r="AD650" s="47" t="str">
        <f t="shared" ref="AD650:AD713" si="405">TEXT(RIGHT(TRIM(AF650),7),"0000000")</f>
        <v/>
      </c>
      <c r="AE650" s="48" t="str">
        <f>IF(ISBLANK(AF650),"",VLOOKUP(AD650,OutputOsiris!$A$9:$A$1008,1,FALSE))</f>
        <v/>
      </c>
      <c r="AF650" s="111"/>
      <c r="AG650" s="78"/>
      <c r="AH650" s="148" t="str">
        <f t="shared" si="379"/>
        <v/>
      </c>
      <c r="AI650" s="47" t="str">
        <f t="shared" ref="AI650:AI713" si="406">TEXT(RIGHT(TRIM(AK650),7),"0000000")</f>
        <v/>
      </c>
      <c r="AJ650" s="48" t="str">
        <f>IF(ISBLANK(AK650),"",VLOOKUP(AI650,OutputOsiris!$A$9:$A$1008,1,FALSE))</f>
        <v/>
      </c>
      <c r="AK650" s="112"/>
      <c r="AL650" s="78"/>
      <c r="AM650" s="148" t="str">
        <f t="shared" si="380"/>
        <v/>
      </c>
      <c r="AN650" s="47" t="str">
        <f t="shared" ref="AN650:AN713" si="407">TEXT(RIGHT(TRIM(AP650),7),"0000000")</f>
        <v/>
      </c>
      <c r="AO650" s="48" t="str">
        <f>IF(ISBLANK(AP650),"",VLOOKUP(AN650,OutputOsiris!$A$9:$A$1008,1,FALSE))</f>
        <v/>
      </c>
      <c r="AP650" s="111"/>
      <c r="AQ650" s="78"/>
      <c r="AR650" s="148" t="str">
        <f t="shared" si="381"/>
        <v/>
      </c>
      <c r="AS650" s="47" t="str">
        <f t="shared" ref="AS650:AS713" si="408">TEXT(RIGHT(TRIM(AU650),7),"0000000")</f>
        <v/>
      </c>
      <c r="AT650" s="48" t="str">
        <f>IF(ISBLANK(AU650),"",VLOOKUP(AS650,OutputOsiris!$A$9:$A$1008,1,FALSE))</f>
        <v/>
      </c>
      <c r="AU650" s="111"/>
      <c r="AV650" s="78"/>
      <c r="AW650" s="148" t="str">
        <f t="shared" si="382"/>
        <v/>
      </c>
      <c r="AX650" s="47" t="str">
        <f t="shared" ref="AX650:AX713" si="409">TEXT(RIGHT(TRIM(AZ650),7),"0000000")</f>
        <v/>
      </c>
      <c r="AY650" s="48" t="str">
        <f>IF(ISBLANK(AZ650),"",VLOOKUP(AX650,OutputOsiris!$A$9:$A$1008,1,FALSE))</f>
        <v/>
      </c>
      <c r="AZ650" s="111"/>
      <c r="BA650" s="78"/>
      <c r="BB650" s="148" t="str">
        <f t="shared" si="383"/>
        <v/>
      </c>
      <c r="BC650" s="47" t="str">
        <f t="shared" ref="BC650:BC713" si="410">TEXT(RIGHT(TRIM(BE650),7),"0000000")</f>
        <v/>
      </c>
      <c r="BD650" s="48" t="str">
        <f>IF(ISBLANK(BE650),"",VLOOKUP(BC650,OutputOsiris!$A$9:$A$1008,1,FALSE))</f>
        <v/>
      </c>
      <c r="BE650" s="111"/>
      <c r="BF650" s="78"/>
      <c r="BG650" s="148" t="str">
        <f t="shared" si="384"/>
        <v/>
      </c>
      <c r="BH650" s="47" t="str">
        <f t="shared" ref="BH650:BH713" si="411">TEXT(RIGHT(TRIM(BJ650),7),"0000000")</f>
        <v/>
      </c>
      <c r="BI650" s="48" t="str">
        <f>IF(ISBLANK(BJ650),"",VLOOKUP(BH650,OutputOsiris!$A$9:$A$1008,1,FALSE))</f>
        <v/>
      </c>
      <c r="BJ650" s="111"/>
      <c r="BK650" s="78"/>
      <c r="BL650" s="148" t="str">
        <f t="shared" si="385"/>
        <v/>
      </c>
      <c r="BM650" s="47" t="str">
        <f t="shared" ref="BM650:BM713" si="412">TEXT(RIGHT(TRIM(BO650),7),"0000000")</f>
        <v/>
      </c>
      <c r="BN650" s="48" t="str">
        <f>IF(ISBLANK(BO650),"",VLOOKUP(BM650,OutputOsiris!$A$9:$A$1008,1,FALSE))</f>
        <v/>
      </c>
      <c r="BO650" s="111"/>
      <c r="BP650" s="78"/>
      <c r="BQ650" s="148" t="str">
        <f t="shared" si="386"/>
        <v/>
      </c>
      <c r="BR650" s="47" t="str">
        <f t="shared" ref="BR650:BR713" si="413">TEXT(RIGHT(TRIM(BT650),7),"0000000")</f>
        <v/>
      </c>
      <c r="BS650" s="48" t="str">
        <f>IF(ISBLANK(BT650),"",VLOOKUP(BR650,OutputOsiris!$A$9:$A$1008,1,FALSE))</f>
        <v/>
      </c>
      <c r="BT650" s="111"/>
      <c r="BU650" s="78"/>
      <c r="BV650" s="148" t="str">
        <f t="shared" si="387"/>
        <v/>
      </c>
      <c r="BW650" s="47" t="str">
        <f t="shared" ref="BW650:BW713" si="414">TEXT(RIGHT(TRIM(BY650),7),"0000000")</f>
        <v/>
      </c>
      <c r="BX650" s="48" t="str">
        <f>IF(ISBLANK(BY650),"",VLOOKUP(BW650,OutputOsiris!$A$9:$A$1008,1,FALSE))</f>
        <v/>
      </c>
      <c r="BY650" s="111"/>
      <c r="BZ650" s="78"/>
      <c r="CA650" s="148" t="str">
        <f t="shared" si="388"/>
        <v/>
      </c>
    </row>
    <row r="651" spans="1:79" x14ac:dyDescent="0.2">
      <c r="A651" s="47" t="str">
        <f>IF($H$1="Score",IF(OutputOsiris!A651&lt;&gt;"9999999",OutputOsiris!A651,""),"")</f>
        <v/>
      </c>
      <c r="B651" s="76" t="str">
        <f t="shared" si="389"/>
        <v/>
      </c>
      <c r="C651" s="143" t="str">
        <f t="shared" si="390"/>
        <v/>
      </c>
      <c r="D651" s="47" t="str">
        <f>IF($H$1="Cijfer",IF(OutputOsiris!A651&lt;&gt;"9999999",OutputOsiris!A651,""),"")</f>
        <v/>
      </c>
      <c r="E651" s="76" t="str">
        <f t="shared" si="391"/>
        <v/>
      </c>
      <c r="F651" s="143" t="str">
        <f t="shared" si="392"/>
        <v/>
      </c>
      <c r="G651" s="47" t="str">
        <f>IF(ISBLANK(OutputOsiris!B651),"",OutputOsiris!B651)</f>
        <v/>
      </c>
      <c r="H651" s="47">
        <f>IF(AND($AG$7&gt;0,OutputOsiris!$A651&lt;&gt;"9999999"),VLOOKUP(OutputOsiris!A651,$AD$9:$AG$1008,4,FALSE),"")</f>
        <v>0</v>
      </c>
      <c r="I651" s="47">
        <f t="shared" si="393"/>
        <v>0</v>
      </c>
      <c r="J651" s="47">
        <f>IF(AND($AL$7&gt;0,OutputOsiris!$A651&lt;&gt;"9999999"),VLOOKUP(OutputOsiris!A651,$AI$9:$AL$1008,4,FALSE),"")</f>
        <v>0</v>
      </c>
      <c r="K651" s="47">
        <f t="shared" si="394"/>
        <v>0</v>
      </c>
      <c r="L651" s="47" t="str">
        <f>IF(AND($AQ$7&gt;0,OutputOsiris!$A651&lt;&gt;"9999999"),VLOOKUP(OutputOsiris!A651,$AN$9:$AQ$1008,4,FALSE),"")</f>
        <v/>
      </c>
      <c r="M651" s="47" t="str">
        <f t="shared" si="395"/>
        <v/>
      </c>
      <c r="N651" s="47" t="str">
        <f>IF(AND($AV$7&gt;0,OutputOsiris!$A651&lt;&gt;"9999999"),VLOOKUP(OutputOsiris!A651,$AS$9:$AV$1008,4,FALSE),"")</f>
        <v/>
      </c>
      <c r="O651" s="47" t="str">
        <f t="shared" si="396"/>
        <v/>
      </c>
      <c r="P651" s="47" t="str">
        <f>IF(AND($BA$7&gt;0,OutputOsiris!$A651&lt;&gt;"9999999"),VLOOKUP(OutputOsiris!A651,$AX$9:$BA$1008,4,FALSE),"")</f>
        <v/>
      </c>
      <c r="Q651" s="47" t="str">
        <f t="shared" si="397"/>
        <v/>
      </c>
      <c r="R651" s="47" t="str">
        <f>IF(AND($BF$7&gt;0,OutputOsiris!$A651&lt;&gt;"9999999"),VLOOKUP(OutputOsiris!A651,$BC$9:$BF$1008,4,FALSE),"")</f>
        <v/>
      </c>
      <c r="S651" s="47" t="str">
        <f t="shared" si="398"/>
        <v/>
      </c>
      <c r="T651" s="47" t="str">
        <f>IF(AND($BK$7&gt;0,OutputOsiris!$A651&lt;&gt;"9999999"),VLOOKUP(OutputOsiris!A651,$BH$9:$BK$1008,4,FALSE),"")</f>
        <v/>
      </c>
      <c r="U651" s="47" t="str">
        <f t="shared" si="399"/>
        <v/>
      </c>
      <c r="V651" s="47" t="str">
        <f>IF(AND($BP$7&gt;0,OutputOsiris!$A651&lt;&gt;"9999999"),VLOOKUP(OutputOsiris!A651,$BM$9:$BP$1008,4,FALSE),"")</f>
        <v/>
      </c>
      <c r="W651" s="47" t="str">
        <f t="shared" si="400"/>
        <v/>
      </c>
      <c r="X651" s="47" t="str">
        <f>IF(AND($BU$7&gt;0,OutputOsiris!$A651&lt;&gt;"9999999"),VLOOKUP(OutputOsiris!A651,$BR$9:$BU$1008,4,FALSE),"")</f>
        <v/>
      </c>
      <c r="Y651" s="47" t="str">
        <f t="shared" si="401"/>
        <v/>
      </c>
      <c r="Z651" s="47" t="str">
        <f>IF(AND($BZ$7&gt;0,OutputOsiris!$A651&lt;&gt;"9999999"),VLOOKUP(OutputOsiris!A651,$BW$9:$BZ$1008,4,FALSE),"")</f>
        <v/>
      </c>
      <c r="AA651" s="47" t="str">
        <f t="shared" si="402"/>
        <v/>
      </c>
      <c r="AB651" s="47">
        <f t="shared" si="403"/>
        <v>0</v>
      </c>
      <c r="AC651" s="47">
        <f t="shared" si="404"/>
        <v>0</v>
      </c>
      <c r="AD651" s="47" t="str">
        <f t="shared" si="405"/>
        <v/>
      </c>
      <c r="AE651" s="48" t="str">
        <f>IF(ISBLANK(AF651),"",VLOOKUP(AD651,OutputOsiris!$A$9:$A$1008,1,FALSE))</f>
        <v/>
      </c>
      <c r="AF651" s="111"/>
      <c r="AG651" s="78"/>
      <c r="AH651" s="148" t="str">
        <f t="shared" si="379"/>
        <v/>
      </c>
      <c r="AI651" s="47" t="str">
        <f t="shared" si="406"/>
        <v/>
      </c>
      <c r="AJ651" s="48" t="str">
        <f>IF(ISBLANK(AK651),"",VLOOKUP(AI651,OutputOsiris!$A$9:$A$1008,1,FALSE))</f>
        <v/>
      </c>
      <c r="AK651" s="112"/>
      <c r="AL651" s="78"/>
      <c r="AM651" s="148" t="str">
        <f t="shared" si="380"/>
        <v/>
      </c>
      <c r="AN651" s="47" t="str">
        <f t="shared" si="407"/>
        <v/>
      </c>
      <c r="AO651" s="48" t="str">
        <f>IF(ISBLANK(AP651),"",VLOOKUP(AN651,OutputOsiris!$A$9:$A$1008,1,FALSE))</f>
        <v/>
      </c>
      <c r="AP651" s="111"/>
      <c r="AQ651" s="78"/>
      <c r="AR651" s="148" t="str">
        <f t="shared" si="381"/>
        <v/>
      </c>
      <c r="AS651" s="47" t="str">
        <f t="shared" si="408"/>
        <v/>
      </c>
      <c r="AT651" s="48" t="str">
        <f>IF(ISBLANK(AU651),"",VLOOKUP(AS651,OutputOsiris!$A$9:$A$1008,1,FALSE))</f>
        <v/>
      </c>
      <c r="AU651" s="111"/>
      <c r="AV651" s="78"/>
      <c r="AW651" s="148" t="str">
        <f t="shared" si="382"/>
        <v/>
      </c>
      <c r="AX651" s="47" t="str">
        <f t="shared" si="409"/>
        <v/>
      </c>
      <c r="AY651" s="48" t="str">
        <f>IF(ISBLANK(AZ651),"",VLOOKUP(AX651,OutputOsiris!$A$9:$A$1008,1,FALSE))</f>
        <v/>
      </c>
      <c r="AZ651" s="111"/>
      <c r="BA651" s="78"/>
      <c r="BB651" s="148" t="str">
        <f t="shared" si="383"/>
        <v/>
      </c>
      <c r="BC651" s="47" t="str">
        <f t="shared" si="410"/>
        <v/>
      </c>
      <c r="BD651" s="48" t="str">
        <f>IF(ISBLANK(BE651),"",VLOOKUP(BC651,OutputOsiris!$A$9:$A$1008,1,FALSE))</f>
        <v/>
      </c>
      <c r="BE651" s="111"/>
      <c r="BF651" s="78"/>
      <c r="BG651" s="148" t="str">
        <f t="shared" si="384"/>
        <v/>
      </c>
      <c r="BH651" s="47" t="str">
        <f t="shared" si="411"/>
        <v/>
      </c>
      <c r="BI651" s="48" t="str">
        <f>IF(ISBLANK(BJ651),"",VLOOKUP(BH651,OutputOsiris!$A$9:$A$1008,1,FALSE))</f>
        <v/>
      </c>
      <c r="BJ651" s="111"/>
      <c r="BK651" s="78"/>
      <c r="BL651" s="148" t="str">
        <f t="shared" si="385"/>
        <v/>
      </c>
      <c r="BM651" s="47" t="str">
        <f t="shared" si="412"/>
        <v/>
      </c>
      <c r="BN651" s="48" t="str">
        <f>IF(ISBLANK(BO651),"",VLOOKUP(BM651,OutputOsiris!$A$9:$A$1008,1,FALSE))</f>
        <v/>
      </c>
      <c r="BO651" s="111"/>
      <c r="BP651" s="78"/>
      <c r="BQ651" s="148" t="str">
        <f t="shared" si="386"/>
        <v/>
      </c>
      <c r="BR651" s="47" t="str">
        <f t="shared" si="413"/>
        <v/>
      </c>
      <c r="BS651" s="48" t="str">
        <f>IF(ISBLANK(BT651),"",VLOOKUP(BR651,OutputOsiris!$A$9:$A$1008,1,FALSE))</f>
        <v/>
      </c>
      <c r="BT651" s="111"/>
      <c r="BU651" s="78"/>
      <c r="BV651" s="148" t="str">
        <f t="shared" si="387"/>
        <v/>
      </c>
      <c r="BW651" s="47" t="str">
        <f t="shared" si="414"/>
        <v/>
      </c>
      <c r="BX651" s="48" t="str">
        <f>IF(ISBLANK(BY651),"",VLOOKUP(BW651,OutputOsiris!$A$9:$A$1008,1,FALSE))</f>
        <v/>
      </c>
      <c r="BY651" s="111"/>
      <c r="BZ651" s="78"/>
      <c r="CA651" s="148" t="str">
        <f t="shared" si="388"/>
        <v/>
      </c>
    </row>
    <row r="652" spans="1:79" x14ac:dyDescent="0.2">
      <c r="A652" s="47" t="str">
        <f>IF($H$1="Score",IF(OutputOsiris!A652&lt;&gt;"9999999",OutputOsiris!A652,""),"")</f>
        <v/>
      </c>
      <c r="B652" s="76" t="str">
        <f t="shared" si="389"/>
        <v/>
      </c>
      <c r="C652" s="143" t="str">
        <f t="shared" si="390"/>
        <v/>
      </c>
      <c r="D652" s="47" t="str">
        <f>IF($H$1="Cijfer",IF(OutputOsiris!A652&lt;&gt;"9999999",OutputOsiris!A652,""),"")</f>
        <v/>
      </c>
      <c r="E652" s="76" t="str">
        <f t="shared" si="391"/>
        <v/>
      </c>
      <c r="F652" s="143" t="str">
        <f t="shared" si="392"/>
        <v/>
      </c>
      <c r="G652" s="47" t="str">
        <f>IF(ISBLANK(OutputOsiris!B652),"",OutputOsiris!B652)</f>
        <v/>
      </c>
      <c r="H652" s="47">
        <f>IF(AND($AG$7&gt;0,OutputOsiris!$A652&lt;&gt;"9999999"),VLOOKUP(OutputOsiris!A652,$AD$9:$AG$1008,4,FALSE),"")</f>
        <v>0</v>
      </c>
      <c r="I652" s="47">
        <f t="shared" si="393"/>
        <v>0</v>
      </c>
      <c r="J652" s="47">
        <f>IF(AND($AL$7&gt;0,OutputOsiris!$A652&lt;&gt;"9999999"),VLOOKUP(OutputOsiris!A652,$AI$9:$AL$1008,4,FALSE),"")</f>
        <v>0</v>
      </c>
      <c r="K652" s="47">
        <f t="shared" si="394"/>
        <v>0</v>
      </c>
      <c r="L652" s="47" t="str">
        <f>IF(AND($AQ$7&gt;0,OutputOsiris!$A652&lt;&gt;"9999999"),VLOOKUP(OutputOsiris!A652,$AN$9:$AQ$1008,4,FALSE),"")</f>
        <v/>
      </c>
      <c r="M652" s="47" t="str">
        <f t="shared" si="395"/>
        <v/>
      </c>
      <c r="N652" s="47" t="str">
        <f>IF(AND($AV$7&gt;0,OutputOsiris!$A652&lt;&gt;"9999999"),VLOOKUP(OutputOsiris!A652,$AS$9:$AV$1008,4,FALSE),"")</f>
        <v/>
      </c>
      <c r="O652" s="47" t="str">
        <f t="shared" si="396"/>
        <v/>
      </c>
      <c r="P652" s="47" t="str">
        <f>IF(AND($BA$7&gt;0,OutputOsiris!$A652&lt;&gt;"9999999"),VLOOKUP(OutputOsiris!A652,$AX$9:$BA$1008,4,FALSE),"")</f>
        <v/>
      </c>
      <c r="Q652" s="47" t="str">
        <f t="shared" si="397"/>
        <v/>
      </c>
      <c r="R652" s="47" t="str">
        <f>IF(AND($BF$7&gt;0,OutputOsiris!$A652&lt;&gt;"9999999"),VLOOKUP(OutputOsiris!A652,$BC$9:$BF$1008,4,FALSE),"")</f>
        <v/>
      </c>
      <c r="S652" s="47" t="str">
        <f t="shared" si="398"/>
        <v/>
      </c>
      <c r="T652" s="47" t="str">
        <f>IF(AND($BK$7&gt;0,OutputOsiris!$A652&lt;&gt;"9999999"),VLOOKUP(OutputOsiris!A652,$BH$9:$BK$1008,4,FALSE),"")</f>
        <v/>
      </c>
      <c r="U652" s="47" t="str">
        <f t="shared" si="399"/>
        <v/>
      </c>
      <c r="V652" s="47" t="str">
        <f>IF(AND($BP$7&gt;0,OutputOsiris!$A652&lt;&gt;"9999999"),VLOOKUP(OutputOsiris!A652,$BM$9:$BP$1008,4,FALSE),"")</f>
        <v/>
      </c>
      <c r="W652" s="47" t="str">
        <f t="shared" si="400"/>
        <v/>
      </c>
      <c r="X652" s="47" t="str">
        <f>IF(AND($BU$7&gt;0,OutputOsiris!$A652&lt;&gt;"9999999"),VLOOKUP(OutputOsiris!A652,$BR$9:$BU$1008,4,FALSE),"")</f>
        <v/>
      </c>
      <c r="Y652" s="47" t="str">
        <f t="shared" si="401"/>
        <v/>
      </c>
      <c r="Z652" s="47" t="str">
        <f>IF(AND($BZ$7&gt;0,OutputOsiris!$A652&lt;&gt;"9999999"),VLOOKUP(OutputOsiris!A652,$BW$9:$BZ$1008,4,FALSE),"")</f>
        <v/>
      </c>
      <c r="AA652" s="47" t="str">
        <f t="shared" si="402"/>
        <v/>
      </c>
      <c r="AB652" s="47">
        <f t="shared" si="403"/>
        <v>0</v>
      </c>
      <c r="AC652" s="47">
        <f t="shared" si="404"/>
        <v>0</v>
      </c>
      <c r="AD652" s="47" t="str">
        <f t="shared" si="405"/>
        <v/>
      </c>
      <c r="AE652" s="48" t="str">
        <f>IF(ISBLANK(AF652),"",VLOOKUP(AD652,OutputOsiris!$A$9:$A$1008,1,FALSE))</f>
        <v/>
      </c>
      <c r="AF652" s="111"/>
      <c r="AG652" s="78"/>
      <c r="AH652" s="148" t="str">
        <f t="shared" si="379"/>
        <v/>
      </c>
      <c r="AI652" s="47" t="str">
        <f t="shared" si="406"/>
        <v/>
      </c>
      <c r="AJ652" s="48" t="str">
        <f>IF(ISBLANK(AK652),"",VLOOKUP(AI652,OutputOsiris!$A$9:$A$1008,1,FALSE))</f>
        <v/>
      </c>
      <c r="AK652" s="112"/>
      <c r="AL652" s="78"/>
      <c r="AM652" s="148" t="str">
        <f t="shared" si="380"/>
        <v/>
      </c>
      <c r="AN652" s="47" t="str">
        <f t="shared" si="407"/>
        <v/>
      </c>
      <c r="AO652" s="48" t="str">
        <f>IF(ISBLANK(AP652),"",VLOOKUP(AN652,OutputOsiris!$A$9:$A$1008,1,FALSE))</f>
        <v/>
      </c>
      <c r="AP652" s="111"/>
      <c r="AQ652" s="78"/>
      <c r="AR652" s="148" t="str">
        <f t="shared" si="381"/>
        <v/>
      </c>
      <c r="AS652" s="47" t="str">
        <f t="shared" si="408"/>
        <v/>
      </c>
      <c r="AT652" s="48" t="str">
        <f>IF(ISBLANK(AU652),"",VLOOKUP(AS652,OutputOsiris!$A$9:$A$1008,1,FALSE))</f>
        <v/>
      </c>
      <c r="AU652" s="111"/>
      <c r="AV652" s="78"/>
      <c r="AW652" s="148" t="str">
        <f t="shared" si="382"/>
        <v/>
      </c>
      <c r="AX652" s="47" t="str">
        <f t="shared" si="409"/>
        <v/>
      </c>
      <c r="AY652" s="48" t="str">
        <f>IF(ISBLANK(AZ652),"",VLOOKUP(AX652,OutputOsiris!$A$9:$A$1008,1,FALSE))</f>
        <v/>
      </c>
      <c r="AZ652" s="111"/>
      <c r="BA652" s="78"/>
      <c r="BB652" s="148" t="str">
        <f t="shared" si="383"/>
        <v/>
      </c>
      <c r="BC652" s="47" t="str">
        <f t="shared" si="410"/>
        <v/>
      </c>
      <c r="BD652" s="48" t="str">
        <f>IF(ISBLANK(BE652),"",VLOOKUP(BC652,OutputOsiris!$A$9:$A$1008,1,FALSE))</f>
        <v/>
      </c>
      <c r="BE652" s="111"/>
      <c r="BF652" s="78"/>
      <c r="BG652" s="148" t="str">
        <f t="shared" si="384"/>
        <v/>
      </c>
      <c r="BH652" s="47" t="str">
        <f t="shared" si="411"/>
        <v/>
      </c>
      <c r="BI652" s="48" t="str">
        <f>IF(ISBLANK(BJ652),"",VLOOKUP(BH652,OutputOsiris!$A$9:$A$1008,1,FALSE))</f>
        <v/>
      </c>
      <c r="BJ652" s="111"/>
      <c r="BK652" s="78"/>
      <c r="BL652" s="148" t="str">
        <f t="shared" si="385"/>
        <v/>
      </c>
      <c r="BM652" s="47" t="str">
        <f t="shared" si="412"/>
        <v/>
      </c>
      <c r="BN652" s="48" t="str">
        <f>IF(ISBLANK(BO652),"",VLOOKUP(BM652,OutputOsiris!$A$9:$A$1008,1,FALSE))</f>
        <v/>
      </c>
      <c r="BO652" s="111"/>
      <c r="BP652" s="78"/>
      <c r="BQ652" s="148" t="str">
        <f t="shared" si="386"/>
        <v/>
      </c>
      <c r="BR652" s="47" t="str">
        <f t="shared" si="413"/>
        <v/>
      </c>
      <c r="BS652" s="48" t="str">
        <f>IF(ISBLANK(BT652),"",VLOOKUP(BR652,OutputOsiris!$A$9:$A$1008,1,FALSE))</f>
        <v/>
      </c>
      <c r="BT652" s="111"/>
      <c r="BU652" s="78"/>
      <c r="BV652" s="148" t="str">
        <f t="shared" si="387"/>
        <v/>
      </c>
      <c r="BW652" s="47" t="str">
        <f t="shared" si="414"/>
        <v/>
      </c>
      <c r="BX652" s="48" t="str">
        <f>IF(ISBLANK(BY652),"",VLOOKUP(BW652,OutputOsiris!$A$9:$A$1008,1,FALSE))</f>
        <v/>
      </c>
      <c r="BY652" s="111"/>
      <c r="BZ652" s="78"/>
      <c r="CA652" s="148" t="str">
        <f t="shared" si="388"/>
        <v/>
      </c>
    </row>
    <row r="653" spans="1:79" x14ac:dyDescent="0.2">
      <c r="A653" s="47" t="str">
        <f>IF($H$1="Score",IF(OutputOsiris!A653&lt;&gt;"9999999",OutputOsiris!A653,""),"")</f>
        <v/>
      </c>
      <c r="B653" s="76" t="str">
        <f t="shared" si="389"/>
        <v/>
      </c>
      <c r="C653" s="143" t="str">
        <f t="shared" si="390"/>
        <v/>
      </c>
      <c r="D653" s="47" t="str">
        <f>IF($H$1="Cijfer",IF(OutputOsiris!A653&lt;&gt;"9999999",OutputOsiris!A653,""),"")</f>
        <v/>
      </c>
      <c r="E653" s="76" t="str">
        <f t="shared" si="391"/>
        <v/>
      </c>
      <c r="F653" s="143" t="str">
        <f t="shared" si="392"/>
        <v/>
      </c>
      <c r="G653" s="47" t="str">
        <f>IF(ISBLANK(OutputOsiris!B653),"",OutputOsiris!B653)</f>
        <v/>
      </c>
      <c r="H653" s="47">
        <f>IF(AND($AG$7&gt;0,OutputOsiris!$A653&lt;&gt;"9999999"),VLOOKUP(OutputOsiris!A653,$AD$9:$AG$1008,4,FALSE),"")</f>
        <v>0</v>
      </c>
      <c r="I653" s="47">
        <f t="shared" si="393"/>
        <v>0</v>
      </c>
      <c r="J653" s="47">
        <f>IF(AND($AL$7&gt;0,OutputOsiris!$A653&lt;&gt;"9999999"),VLOOKUP(OutputOsiris!A653,$AI$9:$AL$1008,4,FALSE),"")</f>
        <v>0</v>
      </c>
      <c r="K653" s="47">
        <f t="shared" si="394"/>
        <v>0</v>
      </c>
      <c r="L653" s="47" t="str">
        <f>IF(AND($AQ$7&gt;0,OutputOsiris!$A653&lt;&gt;"9999999"),VLOOKUP(OutputOsiris!A653,$AN$9:$AQ$1008,4,FALSE),"")</f>
        <v/>
      </c>
      <c r="M653" s="47" t="str">
        <f t="shared" si="395"/>
        <v/>
      </c>
      <c r="N653" s="47" t="str">
        <f>IF(AND($AV$7&gt;0,OutputOsiris!$A653&lt;&gt;"9999999"),VLOOKUP(OutputOsiris!A653,$AS$9:$AV$1008,4,FALSE),"")</f>
        <v/>
      </c>
      <c r="O653" s="47" t="str">
        <f t="shared" si="396"/>
        <v/>
      </c>
      <c r="P653" s="47" t="str">
        <f>IF(AND($BA$7&gt;0,OutputOsiris!$A653&lt;&gt;"9999999"),VLOOKUP(OutputOsiris!A653,$AX$9:$BA$1008,4,FALSE),"")</f>
        <v/>
      </c>
      <c r="Q653" s="47" t="str">
        <f t="shared" si="397"/>
        <v/>
      </c>
      <c r="R653" s="47" t="str">
        <f>IF(AND($BF$7&gt;0,OutputOsiris!$A653&lt;&gt;"9999999"),VLOOKUP(OutputOsiris!A653,$BC$9:$BF$1008,4,FALSE),"")</f>
        <v/>
      </c>
      <c r="S653" s="47" t="str">
        <f t="shared" si="398"/>
        <v/>
      </c>
      <c r="T653" s="47" t="str">
        <f>IF(AND($BK$7&gt;0,OutputOsiris!$A653&lt;&gt;"9999999"),VLOOKUP(OutputOsiris!A653,$BH$9:$BK$1008,4,FALSE),"")</f>
        <v/>
      </c>
      <c r="U653" s="47" t="str">
        <f t="shared" si="399"/>
        <v/>
      </c>
      <c r="V653" s="47" t="str">
        <f>IF(AND($BP$7&gt;0,OutputOsiris!$A653&lt;&gt;"9999999"),VLOOKUP(OutputOsiris!A653,$BM$9:$BP$1008,4,FALSE),"")</f>
        <v/>
      </c>
      <c r="W653" s="47" t="str">
        <f t="shared" si="400"/>
        <v/>
      </c>
      <c r="X653" s="47" t="str">
        <f>IF(AND($BU$7&gt;0,OutputOsiris!$A653&lt;&gt;"9999999"),VLOOKUP(OutputOsiris!A653,$BR$9:$BU$1008,4,FALSE),"")</f>
        <v/>
      </c>
      <c r="Y653" s="47" t="str">
        <f t="shared" si="401"/>
        <v/>
      </c>
      <c r="Z653" s="47" t="str">
        <f>IF(AND($BZ$7&gt;0,OutputOsiris!$A653&lt;&gt;"9999999"),VLOOKUP(OutputOsiris!A653,$BW$9:$BZ$1008,4,FALSE),"")</f>
        <v/>
      </c>
      <c r="AA653" s="47" t="str">
        <f t="shared" si="402"/>
        <v/>
      </c>
      <c r="AB653" s="47">
        <f t="shared" si="403"/>
        <v>0</v>
      </c>
      <c r="AC653" s="47">
        <f t="shared" si="404"/>
        <v>0</v>
      </c>
      <c r="AD653" s="47" t="str">
        <f t="shared" si="405"/>
        <v/>
      </c>
      <c r="AE653" s="48" t="str">
        <f>IF(ISBLANK(AF653),"",VLOOKUP(AD653,OutputOsiris!$A$9:$A$1008,1,FALSE))</f>
        <v/>
      </c>
      <c r="AF653" s="111"/>
      <c r="AG653" s="78"/>
      <c r="AH653" s="148" t="str">
        <f t="shared" si="379"/>
        <v/>
      </c>
      <c r="AI653" s="47" t="str">
        <f t="shared" si="406"/>
        <v/>
      </c>
      <c r="AJ653" s="48" t="str">
        <f>IF(ISBLANK(AK653),"",VLOOKUP(AI653,OutputOsiris!$A$9:$A$1008,1,FALSE))</f>
        <v/>
      </c>
      <c r="AK653" s="112"/>
      <c r="AL653" s="78"/>
      <c r="AM653" s="148" t="str">
        <f t="shared" si="380"/>
        <v/>
      </c>
      <c r="AN653" s="47" t="str">
        <f t="shared" si="407"/>
        <v/>
      </c>
      <c r="AO653" s="48" t="str">
        <f>IF(ISBLANK(AP653),"",VLOOKUP(AN653,OutputOsiris!$A$9:$A$1008,1,FALSE))</f>
        <v/>
      </c>
      <c r="AP653" s="111"/>
      <c r="AQ653" s="78"/>
      <c r="AR653" s="148" t="str">
        <f t="shared" si="381"/>
        <v/>
      </c>
      <c r="AS653" s="47" t="str">
        <f t="shared" si="408"/>
        <v/>
      </c>
      <c r="AT653" s="48" t="str">
        <f>IF(ISBLANK(AU653),"",VLOOKUP(AS653,OutputOsiris!$A$9:$A$1008,1,FALSE))</f>
        <v/>
      </c>
      <c r="AU653" s="111"/>
      <c r="AV653" s="78"/>
      <c r="AW653" s="148" t="str">
        <f t="shared" si="382"/>
        <v/>
      </c>
      <c r="AX653" s="47" t="str">
        <f t="shared" si="409"/>
        <v/>
      </c>
      <c r="AY653" s="48" t="str">
        <f>IF(ISBLANK(AZ653),"",VLOOKUP(AX653,OutputOsiris!$A$9:$A$1008,1,FALSE))</f>
        <v/>
      </c>
      <c r="AZ653" s="111"/>
      <c r="BA653" s="78"/>
      <c r="BB653" s="148" t="str">
        <f t="shared" si="383"/>
        <v/>
      </c>
      <c r="BC653" s="47" t="str">
        <f t="shared" si="410"/>
        <v/>
      </c>
      <c r="BD653" s="48" t="str">
        <f>IF(ISBLANK(BE653),"",VLOOKUP(BC653,OutputOsiris!$A$9:$A$1008,1,FALSE))</f>
        <v/>
      </c>
      <c r="BE653" s="111"/>
      <c r="BF653" s="78"/>
      <c r="BG653" s="148" t="str">
        <f t="shared" si="384"/>
        <v/>
      </c>
      <c r="BH653" s="47" t="str">
        <f t="shared" si="411"/>
        <v/>
      </c>
      <c r="BI653" s="48" t="str">
        <f>IF(ISBLANK(BJ653),"",VLOOKUP(BH653,OutputOsiris!$A$9:$A$1008,1,FALSE))</f>
        <v/>
      </c>
      <c r="BJ653" s="111"/>
      <c r="BK653" s="78"/>
      <c r="BL653" s="148" t="str">
        <f t="shared" si="385"/>
        <v/>
      </c>
      <c r="BM653" s="47" t="str">
        <f t="shared" si="412"/>
        <v/>
      </c>
      <c r="BN653" s="48" t="str">
        <f>IF(ISBLANK(BO653),"",VLOOKUP(BM653,OutputOsiris!$A$9:$A$1008,1,FALSE))</f>
        <v/>
      </c>
      <c r="BO653" s="111"/>
      <c r="BP653" s="78"/>
      <c r="BQ653" s="148" t="str">
        <f t="shared" si="386"/>
        <v/>
      </c>
      <c r="BR653" s="47" t="str">
        <f t="shared" si="413"/>
        <v/>
      </c>
      <c r="BS653" s="48" t="str">
        <f>IF(ISBLANK(BT653),"",VLOOKUP(BR653,OutputOsiris!$A$9:$A$1008,1,FALSE))</f>
        <v/>
      </c>
      <c r="BT653" s="111"/>
      <c r="BU653" s="78"/>
      <c r="BV653" s="148" t="str">
        <f t="shared" si="387"/>
        <v/>
      </c>
      <c r="BW653" s="47" t="str">
        <f t="shared" si="414"/>
        <v/>
      </c>
      <c r="BX653" s="48" t="str">
        <f>IF(ISBLANK(BY653),"",VLOOKUP(BW653,OutputOsiris!$A$9:$A$1008,1,FALSE))</f>
        <v/>
      </c>
      <c r="BY653" s="111"/>
      <c r="BZ653" s="78"/>
      <c r="CA653" s="148" t="str">
        <f t="shared" si="388"/>
        <v/>
      </c>
    </row>
    <row r="654" spans="1:79" x14ac:dyDescent="0.2">
      <c r="A654" s="47" t="str">
        <f>IF($H$1="Score",IF(OutputOsiris!A654&lt;&gt;"9999999",OutputOsiris!A654,""),"")</f>
        <v/>
      </c>
      <c r="B654" s="76" t="str">
        <f t="shared" si="389"/>
        <v/>
      </c>
      <c r="C654" s="143" t="str">
        <f t="shared" si="390"/>
        <v/>
      </c>
      <c r="D654" s="47" t="str">
        <f>IF($H$1="Cijfer",IF(OutputOsiris!A654&lt;&gt;"9999999",OutputOsiris!A654,""),"")</f>
        <v/>
      </c>
      <c r="E654" s="76" t="str">
        <f t="shared" si="391"/>
        <v/>
      </c>
      <c r="F654" s="143" t="str">
        <f t="shared" si="392"/>
        <v/>
      </c>
      <c r="G654" s="47" t="str">
        <f>IF(ISBLANK(OutputOsiris!B654),"",OutputOsiris!B654)</f>
        <v/>
      </c>
      <c r="H654" s="47">
        <f>IF(AND($AG$7&gt;0,OutputOsiris!$A654&lt;&gt;"9999999"),VLOOKUP(OutputOsiris!A654,$AD$9:$AG$1008,4,FALSE),"")</f>
        <v>0</v>
      </c>
      <c r="I654" s="47">
        <f t="shared" si="393"/>
        <v>0</v>
      </c>
      <c r="J654" s="47">
        <f>IF(AND($AL$7&gt;0,OutputOsiris!$A654&lt;&gt;"9999999"),VLOOKUP(OutputOsiris!A654,$AI$9:$AL$1008,4,FALSE),"")</f>
        <v>0</v>
      </c>
      <c r="K654" s="47">
        <f t="shared" si="394"/>
        <v>0</v>
      </c>
      <c r="L654" s="47" t="str">
        <f>IF(AND($AQ$7&gt;0,OutputOsiris!$A654&lt;&gt;"9999999"),VLOOKUP(OutputOsiris!A654,$AN$9:$AQ$1008,4,FALSE),"")</f>
        <v/>
      </c>
      <c r="M654" s="47" t="str">
        <f t="shared" si="395"/>
        <v/>
      </c>
      <c r="N654" s="47" t="str">
        <f>IF(AND($AV$7&gt;0,OutputOsiris!$A654&lt;&gt;"9999999"),VLOOKUP(OutputOsiris!A654,$AS$9:$AV$1008,4,FALSE),"")</f>
        <v/>
      </c>
      <c r="O654" s="47" t="str">
        <f t="shared" si="396"/>
        <v/>
      </c>
      <c r="P654" s="47" t="str">
        <f>IF(AND($BA$7&gt;0,OutputOsiris!$A654&lt;&gt;"9999999"),VLOOKUP(OutputOsiris!A654,$AX$9:$BA$1008,4,FALSE),"")</f>
        <v/>
      </c>
      <c r="Q654" s="47" t="str">
        <f t="shared" si="397"/>
        <v/>
      </c>
      <c r="R654" s="47" t="str">
        <f>IF(AND($BF$7&gt;0,OutputOsiris!$A654&lt;&gt;"9999999"),VLOOKUP(OutputOsiris!A654,$BC$9:$BF$1008,4,FALSE),"")</f>
        <v/>
      </c>
      <c r="S654" s="47" t="str">
        <f t="shared" si="398"/>
        <v/>
      </c>
      <c r="T654" s="47" t="str">
        <f>IF(AND($BK$7&gt;0,OutputOsiris!$A654&lt;&gt;"9999999"),VLOOKUP(OutputOsiris!A654,$BH$9:$BK$1008,4,FALSE),"")</f>
        <v/>
      </c>
      <c r="U654" s="47" t="str">
        <f t="shared" si="399"/>
        <v/>
      </c>
      <c r="V654" s="47" t="str">
        <f>IF(AND($BP$7&gt;0,OutputOsiris!$A654&lt;&gt;"9999999"),VLOOKUP(OutputOsiris!A654,$BM$9:$BP$1008,4,FALSE),"")</f>
        <v/>
      </c>
      <c r="W654" s="47" t="str">
        <f t="shared" si="400"/>
        <v/>
      </c>
      <c r="X654" s="47" t="str">
        <f>IF(AND($BU$7&gt;0,OutputOsiris!$A654&lt;&gt;"9999999"),VLOOKUP(OutputOsiris!A654,$BR$9:$BU$1008,4,FALSE),"")</f>
        <v/>
      </c>
      <c r="Y654" s="47" t="str">
        <f t="shared" si="401"/>
        <v/>
      </c>
      <c r="Z654" s="47" t="str">
        <f>IF(AND($BZ$7&gt;0,OutputOsiris!$A654&lt;&gt;"9999999"),VLOOKUP(OutputOsiris!A654,$BW$9:$BZ$1008,4,FALSE),"")</f>
        <v/>
      </c>
      <c r="AA654" s="47" t="str">
        <f t="shared" si="402"/>
        <v/>
      </c>
      <c r="AB654" s="47">
        <f t="shared" si="403"/>
        <v>0</v>
      </c>
      <c r="AC654" s="47">
        <f t="shared" si="404"/>
        <v>0</v>
      </c>
      <c r="AD654" s="47" t="str">
        <f t="shared" si="405"/>
        <v/>
      </c>
      <c r="AE654" s="48" t="str">
        <f>IF(ISBLANK(AF654),"",VLOOKUP(AD654,OutputOsiris!$A$9:$A$1008,1,FALSE))</f>
        <v/>
      </c>
      <c r="AF654" s="111"/>
      <c r="AG654" s="78"/>
      <c r="AH654" s="148" t="str">
        <f t="shared" si="379"/>
        <v/>
      </c>
      <c r="AI654" s="47" t="str">
        <f t="shared" si="406"/>
        <v/>
      </c>
      <c r="AJ654" s="48" t="str">
        <f>IF(ISBLANK(AK654),"",VLOOKUP(AI654,OutputOsiris!$A$9:$A$1008,1,FALSE))</f>
        <v/>
      </c>
      <c r="AK654" s="112"/>
      <c r="AL654" s="78"/>
      <c r="AM654" s="148" t="str">
        <f t="shared" si="380"/>
        <v/>
      </c>
      <c r="AN654" s="47" t="str">
        <f t="shared" si="407"/>
        <v/>
      </c>
      <c r="AO654" s="48" t="str">
        <f>IF(ISBLANK(AP654),"",VLOOKUP(AN654,OutputOsiris!$A$9:$A$1008,1,FALSE))</f>
        <v/>
      </c>
      <c r="AP654" s="111"/>
      <c r="AQ654" s="78"/>
      <c r="AR654" s="148" t="str">
        <f t="shared" si="381"/>
        <v/>
      </c>
      <c r="AS654" s="47" t="str">
        <f t="shared" si="408"/>
        <v/>
      </c>
      <c r="AT654" s="48" t="str">
        <f>IF(ISBLANK(AU654),"",VLOOKUP(AS654,OutputOsiris!$A$9:$A$1008,1,FALSE))</f>
        <v/>
      </c>
      <c r="AU654" s="111"/>
      <c r="AV654" s="78"/>
      <c r="AW654" s="148" t="str">
        <f t="shared" si="382"/>
        <v/>
      </c>
      <c r="AX654" s="47" t="str">
        <f t="shared" si="409"/>
        <v/>
      </c>
      <c r="AY654" s="48" t="str">
        <f>IF(ISBLANK(AZ654),"",VLOOKUP(AX654,OutputOsiris!$A$9:$A$1008,1,FALSE))</f>
        <v/>
      </c>
      <c r="AZ654" s="111"/>
      <c r="BA654" s="78"/>
      <c r="BB654" s="148" t="str">
        <f t="shared" si="383"/>
        <v/>
      </c>
      <c r="BC654" s="47" t="str">
        <f t="shared" si="410"/>
        <v/>
      </c>
      <c r="BD654" s="48" t="str">
        <f>IF(ISBLANK(BE654),"",VLOOKUP(BC654,OutputOsiris!$A$9:$A$1008,1,FALSE))</f>
        <v/>
      </c>
      <c r="BE654" s="111"/>
      <c r="BF654" s="78"/>
      <c r="BG654" s="148" t="str">
        <f t="shared" si="384"/>
        <v/>
      </c>
      <c r="BH654" s="47" t="str">
        <f t="shared" si="411"/>
        <v/>
      </c>
      <c r="BI654" s="48" t="str">
        <f>IF(ISBLANK(BJ654),"",VLOOKUP(BH654,OutputOsiris!$A$9:$A$1008,1,FALSE))</f>
        <v/>
      </c>
      <c r="BJ654" s="111"/>
      <c r="BK654" s="78"/>
      <c r="BL654" s="148" t="str">
        <f t="shared" si="385"/>
        <v/>
      </c>
      <c r="BM654" s="47" t="str">
        <f t="shared" si="412"/>
        <v/>
      </c>
      <c r="BN654" s="48" t="str">
        <f>IF(ISBLANK(BO654),"",VLOOKUP(BM654,OutputOsiris!$A$9:$A$1008,1,FALSE))</f>
        <v/>
      </c>
      <c r="BO654" s="111"/>
      <c r="BP654" s="78"/>
      <c r="BQ654" s="148" t="str">
        <f t="shared" si="386"/>
        <v/>
      </c>
      <c r="BR654" s="47" t="str">
        <f t="shared" si="413"/>
        <v/>
      </c>
      <c r="BS654" s="48" t="str">
        <f>IF(ISBLANK(BT654),"",VLOOKUP(BR654,OutputOsiris!$A$9:$A$1008,1,FALSE))</f>
        <v/>
      </c>
      <c r="BT654" s="111"/>
      <c r="BU654" s="78"/>
      <c r="BV654" s="148" t="str">
        <f t="shared" si="387"/>
        <v/>
      </c>
      <c r="BW654" s="47" t="str">
        <f t="shared" si="414"/>
        <v/>
      </c>
      <c r="BX654" s="48" t="str">
        <f>IF(ISBLANK(BY654),"",VLOOKUP(BW654,OutputOsiris!$A$9:$A$1008,1,FALSE))</f>
        <v/>
      </c>
      <c r="BY654" s="111"/>
      <c r="BZ654" s="78"/>
      <c r="CA654" s="148" t="str">
        <f t="shared" si="388"/>
        <v/>
      </c>
    </row>
    <row r="655" spans="1:79" x14ac:dyDescent="0.2">
      <c r="A655" s="47" t="str">
        <f>IF($H$1="Score",IF(OutputOsiris!A655&lt;&gt;"9999999",OutputOsiris!A655,""),"")</f>
        <v/>
      </c>
      <c r="B655" s="76" t="str">
        <f t="shared" si="389"/>
        <v/>
      </c>
      <c r="C655" s="143" t="str">
        <f t="shared" si="390"/>
        <v/>
      </c>
      <c r="D655" s="47" t="str">
        <f>IF($H$1="Cijfer",IF(OutputOsiris!A655&lt;&gt;"9999999",OutputOsiris!A655,""),"")</f>
        <v/>
      </c>
      <c r="E655" s="76" t="str">
        <f t="shared" si="391"/>
        <v/>
      </c>
      <c r="F655" s="143" t="str">
        <f t="shared" si="392"/>
        <v/>
      </c>
      <c r="G655" s="47" t="str">
        <f>IF(ISBLANK(OutputOsiris!B655),"",OutputOsiris!B655)</f>
        <v/>
      </c>
      <c r="H655" s="47">
        <f>IF(AND($AG$7&gt;0,OutputOsiris!$A655&lt;&gt;"9999999"),VLOOKUP(OutputOsiris!A655,$AD$9:$AG$1008,4,FALSE),"")</f>
        <v>0</v>
      </c>
      <c r="I655" s="47">
        <f t="shared" si="393"/>
        <v>0</v>
      </c>
      <c r="J655" s="47">
        <f>IF(AND($AL$7&gt;0,OutputOsiris!$A655&lt;&gt;"9999999"),VLOOKUP(OutputOsiris!A655,$AI$9:$AL$1008,4,FALSE),"")</f>
        <v>0</v>
      </c>
      <c r="K655" s="47">
        <f t="shared" si="394"/>
        <v>0</v>
      </c>
      <c r="L655" s="47" t="str">
        <f>IF(AND($AQ$7&gt;0,OutputOsiris!$A655&lt;&gt;"9999999"),VLOOKUP(OutputOsiris!A655,$AN$9:$AQ$1008,4,FALSE),"")</f>
        <v/>
      </c>
      <c r="M655" s="47" t="str">
        <f t="shared" si="395"/>
        <v/>
      </c>
      <c r="N655" s="47" t="str">
        <f>IF(AND($AV$7&gt;0,OutputOsiris!$A655&lt;&gt;"9999999"),VLOOKUP(OutputOsiris!A655,$AS$9:$AV$1008,4,FALSE),"")</f>
        <v/>
      </c>
      <c r="O655" s="47" t="str">
        <f t="shared" si="396"/>
        <v/>
      </c>
      <c r="P655" s="47" t="str">
        <f>IF(AND($BA$7&gt;0,OutputOsiris!$A655&lt;&gt;"9999999"),VLOOKUP(OutputOsiris!A655,$AX$9:$BA$1008,4,FALSE),"")</f>
        <v/>
      </c>
      <c r="Q655" s="47" t="str">
        <f t="shared" si="397"/>
        <v/>
      </c>
      <c r="R655" s="47" t="str">
        <f>IF(AND($BF$7&gt;0,OutputOsiris!$A655&lt;&gt;"9999999"),VLOOKUP(OutputOsiris!A655,$BC$9:$BF$1008,4,FALSE),"")</f>
        <v/>
      </c>
      <c r="S655" s="47" t="str">
        <f t="shared" si="398"/>
        <v/>
      </c>
      <c r="T655" s="47" t="str">
        <f>IF(AND($BK$7&gt;0,OutputOsiris!$A655&lt;&gt;"9999999"),VLOOKUP(OutputOsiris!A655,$BH$9:$BK$1008,4,FALSE),"")</f>
        <v/>
      </c>
      <c r="U655" s="47" t="str">
        <f t="shared" si="399"/>
        <v/>
      </c>
      <c r="V655" s="47" t="str">
        <f>IF(AND($BP$7&gt;0,OutputOsiris!$A655&lt;&gt;"9999999"),VLOOKUP(OutputOsiris!A655,$BM$9:$BP$1008,4,FALSE),"")</f>
        <v/>
      </c>
      <c r="W655" s="47" t="str">
        <f t="shared" si="400"/>
        <v/>
      </c>
      <c r="X655" s="47" t="str">
        <f>IF(AND($BU$7&gt;0,OutputOsiris!$A655&lt;&gt;"9999999"),VLOOKUP(OutputOsiris!A655,$BR$9:$BU$1008,4,FALSE),"")</f>
        <v/>
      </c>
      <c r="Y655" s="47" t="str">
        <f t="shared" si="401"/>
        <v/>
      </c>
      <c r="Z655" s="47" t="str">
        <f>IF(AND($BZ$7&gt;0,OutputOsiris!$A655&lt;&gt;"9999999"),VLOOKUP(OutputOsiris!A655,$BW$9:$BZ$1008,4,FALSE),"")</f>
        <v/>
      </c>
      <c r="AA655" s="47" t="str">
        <f t="shared" si="402"/>
        <v/>
      </c>
      <c r="AB655" s="47">
        <f t="shared" si="403"/>
        <v>0</v>
      </c>
      <c r="AC655" s="47">
        <f t="shared" si="404"/>
        <v>0</v>
      </c>
      <c r="AD655" s="47" t="str">
        <f t="shared" si="405"/>
        <v/>
      </c>
      <c r="AE655" s="48" t="str">
        <f>IF(ISBLANK(AF655),"",VLOOKUP(AD655,OutputOsiris!$A$9:$A$1008,1,FALSE))</f>
        <v/>
      </c>
      <c r="AF655" s="111"/>
      <c r="AG655" s="78"/>
      <c r="AH655" s="148" t="str">
        <f t="shared" si="379"/>
        <v/>
      </c>
      <c r="AI655" s="47" t="str">
        <f t="shared" si="406"/>
        <v/>
      </c>
      <c r="AJ655" s="48" t="str">
        <f>IF(ISBLANK(AK655),"",VLOOKUP(AI655,OutputOsiris!$A$9:$A$1008,1,FALSE))</f>
        <v/>
      </c>
      <c r="AK655" s="112"/>
      <c r="AL655" s="78"/>
      <c r="AM655" s="148" t="str">
        <f t="shared" si="380"/>
        <v/>
      </c>
      <c r="AN655" s="47" t="str">
        <f t="shared" si="407"/>
        <v/>
      </c>
      <c r="AO655" s="48" t="str">
        <f>IF(ISBLANK(AP655),"",VLOOKUP(AN655,OutputOsiris!$A$9:$A$1008,1,FALSE))</f>
        <v/>
      </c>
      <c r="AP655" s="111"/>
      <c r="AQ655" s="78"/>
      <c r="AR655" s="148" t="str">
        <f t="shared" si="381"/>
        <v/>
      </c>
      <c r="AS655" s="47" t="str">
        <f t="shared" si="408"/>
        <v/>
      </c>
      <c r="AT655" s="48" t="str">
        <f>IF(ISBLANK(AU655),"",VLOOKUP(AS655,OutputOsiris!$A$9:$A$1008,1,FALSE))</f>
        <v/>
      </c>
      <c r="AU655" s="111"/>
      <c r="AV655" s="78"/>
      <c r="AW655" s="148" t="str">
        <f t="shared" si="382"/>
        <v/>
      </c>
      <c r="AX655" s="47" t="str">
        <f t="shared" si="409"/>
        <v/>
      </c>
      <c r="AY655" s="48" t="str">
        <f>IF(ISBLANK(AZ655),"",VLOOKUP(AX655,OutputOsiris!$A$9:$A$1008,1,FALSE))</f>
        <v/>
      </c>
      <c r="AZ655" s="111"/>
      <c r="BA655" s="78"/>
      <c r="BB655" s="148" t="str">
        <f t="shared" si="383"/>
        <v/>
      </c>
      <c r="BC655" s="47" t="str">
        <f t="shared" si="410"/>
        <v/>
      </c>
      <c r="BD655" s="48" t="str">
        <f>IF(ISBLANK(BE655),"",VLOOKUP(BC655,OutputOsiris!$A$9:$A$1008,1,FALSE))</f>
        <v/>
      </c>
      <c r="BE655" s="111"/>
      <c r="BF655" s="78"/>
      <c r="BG655" s="148" t="str">
        <f t="shared" si="384"/>
        <v/>
      </c>
      <c r="BH655" s="47" t="str">
        <f t="shared" si="411"/>
        <v/>
      </c>
      <c r="BI655" s="48" t="str">
        <f>IF(ISBLANK(BJ655),"",VLOOKUP(BH655,OutputOsiris!$A$9:$A$1008,1,FALSE))</f>
        <v/>
      </c>
      <c r="BJ655" s="111"/>
      <c r="BK655" s="78"/>
      <c r="BL655" s="148" t="str">
        <f t="shared" si="385"/>
        <v/>
      </c>
      <c r="BM655" s="47" t="str">
        <f t="shared" si="412"/>
        <v/>
      </c>
      <c r="BN655" s="48" t="str">
        <f>IF(ISBLANK(BO655),"",VLOOKUP(BM655,OutputOsiris!$A$9:$A$1008,1,FALSE))</f>
        <v/>
      </c>
      <c r="BO655" s="111"/>
      <c r="BP655" s="78"/>
      <c r="BQ655" s="148" t="str">
        <f t="shared" si="386"/>
        <v/>
      </c>
      <c r="BR655" s="47" t="str">
        <f t="shared" si="413"/>
        <v/>
      </c>
      <c r="BS655" s="48" t="str">
        <f>IF(ISBLANK(BT655),"",VLOOKUP(BR655,OutputOsiris!$A$9:$A$1008,1,FALSE))</f>
        <v/>
      </c>
      <c r="BT655" s="111"/>
      <c r="BU655" s="78"/>
      <c r="BV655" s="148" t="str">
        <f t="shared" si="387"/>
        <v/>
      </c>
      <c r="BW655" s="47" t="str">
        <f t="shared" si="414"/>
        <v/>
      </c>
      <c r="BX655" s="48" t="str">
        <f>IF(ISBLANK(BY655),"",VLOOKUP(BW655,OutputOsiris!$A$9:$A$1008,1,FALSE))</f>
        <v/>
      </c>
      <c r="BY655" s="111"/>
      <c r="BZ655" s="78"/>
      <c r="CA655" s="148" t="str">
        <f t="shared" si="388"/>
        <v/>
      </c>
    </row>
    <row r="656" spans="1:79" x14ac:dyDescent="0.2">
      <c r="A656" s="47" t="str">
        <f>IF($H$1="Score",IF(OutputOsiris!A656&lt;&gt;"9999999",OutputOsiris!A656,""),"")</f>
        <v/>
      </c>
      <c r="B656" s="76" t="str">
        <f t="shared" si="389"/>
        <v/>
      </c>
      <c r="C656" s="143" t="str">
        <f t="shared" si="390"/>
        <v/>
      </c>
      <c r="D656" s="47" t="str">
        <f>IF($H$1="Cijfer",IF(OutputOsiris!A656&lt;&gt;"9999999",OutputOsiris!A656,""),"")</f>
        <v/>
      </c>
      <c r="E656" s="76" t="str">
        <f t="shared" si="391"/>
        <v/>
      </c>
      <c r="F656" s="143" t="str">
        <f t="shared" si="392"/>
        <v/>
      </c>
      <c r="G656" s="47" t="str">
        <f>IF(ISBLANK(OutputOsiris!B656),"",OutputOsiris!B656)</f>
        <v/>
      </c>
      <c r="H656" s="47">
        <f>IF(AND($AG$7&gt;0,OutputOsiris!$A656&lt;&gt;"9999999"),VLOOKUP(OutputOsiris!A656,$AD$9:$AG$1008,4,FALSE),"")</f>
        <v>0</v>
      </c>
      <c r="I656" s="47">
        <f t="shared" si="393"/>
        <v>0</v>
      </c>
      <c r="J656" s="47">
        <f>IF(AND($AL$7&gt;0,OutputOsiris!$A656&lt;&gt;"9999999"),VLOOKUP(OutputOsiris!A656,$AI$9:$AL$1008,4,FALSE),"")</f>
        <v>0</v>
      </c>
      <c r="K656" s="47">
        <f t="shared" si="394"/>
        <v>0</v>
      </c>
      <c r="L656" s="47" t="str">
        <f>IF(AND($AQ$7&gt;0,OutputOsiris!$A656&lt;&gt;"9999999"),VLOOKUP(OutputOsiris!A656,$AN$9:$AQ$1008,4,FALSE),"")</f>
        <v/>
      </c>
      <c r="M656" s="47" t="str">
        <f t="shared" si="395"/>
        <v/>
      </c>
      <c r="N656" s="47" t="str">
        <f>IF(AND($AV$7&gt;0,OutputOsiris!$A656&lt;&gt;"9999999"),VLOOKUP(OutputOsiris!A656,$AS$9:$AV$1008,4,FALSE),"")</f>
        <v/>
      </c>
      <c r="O656" s="47" t="str">
        <f t="shared" si="396"/>
        <v/>
      </c>
      <c r="P656" s="47" t="str">
        <f>IF(AND($BA$7&gt;0,OutputOsiris!$A656&lt;&gt;"9999999"),VLOOKUP(OutputOsiris!A656,$AX$9:$BA$1008,4,FALSE),"")</f>
        <v/>
      </c>
      <c r="Q656" s="47" t="str">
        <f t="shared" si="397"/>
        <v/>
      </c>
      <c r="R656" s="47" t="str">
        <f>IF(AND($BF$7&gt;0,OutputOsiris!$A656&lt;&gt;"9999999"),VLOOKUP(OutputOsiris!A656,$BC$9:$BF$1008,4,FALSE),"")</f>
        <v/>
      </c>
      <c r="S656" s="47" t="str">
        <f t="shared" si="398"/>
        <v/>
      </c>
      <c r="T656" s="47" t="str">
        <f>IF(AND($BK$7&gt;0,OutputOsiris!$A656&lt;&gt;"9999999"),VLOOKUP(OutputOsiris!A656,$BH$9:$BK$1008,4,FALSE),"")</f>
        <v/>
      </c>
      <c r="U656" s="47" t="str">
        <f t="shared" si="399"/>
        <v/>
      </c>
      <c r="V656" s="47" t="str">
        <f>IF(AND($BP$7&gt;0,OutputOsiris!$A656&lt;&gt;"9999999"),VLOOKUP(OutputOsiris!A656,$BM$9:$BP$1008,4,FALSE),"")</f>
        <v/>
      </c>
      <c r="W656" s="47" t="str">
        <f t="shared" si="400"/>
        <v/>
      </c>
      <c r="X656" s="47" t="str">
        <f>IF(AND($BU$7&gt;0,OutputOsiris!$A656&lt;&gt;"9999999"),VLOOKUP(OutputOsiris!A656,$BR$9:$BU$1008,4,FALSE),"")</f>
        <v/>
      </c>
      <c r="Y656" s="47" t="str">
        <f t="shared" si="401"/>
        <v/>
      </c>
      <c r="Z656" s="47" t="str">
        <f>IF(AND($BZ$7&gt;0,OutputOsiris!$A656&lt;&gt;"9999999"),VLOOKUP(OutputOsiris!A656,$BW$9:$BZ$1008,4,FALSE),"")</f>
        <v/>
      </c>
      <c r="AA656" s="47" t="str">
        <f t="shared" si="402"/>
        <v/>
      </c>
      <c r="AB656" s="47">
        <f t="shared" si="403"/>
        <v>0</v>
      </c>
      <c r="AC656" s="47">
        <f t="shared" si="404"/>
        <v>0</v>
      </c>
      <c r="AD656" s="47" t="str">
        <f t="shared" si="405"/>
        <v/>
      </c>
      <c r="AE656" s="48" t="str">
        <f>IF(ISBLANK(AF656),"",VLOOKUP(AD656,OutputOsiris!$A$9:$A$1008,1,FALSE))</f>
        <v/>
      </c>
      <c r="AF656" s="111"/>
      <c r="AG656" s="78"/>
      <c r="AH656" s="148" t="str">
        <f t="shared" si="379"/>
        <v/>
      </c>
      <c r="AI656" s="47" t="str">
        <f t="shared" si="406"/>
        <v/>
      </c>
      <c r="AJ656" s="48" t="str">
        <f>IF(ISBLANK(AK656),"",VLOOKUP(AI656,OutputOsiris!$A$9:$A$1008,1,FALSE))</f>
        <v/>
      </c>
      <c r="AK656" s="112"/>
      <c r="AL656" s="78"/>
      <c r="AM656" s="148" t="str">
        <f t="shared" si="380"/>
        <v/>
      </c>
      <c r="AN656" s="47" t="str">
        <f t="shared" si="407"/>
        <v/>
      </c>
      <c r="AO656" s="48" t="str">
        <f>IF(ISBLANK(AP656),"",VLOOKUP(AN656,OutputOsiris!$A$9:$A$1008,1,FALSE))</f>
        <v/>
      </c>
      <c r="AP656" s="111"/>
      <c r="AQ656" s="78"/>
      <c r="AR656" s="148" t="str">
        <f t="shared" si="381"/>
        <v/>
      </c>
      <c r="AS656" s="47" t="str">
        <f t="shared" si="408"/>
        <v/>
      </c>
      <c r="AT656" s="48" t="str">
        <f>IF(ISBLANK(AU656),"",VLOOKUP(AS656,OutputOsiris!$A$9:$A$1008,1,FALSE))</f>
        <v/>
      </c>
      <c r="AU656" s="111"/>
      <c r="AV656" s="78"/>
      <c r="AW656" s="148" t="str">
        <f t="shared" si="382"/>
        <v/>
      </c>
      <c r="AX656" s="47" t="str">
        <f t="shared" si="409"/>
        <v/>
      </c>
      <c r="AY656" s="48" t="str">
        <f>IF(ISBLANK(AZ656),"",VLOOKUP(AX656,OutputOsiris!$A$9:$A$1008,1,FALSE))</f>
        <v/>
      </c>
      <c r="AZ656" s="111"/>
      <c r="BA656" s="78"/>
      <c r="BB656" s="148" t="str">
        <f t="shared" si="383"/>
        <v/>
      </c>
      <c r="BC656" s="47" t="str">
        <f t="shared" si="410"/>
        <v/>
      </c>
      <c r="BD656" s="48" t="str">
        <f>IF(ISBLANK(BE656),"",VLOOKUP(BC656,OutputOsiris!$A$9:$A$1008,1,FALSE))</f>
        <v/>
      </c>
      <c r="BE656" s="111"/>
      <c r="BF656" s="78"/>
      <c r="BG656" s="148" t="str">
        <f t="shared" si="384"/>
        <v/>
      </c>
      <c r="BH656" s="47" t="str">
        <f t="shared" si="411"/>
        <v/>
      </c>
      <c r="BI656" s="48" t="str">
        <f>IF(ISBLANK(BJ656),"",VLOOKUP(BH656,OutputOsiris!$A$9:$A$1008,1,FALSE))</f>
        <v/>
      </c>
      <c r="BJ656" s="111"/>
      <c r="BK656" s="78"/>
      <c r="BL656" s="148" t="str">
        <f t="shared" si="385"/>
        <v/>
      </c>
      <c r="BM656" s="47" t="str">
        <f t="shared" si="412"/>
        <v/>
      </c>
      <c r="BN656" s="48" t="str">
        <f>IF(ISBLANK(BO656),"",VLOOKUP(BM656,OutputOsiris!$A$9:$A$1008,1,FALSE))</f>
        <v/>
      </c>
      <c r="BO656" s="111"/>
      <c r="BP656" s="78"/>
      <c r="BQ656" s="148" t="str">
        <f t="shared" si="386"/>
        <v/>
      </c>
      <c r="BR656" s="47" t="str">
        <f t="shared" si="413"/>
        <v/>
      </c>
      <c r="BS656" s="48" t="str">
        <f>IF(ISBLANK(BT656),"",VLOOKUP(BR656,OutputOsiris!$A$9:$A$1008,1,FALSE))</f>
        <v/>
      </c>
      <c r="BT656" s="111"/>
      <c r="BU656" s="78"/>
      <c r="BV656" s="148" t="str">
        <f t="shared" si="387"/>
        <v/>
      </c>
      <c r="BW656" s="47" t="str">
        <f t="shared" si="414"/>
        <v/>
      </c>
      <c r="BX656" s="48" t="str">
        <f>IF(ISBLANK(BY656),"",VLOOKUP(BW656,OutputOsiris!$A$9:$A$1008,1,FALSE))</f>
        <v/>
      </c>
      <c r="BY656" s="111"/>
      <c r="BZ656" s="78"/>
      <c r="CA656" s="148" t="str">
        <f t="shared" si="388"/>
        <v/>
      </c>
    </row>
    <row r="657" spans="1:79" x14ac:dyDescent="0.2">
      <c r="A657" s="47" t="str">
        <f>IF($H$1="Score",IF(OutputOsiris!A657&lt;&gt;"9999999",OutputOsiris!A657,""),"")</f>
        <v/>
      </c>
      <c r="B657" s="76" t="str">
        <f t="shared" si="389"/>
        <v/>
      </c>
      <c r="C657" s="143" t="str">
        <f t="shared" si="390"/>
        <v/>
      </c>
      <c r="D657" s="47" t="str">
        <f>IF($H$1="Cijfer",IF(OutputOsiris!A657&lt;&gt;"9999999",OutputOsiris!A657,""),"")</f>
        <v/>
      </c>
      <c r="E657" s="76" t="str">
        <f t="shared" si="391"/>
        <v/>
      </c>
      <c r="F657" s="143" t="str">
        <f t="shared" si="392"/>
        <v/>
      </c>
      <c r="G657" s="47" t="str">
        <f>IF(ISBLANK(OutputOsiris!B657),"",OutputOsiris!B657)</f>
        <v/>
      </c>
      <c r="H657" s="47">
        <f>IF(AND($AG$7&gt;0,OutputOsiris!$A657&lt;&gt;"9999999"),VLOOKUP(OutputOsiris!A657,$AD$9:$AG$1008,4,FALSE),"")</f>
        <v>0</v>
      </c>
      <c r="I657" s="47">
        <f t="shared" si="393"/>
        <v>0</v>
      </c>
      <c r="J657" s="47">
        <f>IF(AND($AL$7&gt;0,OutputOsiris!$A657&lt;&gt;"9999999"),VLOOKUP(OutputOsiris!A657,$AI$9:$AL$1008,4,FALSE),"")</f>
        <v>0</v>
      </c>
      <c r="K657" s="47">
        <f t="shared" si="394"/>
        <v>0</v>
      </c>
      <c r="L657" s="47" t="str">
        <f>IF(AND($AQ$7&gt;0,OutputOsiris!$A657&lt;&gt;"9999999"),VLOOKUP(OutputOsiris!A657,$AN$9:$AQ$1008,4,FALSE),"")</f>
        <v/>
      </c>
      <c r="M657" s="47" t="str">
        <f t="shared" si="395"/>
        <v/>
      </c>
      <c r="N657" s="47" t="str">
        <f>IF(AND($AV$7&gt;0,OutputOsiris!$A657&lt;&gt;"9999999"),VLOOKUP(OutputOsiris!A657,$AS$9:$AV$1008,4,FALSE),"")</f>
        <v/>
      </c>
      <c r="O657" s="47" t="str">
        <f t="shared" si="396"/>
        <v/>
      </c>
      <c r="P657" s="47" t="str">
        <f>IF(AND($BA$7&gt;0,OutputOsiris!$A657&lt;&gt;"9999999"),VLOOKUP(OutputOsiris!A657,$AX$9:$BA$1008,4,FALSE),"")</f>
        <v/>
      </c>
      <c r="Q657" s="47" t="str">
        <f t="shared" si="397"/>
        <v/>
      </c>
      <c r="R657" s="47" t="str">
        <f>IF(AND($BF$7&gt;0,OutputOsiris!$A657&lt;&gt;"9999999"),VLOOKUP(OutputOsiris!A657,$BC$9:$BF$1008,4,FALSE),"")</f>
        <v/>
      </c>
      <c r="S657" s="47" t="str">
        <f t="shared" si="398"/>
        <v/>
      </c>
      <c r="T657" s="47" t="str">
        <f>IF(AND($BK$7&gt;0,OutputOsiris!$A657&lt;&gt;"9999999"),VLOOKUP(OutputOsiris!A657,$BH$9:$BK$1008,4,FALSE),"")</f>
        <v/>
      </c>
      <c r="U657" s="47" t="str">
        <f t="shared" si="399"/>
        <v/>
      </c>
      <c r="V657" s="47" t="str">
        <f>IF(AND($BP$7&gt;0,OutputOsiris!$A657&lt;&gt;"9999999"),VLOOKUP(OutputOsiris!A657,$BM$9:$BP$1008,4,FALSE),"")</f>
        <v/>
      </c>
      <c r="W657" s="47" t="str">
        <f t="shared" si="400"/>
        <v/>
      </c>
      <c r="X657" s="47" t="str">
        <f>IF(AND($BU$7&gt;0,OutputOsiris!$A657&lt;&gt;"9999999"),VLOOKUP(OutputOsiris!A657,$BR$9:$BU$1008,4,FALSE),"")</f>
        <v/>
      </c>
      <c r="Y657" s="47" t="str">
        <f t="shared" si="401"/>
        <v/>
      </c>
      <c r="Z657" s="47" t="str">
        <f>IF(AND($BZ$7&gt;0,OutputOsiris!$A657&lt;&gt;"9999999"),VLOOKUP(OutputOsiris!A657,$BW$9:$BZ$1008,4,FALSE),"")</f>
        <v/>
      </c>
      <c r="AA657" s="47" t="str">
        <f t="shared" si="402"/>
        <v/>
      </c>
      <c r="AB657" s="47">
        <f t="shared" si="403"/>
        <v>0</v>
      </c>
      <c r="AC657" s="47">
        <f t="shared" si="404"/>
        <v>0</v>
      </c>
      <c r="AD657" s="47" t="str">
        <f t="shared" si="405"/>
        <v/>
      </c>
      <c r="AE657" s="48" t="str">
        <f>IF(ISBLANK(AF657),"",VLOOKUP(AD657,OutputOsiris!$A$9:$A$1008,1,FALSE))</f>
        <v/>
      </c>
      <c r="AF657" s="111"/>
      <c r="AG657" s="78"/>
      <c r="AH657" s="148" t="str">
        <f t="shared" si="379"/>
        <v/>
      </c>
      <c r="AI657" s="47" t="str">
        <f t="shared" si="406"/>
        <v/>
      </c>
      <c r="AJ657" s="48" t="str">
        <f>IF(ISBLANK(AK657),"",VLOOKUP(AI657,OutputOsiris!$A$9:$A$1008,1,FALSE))</f>
        <v/>
      </c>
      <c r="AK657" s="112"/>
      <c r="AL657" s="78"/>
      <c r="AM657" s="148" t="str">
        <f t="shared" si="380"/>
        <v/>
      </c>
      <c r="AN657" s="47" t="str">
        <f t="shared" si="407"/>
        <v/>
      </c>
      <c r="AO657" s="48" t="str">
        <f>IF(ISBLANK(AP657),"",VLOOKUP(AN657,OutputOsiris!$A$9:$A$1008,1,FALSE))</f>
        <v/>
      </c>
      <c r="AP657" s="111"/>
      <c r="AQ657" s="78"/>
      <c r="AR657" s="148" t="str">
        <f t="shared" si="381"/>
        <v/>
      </c>
      <c r="AS657" s="47" t="str">
        <f t="shared" si="408"/>
        <v/>
      </c>
      <c r="AT657" s="48" t="str">
        <f>IF(ISBLANK(AU657),"",VLOOKUP(AS657,OutputOsiris!$A$9:$A$1008,1,FALSE))</f>
        <v/>
      </c>
      <c r="AU657" s="111"/>
      <c r="AV657" s="78"/>
      <c r="AW657" s="148" t="str">
        <f t="shared" si="382"/>
        <v/>
      </c>
      <c r="AX657" s="47" t="str">
        <f t="shared" si="409"/>
        <v/>
      </c>
      <c r="AY657" s="48" t="str">
        <f>IF(ISBLANK(AZ657),"",VLOOKUP(AX657,OutputOsiris!$A$9:$A$1008,1,FALSE))</f>
        <v/>
      </c>
      <c r="AZ657" s="111"/>
      <c r="BA657" s="78"/>
      <c r="BB657" s="148" t="str">
        <f t="shared" si="383"/>
        <v/>
      </c>
      <c r="BC657" s="47" t="str">
        <f t="shared" si="410"/>
        <v/>
      </c>
      <c r="BD657" s="48" t="str">
        <f>IF(ISBLANK(BE657),"",VLOOKUP(BC657,OutputOsiris!$A$9:$A$1008,1,FALSE))</f>
        <v/>
      </c>
      <c r="BE657" s="111"/>
      <c r="BF657" s="78"/>
      <c r="BG657" s="148" t="str">
        <f t="shared" si="384"/>
        <v/>
      </c>
      <c r="BH657" s="47" t="str">
        <f t="shared" si="411"/>
        <v/>
      </c>
      <c r="BI657" s="48" t="str">
        <f>IF(ISBLANK(BJ657),"",VLOOKUP(BH657,OutputOsiris!$A$9:$A$1008,1,FALSE))</f>
        <v/>
      </c>
      <c r="BJ657" s="111"/>
      <c r="BK657" s="78"/>
      <c r="BL657" s="148" t="str">
        <f t="shared" si="385"/>
        <v/>
      </c>
      <c r="BM657" s="47" t="str">
        <f t="shared" si="412"/>
        <v/>
      </c>
      <c r="BN657" s="48" t="str">
        <f>IF(ISBLANK(BO657),"",VLOOKUP(BM657,OutputOsiris!$A$9:$A$1008,1,FALSE))</f>
        <v/>
      </c>
      <c r="BO657" s="111"/>
      <c r="BP657" s="78"/>
      <c r="BQ657" s="148" t="str">
        <f t="shared" si="386"/>
        <v/>
      </c>
      <c r="BR657" s="47" t="str">
        <f t="shared" si="413"/>
        <v/>
      </c>
      <c r="BS657" s="48" t="str">
        <f>IF(ISBLANK(BT657),"",VLOOKUP(BR657,OutputOsiris!$A$9:$A$1008,1,FALSE))</f>
        <v/>
      </c>
      <c r="BT657" s="111"/>
      <c r="BU657" s="78"/>
      <c r="BV657" s="148" t="str">
        <f t="shared" si="387"/>
        <v/>
      </c>
      <c r="BW657" s="47" t="str">
        <f t="shared" si="414"/>
        <v/>
      </c>
      <c r="BX657" s="48" t="str">
        <f>IF(ISBLANK(BY657),"",VLOOKUP(BW657,OutputOsiris!$A$9:$A$1008,1,FALSE))</f>
        <v/>
      </c>
      <c r="BY657" s="111"/>
      <c r="BZ657" s="78"/>
      <c r="CA657" s="148" t="str">
        <f t="shared" si="388"/>
        <v/>
      </c>
    </row>
    <row r="658" spans="1:79" x14ac:dyDescent="0.2">
      <c r="A658" s="47" t="str">
        <f>IF($H$1="Score",IF(OutputOsiris!A658&lt;&gt;"9999999",OutputOsiris!A658,""),"")</f>
        <v/>
      </c>
      <c r="B658" s="76" t="str">
        <f t="shared" si="389"/>
        <v/>
      </c>
      <c r="C658" s="143" t="str">
        <f t="shared" si="390"/>
        <v/>
      </c>
      <c r="D658" s="47" t="str">
        <f>IF($H$1="Cijfer",IF(OutputOsiris!A658&lt;&gt;"9999999",OutputOsiris!A658,""),"")</f>
        <v/>
      </c>
      <c r="E658" s="76" t="str">
        <f t="shared" si="391"/>
        <v/>
      </c>
      <c r="F658" s="143" t="str">
        <f t="shared" si="392"/>
        <v/>
      </c>
      <c r="G658" s="47" t="str">
        <f>IF(ISBLANK(OutputOsiris!B658),"",OutputOsiris!B658)</f>
        <v/>
      </c>
      <c r="H658" s="47">
        <f>IF(AND($AG$7&gt;0,OutputOsiris!$A658&lt;&gt;"9999999"),VLOOKUP(OutputOsiris!A658,$AD$9:$AG$1008,4,FALSE),"")</f>
        <v>0</v>
      </c>
      <c r="I658" s="47">
        <f t="shared" si="393"/>
        <v>0</v>
      </c>
      <c r="J658" s="47">
        <f>IF(AND($AL$7&gt;0,OutputOsiris!$A658&lt;&gt;"9999999"),VLOOKUP(OutputOsiris!A658,$AI$9:$AL$1008,4,FALSE),"")</f>
        <v>0</v>
      </c>
      <c r="K658" s="47">
        <f t="shared" si="394"/>
        <v>0</v>
      </c>
      <c r="L658" s="47" t="str">
        <f>IF(AND($AQ$7&gt;0,OutputOsiris!$A658&lt;&gt;"9999999"),VLOOKUP(OutputOsiris!A658,$AN$9:$AQ$1008,4,FALSE),"")</f>
        <v/>
      </c>
      <c r="M658" s="47" t="str">
        <f t="shared" si="395"/>
        <v/>
      </c>
      <c r="N658" s="47" t="str">
        <f>IF(AND($AV$7&gt;0,OutputOsiris!$A658&lt;&gt;"9999999"),VLOOKUP(OutputOsiris!A658,$AS$9:$AV$1008,4,FALSE),"")</f>
        <v/>
      </c>
      <c r="O658" s="47" t="str">
        <f t="shared" si="396"/>
        <v/>
      </c>
      <c r="P658" s="47" t="str">
        <f>IF(AND($BA$7&gt;0,OutputOsiris!$A658&lt;&gt;"9999999"),VLOOKUP(OutputOsiris!A658,$AX$9:$BA$1008,4,FALSE),"")</f>
        <v/>
      </c>
      <c r="Q658" s="47" t="str">
        <f t="shared" si="397"/>
        <v/>
      </c>
      <c r="R658" s="47" t="str">
        <f>IF(AND($BF$7&gt;0,OutputOsiris!$A658&lt;&gt;"9999999"),VLOOKUP(OutputOsiris!A658,$BC$9:$BF$1008,4,FALSE),"")</f>
        <v/>
      </c>
      <c r="S658" s="47" t="str">
        <f t="shared" si="398"/>
        <v/>
      </c>
      <c r="T658" s="47" t="str">
        <f>IF(AND($BK$7&gt;0,OutputOsiris!$A658&lt;&gt;"9999999"),VLOOKUP(OutputOsiris!A658,$BH$9:$BK$1008,4,FALSE),"")</f>
        <v/>
      </c>
      <c r="U658" s="47" t="str">
        <f t="shared" si="399"/>
        <v/>
      </c>
      <c r="V658" s="47" t="str">
        <f>IF(AND($BP$7&gt;0,OutputOsiris!$A658&lt;&gt;"9999999"),VLOOKUP(OutputOsiris!A658,$BM$9:$BP$1008,4,FALSE),"")</f>
        <v/>
      </c>
      <c r="W658" s="47" t="str">
        <f t="shared" si="400"/>
        <v/>
      </c>
      <c r="X658" s="47" t="str">
        <f>IF(AND($BU$7&gt;0,OutputOsiris!$A658&lt;&gt;"9999999"),VLOOKUP(OutputOsiris!A658,$BR$9:$BU$1008,4,FALSE),"")</f>
        <v/>
      </c>
      <c r="Y658" s="47" t="str">
        <f t="shared" si="401"/>
        <v/>
      </c>
      <c r="Z658" s="47" t="str">
        <f>IF(AND($BZ$7&gt;0,OutputOsiris!$A658&lt;&gt;"9999999"),VLOOKUP(OutputOsiris!A658,$BW$9:$BZ$1008,4,FALSE),"")</f>
        <v/>
      </c>
      <c r="AA658" s="47" t="str">
        <f t="shared" si="402"/>
        <v/>
      </c>
      <c r="AB658" s="47">
        <f t="shared" si="403"/>
        <v>0</v>
      </c>
      <c r="AC658" s="47">
        <f t="shared" si="404"/>
        <v>0</v>
      </c>
      <c r="AD658" s="47" t="str">
        <f t="shared" si="405"/>
        <v/>
      </c>
      <c r="AE658" s="48" t="str">
        <f>IF(ISBLANK(AF658),"",VLOOKUP(AD658,OutputOsiris!$A$9:$A$1008,1,FALSE))</f>
        <v/>
      </c>
      <c r="AF658" s="111"/>
      <c r="AG658" s="78"/>
      <c r="AH658" s="148" t="str">
        <f t="shared" si="379"/>
        <v/>
      </c>
      <c r="AI658" s="47" t="str">
        <f t="shared" si="406"/>
        <v/>
      </c>
      <c r="AJ658" s="48" t="str">
        <f>IF(ISBLANK(AK658),"",VLOOKUP(AI658,OutputOsiris!$A$9:$A$1008,1,FALSE))</f>
        <v/>
      </c>
      <c r="AK658" s="112"/>
      <c r="AL658" s="78"/>
      <c r="AM658" s="148" t="str">
        <f t="shared" si="380"/>
        <v/>
      </c>
      <c r="AN658" s="47" t="str">
        <f t="shared" si="407"/>
        <v/>
      </c>
      <c r="AO658" s="48" t="str">
        <f>IF(ISBLANK(AP658),"",VLOOKUP(AN658,OutputOsiris!$A$9:$A$1008,1,FALSE))</f>
        <v/>
      </c>
      <c r="AP658" s="111"/>
      <c r="AQ658" s="78"/>
      <c r="AR658" s="148" t="str">
        <f t="shared" si="381"/>
        <v/>
      </c>
      <c r="AS658" s="47" t="str">
        <f t="shared" si="408"/>
        <v/>
      </c>
      <c r="AT658" s="48" t="str">
        <f>IF(ISBLANK(AU658),"",VLOOKUP(AS658,OutputOsiris!$A$9:$A$1008,1,FALSE))</f>
        <v/>
      </c>
      <c r="AU658" s="111"/>
      <c r="AV658" s="78"/>
      <c r="AW658" s="148" t="str">
        <f t="shared" si="382"/>
        <v/>
      </c>
      <c r="AX658" s="47" t="str">
        <f t="shared" si="409"/>
        <v/>
      </c>
      <c r="AY658" s="48" t="str">
        <f>IF(ISBLANK(AZ658),"",VLOOKUP(AX658,OutputOsiris!$A$9:$A$1008,1,FALSE))</f>
        <v/>
      </c>
      <c r="AZ658" s="111"/>
      <c r="BA658" s="78"/>
      <c r="BB658" s="148" t="str">
        <f t="shared" si="383"/>
        <v/>
      </c>
      <c r="BC658" s="47" t="str">
        <f t="shared" si="410"/>
        <v/>
      </c>
      <c r="BD658" s="48" t="str">
        <f>IF(ISBLANK(BE658),"",VLOOKUP(BC658,OutputOsiris!$A$9:$A$1008,1,FALSE))</f>
        <v/>
      </c>
      <c r="BE658" s="111"/>
      <c r="BF658" s="78"/>
      <c r="BG658" s="148" t="str">
        <f t="shared" si="384"/>
        <v/>
      </c>
      <c r="BH658" s="47" t="str">
        <f t="shared" si="411"/>
        <v/>
      </c>
      <c r="BI658" s="48" t="str">
        <f>IF(ISBLANK(BJ658),"",VLOOKUP(BH658,OutputOsiris!$A$9:$A$1008,1,FALSE))</f>
        <v/>
      </c>
      <c r="BJ658" s="111"/>
      <c r="BK658" s="78"/>
      <c r="BL658" s="148" t="str">
        <f t="shared" si="385"/>
        <v/>
      </c>
      <c r="BM658" s="47" t="str">
        <f t="shared" si="412"/>
        <v/>
      </c>
      <c r="BN658" s="48" t="str">
        <f>IF(ISBLANK(BO658),"",VLOOKUP(BM658,OutputOsiris!$A$9:$A$1008,1,FALSE))</f>
        <v/>
      </c>
      <c r="BO658" s="111"/>
      <c r="BP658" s="78"/>
      <c r="BQ658" s="148" t="str">
        <f t="shared" si="386"/>
        <v/>
      </c>
      <c r="BR658" s="47" t="str">
        <f t="shared" si="413"/>
        <v/>
      </c>
      <c r="BS658" s="48" t="str">
        <f>IF(ISBLANK(BT658),"",VLOOKUP(BR658,OutputOsiris!$A$9:$A$1008,1,FALSE))</f>
        <v/>
      </c>
      <c r="BT658" s="111"/>
      <c r="BU658" s="78"/>
      <c r="BV658" s="148" t="str">
        <f t="shared" si="387"/>
        <v/>
      </c>
      <c r="BW658" s="47" t="str">
        <f t="shared" si="414"/>
        <v/>
      </c>
      <c r="BX658" s="48" t="str">
        <f>IF(ISBLANK(BY658),"",VLOOKUP(BW658,OutputOsiris!$A$9:$A$1008,1,FALSE))</f>
        <v/>
      </c>
      <c r="BY658" s="111"/>
      <c r="BZ658" s="78"/>
      <c r="CA658" s="148" t="str">
        <f t="shared" si="388"/>
        <v/>
      </c>
    </row>
    <row r="659" spans="1:79" x14ac:dyDescent="0.2">
      <c r="A659" s="47" t="str">
        <f>IF($H$1="Score",IF(OutputOsiris!A659&lt;&gt;"9999999",OutputOsiris!A659,""),"")</f>
        <v/>
      </c>
      <c r="B659" s="76" t="str">
        <f t="shared" si="389"/>
        <v/>
      </c>
      <c r="C659" s="143" t="str">
        <f t="shared" si="390"/>
        <v/>
      </c>
      <c r="D659" s="47" t="str">
        <f>IF($H$1="Cijfer",IF(OutputOsiris!A659&lt;&gt;"9999999",OutputOsiris!A659,""),"")</f>
        <v/>
      </c>
      <c r="E659" s="76" t="str">
        <f t="shared" si="391"/>
        <v/>
      </c>
      <c r="F659" s="143" t="str">
        <f t="shared" si="392"/>
        <v/>
      </c>
      <c r="G659" s="47" t="str">
        <f>IF(ISBLANK(OutputOsiris!B659),"",OutputOsiris!B659)</f>
        <v/>
      </c>
      <c r="H659" s="47">
        <f>IF(AND($AG$7&gt;0,OutputOsiris!$A659&lt;&gt;"9999999"),VLOOKUP(OutputOsiris!A659,$AD$9:$AG$1008,4,FALSE),"")</f>
        <v>0</v>
      </c>
      <c r="I659" s="47">
        <f t="shared" si="393"/>
        <v>0</v>
      </c>
      <c r="J659" s="47">
        <f>IF(AND($AL$7&gt;0,OutputOsiris!$A659&lt;&gt;"9999999"),VLOOKUP(OutputOsiris!A659,$AI$9:$AL$1008,4,FALSE),"")</f>
        <v>0</v>
      </c>
      <c r="K659" s="47">
        <f t="shared" si="394"/>
        <v>0</v>
      </c>
      <c r="L659" s="47" t="str">
        <f>IF(AND($AQ$7&gt;0,OutputOsiris!$A659&lt;&gt;"9999999"),VLOOKUP(OutputOsiris!A659,$AN$9:$AQ$1008,4,FALSE),"")</f>
        <v/>
      </c>
      <c r="M659" s="47" t="str">
        <f t="shared" si="395"/>
        <v/>
      </c>
      <c r="N659" s="47" t="str">
        <f>IF(AND($AV$7&gt;0,OutputOsiris!$A659&lt;&gt;"9999999"),VLOOKUP(OutputOsiris!A659,$AS$9:$AV$1008,4,FALSE),"")</f>
        <v/>
      </c>
      <c r="O659" s="47" t="str">
        <f t="shared" si="396"/>
        <v/>
      </c>
      <c r="P659" s="47" t="str">
        <f>IF(AND($BA$7&gt;0,OutputOsiris!$A659&lt;&gt;"9999999"),VLOOKUP(OutputOsiris!A659,$AX$9:$BA$1008,4,FALSE),"")</f>
        <v/>
      </c>
      <c r="Q659" s="47" t="str">
        <f t="shared" si="397"/>
        <v/>
      </c>
      <c r="R659" s="47" t="str">
        <f>IF(AND($BF$7&gt;0,OutputOsiris!$A659&lt;&gt;"9999999"),VLOOKUP(OutputOsiris!A659,$BC$9:$BF$1008,4,FALSE),"")</f>
        <v/>
      </c>
      <c r="S659" s="47" t="str">
        <f t="shared" si="398"/>
        <v/>
      </c>
      <c r="T659" s="47" t="str">
        <f>IF(AND($BK$7&gt;0,OutputOsiris!$A659&lt;&gt;"9999999"),VLOOKUP(OutputOsiris!A659,$BH$9:$BK$1008,4,FALSE),"")</f>
        <v/>
      </c>
      <c r="U659" s="47" t="str">
        <f t="shared" si="399"/>
        <v/>
      </c>
      <c r="V659" s="47" t="str">
        <f>IF(AND($BP$7&gt;0,OutputOsiris!$A659&lt;&gt;"9999999"),VLOOKUP(OutputOsiris!A659,$BM$9:$BP$1008,4,FALSE),"")</f>
        <v/>
      </c>
      <c r="W659" s="47" t="str">
        <f t="shared" si="400"/>
        <v/>
      </c>
      <c r="X659" s="47" t="str">
        <f>IF(AND($BU$7&gt;0,OutputOsiris!$A659&lt;&gt;"9999999"),VLOOKUP(OutputOsiris!A659,$BR$9:$BU$1008,4,FALSE),"")</f>
        <v/>
      </c>
      <c r="Y659" s="47" t="str">
        <f t="shared" si="401"/>
        <v/>
      </c>
      <c r="Z659" s="47" t="str">
        <f>IF(AND($BZ$7&gt;0,OutputOsiris!$A659&lt;&gt;"9999999"),VLOOKUP(OutputOsiris!A659,$BW$9:$BZ$1008,4,FALSE),"")</f>
        <v/>
      </c>
      <c r="AA659" s="47" t="str">
        <f t="shared" si="402"/>
        <v/>
      </c>
      <c r="AB659" s="47">
        <f t="shared" si="403"/>
        <v>0</v>
      </c>
      <c r="AC659" s="47">
        <f t="shared" si="404"/>
        <v>0</v>
      </c>
      <c r="AD659" s="47" t="str">
        <f t="shared" si="405"/>
        <v/>
      </c>
      <c r="AE659" s="48" t="str">
        <f>IF(ISBLANK(AF659),"",VLOOKUP(AD659,OutputOsiris!$A$9:$A$1008,1,FALSE))</f>
        <v/>
      </c>
      <c r="AF659" s="111"/>
      <c r="AG659" s="78"/>
      <c r="AH659" s="148" t="str">
        <f t="shared" si="379"/>
        <v/>
      </c>
      <c r="AI659" s="47" t="str">
        <f t="shared" si="406"/>
        <v/>
      </c>
      <c r="AJ659" s="48" t="str">
        <f>IF(ISBLANK(AK659),"",VLOOKUP(AI659,OutputOsiris!$A$9:$A$1008,1,FALSE))</f>
        <v/>
      </c>
      <c r="AK659" s="112"/>
      <c r="AL659" s="78"/>
      <c r="AM659" s="148" t="str">
        <f t="shared" si="380"/>
        <v/>
      </c>
      <c r="AN659" s="47" t="str">
        <f t="shared" si="407"/>
        <v/>
      </c>
      <c r="AO659" s="48" t="str">
        <f>IF(ISBLANK(AP659),"",VLOOKUP(AN659,OutputOsiris!$A$9:$A$1008,1,FALSE))</f>
        <v/>
      </c>
      <c r="AP659" s="111"/>
      <c r="AQ659" s="78"/>
      <c r="AR659" s="148" t="str">
        <f t="shared" si="381"/>
        <v/>
      </c>
      <c r="AS659" s="47" t="str">
        <f t="shared" si="408"/>
        <v/>
      </c>
      <c r="AT659" s="48" t="str">
        <f>IF(ISBLANK(AU659),"",VLOOKUP(AS659,OutputOsiris!$A$9:$A$1008,1,FALSE))</f>
        <v/>
      </c>
      <c r="AU659" s="111"/>
      <c r="AV659" s="78"/>
      <c r="AW659" s="148" t="str">
        <f t="shared" si="382"/>
        <v/>
      </c>
      <c r="AX659" s="47" t="str">
        <f t="shared" si="409"/>
        <v/>
      </c>
      <c r="AY659" s="48" t="str">
        <f>IF(ISBLANK(AZ659),"",VLOOKUP(AX659,OutputOsiris!$A$9:$A$1008,1,FALSE))</f>
        <v/>
      </c>
      <c r="AZ659" s="111"/>
      <c r="BA659" s="78"/>
      <c r="BB659" s="148" t="str">
        <f t="shared" si="383"/>
        <v/>
      </c>
      <c r="BC659" s="47" t="str">
        <f t="shared" si="410"/>
        <v/>
      </c>
      <c r="BD659" s="48" t="str">
        <f>IF(ISBLANK(BE659),"",VLOOKUP(BC659,OutputOsiris!$A$9:$A$1008,1,FALSE))</f>
        <v/>
      </c>
      <c r="BE659" s="111"/>
      <c r="BF659" s="78"/>
      <c r="BG659" s="148" t="str">
        <f t="shared" si="384"/>
        <v/>
      </c>
      <c r="BH659" s="47" t="str">
        <f t="shared" si="411"/>
        <v/>
      </c>
      <c r="BI659" s="48" t="str">
        <f>IF(ISBLANK(BJ659),"",VLOOKUP(BH659,OutputOsiris!$A$9:$A$1008,1,FALSE))</f>
        <v/>
      </c>
      <c r="BJ659" s="111"/>
      <c r="BK659" s="78"/>
      <c r="BL659" s="148" t="str">
        <f t="shared" si="385"/>
        <v/>
      </c>
      <c r="BM659" s="47" t="str">
        <f t="shared" si="412"/>
        <v/>
      </c>
      <c r="BN659" s="48" t="str">
        <f>IF(ISBLANK(BO659),"",VLOOKUP(BM659,OutputOsiris!$A$9:$A$1008,1,FALSE))</f>
        <v/>
      </c>
      <c r="BO659" s="111"/>
      <c r="BP659" s="78"/>
      <c r="BQ659" s="148" t="str">
        <f t="shared" si="386"/>
        <v/>
      </c>
      <c r="BR659" s="47" t="str">
        <f t="shared" si="413"/>
        <v/>
      </c>
      <c r="BS659" s="48" t="str">
        <f>IF(ISBLANK(BT659),"",VLOOKUP(BR659,OutputOsiris!$A$9:$A$1008,1,FALSE))</f>
        <v/>
      </c>
      <c r="BT659" s="111"/>
      <c r="BU659" s="78"/>
      <c r="BV659" s="148" t="str">
        <f t="shared" si="387"/>
        <v/>
      </c>
      <c r="BW659" s="47" t="str">
        <f t="shared" si="414"/>
        <v/>
      </c>
      <c r="BX659" s="48" t="str">
        <f>IF(ISBLANK(BY659),"",VLOOKUP(BW659,OutputOsiris!$A$9:$A$1008,1,FALSE))</f>
        <v/>
      </c>
      <c r="BY659" s="111"/>
      <c r="BZ659" s="78"/>
      <c r="CA659" s="148" t="str">
        <f t="shared" si="388"/>
        <v/>
      </c>
    </row>
    <row r="660" spans="1:79" x14ac:dyDescent="0.2">
      <c r="A660" s="47" t="str">
        <f>IF($H$1="Score",IF(OutputOsiris!A660&lt;&gt;"9999999",OutputOsiris!A660,""),"")</f>
        <v/>
      </c>
      <c r="B660" s="76" t="str">
        <f t="shared" si="389"/>
        <v/>
      </c>
      <c r="C660" s="143" t="str">
        <f t="shared" si="390"/>
        <v/>
      </c>
      <c r="D660" s="47" t="str">
        <f>IF($H$1="Cijfer",IF(OutputOsiris!A660&lt;&gt;"9999999",OutputOsiris!A660,""),"")</f>
        <v/>
      </c>
      <c r="E660" s="76" t="str">
        <f t="shared" si="391"/>
        <v/>
      </c>
      <c r="F660" s="143" t="str">
        <f t="shared" si="392"/>
        <v/>
      </c>
      <c r="G660" s="47" t="str">
        <f>IF(ISBLANK(OutputOsiris!B660),"",OutputOsiris!B660)</f>
        <v/>
      </c>
      <c r="H660" s="47">
        <f>IF(AND($AG$7&gt;0,OutputOsiris!$A660&lt;&gt;"9999999"),VLOOKUP(OutputOsiris!A660,$AD$9:$AG$1008,4,FALSE),"")</f>
        <v>0</v>
      </c>
      <c r="I660" s="47">
        <f t="shared" si="393"/>
        <v>0</v>
      </c>
      <c r="J660" s="47">
        <f>IF(AND($AL$7&gt;0,OutputOsiris!$A660&lt;&gt;"9999999"),VLOOKUP(OutputOsiris!A660,$AI$9:$AL$1008,4,FALSE),"")</f>
        <v>0</v>
      </c>
      <c r="K660" s="47">
        <f t="shared" si="394"/>
        <v>0</v>
      </c>
      <c r="L660" s="47" t="str">
        <f>IF(AND($AQ$7&gt;0,OutputOsiris!$A660&lt;&gt;"9999999"),VLOOKUP(OutputOsiris!A660,$AN$9:$AQ$1008,4,FALSE),"")</f>
        <v/>
      </c>
      <c r="M660" s="47" t="str">
        <f t="shared" si="395"/>
        <v/>
      </c>
      <c r="N660" s="47" t="str">
        <f>IF(AND($AV$7&gt;0,OutputOsiris!$A660&lt;&gt;"9999999"),VLOOKUP(OutputOsiris!A660,$AS$9:$AV$1008,4,FALSE),"")</f>
        <v/>
      </c>
      <c r="O660" s="47" t="str">
        <f t="shared" si="396"/>
        <v/>
      </c>
      <c r="P660" s="47" t="str">
        <f>IF(AND($BA$7&gt;0,OutputOsiris!$A660&lt;&gt;"9999999"),VLOOKUP(OutputOsiris!A660,$AX$9:$BA$1008,4,FALSE),"")</f>
        <v/>
      </c>
      <c r="Q660" s="47" t="str">
        <f t="shared" si="397"/>
        <v/>
      </c>
      <c r="R660" s="47" t="str">
        <f>IF(AND($BF$7&gt;0,OutputOsiris!$A660&lt;&gt;"9999999"),VLOOKUP(OutputOsiris!A660,$BC$9:$BF$1008,4,FALSE),"")</f>
        <v/>
      </c>
      <c r="S660" s="47" t="str">
        <f t="shared" si="398"/>
        <v/>
      </c>
      <c r="T660" s="47" t="str">
        <f>IF(AND($BK$7&gt;0,OutputOsiris!$A660&lt;&gt;"9999999"),VLOOKUP(OutputOsiris!A660,$BH$9:$BK$1008,4,FALSE),"")</f>
        <v/>
      </c>
      <c r="U660" s="47" t="str">
        <f t="shared" si="399"/>
        <v/>
      </c>
      <c r="V660" s="47" t="str">
        <f>IF(AND($BP$7&gt;0,OutputOsiris!$A660&lt;&gt;"9999999"),VLOOKUP(OutputOsiris!A660,$BM$9:$BP$1008,4,FALSE),"")</f>
        <v/>
      </c>
      <c r="W660" s="47" t="str">
        <f t="shared" si="400"/>
        <v/>
      </c>
      <c r="X660" s="47" t="str">
        <f>IF(AND($BU$7&gt;0,OutputOsiris!$A660&lt;&gt;"9999999"),VLOOKUP(OutputOsiris!A660,$BR$9:$BU$1008,4,FALSE),"")</f>
        <v/>
      </c>
      <c r="Y660" s="47" t="str">
        <f t="shared" si="401"/>
        <v/>
      </c>
      <c r="Z660" s="47" t="str">
        <f>IF(AND($BZ$7&gt;0,OutputOsiris!$A660&lt;&gt;"9999999"),VLOOKUP(OutputOsiris!A660,$BW$9:$BZ$1008,4,FALSE),"")</f>
        <v/>
      </c>
      <c r="AA660" s="47" t="str">
        <f t="shared" si="402"/>
        <v/>
      </c>
      <c r="AB660" s="47">
        <f t="shared" si="403"/>
        <v>0</v>
      </c>
      <c r="AC660" s="47">
        <f t="shared" si="404"/>
        <v>0</v>
      </c>
      <c r="AD660" s="47" t="str">
        <f t="shared" si="405"/>
        <v/>
      </c>
      <c r="AE660" s="48" t="str">
        <f>IF(ISBLANK(AF660),"",VLOOKUP(AD660,OutputOsiris!$A$9:$A$1008,1,FALSE))</f>
        <v/>
      </c>
      <c r="AF660" s="111"/>
      <c r="AG660" s="78"/>
      <c r="AH660" s="148" t="str">
        <f t="shared" si="379"/>
        <v/>
      </c>
      <c r="AI660" s="47" t="str">
        <f t="shared" si="406"/>
        <v/>
      </c>
      <c r="AJ660" s="48" t="str">
        <f>IF(ISBLANK(AK660),"",VLOOKUP(AI660,OutputOsiris!$A$9:$A$1008,1,FALSE))</f>
        <v/>
      </c>
      <c r="AK660" s="112"/>
      <c r="AL660" s="78"/>
      <c r="AM660" s="148" t="str">
        <f t="shared" si="380"/>
        <v/>
      </c>
      <c r="AN660" s="47" t="str">
        <f t="shared" si="407"/>
        <v/>
      </c>
      <c r="AO660" s="48" t="str">
        <f>IF(ISBLANK(AP660),"",VLOOKUP(AN660,OutputOsiris!$A$9:$A$1008,1,FALSE))</f>
        <v/>
      </c>
      <c r="AP660" s="111"/>
      <c r="AQ660" s="78"/>
      <c r="AR660" s="148" t="str">
        <f t="shared" si="381"/>
        <v/>
      </c>
      <c r="AS660" s="47" t="str">
        <f t="shared" si="408"/>
        <v/>
      </c>
      <c r="AT660" s="48" t="str">
        <f>IF(ISBLANK(AU660),"",VLOOKUP(AS660,OutputOsiris!$A$9:$A$1008,1,FALSE))</f>
        <v/>
      </c>
      <c r="AU660" s="111"/>
      <c r="AV660" s="78"/>
      <c r="AW660" s="148" t="str">
        <f t="shared" si="382"/>
        <v/>
      </c>
      <c r="AX660" s="47" t="str">
        <f t="shared" si="409"/>
        <v/>
      </c>
      <c r="AY660" s="48" t="str">
        <f>IF(ISBLANK(AZ660),"",VLOOKUP(AX660,OutputOsiris!$A$9:$A$1008,1,FALSE))</f>
        <v/>
      </c>
      <c r="AZ660" s="111"/>
      <c r="BA660" s="78"/>
      <c r="BB660" s="148" t="str">
        <f t="shared" si="383"/>
        <v/>
      </c>
      <c r="BC660" s="47" t="str">
        <f t="shared" si="410"/>
        <v/>
      </c>
      <c r="BD660" s="48" t="str">
        <f>IF(ISBLANK(BE660),"",VLOOKUP(BC660,OutputOsiris!$A$9:$A$1008,1,FALSE))</f>
        <v/>
      </c>
      <c r="BE660" s="111"/>
      <c r="BF660" s="78"/>
      <c r="BG660" s="148" t="str">
        <f t="shared" si="384"/>
        <v/>
      </c>
      <c r="BH660" s="47" t="str">
        <f t="shared" si="411"/>
        <v/>
      </c>
      <c r="BI660" s="48" t="str">
        <f>IF(ISBLANK(BJ660),"",VLOOKUP(BH660,OutputOsiris!$A$9:$A$1008,1,FALSE))</f>
        <v/>
      </c>
      <c r="BJ660" s="111"/>
      <c r="BK660" s="78"/>
      <c r="BL660" s="148" t="str">
        <f t="shared" si="385"/>
        <v/>
      </c>
      <c r="BM660" s="47" t="str">
        <f t="shared" si="412"/>
        <v/>
      </c>
      <c r="BN660" s="48" t="str">
        <f>IF(ISBLANK(BO660),"",VLOOKUP(BM660,OutputOsiris!$A$9:$A$1008,1,FALSE))</f>
        <v/>
      </c>
      <c r="BO660" s="111"/>
      <c r="BP660" s="78"/>
      <c r="BQ660" s="148" t="str">
        <f t="shared" si="386"/>
        <v/>
      </c>
      <c r="BR660" s="47" t="str">
        <f t="shared" si="413"/>
        <v/>
      </c>
      <c r="BS660" s="48" t="str">
        <f>IF(ISBLANK(BT660),"",VLOOKUP(BR660,OutputOsiris!$A$9:$A$1008,1,FALSE))</f>
        <v/>
      </c>
      <c r="BT660" s="111"/>
      <c r="BU660" s="78"/>
      <c r="BV660" s="148" t="str">
        <f t="shared" si="387"/>
        <v/>
      </c>
      <c r="BW660" s="47" t="str">
        <f t="shared" si="414"/>
        <v/>
      </c>
      <c r="BX660" s="48" t="str">
        <f>IF(ISBLANK(BY660),"",VLOOKUP(BW660,OutputOsiris!$A$9:$A$1008,1,FALSE))</f>
        <v/>
      </c>
      <c r="BY660" s="111"/>
      <c r="BZ660" s="78"/>
      <c r="CA660" s="148" t="str">
        <f t="shared" si="388"/>
        <v/>
      </c>
    </row>
    <row r="661" spans="1:79" x14ac:dyDescent="0.2">
      <c r="A661" s="47" t="str">
        <f>IF($H$1="Score",IF(OutputOsiris!A661&lt;&gt;"9999999",OutputOsiris!A661,""),"")</f>
        <v/>
      </c>
      <c r="B661" s="76" t="str">
        <f t="shared" si="389"/>
        <v/>
      </c>
      <c r="C661" s="143" t="str">
        <f t="shared" si="390"/>
        <v/>
      </c>
      <c r="D661" s="47" t="str">
        <f>IF($H$1="Cijfer",IF(OutputOsiris!A661&lt;&gt;"9999999",OutputOsiris!A661,""),"")</f>
        <v/>
      </c>
      <c r="E661" s="76" t="str">
        <f t="shared" si="391"/>
        <v/>
      </c>
      <c r="F661" s="143" t="str">
        <f t="shared" si="392"/>
        <v/>
      </c>
      <c r="G661" s="47" t="str">
        <f>IF(ISBLANK(OutputOsiris!B661),"",OutputOsiris!B661)</f>
        <v/>
      </c>
      <c r="H661" s="47">
        <f>IF(AND($AG$7&gt;0,OutputOsiris!$A661&lt;&gt;"9999999"),VLOOKUP(OutputOsiris!A661,$AD$9:$AG$1008,4,FALSE),"")</f>
        <v>0</v>
      </c>
      <c r="I661" s="47">
        <f t="shared" si="393"/>
        <v>0</v>
      </c>
      <c r="J661" s="47">
        <f>IF(AND($AL$7&gt;0,OutputOsiris!$A661&lt;&gt;"9999999"),VLOOKUP(OutputOsiris!A661,$AI$9:$AL$1008,4,FALSE),"")</f>
        <v>0</v>
      </c>
      <c r="K661" s="47">
        <f t="shared" si="394"/>
        <v>0</v>
      </c>
      <c r="L661" s="47" t="str">
        <f>IF(AND($AQ$7&gt;0,OutputOsiris!$A661&lt;&gt;"9999999"),VLOOKUP(OutputOsiris!A661,$AN$9:$AQ$1008,4,FALSE),"")</f>
        <v/>
      </c>
      <c r="M661" s="47" t="str">
        <f t="shared" si="395"/>
        <v/>
      </c>
      <c r="N661" s="47" t="str">
        <f>IF(AND($AV$7&gt;0,OutputOsiris!$A661&lt;&gt;"9999999"),VLOOKUP(OutputOsiris!A661,$AS$9:$AV$1008,4,FALSE),"")</f>
        <v/>
      </c>
      <c r="O661" s="47" t="str">
        <f t="shared" si="396"/>
        <v/>
      </c>
      <c r="P661" s="47" t="str">
        <f>IF(AND($BA$7&gt;0,OutputOsiris!$A661&lt;&gt;"9999999"),VLOOKUP(OutputOsiris!A661,$AX$9:$BA$1008,4,FALSE),"")</f>
        <v/>
      </c>
      <c r="Q661" s="47" t="str">
        <f t="shared" si="397"/>
        <v/>
      </c>
      <c r="R661" s="47" t="str">
        <f>IF(AND($BF$7&gt;0,OutputOsiris!$A661&lt;&gt;"9999999"),VLOOKUP(OutputOsiris!A661,$BC$9:$BF$1008,4,FALSE),"")</f>
        <v/>
      </c>
      <c r="S661" s="47" t="str">
        <f t="shared" si="398"/>
        <v/>
      </c>
      <c r="T661" s="47" t="str">
        <f>IF(AND($BK$7&gt;0,OutputOsiris!$A661&lt;&gt;"9999999"),VLOOKUP(OutputOsiris!A661,$BH$9:$BK$1008,4,FALSE),"")</f>
        <v/>
      </c>
      <c r="U661" s="47" t="str">
        <f t="shared" si="399"/>
        <v/>
      </c>
      <c r="V661" s="47" t="str">
        <f>IF(AND($BP$7&gt;0,OutputOsiris!$A661&lt;&gt;"9999999"),VLOOKUP(OutputOsiris!A661,$BM$9:$BP$1008,4,FALSE),"")</f>
        <v/>
      </c>
      <c r="W661" s="47" t="str">
        <f t="shared" si="400"/>
        <v/>
      </c>
      <c r="X661" s="47" t="str">
        <f>IF(AND($BU$7&gt;0,OutputOsiris!$A661&lt;&gt;"9999999"),VLOOKUP(OutputOsiris!A661,$BR$9:$BU$1008,4,FALSE),"")</f>
        <v/>
      </c>
      <c r="Y661" s="47" t="str">
        <f t="shared" si="401"/>
        <v/>
      </c>
      <c r="Z661" s="47" t="str">
        <f>IF(AND($BZ$7&gt;0,OutputOsiris!$A661&lt;&gt;"9999999"),VLOOKUP(OutputOsiris!A661,$BW$9:$BZ$1008,4,FALSE),"")</f>
        <v/>
      </c>
      <c r="AA661" s="47" t="str">
        <f t="shared" si="402"/>
        <v/>
      </c>
      <c r="AB661" s="47">
        <f t="shared" si="403"/>
        <v>0</v>
      </c>
      <c r="AC661" s="47">
        <f t="shared" si="404"/>
        <v>0</v>
      </c>
      <c r="AD661" s="47" t="str">
        <f t="shared" si="405"/>
        <v/>
      </c>
      <c r="AE661" s="48" t="str">
        <f>IF(ISBLANK(AF661),"",VLOOKUP(AD661,OutputOsiris!$A$9:$A$1008,1,FALSE))</f>
        <v/>
      </c>
      <c r="AF661" s="111"/>
      <c r="AG661" s="78"/>
      <c r="AH661" s="148" t="str">
        <f t="shared" si="379"/>
        <v/>
      </c>
      <c r="AI661" s="47" t="str">
        <f t="shared" si="406"/>
        <v/>
      </c>
      <c r="AJ661" s="48" t="str">
        <f>IF(ISBLANK(AK661),"",VLOOKUP(AI661,OutputOsiris!$A$9:$A$1008,1,FALSE))</f>
        <v/>
      </c>
      <c r="AK661" s="112"/>
      <c r="AL661" s="78"/>
      <c r="AM661" s="148" t="str">
        <f t="shared" si="380"/>
        <v/>
      </c>
      <c r="AN661" s="47" t="str">
        <f t="shared" si="407"/>
        <v/>
      </c>
      <c r="AO661" s="48" t="str">
        <f>IF(ISBLANK(AP661),"",VLOOKUP(AN661,OutputOsiris!$A$9:$A$1008,1,FALSE))</f>
        <v/>
      </c>
      <c r="AP661" s="111"/>
      <c r="AQ661" s="78"/>
      <c r="AR661" s="148" t="str">
        <f t="shared" si="381"/>
        <v/>
      </c>
      <c r="AS661" s="47" t="str">
        <f t="shared" si="408"/>
        <v/>
      </c>
      <c r="AT661" s="48" t="str">
        <f>IF(ISBLANK(AU661),"",VLOOKUP(AS661,OutputOsiris!$A$9:$A$1008,1,FALSE))</f>
        <v/>
      </c>
      <c r="AU661" s="111"/>
      <c r="AV661" s="78"/>
      <c r="AW661" s="148" t="str">
        <f t="shared" si="382"/>
        <v/>
      </c>
      <c r="AX661" s="47" t="str">
        <f t="shared" si="409"/>
        <v/>
      </c>
      <c r="AY661" s="48" t="str">
        <f>IF(ISBLANK(AZ661),"",VLOOKUP(AX661,OutputOsiris!$A$9:$A$1008,1,FALSE))</f>
        <v/>
      </c>
      <c r="AZ661" s="111"/>
      <c r="BA661" s="78"/>
      <c r="BB661" s="148" t="str">
        <f t="shared" si="383"/>
        <v/>
      </c>
      <c r="BC661" s="47" t="str">
        <f t="shared" si="410"/>
        <v/>
      </c>
      <c r="BD661" s="48" t="str">
        <f>IF(ISBLANK(BE661),"",VLOOKUP(BC661,OutputOsiris!$A$9:$A$1008,1,FALSE))</f>
        <v/>
      </c>
      <c r="BE661" s="111"/>
      <c r="BF661" s="78"/>
      <c r="BG661" s="148" t="str">
        <f t="shared" si="384"/>
        <v/>
      </c>
      <c r="BH661" s="47" t="str">
        <f t="shared" si="411"/>
        <v/>
      </c>
      <c r="BI661" s="48" t="str">
        <f>IF(ISBLANK(BJ661),"",VLOOKUP(BH661,OutputOsiris!$A$9:$A$1008,1,FALSE))</f>
        <v/>
      </c>
      <c r="BJ661" s="111"/>
      <c r="BK661" s="78"/>
      <c r="BL661" s="148" t="str">
        <f t="shared" si="385"/>
        <v/>
      </c>
      <c r="BM661" s="47" t="str">
        <f t="shared" si="412"/>
        <v/>
      </c>
      <c r="BN661" s="48" t="str">
        <f>IF(ISBLANK(BO661),"",VLOOKUP(BM661,OutputOsiris!$A$9:$A$1008,1,FALSE))</f>
        <v/>
      </c>
      <c r="BO661" s="111"/>
      <c r="BP661" s="78"/>
      <c r="BQ661" s="148" t="str">
        <f t="shared" si="386"/>
        <v/>
      </c>
      <c r="BR661" s="47" t="str">
        <f t="shared" si="413"/>
        <v/>
      </c>
      <c r="BS661" s="48" t="str">
        <f>IF(ISBLANK(BT661),"",VLOOKUP(BR661,OutputOsiris!$A$9:$A$1008,1,FALSE))</f>
        <v/>
      </c>
      <c r="BT661" s="111"/>
      <c r="BU661" s="78"/>
      <c r="BV661" s="148" t="str">
        <f t="shared" si="387"/>
        <v/>
      </c>
      <c r="BW661" s="47" t="str">
        <f t="shared" si="414"/>
        <v/>
      </c>
      <c r="BX661" s="48" t="str">
        <f>IF(ISBLANK(BY661),"",VLOOKUP(BW661,OutputOsiris!$A$9:$A$1008,1,FALSE))</f>
        <v/>
      </c>
      <c r="BY661" s="111"/>
      <c r="BZ661" s="78"/>
      <c r="CA661" s="148" t="str">
        <f t="shared" si="388"/>
        <v/>
      </c>
    </row>
    <row r="662" spans="1:79" x14ac:dyDescent="0.2">
      <c r="A662" s="47" t="str">
        <f>IF($H$1="Score",IF(OutputOsiris!A662&lt;&gt;"9999999",OutputOsiris!A662,""),"")</f>
        <v/>
      </c>
      <c r="B662" s="76" t="str">
        <f t="shared" si="389"/>
        <v/>
      </c>
      <c r="C662" s="143" t="str">
        <f t="shared" si="390"/>
        <v/>
      </c>
      <c r="D662" s="47" t="str">
        <f>IF($H$1="Cijfer",IF(OutputOsiris!A662&lt;&gt;"9999999",OutputOsiris!A662,""),"")</f>
        <v/>
      </c>
      <c r="E662" s="76" t="str">
        <f t="shared" si="391"/>
        <v/>
      </c>
      <c r="F662" s="143" t="str">
        <f t="shared" si="392"/>
        <v/>
      </c>
      <c r="G662" s="47" t="str">
        <f>IF(ISBLANK(OutputOsiris!B662),"",OutputOsiris!B662)</f>
        <v/>
      </c>
      <c r="H662" s="47">
        <f>IF(AND($AG$7&gt;0,OutputOsiris!$A662&lt;&gt;"9999999"),VLOOKUP(OutputOsiris!A662,$AD$9:$AG$1008,4,FALSE),"")</f>
        <v>0</v>
      </c>
      <c r="I662" s="47">
        <f t="shared" si="393"/>
        <v>0</v>
      </c>
      <c r="J662" s="47">
        <f>IF(AND($AL$7&gt;0,OutputOsiris!$A662&lt;&gt;"9999999"),VLOOKUP(OutputOsiris!A662,$AI$9:$AL$1008,4,FALSE),"")</f>
        <v>0</v>
      </c>
      <c r="K662" s="47">
        <f t="shared" si="394"/>
        <v>0</v>
      </c>
      <c r="L662" s="47" t="str">
        <f>IF(AND($AQ$7&gt;0,OutputOsiris!$A662&lt;&gt;"9999999"),VLOOKUP(OutputOsiris!A662,$AN$9:$AQ$1008,4,FALSE),"")</f>
        <v/>
      </c>
      <c r="M662" s="47" t="str">
        <f t="shared" si="395"/>
        <v/>
      </c>
      <c r="N662" s="47" t="str">
        <f>IF(AND($AV$7&gt;0,OutputOsiris!$A662&lt;&gt;"9999999"),VLOOKUP(OutputOsiris!A662,$AS$9:$AV$1008,4,FALSE),"")</f>
        <v/>
      </c>
      <c r="O662" s="47" t="str">
        <f t="shared" si="396"/>
        <v/>
      </c>
      <c r="P662" s="47" t="str">
        <f>IF(AND($BA$7&gt;0,OutputOsiris!$A662&lt;&gt;"9999999"),VLOOKUP(OutputOsiris!A662,$AX$9:$BA$1008,4,FALSE),"")</f>
        <v/>
      </c>
      <c r="Q662" s="47" t="str">
        <f t="shared" si="397"/>
        <v/>
      </c>
      <c r="R662" s="47" t="str">
        <f>IF(AND($BF$7&gt;0,OutputOsiris!$A662&lt;&gt;"9999999"),VLOOKUP(OutputOsiris!A662,$BC$9:$BF$1008,4,FALSE),"")</f>
        <v/>
      </c>
      <c r="S662" s="47" t="str">
        <f t="shared" si="398"/>
        <v/>
      </c>
      <c r="T662" s="47" t="str">
        <f>IF(AND($BK$7&gt;0,OutputOsiris!$A662&lt;&gt;"9999999"),VLOOKUP(OutputOsiris!A662,$BH$9:$BK$1008,4,FALSE),"")</f>
        <v/>
      </c>
      <c r="U662" s="47" t="str">
        <f t="shared" si="399"/>
        <v/>
      </c>
      <c r="V662" s="47" t="str">
        <f>IF(AND($BP$7&gt;0,OutputOsiris!$A662&lt;&gt;"9999999"),VLOOKUP(OutputOsiris!A662,$BM$9:$BP$1008,4,FALSE),"")</f>
        <v/>
      </c>
      <c r="W662" s="47" t="str">
        <f t="shared" si="400"/>
        <v/>
      </c>
      <c r="X662" s="47" t="str">
        <f>IF(AND($BU$7&gt;0,OutputOsiris!$A662&lt;&gt;"9999999"),VLOOKUP(OutputOsiris!A662,$BR$9:$BU$1008,4,FALSE),"")</f>
        <v/>
      </c>
      <c r="Y662" s="47" t="str">
        <f t="shared" si="401"/>
        <v/>
      </c>
      <c r="Z662" s="47" t="str">
        <f>IF(AND($BZ$7&gt;0,OutputOsiris!$A662&lt;&gt;"9999999"),VLOOKUP(OutputOsiris!A662,$BW$9:$BZ$1008,4,FALSE),"")</f>
        <v/>
      </c>
      <c r="AA662" s="47" t="str">
        <f t="shared" si="402"/>
        <v/>
      </c>
      <c r="AB662" s="47">
        <f t="shared" si="403"/>
        <v>0</v>
      </c>
      <c r="AC662" s="47">
        <f t="shared" si="404"/>
        <v>0</v>
      </c>
      <c r="AD662" s="47" t="str">
        <f t="shared" si="405"/>
        <v/>
      </c>
      <c r="AE662" s="48" t="str">
        <f>IF(ISBLANK(AF662),"",VLOOKUP(AD662,OutputOsiris!$A$9:$A$1008,1,FALSE))</f>
        <v/>
      </c>
      <c r="AF662" s="111"/>
      <c r="AG662" s="78"/>
      <c r="AH662" s="148" t="str">
        <f t="shared" si="379"/>
        <v/>
      </c>
      <c r="AI662" s="47" t="str">
        <f t="shared" si="406"/>
        <v/>
      </c>
      <c r="AJ662" s="48" t="str">
        <f>IF(ISBLANK(AK662),"",VLOOKUP(AI662,OutputOsiris!$A$9:$A$1008,1,FALSE))</f>
        <v/>
      </c>
      <c r="AK662" s="112"/>
      <c r="AL662" s="78"/>
      <c r="AM662" s="148" t="str">
        <f t="shared" si="380"/>
        <v/>
      </c>
      <c r="AN662" s="47" t="str">
        <f t="shared" si="407"/>
        <v/>
      </c>
      <c r="AO662" s="48" t="str">
        <f>IF(ISBLANK(AP662),"",VLOOKUP(AN662,OutputOsiris!$A$9:$A$1008,1,FALSE))</f>
        <v/>
      </c>
      <c r="AP662" s="111"/>
      <c r="AQ662" s="78"/>
      <c r="AR662" s="148" t="str">
        <f t="shared" si="381"/>
        <v/>
      </c>
      <c r="AS662" s="47" t="str">
        <f t="shared" si="408"/>
        <v/>
      </c>
      <c r="AT662" s="48" t="str">
        <f>IF(ISBLANK(AU662),"",VLOOKUP(AS662,OutputOsiris!$A$9:$A$1008,1,FALSE))</f>
        <v/>
      </c>
      <c r="AU662" s="111"/>
      <c r="AV662" s="78"/>
      <c r="AW662" s="148" t="str">
        <f t="shared" si="382"/>
        <v/>
      </c>
      <c r="AX662" s="47" t="str">
        <f t="shared" si="409"/>
        <v/>
      </c>
      <c r="AY662" s="48" t="str">
        <f>IF(ISBLANK(AZ662),"",VLOOKUP(AX662,OutputOsiris!$A$9:$A$1008,1,FALSE))</f>
        <v/>
      </c>
      <c r="AZ662" s="111"/>
      <c r="BA662" s="78"/>
      <c r="BB662" s="148" t="str">
        <f t="shared" si="383"/>
        <v/>
      </c>
      <c r="BC662" s="47" t="str">
        <f t="shared" si="410"/>
        <v/>
      </c>
      <c r="BD662" s="48" t="str">
        <f>IF(ISBLANK(BE662),"",VLOOKUP(BC662,OutputOsiris!$A$9:$A$1008,1,FALSE))</f>
        <v/>
      </c>
      <c r="BE662" s="111"/>
      <c r="BF662" s="78"/>
      <c r="BG662" s="148" t="str">
        <f t="shared" si="384"/>
        <v/>
      </c>
      <c r="BH662" s="47" t="str">
        <f t="shared" si="411"/>
        <v/>
      </c>
      <c r="BI662" s="48" t="str">
        <f>IF(ISBLANK(BJ662),"",VLOOKUP(BH662,OutputOsiris!$A$9:$A$1008,1,FALSE))</f>
        <v/>
      </c>
      <c r="BJ662" s="111"/>
      <c r="BK662" s="78"/>
      <c r="BL662" s="148" t="str">
        <f t="shared" si="385"/>
        <v/>
      </c>
      <c r="BM662" s="47" t="str">
        <f t="shared" si="412"/>
        <v/>
      </c>
      <c r="BN662" s="48" t="str">
        <f>IF(ISBLANK(BO662),"",VLOOKUP(BM662,OutputOsiris!$A$9:$A$1008,1,FALSE))</f>
        <v/>
      </c>
      <c r="BO662" s="111"/>
      <c r="BP662" s="78"/>
      <c r="BQ662" s="148" t="str">
        <f t="shared" si="386"/>
        <v/>
      </c>
      <c r="BR662" s="47" t="str">
        <f t="shared" si="413"/>
        <v/>
      </c>
      <c r="BS662" s="48" t="str">
        <f>IF(ISBLANK(BT662),"",VLOOKUP(BR662,OutputOsiris!$A$9:$A$1008,1,FALSE))</f>
        <v/>
      </c>
      <c r="BT662" s="111"/>
      <c r="BU662" s="78"/>
      <c r="BV662" s="148" t="str">
        <f t="shared" si="387"/>
        <v/>
      </c>
      <c r="BW662" s="47" t="str">
        <f t="shared" si="414"/>
        <v/>
      </c>
      <c r="BX662" s="48" t="str">
        <f>IF(ISBLANK(BY662),"",VLOOKUP(BW662,OutputOsiris!$A$9:$A$1008,1,FALSE))</f>
        <v/>
      </c>
      <c r="BY662" s="111"/>
      <c r="BZ662" s="78"/>
      <c r="CA662" s="148" t="str">
        <f t="shared" si="388"/>
        <v/>
      </c>
    </row>
    <row r="663" spans="1:79" x14ac:dyDescent="0.2">
      <c r="A663" s="47" t="str">
        <f>IF($H$1="Score",IF(OutputOsiris!A663&lt;&gt;"9999999",OutputOsiris!A663,""),"")</f>
        <v/>
      </c>
      <c r="B663" s="76" t="str">
        <f t="shared" si="389"/>
        <v/>
      </c>
      <c r="C663" s="143" t="str">
        <f t="shared" si="390"/>
        <v/>
      </c>
      <c r="D663" s="47" t="str">
        <f>IF($H$1="Cijfer",IF(OutputOsiris!A663&lt;&gt;"9999999",OutputOsiris!A663,""),"")</f>
        <v/>
      </c>
      <c r="E663" s="76" t="str">
        <f t="shared" si="391"/>
        <v/>
      </c>
      <c r="F663" s="143" t="str">
        <f t="shared" si="392"/>
        <v/>
      </c>
      <c r="G663" s="47" t="str">
        <f>IF(ISBLANK(OutputOsiris!B663),"",OutputOsiris!B663)</f>
        <v/>
      </c>
      <c r="H663" s="47">
        <f>IF(AND($AG$7&gt;0,OutputOsiris!$A663&lt;&gt;"9999999"),VLOOKUP(OutputOsiris!A663,$AD$9:$AG$1008,4,FALSE),"")</f>
        <v>0</v>
      </c>
      <c r="I663" s="47">
        <f t="shared" si="393"/>
        <v>0</v>
      </c>
      <c r="J663" s="47">
        <f>IF(AND($AL$7&gt;0,OutputOsiris!$A663&lt;&gt;"9999999"),VLOOKUP(OutputOsiris!A663,$AI$9:$AL$1008,4,FALSE),"")</f>
        <v>0</v>
      </c>
      <c r="K663" s="47">
        <f t="shared" si="394"/>
        <v>0</v>
      </c>
      <c r="L663" s="47" t="str">
        <f>IF(AND($AQ$7&gt;0,OutputOsiris!$A663&lt;&gt;"9999999"),VLOOKUP(OutputOsiris!A663,$AN$9:$AQ$1008,4,FALSE),"")</f>
        <v/>
      </c>
      <c r="M663" s="47" t="str">
        <f t="shared" si="395"/>
        <v/>
      </c>
      <c r="N663" s="47" t="str">
        <f>IF(AND($AV$7&gt;0,OutputOsiris!$A663&lt;&gt;"9999999"),VLOOKUP(OutputOsiris!A663,$AS$9:$AV$1008,4,FALSE),"")</f>
        <v/>
      </c>
      <c r="O663" s="47" t="str">
        <f t="shared" si="396"/>
        <v/>
      </c>
      <c r="P663" s="47" t="str">
        <f>IF(AND($BA$7&gt;0,OutputOsiris!$A663&lt;&gt;"9999999"),VLOOKUP(OutputOsiris!A663,$AX$9:$BA$1008,4,FALSE),"")</f>
        <v/>
      </c>
      <c r="Q663" s="47" t="str">
        <f t="shared" si="397"/>
        <v/>
      </c>
      <c r="R663" s="47" t="str">
        <f>IF(AND($BF$7&gt;0,OutputOsiris!$A663&lt;&gt;"9999999"),VLOOKUP(OutputOsiris!A663,$BC$9:$BF$1008,4,FALSE),"")</f>
        <v/>
      </c>
      <c r="S663" s="47" t="str">
        <f t="shared" si="398"/>
        <v/>
      </c>
      <c r="T663" s="47" t="str">
        <f>IF(AND($BK$7&gt;0,OutputOsiris!$A663&lt;&gt;"9999999"),VLOOKUP(OutputOsiris!A663,$BH$9:$BK$1008,4,FALSE),"")</f>
        <v/>
      </c>
      <c r="U663" s="47" t="str">
        <f t="shared" si="399"/>
        <v/>
      </c>
      <c r="V663" s="47" t="str">
        <f>IF(AND($BP$7&gt;0,OutputOsiris!$A663&lt;&gt;"9999999"),VLOOKUP(OutputOsiris!A663,$BM$9:$BP$1008,4,FALSE),"")</f>
        <v/>
      </c>
      <c r="W663" s="47" t="str">
        <f t="shared" si="400"/>
        <v/>
      </c>
      <c r="X663" s="47" t="str">
        <f>IF(AND($BU$7&gt;0,OutputOsiris!$A663&lt;&gt;"9999999"),VLOOKUP(OutputOsiris!A663,$BR$9:$BU$1008,4,FALSE),"")</f>
        <v/>
      </c>
      <c r="Y663" s="47" t="str">
        <f t="shared" si="401"/>
        <v/>
      </c>
      <c r="Z663" s="47" t="str">
        <f>IF(AND($BZ$7&gt;0,OutputOsiris!$A663&lt;&gt;"9999999"),VLOOKUP(OutputOsiris!A663,$BW$9:$BZ$1008,4,FALSE),"")</f>
        <v/>
      </c>
      <c r="AA663" s="47" t="str">
        <f t="shared" si="402"/>
        <v/>
      </c>
      <c r="AB663" s="47">
        <f t="shared" si="403"/>
        <v>0</v>
      </c>
      <c r="AC663" s="47">
        <f t="shared" si="404"/>
        <v>0</v>
      </c>
      <c r="AD663" s="47" t="str">
        <f t="shared" si="405"/>
        <v/>
      </c>
      <c r="AE663" s="48" t="str">
        <f>IF(ISBLANK(AF663),"",VLOOKUP(AD663,OutputOsiris!$A$9:$A$1008,1,FALSE))</f>
        <v/>
      </c>
      <c r="AF663" s="111"/>
      <c r="AG663" s="78"/>
      <c r="AH663" s="148" t="str">
        <f t="shared" si="379"/>
        <v/>
      </c>
      <c r="AI663" s="47" t="str">
        <f t="shared" si="406"/>
        <v/>
      </c>
      <c r="AJ663" s="48" t="str">
        <f>IF(ISBLANK(AK663),"",VLOOKUP(AI663,OutputOsiris!$A$9:$A$1008,1,FALSE))</f>
        <v/>
      </c>
      <c r="AK663" s="112"/>
      <c r="AL663" s="78"/>
      <c r="AM663" s="148" t="str">
        <f t="shared" si="380"/>
        <v/>
      </c>
      <c r="AN663" s="47" t="str">
        <f t="shared" si="407"/>
        <v/>
      </c>
      <c r="AO663" s="48" t="str">
        <f>IF(ISBLANK(AP663),"",VLOOKUP(AN663,OutputOsiris!$A$9:$A$1008,1,FALSE))</f>
        <v/>
      </c>
      <c r="AP663" s="111"/>
      <c r="AQ663" s="78"/>
      <c r="AR663" s="148" t="str">
        <f t="shared" si="381"/>
        <v/>
      </c>
      <c r="AS663" s="47" t="str">
        <f t="shared" si="408"/>
        <v/>
      </c>
      <c r="AT663" s="48" t="str">
        <f>IF(ISBLANK(AU663),"",VLOOKUP(AS663,OutputOsiris!$A$9:$A$1008,1,FALSE))</f>
        <v/>
      </c>
      <c r="AU663" s="111"/>
      <c r="AV663" s="78"/>
      <c r="AW663" s="148" t="str">
        <f t="shared" si="382"/>
        <v/>
      </c>
      <c r="AX663" s="47" t="str">
        <f t="shared" si="409"/>
        <v/>
      </c>
      <c r="AY663" s="48" t="str">
        <f>IF(ISBLANK(AZ663),"",VLOOKUP(AX663,OutputOsiris!$A$9:$A$1008,1,FALSE))</f>
        <v/>
      </c>
      <c r="AZ663" s="111"/>
      <c r="BA663" s="78"/>
      <c r="BB663" s="148" t="str">
        <f t="shared" si="383"/>
        <v/>
      </c>
      <c r="BC663" s="47" t="str">
        <f t="shared" si="410"/>
        <v/>
      </c>
      <c r="BD663" s="48" t="str">
        <f>IF(ISBLANK(BE663),"",VLOOKUP(BC663,OutputOsiris!$A$9:$A$1008,1,FALSE))</f>
        <v/>
      </c>
      <c r="BE663" s="111"/>
      <c r="BF663" s="78"/>
      <c r="BG663" s="148" t="str">
        <f t="shared" si="384"/>
        <v/>
      </c>
      <c r="BH663" s="47" t="str">
        <f t="shared" si="411"/>
        <v/>
      </c>
      <c r="BI663" s="48" t="str">
        <f>IF(ISBLANK(BJ663),"",VLOOKUP(BH663,OutputOsiris!$A$9:$A$1008,1,FALSE))</f>
        <v/>
      </c>
      <c r="BJ663" s="111"/>
      <c r="BK663" s="78"/>
      <c r="BL663" s="148" t="str">
        <f t="shared" si="385"/>
        <v/>
      </c>
      <c r="BM663" s="47" t="str">
        <f t="shared" si="412"/>
        <v/>
      </c>
      <c r="BN663" s="48" t="str">
        <f>IF(ISBLANK(BO663),"",VLOOKUP(BM663,OutputOsiris!$A$9:$A$1008,1,FALSE))</f>
        <v/>
      </c>
      <c r="BO663" s="111"/>
      <c r="BP663" s="78"/>
      <c r="BQ663" s="148" t="str">
        <f t="shared" si="386"/>
        <v/>
      </c>
      <c r="BR663" s="47" t="str">
        <f t="shared" si="413"/>
        <v/>
      </c>
      <c r="BS663" s="48" t="str">
        <f>IF(ISBLANK(BT663),"",VLOOKUP(BR663,OutputOsiris!$A$9:$A$1008,1,FALSE))</f>
        <v/>
      </c>
      <c r="BT663" s="111"/>
      <c r="BU663" s="78"/>
      <c r="BV663" s="148" t="str">
        <f t="shared" si="387"/>
        <v/>
      </c>
      <c r="BW663" s="47" t="str">
        <f t="shared" si="414"/>
        <v/>
      </c>
      <c r="BX663" s="48" t="str">
        <f>IF(ISBLANK(BY663),"",VLOOKUP(BW663,OutputOsiris!$A$9:$A$1008,1,FALSE))</f>
        <v/>
      </c>
      <c r="BY663" s="111"/>
      <c r="BZ663" s="78"/>
      <c r="CA663" s="148" t="str">
        <f t="shared" si="388"/>
        <v/>
      </c>
    </row>
    <row r="664" spans="1:79" x14ac:dyDescent="0.2">
      <c r="A664" s="47" t="str">
        <f>IF($H$1="Score",IF(OutputOsiris!A664&lt;&gt;"9999999",OutputOsiris!A664,""),"")</f>
        <v/>
      </c>
      <c r="B664" s="76" t="str">
        <f t="shared" si="389"/>
        <v/>
      </c>
      <c r="C664" s="143" t="str">
        <f t="shared" si="390"/>
        <v/>
      </c>
      <c r="D664" s="47" t="str">
        <f>IF($H$1="Cijfer",IF(OutputOsiris!A664&lt;&gt;"9999999",OutputOsiris!A664,""),"")</f>
        <v/>
      </c>
      <c r="E664" s="76" t="str">
        <f t="shared" si="391"/>
        <v/>
      </c>
      <c r="F664" s="143" t="str">
        <f t="shared" si="392"/>
        <v/>
      </c>
      <c r="G664" s="47" t="str">
        <f>IF(ISBLANK(OutputOsiris!B664),"",OutputOsiris!B664)</f>
        <v/>
      </c>
      <c r="H664" s="47">
        <f>IF(AND($AG$7&gt;0,OutputOsiris!$A664&lt;&gt;"9999999"),VLOOKUP(OutputOsiris!A664,$AD$9:$AG$1008,4,FALSE),"")</f>
        <v>0</v>
      </c>
      <c r="I664" s="47">
        <f t="shared" si="393"/>
        <v>0</v>
      </c>
      <c r="J664" s="47">
        <f>IF(AND($AL$7&gt;0,OutputOsiris!$A664&lt;&gt;"9999999"),VLOOKUP(OutputOsiris!A664,$AI$9:$AL$1008,4,FALSE),"")</f>
        <v>0</v>
      </c>
      <c r="K664" s="47">
        <f t="shared" si="394"/>
        <v>0</v>
      </c>
      <c r="L664" s="47" t="str">
        <f>IF(AND($AQ$7&gt;0,OutputOsiris!$A664&lt;&gt;"9999999"),VLOOKUP(OutputOsiris!A664,$AN$9:$AQ$1008,4,FALSE),"")</f>
        <v/>
      </c>
      <c r="M664" s="47" t="str">
        <f t="shared" si="395"/>
        <v/>
      </c>
      <c r="N664" s="47" t="str">
        <f>IF(AND($AV$7&gt;0,OutputOsiris!$A664&lt;&gt;"9999999"),VLOOKUP(OutputOsiris!A664,$AS$9:$AV$1008,4,FALSE),"")</f>
        <v/>
      </c>
      <c r="O664" s="47" t="str">
        <f t="shared" si="396"/>
        <v/>
      </c>
      <c r="P664" s="47" t="str">
        <f>IF(AND($BA$7&gt;0,OutputOsiris!$A664&lt;&gt;"9999999"),VLOOKUP(OutputOsiris!A664,$AX$9:$BA$1008,4,FALSE),"")</f>
        <v/>
      </c>
      <c r="Q664" s="47" t="str">
        <f t="shared" si="397"/>
        <v/>
      </c>
      <c r="R664" s="47" t="str">
        <f>IF(AND($BF$7&gt;0,OutputOsiris!$A664&lt;&gt;"9999999"),VLOOKUP(OutputOsiris!A664,$BC$9:$BF$1008,4,FALSE),"")</f>
        <v/>
      </c>
      <c r="S664" s="47" t="str">
        <f t="shared" si="398"/>
        <v/>
      </c>
      <c r="T664" s="47" t="str">
        <f>IF(AND($BK$7&gt;0,OutputOsiris!$A664&lt;&gt;"9999999"),VLOOKUP(OutputOsiris!A664,$BH$9:$BK$1008,4,FALSE),"")</f>
        <v/>
      </c>
      <c r="U664" s="47" t="str">
        <f t="shared" si="399"/>
        <v/>
      </c>
      <c r="V664" s="47" t="str">
        <f>IF(AND($BP$7&gt;0,OutputOsiris!$A664&lt;&gt;"9999999"),VLOOKUP(OutputOsiris!A664,$BM$9:$BP$1008,4,FALSE),"")</f>
        <v/>
      </c>
      <c r="W664" s="47" t="str">
        <f t="shared" si="400"/>
        <v/>
      </c>
      <c r="X664" s="47" t="str">
        <f>IF(AND($BU$7&gt;0,OutputOsiris!$A664&lt;&gt;"9999999"),VLOOKUP(OutputOsiris!A664,$BR$9:$BU$1008,4,FALSE),"")</f>
        <v/>
      </c>
      <c r="Y664" s="47" t="str">
        <f t="shared" si="401"/>
        <v/>
      </c>
      <c r="Z664" s="47" t="str">
        <f>IF(AND($BZ$7&gt;0,OutputOsiris!$A664&lt;&gt;"9999999"),VLOOKUP(OutputOsiris!A664,$BW$9:$BZ$1008,4,FALSE),"")</f>
        <v/>
      </c>
      <c r="AA664" s="47" t="str">
        <f t="shared" si="402"/>
        <v/>
      </c>
      <c r="AB664" s="47">
        <f t="shared" si="403"/>
        <v>0</v>
      </c>
      <c r="AC664" s="47">
        <f t="shared" si="404"/>
        <v>0</v>
      </c>
      <c r="AD664" s="47" t="str">
        <f t="shared" si="405"/>
        <v/>
      </c>
      <c r="AE664" s="48" t="str">
        <f>IF(ISBLANK(AF664),"",VLOOKUP(AD664,OutputOsiris!$A$9:$A$1008,1,FALSE))</f>
        <v/>
      </c>
      <c r="AF664" s="111"/>
      <c r="AG664" s="78"/>
      <c r="AH664" s="148" t="str">
        <f t="shared" si="379"/>
        <v/>
      </c>
      <c r="AI664" s="47" t="str">
        <f t="shared" si="406"/>
        <v/>
      </c>
      <c r="AJ664" s="48" t="str">
        <f>IF(ISBLANK(AK664),"",VLOOKUP(AI664,OutputOsiris!$A$9:$A$1008,1,FALSE))</f>
        <v/>
      </c>
      <c r="AK664" s="112"/>
      <c r="AL664" s="78"/>
      <c r="AM664" s="148" t="str">
        <f t="shared" si="380"/>
        <v/>
      </c>
      <c r="AN664" s="47" t="str">
        <f t="shared" si="407"/>
        <v/>
      </c>
      <c r="AO664" s="48" t="str">
        <f>IF(ISBLANK(AP664),"",VLOOKUP(AN664,OutputOsiris!$A$9:$A$1008,1,FALSE))</f>
        <v/>
      </c>
      <c r="AP664" s="111"/>
      <c r="AQ664" s="78"/>
      <c r="AR664" s="148" t="str">
        <f t="shared" si="381"/>
        <v/>
      </c>
      <c r="AS664" s="47" t="str">
        <f t="shared" si="408"/>
        <v/>
      </c>
      <c r="AT664" s="48" t="str">
        <f>IF(ISBLANK(AU664),"",VLOOKUP(AS664,OutputOsiris!$A$9:$A$1008,1,FALSE))</f>
        <v/>
      </c>
      <c r="AU664" s="111"/>
      <c r="AV664" s="78"/>
      <c r="AW664" s="148" t="str">
        <f t="shared" si="382"/>
        <v/>
      </c>
      <c r="AX664" s="47" t="str">
        <f t="shared" si="409"/>
        <v/>
      </c>
      <c r="AY664" s="48" t="str">
        <f>IF(ISBLANK(AZ664),"",VLOOKUP(AX664,OutputOsiris!$A$9:$A$1008,1,FALSE))</f>
        <v/>
      </c>
      <c r="AZ664" s="111"/>
      <c r="BA664" s="78"/>
      <c r="BB664" s="148" t="str">
        <f t="shared" si="383"/>
        <v/>
      </c>
      <c r="BC664" s="47" t="str">
        <f t="shared" si="410"/>
        <v/>
      </c>
      <c r="BD664" s="48" t="str">
        <f>IF(ISBLANK(BE664),"",VLOOKUP(BC664,OutputOsiris!$A$9:$A$1008,1,FALSE))</f>
        <v/>
      </c>
      <c r="BE664" s="111"/>
      <c r="BF664" s="78"/>
      <c r="BG664" s="148" t="str">
        <f t="shared" si="384"/>
        <v/>
      </c>
      <c r="BH664" s="47" t="str">
        <f t="shared" si="411"/>
        <v/>
      </c>
      <c r="BI664" s="48" t="str">
        <f>IF(ISBLANK(BJ664),"",VLOOKUP(BH664,OutputOsiris!$A$9:$A$1008,1,FALSE))</f>
        <v/>
      </c>
      <c r="BJ664" s="111"/>
      <c r="BK664" s="78"/>
      <c r="BL664" s="148" t="str">
        <f t="shared" si="385"/>
        <v/>
      </c>
      <c r="BM664" s="47" t="str">
        <f t="shared" si="412"/>
        <v/>
      </c>
      <c r="BN664" s="48" t="str">
        <f>IF(ISBLANK(BO664),"",VLOOKUP(BM664,OutputOsiris!$A$9:$A$1008,1,FALSE))</f>
        <v/>
      </c>
      <c r="BO664" s="111"/>
      <c r="BP664" s="78"/>
      <c r="BQ664" s="148" t="str">
        <f t="shared" si="386"/>
        <v/>
      </c>
      <c r="BR664" s="47" t="str">
        <f t="shared" si="413"/>
        <v/>
      </c>
      <c r="BS664" s="48" t="str">
        <f>IF(ISBLANK(BT664),"",VLOOKUP(BR664,OutputOsiris!$A$9:$A$1008,1,FALSE))</f>
        <v/>
      </c>
      <c r="BT664" s="111"/>
      <c r="BU664" s="78"/>
      <c r="BV664" s="148" t="str">
        <f t="shared" si="387"/>
        <v/>
      </c>
      <c r="BW664" s="47" t="str">
        <f t="shared" si="414"/>
        <v/>
      </c>
      <c r="BX664" s="48" t="str">
        <f>IF(ISBLANK(BY664),"",VLOOKUP(BW664,OutputOsiris!$A$9:$A$1008,1,FALSE))</f>
        <v/>
      </c>
      <c r="BY664" s="111"/>
      <c r="BZ664" s="78"/>
      <c r="CA664" s="148" t="str">
        <f t="shared" si="388"/>
        <v/>
      </c>
    </row>
    <row r="665" spans="1:79" x14ac:dyDescent="0.2">
      <c r="A665" s="47" t="str">
        <f>IF($H$1="Score",IF(OutputOsiris!A665&lt;&gt;"9999999",OutputOsiris!A665,""),"")</f>
        <v/>
      </c>
      <c r="B665" s="76" t="str">
        <f t="shared" si="389"/>
        <v/>
      </c>
      <c r="C665" s="143" t="str">
        <f t="shared" si="390"/>
        <v/>
      </c>
      <c r="D665" s="47" t="str">
        <f>IF($H$1="Cijfer",IF(OutputOsiris!A665&lt;&gt;"9999999",OutputOsiris!A665,""),"")</f>
        <v/>
      </c>
      <c r="E665" s="76" t="str">
        <f t="shared" si="391"/>
        <v/>
      </c>
      <c r="F665" s="143" t="str">
        <f t="shared" si="392"/>
        <v/>
      </c>
      <c r="G665" s="47" t="str">
        <f>IF(ISBLANK(OutputOsiris!B665),"",OutputOsiris!B665)</f>
        <v/>
      </c>
      <c r="H665" s="47">
        <f>IF(AND($AG$7&gt;0,OutputOsiris!$A665&lt;&gt;"9999999"),VLOOKUP(OutputOsiris!A665,$AD$9:$AG$1008,4,FALSE),"")</f>
        <v>0</v>
      </c>
      <c r="I665" s="47">
        <f t="shared" si="393"/>
        <v>0</v>
      </c>
      <c r="J665" s="47">
        <f>IF(AND($AL$7&gt;0,OutputOsiris!$A665&lt;&gt;"9999999"),VLOOKUP(OutputOsiris!A665,$AI$9:$AL$1008,4,FALSE),"")</f>
        <v>0</v>
      </c>
      <c r="K665" s="47">
        <f t="shared" si="394"/>
        <v>0</v>
      </c>
      <c r="L665" s="47" t="str">
        <f>IF(AND($AQ$7&gt;0,OutputOsiris!$A665&lt;&gt;"9999999"),VLOOKUP(OutputOsiris!A665,$AN$9:$AQ$1008,4,FALSE),"")</f>
        <v/>
      </c>
      <c r="M665" s="47" t="str">
        <f t="shared" si="395"/>
        <v/>
      </c>
      <c r="N665" s="47" t="str">
        <f>IF(AND($AV$7&gt;0,OutputOsiris!$A665&lt;&gt;"9999999"),VLOOKUP(OutputOsiris!A665,$AS$9:$AV$1008,4,FALSE),"")</f>
        <v/>
      </c>
      <c r="O665" s="47" t="str">
        <f t="shared" si="396"/>
        <v/>
      </c>
      <c r="P665" s="47" t="str">
        <f>IF(AND($BA$7&gt;0,OutputOsiris!$A665&lt;&gt;"9999999"),VLOOKUP(OutputOsiris!A665,$AX$9:$BA$1008,4,FALSE),"")</f>
        <v/>
      </c>
      <c r="Q665" s="47" t="str">
        <f t="shared" si="397"/>
        <v/>
      </c>
      <c r="R665" s="47" t="str">
        <f>IF(AND($BF$7&gt;0,OutputOsiris!$A665&lt;&gt;"9999999"),VLOOKUP(OutputOsiris!A665,$BC$9:$BF$1008,4,FALSE),"")</f>
        <v/>
      </c>
      <c r="S665" s="47" t="str">
        <f t="shared" si="398"/>
        <v/>
      </c>
      <c r="T665" s="47" t="str">
        <f>IF(AND($BK$7&gt;0,OutputOsiris!$A665&lt;&gt;"9999999"),VLOOKUP(OutputOsiris!A665,$BH$9:$BK$1008,4,FALSE),"")</f>
        <v/>
      </c>
      <c r="U665" s="47" t="str">
        <f t="shared" si="399"/>
        <v/>
      </c>
      <c r="V665" s="47" t="str">
        <f>IF(AND($BP$7&gt;0,OutputOsiris!$A665&lt;&gt;"9999999"),VLOOKUP(OutputOsiris!A665,$BM$9:$BP$1008,4,FALSE),"")</f>
        <v/>
      </c>
      <c r="W665" s="47" t="str">
        <f t="shared" si="400"/>
        <v/>
      </c>
      <c r="X665" s="47" t="str">
        <f>IF(AND($BU$7&gt;0,OutputOsiris!$A665&lt;&gt;"9999999"),VLOOKUP(OutputOsiris!A665,$BR$9:$BU$1008,4,FALSE),"")</f>
        <v/>
      </c>
      <c r="Y665" s="47" t="str">
        <f t="shared" si="401"/>
        <v/>
      </c>
      <c r="Z665" s="47" t="str">
        <f>IF(AND($BZ$7&gt;0,OutputOsiris!$A665&lt;&gt;"9999999"),VLOOKUP(OutputOsiris!A665,$BW$9:$BZ$1008,4,FALSE),"")</f>
        <v/>
      </c>
      <c r="AA665" s="47" t="str">
        <f t="shared" si="402"/>
        <v/>
      </c>
      <c r="AB665" s="47">
        <f t="shared" si="403"/>
        <v>0</v>
      </c>
      <c r="AC665" s="47">
        <f t="shared" si="404"/>
        <v>0</v>
      </c>
      <c r="AD665" s="47" t="str">
        <f t="shared" si="405"/>
        <v/>
      </c>
      <c r="AE665" s="48" t="str">
        <f>IF(ISBLANK(AF665),"",VLOOKUP(AD665,OutputOsiris!$A$9:$A$1008,1,FALSE))</f>
        <v/>
      </c>
      <c r="AF665" s="111"/>
      <c r="AG665" s="78"/>
      <c r="AH665" s="148" t="str">
        <f t="shared" si="379"/>
        <v/>
      </c>
      <c r="AI665" s="47" t="str">
        <f t="shared" si="406"/>
        <v/>
      </c>
      <c r="AJ665" s="48" t="str">
        <f>IF(ISBLANK(AK665),"",VLOOKUP(AI665,OutputOsiris!$A$9:$A$1008,1,FALSE))</f>
        <v/>
      </c>
      <c r="AK665" s="112"/>
      <c r="AL665" s="78"/>
      <c r="AM665" s="148" t="str">
        <f t="shared" si="380"/>
        <v/>
      </c>
      <c r="AN665" s="47" t="str">
        <f t="shared" si="407"/>
        <v/>
      </c>
      <c r="AO665" s="48" t="str">
        <f>IF(ISBLANK(AP665),"",VLOOKUP(AN665,OutputOsiris!$A$9:$A$1008,1,FALSE))</f>
        <v/>
      </c>
      <c r="AP665" s="111"/>
      <c r="AQ665" s="78"/>
      <c r="AR665" s="148" t="str">
        <f t="shared" si="381"/>
        <v/>
      </c>
      <c r="AS665" s="47" t="str">
        <f t="shared" si="408"/>
        <v/>
      </c>
      <c r="AT665" s="48" t="str">
        <f>IF(ISBLANK(AU665),"",VLOOKUP(AS665,OutputOsiris!$A$9:$A$1008,1,FALSE))</f>
        <v/>
      </c>
      <c r="AU665" s="111"/>
      <c r="AV665" s="78"/>
      <c r="AW665" s="148" t="str">
        <f t="shared" si="382"/>
        <v/>
      </c>
      <c r="AX665" s="47" t="str">
        <f t="shared" si="409"/>
        <v/>
      </c>
      <c r="AY665" s="48" t="str">
        <f>IF(ISBLANK(AZ665),"",VLOOKUP(AX665,OutputOsiris!$A$9:$A$1008,1,FALSE))</f>
        <v/>
      </c>
      <c r="AZ665" s="111"/>
      <c r="BA665" s="78"/>
      <c r="BB665" s="148" t="str">
        <f t="shared" si="383"/>
        <v/>
      </c>
      <c r="BC665" s="47" t="str">
        <f t="shared" si="410"/>
        <v/>
      </c>
      <c r="BD665" s="48" t="str">
        <f>IF(ISBLANK(BE665),"",VLOOKUP(BC665,OutputOsiris!$A$9:$A$1008,1,FALSE))</f>
        <v/>
      </c>
      <c r="BE665" s="111"/>
      <c r="BF665" s="78"/>
      <c r="BG665" s="148" t="str">
        <f t="shared" si="384"/>
        <v/>
      </c>
      <c r="BH665" s="47" t="str">
        <f t="shared" si="411"/>
        <v/>
      </c>
      <c r="BI665" s="48" t="str">
        <f>IF(ISBLANK(BJ665),"",VLOOKUP(BH665,OutputOsiris!$A$9:$A$1008,1,FALSE))</f>
        <v/>
      </c>
      <c r="BJ665" s="111"/>
      <c r="BK665" s="78"/>
      <c r="BL665" s="148" t="str">
        <f t="shared" si="385"/>
        <v/>
      </c>
      <c r="BM665" s="47" t="str">
        <f t="shared" si="412"/>
        <v/>
      </c>
      <c r="BN665" s="48" t="str">
        <f>IF(ISBLANK(BO665),"",VLOOKUP(BM665,OutputOsiris!$A$9:$A$1008,1,FALSE))</f>
        <v/>
      </c>
      <c r="BO665" s="111"/>
      <c r="BP665" s="78"/>
      <c r="BQ665" s="148" t="str">
        <f t="shared" si="386"/>
        <v/>
      </c>
      <c r="BR665" s="47" t="str">
        <f t="shared" si="413"/>
        <v/>
      </c>
      <c r="BS665" s="48" t="str">
        <f>IF(ISBLANK(BT665),"",VLOOKUP(BR665,OutputOsiris!$A$9:$A$1008,1,FALSE))</f>
        <v/>
      </c>
      <c r="BT665" s="111"/>
      <c r="BU665" s="78"/>
      <c r="BV665" s="148" t="str">
        <f t="shared" si="387"/>
        <v/>
      </c>
      <c r="BW665" s="47" t="str">
        <f t="shared" si="414"/>
        <v/>
      </c>
      <c r="BX665" s="48" t="str">
        <f>IF(ISBLANK(BY665),"",VLOOKUP(BW665,OutputOsiris!$A$9:$A$1008,1,FALSE))</f>
        <v/>
      </c>
      <c r="BY665" s="111"/>
      <c r="BZ665" s="78"/>
      <c r="CA665" s="148" t="str">
        <f t="shared" si="388"/>
        <v/>
      </c>
    </row>
    <row r="666" spans="1:79" x14ac:dyDescent="0.2">
      <c r="A666" s="47" t="str">
        <f>IF($H$1="Score",IF(OutputOsiris!A666&lt;&gt;"9999999",OutputOsiris!A666,""),"")</f>
        <v/>
      </c>
      <c r="B666" s="76" t="str">
        <f t="shared" si="389"/>
        <v/>
      </c>
      <c r="C666" s="143" t="str">
        <f t="shared" si="390"/>
        <v/>
      </c>
      <c r="D666" s="47" t="str">
        <f>IF($H$1="Cijfer",IF(OutputOsiris!A666&lt;&gt;"9999999",OutputOsiris!A666,""),"")</f>
        <v/>
      </c>
      <c r="E666" s="76" t="str">
        <f t="shared" si="391"/>
        <v/>
      </c>
      <c r="F666" s="143" t="str">
        <f t="shared" si="392"/>
        <v/>
      </c>
      <c r="G666" s="47" t="str">
        <f>IF(ISBLANK(OutputOsiris!B666),"",OutputOsiris!B666)</f>
        <v/>
      </c>
      <c r="H666" s="47">
        <f>IF(AND($AG$7&gt;0,OutputOsiris!$A666&lt;&gt;"9999999"),VLOOKUP(OutputOsiris!A666,$AD$9:$AG$1008,4,FALSE),"")</f>
        <v>0</v>
      </c>
      <c r="I666" s="47">
        <f t="shared" si="393"/>
        <v>0</v>
      </c>
      <c r="J666" s="47">
        <f>IF(AND($AL$7&gt;0,OutputOsiris!$A666&lt;&gt;"9999999"),VLOOKUP(OutputOsiris!A666,$AI$9:$AL$1008,4,FALSE),"")</f>
        <v>0</v>
      </c>
      <c r="K666" s="47">
        <f t="shared" si="394"/>
        <v>0</v>
      </c>
      <c r="L666" s="47" t="str">
        <f>IF(AND($AQ$7&gt;0,OutputOsiris!$A666&lt;&gt;"9999999"),VLOOKUP(OutputOsiris!A666,$AN$9:$AQ$1008,4,FALSE),"")</f>
        <v/>
      </c>
      <c r="M666" s="47" t="str">
        <f t="shared" si="395"/>
        <v/>
      </c>
      <c r="N666" s="47" t="str">
        <f>IF(AND($AV$7&gt;0,OutputOsiris!$A666&lt;&gt;"9999999"),VLOOKUP(OutputOsiris!A666,$AS$9:$AV$1008,4,FALSE),"")</f>
        <v/>
      </c>
      <c r="O666" s="47" t="str">
        <f t="shared" si="396"/>
        <v/>
      </c>
      <c r="P666" s="47" t="str">
        <f>IF(AND($BA$7&gt;0,OutputOsiris!$A666&lt;&gt;"9999999"),VLOOKUP(OutputOsiris!A666,$AX$9:$BA$1008,4,FALSE),"")</f>
        <v/>
      </c>
      <c r="Q666" s="47" t="str">
        <f t="shared" si="397"/>
        <v/>
      </c>
      <c r="R666" s="47" t="str">
        <f>IF(AND($BF$7&gt;0,OutputOsiris!$A666&lt;&gt;"9999999"),VLOOKUP(OutputOsiris!A666,$BC$9:$BF$1008,4,FALSE),"")</f>
        <v/>
      </c>
      <c r="S666" s="47" t="str">
        <f t="shared" si="398"/>
        <v/>
      </c>
      <c r="T666" s="47" t="str">
        <f>IF(AND($BK$7&gt;0,OutputOsiris!$A666&lt;&gt;"9999999"),VLOOKUP(OutputOsiris!A666,$BH$9:$BK$1008,4,FALSE),"")</f>
        <v/>
      </c>
      <c r="U666" s="47" t="str">
        <f t="shared" si="399"/>
        <v/>
      </c>
      <c r="V666" s="47" t="str">
        <f>IF(AND($BP$7&gt;0,OutputOsiris!$A666&lt;&gt;"9999999"),VLOOKUP(OutputOsiris!A666,$BM$9:$BP$1008,4,FALSE),"")</f>
        <v/>
      </c>
      <c r="W666" s="47" t="str">
        <f t="shared" si="400"/>
        <v/>
      </c>
      <c r="X666" s="47" t="str">
        <f>IF(AND($BU$7&gt;0,OutputOsiris!$A666&lt;&gt;"9999999"),VLOOKUP(OutputOsiris!A666,$BR$9:$BU$1008,4,FALSE),"")</f>
        <v/>
      </c>
      <c r="Y666" s="47" t="str">
        <f t="shared" si="401"/>
        <v/>
      </c>
      <c r="Z666" s="47" t="str">
        <f>IF(AND($BZ$7&gt;0,OutputOsiris!$A666&lt;&gt;"9999999"),VLOOKUP(OutputOsiris!A666,$BW$9:$BZ$1008,4,FALSE),"")</f>
        <v/>
      </c>
      <c r="AA666" s="47" t="str">
        <f t="shared" si="402"/>
        <v/>
      </c>
      <c r="AB666" s="47">
        <f t="shared" si="403"/>
        <v>0</v>
      </c>
      <c r="AC666" s="47">
        <f t="shared" si="404"/>
        <v>0</v>
      </c>
      <c r="AD666" s="47" t="str">
        <f t="shared" si="405"/>
        <v/>
      </c>
      <c r="AE666" s="48" t="str">
        <f>IF(ISBLANK(AF666),"",VLOOKUP(AD666,OutputOsiris!$A$9:$A$1008,1,FALSE))</f>
        <v/>
      </c>
      <c r="AF666" s="111"/>
      <c r="AG666" s="78"/>
      <c r="AH666" s="148" t="str">
        <f t="shared" si="379"/>
        <v/>
      </c>
      <c r="AI666" s="47" t="str">
        <f t="shared" si="406"/>
        <v/>
      </c>
      <c r="AJ666" s="48" t="str">
        <f>IF(ISBLANK(AK666),"",VLOOKUP(AI666,OutputOsiris!$A$9:$A$1008,1,FALSE))</f>
        <v/>
      </c>
      <c r="AK666" s="112"/>
      <c r="AL666" s="78"/>
      <c r="AM666" s="148" t="str">
        <f t="shared" si="380"/>
        <v/>
      </c>
      <c r="AN666" s="47" t="str">
        <f t="shared" si="407"/>
        <v/>
      </c>
      <c r="AO666" s="48" t="str">
        <f>IF(ISBLANK(AP666),"",VLOOKUP(AN666,OutputOsiris!$A$9:$A$1008,1,FALSE))</f>
        <v/>
      </c>
      <c r="AP666" s="111"/>
      <c r="AQ666" s="78"/>
      <c r="AR666" s="148" t="str">
        <f t="shared" si="381"/>
        <v/>
      </c>
      <c r="AS666" s="47" t="str">
        <f t="shared" si="408"/>
        <v/>
      </c>
      <c r="AT666" s="48" t="str">
        <f>IF(ISBLANK(AU666),"",VLOOKUP(AS666,OutputOsiris!$A$9:$A$1008,1,FALSE))</f>
        <v/>
      </c>
      <c r="AU666" s="111"/>
      <c r="AV666" s="78"/>
      <c r="AW666" s="148" t="str">
        <f t="shared" si="382"/>
        <v/>
      </c>
      <c r="AX666" s="47" t="str">
        <f t="shared" si="409"/>
        <v/>
      </c>
      <c r="AY666" s="48" t="str">
        <f>IF(ISBLANK(AZ666),"",VLOOKUP(AX666,OutputOsiris!$A$9:$A$1008,1,FALSE))</f>
        <v/>
      </c>
      <c r="AZ666" s="111"/>
      <c r="BA666" s="78"/>
      <c r="BB666" s="148" t="str">
        <f t="shared" si="383"/>
        <v/>
      </c>
      <c r="BC666" s="47" t="str">
        <f t="shared" si="410"/>
        <v/>
      </c>
      <c r="BD666" s="48" t="str">
        <f>IF(ISBLANK(BE666),"",VLOOKUP(BC666,OutputOsiris!$A$9:$A$1008,1,FALSE))</f>
        <v/>
      </c>
      <c r="BE666" s="111"/>
      <c r="BF666" s="78"/>
      <c r="BG666" s="148" t="str">
        <f t="shared" si="384"/>
        <v/>
      </c>
      <c r="BH666" s="47" t="str">
        <f t="shared" si="411"/>
        <v/>
      </c>
      <c r="BI666" s="48" t="str">
        <f>IF(ISBLANK(BJ666),"",VLOOKUP(BH666,OutputOsiris!$A$9:$A$1008,1,FALSE))</f>
        <v/>
      </c>
      <c r="BJ666" s="111"/>
      <c r="BK666" s="78"/>
      <c r="BL666" s="148" t="str">
        <f t="shared" si="385"/>
        <v/>
      </c>
      <c r="BM666" s="47" t="str">
        <f t="shared" si="412"/>
        <v/>
      </c>
      <c r="BN666" s="48" t="str">
        <f>IF(ISBLANK(BO666),"",VLOOKUP(BM666,OutputOsiris!$A$9:$A$1008,1,FALSE))</f>
        <v/>
      </c>
      <c r="BO666" s="111"/>
      <c r="BP666" s="78"/>
      <c r="BQ666" s="148" t="str">
        <f t="shared" si="386"/>
        <v/>
      </c>
      <c r="BR666" s="47" t="str">
        <f t="shared" si="413"/>
        <v/>
      </c>
      <c r="BS666" s="48" t="str">
        <f>IF(ISBLANK(BT666),"",VLOOKUP(BR666,OutputOsiris!$A$9:$A$1008,1,FALSE))</f>
        <v/>
      </c>
      <c r="BT666" s="111"/>
      <c r="BU666" s="78"/>
      <c r="BV666" s="148" t="str">
        <f t="shared" si="387"/>
        <v/>
      </c>
      <c r="BW666" s="47" t="str">
        <f t="shared" si="414"/>
        <v/>
      </c>
      <c r="BX666" s="48" t="str">
        <f>IF(ISBLANK(BY666),"",VLOOKUP(BW666,OutputOsiris!$A$9:$A$1008,1,FALSE))</f>
        <v/>
      </c>
      <c r="BY666" s="111"/>
      <c r="BZ666" s="78"/>
      <c r="CA666" s="148" t="str">
        <f t="shared" si="388"/>
        <v/>
      </c>
    </row>
    <row r="667" spans="1:79" x14ac:dyDescent="0.2">
      <c r="A667" s="47" t="str">
        <f>IF($H$1="Score",IF(OutputOsiris!A667&lt;&gt;"9999999",OutputOsiris!A667,""),"")</f>
        <v/>
      </c>
      <c r="B667" s="76" t="str">
        <f t="shared" si="389"/>
        <v/>
      </c>
      <c r="C667" s="143" t="str">
        <f t="shared" si="390"/>
        <v/>
      </c>
      <c r="D667" s="47" t="str">
        <f>IF($H$1="Cijfer",IF(OutputOsiris!A667&lt;&gt;"9999999",OutputOsiris!A667,""),"")</f>
        <v/>
      </c>
      <c r="E667" s="76" t="str">
        <f t="shared" si="391"/>
        <v/>
      </c>
      <c r="F667" s="143" t="str">
        <f t="shared" si="392"/>
        <v/>
      </c>
      <c r="G667" s="47" t="str">
        <f>IF(ISBLANK(OutputOsiris!B667),"",OutputOsiris!B667)</f>
        <v/>
      </c>
      <c r="H667" s="47">
        <f>IF(AND($AG$7&gt;0,OutputOsiris!$A667&lt;&gt;"9999999"),VLOOKUP(OutputOsiris!A667,$AD$9:$AG$1008,4,FALSE),"")</f>
        <v>0</v>
      </c>
      <c r="I667" s="47">
        <f t="shared" si="393"/>
        <v>0</v>
      </c>
      <c r="J667" s="47">
        <f>IF(AND($AL$7&gt;0,OutputOsiris!$A667&lt;&gt;"9999999"),VLOOKUP(OutputOsiris!A667,$AI$9:$AL$1008,4,FALSE),"")</f>
        <v>0</v>
      </c>
      <c r="K667" s="47">
        <f t="shared" si="394"/>
        <v>0</v>
      </c>
      <c r="L667" s="47" t="str">
        <f>IF(AND($AQ$7&gt;0,OutputOsiris!$A667&lt;&gt;"9999999"),VLOOKUP(OutputOsiris!A667,$AN$9:$AQ$1008,4,FALSE),"")</f>
        <v/>
      </c>
      <c r="M667" s="47" t="str">
        <f t="shared" si="395"/>
        <v/>
      </c>
      <c r="N667" s="47" t="str">
        <f>IF(AND($AV$7&gt;0,OutputOsiris!$A667&lt;&gt;"9999999"),VLOOKUP(OutputOsiris!A667,$AS$9:$AV$1008,4,FALSE),"")</f>
        <v/>
      </c>
      <c r="O667" s="47" t="str">
        <f t="shared" si="396"/>
        <v/>
      </c>
      <c r="P667" s="47" t="str">
        <f>IF(AND($BA$7&gt;0,OutputOsiris!$A667&lt;&gt;"9999999"),VLOOKUP(OutputOsiris!A667,$AX$9:$BA$1008,4,FALSE),"")</f>
        <v/>
      </c>
      <c r="Q667" s="47" t="str">
        <f t="shared" si="397"/>
        <v/>
      </c>
      <c r="R667" s="47" t="str">
        <f>IF(AND($BF$7&gt;0,OutputOsiris!$A667&lt;&gt;"9999999"),VLOOKUP(OutputOsiris!A667,$BC$9:$BF$1008,4,FALSE),"")</f>
        <v/>
      </c>
      <c r="S667" s="47" t="str">
        <f t="shared" si="398"/>
        <v/>
      </c>
      <c r="T667" s="47" t="str">
        <f>IF(AND($BK$7&gt;0,OutputOsiris!$A667&lt;&gt;"9999999"),VLOOKUP(OutputOsiris!A667,$BH$9:$BK$1008,4,FALSE),"")</f>
        <v/>
      </c>
      <c r="U667" s="47" t="str">
        <f t="shared" si="399"/>
        <v/>
      </c>
      <c r="V667" s="47" t="str">
        <f>IF(AND($BP$7&gt;0,OutputOsiris!$A667&lt;&gt;"9999999"),VLOOKUP(OutputOsiris!A667,$BM$9:$BP$1008,4,FALSE),"")</f>
        <v/>
      </c>
      <c r="W667" s="47" t="str">
        <f t="shared" si="400"/>
        <v/>
      </c>
      <c r="X667" s="47" t="str">
        <f>IF(AND($BU$7&gt;0,OutputOsiris!$A667&lt;&gt;"9999999"),VLOOKUP(OutputOsiris!A667,$BR$9:$BU$1008,4,FALSE),"")</f>
        <v/>
      </c>
      <c r="Y667" s="47" t="str">
        <f t="shared" si="401"/>
        <v/>
      </c>
      <c r="Z667" s="47" t="str">
        <f>IF(AND($BZ$7&gt;0,OutputOsiris!$A667&lt;&gt;"9999999"),VLOOKUP(OutputOsiris!A667,$BW$9:$BZ$1008,4,FALSE),"")</f>
        <v/>
      </c>
      <c r="AA667" s="47" t="str">
        <f t="shared" si="402"/>
        <v/>
      </c>
      <c r="AB667" s="47">
        <f t="shared" si="403"/>
        <v>0</v>
      </c>
      <c r="AC667" s="47">
        <f t="shared" si="404"/>
        <v>0</v>
      </c>
      <c r="AD667" s="47" t="str">
        <f t="shared" si="405"/>
        <v/>
      </c>
      <c r="AE667" s="48" t="str">
        <f>IF(ISBLANK(AF667),"",VLOOKUP(AD667,OutputOsiris!$A$9:$A$1008,1,FALSE))</f>
        <v/>
      </c>
      <c r="AF667" s="111"/>
      <c r="AG667" s="78"/>
      <c r="AH667" s="148" t="str">
        <f t="shared" si="379"/>
        <v/>
      </c>
      <c r="AI667" s="47" t="str">
        <f t="shared" si="406"/>
        <v/>
      </c>
      <c r="AJ667" s="48" t="str">
        <f>IF(ISBLANK(AK667),"",VLOOKUP(AI667,OutputOsiris!$A$9:$A$1008,1,FALSE))</f>
        <v/>
      </c>
      <c r="AK667" s="112"/>
      <c r="AL667" s="78"/>
      <c r="AM667" s="148" t="str">
        <f t="shared" si="380"/>
        <v/>
      </c>
      <c r="AN667" s="47" t="str">
        <f t="shared" si="407"/>
        <v/>
      </c>
      <c r="AO667" s="48" t="str">
        <f>IF(ISBLANK(AP667),"",VLOOKUP(AN667,OutputOsiris!$A$9:$A$1008,1,FALSE))</f>
        <v/>
      </c>
      <c r="AP667" s="111"/>
      <c r="AQ667" s="78"/>
      <c r="AR667" s="148" t="str">
        <f t="shared" si="381"/>
        <v/>
      </c>
      <c r="AS667" s="47" t="str">
        <f t="shared" si="408"/>
        <v/>
      </c>
      <c r="AT667" s="48" t="str">
        <f>IF(ISBLANK(AU667),"",VLOOKUP(AS667,OutputOsiris!$A$9:$A$1008,1,FALSE))</f>
        <v/>
      </c>
      <c r="AU667" s="111"/>
      <c r="AV667" s="78"/>
      <c r="AW667" s="148" t="str">
        <f t="shared" si="382"/>
        <v/>
      </c>
      <c r="AX667" s="47" t="str">
        <f t="shared" si="409"/>
        <v/>
      </c>
      <c r="AY667" s="48" t="str">
        <f>IF(ISBLANK(AZ667),"",VLOOKUP(AX667,OutputOsiris!$A$9:$A$1008,1,FALSE))</f>
        <v/>
      </c>
      <c r="AZ667" s="111"/>
      <c r="BA667" s="78"/>
      <c r="BB667" s="148" t="str">
        <f t="shared" si="383"/>
        <v/>
      </c>
      <c r="BC667" s="47" t="str">
        <f t="shared" si="410"/>
        <v/>
      </c>
      <c r="BD667" s="48" t="str">
        <f>IF(ISBLANK(BE667),"",VLOOKUP(BC667,OutputOsiris!$A$9:$A$1008,1,FALSE))</f>
        <v/>
      </c>
      <c r="BE667" s="111"/>
      <c r="BF667" s="78"/>
      <c r="BG667" s="148" t="str">
        <f t="shared" si="384"/>
        <v/>
      </c>
      <c r="BH667" s="47" t="str">
        <f t="shared" si="411"/>
        <v/>
      </c>
      <c r="BI667" s="48" t="str">
        <f>IF(ISBLANK(BJ667),"",VLOOKUP(BH667,OutputOsiris!$A$9:$A$1008,1,FALSE))</f>
        <v/>
      </c>
      <c r="BJ667" s="111"/>
      <c r="BK667" s="78"/>
      <c r="BL667" s="148" t="str">
        <f t="shared" si="385"/>
        <v/>
      </c>
      <c r="BM667" s="47" t="str">
        <f t="shared" si="412"/>
        <v/>
      </c>
      <c r="BN667" s="48" t="str">
        <f>IF(ISBLANK(BO667),"",VLOOKUP(BM667,OutputOsiris!$A$9:$A$1008,1,FALSE))</f>
        <v/>
      </c>
      <c r="BO667" s="111"/>
      <c r="BP667" s="78"/>
      <c r="BQ667" s="148" t="str">
        <f t="shared" si="386"/>
        <v/>
      </c>
      <c r="BR667" s="47" t="str">
        <f t="shared" si="413"/>
        <v/>
      </c>
      <c r="BS667" s="48" t="str">
        <f>IF(ISBLANK(BT667),"",VLOOKUP(BR667,OutputOsiris!$A$9:$A$1008,1,FALSE))</f>
        <v/>
      </c>
      <c r="BT667" s="111"/>
      <c r="BU667" s="78"/>
      <c r="BV667" s="148" t="str">
        <f t="shared" si="387"/>
        <v/>
      </c>
      <c r="BW667" s="47" t="str">
        <f t="shared" si="414"/>
        <v/>
      </c>
      <c r="BX667" s="48" t="str">
        <f>IF(ISBLANK(BY667),"",VLOOKUP(BW667,OutputOsiris!$A$9:$A$1008,1,FALSE))</f>
        <v/>
      </c>
      <c r="BY667" s="111"/>
      <c r="BZ667" s="78"/>
      <c r="CA667" s="148" t="str">
        <f t="shared" si="388"/>
        <v/>
      </c>
    </row>
    <row r="668" spans="1:79" x14ac:dyDescent="0.2">
      <c r="A668" s="47" t="str">
        <f>IF($H$1="Score",IF(OutputOsiris!A668&lt;&gt;"9999999",OutputOsiris!A668,""),"")</f>
        <v/>
      </c>
      <c r="B668" s="76" t="str">
        <f t="shared" si="389"/>
        <v/>
      </c>
      <c r="C668" s="143" t="str">
        <f t="shared" si="390"/>
        <v/>
      </c>
      <c r="D668" s="47" t="str">
        <f>IF($H$1="Cijfer",IF(OutputOsiris!A668&lt;&gt;"9999999",OutputOsiris!A668,""),"")</f>
        <v/>
      </c>
      <c r="E668" s="76" t="str">
        <f t="shared" si="391"/>
        <v/>
      </c>
      <c r="F668" s="143" t="str">
        <f t="shared" si="392"/>
        <v/>
      </c>
      <c r="G668" s="47" t="str">
        <f>IF(ISBLANK(OutputOsiris!B668),"",OutputOsiris!B668)</f>
        <v/>
      </c>
      <c r="H668" s="47">
        <f>IF(AND($AG$7&gt;0,OutputOsiris!$A668&lt;&gt;"9999999"),VLOOKUP(OutputOsiris!A668,$AD$9:$AG$1008,4,FALSE),"")</f>
        <v>0</v>
      </c>
      <c r="I668" s="47">
        <f t="shared" si="393"/>
        <v>0</v>
      </c>
      <c r="J668" s="47">
        <f>IF(AND($AL$7&gt;0,OutputOsiris!$A668&lt;&gt;"9999999"),VLOOKUP(OutputOsiris!A668,$AI$9:$AL$1008,4,FALSE),"")</f>
        <v>0</v>
      </c>
      <c r="K668" s="47">
        <f t="shared" si="394"/>
        <v>0</v>
      </c>
      <c r="L668" s="47" t="str">
        <f>IF(AND($AQ$7&gt;0,OutputOsiris!$A668&lt;&gt;"9999999"),VLOOKUP(OutputOsiris!A668,$AN$9:$AQ$1008,4,FALSE),"")</f>
        <v/>
      </c>
      <c r="M668" s="47" t="str">
        <f t="shared" si="395"/>
        <v/>
      </c>
      <c r="N668" s="47" t="str">
        <f>IF(AND($AV$7&gt;0,OutputOsiris!$A668&lt;&gt;"9999999"),VLOOKUP(OutputOsiris!A668,$AS$9:$AV$1008,4,FALSE),"")</f>
        <v/>
      </c>
      <c r="O668" s="47" t="str">
        <f t="shared" si="396"/>
        <v/>
      </c>
      <c r="P668" s="47" t="str">
        <f>IF(AND($BA$7&gt;0,OutputOsiris!$A668&lt;&gt;"9999999"),VLOOKUP(OutputOsiris!A668,$AX$9:$BA$1008,4,FALSE),"")</f>
        <v/>
      </c>
      <c r="Q668" s="47" t="str">
        <f t="shared" si="397"/>
        <v/>
      </c>
      <c r="R668" s="47" t="str">
        <f>IF(AND($BF$7&gt;0,OutputOsiris!$A668&lt;&gt;"9999999"),VLOOKUP(OutputOsiris!A668,$BC$9:$BF$1008,4,FALSE),"")</f>
        <v/>
      </c>
      <c r="S668" s="47" t="str">
        <f t="shared" si="398"/>
        <v/>
      </c>
      <c r="T668" s="47" t="str">
        <f>IF(AND($BK$7&gt;0,OutputOsiris!$A668&lt;&gt;"9999999"),VLOOKUP(OutputOsiris!A668,$BH$9:$BK$1008,4,FALSE),"")</f>
        <v/>
      </c>
      <c r="U668" s="47" t="str">
        <f t="shared" si="399"/>
        <v/>
      </c>
      <c r="V668" s="47" t="str">
        <f>IF(AND($BP$7&gt;0,OutputOsiris!$A668&lt;&gt;"9999999"),VLOOKUP(OutputOsiris!A668,$BM$9:$BP$1008,4,FALSE),"")</f>
        <v/>
      </c>
      <c r="W668" s="47" t="str">
        <f t="shared" si="400"/>
        <v/>
      </c>
      <c r="X668" s="47" t="str">
        <f>IF(AND($BU$7&gt;0,OutputOsiris!$A668&lt;&gt;"9999999"),VLOOKUP(OutputOsiris!A668,$BR$9:$BU$1008,4,FALSE),"")</f>
        <v/>
      </c>
      <c r="Y668" s="47" t="str">
        <f t="shared" si="401"/>
        <v/>
      </c>
      <c r="Z668" s="47" t="str">
        <f>IF(AND($BZ$7&gt;0,OutputOsiris!$A668&lt;&gt;"9999999"),VLOOKUP(OutputOsiris!A668,$BW$9:$BZ$1008,4,FALSE),"")</f>
        <v/>
      </c>
      <c r="AA668" s="47" t="str">
        <f t="shared" si="402"/>
        <v/>
      </c>
      <c r="AB668" s="47">
        <f t="shared" si="403"/>
        <v>0</v>
      </c>
      <c r="AC668" s="47">
        <f t="shared" si="404"/>
        <v>0</v>
      </c>
      <c r="AD668" s="47" t="str">
        <f t="shared" si="405"/>
        <v/>
      </c>
      <c r="AE668" s="48" t="str">
        <f>IF(ISBLANK(AF668),"",VLOOKUP(AD668,OutputOsiris!$A$9:$A$1008,1,FALSE))</f>
        <v/>
      </c>
      <c r="AF668" s="111"/>
      <c r="AG668" s="78"/>
      <c r="AH668" s="148" t="str">
        <f t="shared" si="379"/>
        <v/>
      </c>
      <c r="AI668" s="47" t="str">
        <f t="shared" si="406"/>
        <v/>
      </c>
      <c r="AJ668" s="48" t="str">
        <f>IF(ISBLANK(AK668),"",VLOOKUP(AI668,OutputOsiris!$A$9:$A$1008,1,FALSE))</f>
        <v/>
      </c>
      <c r="AK668" s="112"/>
      <c r="AL668" s="78"/>
      <c r="AM668" s="148" t="str">
        <f t="shared" si="380"/>
        <v/>
      </c>
      <c r="AN668" s="47" t="str">
        <f t="shared" si="407"/>
        <v/>
      </c>
      <c r="AO668" s="48" t="str">
        <f>IF(ISBLANK(AP668),"",VLOOKUP(AN668,OutputOsiris!$A$9:$A$1008,1,FALSE))</f>
        <v/>
      </c>
      <c r="AP668" s="111"/>
      <c r="AQ668" s="78"/>
      <c r="AR668" s="148" t="str">
        <f t="shared" si="381"/>
        <v/>
      </c>
      <c r="AS668" s="47" t="str">
        <f t="shared" si="408"/>
        <v/>
      </c>
      <c r="AT668" s="48" t="str">
        <f>IF(ISBLANK(AU668),"",VLOOKUP(AS668,OutputOsiris!$A$9:$A$1008,1,FALSE))</f>
        <v/>
      </c>
      <c r="AU668" s="111"/>
      <c r="AV668" s="78"/>
      <c r="AW668" s="148" t="str">
        <f t="shared" si="382"/>
        <v/>
      </c>
      <c r="AX668" s="47" t="str">
        <f t="shared" si="409"/>
        <v/>
      </c>
      <c r="AY668" s="48" t="str">
        <f>IF(ISBLANK(AZ668),"",VLOOKUP(AX668,OutputOsiris!$A$9:$A$1008,1,FALSE))</f>
        <v/>
      </c>
      <c r="AZ668" s="111"/>
      <c r="BA668" s="78"/>
      <c r="BB668" s="148" t="str">
        <f t="shared" si="383"/>
        <v/>
      </c>
      <c r="BC668" s="47" t="str">
        <f t="shared" si="410"/>
        <v/>
      </c>
      <c r="BD668" s="48" t="str">
        <f>IF(ISBLANK(BE668),"",VLOOKUP(BC668,OutputOsiris!$A$9:$A$1008,1,FALSE))</f>
        <v/>
      </c>
      <c r="BE668" s="111"/>
      <c r="BF668" s="78"/>
      <c r="BG668" s="148" t="str">
        <f t="shared" si="384"/>
        <v/>
      </c>
      <c r="BH668" s="47" t="str">
        <f t="shared" si="411"/>
        <v/>
      </c>
      <c r="BI668" s="48" t="str">
        <f>IF(ISBLANK(BJ668),"",VLOOKUP(BH668,OutputOsiris!$A$9:$A$1008,1,FALSE))</f>
        <v/>
      </c>
      <c r="BJ668" s="111"/>
      <c r="BK668" s="78"/>
      <c r="BL668" s="148" t="str">
        <f t="shared" si="385"/>
        <v/>
      </c>
      <c r="BM668" s="47" t="str">
        <f t="shared" si="412"/>
        <v/>
      </c>
      <c r="BN668" s="48" t="str">
        <f>IF(ISBLANK(BO668),"",VLOOKUP(BM668,OutputOsiris!$A$9:$A$1008,1,FALSE))</f>
        <v/>
      </c>
      <c r="BO668" s="111"/>
      <c r="BP668" s="78"/>
      <c r="BQ668" s="148" t="str">
        <f t="shared" si="386"/>
        <v/>
      </c>
      <c r="BR668" s="47" t="str">
        <f t="shared" si="413"/>
        <v/>
      </c>
      <c r="BS668" s="48" t="str">
        <f>IF(ISBLANK(BT668),"",VLOOKUP(BR668,OutputOsiris!$A$9:$A$1008,1,FALSE))</f>
        <v/>
      </c>
      <c r="BT668" s="111"/>
      <c r="BU668" s="78"/>
      <c r="BV668" s="148" t="str">
        <f t="shared" si="387"/>
        <v/>
      </c>
      <c r="BW668" s="47" t="str">
        <f t="shared" si="414"/>
        <v/>
      </c>
      <c r="BX668" s="48" t="str">
        <f>IF(ISBLANK(BY668),"",VLOOKUP(BW668,OutputOsiris!$A$9:$A$1008,1,FALSE))</f>
        <v/>
      </c>
      <c r="BY668" s="111"/>
      <c r="BZ668" s="78"/>
      <c r="CA668" s="148" t="str">
        <f t="shared" si="388"/>
        <v/>
      </c>
    </row>
    <row r="669" spans="1:79" x14ac:dyDescent="0.2">
      <c r="A669" s="47" t="str">
        <f>IF($H$1="Score",IF(OutputOsiris!A669&lt;&gt;"9999999",OutputOsiris!A669,""),"")</f>
        <v/>
      </c>
      <c r="B669" s="76" t="str">
        <f t="shared" si="389"/>
        <v/>
      </c>
      <c r="C669" s="143" t="str">
        <f t="shared" si="390"/>
        <v/>
      </c>
      <c r="D669" s="47" t="str">
        <f>IF($H$1="Cijfer",IF(OutputOsiris!A669&lt;&gt;"9999999",OutputOsiris!A669,""),"")</f>
        <v/>
      </c>
      <c r="E669" s="76" t="str">
        <f t="shared" si="391"/>
        <v/>
      </c>
      <c r="F669" s="143" t="str">
        <f t="shared" si="392"/>
        <v/>
      </c>
      <c r="G669" s="47" t="str">
        <f>IF(ISBLANK(OutputOsiris!B669),"",OutputOsiris!B669)</f>
        <v/>
      </c>
      <c r="H669" s="47">
        <f>IF(AND($AG$7&gt;0,OutputOsiris!$A669&lt;&gt;"9999999"),VLOOKUP(OutputOsiris!A669,$AD$9:$AG$1008,4,FALSE),"")</f>
        <v>0</v>
      </c>
      <c r="I669" s="47">
        <f t="shared" si="393"/>
        <v>0</v>
      </c>
      <c r="J669" s="47">
        <f>IF(AND($AL$7&gt;0,OutputOsiris!$A669&lt;&gt;"9999999"),VLOOKUP(OutputOsiris!A669,$AI$9:$AL$1008,4,FALSE),"")</f>
        <v>0</v>
      </c>
      <c r="K669" s="47">
        <f t="shared" si="394"/>
        <v>0</v>
      </c>
      <c r="L669" s="47" t="str">
        <f>IF(AND($AQ$7&gt;0,OutputOsiris!$A669&lt;&gt;"9999999"),VLOOKUP(OutputOsiris!A669,$AN$9:$AQ$1008,4,FALSE),"")</f>
        <v/>
      </c>
      <c r="M669" s="47" t="str">
        <f t="shared" si="395"/>
        <v/>
      </c>
      <c r="N669" s="47" t="str">
        <f>IF(AND($AV$7&gt;0,OutputOsiris!$A669&lt;&gt;"9999999"),VLOOKUP(OutputOsiris!A669,$AS$9:$AV$1008,4,FALSE),"")</f>
        <v/>
      </c>
      <c r="O669" s="47" t="str">
        <f t="shared" si="396"/>
        <v/>
      </c>
      <c r="P669" s="47" t="str">
        <f>IF(AND($BA$7&gt;0,OutputOsiris!$A669&lt;&gt;"9999999"),VLOOKUP(OutputOsiris!A669,$AX$9:$BA$1008,4,FALSE),"")</f>
        <v/>
      </c>
      <c r="Q669" s="47" t="str">
        <f t="shared" si="397"/>
        <v/>
      </c>
      <c r="R669" s="47" t="str">
        <f>IF(AND($BF$7&gt;0,OutputOsiris!$A669&lt;&gt;"9999999"),VLOOKUP(OutputOsiris!A669,$BC$9:$BF$1008,4,FALSE),"")</f>
        <v/>
      </c>
      <c r="S669" s="47" t="str">
        <f t="shared" si="398"/>
        <v/>
      </c>
      <c r="T669" s="47" t="str">
        <f>IF(AND($BK$7&gt;0,OutputOsiris!$A669&lt;&gt;"9999999"),VLOOKUP(OutputOsiris!A669,$BH$9:$BK$1008,4,FALSE),"")</f>
        <v/>
      </c>
      <c r="U669" s="47" t="str">
        <f t="shared" si="399"/>
        <v/>
      </c>
      <c r="V669" s="47" t="str">
        <f>IF(AND($BP$7&gt;0,OutputOsiris!$A669&lt;&gt;"9999999"),VLOOKUP(OutputOsiris!A669,$BM$9:$BP$1008,4,FALSE),"")</f>
        <v/>
      </c>
      <c r="W669" s="47" t="str">
        <f t="shared" si="400"/>
        <v/>
      </c>
      <c r="X669" s="47" t="str">
        <f>IF(AND($BU$7&gt;0,OutputOsiris!$A669&lt;&gt;"9999999"),VLOOKUP(OutputOsiris!A669,$BR$9:$BU$1008,4,FALSE),"")</f>
        <v/>
      </c>
      <c r="Y669" s="47" t="str">
        <f t="shared" si="401"/>
        <v/>
      </c>
      <c r="Z669" s="47" t="str">
        <f>IF(AND($BZ$7&gt;0,OutputOsiris!$A669&lt;&gt;"9999999"),VLOOKUP(OutputOsiris!A669,$BW$9:$BZ$1008,4,FALSE),"")</f>
        <v/>
      </c>
      <c r="AA669" s="47" t="str">
        <f t="shared" si="402"/>
        <v/>
      </c>
      <c r="AB669" s="47">
        <f t="shared" si="403"/>
        <v>0</v>
      </c>
      <c r="AC669" s="47">
        <f t="shared" si="404"/>
        <v>0</v>
      </c>
      <c r="AD669" s="47" t="str">
        <f t="shared" si="405"/>
        <v/>
      </c>
      <c r="AE669" s="48" t="str">
        <f>IF(ISBLANK(AF669),"",VLOOKUP(AD669,OutputOsiris!$A$9:$A$1008,1,FALSE))</f>
        <v/>
      </c>
      <c r="AF669" s="111"/>
      <c r="AG669" s="78"/>
      <c r="AH669" s="148" t="str">
        <f t="shared" si="379"/>
        <v/>
      </c>
      <c r="AI669" s="47" t="str">
        <f t="shared" si="406"/>
        <v/>
      </c>
      <c r="AJ669" s="48" t="str">
        <f>IF(ISBLANK(AK669),"",VLOOKUP(AI669,OutputOsiris!$A$9:$A$1008,1,FALSE))</f>
        <v/>
      </c>
      <c r="AK669" s="112"/>
      <c r="AL669" s="78"/>
      <c r="AM669" s="148" t="str">
        <f t="shared" si="380"/>
        <v/>
      </c>
      <c r="AN669" s="47" t="str">
        <f t="shared" si="407"/>
        <v/>
      </c>
      <c r="AO669" s="48" t="str">
        <f>IF(ISBLANK(AP669),"",VLOOKUP(AN669,OutputOsiris!$A$9:$A$1008,1,FALSE))</f>
        <v/>
      </c>
      <c r="AP669" s="111"/>
      <c r="AQ669" s="78"/>
      <c r="AR669" s="148" t="str">
        <f t="shared" si="381"/>
        <v/>
      </c>
      <c r="AS669" s="47" t="str">
        <f t="shared" si="408"/>
        <v/>
      </c>
      <c r="AT669" s="48" t="str">
        <f>IF(ISBLANK(AU669),"",VLOOKUP(AS669,OutputOsiris!$A$9:$A$1008,1,FALSE))</f>
        <v/>
      </c>
      <c r="AU669" s="111"/>
      <c r="AV669" s="78"/>
      <c r="AW669" s="148" t="str">
        <f t="shared" si="382"/>
        <v/>
      </c>
      <c r="AX669" s="47" t="str">
        <f t="shared" si="409"/>
        <v/>
      </c>
      <c r="AY669" s="48" t="str">
        <f>IF(ISBLANK(AZ669),"",VLOOKUP(AX669,OutputOsiris!$A$9:$A$1008,1,FALSE))</f>
        <v/>
      </c>
      <c r="AZ669" s="111"/>
      <c r="BA669" s="78"/>
      <c r="BB669" s="148" t="str">
        <f t="shared" si="383"/>
        <v/>
      </c>
      <c r="BC669" s="47" t="str">
        <f t="shared" si="410"/>
        <v/>
      </c>
      <c r="BD669" s="48" t="str">
        <f>IF(ISBLANK(BE669),"",VLOOKUP(BC669,OutputOsiris!$A$9:$A$1008,1,FALSE))</f>
        <v/>
      </c>
      <c r="BE669" s="111"/>
      <c r="BF669" s="78"/>
      <c r="BG669" s="148" t="str">
        <f t="shared" si="384"/>
        <v/>
      </c>
      <c r="BH669" s="47" t="str">
        <f t="shared" si="411"/>
        <v/>
      </c>
      <c r="BI669" s="48" t="str">
        <f>IF(ISBLANK(BJ669),"",VLOOKUP(BH669,OutputOsiris!$A$9:$A$1008,1,FALSE))</f>
        <v/>
      </c>
      <c r="BJ669" s="111"/>
      <c r="BK669" s="78"/>
      <c r="BL669" s="148" t="str">
        <f t="shared" si="385"/>
        <v/>
      </c>
      <c r="BM669" s="47" t="str">
        <f t="shared" si="412"/>
        <v/>
      </c>
      <c r="BN669" s="48" t="str">
        <f>IF(ISBLANK(BO669),"",VLOOKUP(BM669,OutputOsiris!$A$9:$A$1008,1,FALSE))</f>
        <v/>
      </c>
      <c r="BO669" s="111"/>
      <c r="BP669" s="78"/>
      <c r="BQ669" s="148" t="str">
        <f t="shared" si="386"/>
        <v/>
      </c>
      <c r="BR669" s="47" t="str">
        <f t="shared" si="413"/>
        <v/>
      </c>
      <c r="BS669" s="48" t="str">
        <f>IF(ISBLANK(BT669),"",VLOOKUP(BR669,OutputOsiris!$A$9:$A$1008,1,FALSE))</f>
        <v/>
      </c>
      <c r="BT669" s="111"/>
      <c r="BU669" s="78"/>
      <c r="BV669" s="148" t="str">
        <f t="shared" si="387"/>
        <v/>
      </c>
      <c r="BW669" s="47" t="str">
        <f t="shared" si="414"/>
        <v/>
      </c>
      <c r="BX669" s="48" t="str">
        <f>IF(ISBLANK(BY669),"",VLOOKUP(BW669,OutputOsiris!$A$9:$A$1008,1,FALSE))</f>
        <v/>
      </c>
      <c r="BY669" s="111"/>
      <c r="BZ669" s="78"/>
      <c r="CA669" s="148" t="str">
        <f t="shared" si="388"/>
        <v/>
      </c>
    </row>
    <row r="670" spans="1:79" x14ac:dyDescent="0.2">
      <c r="A670" s="47" t="str">
        <f>IF($H$1="Score",IF(OutputOsiris!A670&lt;&gt;"9999999",OutputOsiris!A670,""),"")</f>
        <v/>
      </c>
      <c r="B670" s="76" t="str">
        <f t="shared" si="389"/>
        <v/>
      </c>
      <c r="C670" s="143" t="str">
        <f t="shared" si="390"/>
        <v/>
      </c>
      <c r="D670" s="47" t="str">
        <f>IF($H$1="Cijfer",IF(OutputOsiris!A670&lt;&gt;"9999999",OutputOsiris!A670,""),"")</f>
        <v/>
      </c>
      <c r="E670" s="76" t="str">
        <f t="shared" si="391"/>
        <v/>
      </c>
      <c r="F670" s="143" t="str">
        <f t="shared" si="392"/>
        <v/>
      </c>
      <c r="G670" s="47" t="str">
        <f>IF(ISBLANK(OutputOsiris!B670),"",OutputOsiris!B670)</f>
        <v/>
      </c>
      <c r="H670" s="47">
        <f>IF(AND($AG$7&gt;0,OutputOsiris!$A670&lt;&gt;"9999999"),VLOOKUP(OutputOsiris!A670,$AD$9:$AG$1008,4,FALSE),"")</f>
        <v>0</v>
      </c>
      <c r="I670" s="47">
        <f t="shared" si="393"/>
        <v>0</v>
      </c>
      <c r="J670" s="47">
        <f>IF(AND($AL$7&gt;0,OutputOsiris!$A670&lt;&gt;"9999999"),VLOOKUP(OutputOsiris!A670,$AI$9:$AL$1008,4,FALSE),"")</f>
        <v>0</v>
      </c>
      <c r="K670" s="47">
        <f t="shared" si="394"/>
        <v>0</v>
      </c>
      <c r="L670" s="47" t="str">
        <f>IF(AND($AQ$7&gt;0,OutputOsiris!$A670&lt;&gt;"9999999"),VLOOKUP(OutputOsiris!A670,$AN$9:$AQ$1008,4,FALSE),"")</f>
        <v/>
      </c>
      <c r="M670" s="47" t="str">
        <f t="shared" si="395"/>
        <v/>
      </c>
      <c r="N670" s="47" t="str">
        <f>IF(AND($AV$7&gt;0,OutputOsiris!$A670&lt;&gt;"9999999"),VLOOKUP(OutputOsiris!A670,$AS$9:$AV$1008,4,FALSE),"")</f>
        <v/>
      </c>
      <c r="O670" s="47" t="str">
        <f t="shared" si="396"/>
        <v/>
      </c>
      <c r="P670" s="47" t="str">
        <f>IF(AND($BA$7&gt;0,OutputOsiris!$A670&lt;&gt;"9999999"),VLOOKUP(OutputOsiris!A670,$AX$9:$BA$1008,4,FALSE),"")</f>
        <v/>
      </c>
      <c r="Q670" s="47" t="str">
        <f t="shared" si="397"/>
        <v/>
      </c>
      <c r="R670" s="47" t="str">
        <f>IF(AND($BF$7&gt;0,OutputOsiris!$A670&lt;&gt;"9999999"),VLOOKUP(OutputOsiris!A670,$BC$9:$BF$1008,4,FALSE),"")</f>
        <v/>
      </c>
      <c r="S670" s="47" t="str">
        <f t="shared" si="398"/>
        <v/>
      </c>
      <c r="T670" s="47" t="str">
        <f>IF(AND($BK$7&gt;0,OutputOsiris!$A670&lt;&gt;"9999999"),VLOOKUP(OutputOsiris!A670,$BH$9:$BK$1008,4,FALSE),"")</f>
        <v/>
      </c>
      <c r="U670" s="47" t="str">
        <f t="shared" si="399"/>
        <v/>
      </c>
      <c r="V670" s="47" t="str">
        <f>IF(AND($BP$7&gt;0,OutputOsiris!$A670&lt;&gt;"9999999"),VLOOKUP(OutputOsiris!A670,$BM$9:$BP$1008,4,FALSE),"")</f>
        <v/>
      </c>
      <c r="W670" s="47" t="str">
        <f t="shared" si="400"/>
        <v/>
      </c>
      <c r="X670" s="47" t="str">
        <f>IF(AND($BU$7&gt;0,OutputOsiris!$A670&lt;&gt;"9999999"),VLOOKUP(OutputOsiris!A670,$BR$9:$BU$1008,4,FALSE),"")</f>
        <v/>
      </c>
      <c r="Y670" s="47" t="str">
        <f t="shared" si="401"/>
        <v/>
      </c>
      <c r="Z670" s="47" t="str">
        <f>IF(AND($BZ$7&gt;0,OutputOsiris!$A670&lt;&gt;"9999999"),VLOOKUP(OutputOsiris!A670,$BW$9:$BZ$1008,4,FALSE),"")</f>
        <v/>
      </c>
      <c r="AA670" s="47" t="str">
        <f t="shared" si="402"/>
        <v/>
      </c>
      <c r="AB670" s="47">
        <f t="shared" si="403"/>
        <v>0</v>
      </c>
      <c r="AC670" s="47">
        <f t="shared" si="404"/>
        <v>0</v>
      </c>
      <c r="AD670" s="47" t="str">
        <f t="shared" si="405"/>
        <v/>
      </c>
      <c r="AE670" s="48" t="str">
        <f>IF(ISBLANK(AF670),"",VLOOKUP(AD670,OutputOsiris!$A$9:$A$1008,1,FALSE))</f>
        <v/>
      </c>
      <c r="AF670" s="111"/>
      <c r="AG670" s="78"/>
      <c r="AH670" s="148" t="str">
        <f t="shared" si="379"/>
        <v/>
      </c>
      <c r="AI670" s="47" t="str">
        <f t="shared" si="406"/>
        <v/>
      </c>
      <c r="AJ670" s="48" t="str">
        <f>IF(ISBLANK(AK670),"",VLOOKUP(AI670,OutputOsiris!$A$9:$A$1008,1,FALSE))</f>
        <v/>
      </c>
      <c r="AK670" s="112"/>
      <c r="AL670" s="78"/>
      <c r="AM670" s="148" t="str">
        <f t="shared" si="380"/>
        <v/>
      </c>
      <c r="AN670" s="47" t="str">
        <f t="shared" si="407"/>
        <v/>
      </c>
      <c r="AO670" s="48" t="str">
        <f>IF(ISBLANK(AP670),"",VLOOKUP(AN670,OutputOsiris!$A$9:$A$1008,1,FALSE))</f>
        <v/>
      </c>
      <c r="AP670" s="111"/>
      <c r="AQ670" s="78"/>
      <c r="AR670" s="148" t="str">
        <f t="shared" si="381"/>
        <v/>
      </c>
      <c r="AS670" s="47" t="str">
        <f t="shared" si="408"/>
        <v/>
      </c>
      <c r="AT670" s="48" t="str">
        <f>IF(ISBLANK(AU670),"",VLOOKUP(AS670,OutputOsiris!$A$9:$A$1008,1,FALSE))</f>
        <v/>
      </c>
      <c r="AU670" s="111"/>
      <c r="AV670" s="78"/>
      <c r="AW670" s="148" t="str">
        <f t="shared" si="382"/>
        <v/>
      </c>
      <c r="AX670" s="47" t="str">
        <f t="shared" si="409"/>
        <v/>
      </c>
      <c r="AY670" s="48" t="str">
        <f>IF(ISBLANK(AZ670),"",VLOOKUP(AX670,OutputOsiris!$A$9:$A$1008,1,FALSE))</f>
        <v/>
      </c>
      <c r="AZ670" s="111"/>
      <c r="BA670" s="78"/>
      <c r="BB670" s="148" t="str">
        <f t="shared" si="383"/>
        <v/>
      </c>
      <c r="BC670" s="47" t="str">
        <f t="shared" si="410"/>
        <v/>
      </c>
      <c r="BD670" s="48" t="str">
        <f>IF(ISBLANK(BE670),"",VLOOKUP(BC670,OutputOsiris!$A$9:$A$1008,1,FALSE))</f>
        <v/>
      </c>
      <c r="BE670" s="111"/>
      <c r="BF670" s="78"/>
      <c r="BG670" s="148" t="str">
        <f t="shared" si="384"/>
        <v/>
      </c>
      <c r="BH670" s="47" t="str">
        <f t="shared" si="411"/>
        <v/>
      </c>
      <c r="BI670" s="48" t="str">
        <f>IF(ISBLANK(BJ670),"",VLOOKUP(BH670,OutputOsiris!$A$9:$A$1008,1,FALSE))</f>
        <v/>
      </c>
      <c r="BJ670" s="111"/>
      <c r="BK670" s="78"/>
      <c r="BL670" s="148" t="str">
        <f t="shared" si="385"/>
        <v/>
      </c>
      <c r="BM670" s="47" t="str">
        <f t="shared" si="412"/>
        <v/>
      </c>
      <c r="BN670" s="48" t="str">
        <f>IF(ISBLANK(BO670),"",VLOOKUP(BM670,OutputOsiris!$A$9:$A$1008,1,FALSE))</f>
        <v/>
      </c>
      <c r="BO670" s="111"/>
      <c r="BP670" s="78"/>
      <c r="BQ670" s="148" t="str">
        <f t="shared" si="386"/>
        <v/>
      </c>
      <c r="BR670" s="47" t="str">
        <f t="shared" si="413"/>
        <v/>
      </c>
      <c r="BS670" s="48" t="str">
        <f>IF(ISBLANK(BT670),"",VLOOKUP(BR670,OutputOsiris!$A$9:$A$1008,1,FALSE))</f>
        <v/>
      </c>
      <c r="BT670" s="111"/>
      <c r="BU670" s="78"/>
      <c r="BV670" s="148" t="str">
        <f t="shared" si="387"/>
        <v/>
      </c>
      <c r="BW670" s="47" t="str">
        <f t="shared" si="414"/>
        <v/>
      </c>
      <c r="BX670" s="48" t="str">
        <f>IF(ISBLANK(BY670),"",VLOOKUP(BW670,OutputOsiris!$A$9:$A$1008,1,FALSE))</f>
        <v/>
      </c>
      <c r="BY670" s="111"/>
      <c r="BZ670" s="78"/>
      <c r="CA670" s="148" t="str">
        <f t="shared" si="388"/>
        <v/>
      </c>
    </row>
    <row r="671" spans="1:79" x14ac:dyDescent="0.2">
      <c r="A671" s="47" t="str">
        <f>IF($H$1="Score",IF(OutputOsiris!A671&lt;&gt;"9999999",OutputOsiris!A671,""),"")</f>
        <v/>
      </c>
      <c r="B671" s="76" t="str">
        <f t="shared" si="389"/>
        <v/>
      </c>
      <c r="C671" s="143" t="str">
        <f t="shared" si="390"/>
        <v/>
      </c>
      <c r="D671" s="47" t="str">
        <f>IF($H$1="Cijfer",IF(OutputOsiris!A671&lt;&gt;"9999999",OutputOsiris!A671,""),"")</f>
        <v/>
      </c>
      <c r="E671" s="76" t="str">
        <f t="shared" si="391"/>
        <v/>
      </c>
      <c r="F671" s="143" t="str">
        <f t="shared" si="392"/>
        <v/>
      </c>
      <c r="G671" s="47" t="str">
        <f>IF(ISBLANK(OutputOsiris!B671),"",OutputOsiris!B671)</f>
        <v/>
      </c>
      <c r="H671" s="47">
        <f>IF(AND($AG$7&gt;0,OutputOsiris!$A671&lt;&gt;"9999999"),VLOOKUP(OutputOsiris!A671,$AD$9:$AG$1008,4,FALSE),"")</f>
        <v>0</v>
      </c>
      <c r="I671" s="47">
        <f t="shared" si="393"/>
        <v>0</v>
      </c>
      <c r="J671" s="47">
        <f>IF(AND($AL$7&gt;0,OutputOsiris!$A671&lt;&gt;"9999999"),VLOOKUP(OutputOsiris!A671,$AI$9:$AL$1008,4,FALSE),"")</f>
        <v>0</v>
      </c>
      <c r="K671" s="47">
        <f t="shared" si="394"/>
        <v>0</v>
      </c>
      <c r="L671" s="47" t="str">
        <f>IF(AND($AQ$7&gt;0,OutputOsiris!$A671&lt;&gt;"9999999"),VLOOKUP(OutputOsiris!A671,$AN$9:$AQ$1008,4,FALSE),"")</f>
        <v/>
      </c>
      <c r="M671" s="47" t="str">
        <f t="shared" si="395"/>
        <v/>
      </c>
      <c r="N671" s="47" t="str">
        <f>IF(AND($AV$7&gt;0,OutputOsiris!$A671&lt;&gt;"9999999"),VLOOKUP(OutputOsiris!A671,$AS$9:$AV$1008,4,FALSE),"")</f>
        <v/>
      </c>
      <c r="O671" s="47" t="str">
        <f t="shared" si="396"/>
        <v/>
      </c>
      <c r="P671" s="47" t="str">
        <f>IF(AND($BA$7&gt;0,OutputOsiris!$A671&lt;&gt;"9999999"),VLOOKUP(OutputOsiris!A671,$AX$9:$BA$1008,4,FALSE),"")</f>
        <v/>
      </c>
      <c r="Q671" s="47" t="str">
        <f t="shared" si="397"/>
        <v/>
      </c>
      <c r="R671" s="47" t="str">
        <f>IF(AND($BF$7&gt;0,OutputOsiris!$A671&lt;&gt;"9999999"),VLOOKUP(OutputOsiris!A671,$BC$9:$BF$1008,4,FALSE),"")</f>
        <v/>
      </c>
      <c r="S671" s="47" t="str">
        <f t="shared" si="398"/>
        <v/>
      </c>
      <c r="T671" s="47" t="str">
        <f>IF(AND($BK$7&gt;0,OutputOsiris!$A671&lt;&gt;"9999999"),VLOOKUP(OutputOsiris!A671,$BH$9:$BK$1008,4,FALSE),"")</f>
        <v/>
      </c>
      <c r="U671" s="47" t="str">
        <f t="shared" si="399"/>
        <v/>
      </c>
      <c r="V671" s="47" t="str">
        <f>IF(AND($BP$7&gt;0,OutputOsiris!$A671&lt;&gt;"9999999"),VLOOKUP(OutputOsiris!A671,$BM$9:$BP$1008,4,FALSE),"")</f>
        <v/>
      </c>
      <c r="W671" s="47" t="str">
        <f t="shared" si="400"/>
        <v/>
      </c>
      <c r="X671" s="47" t="str">
        <f>IF(AND($BU$7&gt;0,OutputOsiris!$A671&lt;&gt;"9999999"),VLOOKUP(OutputOsiris!A671,$BR$9:$BU$1008,4,FALSE),"")</f>
        <v/>
      </c>
      <c r="Y671" s="47" t="str">
        <f t="shared" si="401"/>
        <v/>
      </c>
      <c r="Z671" s="47" t="str">
        <f>IF(AND($BZ$7&gt;0,OutputOsiris!$A671&lt;&gt;"9999999"),VLOOKUP(OutputOsiris!A671,$BW$9:$BZ$1008,4,FALSE),"")</f>
        <v/>
      </c>
      <c r="AA671" s="47" t="str">
        <f t="shared" si="402"/>
        <v/>
      </c>
      <c r="AB671" s="47">
        <f t="shared" si="403"/>
        <v>0</v>
      </c>
      <c r="AC671" s="47">
        <f t="shared" si="404"/>
        <v>0</v>
      </c>
      <c r="AD671" s="47" t="str">
        <f t="shared" si="405"/>
        <v/>
      </c>
      <c r="AE671" s="48" t="str">
        <f>IF(ISBLANK(AF671),"",VLOOKUP(AD671,OutputOsiris!$A$9:$A$1008,1,FALSE))</f>
        <v/>
      </c>
      <c r="AF671" s="111"/>
      <c r="AG671" s="78"/>
      <c r="AH671" s="148" t="str">
        <f t="shared" si="379"/>
        <v/>
      </c>
      <c r="AI671" s="47" t="str">
        <f t="shared" si="406"/>
        <v/>
      </c>
      <c r="AJ671" s="48" t="str">
        <f>IF(ISBLANK(AK671),"",VLOOKUP(AI671,OutputOsiris!$A$9:$A$1008,1,FALSE))</f>
        <v/>
      </c>
      <c r="AK671" s="112"/>
      <c r="AL671" s="78"/>
      <c r="AM671" s="148" t="str">
        <f t="shared" si="380"/>
        <v/>
      </c>
      <c r="AN671" s="47" t="str">
        <f t="shared" si="407"/>
        <v/>
      </c>
      <c r="AO671" s="48" t="str">
        <f>IF(ISBLANK(AP671),"",VLOOKUP(AN671,OutputOsiris!$A$9:$A$1008,1,FALSE))</f>
        <v/>
      </c>
      <c r="AP671" s="111"/>
      <c r="AQ671" s="78"/>
      <c r="AR671" s="148" t="str">
        <f t="shared" si="381"/>
        <v/>
      </c>
      <c r="AS671" s="47" t="str">
        <f t="shared" si="408"/>
        <v/>
      </c>
      <c r="AT671" s="48" t="str">
        <f>IF(ISBLANK(AU671),"",VLOOKUP(AS671,OutputOsiris!$A$9:$A$1008,1,FALSE))</f>
        <v/>
      </c>
      <c r="AU671" s="111"/>
      <c r="AV671" s="78"/>
      <c r="AW671" s="148" t="str">
        <f t="shared" si="382"/>
        <v/>
      </c>
      <c r="AX671" s="47" t="str">
        <f t="shared" si="409"/>
        <v/>
      </c>
      <c r="AY671" s="48" t="str">
        <f>IF(ISBLANK(AZ671),"",VLOOKUP(AX671,OutputOsiris!$A$9:$A$1008,1,FALSE))</f>
        <v/>
      </c>
      <c r="AZ671" s="111"/>
      <c r="BA671" s="78"/>
      <c r="BB671" s="148" t="str">
        <f t="shared" si="383"/>
        <v/>
      </c>
      <c r="BC671" s="47" t="str">
        <f t="shared" si="410"/>
        <v/>
      </c>
      <c r="BD671" s="48" t="str">
        <f>IF(ISBLANK(BE671),"",VLOOKUP(BC671,OutputOsiris!$A$9:$A$1008,1,FALSE))</f>
        <v/>
      </c>
      <c r="BE671" s="111"/>
      <c r="BF671" s="78"/>
      <c r="BG671" s="148" t="str">
        <f t="shared" si="384"/>
        <v/>
      </c>
      <c r="BH671" s="47" t="str">
        <f t="shared" si="411"/>
        <v/>
      </c>
      <c r="BI671" s="48" t="str">
        <f>IF(ISBLANK(BJ671),"",VLOOKUP(BH671,OutputOsiris!$A$9:$A$1008,1,FALSE))</f>
        <v/>
      </c>
      <c r="BJ671" s="111"/>
      <c r="BK671" s="78"/>
      <c r="BL671" s="148" t="str">
        <f t="shared" si="385"/>
        <v/>
      </c>
      <c r="BM671" s="47" t="str">
        <f t="shared" si="412"/>
        <v/>
      </c>
      <c r="BN671" s="48" t="str">
        <f>IF(ISBLANK(BO671),"",VLOOKUP(BM671,OutputOsiris!$A$9:$A$1008,1,FALSE))</f>
        <v/>
      </c>
      <c r="BO671" s="111"/>
      <c r="BP671" s="78"/>
      <c r="BQ671" s="148" t="str">
        <f t="shared" si="386"/>
        <v/>
      </c>
      <c r="BR671" s="47" t="str">
        <f t="shared" si="413"/>
        <v/>
      </c>
      <c r="BS671" s="48" t="str">
        <f>IF(ISBLANK(BT671),"",VLOOKUP(BR671,OutputOsiris!$A$9:$A$1008,1,FALSE))</f>
        <v/>
      </c>
      <c r="BT671" s="111"/>
      <c r="BU671" s="78"/>
      <c r="BV671" s="148" t="str">
        <f t="shared" si="387"/>
        <v/>
      </c>
      <c r="BW671" s="47" t="str">
        <f t="shared" si="414"/>
        <v/>
      </c>
      <c r="BX671" s="48" t="str">
        <f>IF(ISBLANK(BY671),"",VLOOKUP(BW671,OutputOsiris!$A$9:$A$1008,1,FALSE))</f>
        <v/>
      </c>
      <c r="BY671" s="111"/>
      <c r="BZ671" s="78"/>
      <c r="CA671" s="148" t="str">
        <f t="shared" si="388"/>
        <v/>
      </c>
    </row>
    <row r="672" spans="1:79" x14ac:dyDescent="0.2">
      <c r="A672" s="47" t="str">
        <f>IF($H$1="Score",IF(OutputOsiris!A672&lt;&gt;"9999999",OutputOsiris!A672,""),"")</f>
        <v/>
      </c>
      <c r="B672" s="76" t="str">
        <f t="shared" si="389"/>
        <v/>
      </c>
      <c r="C672" s="143" t="str">
        <f t="shared" si="390"/>
        <v/>
      </c>
      <c r="D672" s="47" t="str">
        <f>IF($H$1="Cijfer",IF(OutputOsiris!A672&lt;&gt;"9999999",OutputOsiris!A672,""),"")</f>
        <v/>
      </c>
      <c r="E672" s="76" t="str">
        <f t="shared" si="391"/>
        <v/>
      </c>
      <c r="F672" s="143" t="str">
        <f t="shared" si="392"/>
        <v/>
      </c>
      <c r="G672" s="47" t="str">
        <f>IF(ISBLANK(OutputOsiris!B672),"",OutputOsiris!B672)</f>
        <v/>
      </c>
      <c r="H672" s="47">
        <f>IF(AND($AG$7&gt;0,OutputOsiris!$A672&lt;&gt;"9999999"),VLOOKUP(OutputOsiris!A672,$AD$9:$AG$1008,4,FALSE),"")</f>
        <v>0</v>
      </c>
      <c r="I672" s="47">
        <f t="shared" si="393"/>
        <v>0</v>
      </c>
      <c r="J672" s="47">
        <f>IF(AND($AL$7&gt;0,OutputOsiris!$A672&lt;&gt;"9999999"),VLOOKUP(OutputOsiris!A672,$AI$9:$AL$1008,4,FALSE),"")</f>
        <v>0</v>
      </c>
      <c r="K672" s="47">
        <f t="shared" si="394"/>
        <v>0</v>
      </c>
      <c r="L672" s="47" t="str">
        <f>IF(AND($AQ$7&gt;0,OutputOsiris!$A672&lt;&gt;"9999999"),VLOOKUP(OutputOsiris!A672,$AN$9:$AQ$1008,4,FALSE),"")</f>
        <v/>
      </c>
      <c r="M672" s="47" t="str">
        <f t="shared" si="395"/>
        <v/>
      </c>
      <c r="N672" s="47" t="str">
        <f>IF(AND($AV$7&gt;0,OutputOsiris!$A672&lt;&gt;"9999999"),VLOOKUP(OutputOsiris!A672,$AS$9:$AV$1008,4,FALSE),"")</f>
        <v/>
      </c>
      <c r="O672" s="47" t="str">
        <f t="shared" si="396"/>
        <v/>
      </c>
      <c r="P672" s="47" t="str">
        <f>IF(AND($BA$7&gt;0,OutputOsiris!$A672&lt;&gt;"9999999"),VLOOKUP(OutputOsiris!A672,$AX$9:$BA$1008,4,FALSE),"")</f>
        <v/>
      </c>
      <c r="Q672" s="47" t="str">
        <f t="shared" si="397"/>
        <v/>
      </c>
      <c r="R672" s="47" t="str">
        <f>IF(AND($BF$7&gt;0,OutputOsiris!$A672&lt;&gt;"9999999"),VLOOKUP(OutputOsiris!A672,$BC$9:$BF$1008,4,FALSE),"")</f>
        <v/>
      </c>
      <c r="S672" s="47" t="str">
        <f t="shared" si="398"/>
        <v/>
      </c>
      <c r="T672" s="47" t="str">
        <f>IF(AND($BK$7&gt;0,OutputOsiris!$A672&lt;&gt;"9999999"),VLOOKUP(OutputOsiris!A672,$BH$9:$BK$1008,4,FALSE),"")</f>
        <v/>
      </c>
      <c r="U672" s="47" t="str">
        <f t="shared" si="399"/>
        <v/>
      </c>
      <c r="V672" s="47" t="str">
        <f>IF(AND($BP$7&gt;0,OutputOsiris!$A672&lt;&gt;"9999999"),VLOOKUP(OutputOsiris!A672,$BM$9:$BP$1008,4,FALSE),"")</f>
        <v/>
      </c>
      <c r="W672" s="47" t="str">
        <f t="shared" si="400"/>
        <v/>
      </c>
      <c r="X672" s="47" t="str">
        <f>IF(AND($BU$7&gt;0,OutputOsiris!$A672&lt;&gt;"9999999"),VLOOKUP(OutputOsiris!A672,$BR$9:$BU$1008,4,FALSE),"")</f>
        <v/>
      </c>
      <c r="Y672" s="47" t="str">
        <f t="shared" si="401"/>
        <v/>
      </c>
      <c r="Z672" s="47" t="str">
        <f>IF(AND($BZ$7&gt;0,OutputOsiris!$A672&lt;&gt;"9999999"),VLOOKUP(OutputOsiris!A672,$BW$9:$BZ$1008,4,FALSE),"")</f>
        <v/>
      </c>
      <c r="AA672" s="47" t="str">
        <f t="shared" si="402"/>
        <v/>
      </c>
      <c r="AB672" s="47">
        <f t="shared" si="403"/>
        <v>0</v>
      </c>
      <c r="AC672" s="47">
        <f t="shared" si="404"/>
        <v>0</v>
      </c>
      <c r="AD672" s="47" t="str">
        <f t="shared" si="405"/>
        <v/>
      </c>
      <c r="AE672" s="48" t="str">
        <f>IF(ISBLANK(AF672),"",VLOOKUP(AD672,OutputOsiris!$A$9:$A$1008,1,FALSE))</f>
        <v/>
      </c>
      <c r="AF672" s="111"/>
      <c r="AG672" s="78"/>
      <c r="AH672" s="148" t="str">
        <f t="shared" si="379"/>
        <v/>
      </c>
      <c r="AI672" s="47" t="str">
        <f t="shared" si="406"/>
        <v/>
      </c>
      <c r="AJ672" s="48" t="str">
        <f>IF(ISBLANK(AK672),"",VLOOKUP(AI672,OutputOsiris!$A$9:$A$1008,1,FALSE))</f>
        <v/>
      </c>
      <c r="AK672" s="112"/>
      <c r="AL672" s="78"/>
      <c r="AM672" s="148" t="str">
        <f t="shared" si="380"/>
        <v/>
      </c>
      <c r="AN672" s="47" t="str">
        <f t="shared" si="407"/>
        <v/>
      </c>
      <c r="AO672" s="48" t="str">
        <f>IF(ISBLANK(AP672),"",VLOOKUP(AN672,OutputOsiris!$A$9:$A$1008,1,FALSE))</f>
        <v/>
      </c>
      <c r="AP672" s="111"/>
      <c r="AQ672" s="78"/>
      <c r="AR672" s="148" t="str">
        <f t="shared" si="381"/>
        <v/>
      </c>
      <c r="AS672" s="47" t="str">
        <f t="shared" si="408"/>
        <v/>
      </c>
      <c r="AT672" s="48" t="str">
        <f>IF(ISBLANK(AU672),"",VLOOKUP(AS672,OutputOsiris!$A$9:$A$1008,1,FALSE))</f>
        <v/>
      </c>
      <c r="AU672" s="111"/>
      <c r="AV672" s="78"/>
      <c r="AW672" s="148" t="str">
        <f t="shared" si="382"/>
        <v/>
      </c>
      <c r="AX672" s="47" t="str">
        <f t="shared" si="409"/>
        <v/>
      </c>
      <c r="AY672" s="48" t="str">
        <f>IF(ISBLANK(AZ672),"",VLOOKUP(AX672,OutputOsiris!$A$9:$A$1008,1,FALSE))</f>
        <v/>
      </c>
      <c r="AZ672" s="111"/>
      <c r="BA672" s="78"/>
      <c r="BB672" s="148" t="str">
        <f t="shared" si="383"/>
        <v/>
      </c>
      <c r="BC672" s="47" t="str">
        <f t="shared" si="410"/>
        <v/>
      </c>
      <c r="BD672" s="48" t="str">
        <f>IF(ISBLANK(BE672),"",VLOOKUP(BC672,OutputOsiris!$A$9:$A$1008,1,FALSE))</f>
        <v/>
      </c>
      <c r="BE672" s="111"/>
      <c r="BF672" s="78"/>
      <c r="BG672" s="148" t="str">
        <f t="shared" si="384"/>
        <v/>
      </c>
      <c r="BH672" s="47" t="str">
        <f t="shared" si="411"/>
        <v/>
      </c>
      <c r="BI672" s="48" t="str">
        <f>IF(ISBLANK(BJ672),"",VLOOKUP(BH672,OutputOsiris!$A$9:$A$1008,1,FALSE))</f>
        <v/>
      </c>
      <c r="BJ672" s="111"/>
      <c r="BK672" s="78"/>
      <c r="BL672" s="148" t="str">
        <f t="shared" si="385"/>
        <v/>
      </c>
      <c r="BM672" s="47" t="str">
        <f t="shared" si="412"/>
        <v/>
      </c>
      <c r="BN672" s="48" t="str">
        <f>IF(ISBLANK(BO672),"",VLOOKUP(BM672,OutputOsiris!$A$9:$A$1008,1,FALSE))</f>
        <v/>
      </c>
      <c r="BO672" s="111"/>
      <c r="BP672" s="78"/>
      <c r="BQ672" s="148" t="str">
        <f t="shared" si="386"/>
        <v/>
      </c>
      <c r="BR672" s="47" t="str">
        <f t="shared" si="413"/>
        <v/>
      </c>
      <c r="BS672" s="48" t="str">
        <f>IF(ISBLANK(BT672),"",VLOOKUP(BR672,OutputOsiris!$A$9:$A$1008,1,FALSE))</f>
        <v/>
      </c>
      <c r="BT672" s="111"/>
      <c r="BU672" s="78"/>
      <c r="BV672" s="148" t="str">
        <f t="shared" si="387"/>
        <v/>
      </c>
      <c r="BW672" s="47" t="str">
        <f t="shared" si="414"/>
        <v/>
      </c>
      <c r="BX672" s="48" t="str">
        <f>IF(ISBLANK(BY672),"",VLOOKUP(BW672,OutputOsiris!$A$9:$A$1008,1,FALSE))</f>
        <v/>
      </c>
      <c r="BY672" s="111"/>
      <c r="BZ672" s="78"/>
      <c r="CA672" s="148" t="str">
        <f t="shared" si="388"/>
        <v/>
      </c>
    </row>
    <row r="673" spans="1:79" x14ac:dyDescent="0.2">
      <c r="A673" s="47" t="str">
        <f>IF($H$1="Score",IF(OutputOsiris!A673&lt;&gt;"9999999",OutputOsiris!A673,""),"")</f>
        <v/>
      </c>
      <c r="B673" s="76" t="str">
        <f t="shared" si="389"/>
        <v/>
      </c>
      <c r="C673" s="143" t="str">
        <f t="shared" si="390"/>
        <v/>
      </c>
      <c r="D673" s="47" t="str">
        <f>IF($H$1="Cijfer",IF(OutputOsiris!A673&lt;&gt;"9999999",OutputOsiris!A673,""),"")</f>
        <v/>
      </c>
      <c r="E673" s="76" t="str">
        <f t="shared" si="391"/>
        <v/>
      </c>
      <c r="F673" s="143" t="str">
        <f t="shared" si="392"/>
        <v/>
      </c>
      <c r="G673" s="47" t="str">
        <f>IF(ISBLANK(OutputOsiris!B673),"",OutputOsiris!B673)</f>
        <v/>
      </c>
      <c r="H673" s="47">
        <f>IF(AND($AG$7&gt;0,OutputOsiris!$A673&lt;&gt;"9999999"),VLOOKUP(OutputOsiris!A673,$AD$9:$AG$1008,4,FALSE),"")</f>
        <v>0</v>
      </c>
      <c r="I673" s="47">
        <f t="shared" si="393"/>
        <v>0</v>
      </c>
      <c r="J673" s="47">
        <f>IF(AND($AL$7&gt;0,OutputOsiris!$A673&lt;&gt;"9999999"),VLOOKUP(OutputOsiris!A673,$AI$9:$AL$1008,4,FALSE),"")</f>
        <v>0</v>
      </c>
      <c r="K673" s="47">
        <f t="shared" si="394"/>
        <v>0</v>
      </c>
      <c r="L673" s="47" t="str">
        <f>IF(AND($AQ$7&gt;0,OutputOsiris!$A673&lt;&gt;"9999999"),VLOOKUP(OutputOsiris!A673,$AN$9:$AQ$1008,4,FALSE),"")</f>
        <v/>
      </c>
      <c r="M673" s="47" t="str">
        <f t="shared" si="395"/>
        <v/>
      </c>
      <c r="N673" s="47" t="str">
        <f>IF(AND($AV$7&gt;0,OutputOsiris!$A673&lt;&gt;"9999999"),VLOOKUP(OutputOsiris!A673,$AS$9:$AV$1008,4,FALSE),"")</f>
        <v/>
      </c>
      <c r="O673" s="47" t="str">
        <f t="shared" si="396"/>
        <v/>
      </c>
      <c r="P673" s="47" t="str">
        <f>IF(AND($BA$7&gt;0,OutputOsiris!$A673&lt;&gt;"9999999"),VLOOKUP(OutputOsiris!A673,$AX$9:$BA$1008,4,FALSE),"")</f>
        <v/>
      </c>
      <c r="Q673" s="47" t="str">
        <f t="shared" si="397"/>
        <v/>
      </c>
      <c r="R673" s="47" t="str">
        <f>IF(AND($BF$7&gt;0,OutputOsiris!$A673&lt;&gt;"9999999"),VLOOKUP(OutputOsiris!A673,$BC$9:$BF$1008,4,FALSE),"")</f>
        <v/>
      </c>
      <c r="S673" s="47" t="str">
        <f t="shared" si="398"/>
        <v/>
      </c>
      <c r="T673" s="47" t="str">
        <f>IF(AND($BK$7&gt;0,OutputOsiris!$A673&lt;&gt;"9999999"),VLOOKUP(OutputOsiris!A673,$BH$9:$BK$1008,4,FALSE),"")</f>
        <v/>
      </c>
      <c r="U673" s="47" t="str">
        <f t="shared" si="399"/>
        <v/>
      </c>
      <c r="V673" s="47" t="str">
        <f>IF(AND($BP$7&gt;0,OutputOsiris!$A673&lt;&gt;"9999999"),VLOOKUP(OutputOsiris!A673,$BM$9:$BP$1008,4,FALSE),"")</f>
        <v/>
      </c>
      <c r="W673" s="47" t="str">
        <f t="shared" si="400"/>
        <v/>
      </c>
      <c r="X673" s="47" t="str">
        <f>IF(AND($BU$7&gt;0,OutputOsiris!$A673&lt;&gt;"9999999"),VLOOKUP(OutputOsiris!A673,$BR$9:$BU$1008,4,FALSE),"")</f>
        <v/>
      </c>
      <c r="Y673" s="47" t="str">
        <f t="shared" si="401"/>
        <v/>
      </c>
      <c r="Z673" s="47" t="str">
        <f>IF(AND($BZ$7&gt;0,OutputOsiris!$A673&lt;&gt;"9999999"),VLOOKUP(OutputOsiris!A673,$BW$9:$BZ$1008,4,FALSE),"")</f>
        <v/>
      </c>
      <c r="AA673" s="47" t="str">
        <f t="shared" si="402"/>
        <v/>
      </c>
      <c r="AB673" s="47">
        <f t="shared" si="403"/>
        <v>0</v>
      </c>
      <c r="AC673" s="47">
        <f t="shared" si="404"/>
        <v>0</v>
      </c>
      <c r="AD673" s="47" t="str">
        <f t="shared" si="405"/>
        <v/>
      </c>
      <c r="AE673" s="48" t="str">
        <f>IF(ISBLANK(AF673),"",VLOOKUP(AD673,OutputOsiris!$A$9:$A$1008,1,FALSE))</f>
        <v/>
      </c>
      <c r="AF673" s="111"/>
      <c r="AG673" s="78"/>
      <c r="AH673" s="148" t="str">
        <f t="shared" si="379"/>
        <v/>
      </c>
      <c r="AI673" s="47" t="str">
        <f t="shared" si="406"/>
        <v/>
      </c>
      <c r="AJ673" s="48" t="str">
        <f>IF(ISBLANK(AK673),"",VLOOKUP(AI673,OutputOsiris!$A$9:$A$1008,1,FALSE))</f>
        <v/>
      </c>
      <c r="AK673" s="112"/>
      <c r="AL673" s="78"/>
      <c r="AM673" s="148" t="str">
        <f t="shared" si="380"/>
        <v/>
      </c>
      <c r="AN673" s="47" t="str">
        <f t="shared" si="407"/>
        <v/>
      </c>
      <c r="AO673" s="48" t="str">
        <f>IF(ISBLANK(AP673),"",VLOOKUP(AN673,OutputOsiris!$A$9:$A$1008,1,FALSE))</f>
        <v/>
      </c>
      <c r="AP673" s="111"/>
      <c r="AQ673" s="78"/>
      <c r="AR673" s="148" t="str">
        <f t="shared" si="381"/>
        <v/>
      </c>
      <c r="AS673" s="47" t="str">
        <f t="shared" si="408"/>
        <v/>
      </c>
      <c r="AT673" s="48" t="str">
        <f>IF(ISBLANK(AU673),"",VLOOKUP(AS673,OutputOsiris!$A$9:$A$1008,1,FALSE))</f>
        <v/>
      </c>
      <c r="AU673" s="111"/>
      <c r="AV673" s="78"/>
      <c r="AW673" s="148" t="str">
        <f t="shared" si="382"/>
        <v/>
      </c>
      <c r="AX673" s="47" t="str">
        <f t="shared" si="409"/>
        <v/>
      </c>
      <c r="AY673" s="48" t="str">
        <f>IF(ISBLANK(AZ673),"",VLOOKUP(AX673,OutputOsiris!$A$9:$A$1008,1,FALSE))</f>
        <v/>
      </c>
      <c r="AZ673" s="111"/>
      <c r="BA673" s="78"/>
      <c r="BB673" s="148" t="str">
        <f t="shared" si="383"/>
        <v/>
      </c>
      <c r="BC673" s="47" t="str">
        <f t="shared" si="410"/>
        <v/>
      </c>
      <c r="BD673" s="48" t="str">
        <f>IF(ISBLANK(BE673),"",VLOOKUP(BC673,OutputOsiris!$A$9:$A$1008,1,FALSE))</f>
        <v/>
      </c>
      <c r="BE673" s="111"/>
      <c r="BF673" s="78"/>
      <c r="BG673" s="148" t="str">
        <f t="shared" si="384"/>
        <v/>
      </c>
      <c r="BH673" s="47" t="str">
        <f t="shared" si="411"/>
        <v/>
      </c>
      <c r="BI673" s="48" t="str">
        <f>IF(ISBLANK(BJ673),"",VLOOKUP(BH673,OutputOsiris!$A$9:$A$1008,1,FALSE))</f>
        <v/>
      </c>
      <c r="BJ673" s="111"/>
      <c r="BK673" s="78"/>
      <c r="BL673" s="148" t="str">
        <f t="shared" si="385"/>
        <v/>
      </c>
      <c r="BM673" s="47" t="str">
        <f t="shared" si="412"/>
        <v/>
      </c>
      <c r="BN673" s="48" t="str">
        <f>IF(ISBLANK(BO673),"",VLOOKUP(BM673,OutputOsiris!$A$9:$A$1008,1,FALSE))</f>
        <v/>
      </c>
      <c r="BO673" s="111"/>
      <c r="BP673" s="78"/>
      <c r="BQ673" s="148" t="str">
        <f t="shared" si="386"/>
        <v/>
      </c>
      <c r="BR673" s="47" t="str">
        <f t="shared" si="413"/>
        <v/>
      </c>
      <c r="BS673" s="48" t="str">
        <f>IF(ISBLANK(BT673),"",VLOOKUP(BR673,OutputOsiris!$A$9:$A$1008,1,FALSE))</f>
        <v/>
      </c>
      <c r="BT673" s="111"/>
      <c r="BU673" s="78"/>
      <c r="BV673" s="148" t="str">
        <f t="shared" si="387"/>
        <v/>
      </c>
      <c r="BW673" s="47" t="str">
        <f t="shared" si="414"/>
        <v/>
      </c>
      <c r="BX673" s="48" t="str">
        <f>IF(ISBLANK(BY673),"",VLOOKUP(BW673,OutputOsiris!$A$9:$A$1008,1,FALSE))</f>
        <v/>
      </c>
      <c r="BY673" s="111"/>
      <c r="BZ673" s="78"/>
      <c r="CA673" s="148" t="str">
        <f t="shared" si="388"/>
        <v/>
      </c>
    </row>
    <row r="674" spans="1:79" x14ac:dyDescent="0.2">
      <c r="A674" s="47" t="str">
        <f>IF($H$1="Score",IF(OutputOsiris!A674&lt;&gt;"9999999",OutputOsiris!A674,""),"")</f>
        <v/>
      </c>
      <c r="B674" s="76" t="str">
        <f t="shared" si="389"/>
        <v/>
      </c>
      <c r="C674" s="143" t="str">
        <f t="shared" si="390"/>
        <v/>
      </c>
      <c r="D674" s="47" t="str">
        <f>IF($H$1="Cijfer",IF(OutputOsiris!A674&lt;&gt;"9999999",OutputOsiris!A674,""),"")</f>
        <v/>
      </c>
      <c r="E674" s="76" t="str">
        <f t="shared" si="391"/>
        <v/>
      </c>
      <c r="F674" s="143" t="str">
        <f t="shared" si="392"/>
        <v/>
      </c>
      <c r="G674" s="47" t="str">
        <f>IF(ISBLANK(OutputOsiris!B674),"",OutputOsiris!B674)</f>
        <v/>
      </c>
      <c r="H674" s="47">
        <f>IF(AND($AG$7&gt;0,OutputOsiris!$A674&lt;&gt;"9999999"),VLOOKUP(OutputOsiris!A674,$AD$9:$AG$1008,4,FALSE),"")</f>
        <v>0</v>
      </c>
      <c r="I674" s="47">
        <f t="shared" si="393"/>
        <v>0</v>
      </c>
      <c r="J674" s="47">
        <f>IF(AND($AL$7&gt;0,OutputOsiris!$A674&lt;&gt;"9999999"),VLOOKUP(OutputOsiris!A674,$AI$9:$AL$1008,4,FALSE),"")</f>
        <v>0</v>
      </c>
      <c r="K674" s="47">
        <f t="shared" si="394"/>
        <v>0</v>
      </c>
      <c r="L674" s="47" t="str">
        <f>IF(AND($AQ$7&gt;0,OutputOsiris!$A674&lt;&gt;"9999999"),VLOOKUP(OutputOsiris!A674,$AN$9:$AQ$1008,4,FALSE),"")</f>
        <v/>
      </c>
      <c r="M674" s="47" t="str">
        <f t="shared" si="395"/>
        <v/>
      </c>
      <c r="N674" s="47" t="str">
        <f>IF(AND($AV$7&gt;0,OutputOsiris!$A674&lt;&gt;"9999999"),VLOOKUP(OutputOsiris!A674,$AS$9:$AV$1008,4,FALSE),"")</f>
        <v/>
      </c>
      <c r="O674" s="47" t="str">
        <f t="shared" si="396"/>
        <v/>
      </c>
      <c r="P674" s="47" t="str">
        <f>IF(AND($BA$7&gt;0,OutputOsiris!$A674&lt;&gt;"9999999"),VLOOKUP(OutputOsiris!A674,$AX$9:$BA$1008,4,FALSE),"")</f>
        <v/>
      </c>
      <c r="Q674" s="47" t="str">
        <f t="shared" si="397"/>
        <v/>
      </c>
      <c r="R674" s="47" t="str">
        <f>IF(AND($BF$7&gt;0,OutputOsiris!$A674&lt;&gt;"9999999"),VLOOKUP(OutputOsiris!A674,$BC$9:$BF$1008,4,FALSE),"")</f>
        <v/>
      </c>
      <c r="S674" s="47" t="str">
        <f t="shared" si="398"/>
        <v/>
      </c>
      <c r="T674" s="47" t="str">
        <f>IF(AND($BK$7&gt;0,OutputOsiris!$A674&lt;&gt;"9999999"),VLOOKUP(OutputOsiris!A674,$BH$9:$BK$1008,4,FALSE),"")</f>
        <v/>
      </c>
      <c r="U674" s="47" t="str">
        <f t="shared" si="399"/>
        <v/>
      </c>
      <c r="V674" s="47" t="str">
        <f>IF(AND($BP$7&gt;0,OutputOsiris!$A674&lt;&gt;"9999999"),VLOOKUP(OutputOsiris!A674,$BM$9:$BP$1008,4,FALSE),"")</f>
        <v/>
      </c>
      <c r="W674" s="47" t="str">
        <f t="shared" si="400"/>
        <v/>
      </c>
      <c r="X674" s="47" t="str">
        <f>IF(AND($BU$7&gt;0,OutputOsiris!$A674&lt;&gt;"9999999"),VLOOKUP(OutputOsiris!A674,$BR$9:$BU$1008,4,FALSE),"")</f>
        <v/>
      </c>
      <c r="Y674" s="47" t="str">
        <f t="shared" si="401"/>
        <v/>
      </c>
      <c r="Z674" s="47" t="str">
        <f>IF(AND($BZ$7&gt;0,OutputOsiris!$A674&lt;&gt;"9999999"),VLOOKUP(OutputOsiris!A674,$BW$9:$BZ$1008,4,FALSE),"")</f>
        <v/>
      </c>
      <c r="AA674" s="47" t="str">
        <f t="shared" si="402"/>
        <v/>
      </c>
      <c r="AB674" s="47">
        <f t="shared" si="403"/>
        <v>0</v>
      </c>
      <c r="AC674" s="47">
        <f t="shared" si="404"/>
        <v>0</v>
      </c>
      <c r="AD674" s="47" t="str">
        <f t="shared" si="405"/>
        <v/>
      </c>
      <c r="AE674" s="48" t="str">
        <f>IF(ISBLANK(AF674),"",VLOOKUP(AD674,OutputOsiris!$A$9:$A$1008,1,FALSE))</f>
        <v/>
      </c>
      <c r="AF674" s="111"/>
      <c r="AG674" s="78"/>
      <c r="AH674" s="148" t="str">
        <f t="shared" si="379"/>
        <v/>
      </c>
      <c r="AI674" s="47" t="str">
        <f t="shared" si="406"/>
        <v/>
      </c>
      <c r="AJ674" s="48" t="str">
        <f>IF(ISBLANK(AK674),"",VLOOKUP(AI674,OutputOsiris!$A$9:$A$1008,1,FALSE))</f>
        <v/>
      </c>
      <c r="AK674" s="112"/>
      <c r="AL674" s="78"/>
      <c r="AM674" s="148" t="str">
        <f t="shared" si="380"/>
        <v/>
      </c>
      <c r="AN674" s="47" t="str">
        <f t="shared" si="407"/>
        <v/>
      </c>
      <c r="AO674" s="48" t="str">
        <f>IF(ISBLANK(AP674),"",VLOOKUP(AN674,OutputOsiris!$A$9:$A$1008,1,FALSE))</f>
        <v/>
      </c>
      <c r="AP674" s="111"/>
      <c r="AQ674" s="78"/>
      <c r="AR674" s="148" t="str">
        <f t="shared" si="381"/>
        <v/>
      </c>
      <c r="AS674" s="47" t="str">
        <f t="shared" si="408"/>
        <v/>
      </c>
      <c r="AT674" s="48" t="str">
        <f>IF(ISBLANK(AU674),"",VLOOKUP(AS674,OutputOsiris!$A$9:$A$1008,1,FALSE))</f>
        <v/>
      </c>
      <c r="AU674" s="111"/>
      <c r="AV674" s="78"/>
      <c r="AW674" s="148" t="str">
        <f t="shared" si="382"/>
        <v/>
      </c>
      <c r="AX674" s="47" t="str">
        <f t="shared" si="409"/>
        <v/>
      </c>
      <c r="AY674" s="48" t="str">
        <f>IF(ISBLANK(AZ674),"",VLOOKUP(AX674,OutputOsiris!$A$9:$A$1008,1,FALSE))</f>
        <v/>
      </c>
      <c r="AZ674" s="111"/>
      <c r="BA674" s="78"/>
      <c r="BB674" s="148" t="str">
        <f t="shared" si="383"/>
        <v/>
      </c>
      <c r="BC674" s="47" t="str">
        <f t="shared" si="410"/>
        <v/>
      </c>
      <c r="BD674" s="48" t="str">
        <f>IF(ISBLANK(BE674),"",VLOOKUP(BC674,OutputOsiris!$A$9:$A$1008,1,FALSE))</f>
        <v/>
      </c>
      <c r="BE674" s="111"/>
      <c r="BF674" s="78"/>
      <c r="BG674" s="148" t="str">
        <f t="shared" si="384"/>
        <v/>
      </c>
      <c r="BH674" s="47" t="str">
        <f t="shared" si="411"/>
        <v/>
      </c>
      <c r="BI674" s="48" t="str">
        <f>IF(ISBLANK(BJ674),"",VLOOKUP(BH674,OutputOsiris!$A$9:$A$1008,1,FALSE))</f>
        <v/>
      </c>
      <c r="BJ674" s="111"/>
      <c r="BK674" s="78"/>
      <c r="BL674" s="148" t="str">
        <f t="shared" si="385"/>
        <v/>
      </c>
      <c r="BM674" s="47" t="str">
        <f t="shared" si="412"/>
        <v/>
      </c>
      <c r="BN674" s="48" t="str">
        <f>IF(ISBLANK(BO674),"",VLOOKUP(BM674,OutputOsiris!$A$9:$A$1008,1,FALSE))</f>
        <v/>
      </c>
      <c r="BO674" s="111"/>
      <c r="BP674" s="78"/>
      <c r="BQ674" s="148" t="str">
        <f t="shared" si="386"/>
        <v/>
      </c>
      <c r="BR674" s="47" t="str">
        <f t="shared" si="413"/>
        <v/>
      </c>
      <c r="BS674" s="48" t="str">
        <f>IF(ISBLANK(BT674),"",VLOOKUP(BR674,OutputOsiris!$A$9:$A$1008,1,FALSE))</f>
        <v/>
      </c>
      <c r="BT674" s="111"/>
      <c r="BU674" s="78"/>
      <c r="BV674" s="148" t="str">
        <f t="shared" si="387"/>
        <v/>
      </c>
      <c r="BW674" s="47" t="str">
        <f t="shared" si="414"/>
        <v/>
      </c>
      <c r="BX674" s="48" t="str">
        <f>IF(ISBLANK(BY674),"",VLOOKUP(BW674,OutputOsiris!$A$9:$A$1008,1,FALSE))</f>
        <v/>
      </c>
      <c r="BY674" s="111"/>
      <c r="BZ674" s="78"/>
      <c r="CA674" s="148" t="str">
        <f t="shared" si="388"/>
        <v/>
      </c>
    </row>
    <row r="675" spans="1:79" x14ac:dyDescent="0.2">
      <c r="A675" s="47" t="str">
        <f>IF($H$1="Score",IF(OutputOsiris!A675&lt;&gt;"9999999",OutputOsiris!A675,""),"")</f>
        <v/>
      </c>
      <c r="B675" s="76" t="str">
        <f t="shared" si="389"/>
        <v/>
      </c>
      <c r="C675" s="143" t="str">
        <f t="shared" si="390"/>
        <v/>
      </c>
      <c r="D675" s="47" t="str">
        <f>IF($H$1="Cijfer",IF(OutputOsiris!A675&lt;&gt;"9999999",OutputOsiris!A675,""),"")</f>
        <v/>
      </c>
      <c r="E675" s="76" t="str">
        <f t="shared" si="391"/>
        <v/>
      </c>
      <c r="F675" s="143" t="str">
        <f t="shared" si="392"/>
        <v/>
      </c>
      <c r="G675" s="47" t="str">
        <f>IF(ISBLANK(OutputOsiris!B675),"",OutputOsiris!B675)</f>
        <v/>
      </c>
      <c r="H675" s="47">
        <f>IF(AND($AG$7&gt;0,OutputOsiris!$A675&lt;&gt;"9999999"),VLOOKUP(OutputOsiris!A675,$AD$9:$AG$1008,4,FALSE),"")</f>
        <v>0</v>
      </c>
      <c r="I675" s="47">
        <f t="shared" si="393"/>
        <v>0</v>
      </c>
      <c r="J675" s="47">
        <f>IF(AND($AL$7&gt;0,OutputOsiris!$A675&lt;&gt;"9999999"),VLOOKUP(OutputOsiris!A675,$AI$9:$AL$1008,4,FALSE),"")</f>
        <v>0</v>
      </c>
      <c r="K675" s="47">
        <f t="shared" si="394"/>
        <v>0</v>
      </c>
      <c r="L675" s="47" t="str">
        <f>IF(AND($AQ$7&gt;0,OutputOsiris!$A675&lt;&gt;"9999999"),VLOOKUP(OutputOsiris!A675,$AN$9:$AQ$1008,4,FALSE),"")</f>
        <v/>
      </c>
      <c r="M675" s="47" t="str">
        <f t="shared" si="395"/>
        <v/>
      </c>
      <c r="N675" s="47" t="str">
        <f>IF(AND($AV$7&gt;0,OutputOsiris!$A675&lt;&gt;"9999999"),VLOOKUP(OutputOsiris!A675,$AS$9:$AV$1008,4,FALSE),"")</f>
        <v/>
      </c>
      <c r="O675" s="47" t="str">
        <f t="shared" si="396"/>
        <v/>
      </c>
      <c r="P675" s="47" t="str">
        <f>IF(AND($BA$7&gt;0,OutputOsiris!$A675&lt;&gt;"9999999"),VLOOKUP(OutputOsiris!A675,$AX$9:$BA$1008,4,FALSE),"")</f>
        <v/>
      </c>
      <c r="Q675" s="47" t="str">
        <f t="shared" si="397"/>
        <v/>
      </c>
      <c r="R675" s="47" t="str">
        <f>IF(AND($BF$7&gt;0,OutputOsiris!$A675&lt;&gt;"9999999"),VLOOKUP(OutputOsiris!A675,$BC$9:$BF$1008,4,FALSE),"")</f>
        <v/>
      </c>
      <c r="S675" s="47" t="str">
        <f t="shared" si="398"/>
        <v/>
      </c>
      <c r="T675" s="47" t="str">
        <f>IF(AND($BK$7&gt;0,OutputOsiris!$A675&lt;&gt;"9999999"),VLOOKUP(OutputOsiris!A675,$BH$9:$BK$1008,4,FALSE),"")</f>
        <v/>
      </c>
      <c r="U675" s="47" t="str">
        <f t="shared" si="399"/>
        <v/>
      </c>
      <c r="V675" s="47" t="str">
        <f>IF(AND($BP$7&gt;0,OutputOsiris!$A675&lt;&gt;"9999999"),VLOOKUP(OutputOsiris!A675,$BM$9:$BP$1008,4,FALSE),"")</f>
        <v/>
      </c>
      <c r="W675" s="47" t="str">
        <f t="shared" si="400"/>
        <v/>
      </c>
      <c r="X675" s="47" t="str">
        <f>IF(AND($BU$7&gt;0,OutputOsiris!$A675&lt;&gt;"9999999"),VLOOKUP(OutputOsiris!A675,$BR$9:$BU$1008,4,FALSE),"")</f>
        <v/>
      </c>
      <c r="Y675" s="47" t="str">
        <f t="shared" si="401"/>
        <v/>
      </c>
      <c r="Z675" s="47" t="str">
        <f>IF(AND($BZ$7&gt;0,OutputOsiris!$A675&lt;&gt;"9999999"),VLOOKUP(OutputOsiris!A675,$BW$9:$BZ$1008,4,FALSE),"")</f>
        <v/>
      </c>
      <c r="AA675" s="47" t="str">
        <f t="shared" si="402"/>
        <v/>
      </c>
      <c r="AB675" s="47">
        <f t="shared" si="403"/>
        <v>0</v>
      </c>
      <c r="AC675" s="47">
        <f t="shared" si="404"/>
        <v>0</v>
      </c>
      <c r="AD675" s="47" t="str">
        <f t="shared" si="405"/>
        <v/>
      </c>
      <c r="AE675" s="48" t="str">
        <f>IF(ISBLANK(AF675),"",VLOOKUP(AD675,OutputOsiris!$A$9:$A$1008,1,FALSE))</f>
        <v/>
      </c>
      <c r="AF675" s="111"/>
      <c r="AG675" s="78"/>
      <c r="AH675" s="148" t="str">
        <f t="shared" si="379"/>
        <v/>
      </c>
      <c r="AI675" s="47" t="str">
        <f t="shared" si="406"/>
        <v/>
      </c>
      <c r="AJ675" s="48" t="str">
        <f>IF(ISBLANK(AK675),"",VLOOKUP(AI675,OutputOsiris!$A$9:$A$1008,1,FALSE))</f>
        <v/>
      </c>
      <c r="AK675" s="112"/>
      <c r="AL675" s="78"/>
      <c r="AM675" s="148" t="str">
        <f t="shared" si="380"/>
        <v/>
      </c>
      <c r="AN675" s="47" t="str">
        <f t="shared" si="407"/>
        <v/>
      </c>
      <c r="AO675" s="48" t="str">
        <f>IF(ISBLANK(AP675),"",VLOOKUP(AN675,OutputOsiris!$A$9:$A$1008,1,FALSE))</f>
        <v/>
      </c>
      <c r="AP675" s="111"/>
      <c r="AQ675" s="78"/>
      <c r="AR675" s="148" t="str">
        <f t="shared" si="381"/>
        <v/>
      </c>
      <c r="AS675" s="47" t="str">
        <f t="shared" si="408"/>
        <v/>
      </c>
      <c r="AT675" s="48" t="str">
        <f>IF(ISBLANK(AU675),"",VLOOKUP(AS675,OutputOsiris!$A$9:$A$1008,1,FALSE))</f>
        <v/>
      </c>
      <c r="AU675" s="111"/>
      <c r="AV675" s="78"/>
      <c r="AW675" s="148" t="str">
        <f t="shared" si="382"/>
        <v/>
      </c>
      <c r="AX675" s="47" t="str">
        <f t="shared" si="409"/>
        <v/>
      </c>
      <c r="AY675" s="48" t="str">
        <f>IF(ISBLANK(AZ675),"",VLOOKUP(AX675,OutputOsiris!$A$9:$A$1008,1,FALSE))</f>
        <v/>
      </c>
      <c r="AZ675" s="111"/>
      <c r="BA675" s="78"/>
      <c r="BB675" s="148" t="str">
        <f t="shared" si="383"/>
        <v/>
      </c>
      <c r="BC675" s="47" t="str">
        <f t="shared" si="410"/>
        <v/>
      </c>
      <c r="BD675" s="48" t="str">
        <f>IF(ISBLANK(BE675),"",VLOOKUP(BC675,OutputOsiris!$A$9:$A$1008,1,FALSE))</f>
        <v/>
      </c>
      <c r="BE675" s="111"/>
      <c r="BF675" s="78"/>
      <c r="BG675" s="148" t="str">
        <f t="shared" si="384"/>
        <v/>
      </c>
      <c r="BH675" s="47" t="str">
        <f t="shared" si="411"/>
        <v/>
      </c>
      <c r="BI675" s="48" t="str">
        <f>IF(ISBLANK(BJ675),"",VLOOKUP(BH675,OutputOsiris!$A$9:$A$1008,1,FALSE))</f>
        <v/>
      </c>
      <c r="BJ675" s="111"/>
      <c r="BK675" s="78"/>
      <c r="BL675" s="148" t="str">
        <f t="shared" si="385"/>
        <v/>
      </c>
      <c r="BM675" s="47" t="str">
        <f t="shared" si="412"/>
        <v/>
      </c>
      <c r="BN675" s="48" t="str">
        <f>IF(ISBLANK(BO675),"",VLOOKUP(BM675,OutputOsiris!$A$9:$A$1008,1,FALSE))</f>
        <v/>
      </c>
      <c r="BO675" s="111"/>
      <c r="BP675" s="78"/>
      <c r="BQ675" s="148" t="str">
        <f t="shared" si="386"/>
        <v/>
      </c>
      <c r="BR675" s="47" t="str">
        <f t="shared" si="413"/>
        <v/>
      </c>
      <c r="BS675" s="48" t="str">
        <f>IF(ISBLANK(BT675),"",VLOOKUP(BR675,OutputOsiris!$A$9:$A$1008,1,FALSE))</f>
        <v/>
      </c>
      <c r="BT675" s="111"/>
      <c r="BU675" s="78"/>
      <c r="BV675" s="148" t="str">
        <f t="shared" si="387"/>
        <v/>
      </c>
      <c r="BW675" s="47" t="str">
        <f t="shared" si="414"/>
        <v/>
      </c>
      <c r="BX675" s="48" t="str">
        <f>IF(ISBLANK(BY675),"",VLOOKUP(BW675,OutputOsiris!$A$9:$A$1008,1,FALSE))</f>
        <v/>
      </c>
      <c r="BY675" s="111"/>
      <c r="BZ675" s="78"/>
      <c r="CA675" s="148" t="str">
        <f t="shared" si="388"/>
        <v/>
      </c>
    </row>
    <row r="676" spans="1:79" x14ac:dyDescent="0.2">
      <c r="A676" s="47" t="str">
        <f>IF($H$1="Score",IF(OutputOsiris!A676&lt;&gt;"9999999",OutputOsiris!A676,""),"")</f>
        <v/>
      </c>
      <c r="B676" s="76" t="str">
        <f t="shared" si="389"/>
        <v/>
      </c>
      <c r="C676" s="143" t="str">
        <f t="shared" si="390"/>
        <v/>
      </c>
      <c r="D676" s="47" t="str">
        <f>IF($H$1="Cijfer",IF(OutputOsiris!A676&lt;&gt;"9999999",OutputOsiris!A676,""),"")</f>
        <v/>
      </c>
      <c r="E676" s="76" t="str">
        <f t="shared" si="391"/>
        <v/>
      </c>
      <c r="F676" s="143" t="str">
        <f t="shared" si="392"/>
        <v/>
      </c>
      <c r="G676" s="47" t="str">
        <f>IF(ISBLANK(OutputOsiris!B676),"",OutputOsiris!B676)</f>
        <v/>
      </c>
      <c r="H676" s="47">
        <f>IF(AND($AG$7&gt;0,OutputOsiris!$A676&lt;&gt;"9999999"),VLOOKUP(OutputOsiris!A676,$AD$9:$AG$1008,4,FALSE),"")</f>
        <v>0</v>
      </c>
      <c r="I676" s="47">
        <f t="shared" si="393"/>
        <v>0</v>
      </c>
      <c r="J676" s="47">
        <f>IF(AND($AL$7&gt;0,OutputOsiris!$A676&lt;&gt;"9999999"),VLOOKUP(OutputOsiris!A676,$AI$9:$AL$1008,4,FALSE),"")</f>
        <v>0</v>
      </c>
      <c r="K676" s="47">
        <f t="shared" si="394"/>
        <v>0</v>
      </c>
      <c r="L676" s="47" t="str">
        <f>IF(AND($AQ$7&gt;0,OutputOsiris!$A676&lt;&gt;"9999999"),VLOOKUP(OutputOsiris!A676,$AN$9:$AQ$1008,4,FALSE),"")</f>
        <v/>
      </c>
      <c r="M676" s="47" t="str">
        <f t="shared" si="395"/>
        <v/>
      </c>
      <c r="N676" s="47" t="str">
        <f>IF(AND($AV$7&gt;0,OutputOsiris!$A676&lt;&gt;"9999999"),VLOOKUP(OutputOsiris!A676,$AS$9:$AV$1008,4,FALSE),"")</f>
        <v/>
      </c>
      <c r="O676" s="47" t="str">
        <f t="shared" si="396"/>
        <v/>
      </c>
      <c r="P676" s="47" t="str">
        <f>IF(AND($BA$7&gt;0,OutputOsiris!$A676&lt;&gt;"9999999"),VLOOKUP(OutputOsiris!A676,$AX$9:$BA$1008,4,FALSE),"")</f>
        <v/>
      </c>
      <c r="Q676" s="47" t="str">
        <f t="shared" si="397"/>
        <v/>
      </c>
      <c r="R676" s="47" t="str">
        <f>IF(AND($BF$7&gt;0,OutputOsiris!$A676&lt;&gt;"9999999"),VLOOKUP(OutputOsiris!A676,$BC$9:$BF$1008,4,FALSE),"")</f>
        <v/>
      </c>
      <c r="S676" s="47" t="str">
        <f t="shared" si="398"/>
        <v/>
      </c>
      <c r="T676" s="47" t="str">
        <f>IF(AND($BK$7&gt;0,OutputOsiris!$A676&lt;&gt;"9999999"),VLOOKUP(OutputOsiris!A676,$BH$9:$BK$1008,4,FALSE),"")</f>
        <v/>
      </c>
      <c r="U676" s="47" t="str">
        <f t="shared" si="399"/>
        <v/>
      </c>
      <c r="V676" s="47" t="str">
        <f>IF(AND($BP$7&gt;0,OutputOsiris!$A676&lt;&gt;"9999999"),VLOOKUP(OutputOsiris!A676,$BM$9:$BP$1008,4,FALSE),"")</f>
        <v/>
      </c>
      <c r="W676" s="47" t="str">
        <f t="shared" si="400"/>
        <v/>
      </c>
      <c r="X676" s="47" t="str">
        <f>IF(AND($BU$7&gt;0,OutputOsiris!$A676&lt;&gt;"9999999"),VLOOKUP(OutputOsiris!A676,$BR$9:$BU$1008,4,FALSE),"")</f>
        <v/>
      </c>
      <c r="Y676" s="47" t="str">
        <f t="shared" si="401"/>
        <v/>
      </c>
      <c r="Z676" s="47" t="str">
        <f>IF(AND($BZ$7&gt;0,OutputOsiris!$A676&lt;&gt;"9999999"),VLOOKUP(OutputOsiris!A676,$BW$9:$BZ$1008,4,FALSE),"")</f>
        <v/>
      </c>
      <c r="AA676" s="47" t="str">
        <f t="shared" si="402"/>
        <v/>
      </c>
      <c r="AB676" s="47">
        <f t="shared" si="403"/>
        <v>0</v>
      </c>
      <c r="AC676" s="47">
        <f t="shared" si="404"/>
        <v>0</v>
      </c>
      <c r="AD676" s="47" t="str">
        <f t="shared" si="405"/>
        <v/>
      </c>
      <c r="AE676" s="48" t="str">
        <f>IF(ISBLANK(AF676),"",VLOOKUP(AD676,OutputOsiris!$A$9:$A$1008,1,FALSE))</f>
        <v/>
      </c>
      <c r="AF676" s="111"/>
      <c r="AG676" s="78"/>
      <c r="AH676" s="148" t="str">
        <f t="shared" si="379"/>
        <v/>
      </c>
      <c r="AI676" s="47" t="str">
        <f t="shared" si="406"/>
        <v/>
      </c>
      <c r="AJ676" s="48" t="str">
        <f>IF(ISBLANK(AK676),"",VLOOKUP(AI676,OutputOsiris!$A$9:$A$1008,1,FALSE))</f>
        <v/>
      </c>
      <c r="AK676" s="112"/>
      <c r="AL676" s="78"/>
      <c r="AM676" s="148" t="str">
        <f t="shared" si="380"/>
        <v/>
      </c>
      <c r="AN676" s="47" t="str">
        <f t="shared" si="407"/>
        <v/>
      </c>
      <c r="AO676" s="48" t="str">
        <f>IF(ISBLANK(AP676),"",VLOOKUP(AN676,OutputOsiris!$A$9:$A$1008,1,FALSE))</f>
        <v/>
      </c>
      <c r="AP676" s="111"/>
      <c r="AQ676" s="78"/>
      <c r="AR676" s="148" t="str">
        <f t="shared" si="381"/>
        <v/>
      </c>
      <c r="AS676" s="47" t="str">
        <f t="shared" si="408"/>
        <v/>
      </c>
      <c r="AT676" s="48" t="str">
        <f>IF(ISBLANK(AU676),"",VLOOKUP(AS676,OutputOsiris!$A$9:$A$1008,1,FALSE))</f>
        <v/>
      </c>
      <c r="AU676" s="111"/>
      <c r="AV676" s="78"/>
      <c r="AW676" s="148" t="str">
        <f t="shared" si="382"/>
        <v/>
      </c>
      <c r="AX676" s="47" t="str">
        <f t="shared" si="409"/>
        <v/>
      </c>
      <c r="AY676" s="48" t="str">
        <f>IF(ISBLANK(AZ676),"",VLOOKUP(AX676,OutputOsiris!$A$9:$A$1008,1,FALSE))</f>
        <v/>
      </c>
      <c r="AZ676" s="111"/>
      <c r="BA676" s="78"/>
      <c r="BB676" s="148" t="str">
        <f t="shared" si="383"/>
        <v/>
      </c>
      <c r="BC676" s="47" t="str">
        <f t="shared" si="410"/>
        <v/>
      </c>
      <c r="BD676" s="48" t="str">
        <f>IF(ISBLANK(BE676),"",VLOOKUP(BC676,OutputOsiris!$A$9:$A$1008,1,FALSE))</f>
        <v/>
      </c>
      <c r="BE676" s="111"/>
      <c r="BF676" s="78"/>
      <c r="BG676" s="148" t="str">
        <f t="shared" si="384"/>
        <v/>
      </c>
      <c r="BH676" s="47" t="str">
        <f t="shared" si="411"/>
        <v/>
      </c>
      <c r="BI676" s="48" t="str">
        <f>IF(ISBLANK(BJ676),"",VLOOKUP(BH676,OutputOsiris!$A$9:$A$1008,1,FALSE))</f>
        <v/>
      </c>
      <c r="BJ676" s="111"/>
      <c r="BK676" s="78"/>
      <c r="BL676" s="148" t="str">
        <f t="shared" si="385"/>
        <v/>
      </c>
      <c r="BM676" s="47" t="str">
        <f t="shared" si="412"/>
        <v/>
      </c>
      <c r="BN676" s="48" t="str">
        <f>IF(ISBLANK(BO676),"",VLOOKUP(BM676,OutputOsiris!$A$9:$A$1008,1,FALSE))</f>
        <v/>
      </c>
      <c r="BO676" s="111"/>
      <c r="BP676" s="78"/>
      <c r="BQ676" s="148" t="str">
        <f t="shared" si="386"/>
        <v/>
      </c>
      <c r="BR676" s="47" t="str">
        <f t="shared" si="413"/>
        <v/>
      </c>
      <c r="BS676" s="48" t="str">
        <f>IF(ISBLANK(BT676),"",VLOOKUP(BR676,OutputOsiris!$A$9:$A$1008,1,FALSE))</f>
        <v/>
      </c>
      <c r="BT676" s="111"/>
      <c r="BU676" s="78"/>
      <c r="BV676" s="148" t="str">
        <f t="shared" si="387"/>
        <v/>
      </c>
      <c r="BW676" s="47" t="str">
        <f t="shared" si="414"/>
        <v/>
      </c>
      <c r="BX676" s="48" t="str">
        <f>IF(ISBLANK(BY676),"",VLOOKUP(BW676,OutputOsiris!$A$9:$A$1008,1,FALSE))</f>
        <v/>
      </c>
      <c r="BY676" s="111"/>
      <c r="BZ676" s="78"/>
      <c r="CA676" s="148" t="str">
        <f t="shared" si="388"/>
        <v/>
      </c>
    </row>
    <row r="677" spans="1:79" x14ac:dyDescent="0.2">
      <c r="A677" s="47" t="str">
        <f>IF($H$1="Score",IF(OutputOsiris!A677&lt;&gt;"9999999",OutputOsiris!A677,""),"")</f>
        <v/>
      </c>
      <c r="B677" s="76" t="str">
        <f t="shared" si="389"/>
        <v/>
      </c>
      <c r="C677" s="143" t="str">
        <f t="shared" si="390"/>
        <v/>
      </c>
      <c r="D677" s="47" t="str">
        <f>IF($H$1="Cijfer",IF(OutputOsiris!A677&lt;&gt;"9999999",OutputOsiris!A677,""),"")</f>
        <v/>
      </c>
      <c r="E677" s="76" t="str">
        <f t="shared" si="391"/>
        <v/>
      </c>
      <c r="F677" s="143" t="str">
        <f t="shared" si="392"/>
        <v/>
      </c>
      <c r="G677" s="47" t="str">
        <f>IF(ISBLANK(OutputOsiris!B677),"",OutputOsiris!B677)</f>
        <v/>
      </c>
      <c r="H677" s="47">
        <f>IF(AND($AG$7&gt;0,OutputOsiris!$A677&lt;&gt;"9999999"),VLOOKUP(OutputOsiris!A677,$AD$9:$AG$1008,4,FALSE),"")</f>
        <v>0</v>
      </c>
      <c r="I677" s="47">
        <f t="shared" si="393"/>
        <v>0</v>
      </c>
      <c r="J677" s="47">
        <f>IF(AND($AL$7&gt;0,OutputOsiris!$A677&lt;&gt;"9999999"),VLOOKUP(OutputOsiris!A677,$AI$9:$AL$1008,4,FALSE),"")</f>
        <v>0</v>
      </c>
      <c r="K677" s="47">
        <f t="shared" si="394"/>
        <v>0</v>
      </c>
      <c r="L677" s="47" t="str">
        <f>IF(AND($AQ$7&gt;0,OutputOsiris!$A677&lt;&gt;"9999999"),VLOOKUP(OutputOsiris!A677,$AN$9:$AQ$1008,4,FALSE),"")</f>
        <v/>
      </c>
      <c r="M677" s="47" t="str">
        <f t="shared" si="395"/>
        <v/>
      </c>
      <c r="N677" s="47" t="str">
        <f>IF(AND($AV$7&gt;0,OutputOsiris!$A677&lt;&gt;"9999999"),VLOOKUP(OutputOsiris!A677,$AS$9:$AV$1008,4,FALSE),"")</f>
        <v/>
      </c>
      <c r="O677" s="47" t="str">
        <f t="shared" si="396"/>
        <v/>
      </c>
      <c r="P677" s="47" t="str">
        <f>IF(AND($BA$7&gt;0,OutputOsiris!$A677&lt;&gt;"9999999"),VLOOKUP(OutputOsiris!A677,$AX$9:$BA$1008,4,FALSE),"")</f>
        <v/>
      </c>
      <c r="Q677" s="47" t="str">
        <f t="shared" si="397"/>
        <v/>
      </c>
      <c r="R677" s="47" t="str">
        <f>IF(AND($BF$7&gt;0,OutputOsiris!$A677&lt;&gt;"9999999"),VLOOKUP(OutputOsiris!A677,$BC$9:$BF$1008,4,FALSE),"")</f>
        <v/>
      </c>
      <c r="S677" s="47" t="str">
        <f t="shared" si="398"/>
        <v/>
      </c>
      <c r="T677" s="47" t="str">
        <f>IF(AND($BK$7&gt;0,OutputOsiris!$A677&lt;&gt;"9999999"),VLOOKUP(OutputOsiris!A677,$BH$9:$BK$1008,4,FALSE),"")</f>
        <v/>
      </c>
      <c r="U677" s="47" t="str">
        <f t="shared" si="399"/>
        <v/>
      </c>
      <c r="V677" s="47" t="str">
        <f>IF(AND($BP$7&gt;0,OutputOsiris!$A677&lt;&gt;"9999999"),VLOOKUP(OutputOsiris!A677,$BM$9:$BP$1008,4,FALSE),"")</f>
        <v/>
      </c>
      <c r="W677" s="47" t="str">
        <f t="shared" si="400"/>
        <v/>
      </c>
      <c r="X677" s="47" t="str">
        <f>IF(AND($BU$7&gt;0,OutputOsiris!$A677&lt;&gt;"9999999"),VLOOKUP(OutputOsiris!A677,$BR$9:$BU$1008,4,FALSE),"")</f>
        <v/>
      </c>
      <c r="Y677" s="47" t="str">
        <f t="shared" si="401"/>
        <v/>
      </c>
      <c r="Z677" s="47" t="str">
        <f>IF(AND($BZ$7&gt;0,OutputOsiris!$A677&lt;&gt;"9999999"),VLOOKUP(OutputOsiris!A677,$BW$9:$BZ$1008,4,FALSE),"")</f>
        <v/>
      </c>
      <c r="AA677" s="47" t="str">
        <f t="shared" si="402"/>
        <v/>
      </c>
      <c r="AB677" s="47">
        <f t="shared" si="403"/>
        <v>0</v>
      </c>
      <c r="AC677" s="47">
        <f t="shared" si="404"/>
        <v>0</v>
      </c>
      <c r="AD677" s="47" t="str">
        <f t="shared" si="405"/>
        <v/>
      </c>
      <c r="AE677" s="48" t="str">
        <f>IF(ISBLANK(AF677),"",VLOOKUP(AD677,OutputOsiris!$A$9:$A$1008,1,FALSE))</f>
        <v/>
      </c>
      <c r="AF677" s="111"/>
      <c r="AG677" s="78"/>
      <c r="AH677" s="148" t="str">
        <f t="shared" si="379"/>
        <v/>
      </c>
      <c r="AI677" s="47" t="str">
        <f t="shared" si="406"/>
        <v/>
      </c>
      <c r="AJ677" s="48" t="str">
        <f>IF(ISBLANK(AK677),"",VLOOKUP(AI677,OutputOsiris!$A$9:$A$1008,1,FALSE))</f>
        <v/>
      </c>
      <c r="AK677" s="112"/>
      <c r="AL677" s="78"/>
      <c r="AM677" s="148" t="str">
        <f t="shared" si="380"/>
        <v/>
      </c>
      <c r="AN677" s="47" t="str">
        <f t="shared" si="407"/>
        <v/>
      </c>
      <c r="AO677" s="48" t="str">
        <f>IF(ISBLANK(AP677),"",VLOOKUP(AN677,OutputOsiris!$A$9:$A$1008,1,FALSE))</f>
        <v/>
      </c>
      <c r="AP677" s="111"/>
      <c r="AQ677" s="78"/>
      <c r="AR677" s="148" t="str">
        <f t="shared" si="381"/>
        <v/>
      </c>
      <c r="AS677" s="47" t="str">
        <f t="shared" si="408"/>
        <v/>
      </c>
      <c r="AT677" s="48" t="str">
        <f>IF(ISBLANK(AU677),"",VLOOKUP(AS677,OutputOsiris!$A$9:$A$1008,1,FALSE))</f>
        <v/>
      </c>
      <c r="AU677" s="111"/>
      <c r="AV677" s="78"/>
      <c r="AW677" s="148" t="str">
        <f t="shared" si="382"/>
        <v/>
      </c>
      <c r="AX677" s="47" t="str">
        <f t="shared" si="409"/>
        <v/>
      </c>
      <c r="AY677" s="48" t="str">
        <f>IF(ISBLANK(AZ677),"",VLOOKUP(AX677,OutputOsiris!$A$9:$A$1008,1,FALSE))</f>
        <v/>
      </c>
      <c r="AZ677" s="111"/>
      <c r="BA677" s="78"/>
      <c r="BB677" s="148" t="str">
        <f t="shared" si="383"/>
        <v/>
      </c>
      <c r="BC677" s="47" t="str">
        <f t="shared" si="410"/>
        <v/>
      </c>
      <c r="BD677" s="48" t="str">
        <f>IF(ISBLANK(BE677),"",VLOOKUP(BC677,OutputOsiris!$A$9:$A$1008,1,FALSE))</f>
        <v/>
      </c>
      <c r="BE677" s="111"/>
      <c r="BF677" s="78"/>
      <c r="BG677" s="148" t="str">
        <f t="shared" si="384"/>
        <v/>
      </c>
      <c r="BH677" s="47" t="str">
        <f t="shared" si="411"/>
        <v/>
      </c>
      <c r="BI677" s="48" t="str">
        <f>IF(ISBLANK(BJ677),"",VLOOKUP(BH677,OutputOsiris!$A$9:$A$1008,1,FALSE))</f>
        <v/>
      </c>
      <c r="BJ677" s="111"/>
      <c r="BK677" s="78"/>
      <c r="BL677" s="148" t="str">
        <f t="shared" si="385"/>
        <v/>
      </c>
      <c r="BM677" s="47" t="str">
        <f t="shared" si="412"/>
        <v/>
      </c>
      <c r="BN677" s="48" t="str">
        <f>IF(ISBLANK(BO677),"",VLOOKUP(BM677,OutputOsiris!$A$9:$A$1008,1,FALSE))</f>
        <v/>
      </c>
      <c r="BO677" s="111"/>
      <c r="BP677" s="78"/>
      <c r="BQ677" s="148" t="str">
        <f t="shared" si="386"/>
        <v/>
      </c>
      <c r="BR677" s="47" t="str">
        <f t="shared" si="413"/>
        <v/>
      </c>
      <c r="BS677" s="48" t="str">
        <f>IF(ISBLANK(BT677),"",VLOOKUP(BR677,OutputOsiris!$A$9:$A$1008,1,FALSE))</f>
        <v/>
      </c>
      <c r="BT677" s="111"/>
      <c r="BU677" s="78"/>
      <c r="BV677" s="148" t="str">
        <f t="shared" si="387"/>
        <v/>
      </c>
      <c r="BW677" s="47" t="str">
        <f t="shared" si="414"/>
        <v/>
      </c>
      <c r="BX677" s="48" t="str">
        <f>IF(ISBLANK(BY677),"",VLOOKUP(BW677,OutputOsiris!$A$9:$A$1008,1,FALSE))</f>
        <v/>
      </c>
      <c r="BY677" s="111"/>
      <c r="BZ677" s="78"/>
      <c r="CA677" s="148" t="str">
        <f t="shared" si="388"/>
        <v/>
      </c>
    </row>
    <row r="678" spans="1:79" x14ac:dyDescent="0.2">
      <c r="A678" s="47" t="str">
        <f>IF($H$1="Score",IF(OutputOsiris!A678&lt;&gt;"9999999",OutputOsiris!A678,""),"")</f>
        <v/>
      </c>
      <c r="B678" s="76" t="str">
        <f t="shared" si="389"/>
        <v/>
      </c>
      <c r="C678" s="143" t="str">
        <f t="shared" si="390"/>
        <v/>
      </c>
      <c r="D678" s="47" t="str">
        <f>IF($H$1="Cijfer",IF(OutputOsiris!A678&lt;&gt;"9999999",OutputOsiris!A678,""),"")</f>
        <v/>
      </c>
      <c r="E678" s="76" t="str">
        <f t="shared" si="391"/>
        <v/>
      </c>
      <c r="F678" s="143" t="str">
        <f t="shared" si="392"/>
        <v/>
      </c>
      <c r="G678" s="47" t="str">
        <f>IF(ISBLANK(OutputOsiris!B678),"",OutputOsiris!B678)</f>
        <v/>
      </c>
      <c r="H678" s="47">
        <f>IF(AND($AG$7&gt;0,OutputOsiris!$A678&lt;&gt;"9999999"),VLOOKUP(OutputOsiris!A678,$AD$9:$AG$1008,4,FALSE),"")</f>
        <v>0</v>
      </c>
      <c r="I678" s="47">
        <f t="shared" si="393"/>
        <v>0</v>
      </c>
      <c r="J678" s="47">
        <f>IF(AND($AL$7&gt;0,OutputOsiris!$A678&lt;&gt;"9999999"),VLOOKUP(OutputOsiris!A678,$AI$9:$AL$1008,4,FALSE),"")</f>
        <v>0</v>
      </c>
      <c r="K678" s="47">
        <f t="shared" si="394"/>
        <v>0</v>
      </c>
      <c r="L678" s="47" t="str">
        <f>IF(AND($AQ$7&gt;0,OutputOsiris!$A678&lt;&gt;"9999999"),VLOOKUP(OutputOsiris!A678,$AN$9:$AQ$1008,4,FALSE),"")</f>
        <v/>
      </c>
      <c r="M678" s="47" t="str">
        <f t="shared" si="395"/>
        <v/>
      </c>
      <c r="N678" s="47" t="str">
        <f>IF(AND($AV$7&gt;0,OutputOsiris!$A678&lt;&gt;"9999999"),VLOOKUP(OutputOsiris!A678,$AS$9:$AV$1008,4,FALSE),"")</f>
        <v/>
      </c>
      <c r="O678" s="47" t="str">
        <f t="shared" si="396"/>
        <v/>
      </c>
      <c r="P678" s="47" t="str">
        <f>IF(AND($BA$7&gt;0,OutputOsiris!$A678&lt;&gt;"9999999"),VLOOKUP(OutputOsiris!A678,$AX$9:$BA$1008,4,FALSE),"")</f>
        <v/>
      </c>
      <c r="Q678" s="47" t="str">
        <f t="shared" si="397"/>
        <v/>
      </c>
      <c r="R678" s="47" t="str">
        <f>IF(AND($BF$7&gt;0,OutputOsiris!$A678&lt;&gt;"9999999"),VLOOKUP(OutputOsiris!A678,$BC$9:$BF$1008,4,FALSE),"")</f>
        <v/>
      </c>
      <c r="S678" s="47" t="str">
        <f t="shared" si="398"/>
        <v/>
      </c>
      <c r="T678" s="47" t="str">
        <f>IF(AND($BK$7&gt;0,OutputOsiris!$A678&lt;&gt;"9999999"),VLOOKUP(OutputOsiris!A678,$BH$9:$BK$1008,4,FALSE),"")</f>
        <v/>
      </c>
      <c r="U678" s="47" t="str">
        <f t="shared" si="399"/>
        <v/>
      </c>
      <c r="V678" s="47" t="str">
        <f>IF(AND($BP$7&gt;0,OutputOsiris!$A678&lt;&gt;"9999999"),VLOOKUP(OutputOsiris!A678,$BM$9:$BP$1008,4,FALSE),"")</f>
        <v/>
      </c>
      <c r="W678" s="47" t="str">
        <f t="shared" si="400"/>
        <v/>
      </c>
      <c r="X678" s="47" t="str">
        <f>IF(AND($BU$7&gt;0,OutputOsiris!$A678&lt;&gt;"9999999"),VLOOKUP(OutputOsiris!A678,$BR$9:$BU$1008,4,FALSE),"")</f>
        <v/>
      </c>
      <c r="Y678" s="47" t="str">
        <f t="shared" si="401"/>
        <v/>
      </c>
      <c r="Z678" s="47" t="str">
        <f>IF(AND($BZ$7&gt;0,OutputOsiris!$A678&lt;&gt;"9999999"),VLOOKUP(OutputOsiris!A678,$BW$9:$BZ$1008,4,FALSE),"")</f>
        <v/>
      </c>
      <c r="AA678" s="47" t="str">
        <f t="shared" si="402"/>
        <v/>
      </c>
      <c r="AB678" s="47">
        <f t="shared" si="403"/>
        <v>0</v>
      </c>
      <c r="AC678" s="47">
        <f t="shared" si="404"/>
        <v>0</v>
      </c>
      <c r="AD678" s="47" t="str">
        <f t="shared" si="405"/>
        <v/>
      </c>
      <c r="AE678" s="48" t="str">
        <f>IF(ISBLANK(AF678),"",VLOOKUP(AD678,OutputOsiris!$A$9:$A$1008,1,FALSE))</f>
        <v/>
      </c>
      <c r="AF678" s="111"/>
      <c r="AG678" s="78"/>
      <c r="AH678" s="148" t="str">
        <f t="shared" si="379"/>
        <v/>
      </c>
      <c r="AI678" s="47" t="str">
        <f t="shared" si="406"/>
        <v/>
      </c>
      <c r="AJ678" s="48" t="str">
        <f>IF(ISBLANK(AK678),"",VLOOKUP(AI678,OutputOsiris!$A$9:$A$1008,1,FALSE))</f>
        <v/>
      </c>
      <c r="AK678" s="112"/>
      <c r="AL678" s="78"/>
      <c r="AM678" s="148" t="str">
        <f t="shared" si="380"/>
        <v/>
      </c>
      <c r="AN678" s="47" t="str">
        <f t="shared" si="407"/>
        <v/>
      </c>
      <c r="AO678" s="48" t="str">
        <f>IF(ISBLANK(AP678),"",VLOOKUP(AN678,OutputOsiris!$A$9:$A$1008,1,FALSE))</f>
        <v/>
      </c>
      <c r="AP678" s="111"/>
      <c r="AQ678" s="78"/>
      <c r="AR678" s="148" t="str">
        <f t="shared" si="381"/>
        <v/>
      </c>
      <c r="AS678" s="47" t="str">
        <f t="shared" si="408"/>
        <v/>
      </c>
      <c r="AT678" s="48" t="str">
        <f>IF(ISBLANK(AU678),"",VLOOKUP(AS678,OutputOsiris!$A$9:$A$1008,1,FALSE))</f>
        <v/>
      </c>
      <c r="AU678" s="111"/>
      <c r="AV678" s="78"/>
      <c r="AW678" s="148" t="str">
        <f t="shared" si="382"/>
        <v/>
      </c>
      <c r="AX678" s="47" t="str">
        <f t="shared" si="409"/>
        <v/>
      </c>
      <c r="AY678" s="48" t="str">
        <f>IF(ISBLANK(AZ678),"",VLOOKUP(AX678,OutputOsiris!$A$9:$A$1008,1,FALSE))</f>
        <v/>
      </c>
      <c r="AZ678" s="111"/>
      <c r="BA678" s="78"/>
      <c r="BB678" s="148" t="str">
        <f t="shared" si="383"/>
        <v/>
      </c>
      <c r="BC678" s="47" t="str">
        <f t="shared" si="410"/>
        <v/>
      </c>
      <c r="BD678" s="48" t="str">
        <f>IF(ISBLANK(BE678),"",VLOOKUP(BC678,OutputOsiris!$A$9:$A$1008,1,FALSE))</f>
        <v/>
      </c>
      <c r="BE678" s="111"/>
      <c r="BF678" s="78"/>
      <c r="BG678" s="148" t="str">
        <f t="shared" si="384"/>
        <v/>
      </c>
      <c r="BH678" s="47" t="str">
        <f t="shared" si="411"/>
        <v/>
      </c>
      <c r="BI678" s="48" t="str">
        <f>IF(ISBLANK(BJ678),"",VLOOKUP(BH678,OutputOsiris!$A$9:$A$1008,1,FALSE))</f>
        <v/>
      </c>
      <c r="BJ678" s="111"/>
      <c r="BK678" s="78"/>
      <c r="BL678" s="148" t="str">
        <f t="shared" si="385"/>
        <v/>
      </c>
      <c r="BM678" s="47" t="str">
        <f t="shared" si="412"/>
        <v/>
      </c>
      <c r="BN678" s="48" t="str">
        <f>IF(ISBLANK(BO678),"",VLOOKUP(BM678,OutputOsiris!$A$9:$A$1008,1,FALSE))</f>
        <v/>
      </c>
      <c r="BO678" s="111"/>
      <c r="BP678" s="78"/>
      <c r="BQ678" s="148" t="str">
        <f t="shared" si="386"/>
        <v/>
      </c>
      <c r="BR678" s="47" t="str">
        <f t="shared" si="413"/>
        <v/>
      </c>
      <c r="BS678" s="48" t="str">
        <f>IF(ISBLANK(BT678),"",VLOOKUP(BR678,OutputOsiris!$A$9:$A$1008,1,FALSE))</f>
        <v/>
      </c>
      <c r="BT678" s="111"/>
      <c r="BU678" s="78"/>
      <c r="BV678" s="148" t="str">
        <f t="shared" si="387"/>
        <v/>
      </c>
      <c r="BW678" s="47" t="str">
        <f t="shared" si="414"/>
        <v/>
      </c>
      <c r="BX678" s="48" t="str">
        <f>IF(ISBLANK(BY678),"",VLOOKUP(BW678,OutputOsiris!$A$9:$A$1008,1,FALSE))</f>
        <v/>
      </c>
      <c r="BY678" s="111"/>
      <c r="BZ678" s="78"/>
      <c r="CA678" s="148" t="str">
        <f t="shared" si="388"/>
        <v/>
      </c>
    </row>
    <row r="679" spans="1:79" x14ac:dyDescent="0.2">
      <c r="A679" s="47" t="str">
        <f>IF($H$1="Score",IF(OutputOsiris!A679&lt;&gt;"9999999",OutputOsiris!A679,""),"")</f>
        <v/>
      </c>
      <c r="B679" s="76" t="str">
        <f t="shared" si="389"/>
        <v/>
      </c>
      <c r="C679" s="143" t="str">
        <f t="shared" si="390"/>
        <v/>
      </c>
      <c r="D679" s="47" t="str">
        <f>IF($H$1="Cijfer",IF(OutputOsiris!A679&lt;&gt;"9999999",OutputOsiris!A679,""),"")</f>
        <v/>
      </c>
      <c r="E679" s="76" t="str">
        <f t="shared" si="391"/>
        <v/>
      </c>
      <c r="F679" s="143" t="str">
        <f t="shared" si="392"/>
        <v/>
      </c>
      <c r="G679" s="47" t="str">
        <f>IF(ISBLANK(OutputOsiris!B679),"",OutputOsiris!B679)</f>
        <v/>
      </c>
      <c r="H679" s="47">
        <f>IF(AND($AG$7&gt;0,OutputOsiris!$A679&lt;&gt;"9999999"),VLOOKUP(OutputOsiris!A679,$AD$9:$AG$1008,4,FALSE),"")</f>
        <v>0</v>
      </c>
      <c r="I679" s="47">
        <f t="shared" si="393"/>
        <v>0</v>
      </c>
      <c r="J679" s="47">
        <f>IF(AND($AL$7&gt;0,OutputOsiris!$A679&lt;&gt;"9999999"),VLOOKUP(OutputOsiris!A679,$AI$9:$AL$1008,4,FALSE),"")</f>
        <v>0</v>
      </c>
      <c r="K679" s="47">
        <f t="shared" si="394"/>
        <v>0</v>
      </c>
      <c r="L679" s="47" t="str">
        <f>IF(AND($AQ$7&gt;0,OutputOsiris!$A679&lt;&gt;"9999999"),VLOOKUP(OutputOsiris!A679,$AN$9:$AQ$1008,4,FALSE),"")</f>
        <v/>
      </c>
      <c r="M679" s="47" t="str">
        <f t="shared" si="395"/>
        <v/>
      </c>
      <c r="N679" s="47" t="str">
        <f>IF(AND($AV$7&gt;0,OutputOsiris!$A679&lt;&gt;"9999999"),VLOOKUP(OutputOsiris!A679,$AS$9:$AV$1008,4,FALSE),"")</f>
        <v/>
      </c>
      <c r="O679" s="47" t="str">
        <f t="shared" si="396"/>
        <v/>
      </c>
      <c r="P679" s="47" t="str">
        <f>IF(AND($BA$7&gt;0,OutputOsiris!$A679&lt;&gt;"9999999"),VLOOKUP(OutputOsiris!A679,$AX$9:$BA$1008,4,FALSE),"")</f>
        <v/>
      </c>
      <c r="Q679" s="47" t="str">
        <f t="shared" si="397"/>
        <v/>
      </c>
      <c r="R679" s="47" t="str">
        <f>IF(AND($BF$7&gt;0,OutputOsiris!$A679&lt;&gt;"9999999"),VLOOKUP(OutputOsiris!A679,$BC$9:$BF$1008,4,FALSE),"")</f>
        <v/>
      </c>
      <c r="S679" s="47" t="str">
        <f t="shared" si="398"/>
        <v/>
      </c>
      <c r="T679" s="47" t="str">
        <f>IF(AND($BK$7&gt;0,OutputOsiris!$A679&lt;&gt;"9999999"),VLOOKUP(OutputOsiris!A679,$BH$9:$BK$1008,4,FALSE),"")</f>
        <v/>
      </c>
      <c r="U679" s="47" t="str">
        <f t="shared" si="399"/>
        <v/>
      </c>
      <c r="V679" s="47" t="str">
        <f>IF(AND($BP$7&gt;0,OutputOsiris!$A679&lt;&gt;"9999999"),VLOOKUP(OutputOsiris!A679,$BM$9:$BP$1008,4,FALSE),"")</f>
        <v/>
      </c>
      <c r="W679" s="47" t="str">
        <f t="shared" si="400"/>
        <v/>
      </c>
      <c r="X679" s="47" t="str">
        <f>IF(AND($BU$7&gt;0,OutputOsiris!$A679&lt;&gt;"9999999"),VLOOKUP(OutputOsiris!A679,$BR$9:$BU$1008,4,FALSE),"")</f>
        <v/>
      </c>
      <c r="Y679" s="47" t="str">
        <f t="shared" si="401"/>
        <v/>
      </c>
      <c r="Z679" s="47" t="str">
        <f>IF(AND($BZ$7&gt;0,OutputOsiris!$A679&lt;&gt;"9999999"),VLOOKUP(OutputOsiris!A679,$BW$9:$BZ$1008,4,FALSE),"")</f>
        <v/>
      </c>
      <c r="AA679" s="47" t="str">
        <f t="shared" si="402"/>
        <v/>
      </c>
      <c r="AB679" s="47">
        <f t="shared" si="403"/>
        <v>0</v>
      </c>
      <c r="AC679" s="47">
        <f t="shared" si="404"/>
        <v>0</v>
      </c>
      <c r="AD679" s="47" t="str">
        <f t="shared" si="405"/>
        <v/>
      </c>
      <c r="AE679" s="48" t="str">
        <f>IF(ISBLANK(AF679),"",VLOOKUP(AD679,OutputOsiris!$A$9:$A$1008,1,FALSE))</f>
        <v/>
      </c>
      <c r="AF679" s="111"/>
      <c r="AG679" s="78"/>
      <c r="AH679" s="148" t="str">
        <f t="shared" si="379"/>
        <v/>
      </c>
      <c r="AI679" s="47" t="str">
        <f t="shared" si="406"/>
        <v/>
      </c>
      <c r="AJ679" s="48" t="str">
        <f>IF(ISBLANK(AK679),"",VLOOKUP(AI679,OutputOsiris!$A$9:$A$1008,1,FALSE))</f>
        <v/>
      </c>
      <c r="AK679" s="112"/>
      <c r="AL679" s="78"/>
      <c r="AM679" s="148" t="str">
        <f t="shared" si="380"/>
        <v/>
      </c>
      <c r="AN679" s="47" t="str">
        <f t="shared" si="407"/>
        <v/>
      </c>
      <c r="AO679" s="48" t="str">
        <f>IF(ISBLANK(AP679),"",VLOOKUP(AN679,OutputOsiris!$A$9:$A$1008,1,FALSE))</f>
        <v/>
      </c>
      <c r="AP679" s="111"/>
      <c r="AQ679" s="78"/>
      <c r="AR679" s="148" t="str">
        <f t="shared" si="381"/>
        <v/>
      </c>
      <c r="AS679" s="47" t="str">
        <f t="shared" si="408"/>
        <v/>
      </c>
      <c r="AT679" s="48" t="str">
        <f>IF(ISBLANK(AU679),"",VLOOKUP(AS679,OutputOsiris!$A$9:$A$1008,1,FALSE))</f>
        <v/>
      </c>
      <c r="AU679" s="111"/>
      <c r="AV679" s="78"/>
      <c r="AW679" s="148" t="str">
        <f t="shared" si="382"/>
        <v/>
      </c>
      <c r="AX679" s="47" t="str">
        <f t="shared" si="409"/>
        <v/>
      </c>
      <c r="AY679" s="48" t="str">
        <f>IF(ISBLANK(AZ679),"",VLOOKUP(AX679,OutputOsiris!$A$9:$A$1008,1,FALSE))</f>
        <v/>
      </c>
      <c r="AZ679" s="111"/>
      <c r="BA679" s="78"/>
      <c r="BB679" s="148" t="str">
        <f t="shared" si="383"/>
        <v/>
      </c>
      <c r="BC679" s="47" t="str">
        <f t="shared" si="410"/>
        <v/>
      </c>
      <c r="BD679" s="48" t="str">
        <f>IF(ISBLANK(BE679),"",VLOOKUP(BC679,OutputOsiris!$A$9:$A$1008,1,FALSE))</f>
        <v/>
      </c>
      <c r="BE679" s="111"/>
      <c r="BF679" s="78"/>
      <c r="BG679" s="148" t="str">
        <f t="shared" si="384"/>
        <v/>
      </c>
      <c r="BH679" s="47" t="str">
        <f t="shared" si="411"/>
        <v/>
      </c>
      <c r="BI679" s="48" t="str">
        <f>IF(ISBLANK(BJ679),"",VLOOKUP(BH679,OutputOsiris!$A$9:$A$1008,1,FALSE))</f>
        <v/>
      </c>
      <c r="BJ679" s="111"/>
      <c r="BK679" s="78"/>
      <c r="BL679" s="148" t="str">
        <f t="shared" si="385"/>
        <v/>
      </c>
      <c r="BM679" s="47" t="str">
        <f t="shared" si="412"/>
        <v/>
      </c>
      <c r="BN679" s="48" t="str">
        <f>IF(ISBLANK(BO679),"",VLOOKUP(BM679,OutputOsiris!$A$9:$A$1008,1,FALSE))</f>
        <v/>
      </c>
      <c r="BO679" s="111"/>
      <c r="BP679" s="78"/>
      <c r="BQ679" s="148" t="str">
        <f t="shared" si="386"/>
        <v/>
      </c>
      <c r="BR679" s="47" t="str">
        <f t="shared" si="413"/>
        <v/>
      </c>
      <c r="BS679" s="48" t="str">
        <f>IF(ISBLANK(BT679),"",VLOOKUP(BR679,OutputOsiris!$A$9:$A$1008,1,FALSE))</f>
        <v/>
      </c>
      <c r="BT679" s="111"/>
      <c r="BU679" s="78"/>
      <c r="BV679" s="148" t="str">
        <f t="shared" si="387"/>
        <v/>
      </c>
      <c r="BW679" s="47" t="str">
        <f t="shared" si="414"/>
        <v/>
      </c>
      <c r="BX679" s="48" t="str">
        <f>IF(ISBLANK(BY679),"",VLOOKUP(BW679,OutputOsiris!$A$9:$A$1008,1,FALSE))</f>
        <v/>
      </c>
      <c r="BY679" s="111"/>
      <c r="BZ679" s="78"/>
      <c r="CA679" s="148" t="str">
        <f t="shared" si="388"/>
        <v/>
      </c>
    </row>
    <row r="680" spans="1:79" x14ac:dyDescent="0.2">
      <c r="A680" s="47" t="str">
        <f>IF($H$1="Score",IF(OutputOsiris!A680&lt;&gt;"9999999",OutputOsiris!A680,""),"")</f>
        <v/>
      </c>
      <c r="B680" s="76" t="str">
        <f t="shared" si="389"/>
        <v/>
      </c>
      <c r="C680" s="143" t="str">
        <f t="shared" si="390"/>
        <v/>
      </c>
      <c r="D680" s="47" t="str">
        <f>IF($H$1="Cijfer",IF(OutputOsiris!A680&lt;&gt;"9999999",OutputOsiris!A680,""),"")</f>
        <v/>
      </c>
      <c r="E680" s="76" t="str">
        <f t="shared" si="391"/>
        <v/>
      </c>
      <c r="F680" s="143" t="str">
        <f t="shared" si="392"/>
        <v/>
      </c>
      <c r="G680" s="47" t="str">
        <f>IF(ISBLANK(OutputOsiris!B680),"",OutputOsiris!B680)</f>
        <v/>
      </c>
      <c r="H680" s="47">
        <f>IF(AND($AG$7&gt;0,OutputOsiris!$A680&lt;&gt;"9999999"),VLOOKUP(OutputOsiris!A680,$AD$9:$AG$1008,4,FALSE),"")</f>
        <v>0</v>
      </c>
      <c r="I680" s="47">
        <f t="shared" si="393"/>
        <v>0</v>
      </c>
      <c r="J680" s="47">
        <f>IF(AND($AL$7&gt;0,OutputOsiris!$A680&lt;&gt;"9999999"),VLOOKUP(OutputOsiris!A680,$AI$9:$AL$1008,4,FALSE),"")</f>
        <v>0</v>
      </c>
      <c r="K680" s="47">
        <f t="shared" si="394"/>
        <v>0</v>
      </c>
      <c r="L680" s="47" t="str">
        <f>IF(AND($AQ$7&gt;0,OutputOsiris!$A680&lt;&gt;"9999999"),VLOOKUP(OutputOsiris!A680,$AN$9:$AQ$1008,4,FALSE),"")</f>
        <v/>
      </c>
      <c r="M680" s="47" t="str">
        <f t="shared" si="395"/>
        <v/>
      </c>
      <c r="N680" s="47" t="str">
        <f>IF(AND($AV$7&gt;0,OutputOsiris!$A680&lt;&gt;"9999999"),VLOOKUP(OutputOsiris!A680,$AS$9:$AV$1008,4,FALSE),"")</f>
        <v/>
      </c>
      <c r="O680" s="47" t="str">
        <f t="shared" si="396"/>
        <v/>
      </c>
      <c r="P680" s="47" t="str">
        <f>IF(AND($BA$7&gt;0,OutputOsiris!$A680&lt;&gt;"9999999"),VLOOKUP(OutputOsiris!A680,$AX$9:$BA$1008,4,FALSE),"")</f>
        <v/>
      </c>
      <c r="Q680" s="47" t="str">
        <f t="shared" si="397"/>
        <v/>
      </c>
      <c r="R680" s="47" t="str">
        <f>IF(AND($BF$7&gt;0,OutputOsiris!$A680&lt;&gt;"9999999"),VLOOKUP(OutputOsiris!A680,$BC$9:$BF$1008,4,FALSE),"")</f>
        <v/>
      </c>
      <c r="S680" s="47" t="str">
        <f t="shared" si="398"/>
        <v/>
      </c>
      <c r="T680" s="47" t="str">
        <f>IF(AND($BK$7&gt;0,OutputOsiris!$A680&lt;&gt;"9999999"),VLOOKUP(OutputOsiris!A680,$BH$9:$BK$1008,4,FALSE),"")</f>
        <v/>
      </c>
      <c r="U680" s="47" t="str">
        <f t="shared" si="399"/>
        <v/>
      </c>
      <c r="V680" s="47" t="str">
        <f>IF(AND($BP$7&gt;0,OutputOsiris!$A680&lt;&gt;"9999999"),VLOOKUP(OutputOsiris!A680,$BM$9:$BP$1008,4,FALSE),"")</f>
        <v/>
      </c>
      <c r="W680" s="47" t="str">
        <f t="shared" si="400"/>
        <v/>
      </c>
      <c r="X680" s="47" t="str">
        <f>IF(AND($BU$7&gt;0,OutputOsiris!$A680&lt;&gt;"9999999"),VLOOKUP(OutputOsiris!A680,$BR$9:$BU$1008,4,FALSE),"")</f>
        <v/>
      </c>
      <c r="Y680" s="47" t="str">
        <f t="shared" si="401"/>
        <v/>
      </c>
      <c r="Z680" s="47" t="str">
        <f>IF(AND($BZ$7&gt;0,OutputOsiris!$A680&lt;&gt;"9999999"),VLOOKUP(OutputOsiris!A680,$BW$9:$BZ$1008,4,FALSE),"")</f>
        <v/>
      </c>
      <c r="AA680" s="47" t="str">
        <f t="shared" si="402"/>
        <v/>
      </c>
      <c r="AB680" s="47">
        <f t="shared" si="403"/>
        <v>0</v>
      </c>
      <c r="AC680" s="47">
        <f t="shared" si="404"/>
        <v>0</v>
      </c>
      <c r="AD680" s="47" t="str">
        <f t="shared" si="405"/>
        <v/>
      </c>
      <c r="AE680" s="48" t="str">
        <f>IF(ISBLANK(AF680),"",VLOOKUP(AD680,OutputOsiris!$A$9:$A$1008,1,FALSE))</f>
        <v/>
      </c>
      <c r="AF680" s="111"/>
      <c r="AG680" s="78"/>
      <c r="AH680" s="148" t="str">
        <f t="shared" si="379"/>
        <v/>
      </c>
      <c r="AI680" s="47" t="str">
        <f t="shared" si="406"/>
        <v/>
      </c>
      <c r="AJ680" s="48" t="str">
        <f>IF(ISBLANK(AK680),"",VLOOKUP(AI680,OutputOsiris!$A$9:$A$1008,1,FALSE))</f>
        <v/>
      </c>
      <c r="AK680" s="112"/>
      <c r="AL680" s="78"/>
      <c r="AM680" s="148" t="str">
        <f t="shared" si="380"/>
        <v/>
      </c>
      <c r="AN680" s="47" t="str">
        <f t="shared" si="407"/>
        <v/>
      </c>
      <c r="AO680" s="48" t="str">
        <f>IF(ISBLANK(AP680),"",VLOOKUP(AN680,OutputOsiris!$A$9:$A$1008,1,FALSE))</f>
        <v/>
      </c>
      <c r="AP680" s="111"/>
      <c r="AQ680" s="78"/>
      <c r="AR680" s="148" t="str">
        <f t="shared" si="381"/>
        <v/>
      </c>
      <c r="AS680" s="47" t="str">
        <f t="shared" si="408"/>
        <v/>
      </c>
      <c r="AT680" s="48" t="str">
        <f>IF(ISBLANK(AU680),"",VLOOKUP(AS680,OutputOsiris!$A$9:$A$1008,1,FALSE))</f>
        <v/>
      </c>
      <c r="AU680" s="111"/>
      <c r="AV680" s="78"/>
      <c r="AW680" s="148" t="str">
        <f t="shared" si="382"/>
        <v/>
      </c>
      <c r="AX680" s="47" t="str">
        <f t="shared" si="409"/>
        <v/>
      </c>
      <c r="AY680" s="48" t="str">
        <f>IF(ISBLANK(AZ680),"",VLOOKUP(AX680,OutputOsiris!$A$9:$A$1008,1,FALSE))</f>
        <v/>
      </c>
      <c r="AZ680" s="111"/>
      <c r="BA680" s="78"/>
      <c r="BB680" s="148" t="str">
        <f t="shared" si="383"/>
        <v/>
      </c>
      <c r="BC680" s="47" t="str">
        <f t="shared" si="410"/>
        <v/>
      </c>
      <c r="BD680" s="48" t="str">
        <f>IF(ISBLANK(BE680),"",VLOOKUP(BC680,OutputOsiris!$A$9:$A$1008,1,FALSE))</f>
        <v/>
      </c>
      <c r="BE680" s="111"/>
      <c r="BF680" s="78"/>
      <c r="BG680" s="148" t="str">
        <f t="shared" si="384"/>
        <v/>
      </c>
      <c r="BH680" s="47" t="str">
        <f t="shared" si="411"/>
        <v/>
      </c>
      <c r="BI680" s="48" t="str">
        <f>IF(ISBLANK(BJ680),"",VLOOKUP(BH680,OutputOsiris!$A$9:$A$1008,1,FALSE))</f>
        <v/>
      </c>
      <c r="BJ680" s="111"/>
      <c r="BK680" s="78"/>
      <c r="BL680" s="148" t="str">
        <f t="shared" si="385"/>
        <v/>
      </c>
      <c r="BM680" s="47" t="str">
        <f t="shared" si="412"/>
        <v/>
      </c>
      <c r="BN680" s="48" t="str">
        <f>IF(ISBLANK(BO680),"",VLOOKUP(BM680,OutputOsiris!$A$9:$A$1008,1,FALSE))</f>
        <v/>
      </c>
      <c r="BO680" s="111"/>
      <c r="BP680" s="78"/>
      <c r="BQ680" s="148" t="str">
        <f t="shared" si="386"/>
        <v/>
      </c>
      <c r="BR680" s="47" t="str">
        <f t="shared" si="413"/>
        <v/>
      </c>
      <c r="BS680" s="48" t="str">
        <f>IF(ISBLANK(BT680),"",VLOOKUP(BR680,OutputOsiris!$A$9:$A$1008,1,FALSE))</f>
        <v/>
      </c>
      <c r="BT680" s="111"/>
      <c r="BU680" s="78"/>
      <c r="BV680" s="148" t="str">
        <f t="shared" si="387"/>
        <v/>
      </c>
      <c r="BW680" s="47" t="str">
        <f t="shared" si="414"/>
        <v/>
      </c>
      <c r="BX680" s="48" t="str">
        <f>IF(ISBLANK(BY680),"",VLOOKUP(BW680,OutputOsiris!$A$9:$A$1008,1,FALSE))</f>
        <v/>
      </c>
      <c r="BY680" s="111"/>
      <c r="BZ680" s="78"/>
      <c r="CA680" s="148" t="str">
        <f t="shared" si="388"/>
        <v/>
      </c>
    </row>
    <row r="681" spans="1:79" x14ac:dyDescent="0.2">
      <c r="A681" s="47" t="str">
        <f>IF($H$1="Score",IF(OutputOsiris!A681&lt;&gt;"9999999",OutputOsiris!A681,""),"")</f>
        <v/>
      </c>
      <c r="B681" s="76" t="str">
        <f t="shared" si="389"/>
        <v/>
      </c>
      <c r="C681" s="143" t="str">
        <f t="shared" si="390"/>
        <v/>
      </c>
      <c r="D681" s="47" t="str">
        <f>IF($H$1="Cijfer",IF(OutputOsiris!A681&lt;&gt;"9999999",OutputOsiris!A681,""),"")</f>
        <v/>
      </c>
      <c r="E681" s="76" t="str">
        <f t="shared" si="391"/>
        <v/>
      </c>
      <c r="F681" s="143" t="str">
        <f t="shared" si="392"/>
        <v/>
      </c>
      <c r="G681" s="47" t="str">
        <f>IF(ISBLANK(OutputOsiris!B681),"",OutputOsiris!B681)</f>
        <v/>
      </c>
      <c r="H681" s="47">
        <f>IF(AND($AG$7&gt;0,OutputOsiris!$A681&lt;&gt;"9999999"),VLOOKUP(OutputOsiris!A681,$AD$9:$AG$1008,4,FALSE),"")</f>
        <v>0</v>
      </c>
      <c r="I681" s="47">
        <f t="shared" si="393"/>
        <v>0</v>
      </c>
      <c r="J681" s="47">
        <f>IF(AND($AL$7&gt;0,OutputOsiris!$A681&lt;&gt;"9999999"),VLOOKUP(OutputOsiris!A681,$AI$9:$AL$1008,4,FALSE),"")</f>
        <v>0</v>
      </c>
      <c r="K681" s="47">
        <f t="shared" si="394"/>
        <v>0</v>
      </c>
      <c r="L681" s="47" t="str">
        <f>IF(AND($AQ$7&gt;0,OutputOsiris!$A681&lt;&gt;"9999999"),VLOOKUP(OutputOsiris!A681,$AN$9:$AQ$1008,4,FALSE),"")</f>
        <v/>
      </c>
      <c r="M681" s="47" t="str">
        <f t="shared" si="395"/>
        <v/>
      </c>
      <c r="N681" s="47" t="str">
        <f>IF(AND($AV$7&gt;0,OutputOsiris!$A681&lt;&gt;"9999999"),VLOOKUP(OutputOsiris!A681,$AS$9:$AV$1008,4,FALSE),"")</f>
        <v/>
      </c>
      <c r="O681" s="47" t="str">
        <f t="shared" si="396"/>
        <v/>
      </c>
      <c r="P681" s="47" t="str">
        <f>IF(AND($BA$7&gt;0,OutputOsiris!$A681&lt;&gt;"9999999"),VLOOKUP(OutputOsiris!A681,$AX$9:$BA$1008,4,FALSE),"")</f>
        <v/>
      </c>
      <c r="Q681" s="47" t="str">
        <f t="shared" si="397"/>
        <v/>
      </c>
      <c r="R681" s="47" t="str">
        <f>IF(AND($BF$7&gt;0,OutputOsiris!$A681&lt;&gt;"9999999"),VLOOKUP(OutputOsiris!A681,$BC$9:$BF$1008,4,FALSE),"")</f>
        <v/>
      </c>
      <c r="S681" s="47" t="str">
        <f t="shared" si="398"/>
        <v/>
      </c>
      <c r="T681" s="47" t="str">
        <f>IF(AND($BK$7&gt;0,OutputOsiris!$A681&lt;&gt;"9999999"),VLOOKUP(OutputOsiris!A681,$BH$9:$BK$1008,4,FALSE),"")</f>
        <v/>
      </c>
      <c r="U681" s="47" t="str">
        <f t="shared" si="399"/>
        <v/>
      </c>
      <c r="V681" s="47" t="str">
        <f>IF(AND($BP$7&gt;0,OutputOsiris!$A681&lt;&gt;"9999999"),VLOOKUP(OutputOsiris!A681,$BM$9:$BP$1008,4,FALSE),"")</f>
        <v/>
      </c>
      <c r="W681" s="47" t="str">
        <f t="shared" si="400"/>
        <v/>
      </c>
      <c r="X681" s="47" t="str">
        <f>IF(AND($BU$7&gt;0,OutputOsiris!$A681&lt;&gt;"9999999"),VLOOKUP(OutputOsiris!A681,$BR$9:$BU$1008,4,FALSE),"")</f>
        <v/>
      </c>
      <c r="Y681" s="47" t="str">
        <f t="shared" si="401"/>
        <v/>
      </c>
      <c r="Z681" s="47" t="str">
        <f>IF(AND($BZ$7&gt;0,OutputOsiris!$A681&lt;&gt;"9999999"),VLOOKUP(OutputOsiris!A681,$BW$9:$BZ$1008,4,FALSE),"")</f>
        <v/>
      </c>
      <c r="AA681" s="47" t="str">
        <f t="shared" si="402"/>
        <v/>
      </c>
      <c r="AB681" s="47">
        <f t="shared" si="403"/>
        <v>0</v>
      </c>
      <c r="AC681" s="47">
        <f t="shared" si="404"/>
        <v>0</v>
      </c>
      <c r="AD681" s="47" t="str">
        <f t="shared" si="405"/>
        <v/>
      </c>
      <c r="AE681" s="48" t="str">
        <f>IF(ISBLANK(AF681),"",VLOOKUP(AD681,OutputOsiris!$A$9:$A$1008,1,FALSE))</f>
        <v/>
      </c>
      <c r="AF681" s="111"/>
      <c r="AG681" s="78"/>
      <c r="AH681" s="148" t="str">
        <f t="shared" si="379"/>
        <v/>
      </c>
      <c r="AI681" s="47" t="str">
        <f t="shared" si="406"/>
        <v/>
      </c>
      <c r="AJ681" s="48" t="str">
        <f>IF(ISBLANK(AK681),"",VLOOKUP(AI681,OutputOsiris!$A$9:$A$1008,1,FALSE))</f>
        <v/>
      </c>
      <c r="AK681" s="112"/>
      <c r="AL681" s="78"/>
      <c r="AM681" s="148" t="str">
        <f t="shared" si="380"/>
        <v/>
      </c>
      <c r="AN681" s="47" t="str">
        <f t="shared" si="407"/>
        <v/>
      </c>
      <c r="AO681" s="48" t="str">
        <f>IF(ISBLANK(AP681),"",VLOOKUP(AN681,OutputOsiris!$A$9:$A$1008,1,FALSE))</f>
        <v/>
      </c>
      <c r="AP681" s="111"/>
      <c r="AQ681" s="78"/>
      <c r="AR681" s="148" t="str">
        <f t="shared" si="381"/>
        <v/>
      </c>
      <c r="AS681" s="47" t="str">
        <f t="shared" si="408"/>
        <v/>
      </c>
      <c r="AT681" s="48" t="str">
        <f>IF(ISBLANK(AU681),"",VLOOKUP(AS681,OutputOsiris!$A$9:$A$1008,1,FALSE))</f>
        <v/>
      </c>
      <c r="AU681" s="111"/>
      <c r="AV681" s="78"/>
      <c r="AW681" s="148" t="str">
        <f t="shared" si="382"/>
        <v/>
      </c>
      <c r="AX681" s="47" t="str">
        <f t="shared" si="409"/>
        <v/>
      </c>
      <c r="AY681" s="48" t="str">
        <f>IF(ISBLANK(AZ681),"",VLOOKUP(AX681,OutputOsiris!$A$9:$A$1008,1,FALSE))</f>
        <v/>
      </c>
      <c r="AZ681" s="111"/>
      <c r="BA681" s="78"/>
      <c r="BB681" s="148" t="str">
        <f t="shared" si="383"/>
        <v/>
      </c>
      <c r="BC681" s="47" t="str">
        <f t="shared" si="410"/>
        <v/>
      </c>
      <c r="BD681" s="48" t="str">
        <f>IF(ISBLANK(BE681),"",VLOOKUP(BC681,OutputOsiris!$A$9:$A$1008,1,FALSE))</f>
        <v/>
      </c>
      <c r="BE681" s="111"/>
      <c r="BF681" s="78"/>
      <c r="BG681" s="148" t="str">
        <f t="shared" si="384"/>
        <v/>
      </c>
      <c r="BH681" s="47" t="str">
        <f t="shared" si="411"/>
        <v/>
      </c>
      <c r="BI681" s="48" t="str">
        <f>IF(ISBLANK(BJ681),"",VLOOKUP(BH681,OutputOsiris!$A$9:$A$1008,1,FALSE))</f>
        <v/>
      </c>
      <c r="BJ681" s="111"/>
      <c r="BK681" s="78"/>
      <c r="BL681" s="148" t="str">
        <f t="shared" si="385"/>
        <v/>
      </c>
      <c r="BM681" s="47" t="str">
        <f t="shared" si="412"/>
        <v/>
      </c>
      <c r="BN681" s="48" t="str">
        <f>IF(ISBLANK(BO681),"",VLOOKUP(BM681,OutputOsiris!$A$9:$A$1008,1,FALSE))</f>
        <v/>
      </c>
      <c r="BO681" s="111"/>
      <c r="BP681" s="78"/>
      <c r="BQ681" s="148" t="str">
        <f t="shared" si="386"/>
        <v/>
      </c>
      <c r="BR681" s="47" t="str">
        <f t="shared" si="413"/>
        <v/>
      </c>
      <c r="BS681" s="48" t="str">
        <f>IF(ISBLANK(BT681),"",VLOOKUP(BR681,OutputOsiris!$A$9:$A$1008,1,FALSE))</f>
        <v/>
      </c>
      <c r="BT681" s="111"/>
      <c r="BU681" s="78"/>
      <c r="BV681" s="148" t="str">
        <f t="shared" si="387"/>
        <v/>
      </c>
      <c r="BW681" s="47" t="str">
        <f t="shared" si="414"/>
        <v/>
      </c>
      <c r="BX681" s="48" t="str">
        <f>IF(ISBLANK(BY681),"",VLOOKUP(BW681,OutputOsiris!$A$9:$A$1008,1,FALSE))</f>
        <v/>
      </c>
      <c r="BY681" s="111"/>
      <c r="BZ681" s="78"/>
      <c r="CA681" s="148" t="str">
        <f t="shared" si="388"/>
        <v/>
      </c>
    </row>
    <row r="682" spans="1:79" x14ac:dyDescent="0.2">
      <c r="A682" s="47" t="str">
        <f>IF($H$1="Score",IF(OutputOsiris!A682&lt;&gt;"9999999",OutputOsiris!A682,""),"")</f>
        <v/>
      </c>
      <c r="B682" s="76" t="str">
        <f t="shared" si="389"/>
        <v/>
      </c>
      <c r="C682" s="143" t="str">
        <f t="shared" si="390"/>
        <v/>
      </c>
      <c r="D682" s="47" t="str">
        <f>IF($H$1="Cijfer",IF(OutputOsiris!A682&lt;&gt;"9999999",OutputOsiris!A682,""),"")</f>
        <v/>
      </c>
      <c r="E682" s="76" t="str">
        <f t="shared" si="391"/>
        <v/>
      </c>
      <c r="F682" s="143" t="str">
        <f t="shared" si="392"/>
        <v/>
      </c>
      <c r="G682" s="47" t="str">
        <f>IF(ISBLANK(OutputOsiris!B682),"",OutputOsiris!B682)</f>
        <v/>
      </c>
      <c r="H682" s="47">
        <f>IF(AND($AG$7&gt;0,OutputOsiris!$A682&lt;&gt;"9999999"),VLOOKUP(OutputOsiris!A682,$AD$9:$AG$1008,4,FALSE),"")</f>
        <v>0</v>
      </c>
      <c r="I682" s="47">
        <f t="shared" si="393"/>
        <v>0</v>
      </c>
      <c r="J682" s="47">
        <f>IF(AND($AL$7&gt;0,OutputOsiris!$A682&lt;&gt;"9999999"),VLOOKUP(OutputOsiris!A682,$AI$9:$AL$1008,4,FALSE),"")</f>
        <v>0</v>
      </c>
      <c r="K682" s="47">
        <f t="shared" si="394"/>
        <v>0</v>
      </c>
      <c r="L682" s="47" t="str">
        <f>IF(AND($AQ$7&gt;0,OutputOsiris!$A682&lt;&gt;"9999999"),VLOOKUP(OutputOsiris!A682,$AN$9:$AQ$1008,4,FALSE),"")</f>
        <v/>
      </c>
      <c r="M682" s="47" t="str">
        <f t="shared" si="395"/>
        <v/>
      </c>
      <c r="N682" s="47" t="str">
        <f>IF(AND($AV$7&gt;0,OutputOsiris!$A682&lt;&gt;"9999999"),VLOOKUP(OutputOsiris!A682,$AS$9:$AV$1008,4,FALSE),"")</f>
        <v/>
      </c>
      <c r="O682" s="47" t="str">
        <f t="shared" si="396"/>
        <v/>
      </c>
      <c r="P682" s="47" t="str">
        <f>IF(AND($BA$7&gt;0,OutputOsiris!$A682&lt;&gt;"9999999"),VLOOKUP(OutputOsiris!A682,$AX$9:$BA$1008,4,FALSE),"")</f>
        <v/>
      </c>
      <c r="Q682" s="47" t="str">
        <f t="shared" si="397"/>
        <v/>
      </c>
      <c r="R682" s="47" t="str">
        <f>IF(AND($BF$7&gt;0,OutputOsiris!$A682&lt;&gt;"9999999"),VLOOKUP(OutputOsiris!A682,$BC$9:$BF$1008,4,FALSE),"")</f>
        <v/>
      </c>
      <c r="S682" s="47" t="str">
        <f t="shared" si="398"/>
        <v/>
      </c>
      <c r="T682" s="47" t="str">
        <f>IF(AND($BK$7&gt;0,OutputOsiris!$A682&lt;&gt;"9999999"),VLOOKUP(OutputOsiris!A682,$BH$9:$BK$1008,4,FALSE),"")</f>
        <v/>
      </c>
      <c r="U682" s="47" t="str">
        <f t="shared" si="399"/>
        <v/>
      </c>
      <c r="V682" s="47" t="str">
        <f>IF(AND($BP$7&gt;0,OutputOsiris!$A682&lt;&gt;"9999999"),VLOOKUP(OutputOsiris!A682,$BM$9:$BP$1008,4,FALSE),"")</f>
        <v/>
      </c>
      <c r="W682" s="47" t="str">
        <f t="shared" si="400"/>
        <v/>
      </c>
      <c r="X682" s="47" t="str">
        <f>IF(AND($BU$7&gt;0,OutputOsiris!$A682&lt;&gt;"9999999"),VLOOKUP(OutputOsiris!A682,$BR$9:$BU$1008,4,FALSE),"")</f>
        <v/>
      </c>
      <c r="Y682" s="47" t="str">
        <f t="shared" si="401"/>
        <v/>
      </c>
      <c r="Z682" s="47" t="str">
        <f>IF(AND($BZ$7&gt;0,OutputOsiris!$A682&lt;&gt;"9999999"),VLOOKUP(OutputOsiris!A682,$BW$9:$BZ$1008,4,FALSE),"")</f>
        <v/>
      </c>
      <c r="AA682" s="47" t="str">
        <f t="shared" si="402"/>
        <v/>
      </c>
      <c r="AB682" s="47">
        <f t="shared" si="403"/>
        <v>0</v>
      </c>
      <c r="AC682" s="47">
        <f t="shared" si="404"/>
        <v>0</v>
      </c>
      <c r="AD682" s="47" t="str">
        <f t="shared" si="405"/>
        <v/>
      </c>
      <c r="AE682" s="48" t="str">
        <f>IF(ISBLANK(AF682),"",VLOOKUP(AD682,OutputOsiris!$A$9:$A$1008,1,FALSE))</f>
        <v/>
      </c>
      <c r="AF682" s="111"/>
      <c r="AG682" s="78"/>
      <c r="AH682" s="148" t="str">
        <f t="shared" si="379"/>
        <v/>
      </c>
      <c r="AI682" s="47" t="str">
        <f t="shared" si="406"/>
        <v/>
      </c>
      <c r="AJ682" s="48" t="str">
        <f>IF(ISBLANK(AK682),"",VLOOKUP(AI682,OutputOsiris!$A$9:$A$1008,1,FALSE))</f>
        <v/>
      </c>
      <c r="AK682" s="112"/>
      <c r="AL682" s="78"/>
      <c r="AM682" s="148" t="str">
        <f t="shared" si="380"/>
        <v/>
      </c>
      <c r="AN682" s="47" t="str">
        <f t="shared" si="407"/>
        <v/>
      </c>
      <c r="AO682" s="48" t="str">
        <f>IF(ISBLANK(AP682),"",VLOOKUP(AN682,OutputOsiris!$A$9:$A$1008,1,FALSE))</f>
        <v/>
      </c>
      <c r="AP682" s="111"/>
      <c r="AQ682" s="78"/>
      <c r="AR682" s="148" t="str">
        <f t="shared" si="381"/>
        <v/>
      </c>
      <c r="AS682" s="47" t="str">
        <f t="shared" si="408"/>
        <v/>
      </c>
      <c r="AT682" s="48" t="str">
        <f>IF(ISBLANK(AU682),"",VLOOKUP(AS682,OutputOsiris!$A$9:$A$1008,1,FALSE))</f>
        <v/>
      </c>
      <c r="AU682" s="111"/>
      <c r="AV682" s="78"/>
      <c r="AW682" s="148" t="str">
        <f t="shared" si="382"/>
        <v/>
      </c>
      <c r="AX682" s="47" t="str">
        <f t="shared" si="409"/>
        <v/>
      </c>
      <c r="AY682" s="48" t="str">
        <f>IF(ISBLANK(AZ682),"",VLOOKUP(AX682,OutputOsiris!$A$9:$A$1008,1,FALSE))</f>
        <v/>
      </c>
      <c r="AZ682" s="111"/>
      <c r="BA682" s="78"/>
      <c r="BB682" s="148" t="str">
        <f t="shared" si="383"/>
        <v/>
      </c>
      <c r="BC682" s="47" t="str">
        <f t="shared" si="410"/>
        <v/>
      </c>
      <c r="BD682" s="48" t="str">
        <f>IF(ISBLANK(BE682),"",VLOOKUP(BC682,OutputOsiris!$A$9:$A$1008,1,FALSE))</f>
        <v/>
      </c>
      <c r="BE682" s="111"/>
      <c r="BF682" s="78"/>
      <c r="BG682" s="148" t="str">
        <f t="shared" si="384"/>
        <v/>
      </c>
      <c r="BH682" s="47" t="str">
        <f t="shared" si="411"/>
        <v/>
      </c>
      <c r="BI682" s="48" t="str">
        <f>IF(ISBLANK(BJ682),"",VLOOKUP(BH682,OutputOsiris!$A$9:$A$1008,1,FALSE))</f>
        <v/>
      </c>
      <c r="BJ682" s="111"/>
      <c r="BK682" s="78"/>
      <c r="BL682" s="148" t="str">
        <f t="shared" si="385"/>
        <v/>
      </c>
      <c r="BM682" s="47" t="str">
        <f t="shared" si="412"/>
        <v/>
      </c>
      <c r="BN682" s="48" t="str">
        <f>IF(ISBLANK(BO682),"",VLOOKUP(BM682,OutputOsiris!$A$9:$A$1008,1,FALSE))</f>
        <v/>
      </c>
      <c r="BO682" s="111"/>
      <c r="BP682" s="78"/>
      <c r="BQ682" s="148" t="str">
        <f t="shared" si="386"/>
        <v/>
      </c>
      <c r="BR682" s="47" t="str">
        <f t="shared" si="413"/>
        <v/>
      </c>
      <c r="BS682" s="48" t="str">
        <f>IF(ISBLANK(BT682),"",VLOOKUP(BR682,OutputOsiris!$A$9:$A$1008,1,FALSE))</f>
        <v/>
      </c>
      <c r="BT682" s="111"/>
      <c r="BU682" s="78"/>
      <c r="BV682" s="148" t="str">
        <f t="shared" si="387"/>
        <v/>
      </c>
      <c r="BW682" s="47" t="str">
        <f t="shared" si="414"/>
        <v/>
      </c>
      <c r="BX682" s="48" t="str">
        <f>IF(ISBLANK(BY682),"",VLOOKUP(BW682,OutputOsiris!$A$9:$A$1008,1,FALSE))</f>
        <v/>
      </c>
      <c r="BY682" s="111"/>
      <c r="BZ682" s="78"/>
      <c r="CA682" s="148" t="str">
        <f t="shared" si="388"/>
        <v/>
      </c>
    </row>
    <row r="683" spans="1:79" x14ac:dyDescent="0.2">
      <c r="A683" s="47" t="str">
        <f>IF($H$1="Score",IF(OutputOsiris!A683&lt;&gt;"9999999",OutputOsiris!A683,""),"")</f>
        <v/>
      </c>
      <c r="B683" s="76" t="str">
        <f t="shared" si="389"/>
        <v/>
      </c>
      <c r="C683" s="143" t="str">
        <f t="shared" si="390"/>
        <v/>
      </c>
      <c r="D683" s="47" t="str">
        <f>IF($H$1="Cijfer",IF(OutputOsiris!A683&lt;&gt;"9999999",OutputOsiris!A683,""),"")</f>
        <v/>
      </c>
      <c r="E683" s="76" t="str">
        <f t="shared" si="391"/>
        <v/>
      </c>
      <c r="F683" s="143" t="str">
        <f t="shared" si="392"/>
        <v/>
      </c>
      <c r="G683" s="47" t="str">
        <f>IF(ISBLANK(OutputOsiris!B683),"",OutputOsiris!B683)</f>
        <v/>
      </c>
      <c r="H683" s="47">
        <f>IF(AND($AG$7&gt;0,OutputOsiris!$A683&lt;&gt;"9999999"),VLOOKUP(OutputOsiris!A683,$AD$9:$AG$1008,4,FALSE),"")</f>
        <v>0</v>
      </c>
      <c r="I683" s="47">
        <f t="shared" si="393"/>
        <v>0</v>
      </c>
      <c r="J683" s="47">
        <f>IF(AND($AL$7&gt;0,OutputOsiris!$A683&lt;&gt;"9999999"),VLOOKUP(OutputOsiris!A683,$AI$9:$AL$1008,4,FALSE),"")</f>
        <v>0</v>
      </c>
      <c r="K683" s="47">
        <f t="shared" si="394"/>
        <v>0</v>
      </c>
      <c r="L683" s="47" t="str">
        <f>IF(AND($AQ$7&gt;0,OutputOsiris!$A683&lt;&gt;"9999999"),VLOOKUP(OutputOsiris!A683,$AN$9:$AQ$1008,4,FALSE),"")</f>
        <v/>
      </c>
      <c r="M683" s="47" t="str">
        <f t="shared" si="395"/>
        <v/>
      </c>
      <c r="N683" s="47" t="str">
        <f>IF(AND($AV$7&gt;0,OutputOsiris!$A683&lt;&gt;"9999999"),VLOOKUP(OutputOsiris!A683,$AS$9:$AV$1008,4,FALSE),"")</f>
        <v/>
      </c>
      <c r="O683" s="47" t="str">
        <f t="shared" si="396"/>
        <v/>
      </c>
      <c r="P683" s="47" t="str">
        <f>IF(AND($BA$7&gt;0,OutputOsiris!$A683&lt;&gt;"9999999"),VLOOKUP(OutputOsiris!A683,$AX$9:$BA$1008,4,FALSE),"")</f>
        <v/>
      </c>
      <c r="Q683" s="47" t="str">
        <f t="shared" si="397"/>
        <v/>
      </c>
      <c r="R683" s="47" t="str">
        <f>IF(AND($BF$7&gt;0,OutputOsiris!$A683&lt;&gt;"9999999"),VLOOKUP(OutputOsiris!A683,$BC$9:$BF$1008,4,FALSE),"")</f>
        <v/>
      </c>
      <c r="S683" s="47" t="str">
        <f t="shared" si="398"/>
        <v/>
      </c>
      <c r="T683" s="47" t="str">
        <f>IF(AND($BK$7&gt;0,OutputOsiris!$A683&lt;&gt;"9999999"),VLOOKUP(OutputOsiris!A683,$BH$9:$BK$1008,4,FALSE),"")</f>
        <v/>
      </c>
      <c r="U683" s="47" t="str">
        <f t="shared" si="399"/>
        <v/>
      </c>
      <c r="V683" s="47" t="str">
        <f>IF(AND($BP$7&gt;0,OutputOsiris!$A683&lt;&gt;"9999999"),VLOOKUP(OutputOsiris!A683,$BM$9:$BP$1008,4,FALSE),"")</f>
        <v/>
      </c>
      <c r="W683" s="47" t="str">
        <f t="shared" si="400"/>
        <v/>
      </c>
      <c r="X683" s="47" t="str">
        <f>IF(AND($BU$7&gt;0,OutputOsiris!$A683&lt;&gt;"9999999"),VLOOKUP(OutputOsiris!A683,$BR$9:$BU$1008,4,FALSE),"")</f>
        <v/>
      </c>
      <c r="Y683" s="47" t="str">
        <f t="shared" si="401"/>
        <v/>
      </c>
      <c r="Z683" s="47" t="str">
        <f>IF(AND($BZ$7&gt;0,OutputOsiris!$A683&lt;&gt;"9999999"),VLOOKUP(OutputOsiris!A683,$BW$9:$BZ$1008,4,FALSE),"")</f>
        <v/>
      </c>
      <c r="AA683" s="47" t="str">
        <f t="shared" si="402"/>
        <v/>
      </c>
      <c r="AB683" s="47">
        <f t="shared" si="403"/>
        <v>0</v>
      </c>
      <c r="AC683" s="47">
        <f t="shared" si="404"/>
        <v>0</v>
      </c>
      <c r="AD683" s="47" t="str">
        <f t="shared" si="405"/>
        <v/>
      </c>
      <c r="AE683" s="48" t="str">
        <f>IF(ISBLANK(AF683),"",VLOOKUP(AD683,OutputOsiris!$A$9:$A$1008,1,FALSE))</f>
        <v/>
      </c>
      <c r="AF683" s="111"/>
      <c r="AG683" s="78"/>
      <c r="AH683" s="148" t="str">
        <f t="shared" si="379"/>
        <v/>
      </c>
      <c r="AI683" s="47" t="str">
        <f t="shared" si="406"/>
        <v/>
      </c>
      <c r="AJ683" s="48" t="str">
        <f>IF(ISBLANK(AK683),"",VLOOKUP(AI683,OutputOsiris!$A$9:$A$1008,1,FALSE))</f>
        <v/>
      </c>
      <c r="AK683" s="112"/>
      <c r="AL683" s="78"/>
      <c r="AM683" s="148" t="str">
        <f t="shared" si="380"/>
        <v/>
      </c>
      <c r="AN683" s="47" t="str">
        <f t="shared" si="407"/>
        <v/>
      </c>
      <c r="AO683" s="48" t="str">
        <f>IF(ISBLANK(AP683),"",VLOOKUP(AN683,OutputOsiris!$A$9:$A$1008,1,FALSE))</f>
        <v/>
      </c>
      <c r="AP683" s="111"/>
      <c r="AQ683" s="78"/>
      <c r="AR683" s="148" t="str">
        <f t="shared" si="381"/>
        <v/>
      </c>
      <c r="AS683" s="47" t="str">
        <f t="shared" si="408"/>
        <v/>
      </c>
      <c r="AT683" s="48" t="str">
        <f>IF(ISBLANK(AU683),"",VLOOKUP(AS683,OutputOsiris!$A$9:$A$1008,1,FALSE))</f>
        <v/>
      </c>
      <c r="AU683" s="111"/>
      <c r="AV683" s="78"/>
      <c r="AW683" s="148" t="str">
        <f t="shared" si="382"/>
        <v/>
      </c>
      <c r="AX683" s="47" t="str">
        <f t="shared" si="409"/>
        <v/>
      </c>
      <c r="AY683" s="48" t="str">
        <f>IF(ISBLANK(AZ683),"",VLOOKUP(AX683,OutputOsiris!$A$9:$A$1008,1,FALSE))</f>
        <v/>
      </c>
      <c r="AZ683" s="111"/>
      <c r="BA683" s="78"/>
      <c r="BB683" s="148" t="str">
        <f t="shared" si="383"/>
        <v/>
      </c>
      <c r="BC683" s="47" t="str">
        <f t="shared" si="410"/>
        <v/>
      </c>
      <c r="BD683" s="48" t="str">
        <f>IF(ISBLANK(BE683),"",VLOOKUP(BC683,OutputOsiris!$A$9:$A$1008,1,FALSE))</f>
        <v/>
      </c>
      <c r="BE683" s="111"/>
      <c r="BF683" s="78"/>
      <c r="BG683" s="148" t="str">
        <f t="shared" si="384"/>
        <v/>
      </c>
      <c r="BH683" s="47" t="str">
        <f t="shared" si="411"/>
        <v/>
      </c>
      <c r="BI683" s="48" t="str">
        <f>IF(ISBLANK(BJ683),"",VLOOKUP(BH683,OutputOsiris!$A$9:$A$1008,1,FALSE))</f>
        <v/>
      </c>
      <c r="BJ683" s="111"/>
      <c r="BK683" s="78"/>
      <c r="BL683" s="148" t="str">
        <f t="shared" si="385"/>
        <v/>
      </c>
      <c r="BM683" s="47" t="str">
        <f t="shared" si="412"/>
        <v/>
      </c>
      <c r="BN683" s="48" t="str">
        <f>IF(ISBLANK(BO683),"",VLOOKUP(BM683,OutputOsiris!$A$9:$A$1008,1,FALSE))</f>
        <v/>
      </c>
      <c r="BO683" s="111"/>
      <c r="BP683" s="78"/>
      <c r="BQ683" s="148" t="str">
        <f t="shared" si="386"/>
        <v/>
      </c>
      <c r="BR683" s="47" t="str">
        <f t="shared" si="413"/>
        <v/>
      </c>
      <c r="BS683" s="48" t="str">
        <f>IF(ISBLANK(BT683),"",VLOOKUP(BR683,OutputOsiris!$A$9:$A$1008,1,FALSE))</f>
        <v/>
      </c>
      <c r="BT683" s="111"/>
      <c r="BU683" s="78"/>
      <c r="BV683" s="148" t="str">
        <f t="shared" si="387"/>
        <v/>
      </c>
      <c r="BW683" s="47" t="str">
        <f t="shared" si="414"/>
        <v/>
      </c>
      <c r="BX683" s="48" t="str">
        <f>IF(ISBLANK(BY683),"",VLOOKUP(BW683,OutputOsiris!$A$9:$A$1008,1,FALSE))</f>
        <v/>
      </c>
      <c r="BY683" s="111"/>
      <c r="BZ683" s="78"/>
      <c r="CA683" s="148" t="str">
        <f t="shared" si="388"/>
        <v/>
      </c>
    </row>
    <row r="684" spans="1:79" x14ac:dyDescent="0.2">
      <c r="A684" s="47" t="str">
        <f>IF($H$1="Score",IF(OutputOsiris!A684&lt;&gt;"9999999",OutputOsiris!A684,""),"")</f>
        <v/>
      </c>
      <c r="B684" s="76" t="str">
        <f t="shared" si="389"/>
        <v/>
      </c>
      <c r="C684" s="143" t="str">
        <f t="shared" si="390"/>
        <v/>
      </c>
      <c r="D684" s="47" t="str">
        <f>IF($H$1="Cijfer",IF(OutputOsiris!A684&lt;&gt;"9999999",OutputOsiris!A684,""),"")</f>
        <v/>
      </c>
      <c r="E684" s="76" t="str">
        <f t="shared" si="391"/>
        <v/>
      </c>
      <c r="F684" s="143" t="str">
        <f t="shared" si="392"/>
        <v/>
      </c>
      <c r="G684" s="47" t="str">
        <f>IF(ISBLANK(OutputOsiris!B684),"",OutputOsiris!B684)</f>
        <v/>
      </c>
      <c r="H684" s="47">
        <f>IF(AND($AG$7&gt;0,OutputOsiris!$A684&lt;&gt;"9999999"),VLOOKUP(OutputOsiris!A684,$AD$9:$AG$1008,4,FALSE),"")</f>
        <v>0</v>
      </c>
      <c r="I684" s="47">
        <f t="shared" si="393"/>
        <v>0</v>
      </c>
      <c r="J684" s="47">
        <f>IF(AND($AL$7&gt;0,OutputOsiris!$A684&lt;&gt;"9999999"),VLOOKUP(OutputOsiris!A684,$AI$9:$AL$1008,4,FALSE),"")</f>
        <v>0</v>
      </c>
      <c r="K684" s="47">
        <f t="shared" si="394"/>
        <v>0</v>
      </c>
      <c r="L684" s="47" t="str">
        <f>IF(AND($AQ$7&gt;0,OutputOsiris!$A684&lt;&gt;"9999999"),VLOOKUP(OutputOsiris!A684,$AN$9:$AQ$1008,4,FALSE),"")</f>
        <v/>
      </c>
      <c r="M684" s="47" t="str">
        <f t="shared" si="395"/>
        <v/>
      </c>
      <c r="N684" s="47" t="str">
        <f>IF(AND($AV$7&gt;0,OutputOsiris!$A684&lt;&gt;"9999999"),VLOOKUP(OutputOsiris!A684,$AS$9:$AV$1008,4,FALSE),"")</f>
        <v/>
      </c>
      <c r="O684" s="47" t="str">
        <f t="shared" si="396"/>
        <v/>
      </c>
      <c r="P684" s="47" t="str">
        <f>IF(AND($BA$7&gt;0,OutputOsiris!$A684&lt;&gt;"9999999"),VLOOKUP(OutputOsiris!A684,$AX$9:$BA$1008,4,FALSE),"")</f>
        <v/>
      </c>
      <c r="Q684" s="47" t="str">
        <f t="shared" si="397"/>
        <v/>
      </c>
      <c r="R684" s="47" t="str">
        <f>IF(AND($BF$7&gt;0,OutputOsiris!$A684&lt;&gt;"9999999"),VLOOKUP(OutputOsiris!A684,$BC$9:$BF$1008,4,FALSE),"")</f>
        <v/>
      </c>
      <c r="S684" s="47" t="str">
        <f t="shared" si="398"/>
        <v/>
      </c>
      <c r="T684" s="47" t="str">
        <f>IF(AND($BK$7&gt;0,OutputOsiris!$A684&lt;&gt;"9999999"),VLOOKUP(OutputOsiris!A684,$BH$9:$BK$1008,4,FALSE),"")</f>
        <v/>
      </c>
      <c r="U684" s="47" t="str">
        <f t="shared" si="399"/>
        <v/>
      </c>
      <c r="V684" s="47" t="str">
        <f>IF(AND($BP$7&gt;0,OutputOsiris!$A684&lt;&gt;"9999999"),VLOOKUP(OutputOsiris!A684,$BM$9:$BP$1008,4,FALSE),"")</f>
        <v/>
      </c>
      <c r="W684" s="47" t="str">
        <f t="shared" si="400"/>
        <v/>
      </c>
      <c r="X684" s="47" t="str">
        <f>IF(AND($BU$7&gt;0,OutputOsiris!$A684&lt;&gt;"9999999"),VLOOKUP(OutputOsiris!A684,$BR$9:$BU$1008,4,FALSE),"")</f>
        <v/>
      </c>
      <c r="Y684" s="47" t="str">
        <f t="shared" si="401"/>
        <v/>
      </c>
      <c r="Z684" s="47" t="str">
        <f>IF(AND($BZ$7&gt;0,OutputOsiris!$A684&lt;&gt;"9999999"),VLOOKUP(OutputOsiris!A684,$BW$9:$BZ$1008,4,FALSE),"")</f>
        <v/>
      </c>
      <c r="AA684" s="47" t="str">
        <f t="shared" si="402"/>
        <v/>
      </c>
      <c r="AB684" s="47">
        <f t="shared" si="403"/>
        <v>0</v>
      </c>
      <c r="AC684" s="47">
        <f t="shared" si="404"/>
        <v>0</v>
      </c>
      <c r="AD684" s="47" t="str">
        <f t="shared" si="405"/>
        <v/>
      </c>
      <c r="AE684" s="48" t="str">
        <f>IF(ISBLANK(AF684),"",VLOOKUP(AD684,OutputOsiris!$A$9:$A$1008,1,FALSE))</f>
        <v/>
      </c>
      <c r="AF684" s="111"/>
      <c r="AG684" s="78"/>
      <c r="AH684" s="148" t="str">
        <f t="shared" si="379"/>
        <v/>
      </c>
      <c r="AI684" s="47" t="str">
        <f t="shared" si="406"/>
        <v/>
      </c>
      <c r="AJ684" s="48" t="str">
        <f>IF(ISBLANK(AK684),"",VLOOKUP(AI684,OutputOsiris!$A$9:$A$1008,1,FALSE))</f>
        <v/>
      </c>
      <c r="AK684" s="112"/>
      <c r="AL684" s="78"/>
      <c r="AM684" s="148" t="str">
        <f t="shared" si="380"/>
        <v/>
      </c>
      <c r="AN684" s="47" t="str">
        <f t="shared" si="407"/>
        <v/>
      </c>
      <c r="AO684" s="48" t="str">
        <f>IF(ISBLANK(AP684),"",VLOOKUP(AN684,OutputOsiris!$A$9:$A$1008,1,FALSE))</f>
        <v/>
      </c>
      <c r="AP684" s="111"/>
      <c r="AQ684" s="78"/>
      <c r="AR684" s="148" t="str">
        <f t="shared" si="381"/>
        <v/>
      </c>
      <c r="AS684" s="47" t="str">
        <f t="shared" si="408"/>
        <v/>
      </c>
      <c r="AT684" s="48" t="str">
        <f>IF(ISBLANK(AU684),"",VLOOKUP(AS684,OutputOsiris!$A$9:$A$1008,1,FALSE))</f>
        <v/>
      </c>
      <c r="AU684" s="111"/>
      <c r="AV684" s="78"/>
      <c r="AW684" s="148" t="str">
        <f t="shared" si="382"/>
        <v/>
      </c>
      <c r="AX684" s="47" t="str">
        <f t="shared" si="409"/>
        <v/>
      </c>
      <c r="AY684" s="48" t="str">
        <f>IF(ISBLANK(AZ684),"",VLOOKUP(AX684,OutputOsiris!$A$9:$A$1008,1,FALSE))</f>
        <v/>
      </c>
      <c r="AZ684" s="111"/>
      <c r="BA684" s="78"/>
      <c r="BB684" s="148" t="str">
        <f t="shared" si="383"/>
        <v/>
      </c>
      <c r="BC684" s="47" t="str">
        <f t="shared" si="410"/>
        <v/>
      </c>
      <c r="BD684" s="48" t="str">
        <f>IF(ISBLANK(BE684),"",VLOOKUP(BC684,OutputOsiris!$A$9:$A$1008,1,FALSE))</f>
        <v/>
      </c>
      <c r="BE684" s="111"/>
      <c r="BF684" s="78"/>
      <c r="BG684" s="148" t="str">
        <f t="shared" si="384"/>
        <v/>
      </c>
      <c r="BH684" s="47" t="str">
        <f t="shared" si="411"/>
        <v/>
      </c>
      <c r="BI684" s="48" t="str">
        <f>IF(ISBLANK(BJ684),"",VLOOKUP(BH684,OutputOsiris!$A$9:$A$1008,1,FALSE))</f>
        <v/>
      </c>
      <c r="BJ684" s="111"/>
      <c r="BK684" s="78"/>
      <c r="BL684" s="148" t="str">
        <f t="shared" si="385"/>
        <v/>
      </c>
      <c r="BM684" s="47" t="str">
        <f t="shared" si="412"/>
        <v/>
      </c>
      <c r="BN684" s="48" t="str">
        <f>IF(ISBLANK(BO684),"",VLOOKUP(BM684,OutputOsiris!$A$9:$A$1008,1,FALSE))</f>
        <v/>
      </c>
      <c r="BO684" s="111"/>
      <c r="BP684" s="78"/>
      <c r="BQ684" s="148" t="str">
        <f t="shared" si="386"/>
        <v/>
      </c>
      <c r="BR684" s="47" t="str">
        <f t="shared" si="413"/>
        <v/>
      </c>
      <c r="BS684" s="48" t="str">
        <f>IF(ISBLANK(BT684),"",VLOOKUP(BR684,OutputOsiris!$A$9:$A$1008,1,FALSE))</f>
        <v/>
      </c>
      <c r="BT684" s="111"/>
      <c r="BU684" s="78"/>
      <c r="BV684" s="148" t="str">
        <f t="shared" si="387"/>
        <v/>
      </c>
      <c r="BW684" s="47" t="str">
        <f t="shared" si="414"/>
        <v/>
      </c>
      <c r="BX684" s="48" t="str">
        <f>IF(ISBLANK(BY684),"",VLOOKUP(BW684,OutputOsiris!$A$9:$A$1008,1,FALSE))</f>
        <v/>
      </c>
      <c r="BY684" s="111"/>
      <c r="BZ684" s="78"/>
      <c r="CA684" s="148" t="str">
        <f t="shared" si="388"/>
        <v/>
      </c>
    </row>
    <row r="685" spans="1:79" x14ac:dyDescent="0.2">
      <c r="A685" s="47" t="str">
        <f>IF($H$1="Score",IF(OutputOsiris!A685&lt;&gt;"9999999",OutputOsiris!A685,""),"")</f>
        <v/>
      </c>
      <c r="B685" s="76" t="str">
        <f t="shared" si="389"/>
        <v/>
      </c>
      <c r="C685" s="143" t="str">
        <f t="shared" si="390"/>
        <v/>
      </c>
      <c r="D685" s="47" t="str">
        <f>IF($H$1="Cijfer",IF(OutputOsiris!A685&lt;&gt;"9999999",OutputOsiris!A685,""),"")</f>
        <v/>
      </c>
      <c r="E685" s="76" t="str">
        <f t="shared" si="391"/>
        <v/>
      </c>
      <c r="F685" s="143" t="str">
        <f t="shared" si="392"/>
        <v/>
      </c>
      <c r="G685" s="47" t="str">
        <f>IF(ISBLANK(OutputOsiris!B685),"",OutputOsiris!B685)</f>
        <v/>
      </c>
      <c r="H685" s="47">
        <f>IF(AND($AG$7&gt;0,OutputOsiris!$A685&lt;&gt;"9999999"),VLOOKUP(OutputOsiris!A685,$AD$9:$AG$1008,4,FALSE),"")</f>
        <v>0</v>
      </c>
      <c r="I685" s="47">
        <f t="shared" si="393"/>
        <v>0</v>
      </c>
      <c r="J685" s="47">
        <f>IF(AND($AL$7&gt;0,OutputOsiris!$A685&lt;&gt;"9999999"),VLOOKUP(OutputOsiris!A685,$AI$9:$AL$1008,4,FALSE),"")</f>
        <v>0</v>
      </c>
      <c r="K685" s="47">
        <f t="shared" si="394"/>
        <v>0</v>
      </c>
      <c r="L685" s="47" t="str">
        <f>IF(AND($AQ$7&gt;0,OutputOsiris!$A685&lt;&gt;"9999999"),VLOOKUP(OutputOsiris!A685,$AN$9:$AQ$1008,4,FALSE),"")</f>
        <v/>
      </c>
      <c r="M685" s="47" t="str">
        <f t="shared" si="395"/>
        <v/>
      </c>
      <c r="N685" s="47" t="str">
        <f>IF(AND($AV$7&gt;0,OutputOsiris!$A685&lt;&gt;"9999999"),VLOOKUP(OutputOsiris!A685,$AS$9:$AV$1008,4,FALSE),"")</f>
        <v/>
      </c>
      <c r="O685" s="47" t="str">
        <f t="shared" si="396"/>
        <v/>
      </c>
      <c r="P685" s="47" t="str">
        <f>IF(AND($BA$7&gt;0,OutputOsiris!$A685&lt;&gt;"9999999"),VLOOKUP(OutputOsiris!A685,$AX$9:$BA$1008,4,FALSE),"")</f>
        <v/>
      </c>
      <c r="Q685" s="47" t="str">
        <f t="shared" si="397"/>
        <v/>
      </c>
      <c r="R685" s="47" t="str">
        <f>IF(AND($BF$7&gt;0,OutputOsiris!$A685&lt;&gt;"9999999"),VLOOKUP(OutputOsiris!A685,$BC$9:$BF$1008,4,FALSE),"")</f>
        <v/>
      </c>
      <c r="S685" s="47" t="str">
        <f t="shared" si="398"/>
        <v/>
      </c>
      <c r="T685" s="47" t="str">
        <f>IF(AND($BK$7&gt;0,OutputOsiris!$A685&lt;&gt;"9999999"),VLOOKUP(OutputOsiris!A685,$BH$9:$BK$1008,4,FALSE),"")</f>
        <v/>
      </c>
      <c r="U685" s="47" t="str">
        <f t="shared" si="399"/>
        <v/>
      </c>
      <c r="V685" s="47" t="str">
        <f>IF(AND($BP$7&gt;0,OutputOsiris!$A685&lt;&gt;"9999999"),VLOOKUP(OutputOsiris!A685,$BM$9:$BP$1008,4,FALSE),"")</f>
        <v/>
      </c>
      <c r="W685" s="47" t="str">
        <f t="shared" si="400"/>
        <v/>
      </c>
      <c r="X685" s="47" t="str">
        <f>IF(AND($BU$7&gt;0,OutputOsiris!$A685&lt;&gt;"9999999"),VLOOKUP(OutputOsiris!A685,$BR$9:$BU$1008,4,FALSE),"")</f>
        <v/>
      </c>
      <c r="Y685" s="47" t="str">
        <f t="shared" si="401"/>
        <v/>
      </c>
      <c r="Z685" s="47" t="str">
        <f>IF(AND($BZ$7&gt;0,OutputOsiris!$A685&lt;&gt;"9999999"),VLOOKUP(OutputOsiris!A685,$BW$9:$BZ$1008,4,FALSE),"")</f>
        <v/>
      </c>
      <c r="AA685" s="47" t="str">
        <f t="shared" si="402"/>
        <v/>
      </c>
      <c r="AB685" s="47">
        <f t="shared" si="403"/>
        <v>0</v>
      </c>
      <c r="AC685" s="47">
        <f t="shared" si="404"/>
        <v>0</v>
      </c>
      <c r="AD685" s="47" t="str">
        <f t="shared" si="405"/>
        <v/>
      </c>
      <c r="AE685" s="48" t="str">
        <f>IF(ISBLANK(AF685),"",VLOOKUP(AD685,OutputOsiris!$A$9:$A$1008,1,FALSE))</f>
        <v/>
      </c>
      <c r="AF685" s="111"/>
      <c r="AG685" s="78"/>
      <c r="AH685" s="148" t="str">
        <f t="shared" si="379"/>
        <v/>
      </c>
      <c r="AI685" s="47" t="str">
        <f t="shared" si="406"/>
        <v/>
      </c>
      <c r="AJ685" s="48" t="str">
        <f>IF(ISBLANK(AK685),"",VLOOKUP(AI685,OutputOsiris!$A$9:$A$1008,1,FALSE))</f>
        <v/>
      </c>
      <c r="AK685" s="112"/>
      <c r="AL685" s="78"/>
      <c r="AM685" s="148" t="str">
        <f t="shared" si="380"/>
        <v/>
      </c>
      <c r="AN685" s="47" t="str">
        <f t="shared" si="407"/>
        <v/>
      </c>
      <c r="AO685" s="48" t="str">
        <f>IF(ISBLANK(AP685),"",VLOOKUP(AN685,OutputOsiris!$A$9:$A$1008,1,FALSE))</f>
        <v/>
      </c>
      <c r="AP685" s="111"/>
      <c r="AQ685" s="78"/>
      <c r="AR685" s="148" t="str">
        <f t="shared" si="381"/>
        <v/>
      </c>
      <c r="AS685" s="47" t="str">
        <f t="shared" si="408"/>
        <v/>
      </c>
      <c r="AT685" s="48" t="str">
        <f>IF(ISBLANK(AU685),"",VLOOKUP(AS685,OutputOsiris!$A$9:$A$1008,1,FALSE))</f>
        <v/>
      </c>
      <c r="AU685" s="111"/>
      <c r="AV685" s="78"/>
      <c r="AW685" s="148" t="str">
        <f t="shared" si="382"/>
        <v/>
      </c>
      <c r="AX685" s="47" t="str">
        <f t="shared" si="409"/>
        <v/>
      </c>
      <c r="AY685" s="48" t="str">
        <f>IF(ISBLANK(AZ685),"",VLOOKUP(AX685,OutputOsiris!$A$9:$A$1008,1,FALSE))</f>
        <v/>
      </c>
      <c r="AZ685" s="111"/>
      <c r="BA685" s="78"/>
      <c r="BB685" s="148" t="str">
        <f t="shared" si="383"/>
        <v/>
      </c>
      <c r="BC685" s="47" t="str">
        <f t="shared" si="410"/>
        <v/>
      </c>
      <c r="BD685" s="48" t="str">
        <f>IF(ISBLANK(BE685),"",VLOOKUP(BC685,OutputOsiris!$A$9:$A$1008,1,FALSE))</f>
        <v/>
      </c>
      <c r="BE685" s="111"/>
      <c r="BF685" s="78"/>
      <c r="BG685" s="148" t="str">
        <f t="shared" si="384"/>
        <v/>
      </c>
      <c r="BH685" s="47" t="str">
        <f t="shared" si="411"/>
        <v/>
      </c>
      <c r="BI685" s="48" t="str">
        <f>IF(ISBLANK(BJ685),"",VLOOKUP(BH685,OutputOsiris!$A$9:$A$1008,1,FALSE))</f>
        <v/>
      </c>
      <c r="BJ685" s="111"/>
      <c r="BK685" s="78"/>
      <c r="BL685" s="148" t="str">
        <f t="shared" si="385"/>
        <v/>
      </c>
      <c r="BM685" s="47" t="str">
        <f t="shared" si="412"/>
        <v/>
      </c>
      <c r="BN685" s="48" t="str">
        <f>IF(ISBLANK(BO685),"",VLOOKUP(BM685,OutputOsiris!$A$9:$A$1008,1,FALSE))</f>
        <v/>
      </c>
      <c r="BO685" s="111"/>
      <c r="BP685" s="78"/>
      <c r="BQ685" s="148" t="str">
        <f t="shared" si="386"/>
        <v/>
      </c>
      <c r="BR685" s="47" t="str">
        <f t="shared" si="413"/>
        <v/>
      </c>
      <c r="BS685" s="48" t="str">
        <f>IF(ISBLANK(BT685),"",VLOOKUP(BR685,OutputOsiris!$A$9:$A$1008,1,FALSE))</f>
        <v/>
      </c>
      <c r="BT685" s="111"/>
      <c r="BU685" s="78"/>
      <c r="BV685" s="148" t="str">
        <f t="shared" si="387"/>
        <v/>
      </c>
      <c r="BW685" s="47" t="str">
        <f t="shared" si="414"/>
        <v/>
      </c>
      <c r="BX685" s="48" t="str">
        <f>IF(ISBLANK(BY685),"",VLOOKUP(BW685,OutputOsiris!$A$9:$A$1008,1,FALSE))</f>
        <v/>
      </c>
      <c r="BY685" s="111"/>
      <c r="BZ685" s="78"/>
      <c r="CA685" s="148" t="str">
        <f t="shared" si="388"/>
        <v/>
      </c>
    </row>
    <row r="686" spans="1:79" x14ac:dyDescent="0.2">
      <c r="A686" s="47" t="str">
        <f>IF($H$1="Score",IF(OutputOsiris!A686&lt;&gt;"9999999",OutputOsiris!A686,""),"")</f>
        <v/>
      </c>
      <c r="B686" s="76" t="str">
        <f t="shared" si="389"/>
        <v/>
      </c>
      <c r="C686" s="143" t="str">
        <f t="shared" si="390"/>
        <v/>
      </c>
      <c r="D686" s="47" t="str">
        <f>IF($H$1="Cijfer",IF(OutputOsiris!A686&lt;&gt;"9999999",OutputOsiris!A686,""),"")</f>
        <v/>
      </c>
      <c r="E686" s="76" t="str">
        <f t="shared" si="391"/>
        <v/>
      </c>
      <c r="F686" s="143" t="str">
        <f t="shared" si="392"/>
        <v/>
      </c>
      <c r="G686" s="47" t="str">
        <f>IF(ISBLANK(OutputOsiris!B686),"",OutputOsiris!B686)</f>
        <v/>
      </c>
      <c r="H686" s="47">
        <f>IF(AND($AG$7&gt;0,OutputOsiris!$A686&lt;&gt;"9999999"),VLOOKUP(OutputOsiris!A686,$AD$9:$AG$1008,4,FALSE),"")</f>
        <v>0</v>
      </c>
      <c r="I686" s="47">
        <f t="shared" si="393"/>
        <v>0</v>
      </c>
      <c r="J686" s="47">
        <f>IF(AND($AL$7&gt;0,OutputOsiris!$A686&lt;&gt;"9999999"),VLOOKUP(OutputOsiris!A686,$AI$9:$AL$1008,4,FALSE),"")</f>
        <v>0</v>
      </c>
      <c r="K686" s="47">
        <f t="shared" si="394"/>
        <v>0</v>
      </c>
      <c r="L686" s="47" t="str">
        <f>IF(AND($AQ$7&gt;0,OutputOsiris!$A686&lt;&gt;"9999999"),VLOOKUP(OutputOsiris!A686,$AN$9:$AQ$1008,4,FALSE),"")</f>
        <v/>
      </c>
      <c r="M686" s="47" t="str">
        <f t="shared" si="395"/>
        <v/>
      </c>
      <c r="N686" s="47" t="str">
        <f>IF(AND($AV$7&gt;0,OutputOsiris!$A686&lt;&gt;"9999999"),VLOOKUP(OutputOsiris!A686,$AS$9:$AV$1008,4,FALSE),"")</f>
        <v/>
      </c>
      <c r="O686" s="47" t="str">
        <f t="shared" si="396"/>
        <v/>
      </c>
      <c r="P686" s="47" t="str">
        <f>IF(AND($BA$7&gt;0,OutputOsiris!$A686&lt;&gt;"9999999"),VLOOKUP(OutputOsiris!A686,$AX$9:$BA$1008,4,FALSE),"")</f>
        <v/>
      </c>
      <c r="Q686" s="47" t="str">
        <f t="shared" si="397"/>
        <v/>
      </c>
      <c r="R686" s="47" t="str">
        <f>IF(AND($BF$7&gt;0,OutputOsiris!$A686&lt;&gt;"9999999"),VLOOKUP(OutputOsiris!A686,$BC$9:$BF$1008,4,FALSE),"")</f>
        <v/>
      </c>
      <c r="S686" s="47" t="str">
        <f t="shared" si="398"/>
        <v/>
      </c>
      <c r="T686" s="47" t="str">
        <f>IF(AND($BK$7&gt;0,OutputOsiris!$A686&lt;&gt;"9999999"),VLOOKUP(OutputOsiris!A686,$BH$9:$BK$1008,4,FALSE),"")</f>
        <v/>
      </c>
      <c r="U686" s="47" t="str">
        <f t="shared" si="399"/>
        <v/>
      </c>
      <c r="V686" s="47" t="str">
        <f>IF(AND($BP$7&gt;0,OutputOsiris!$A686&lt;&gt;"9999999"),VLOOKUP(OutputOsiris!A686,$BM$9:$BP$1008,4,FALSE),"")</f>
        <v/>
      </c>
      <c r="W686" s="47" t="str">
        <f t="shared" si="400"/>
        <v/>
      </c>
      <c r="X686" s="47" t="str">
        <f>IF(AND($BU$7&gt;0,OutputOsiris!$A686&lt;&gt;"9999999"),VLOOKUP(OutputOsiris!A686,$BR$9:$BU$1008,4,FALSE),"")</f>
        <v/>
      </c>
      <c r="Y686" s="47" t="str">
        <f t="shared" si="401"/>
        <v/>
      </c>
      <c r="Z686" s="47" t="str">
        <f>IF(AND($BZ$7&gt;0,OutputOsiris!$A686&lt;&gt;"9999999"),VLOOKUP(OutputOsiris!A686,$BW$9:$BZ$1008,4,FALSE),"")</f>
        <v/>
      </c>
      <c r="AA686" s="47" t="str">
        <f t="shared" si="402"/>
        <v/>
      </c>
      <c r="AB686" s="47">
        <f t="shared" si="403"/>
        <v>0</v>
      </c>
      <c r="AC686" s="47">
        <f t="shared" si="404"/>
        <v>0</v>
      </c>
      <c r="AD686" s="47" t="str">
        <f t="shared" si="405"/>
        <v/>
      </c>
      <c r="AE686" s="48" t="str">
        <f>IF(ISBLANK(AF686),"",VLOOKUP(AD686,OutputOsiris!$A$9:$A$1008,1,FALSE))</f>
        <v/>
      </c>
      <c r="AF686" s="111"/>
      <c r="AG686" s="78"/>
      <c r="AH686" s="148" t="str">
        <f t="shared" si="379"/>
        <v/>
      </c>
      <c r="AI686" s="47" t="str">
        <f t="shared" si="406"/>
        <v/>
      </c>
      <c r="AJ686" s="48" t="str">
        <f>IF(ISBLANK(AK686),"",VLOOKUP(AI686,OutputOsiris!$A$9:$A$1008,1,FALSE))</f>
        <v/>
      </c>
      <c r="AK686" s="112"/>
      <c r="AL686" s="78"/>
      <c r="AM686" s="148" t="str">
        <f t="shared" si="380"/>
        <v/>
      </c>
      <c r="AN686" s="47" t="str">
        <f t="shared" si="407"/>
        <v/>
      </c>
      <c r="AO686" s="48" t="str">
        <f>IF(ISBLANK(AP686),"",VLOOKUP(AN686,OutputOsiris!$A$9:$A$1008,1,FALSE))</f>
        <v/>
      </c>
      <c r="AP686" s="111"/>
      <c r="AQ686" s="78"/>
      <c r="AR686" s="148" t="str">
        <f t="shared" si="381"/>
        <v/>
      </c>
      <c r="AS686" s="47" t="str">
        <f t="shared" si="408"/>
        <v/>
      </c>
      <c r="AT686" s="48" t="str">
        <f>IF(ISBLANK(AU686),"",VLOOKUP(AS686,OutputOsiris!$A$9:$A$1008,1,FALSE))</f>
        <v/>
      </c>
      <c r="AU686" s="111"/>
      <c r="AV686" s="78"/>
      <c r="AW686" s="148" t="str">
        <f t="shared" si="382"/>
        <v/>
      </c>
      <c r="AX686" s="47" t="str">
        <f t="shared" si="409"/>
        <v/>
      </c>
      <c r="AY686" s="48" t="str">
        <f>IF(ISBLANK(AZ686),"",VLOOKUP(AX686,OutputOsiris!$A$9:$A$1008,1,FALSE))</f>
        <v/>
      </c>
      <c r="AZ686" s="111"/>
      <c r="BA686" s="78"/>
      <c r="BB686" s="148" t="str">
        <f t="shared" si="383"/>
        <v/>
      </c>
      <c r="BC686" s="47" t="str">
        <f t="shared" si="410"/>
        <v/>
      </c>
      <c r="BD686" s="48" t="str">
        <f>IF(ISBLANK(BE686),"",VLOOKUP(BC686,OutputOsiris!$A$9:$A$1008,1,FALSE))</f>
        <v/>
      </c>
      <c r="BE686" s="111"/>
      <c r="BF686" s="78"/>
      <c r="BG686" s="148" t="str">
        <f t="shared" si="384"/>
        <v/>
      </c>
      <c r="BH686" s="47" t="str">
        <f t="shared" si="411"/>
        <v/>
      </c>
      <c r="BI686" s="48" t="str">
        <f>IF(ISBLANK(BJ686),"",VLOOKUP(BH686,OutputOsiris!$A$9:$A$1008,1,FALSE))</f>
        <v/>
      </c>
      <c r="BJ686" s="111"/>
      <c r="BK686" s="78"/>
      <c r="BL686" s="148" t="str">
        <f t="shared" si="385"/>
        <v/>
      </c>
      <c r="BM686" s="47" t="str">
        <f t="shared" si="412"/>
        <v/>
      </c>
      <c r="BN686" s="48" t="str">
        <f>IF(ISBLANK(BO686),"",VLOOKUP(BM686,OutputOsiris!$A$9:$A$1008,1,FALSE))</f>
        <v/>
      </c>
      <c r="BO686" s="111"/>
      <c r="BP686" s="78"/>
      <c r="BQ686" s="148" t="str">
        <f t="shared" si="386"/>
        <v/>
      </c>
      <c r="BR686" s="47" t="str">
        <f t="shared" si="413"/>
        <v/>
      </c>
      <c r="BS686" s="48" t="str">
        <f>IF(ISBLANK(BT686),"",VLOOKUP(BR686,OutputOsiris!$A$9:$A$1008,1,FALSE))</f>
        <v/>
      </c>
      <c r="BT686" s="111"/>
      <c r="BU686" s="78"/>
      <c r="BV686" s="148" t="str">
        <f t="shared" si="387"/>
        <v/>
      </c>
      <c r="BW686" s="47" t="str">
        <f t="shared" si="414"/>
        <v/>
      </c>
      <c r="BX686" s="48" t="str">
        <f>IF(ISBLANK(BY686),"",VLOOKUP(BW686,OutputOsiris!$A$9:$A$1008,1,FALSE))</f>
        <v/>
      </c>
      <c r="BY686" s="111"/>
      <c r="BZ686" s="78"/>
      <c r="CA686" s="148" t="str">
        <f t="shared" si="388"/>
        <v/>
      </c>
    </row>
    <row r="687" spans="1:79" x14ac:dyDescent="0.2">
      <c r="A687" s="47" t="str">
        <f>IF($H$1="Score",IF(OutputOsiris!A687&lt;&gt;"9999999",OutputOsiris!A687,""),"")</f>
        <v/>
      </c>
      <c r="B687" s="76" t="str">
        <f t="shared" si="389"/>
        <v/>
      </c>
      <c r="C687" s="143" t="str">
        <f t="shared" si="390"/>
        <v/>
      </c>
      <c r="D687" s="47" t="str">
        <f>IF($H$1="Cijfer",IF(OutputOsiris!A687&lt;&gt;"9999999",OutputOsiris!A687,""),"")</f>
        <v/>
      </c>
      <c r="E687" s="76" t="str">
        <f t="shared" si="391"/>
        <v/>
      </c>
      <c r="F687" s="143" t="str">
        <f t="shared" si="392"/>
        <v/>
      </c>
      <c r="G687" s="47" t="str">
        <f>IF(ISBLANK(OutputOsiris!B687),"",OutputOsiris!B687)</f>
        <v/>
      </c>
      <c r="H687" s="47">
        <f>IF(AND($AG$7&gt;0,OutputOsiris!$A687&lt;&gt;"9999999"),VLOOKUP(OutputOsiris!A687,$AD$9:$AG$1008,4,FALSE),"")</f>
        <v>0</v>
      </c>
      <c r="I687" s="47">
        <f t="shared" si="393"/>
        <v>0</v>
      </c>
      <c r="J687" s="47">
        <f>IF(AND($AL$7&gt;0,OutputOsiris!$A687&lt;&gt;"9999999"),VLOOKUP(OutputOsiris!A687,$AI$9:$AL$1008,4,FALSE),"")</f>
        <v>0</v>
      </c>
      <c r="K687" s="47">
        <f t="shared" si="394"/>
        <v>0</v>
      </c>
      <c r="L687" s="47" t="str">
        <f>IF(AND($AQ$7&gt;0,OutputOsiris!$A687&lt;&gt;"9999999"),VLOOKUP(OutputOsiris!A687,$AN$9:$AQ$1008,4,FALSE),"")</f>
        <v/>
      </c>
      <c r="M687" s="47" t="str">
        <f t="shared" si="395"/>
        <v/>
      </c>
      <c r="N687" s="47" t="str">
        <f>IF(AND($AV$7&gt;0,OutputOsiris!$A687&lt;&gt;"9999999"),VLOOKUP(OutputOsiris!A687,$AS$9:$AV$1008,4,FALSE),"")</f>
        <v/>
      </c>
      <c r="O687" s="47" t="str">
        <f t="shared" si="396"/>
        <v/>
      </c>
      <c r="P687" s="47" t="str">
        <f>IF(AND($BA$7&gt;0,OutputOsiris!$A687&lt;&gt;"9999999"),VLOOKUP(OutputOsiris!A687,$AX$9:$BA$1008,4,FALSE),"")</f>
        <v/>
      </c>
      <c r="Q687" s="47" t="str">
        <f t="shared" si="397"/>
        <v/>
      </c>
      <c r="R687" s="47" t="str">
        <f>IF(AND($BF$7&gt;0,OutputOsiris!$A687&lt;&gt;"9999999"),VLOOKUP(OutputOsiris!A687,$BC$9:$BF$1008,4,FALSE),"")</f>
        <v/>
      </c>
      <c r="S687" s="47" t="str">
        <f t="shared" si="398"/>
        <v/>
      </c>
      <c r="T687" s="47" t="str">
        <f>IF(AND($BK$7&gt;0,OutputOsiris!$A687&lt;&gt;"9999999"),VLOOKUP(OutputOsiris!A687,$BH$9:$BK$1008,4,FALSE),"")</f>
        <v/>
      </c>
      <c r="U687" s="47" t="str">
        <f t="shared" si="399"/>
        <v/>
      </c>
      <c r="V687" s="47" t="str">
        <f>IF(AND($BP$7&gt;0,OutputOsiris!$A687&lt;&gt;"9999999"),VLOOKUP(OutputOsiris!A687,$BM$9:$BP$1008,4,FALSE),"")</f>
        <v/>
      </c>
      <c r="W687" s="47" t="str">
        <f t="shared" si="400"/>
        <v/>
      </c>
      <c r="X687" s="47" t="str">
        <f>IF(AND($BU$7&gt;0,OutputOsiris!$A687&lt;&gt;"9999999"),VLOOKUP(OutputOsiris!A687,$BR$9:$BU$1008,4,FALSE),"")</f>
        <v/>
      </c>
      <c r="Y687" s="47" t="str">
        <f t="shared" si="401"/>
        <v/>
      </c>
      <c r="Z687" s="47" t="str">
        <f>IF(AND($BZ$7&gt;0,OutputOsiris!$A687&lt;&gt;"9999999"),VLOOKUP(OutputOsiris!A687,$BW$9:$BZ$1008,4,FALSE),"")</f>
        <v/>
      </c>
      <c r="AA687" s="47" t="str">
        <f t="shared" si="402"/>
        <v/>
      </c>
      <c r="AB687" s="47">
        <f t="shared" si="403"/>
        <v>0</v>
      </c>
      <c r="AC687" s="47">
        <f t="shared" si="404"/>
        <v>0</v>
      </c>
      <c r="AD687" s="47" t="str">
        <f t="shared" si="405"/>
        <v/>
      </c>
      <c r="AE687" s="48" t="str">
        <f>IF(ISBLANK(AF687),"",VLOOKUP(AD687,OutputOsiris!$A$9:$A$1008,1,FALSE))</f>
        <v/>
      </c>
      <c r="AF687" s="111"/>
      <c r="AG687" s="78"/>
      <c r="AH687" s="148" t="str">
        <f t="shared" si="379"/>
        <v/>
      </c>
      <c r="AI687" s="47" t="str">
        <f t="shared" si="406"/>
        <v/>
      </c>
      <c r="AJ687" s="48" t="str">
        <f>IF(ISBLANK(AK687),"",VLOOKUP(AI687,OutputOsiris!$A$9:$A$1008,1,FALSE))</f>
        <v/>
      </c>
      <c r="AK687" s="112"/>
      <c r="AL687" s="78"/>
      <c r="AM687" s="148" t="str">
        <f t="shared" si="380"/>
        <v/>
      </c>
      <c r="AN687" s="47" t="str">
        <f t="shared" si="407"/>
        <v/>
      </c>
      <c r="AO687" s="48" t="str">
        <f>IF(ISBLANK(AP687),"",VLOOKUP(AN687,OutputOsiris!$A$9:$A$1008,1,FALSE))</f>
        <v/>
      </c>
      <c r="AP687" s="111"/>
      <c r="AQ687" s="78"/>
      <c r="AR687" s="148" t="str">
        <f t="shared" si="381"/>
        <v/>
      </c>
      <c r="AS687" s="47" t="str">
        <f t="shared" si="408"/>
        <v/>
      </c>
      <c r="AT687" s="48" t="str">
        <f>IF(ISBLANK(AU687),"",VLOOKUP(AS687,OutputOsiris!$A$9:$A$1008,1,FALSE))</f>
        <v/>
      </c>
      <c r="AU687" s="111"/>
      <c r="AV687" s="78"/>
      <c r="AW687" s="148" t="str">
        <f t="shared" si="382"/>
        <v/>
      </c>
      <c r="AX687" s="47" t="str">
        <f t="shared" si="409"/>
        <v/>
      </c>
      <c r="AY687" s="48" t="str">
        <f>IF(ISBLANK(AZ687),"",VLOOKUP(AX687,OutputOsiris!$A$9:$A$1008,1,FALSE))</f>
        <v/>
      </c>
      <c r="AZ687" s="111"/>
      <c r="BA687" s="78"/>
      <c r="BB687" s="148" t="str">
        <f t="shared" si="383"/>
        <v/>
      </c>
      <c r="BC687" s="47" t="str">
        <f t="shared" si="410"/>
        <v/>
      </c>
      <c r="BD687" s="48" t="str">
        <f>IF(ISBLANK(BE687),"",VLOOKUP(BC687,OutputOsiris!$A$9:$A$1008,1,FALSE))</f>
        <v/>
      </c>
      <c r="BE687" s="111"/>
      <c r="BF687" s="78"/>
      <c r="BG687" s="148" t="str">
        <f t="shared" si="384"/>
        <v/>
      </c>
      <c r="BH687" s="47" t="str">
        <f t="shared" si="411"/>
        <v/>
      </c>
      <c r="BI687" s="48" t="str">
        <f>IF(ISBLANK(BJ687),"",VLOOKUP(BH687,OutputOsiris!$A$9:$A$1008,1,FALSE))</f>
        <v/>
      </c>
      <c r="BJ687" s="111"/>
      <c r="BK687" s="78"/>
      <c r="BL687" s="148" t="str">
        <f t="shared" si="385"/>
        <v/>
      </c>
      <c r="BM687" s="47" t="str">
        <f t="shared" si="412"/>
        <v/>
      </c>
      <c r="BN687" s="48" t="str">
        <f>IF(ISBLANK(BO687),"",VLOOKUP(BM687,OutputOsiris!$A$9:$A$1008,1,FALSE))</f>
        <v/>
      </c>
      <c r="BO687" s="111"/>
      <c r="BP687" s="78"/>
      <c r="BQ687" s="148" t="str">
        <f t="shared" si="386"/>
        <v/>
      </c>
      <c r="BR687" s="47" t="str">
        <f t="shared" si="413"/>
        <v/>
      </c>
      <c r="BS687" s="48" t="str">
        <f>IF(ISBLANK(BT687),"",VLOOKUP(BR687,OutputOsiris!$A$9:$A$1008,1,FALSE))</f>
        <v/>
      </c>
      <c r="BT687" s="111"/>
      <c r="BU687" s="78"/>
      <c r="BV687" s="148" t="str">
        <f t="shared" si="387"/>
        <v/>
      </c>
      <c r="BW687" s="47" t="str">
        <f t="shared" si="414"/>
        <v/>
      </c>
      <c r="BX687" s="48" t="str">
        <f>IF(ISBLANK(BY687),"",VLOOKUP(BW687,OutputOsiris!$A$9:$A$1008,1,FALSE))</f>
        <v/>
      </c>
      <c r="BY687" s="111"/>
      <c r="BZ687" s="78"/>
      <c r="CA687" s="148" t="str">
        <f t="shared" si="388"/>
        <v/>
      </c>
    </row>
    <row r="688" spans="1:79" x14ac:dyDescent="0.2">
      <c r="A688" s="47" t="str">
        <f>IF($H$1="Score",IF(OutputOsiris!A688&lt;&gt;"9999999",OutputOsiris!A688,""),"")</f>
        <v/>
      </c>
      <c r="B688" s="76" t="str">
        <f t="shared" si="389"/>
        <v/>
      </c>
      <c r="C688" s="143" t="str">
        <f t="shared" si="390"/>
        <v/>
      </c>
      <c r="D688" s="47" t="str">
        <f>IF($H$1="Cijfer",IF(OutputOsiris!A688&lt;&gt;"9999999",OutputOsiris!A688,""),"")</f>
        <v/>
      </c>
      <c r="E688" s="76" t="str">
        <f t="shared" si="391"/>
        <v/>
      </c>
      <c r="F688" s="143" t="str">
        <f t="shared" si="392"/>
        <v/>
      </c>
      <c r="G688" s="47" t="str">
        <f>IF(ISBLANK(OutputOsiris!B688),"",OutputOsiris!B688)</f>
        <v/>
      </c>
      <c r="H688" s="47">
        <f>IF(AND($AG$7&gt;0,OutputOsiris!$A688&lt;&gt;"9999999"),VLOOKUP(OutputOsiris!A688,$AD$9:$AG$1008,4,FALSE),"")</f>
        <v>0</v>
      </c>
      <c r="I688" s="47">
        <f t="shared" si="393"/>
        <v>0</v>
      </c>
      <c r="J688" s="47">
        <f>IF(AND($AL$7&gt;0,OutputOsiris!$A688&lt;&gt;"9999999"),VLOOKUP(OutputOsiris!A688,$AI$9:$AL$1008,4,FALSE),"")</f>
        <v>0</v>
      </c>
      <c r="K688" s="47">
        <f t="shared" si="394"/>
        <v>0</v>
      </c>
      <c r="L688" s="47" t="str">
        <f>IF(AND($AQ$7&gt;0,OutputOsiris!$A688&lt;&gt;"9999999"),VLOOKUP(OutputOsiris!A688,$AN$9:$AQ$1008,4,FALSE),"")</f>
        <v/>
      </c>
      <c r="M688" s="47" t="str">
        <f t="shared" si="395"/>
        <v/>
      </c>
      <c r="N688" s="47" t="str">
        <f>IF(AND($AV$7&gt;0,OutputOsiris!$A688&lt;&gt;"9999999"),VLOOKUP(OutputOsiris!A688,$AS$9:$AV$1008,4,FALSE),"")</f>
        <v/>
      </c>
      <c r="O688" s="47" t="str">
        <f t="shared" si="396"/>
        <v/>
      </c>
      <c r="P688" s="47" t="str">
        <f>IF(AND($BA$7&gt;0,OutputOsiris!$A688&lt;&gt;"9999999"),VLOOKUP(OutputOsiris!A688,$AX$9:$BA$1008,4,FALSE),"")</f>
        <v/>
      </c>
      <c r="Q688" s="47" t="str">
        <f t="shared" si="397"/>
        <v/>
      </c>
      <c r="R688" s="47" t="str">
        <f>IF(AND($BF$7&gt;0,OutputOsiris!$A688&lt;&gt;"9999999"),VLOOKUP(OutputOsiris!A688,$BC$9:$BF$1008,4,FALSE),"")</f>
        <v/>
      </c>
      <c r="S688" s="47" t="str">
        <f t="shared" si="398"/>
        <v/>
      </c>
      <c r="T688" s="47" t="str">
        <f>IF(AND($BK$7&gt;0,OutputOsiris!$A688&lt;&gt;"9999999"),VLOOKUP(OutputOsiris!A688,$BH$9:$BK$1008,4,FALSE),"")</f>
        <v/>
      </c>
      <c r="U688" s="47" t="str">
        <f t="shared" si="399"/>
        <v/>
      </c>
      <c r="V688" s="47" t="str">
        <f>IF(AND($BP$7&gt;0,OutputOsiris!$A688&lt;&gt;"9999999"),VLOOKUP(OutputOsiris!A688,$BM$9:$BP$1008,4,FALSE),"")</f>
        <v/>
      </c>
      <c r="W688" s="47" t="str">
        <f t="shared" si="400"/>
        <v/>
      </c>
      <c r="X688" s="47" t="str">
        <f>IF(AND($BU$7&gt;0,OutputOsiris!$A688&lt;&gt;"9999999"),VLOOKUP(OutputOsiris!A688,$BR$9:$BU$1008,4,FALSE),"")</f>
        <v/>
      </c>
      <c r="Y688" s="47" t="str">
        <f t="shared" si="401"/>
        <v/>
      </c>
      <c r="Z688" s="47" t="str">
        <f>IF(AND($BZ$7&gt;0,OutputOsiris!$A688&lt;&gt;"9999999"),VLOOKUP(OutputOsiris!A688,$BW$9:$BZ$1008,4,FALSE),"")</f>
        <v/>
      </c>
      <c r="AA688" s="47" t="str">
        <f t="shared" si="402"/>
        <v/>
      </c>
      <c r="AB688" s="47">
        <f t="shared" si="403"/>
        <v>0</v>
      </c>
      <c r="AC688" s="47">
        <f t="shared" si="404"/>
        <v>0</v>
      </c>
      <c r="AD688" s="47" t="str">
        <f t="shared" si="405"/>
        <v/>
      </c>
      <c r="AE688" s="48" t="str">
        <f>IF(ISBLANK(AF688),"",VLOOKUP(AD688,OutputOsiris!$A$9:$A$1008,1,FALSE))</f>
        <v/>
      </c>
      <c r="AF688" s="111"/>
      <c r="AG688" s="78"/>
      <c r="AH688" s="148" t="str">
        <f t="shared" si="379"/>
        <v/>
      </c>
      <c r="AI688" s="47" t="str">
        <f t="shared" si="406"/>
        <v/>
      </c>
      <c r="AJ688" s="48" t="str">
        <f>IF(ISBLANK(AK688),"",VLOOKUP(AI688,OutputOsiris!$A$9:$A$1008,1,FALSE))</f>
        <v/>
      </c>
      <c r="AK688" s="112"/>
      <c r="AL688" s="78"/>
      <c r="AM688" s="148" t="str">
        <f t="shared" si="380"/>
        <v/>
      </c>
      <c r="AN688" s="47" t="str">
        <f t="shared" si="407"/>
        <v/>
      </c>
      <c r="AO688" s="48" t="str">
        <f>IF(ISBLANK(AP688),"",VLOOKUP(AN688,OutputOsiris!$A$9:$A$1008,1,FALSE))</f>
        <v/>
      </c>
      <c r="AP688" s="111"/>
      <c r="AQ688" s="78"/>
      <c r="AR688" s="148" t="str">
        <f t="shared" si="381"/>
        <v/>
      </c>
      <c r="AS688" s="47" t="str">
        <f t="shared" si="408"/>
        <v/>
      </c>
      <c r="AT688" s="48" t="str">
        <f>IF(ISBLANK(AU688),"",VLOOKUP(AS688,OutputOsiris!$A$9:$A$1008,1,FALSE))</f>
        <v/>
      </c>
      <c r="AU688" s="111"/>
      <c r="AV688" s="78"/>
      <c r="AW688" s="148" t="str">
        <f t="shared" si="382"/>
        <v/>
      </c>
      <c r="AX688" s="47" t="str">
        <f t="shared" si="409"/>
        <v/>
      </c>
      <c r="AY688" s="48" t="str">
        <f>IF(ISBLANK(AZ688),"",VLOOKUP(AX688,OutputOsiris!$A$9:$A$1008,1,FALSE))</f>
        <v/>
      </c>
      <c r="AZ688" s="111"/>
      <c r="BA688" s="78"/>
      <c r="BB688" s="148" t="str">
        <f t="shared" si="383"/>
        <v/>
      </c>
      <c r="BC688" s="47" t="str">
        <f t="shared" si="410"/>
        <v/>
      </c>
      <c r="BD688" s="48" t="str">
        <f>IF(ISBLANK(BE688),"",VLOOKUP(BC688,OutputOsiris!$A$9:$A$1008,1,FALSE))</f>
        <v/>
      </c>
      <c r="BE688" s="111"/>
      <c r="BF688" s="78"/>
      <c r="BG688" s="148" t="str">
        <f t="shared" si="384"/>
        <v/>
      </c>
      <c r="BH688" s="47" t="str">
        <f t="shared" si="411"/>
        <v/>
      </c>
      <c r="BI688" s="48" t="str">
        <f>IF(ISBLANK(BJ688),"",VLOOKUP(BH688,OutputOsiris!$A$9:$A$1008,1,FALSE))</f>
        <v/>
      </c>
      <c r="BJ688" s="111"/>
      <c r="BK688" s="78"/>
      <c r="BL688" s="148" t="str">
        <f t="shared" si="385"/>
        <v/>
      </c>
      <c r="BM688" s="47" t="str">
        <f t="shared" si="412"/>
        <v/>
      </c>
      <c r="BN688" s="48" t="str">
        <f>IF(ISBLANK(BO688),"",VLOOKUP(BM688,OutputOsiris!$A$9:$A$1008,1,FALSE))</f>
        <v/>
      </c>
      <c r="BO688" s="111"/>
      <c r="BP688" s="78"/>
      <c r="BQ688" s="148" t="str">
        <f t="shared" si="386"/>
        <v/>
      </c>
      <c r="BR688" s="47" t="str">
        <f t="shared" si="413"/>
        <v/>
      </c>
      <c r="BS688" s="48" t="str">
        <f>IF(ISBLANK(BT688),"",VLOOKUP(BR688,OutputOsiris!$A$9:$A$1008,1,FALSE))</f>
        <v/>
      </c>
      <c r="BT688" s="111"/>
      <c r="BU688" s="78"/>
      <c r="BV688" s="148" t="str">
        <f t="shared" si="387"/>
        <v/>
      </c>
      <c r="BW688" s="47" t="str">
        <f t="shared" si="414"/>
        <v/>
      </c>
      <c r="BX688" s="48" t="str">
        <f>IF(ISBLANK(BY688),"",VLOOKUP(BW688,OutputOsiris!$A$9:$A$1008,1,FALSE))</f>
        <v/>
      </c>
      <c r="BY688" s="111"/>
      <c r="BZ688" s="78"/>
      <c r="CA688" s="148" t="str">
        <f t="shared" si="388"/>
        <v/>
      </c>
    </row>
    <row r="689" spans="1:79" x14ac:dyDescent="0.2">
      <c r="A689" s="47" t="str">
        <f>IF($H$1="Score",IF(OutputOsiris!A689&lt;&gt;"9999999",OutputOsiris!A689,""),"")</f>
        <v/>
      </c>
      <c r="B689" s="76" t="str">
        <f t="shared" si="389"/>
        <v/>
      </c>
      <c r="C689" s="143" t="str">
        <f t="shared" si="390"/>
        <v/>
      </c>
      <c r="D689" s="47" t="str">
        <f>IF($H$1="Cijfer",IF(OutputOsiris!A689&lt;&gt;"9999999",OutputOsiris!A689,""),"")</f>
        <v/>
      </c>
      <c r="E689" s="76" t="str">
        <f t="shared" si="391"/>
        <v/>
      </c>
      <c r="F689" s="143" t="str">
        <f t="shared" si="392"/>
        <v/>
      </c>
      <c r="G689" s="47" t="str">
        <f>IF(ISBLANK(OutputOsiris!B689),"",OutputOsiris!B689)</f>
        <v/>
      </c>
      <c r="H689" s="47">
        <f>IF(AND($AG$7&gt;0,OutputOsiris!$A689&lt;&gt;"9999999"),VLOOKUP(OutputOsiris!A689,$AD$9:$AG$1008,4,FALSE),"")</f>
        <v>0</v>
      </c>
      <c r="I689" s="47">
        <f t="shared" si="393"/>
        <v>0</v>
      </c>
      <c r="J689" s="47">
        <f>IF(AND($AL$7&gt;0,OutputOsiris!$A689&lt;&gt;"9999999"),VLOOKUP(OutputOsiris!A689,$AI$9:$AL$1008,4,FALSE),"")</f>
        <v>0</v>
      </c>
      <c r="K689" s="47">
        <f t="shared" si="394"/>
        <v>0</v>
      </c>
      <c r="L689" s="47" t="str">
        <f>IF(AND($AQ$7&gt;0,OutputOsiris!$A689&lt;&gt;"9999999"),VLOOKUP(OutputOsiris!A689,$AN$9:$AQ$1008,4,FALSE),"")</f>
        <v/>
      </c>
      <c r="M689" s="47" t="str">
        <f t="shared" si="395"/>
        <v/>
      </c>
      <c r="N689" s="47" t="str">
        <f>IF(AND($AV$7&gt;0,OutputOsiris!$A689&lt;&gt;"9999999"),VLOOKUP(OutputOsiris!A689,$AS$9:$AV$1008,4,FALSE),"")</f>
        <v/>
      </c>
      <c r="O689" s="47" t="str">
        <f t="shared" si="396"/>
        <v/>
      </c>
      <c r="P689" s="47" t="str">
        <f>IF(AND($BA$7&gt;0,OutputOsiris!$A689&lt;&gt;"9999999"),VLOOKUP(OutputOsiris!A689,$AX$9:$BA$1008,4,FALSE),"")</f>
        <v/>
      </c>
      <c r="Q689" s="47" t="str">
        <f t="shared" si="397"/>
        <v/>
      </c>
      <c r="R689" s="47" t="str">
        <f>IF(AND($BF$7&gt;0,OutputOsiris!$A689&lt;&gt;"9999999"),VLOOKUP(OutputOsiris!A689,$BC$9:$BF$1008,4,FALSE),"")</f>
        <v/>
      </c>
      <c r="S689" s="47" t="str">
        <f t="shared" si="398"/>
        <v/>
      </c>
      <c r="T689" s="47" t="str">
        <f>IF(AND($BK$7&gt;0,OutputOsiris!$A689&lt;&gt;"9999999"),VLOOKUP(OutputOsiris!A689,$BH$9:$BK$1008,4,FALSE),"")</f>
        <v/>
      </c>
      <c r="U689" s="47" t="str">
        <f t="shared" si="399"/>
        <v/>
      </c>
      <c r="V689" s="47" t="str">
        <f>IF(AND($BP$7&gt;0,OutputOsiris!$A689&lt;&gt;"9999999"),VLOOKUP(OutputOsiris!A689,$BM$9:$BP$1008,4,FALSE),"")</f>
        <v/>
      </c>
      <c r="W689" s="47" t="str">
        <f t="shared" si="400"/>
        <v/>
      </c>
      <c r="X689" s="47" t="str">
        <f>IF(AND($BU$7&gt;0,OutputOsiris!$A689&lt;&gt;"9999999"),VLOOKUP(OutputOsiris!A689,$BR$9:$BU$1008,4,FALSE),"")</f>
        <v/>
      </c>
      <c r="Y689" s="47" t="str">
        <f t="shared" si="401"/>
        <v/>
      </c>
      <c r="Z689" s="47" t="str">
        <f>IF(AND($BZ$7&gt;0,OutputOsiris!$A689&lt;&gt;"9999999"),VLOOKUP(OutputOsiris!A689,$BW$9:$BZ$1008,4,FALSE),"")</f>
        <v/>
      </c>
      <c r="AA689" s="47" t="str">
        <f t="shared" si="402"/>
        <v/>
      </c>
      <c r="AB689" s="47">
        <f t="shared" si="403"/>
        <v>0</v>
      </c>
      <c r="AC689" s="47">
        <f t="shared" si="404"/>
        <v>0</v>
      </c>
      <c r="AD689" s="47" t="str">
        <f t="shared" si="405"/>
        <v/>
      </c>
      <c r="AE689" s="48" t="str">
        <f>IF(ISBLANK(AF689),"",VLOOKUP(AD689,OutputOsiris!$A$9:$A$1008,1,FALSE))</f>
        <v/>
      </c>
      <c r="AF689" s="111"/>
      <c r="AG689" s="78"/>
      <c r="AH689" s="148" t="str">
        <f t="shared" si="379"/>
        <v/>
      </c>
      <c r="AI689" s="47" t="str">
        <f t="shared" si="406"/>
        <v/>
      </c>
      <c r="AJ689" s="48" t="str">
        <f>IF(ISBLANK(AK689),"",VLOOKUP(AI689,OutputOsiris!$A$9:$A$1008,1,FALSE))</f>
        <v/>
      </c>
      <c r="AK689" s="112"/>
      <c r="AL689" s="78"/>
      <c r="AM689" s="148" t="str">
        <f t="shared" si="380"/>
        <v/>
      </c>
      <c r="AN689" s="47" t="str">
        <f t="shared" si="407"/>
        <v/>
      </c>
      <c r="AO689" s="48" t="str">
        <f>IF(ISBLANK(AP689),"",VLOOKUP(AN689,OutputOsiris!$A$9:$A$1008,1,FALSE))</f>
        <v/>
      </c>
      <c r="AP689" s="111"/>
      <c r="AQ689" s="78"/>
      <c r="AR689" s="148" t="str">
        <f t="shared" si="381"/>
        <v/>
      </c>
      <c r="AS689" s="47" t="str">
        <f t="shared" si="408"/>
        <v/>
      </c>
      <c r="AT689" s="48" t="str">
        <f>IF(ISBLANK(AU689),"",VLOOKUP(AS689,OutputOsiris!$A$9:$A$1008,1,FALSE))</f>
        <v/>
      </c>
      <c r="AU689" s="111"/>
      <c r="AV689" s="78"/>
      <c r="AW689" s="148" t="str">
        <f t="shared" si="382"/>
        <v/>
      </c>
      <c r="AX689" s="47" t="str">
        <f t="shared" si="409"/>
        <v/>
      </c>
      <c r="AY689" s="48" t="str">
        <f>IF(ISBLANK(AZ689),"",VLOOKUP(AX689,OutputOsiris!$A$9:$A$1008,1,FALSE))</f>
        <v/>
      </c>
      <c r="AZ689" s="111"/>
      <c r="BA689" s="78"/>
      <c r="BB689" s="148" t="str">
        <f t="shared" si="383"/>
        <v/>
      </c>
      <c r="BC689" s="47" t="str">
        <f t="shared" si="410"/>
        <v/>
      </c>
      <c r="BD689" s="48" t="str">
        <f>IF(ISBLANK(BE689),"",VLOOKUP(BC689,OutputOsiris!$A$9:$A$1008,1,FALSE))</f>
        <v/>
      </c>
      <c r="BE689" s="111"/>
      <c r="BF689" s="78"/>
      <c r="BG689" s="148" t="str">
        <f t="shared" si="384"/>
        <v/>
      </c>
      <c r="BH689" s="47" t="str">
        <f t="shared" si="411"/>
        <v/>
      </c>
      <c r="BI689" s="48" t="str">
        <f>IF(ISBLANK(BJ689),"",VLOOKUP(BH689,OutputOsiris!$A$9:$A$1008,1,FALSE))</f>
        <v/>
      </c>
      <c r="BJ689" s="111"/>
      <c r="BK689" s="78"/>
      <c r="BL689" s="148" t="str">
        <f t="shared" si="385"/>
        <v/>
      </c>
      <c r="BM689" s="47" t="str">
        <f t="shared" si="412"/>
        <v/>
      </c>
      <c r="BN689" s="48" t="str">
        <f>IF(ISBLANK(BO689),"",VLOOKUP(BM689,OutputOsiris!$A$9:$A$1008,1,FALSE))</f>
        <v/>
      </c>
      <c r="BO689" s="111"/>
      <c r="BP689" s="78"/>
      <c r="BQ689" s="148" t="str">
        <f t="shared" si="386"/>
        <v/>
      </c>
      <c r="BR689" s="47" t="str">
        <f t="shared" si="413"/>
        <v/>
      </c>
      <c r="BS689" s="48" t="str">
        <f>IF(ISBLANK(BT689),"",VLOOKUP(BR689,OutputOsiris!$A$9:$A$1008,1,FALSE))</f>
        <v/>
      </c>
      <c r="BT689" s="111"/>
      <c r="BU689" s="78"/>
      <c r="BV689" s="148" t="str">
        <f t="shared" si="387"/>
        <v/>
      </c>
      <c r="BW689" s="47" t="str">
        <f t="shared" si="414"/>
        <v/>
      </c>
      <c r="BX689" s="48" t="str">
        <f>IF(ISBLANK(BY689),"",VLOOKUP(BW689,OutputOsiris!$A$9:$A$1008,1,FALSE))</f>
        <v/>
      </c>
      <c r="BY689" s="111"/>
      <c r="BZ689" s="78"/>
      <c r="CA689" s="148" t="str">
        <f t="shared" si="388"/>
        <v/>
      </c>
    </row>
    <row r="690" spans="1:79" x14ac:dyDescent="0.2">
      <c r="A690" s="47" t="str">
        <f>IF($H$1="Score",IF(OutputOsiris!A690&lt;&gt;"9999999",OutputOsiris!A690,""),"")</f>
        <v/>
      </c>
      <c r="B690" s="76" t="str">
        <f t="shared" si="389"/>
        <v/>
      </c>
      <c r="C690" s="143" t="str">
        <f t="shared" si="390"/>
        <v/>
      </c>
      <c r="D690" s="47" t="str">
        <f>IF($H$1="Cijfer",IF(OutputOsiris!A690&lt;&gt;"9999999",OutputOsiris!A690,""),"")</f>
        <v/>
      </c>
      <c r="E690" s="76" t="str">
        <f t="shared" si="391"/>
        <v/>
      </c>
      <c r="F690" s="143" t="str">
        <f t="shared" si="392"/>
        <v/>
      </c>
      <c r="G690" s="47" t="str">
        <f>IF(ISBLANK(OutputOsiris!B690),"",OutputOsiris!B690)</f>
        <v/>
      </c>
      <c r="H690" s="47">
        <f>IF(AND($AG$7&gt;0,OutputOsiris!$A690&lt;&gt;"9999999"),VLOOKUP(OutputOsiris!A690,$AD$9:$AG$1008,4,FALSE),"")</f>
        <v>0</v>
      </c>
      <c r="I690" s="47">
        <f t="shared" si="393"/>
        <v>0</v>
      </c>
      <c r="J690" s="47">
        <f>IF(AND($AL$7&gt;0,OutputOsiris!$A690&lt;&gt;"9999999"),VLOOKUP(OutputOsiris!A690,$AI$9:$AL$1008,4,FALSE),"")</f>
        <v>0</v>
      </c>
      <c r="K690" s="47">
        <f t="shared" si="394"/>
        <v>0</v>
      </c>
      <c r="L690" s="47" t="str">
        <f>IF(AND($AQ$7&gt;0,OutputOsiris!$A690&lt;&gt;"9999999"),VLOOKUP(OutputOsiris!A690,$AN$9:$AQ$1008,4,FALSE),"")</f>
        <v/>
      </c>
      <c r="M690" s="47" t="str">
        <f t="shared" si="395"/>
        <v/>
      </c>
      <c r="N690" s="47" t="str">
        <f>IF(AND($AV$7&gt;0,OutputOsiris!$A690&lt;&gt;"9999999"),VLOOKUP(OutputOsiris!A690,$AS$9:$AV$1008,4,FALSE),"")</f>
        <v/>
      </c>
      <c r="O690" s="47" t="str">
        <f t="shared" si="396"/>
        <v/>
      </c>
      <c r="P690" s="47" t="str">
        <f>IF(AND($BA$7&gt;0,OutputOsiris!$A690&lt;&gt;"9999999"),VLOOKUP(OutputOsiris!A690,$AX$9:$BA$1008,4,FALSE),"")</f>
        <v/>
      </c>
      <c r="Q690" s="47" t="str">
        <f t="shared" si="397"/>
        <v/>
      </c>
      <c r="R690" s="47" t="str">
        <f>IF(AND($BF$7&gt;0,OutputOsiris!$A690&lt;&gt;"9999999"),VLOOKUP(OutputOsiris!A690,$BC$9:$BF$1008,4,FALSE),"")</f>
        <v/>
      </c>
      <c r="S690" s="47" t="str">
        <f t="shared" si="398"/>
        <v/>
      </c>
      <c r="T690" s="47" t="str">
        <f>IF(AND($BK$7&gt;0,OutputOsiris!$A690&lt;&gt;"9999999"),VLOOKUP(OutputOsiris!A690,$BH$9:$BK$1008,4,FALSE),"")</f>
        <v/>
      </c>
      <c r="U690" s="47" t="str">
        <f t="shared" si="399"/>
        <v/>
      </c>
      <c r="V690" s="47" t="str">
        <f>IF(AND($BP$7&gt;0,OutputOsiris!$A690&lt;&gt;"9999999"),VLOOKUP(OutputOsiris!A690,$BM$9:$BP$1008,4,FALSE),"")</f>
        <v/>
      </c>
      <c r="W690" s="47" t="str">
        <f t="shared" si="400"/>
        <v/>
      </c>
      <c r="X690" s="47" t="str">
        <f>IF(AND($BU$7&gt;0,OutputOsiris!$A690&lt;&gt;"9999999"),VLOOKUP(OutputOsiris!A690,$BR$9:$BU$1008,4,FALSE),"")</f>
        <v/>
      </c>
      <c r="Y690" s="47" t="str">
        <f t="shared" si="401"/>
        <v/>
      </c>
      <c r="Z690" s="47" t="str">
        <f>IF(AND($BZ$7&gt;0,OutputOsiris!$A690&lt;&gt;"9999999"),VLOOKUP(OutputOsiris!A690,$BW$9:$BZ$1008,4,FALSE),"")</f>
        <v/>
      </c>
      <c r="AA690" s="47" t="str">
        <f t="shared" si="402"/>
        <v/>
      </c>
      <c r="AB690" s="47">
        <f t="shared" si="403"/>
        <v>0</v>
      </c>
      <c r="AC690" s="47">
        <f t="shared" si="404"/>
        <v>0</v>
      </c>
      <c r="AD690" s="47" t="str">
        <f t="shared" si="405"/>
        <v/>
      </c>
      <c r="AE690" s="48" t="str">
        <f>IF(ISBLANK(AF690),"",VLOOKUP(AD690,OutputOsiris!$A$9:$A$1008,1,FALSE))</f>
        <v/>
      </c>
      <c r="AF690" s="111"/>
      <c r="AG690" s="78"/>
      <c r="AH690" s="148" t="str">
        <f t="shared" si="379"/>
        <v/>
      </c>
      <c r="AI690" s="47" t="str">
        <f t="shared" si="406"/>
        <v/>
      </c>
      <c r="AJ690" s="48" t="str">
        <f>IF(ISBLANK(AK690),"",VLOOKUP(AI690,OutputOsiris!$A$9:$A$1008,1,FALSE))</f>
        <v/>
      </c>
      <c r="AK690" s="112"/>
      <c r="AL690" s="78"/>
      <c r="AM690" s="148" t="str">
        <f t="shared" si="380"/>
        <v/>
      </c>
      <c r="AN690" s="47" t="str">
        <f t="shared" si="407"/>
        <v/>
      </c>
      <c r="AO690" s="48" t="str">
        <f>IF(ISBLANK(AP690),"",VLOOKUP(AN690,OutputOsiris!$A$9:$A$1008,1,FALSE))</f>
        <v/>
      </c>
      <c r="AP690" s="111"/>
      <c r="AQ690" s="78"/>
      <c r="AR690" s="148" t="str">
        <f t="shared" si="381"/>
        <v/>
      </c>
      <c r="AS690" s="47" t="str">
        <f t="shared" si="408"/>
        <v/>
      </c>
      <c r="AT690" s="48" t="str">
        <f>IF(ISBLANK(AU690),"",VLOOKUP(AS690,OutputOsiris!$A$9:$A$1008,1,FALSE))</f>
        <v/>
      </c>
      <c r="AU690" s="111"/>
      <c r="AV690" s="78"/>
      <c r="AW690" s="148" t="str">
        <f t="shared" si="382"/>
        <v/>
      </c>
      <c r="AX690" s="47" t="str">
        <f t="shared" si="409"/>
        <v/>
      </c>
      <c r="AY690" s="48" t="str">
        <f>IF(ISBLANK(AZ690),"",VLOOKUP(AX690,OutputOsiris!$A$9:$A$1008,1,FALSE))</f>
        <v/>
      </c>
      <c r="AZ690" s="111"/>
      <c r="BA690" s="78"/>
      <c r="BB690" s="148" t="str">
        <f t="shared" si="383"/>
        <v/>
      </c>
      <c r="BC690" s="47" t="str">
        <f t="shared" si="410"/>
        <v/>
      </c>
      <c r="BD690" s="48" t="str">
        <f>IF(ISBLANK(BE690),"",VLOOKUP(BC690,OutputOsiris!$A$9:$A$1008,1,FALSE))</f>
        <v/>
      </c>
      <c r="BE690" s="111"/>
      <c r="BF690" s="78"/>
      <c r="BG690" s="148" t="str">
        <f t="shared" si="384"/>
        <v/>
      </c>
      <c r="BH690" s="47" t="str">
        <f t="shared" si="411"/>
        <v/>
      </c>
      <c r="BI690" s="48" t="str">
        <f>IF(ISBLANK(BJ690),"",VLOOKUP(BH690,OutputOsiris!$A$9:$A$1008,1,FALSE))</f>
        <v/>
      </c>
      <c r="BJ690" s="111"/>
      <c r="BK690" s="78"/>
      <c r="BL690" s="148" t="str">
        <f t="shared" si="385"/>
        <v/>
      </c>
      <c r="BM690" s="47" t="str">
        <f t="shared" si="412"/>
        <v/>
      </c>
      <c r="BN690" s="48" t="str">
        <f>IF(ISBLANK(BO690),"",VLOOKUP(BM690,OutputOsiris!$A$9:$A$1008,1,FALSE))</f>
        <v/>
      </c>
      <c r="BO690" s="111"/>
      <c r="BP690" s="78"/>
      <c r="BQ690" s="148" t="str">
        <f t="shared" si="386"/>
        <v/>
      </c>
      <c r="BR690" s="47" t="str">
        <f t="shared" si="413"/>
        <v/>
      </c>
      <c r="BS690" s="48" t="str">
        <f>IF(ISBLANK(BT690),"",VLOOKUP(BR690,OutputOsiris!$A$9:$A$1008,1,FALSE))</f>
        <v/>
      </c>
      <c r="BT690" s="111"/>
      <c r="BU690" s="78"/>
      <c r="BV690" s="148" t="str">
        <f t="shared" si="387"/>
        <v/>
      </c>
      <c r="BW690" s="47" t="str">
        <f t="shared" si="414"/>
        <v/>
      </c>
      <c r="BX690" s="48" t="str">
        <f>IF(ISBLANK(BY690),"",VLOOKUP(BW690,OutputOsiris!$A$9:$A$1008,1,FALSE))</f>
        <v/>
      </c>
      <c r="BY690" s="111"/>
      <c r="BZ690" s="78"/>
      <c r="CA690" s="148" t="str">
        <f t="shared" si="388"/>
        <v/>
      </c>
    </row>
    <row r="691" spans="1:79" x14ac:dyDescent="0.2">
      <c r="A691" s="47" t="str">
        <f>IF($H$1="Score",IF(OutputOsiris!A691&lt;&gt;"9999999",OutputOsiris!A691,""),"")</f>
        <v/>
      </c>
      <c r="B691" s="76" t="str">
        <f t="shared" si="389"/>
        <v/>
      </c>
      <c r="C691" s="143" t="str">
        <f t="shared" si="390"/>
        <v/>
      </c>
      <c r="D691" s="47" t="str">
        <f>IF($H$1="Cijfer",IF(OutputOsiris!A691&lt;&gt;"9999999",OutputOsiris!A691,""),"")</f>
        <v/>
      </c>
      <c r="E691" s="76" t="str">
        <f t="shared" si="391"/>
        <v/>
      </c>
      <c r="F691" s="143" t="str">
        <f t="shared" si="392"/>
        <v/>
      </c>
      <c r="G691" s="47" t="str">
        <f>IF(ISBLANK(OutputOsiris!B691),"",OutputOsiris!B691)</f>
        <v/>
      </c>
      <c r="H691" s="47">
        <f>IF(AND($AG$7&gt;0,OutputOsiris!$A691&lt;&gt;"9999999"),VLOOKUP(OutputOsiris!A691,$AD$9:$AG$1008,4,FALSE),"")</f>
        <v>0</v>
      </c>
      <c r="I691" s="47">
        <f t="shared" si="393"/>
        <v>0</v>
      </c>
      <c r="J691" s="47">
        <f>IF(AND($AL$7&gt;0,OutputOsiris!$A691&lt;&gt;"9999999"),VLOOKUP(OutputOsiris!A691,$AI$9:$AL$1008,4,FALSE),"")</f>
        <v>0</v>
      </c>
      <c r="K691" s="47">
        <f t="shared" si="394"/>
        <v>0</v>
      </c>
      <c r="L691" s="47" t="str">
        <f>IF(AND($AQ$7&gt;0,OutputOsiris!$A691&lt;&gt;"9999999"),VLOOKUP(OutputOsiris!A691,$AN$9:$AQ$1008,4,FALSE),"")</f>
        <v/>
      </c>
      <c r="M691" s="47" t="str">
        <f t="shared" si="395"/>
        <v/>
      </c>
      <c r="N691" s="47" t="str">
        <f>IF(AND($AV$7&gt;0,OutputOsiris!$A691&lt;&gt;"9999999"),VLOOKUP(OutputOsiris!A691,$AS$9:$AV$1008,4,FALSE),"")</f>
        <v/>
      </c>
      <c r="O691" s="47" t="str">
        <f t="shared" si="396"/>
        <v/>
      </c>
      <c r="P691" s="47" t="str">
        <f>IF(AND($BA$7&gt;0,OutputOsiris!$A691&lt;&gt;"9999999"),VLOOKUP(OutputOsiris!A691,$AX$9:$BA$1008,4,FALSE),"")</f>
        <v/>
      </c>
      <c r="Q691" s="47" t="str">
        <f t="shared" si="397"/>
        <v/>
      </c>
      <c r="R691" s="47" t="str">
        <f>IF(AND($BF$7&gt;0,OutputOsiris!$A691&lt;&gt;"9999999"),VLOOKUP(OutputOsiris!A691,$BC$9:$BF$1008,4,FALSE),"")</f>
        <v/>
      </c>
      <c r="S691" s="47" t="str">
        <f t="shared" si="398"/>
        <v/>
      </c>
      <c r="T691" s="47" t="str">
        <f>IF(AND($BK$7&gt;0,OutputOsiris!$A691&lt;&gt;"9999999"),VLOOKUP(OutputOsiris!A691,$BH$9:$BK$1008,4,FALSE),"")</f>
        <v/>
      </c>
      <c r="U691" s="47" t="str">
        <f t="shared" si="399"/>
        <v/>
      </c>
      <c r="V691" s="47" t="str">
        <f>IF(AND($BP$7&gt;0,OutputOsiris!$A691&lt;&gt;"9999999"),VLOOKUP(OutputOsiris!A691,$BM$9:$BP$1008,4,FALSE),"")</f>
        <v/>
      </c>
      <c r="W691" s="47" t="str">
        <f t="shared" si="400"/>
        <v/>
      </c>
      <c r="X691" s="47" t="str">
        <f>IF(AND($BU$7&gt;0,OutputOsiris!$A691&lt;&gt;"9999999"),VLOOKUP(OutputOsiris!A691,$BR$9:$BU$1008,4,FALSE),"")</f>
        <v/>
      </c>
      <c r="Y691" s="47" t="str">
        <f t="shared" si="401"/>
        <v/>
      </c>
      <c r="Z691" s="47" t="str">
        <f>IF(AND($BZ$7&gt;0,OutputOsiris!$A691&lt;&gt;"9999999"),VLOOKUP(OutputOsiris!A691,$BW$9:$BZ$1008,4,FALSE),"")</f>
        <v/>
      </c>
      <c r="AA691" s="47" t="str">
        <f t="shared" si="402"/>
        <v/>
      </c>
      <c r="AB691" s="47">
        <f t="shared" si="403"/>
        <v>0</v>
      </c>
      <c r="AC691" s="47">
        <f t="shared" si="404"/>
        <v>0</v>
      </c>
      <c r="AD691" s="47" t="str">
        <f t="shared" si="405"/>
        <v/>
      </c>
      <c r="AE691" s="48" t="str">
        <f>IF(ISBLANK(AF691),"",VLOOKUP(AD691,OutputOsiris!$A$9:$A$1008,1,FALSE))</f>
        <v/>
      </c>
      <c r="AF691" s="111"/>
      <c r="AG691" s="78"/>
      <c r="AH691" s="148" t="str">
        <f t="shared" si="379"/>
        <v/>
      </c>
      <c r="AI691" s="47" t="str">
        <f t="shared" si="406"/>
        <v/>
      </c>
      <c r="AJ691" s="48" t="str">
        <f>IF(ISBLANK(AK691),"",VLOOKUP(AI691,OutputOsiris!$A$9:$A$1008,1,FALSE))</f>
        <v/>
      </c>
      <c r="AK691" s="112"/>
      <c r="AL691" s="78"/>
      <c r="AM691" s="148" t="str">
        <f t="shared" si="380"/>
        <v/>
      </c>
      <c r="AN691" s="47" t="str">
        <f t="shared" si="407"/>
        <v/>
      </c>
      <c r="AO691" s="48" t="str">
        <f>IF(ISBLANK(AP691),"",VLOOKUP(AN691,OutputOsiris!$A$9:$A$1008,1,FALSE))</f>
        <v/>
      </c>
      <c r="AP691" s="111"/>
      <c r="AQ691" s="78"/>
      <c r="AR691" s="148" t="str">
        <f t="shared" si="381"/>
        <v/>
      </c>
      <c r="AS691" s="47" t="str">
        <f t="shared" si="408"/>
        <v/>
      </c>
      <c r="AT691" s="48" t="str">
        <f>IF(ISBLANK(AU691),"",VLOOKUP(AS691,OutputOsiris!$A$9:$A$1008,1,FALSE))</f>
        <v/>
      </c>
      <c r="AU691" s="111"/>
      <c r="AV691" s="78"/>
      <c r="AW691" s="148" t="str">
        <f t="shared" si="382"/>
        <v/>
      </c>
      <c r="AX691" s="47" t="str">
        <f t="shared" si="409"/>
        <v/>
      </c>
      <c r="AY691" s="48" t="str">
        <f>IF(ISBLANK(AZ691),"",VLOOKUP(AX691,OutputOsiris!$A$9:$A$1008,1,FALSE))</f>
        <v/>
      </c>
      <c r="AZ691" s="111"/>
      <c r="BA691" s="78"/>
      <c r="BB691" s="148" t="str">
        <f t="shared" si="383"/>
        <v/>
      </c>
      <c r="BC691" s="47" t="str">
        <f t="shared" si="410"/>
        <v/>
      </c>
      <c r="BD691" s="48" t="str">
        <f>IF(ISBLANK(BE691),"",VLOOKUP(BC691,OutputOsiris!$A$9:$A$1008,1,FALSE))</f>
        <v/>
      </c>
      <c r="BE691" s="111"/>
      <c r="BF691" s="78"/>
      <c r="BG691" s="148" t="str">
        <f t="shared" si="384"/>
        <v/>
      </c>
      <c r="BH691" s="47" t="str">
        <f t="shared" si="411"/>
        <v/>
      </c>
      <c r="BI691" s="48" t="str">
        <f>IF(ISBLANK(BJ691),"",VLOOKUP(BH691,OutputOsiris!$A$9:$A$1008,1,FALSE))</f>
        <v/>
      </c>
      <c r="BJ691" s="111"/>
      <c r="BK691" s="78"/>
      <c r="BL691" s="148" t="str">
        <f t="shared" si="385"/>
        <v/>
      </c>
      <c r="BM691" s="47" t="str">
        <f t="shared" si="412"/>
        <v/>
      </c>
      <c r="BN691" s="48" t="str">
        <f>IF(ISBLANK(BO691),"",VLOOKUP(BM691,OutputOsiris!$A$9:$A$1008,1,FALSE))</f>
        <v/>
      </c>
      <c r="BO691" s="111"/>
      <c r="BP691" s="78"/>
      <c r="BQ691" s="148" t="str">
        <f t="shared" si="386"/>
        <v/>
      </c>
      <c r="BR691" s="47" t="str">
        <f t="shared" si="413"/>
        <v/>
      </c>
      <c r="BS691" s="48" t="str">
        <f>IF(ISBLANK(BT691),"",VLOOKUP(BR691,OutputOsiris!$A$9:$A$1008,1,FALSE))</f>
        <v/>
      </c>
      <c r="BT691" s="111"/>
      <c r="BU691" s="78"/>
      <c r="BV691" s="148" t="str">
        <f t="shared" si="387"/>
        <v/>
      </c>
      <c r="BW691" s="47" t="str">
        <f t="shared" si="414"/>
        <v/>
      </c>
      <c r="BX691" s="48" t="str">
        <f>IF(ISBLANK(BY691),"",VLOOKUP(BW691,OutputOsiris!$A$9:$A$1008,1,FALSE))</f>
        <v/>
      </c>
      <c r="BY691" s="111"/>
      <c r="BZ691" s="78"/>
      <c r="CA691" s="148" t="str">
        <f t="shared" si="388"/>
        <v/>
      </c>
    </row>
    <row r="692" spans="1:79" x14ac:dyDescent="0.2">
      <c r="A692" s="47" t="str">
        <f>IF($H$1="Score",IF(OutputOsiris!A692&lt;&gt;"9999999",OutputOsiris!A692,""),"")</f>
        <v/>
      </c>
      <c r="B692" s="76" t="str">
        <f t="shared" si="389"/>
        <v/>
      </c>
      <c r="C692" s="143" t="str">
        <f t="shared" si="390"/>
        <v/>
      </c>
      <c r="D692" s="47" t="str">
        <f>IF($H$1="Cijfer",IF(OutputOsiris!A692&lt;&gt;"9999999",OutputOsiris!A692,""),"")</f>
        <v/>
      </c>
      <c r="E692" s="76" t="str">
        <f t="shared" si="391"/>
        <v/>
      </c>
      <c r="F692" s="143" t="str">
        <f t="shared" si="392"/>
        <v/>
      </c>
      <c r="G692" s="47" t="str">
        <f>IF(ISBLANK(OutputOsiris!B692),"",OutputOsiris!B692)</f>
        <v/>
      </c>
      <c r="H692" s="47">
        <f>IF(AND($AG$7&gt;0,OutputOsiris!$A692&lt;&gt;"9999999"),VLOOKUP(OutputOsiris!A692,$AD$9:$AG$1008,4,FALSE),"")</f>
        <v>0</v>
      </c>
      <c r="I692" s="47">
        <f t="shared" si="393"/>
        <v>0</v>
      </c>
      <c r="J692" s="47">
        <f>IF(AND($AL$7&gt;0,OutputOsiris!$A692&lt;&gt;"9999999"),VLOOKUP(OutputOsiris!A692,$AI$9:$AL$1008,4,FALSE),"")</f>
        <v>0</v>
      </c>
      <c r="K692" s="47">
        <f t="shared" si="394"/>
        <v>0</v>
      </c>
      <c r="L692" s="47" t="str">
        <f>IF(AND($AQ$7&gt;0,OutputOsiris!$A692&lt;&gt;"9999999"),VLOOKUP(OutputOsiris!A692,$AN$9:$AQ$1008,4,FALSE),"")</f>
        <v/>
      </c>
      <c r="M692" s="47" t="str">
        <f t="shared" si="395"/>
        <v/>
      </c>
      <c r="N692" s="47" t="str">
        <f>IF(AND($AV$7&gt;0,OutputOsiris!$A692&lt;&gt;"9999999"),VLOOKUP(OutputOsiris!A692,$AS$9:$AV$1008,4,FALSE),"")</f>
        <v/>
      </c>
      <c r="O692" s="47" t="str">
        <f t="shared" si="396"/>
        <v/>
      </c>
      <c r="P692" s="47" t="str">
        <f>IF(AND($BA$7&gt;0,OutputOsiris!$A692&lt;&gt;"9999999"),VLOOKUP(OutputOsiris!A692,$AX$9:$BA$1008,4,FALSE),"")</f>
        <v/>
      </c>
      <c r="Q692" s="47" t="str">
        <f t="shared" si="397"/>
        <v/>
      </c>
      <c r="R692" s="47" t="str">
        <f>IF(AND($BF$7&gt;0,OutputOsiris!$A692&lt;&gt;"9999999"),VLOOKUP(OutputOsiris!A692,$BC$9:$BF$1008,4,FALSE),"")</f>
        <v/>
      </c>
      <c r="S692" s="47" t="str">
        <f t="shared" si="398"/>
        <v/>
      </c>
      <c r="T692" s="47" t="str">
        <f>IF(AND($BK$7&gt;0,OutputOsiris!$A692&lt;&gt;"9999999"),VLOOKUP(OutputOsiris!A692,$BH$9:$BK$1008,4,FALSE),"")</f>
        <v/>
      </c>
      <c r="U692" s="47" t="str">
        <f t="shared" si="399"/>
        <v/>
      </c>
      <c r="V692" s="47" t="str">
        <f>IF(AND($BP$7&gt;0,OutputOsiris!$A692&lt;&gt;"9999999"),VLOOKUP(OutputOsiris!A692,$BM$9:$BP$1008,4,FALSE),"")</f>
        <v/>
      </c>
      <c r="W692" s="47" t="str">
        <f t="shared" si="400"/>
        <v/>
      </c>
      <c r="X692" s="47" t="str">
        <f>IF(AND($BU$7&gt;0,OutputOsiris!$A692&lt;&gt;"9999999"),VLOOKUP(OutputOsiris!A692,$BR$9:$BU$1008,4,FALSE),"")</f>
        <v/>
      </c>
      <c r="Y692" s="47" t="str">
        <f t="shared" si="401"/>
        <v/>
      </c>
      <c r="Z692" s="47" t="str">
        <f>IF(AND($BZ$7&gt;0,OutputOsiris!$A692&lt;&gt;"9999999"),VLOOKUP(OutputOsiris!A692,$BW$9:$BZ$1008,4,FALSE),"")</f>
        <v/>
      </c>
      <c r="AA692" s="47" t="str">
        <f t="shared" si="402"/>
        <v/>
      </c>
      <c r="AB692" s="47">
        <f t="shared" si="403"/>
        <v>0</v>
      </c>
      <c r="AC692" s="47">
        <f t="shared" si="404"/>
        <v>0</v>
      </c>
      <c r="AD692" s="47" t="str">
        <f t="shared" si="405"/>
        <v/>
      </c>
      <c r="AE692" s="48" t="str">
        <f>IF(ISBLANK(AF692),"",VLOOKUP(AD692,OutputOsiris!$A$9:$A$1008,1,FALSE))</f>
        <v/>
      </c>
      <c r="AF692" s="111"/>
      <c r="AG692" s="78"/>
      <c r="AH692" s="148" t="str">
        <f t="shared" si="379"/>
        <v/>
      </c>
      <c r="AI692" s="47" t="str">
        <f t="shared" si="406"/>
        <v/>
      </c>
      <c r="AJ692" s="48" t="str">
        <f>IF(ISBLANK(AK692),"",VLOOKUP(AI692,OutputOsiris!$A$9:$A$1008,1,FALSE))</f>
        <v/>
      </c>
      <c r="AK692" s="112"/>
      <c r="AL692" s="78"/>
      <c r="AM692" s="148" t="str">
        <f t="shared" si="380"/>
        <v/>
      </c>
      <c r="AN692" s="47" t="str">
        <f t="shared" si="407"/>
        <v/>
      </c>
      <c r="AO692" s="48" t="str">
        <f>IF(ISBLANK(AP692),"",VLOOKUP(AN692,OutputOsiris!$A$9:$A$1008,1,FALSE))</f>
        <v/>
      </c>
      <c r="AP692" s="111"/>
      <c r="AQ692" s="78"/>
      <c r="AR692" s="148" t="str">
        <f t="shared" si="381"/>
        <v/>
      </c>
      <c r="AS692" s="47" t="str">
        <f t="shared" si="408"/>
        <v/>
      </c>
      <c r="AT692" s="48" t="str">
        <f>IF(ISBLANK(AU692),"",VLOOKUP(AS692,OutputOsiris!$A$9:$A$1008,1,FALSE))</f>
        <v/>
      </c>
      <c r="AU692" s="111"/>
      <c r="AV692" s="78"/>
      <c r="AW692" s="148" t="str">
        <f t="shared" si="382"/>
        <v/>
      </c>
      <c r="AX692" s="47" t="str">
        <f t="shared" si="409"/>
        <v/>
      </c>
      <c r="AY692" s="48" t="str">
        <f>IF(ISBLANK(AZ692),"",VLOOKUP(AX692,OutputOsiris!$A$9:$A$1008,1,FALSE))</f>
        <v/>
      </c>
      <c r="AZ692" s="111"/>
      <c r="BA692" s="78"/>
      <c r="BB692" s="148" t="str">
        <f t="shared" si="383"/>
        <v/>
      </c>
      <c r="BC692" s="47" t="str">
        <f t="shared" si="410"/>
        <v/>
      </c>
      <c r="BD692" s="48" t="str">
        <f>IF(ISBLANK(BE692),"",VLOOKUP(BC692,OutputOsiris!$A$9:$A$1008,1,FALSE))</f>
        <v/>
      </c>
      <c r="BE692" s="111"/>
      <c r="BF692" s="78"/>
      <c r="BG692" s="148" t="str">
        <f t="shared" si="384"/>
        <v/>
      </c>
      <c r="BH692" s="47" t="str">
        <f t="shared" si="411"/>
        <v/>
      </c>
      <c r="BI692" s="48" t="str">
        <f>IF(ISBLANK(BJ692),"",VLOOKUP(BH692,OutputOsiris!$A$9:$A$1008,1,FALSE))</f>
        <v/>
      </c>
      <c r="BJ692" s="111"/>
      <c r="BK692" s="78"/>
      <c r="BL692" s="148" t="str">
        <f t="shared" si="385"/>
        <v/>
      </c>
      <c r="BM692" s="47" t="str">
        <f t="shared" si="412"/>
        <v/>
      </c>
      <c r="BN692" s="48" t="str">
        <f>IF(ISBLANK(BO692),"",VLOOKUP(BM692,OutputOsiris!$A$9:$A$1008,1,FALSE))</f>
        <v/>
      </c>
      <c r="BO692" s="111"/>
      <c r="BP692" s="78"/>
      <c r="BQ692" s="148" t="str">
        <f t="shared" si="386"/>
        <v/>
      </c>
      <c r="BR692" s="47" t="str">
        <f t="shared" si="413"/>
        <v/>
      </c>
      <c r="BS692" s="48" t="str">
        <f>IF(ISBLANK(BT692),"",VLOOKUP(BR692,OutputOsiris!$A$9:$A$1008,1,FALSE))</f>
        <v/>
      </c>
      <c r="BT692" s="111"/>
      <c r="BU692" s="78"/>
      <c r="BV692" s="148" t="str">
        <f t="shared" si="387"/>
        <v/>
      </c>
      <c r="BW692" s="47" t="str">
        <f t="shared" si="414"/>
        <v/>
      </c>
      <c r="BX692" s="48" t="str">
        <f>IF(ISBLANK(BY692),"",VLOOKUP(BW692,OutputOsiris!$A$9:$A$1008,1,FALSE))</f>
        <v/>
      </c>
      <c r="BY692" s="111"/>
      <c r="BZ692" s="78"/>
      <c r="CA692" s="148" t="str">
        <f t="shared" si="388"/>
        <v/>
      </c>
    </row>
    <row r="693" spans="1:79" x14ac:dyDescent="0.2">
      <c r="A693" s="47" t="str">
        <f>IF($H$1="Score",IF(OutputOsiris!A693&lt;&gt;"9999999",OutputOsiris!A693,""),"")</f>
        <v/>
      </c>
      <c r="B693" s="76" t="str">
        <f t="shared" si="389"/>
        <v/>
      </c>
      <c r="C693" s="143" t="str">
        <f t="shared" si="390"/>
        <v/>
      </c>
      <c r="D693" s="47" t="str">
        <f>IF($H$1="Cijfer",IF(OutputOsiris!A693&lt;&gt;"9999999",OutputOsiris!A693,""),"")</f>
        <v/>
      </c>
      <c r="E693" s="76" t="str">
        <f t="shared" si="391"/>
        <v/>
      </c>
      <c r="F693" s="143" t="str">
        <f t="shared" si="392"/>
        <v/>
      </c>
      <c r="G693" s="47" t="str">
        <f>IF(ISBLANK(OutputOsiris!B693),"",OutputOsiris!B693)</f>
        <v/>
      </c>
      <c r="H693" s="47">
        <f>IF(AND($AG$7&gt;0,OutputOsiris!$A693&lt;&gt;"9999999"),VLOOKUP(OutputOsiris!A693,$AD$9:$AG$1008,4,FALSE),"")</f>
        <v>0</v>
      </c>
      <c r="I693" s="47">
        <f t="shared" si="393"/>
        <v>0</v>
      </c>
      <c r="J693" s="47">
        <f>IF(AND($AL$7&gt;0,OutputOsiris!$A693&lt;&gt;"9999999"),VLOOKUP(OutputOsiris!A693,$AI$9:$AL$1008,4,FALSE),"")</f>
        <v>0</v>
      </c>
      <c r="K693" s="47">
        <f t="shared" si="394"/>
        <v>0</v>
      </c>
      <c r="L693" s="47" t="str">
        <f>IF(AND($AQ$7&gt;0,OutputOsiris!$A693&lt;&gt;"9999999"),VLOOKUP(OutputOsiris!A693,$AN$9:$AQ$1008,4,FALSE),"")</f>
        <v/>
      </c>
      <c r="M693" s="47" t="str">
        <f t="shared" si="395"/>
        <v/>
      </c>
      <c r="N693" s="47" t="str">
        <f>IF(AND($AV$7&gt;0,OutputOsiris!$A693&lt;&gt;"9999999"),VLOOKUP(OutputOsiris!A693,$AS$9:$AV$1008,4,FALSE),"")</f>
        <v/>
      </c>
      <c r="O693" s="47" t="str">
        <f t="shared" si="396"/>
        <v/>
      </c>
      <c r="P693" s="47" t="str">
        <f>IF(AND($BA$7&gt;0,OutputOsiris!$A693&lt;&gt;"9999999"),VLOOKUP(OutputOsiris!A693,$AX$9:$BA$1008,4,FALSE),"")</f>
        <v/>
      </c>
      <c r="Q693" s="47" t="str">
        <f t="shared" si="397"/>
        <v/>
      </c>
      <c r="R693" s="47" t="str">
        <f>IF(AND($BF$7&gt;0,OutputOsiris!$A693&lt;&gt;"9999999"),VLOOKUP(OutputOsiris!A693,$BC$9:$BF$1008,4,FALSE),"")</f>
        <v/>
      </c>
      <c r="S693" s="47" t="str">
        <f t="shared" si="398"/>
        <v/>
      </c>
      <c r="T693" s="47" t="str">
        <f>IF(AND($BK$7&gt;0,OutputOsiris!$A693&lt;&gt;"9999999"),VLOOKUP(OutputOsiris!A693,$BH$9:$BK$1008,4,FALSE),"")</f>
        <v/>
      </c>
      <c r="U693" s="47" t="str">
        <f t="shared" si="399"/>
        <v/>
      </c>
      <c r="V693" s="47" t="str">
        <f>IF(AND($BP$7&gt;0,OutputOsiris!$A693&lt;&gt;"9999999"),VLOOKUP(OutputOsiris!A693,$BM$9:$BP$1008,4,FALSE),"")</f>
        <v/>
      </c>
      <c r="W693" s="47" t="str">
        <f t="shared" si="400"/>
        <v/>
      </c>
      <c r="X693" s="47" t="str">
        <f>IF(AND($BU$7&gt;0,OutputOsiris!$A693&lt;&gt;"9999999"),VLOOKUP(OutputOsiris!A693,$BR$9:$BU$1008,4,FALSE),"")</f>
        <v/>
      </c>
      <c r="Y693" s="47" t="str">
        <f t="shared" si="401"/>
        <v/>
      </c>
      <c r="Z693" s="47" t="str">
        <f>IF(AND($BZ$7&gt;0,OutputOsiris!$A693&lt;&gt;"9999999"),VLOOKUP(OutputOsiris!A693,$BW$9:$BZ$1008,4,FALSE),"")</f>
        <v/>
      </c>
      <c r="AA693" s="47" t="str">
        <f t="shared" si="402"/>
        <v/>
      </c>
      <c r="AB693" s="47">
        <f t="shared" si="403"/>
        <v>0</v>
      </c>
      <c r="AC693" s="47">
        <f t="shared" si="404"/>
        <v>0</v>
      </c>
      <c r="AD693" s="47" t="str">
        <f t="shared" si="405"/>
        <v/>
      </c>
      <c r="AE693" s="48" t="str">
        <f>IF(ISBLANK(AF693),"",VLOOKUP(AD693,OutputOsiris!$A$9:$A$1008,1,FALSE))</f>
        <v/>
      </c>
      <c r="AF693" s="111"/>
      <c r="AG693" s="78"/>
      <c r="AH693" s="148" t="str">
        <f t="shared" si="379"/>
        <v/>
      </c>
      <c r="AI693" s="47" t="str">
        <f t="shared" si="406"/>
        <v/>
      </c>
      <c r="AJ693" s="48" t="str">
        <f>IF(ISBLANK(AK693),"",VLOOKUP(AI693,OutputOsiris!$A$9:$A$1008,1,FALSE))</f>
        <v/>
      </c>
      <c r="AK693" s="112"/>
      <c r="AL693" s="78"/>
      <c r="AM693" s="148" t="str">
        <f t="shared" si="380"/>
        <v/>
      </c>
      <c r="AN693" s="47" t="str">
        <f t="shared" si="407"/>
        <v/>
      </c>
      <c r="AO693" s="48" t="str">
        <f>IF(ISBLANK(AP693),"",VLOOKUP(AN693,OutputOsiris!$A$9:$A$1008,1,FALSE))</f>
        <v/>
      </c>
      <c r="AP693" s="111"/>
      <c r="AQ693" s="78"/>
      <c r="AR693" s="148" t="str">
        <f t="shared" si="381"/>
        <v/>
      </c>
      <c r="AS693" s="47" t="str">
        <f t="shared" si="408"/>
        <v/>
      </c>
      <c r="AT693" s="48" t="str">
        <f>IF(ISBLANK(AU693),"",VLOOKUP(AS693,OutputOsiris!$A$9:$A$1008,1,FALSE))</f>
        <v/>
      </c>
      <c r="AU693" s="111"/>
      <c r="AV693" s="78"/>
      <c r="AW693" s="148" t="str">
        <f t="shared" si="382"/>
        <v/>
      </c>
      <c r="AX693" s="47" t="str">
        <f t="shared" si="409"/>
        <v/>
      </c>
      <c r="AY693" s="48" t="str">
        <f>IF(ISBLANK(AZ693),"",VLOOKUP(AX693,OutputOsiris!$A$9:$A$1008,1,FALSE))</f>
        <v/>
      </c>
      <c r="AZ693" s="111"/>
      <c r="BA693" s="78"/>
      <c r="BB693" s="148" t="str">
        <f t="shared" si="383"/>
        <v/>
      </c>
      <c r="BC693" s="47" t="str">
        <f t="shared" si="410"/>
        <v/>
      </c>
      <c r="BD693" s="48" t="str">
        <f>IF(ISBLANK(BE693),"",VLOOKUP(BC693,OutputOsiris!$A$9:$A$1008,1,FALSE))</f>
        <v/>
      </c>
      <c r="BE693" s="111"/>
      <c r="BF693" s="78"/>
      <c r="BG693" s="148" t="str">
        <f t="shared" si="384"/>
        <v/>
      </c>
      <c r="BH693" s="47" t="str">
        <f t="shared" si="411"/>
        <v/>
      </c>
      <c r="BI693" s="48" t="str">
        <f>IF(ISBLANK(BJ693),"",VLOOKUP(BH693,OutputOsiris!$A$9:$A$1008,1,FALSE))</f>
        <v/>
      </c>
      <c r="BJ693" s="111"/>
      <c r="BK693" s="78"/>
      <c r="BL693" s="148" t="str">
        <f t="shared" si="385"/>
        <v/>
      </c>
      <c r="BM693" s="47" t="str">
        <f t="shared" si="412"/>
        <v/>
      </c>
      <c r="BN693" s="48" t="str">
        <f>IF(ISBLANK(BO693),"",VLOOKUP(BM693,OutputOsiris!$A$9:$A$1008,1,FALSE))</f>
        <v/>
      </c>
      <c r="BO693" s="111"/>
      <c r="BP693" s="78"/>
      <c r="BQ693" s="148" t="str">
        <f t="shared" si="386"/>
        <v/>
      </c>
      <c r="BR693" s="47" t="str">
        <f t="shared" si="413"/>
        <v/>
      </c>
      <c r="BS693" s="48" t="str">
        <f>IF(ISBLANK(BT693),"",VLOOKUP(BR693,OutputOsiris!$A$9:$A$1008,1,FALSE))</f>
        <v/>
      </c>
      <c r="BT693" s="111"/>
      <c r="BU693" s="78"/>
      <c r="BV693" s="148" t="str">
        <f t="shared" si="387"/>
        <v/>
      </c>
      <c r="BW693" s="47" t="str">
        <f t="shared" si="414"/>
        <v/>
      </c>
      <c r="BX693" s="48" t="str">
        <f>IF(ISBLANK(BY693),"",VLOOKUP(BW693,OutputOsiris!$A$9:$A$1008,1,FALSE))</f>
        <v/>
      </c>
      <c r="BY693" s="111"/>
      <c r="BZ693" s="78"/>
      <c r="CA693" s="148" t="str">
        <f t="shared" si="388"/>
        <v/>
      </c>
    </row>
    <row r="694" spans="1:79" x14ac:dyDescent="0.2">
      <c r="A694" s="47" t="str">
        <f>IF($H$1="Score",IF(OutputOsiris!A694&lt;&gt;"9999999",OutputOsiris!A694,""),"")</f>
        <v/>
      </c>
      <c r="B694" s="76" t="str">
        <f t="shared" si="389"/>
        <v/>
      </c>
      <c r="C694" s="143" t="str">
        <f t="shared" si="390"/>
        <v/>
      </c>
      <c r="D694" s="47" t="str">
        <f>IF($H$1="Cijfer",IF(OutputOsiris!A694&lt;&gt;"9999999",OutputOsiris!A694,""),"")</f>
        <v/>
      </c>
      <c r="E694" s="76" t="str">
        <f t="shared" si="391"/>
        <v/>
      </c>
      <c r="F694" s="143" t="str">
        <f t="shared" si="392"/>
        <v/>
      </c>
      <c r="G694" s="47" t="str">
        <f>IF(ISBLANK(OutputOsiris!B694),"",OutputOsiris!B694)</f>
        <v/>
      </c>
      <c r="H694" s="47">
        <f>IF(AND($AG$7&gt;0,OutputOsiris!$A694&lt;&gt;"9999999"),VLOOKUP(OutputOsiris!A694,$AD$9:$AG$1008,4,FALSE),"")</f>
        <v>0</v>
      </c>
      <c r="I694" s="47">
        <f t="shared" si="393"/>
        <v>0</v>
      </c>
      <c r="J694" s="47">
        <f>IF(AND($AL$7&gt;0,OutputOsiris!$A694&lt;&gt;"9999999"),VLOOKUP(OutputOsiris!A694,$AI$9:$AL$1008,4,FALSE),"")</f>
        <v>0</v>
      </c>
      <c r="K694" s="47">
        <f t="shared" si="394"/>
        <v>0</v>
      </c>
      <c r="L694" s="47" t="str">
        <f>IF(AND($AQ$7&gt;0,OutputOsiris!$A694&lt;&gt;"9999999"),VLOOKUP(OutputOsiris!A694,$AN$9:$AQ$1008,4,FALSE),"")</f>
        <v/>
      </c>
      <c r="M694" s="47" t="str">
        <f t="shared" si="395"/>
        <v/>
      </c>
      <c r="N694" s="47" t="str">
        <f>IF(AND($AV$7&gt;0,OutputOsiris!$A694&lt;&gt;"9999999"),VLOOKUP(OutputOsiris!A694,$AS$9:$AV$1008,4,FALSE),"")</f>
        <v/>
      </c>
      <c r="O694" s="47" t="str">
        <f t="shared" si="396"/>
        <v/>
      </c>
      <c r="P694" s="47" t="str">
        <f>IF(AND($BA$7&gt;0,OutputOsiris!$A694&lt;&gt;"9999999"),VLOOKUP(OutputOsiris!A694,$AX$9:$BA$1008,4,FALSE),"")</f>
        <v/>
      </c>
      <c r="Q694" s="47" t="str">
        <f t="shared" si="397"/>
        <v/>
      </c>
      <c r="R694" s="47" t="str">
        <f>IF(AND($BF$7&gt;0,OutputOsiris!$A694&lt;&gt;"9999999"),VLOOKUP(OutputOsiris!A694,$BC$9:$BF$1008,4,FALSE),"")</f>
        <v/>
      </c>
      <c r="S694" s="47" t="str">
        <f t="shared" si="398"/>
        <v/>
      </c>
      <c r="T694" s="47" t="str">
        <f>IF(AND($BK$7&gt;0,OutputOsiris!$A694&lt;&gt;"9999999"),VLOOKUP(OutputOsiris!A694,$BH$9:$BK$1008,4,FALSE),"")</f>
        <v/>
      </c>
      <c r="U694" s="47" t="str">
        <f t="shared" si="399"/>
        <v/>
      </c>
      <c r="V694" s="47" t="str">
        <f>IF(AND($BP$7&gt;0,OutputOsiris!$A694&lt;&gt;"9999999"),VLOOKUP(OutputOsiris!A694,$BM$9:$BP$1008,4,FALSE),"")</f>
        <v/>
      </c>
      <c r="W694" s="47" t="str">
        <f t="shared" si="400"/>
        <v/>
      </c>
      <c r="X694" s="47" t="str">
        <f>IF(AND($BU$7&gt;0,OutputOsiris!$A694&lt;&gt;"9999999"),VLOOKUP(OutputOsiris!A694,$BR$9:$BU$1008,4,FALSE),"")</f>
        <v/>
      </c>
      <c r="Y694" s="47" t="str">
        <f t="shared" si="401"/>
        <v/>
      </c>
      <c r="Z694" s="47" t="str">
        <f>IF(AND($BZ$7&gt;0,OutputOsiris!$A694&lt;&gt;"9999999"),VLOOKUP(OutputOsiris!A694,$BW$9:$BZ$1008,4,FALSE),"")</f>
        <v/>
      </c>
      <c r="AA694" s="47" t="str">
        <f t="shared" si="402"/>
        <v/>
      </c>
      <c r="AB694" s="47">
        <f t="shared" si="403"/>
        <v>0</v>
      </c>
      <c r="AC694" s="47">
        <f t="shared" si="404"/>
        <v>0</v>
      </c>
      <c r="AD694" s="47" t="str">
        <f t="shared" si="405"/>
        <v/>
      </c>
      <c r="AE694" s="48" t="str">
        <f>IF(ISBLANK(AF694),"",VLOOKUP(AD694,OutputOsiris!$A$9:$A$1008,1,FALSE))</f>
        <v/>
      </c>
      <c r="AF694" s="111"/>
      <c r="AG694" s="78"/>
      <c r="AH694" s="148" t="str">
        <f t="shared" si="379"/>
        <v/>
      </c>
      <c r="AI694" s="47" t="str">
        <f t="shared" si="406"/>
        <v/>
      </c>
      <c r="AJ694" s="48" t="str">
        <f>IF(ISBLANK(AK694),"",VLOOKUP(AI694,OutputOsiris!$A$9:$A$1008,1,FALSE))</f>
        <v/>
      </c>
      <c r="AK694" s="112"/>
      <c r="AL694" s="78"/>
      <c r="AM694" s="148" t="str">
        <f t="shared" si="380"/>
        <v/>
      </c>
      <c r="AN694" s="47" t="str">
        <f t="shared" si="407"/>
        <v/>
      </c>
      <c r="AO694" s="48" t="str">
        <f>IF(ISBLANK(AP694),"",VLOOKUP(AN694,OutputOsiris!$A$9:$A$1008,1,FALSE))</f>
        <v/>
      </c>
      <c r="AP694" s="111"/>
      <c r="AQ694" s="78"/>
      <c r="AR694" s="148" t="str">
        <f t="shared" si="381"/>
        <v/>
      </c>
      <c r="AS694" s="47" t="str">
        <f t="shared" si="408"/>
        <v/>
      </c>
      <c r="AT694" s="48" t="str">
        <f>IF(ISBLANK(AU694),"",VLOOKUP(AS694,OutputOsiris!$A$9:$A$1008,1,FALSE))</f>
        <v/>
      </c>
      <c r="AU694" s="111"/>
      <c r="AV694" s="78"/>
      <c r="AW694" s="148" t="str">
        <f t="shared" si="382"/>
        <v/>
      </c>
      <c r="AX694" s="47" t="str">
        <f t="shared" si="409"/>
        <v/>
      </c>
      <c r="AY694" s="48" t="str">
        <f>IF(ISBLANK(AZ694),"",VLOOKUP(AX694,OutputOsiris!$A$9:$A$1008,1,FALSE))</f>
        <v/>
      </c>
      <c r="AZ694" s="111"/>
      <c r="BA694" s="78"/>
      <c r="BB694" s="148" t="str">
        <f t="shared" si="383"/>
        <v/>
      </c>
      <c r="BC694" s="47" t="str">
        <f t="shared" si="410"/>
        <v/>
      </c>
      <c r="BD694" s="48" t="str">
        <f>IF(ISBLANK(BE694),"",VLOOKUP(BC694,OutputOsiris!$A$9:$A$1008,1,FALSE))</f>
        <v/>
      </c>
      <c r="BE694" s="111"/>
      <c r="BF694" s="78"/>
      <c r="BG694" s="148" t="str">
        <f t="shared" si="384"/>
        <v/>
      </c>
      <c r="BH694" s="47" t="str">
        <f t="shared" si="411"/>
        <v/>
      </c>
      <c r="BI694" s="48" t="str">
        <f>IF(ISBLANK(BJ694),"",VLOOKUP(BH694,OutputOsiris!$A$9:$A$1008,1,FALSE))</f>
        <v/>
      </c>
      <c r="BJ694" s="111"/>
      <c r="BK694" s="78"/>
      <c r="BL694" s="148" t="str">
        <f t="shared" si="385"/>
        <v/>
      </c>
      <c r="BM694" s="47" t="str">
        <f t="shared" si="412"/>
        <v/>
      </c>
      <c r="BN694" s="48" t="str">
        <f>IF(ISBLANK(BO694),"",VLOOKUP(BM694,OutputOsiris!$A$9:$A$1008,1,FALSE))</f>
        <v/>
      </c>
      <c r="BO694" s="111"/>
      <c r="BP694" s="78"/>
      <c r="BQ694" s="148" t="str">
        <f t="shared" si="386"/>
        <v/>
      </c>
      <c r="BR694" s="47" t="str">
        <f t="shared" si="413"/>
        <v/>
      </c>
      <c r="BS694" s="48" t="str">
        <f>IF(ISBLANK(BT694),"",VLOOKUP(BR694,OutputOsiris!$A$9:$A$1008,1,FALSE))</f>
        <v/>
      </c>
      <c r="BT694" s="111"/>
      <c r="BU694" s="78"/>
      <c r="BV694" s="148" t="str">
        <f t="shared" si="387"/>
        <v/>
      </c>
      <c r="BW694" s="47" t="str">
        <f t="shared" si="414"/>
        <v/>
      </c>
      <c r="BX694" s="48" t="str">
        <f>IF(ISBLANK(BY694),"",VLOOKUP(BW694,OutputOsiris!$A$9:$A$1008,1,FALSE))</f>
        <v/>
      </c>
      <c r="BY694" s="111"/>
      <c r="BZ694" s="78"/>
      <c r="CA694" s="148" t="str">
        <f t="shared" si="388"/>
        <v/>
      </c>
    </row>
    <row r="695" spans="1:79" x14ac:dyDescent="0.2">
      <c r="A695" s="47" t="str">
        <f>IF($H$1="Score",IF(OutputOsiris!A695&lt;&gt;"9999999",OutputOsiris!A695,""),"")</f>
        <v/>
      </c>
      <c r="B695" s="76" t="str">
        <f t="shared" si="389"/>
        <v/>
      </c>
      <c r="C695" s="143" t="str">
        <f t="shared" si="390"/>
        <v/>
      </c>
      <c r="D695" s="47" t="str">
        <f>IF($H$1="Cijfer",IF(OutputOsiris!A695&lt;&gt;"9999999",OutputOsiris!A695,""),"")</f>
        <v/>
      </c>
      <c r="E695" s="76" t="str">
        <f t="shared" si="391"/>
        <v/>
      </c>
      <c r="F695" s="143" t="str">
        <f t="shared" si="392"/>
        <v/>
      </c>
      <c r="G695" s="47" t="str">
        <f>IF(ISBLANK(OutputOsiris!B695),"",OutputOsiris!B695)</f>
        <v/>
      </c>
      <c r="H695" s="47">
        <f>IF(AND($AG$7&gt;0,OutputOsiris!$A695&lt;&gt;"9999999"),VLOOKUP(OutputOsiris!A695,$AD$9:$AG$1008,4,FALSE),"")</f>
        <v>0</v>
      </c>
      <c r="I695" s="47">
        <f t="shared" si="393"/>
        <v>0</v>
      </c>
      <c r="J695" s="47">
        <f>IF(AND($AL$7&gt;0,OutputOsiris!$A695&lt;&gt;"9999999"),VLOOKUP(OutputOsiris!A695,$AI$9:$AL$1008,4,FALSE),"")</f>
        <v>0</v>
      </c>
      <c r="K695" s="47">
        <f t="shared" si="394"/>
        <v>0</v>
      </c>
      <c r="L695" s="47" t="str">
        <f>IF(AND($AQ$7&gt;0,OutputOsiris!$A695&lt;&gt;"9999999"),VLOOKUP(OutputOsiris!A695,$AN$9:$AQ$1008,4,FALSE),"")</f>
        <v/>
      </c>
      <c r="M695" s="47" t="str">
        <f t="shared" si="395"/>
        <v/>
      </c>
      <c r="N695" s="47" t="str">
        <f>IF(AND($AV$7&gt;0,OutputOsiris!$A695&lt;&gt;"9999999"),VLOOKUP(OutputOsiris!A695,$AS$9:$AV$1008,4,FALSE),"")</f>
        <v/>
      </c>
      <c r="O695" s="47" t="str">
        <f t="shared" si="396"/>
        <v/>
      </c>
      <c r="P695" s="47" t="str">
        <f>IF(AND($BA$7&gt;0,OutputOsiris!$A695&lt;&gt;"9999999"),VLOOKUP(OutputOsiris!A695,$AX$9:$BA$1008,4,FALSE),"")</f>
        <v/>
      </c>
      <c r="Q695" s="47" t="str">
        <f t="shared" si="397"/>
        <v/>
      </c>
      <c r="R695" s="47" t="str">
        <f>IF(AND($BF$7&gt;0,OutputOsiris!$A695&lt;&gt;"9999999"),VLOOKUP(OutputOsiris!A695,$BC$9:$BF$1008,4,FALSE),"")</f>
        <v/>
      </c>
      <c r="S695" s="47" t="str">
        <f t="shared" si="398"/>
        <v/>
      </c>
      <c r="T695" s="47" t="str">
        <f>IF(AND($BK$7&gt;0,OutputOsiris!$A695&lt;&gt;"9999999"),VLOOKUP(OutputOsiris!A695,$BH$9:$BK$1008,4,FALSE),"")</f>
        <v/>
      </c>
      <c r="U695" s="47" t="str">
        <f t="shared" si="399"/>
        <v/>
      </c>
      <c r="V695" s="47" t="str">
        <f>IF(AND($BP$7&gt;0,OutputOsiris!$A695&lt;&gt;"9999999"),VLOOKUP(OutputOsiris!A695,$BM$9:$BP$1008,4,FALSE),"")</f>
        <v/>
      </c>
      <c r="W695" s="47" t="str">
        <f t="shared" si="400"/>
        <v/>
      </c>
      <c r="X695" s="47" t="str">
        <f>IF(AND($BU$7&gt;0,OutputOsiris!$A695&lt;&gt;"9999999"),VLOOKUP(OutputOsiris!A695,$BR$9:$BU$1008,4,FALSE),"")</f>
        <v/>
      </c>
      <c r="Y695" s="47" t="str">
        <f t="shared" si="401"/>
        <v/>
      </c>
      <c r="Z695" s="47" t="str">
        <f>IF(AND($BZ$7&gt;0,OutputOsiris!$A695&lt;&gt;"9999999"),VLOOKUP(OutputOsiris!A695,$BW$9:$BZ$1008,4,FALSE),"")</f>
        <v/>
      </c>
      <c r="AA695" s="47" t="str">
        <f t="shared" si="402"/>
        <v/>
      </c>
      <c r="AB695" s="47">
        <f t="shared" si="403"/>
        <v>0</v>
      </c>
      <c r="AC695" s="47">
        <f t="shared" si="404"/>
        <v>0</v>
      </c>
      <c r="AD695" s="47" t="str">
        <f t="shared" si="405"/>
        <v/>
      </c>
      <c r="AE695" s="48" t="str">
        <f>IF(ISBLANK(AF695),"",VLOOKUP(AD695,OutputOsiris!$A$9:$A$1008,1,FALSE))</f>
        <v/>
      </c>
      <c r="AF695" s="111"/>
      <c r="AG695" s="78"/>
      <c r="AH695" s="148" t="str">
        <f t="shared" si="379"/>
        <v/>
      </c>
      <c r="AI695" s="47" t="str">
        <f t="shared" si="406"/>
        <v/>
      </c>
      <c r="AJ695" s="48" t="str">
        <f>IF(ISBLANK(AK695),"",VLOOKUP(AI695,OutputOsiris!$A$9:$A$1008,1,FALSE))</f>
        <v/>
      </c>
      <c r="AK695" s="112"/>
      <c r="AL695" s="78"/>
      <c r="AM695" s="148" t="str">
        <f t="shared" si="380"/>
        <v/>
      </c>
      <c r="AN695" s="47" t="str">
        <f t="shared" si="407"/>
        <v/>
      </c>
      <c r="AO695" s="48" t="str">
        <f>IF(ISBLANK(AP695),"",VLOOKUP(AN695,OutputOsiris!$A$9:$A$1008,1,FALSE))</f>
        <v/>
      </c>
      <c r="AP695" s="111"/>
      <c r="AQ695" s="78"/>
      <c r="AR695" s="148" t="str">
        <f t="shared" si="381"/>
        <v/>
      </c>
      <c r="AS695" s="47" t="str">
        <f t="shared" si="408"/>
        <v/>
      </c>
      <c r="AT695" s="48" t="str">
        <f>IF(ISBLANK(AU695),"",VLOOKUP(AS695,OutputOsiris!$A$9:$A$1008,1,FALSE))</f>
        <v/>
      </c>
      <c r="AU695" s="111"/>
      <c r="AV695" s="78"/>
      <c r="AW695" s="148" t="str">
        <f t="shared" si="382"/>
        <v/>
      </c>
      <c r="AX695" s="47" t="str">
        <f t="shared" si="409"/>
        <v/>
      </c>
      <c r="AY695" s="48" t="str">
        <f>IF(ISBLANK(AZ695),"",VLOOKUP(AX695,OutputOsiris!$A$9:$A$1008,1,FALSE))</f>
        <v/>
      </c>
      <c r="AZ695" s="111"/>
      <c r="BA695" s="78"/>
      <c r="BB695" s="148" t="str">
        <f t="shared" si="383"/>
        <v/>
      </c>
      <c r="BC695" s="47" t="str">
        <f t="shared" si="410"/>
        <v/>
      </c>
      <c r="BD695" s="48" t="str">
        <f>IF(ISBLANK(BE695),"",VLOOKUP(BC695,OutputOsiris!$A$9:$A$1008,1,FALSE))</f>
        <v/>
      </c>
      <c r="BE695" s="111"/>
      <c r="BF695" s="78"/>
      <c r="BG695" s="148" t="str">
        <f t="shared" si="384"/>
        <v/>
      </c>
      <c r="BH695" s="47" t="str">
        <f t="shared" si="411"/>
        <v/>
      </c>
      <c r="BI695" s="48" t="str">
        <f>IF(ISBLANK(BJ695),"",VLOOKUP(BH695,OutputOsiris!$A$9:$A$1008,1,FALSE))</f>
        <v/>
      </c>
      <c r="BJ695" s="111"/>
      <c r="BK695" s="78"/>
      <c r="BL695" s="148" t="str">
        <f t="shared" si="385"/>
        <v/>
      </c>
      <c r="BM695" s="47" t="str">
        <f t="shared" si="412"/>
        <v/>
      </c>
      <c r="BN695" s="48" t="str">
        <f>IF(ISBLANK(BO695),"",VLOOKUP(BM695,OutputOsiris!$A$9:$A$1008,1,FALSE))</f>
        <v/>
      </c>
      <c r="BO695" s="111"/>
      <c r="BP695" s="78"/>
      <c r="BQ695" s="148" t="str">
        <f t="shared" si="386"/>
        <v/>
      </c>
      <c r="BR695" s="47" t="str">
        <f t="shared" si="413"/>
        <v/>
      </c>
      <c r="BS695" s="48" t="str">
        <f>IF(ISBLANK(BT695),"",VLOOKUP(BR695,OutputOsiris!$A$9:$A$1008,1,FALSE))</f>
        <v/>
      </c>
      <c r="BT695" s="111"/>
      <c r="BU695" s="78"/>
      <c r="BV695" s="148" t="str">
        <f t="shared" si="387"/>
        <v/>
      </c>
      <c r="BW695" s="47" t="str">
        <f t="shared" si="414"/>
        <v/>
      </c>
      <c r="BX695" s="48" t="str">
        <f>IF(ISBLANK(BY695),"",VLOOKUP(BW695,OutputOsiris!$A$9:$A$1008,1,FALSE))</f>
        <v/>
      </c>
      <c r="BY695" s="111"/>
      <c r="BZ695" s="78"/>
      <c r="CA695" s="148" t="str">
        <f t="shared" si="388"/>
        <v/>
      </c>
    </row>
    <row r="696" spans="1:79" x14ac:dyDescent="0.2">
      <c r="A696" s="47" t="str">
        <f>IF($H$1="Score",IF(OutputOsiris!A696&lt;&gt;"9999999",OutputOsiris!A696,""),"")</f>
        <v/>
      </c>
      <c r="B696" s="76" t="str">
        <f t="shared" si="389"/>
        <v/>
      </c>
      <c r="C696" s="143" t="str">
        <f t="shared" si="390"/>
        <v/>
      </c>
      <c r="D696" s="47" t="str">
        <f>IF($H$1="Cijfer",IF(OutputOsiris!A696&lt;&gt;"9999999",OutputOsiris!A696,""),"")</f>
        <v/>
      </c>
      <c r="E696" s="76" t="str">
        <f t="shared" si="391"/>
        <v/>
      </c>
      <c r="F696" s="143" t="str">
        <f t="shared" si="392"/>
        <v/>
      </c>
      <c r="G696" s="47" t="str">
        <f>IF(ISBLANK(OutputOsiris!B696),"",OutputOsiris!B696)</f>
        <v/>
      </c>
      <c r="H696" s="47">
        <f>IF(AND($AG$7&gt;0,OutputOsiris!$A696&lt;&gt;"9999999"),VLOOKUP(OutputOsiris!A696,$AD$9:$AG$1008,4,FALSE),"")</f>
        <v>0</v>
      </c>
      <c r="I696" s="47">
        <f t="shared" si="393"/>
        <v>0</v>
      </c>
      <c r="J696" s="47">
        <f>IF(AND($AL$7&gt;0,OutputOsiris!$A696&lt;&gt;"9999999"),VLOOKUP(OutputOsiris!A696,$AI$9:$AL$1008,4,FALSE),"")</f>
        <v>0</v>
      </c>
      <c r="K696" s="47">
        <f t="shared" si="394"/>
        <v>0</v>
      </c>
      <c r="L696" s="47" t="str">
        <f>IF(AND($AQ$7&gt;0,OutputOsiris!$A696&lt;&gt;"9999999"),VLOOKUP(OutputOsiris!A696,$AN$9:$AQ$1008,4,FALSE),"")</f>
        <v/>
      </c>
      <c r="M696" s="47" t="str">
        <f t="shared" si="395"/>
        <v/>
      </c>
      <c r="N696" s="47" t="str">
        <f>IF(AND($AV$7&gt;0,OutputOsiris!$A696&lt;&gt;"9999999"),VLOOKUP(OutputOsiris!A696,$AS$9:$AV$1008,4,FALSE),"")</f>
        <v/>
      </c>
      <c r="O696" s="47" t="str">
        <f t="shared" si="396"/>
        <v/>
      </c>
      <c r="P696" s="47" t="str">
        <f>IF(AND($BA$7&gt;0,OutputOsiris!$A696&lt;&gt;"9999999"),VLOOKUP(OutputOsiris!A696,$AX$9:$BA$1008,4,FALSE),"")</f>
        <v/>
      </c>
      <c r="Q696" s="47" t="str">
        <f t="shared" si="397"/>
        <v/>
      </c>
      <c r="R696" s="47" t="str">
        <f>IF(AND($BF$7&gt;0,OutputOsiris!$A696&lt;&gt;"9999999"),VLOOKUP(OutputOsiris!A696,$BC$9:$BF$1008,4,FALSE),"")</f>
        <v/>
      </c>
      <c r="S696" s="47" t="str">
        <f t="shared" si="398"/>
        <v/>
      </c>
      <c r="T696" s="47" t="str">
        <f>IF(AND($BK$7&gt;0,OutputOsiris!$A696&lt;&gt;"9999999"),VLOOKUP(OutputOsiris!A696,$BH$9:$BK$1008,4,FALSE),"")</f>
        <v/>
      </c>
      <c r="U696" s="47" t="str">
        <f t="shared" si="399"/>
        <v/>
      </c>
      <c r="V696" s="47" t="str">
        <f>IF(AND($BP$7&gt;0,OutputOsiris!$A696&lt;&gt;"9999999"),VLOOKUP(OutputOsiris!A696,$BM$9:$BP$1008,4,FALSE),"")</f>
        <v/>
      </c>
      <c r="W696" s="47" t="str">
        <f t="shared" si="400"/>
        <v/>
      </c>
      <c r="X696" s="47" t="str">
        <f>IF(AND($BU$7&gt;0,OutputOsiris!$A696&lt;&gt;"9999999"),VLOOKUP(OutputOsiris!A696,$BR$9:$BU$1008,4,FALSE),"")</f>
        <v/>
      </c>
      <c r="Y696" s="47" t="str">
        <f t="shared" si="401"/>
        <v/>
      </c>
      <c r="Z696" s="47" t="str">
        <f>IF(AND($BZ$7&gt;0,OutputOsiris!$A696&lt;&gt;"9999999"),VLOOKUP(OutputOsiris!A696,$BW$9:$BZ$1008,4,FALSE),"")</f>
        <v/>
      </c>
      <c r="AA696" s="47" t="str">
        <f t="shared" si="402"/>
        <v/>
      </c>
      <c r="AB696" s="47">
        <f t="shared" si="403"/>
        <v>0</v>
      </c>
      <c r="AC696" s="47">
        <f t="shared" si="404"/>
        <v>0</v>
      </c>
      <c r="AD696" s="47" t="str">
        <f t="shared" si="405"/>
        <v/>
      </c>
      <c r="AE696" s="48" t="str">
        <f>IF(ISBLANK(AF696),"",VLOOKUP(AD696,OutputOsiris!$A$9:$A$1008,1,FALSE))</f>
        <v/>
      </c>
      <c r="AF696" s="111"/>
      <c r="AG696" s="78"/>
      <c r="AH696" s="148" t="str">
        <f t="shared" si="379"/>
        <v/>
      </c>
      <c r="AI696" s="47" t="str">
        <f t="shared" si="406"/>
        <v/>
      </c>
      <c r="AJ696" s="48" t="str">
        <f>IF(ISBLANK(AK696),"",VLOOKUP(AI696,OutputOsiris!$A$9:$A$1008,1,FALSE))</f>
        <v/>
      </c>
      <c r="AK696" s="112"/>
      <c r="AL696" s="78"/>
      <c r="AM696" s="148" t="str">
        <f t="shared" si="380"/>
        <v/>
      </c>
      <c r="AN696" s="47" t="str">
        <f t="shared" si="407"/>
        <v/>
      </c>
      <c r="AO696" s="48" t="str">
        <f>IF(ISBLANK(AP696),"",VLOOKUP(AN696,OutputOsiris!$A$9:$A$1008,1,FALSE))</f>
        <v/>
      </c>
      <c r="AP696" s="111"/>
      <c r="AQ696" s="78"/>
      <c r="AR696" s="148" t="str">
        <f t="shared" si="381"/>
        <v/>
      </c>
      <c r="AS696" s="47" t="str">
        <f t="shared" si="408"/>
        <v/>
      </c>
      <c r="AT696" s="48" t="str">
        <f>IF(ISBLANK(AU696),"",VLOOKUP(AS696,OutputOsiris!$A$9:$A$1008,1,FALSE))</f>
        <v/>
      </c>
      <c r="AU696" s="111"/>
      <c r="AV696" s="78"/>
      <c r="AW696" s="148" t="str">
        <f t="shared" si="382"/>
        <v/>
      </c>
      <c r="AX696" s="47" t="str">
        <f t="shared" si="409"/>
        <v/>
      </c>
      <c r="AY696" s="48" t="str">
        <f>IF(ISBLANK(AZ696),"",VLOOKUP(AX696,OutputOsiris!$A$9:$A$1008,1,FALSE))</f>
        <v/>
      </c>
      <c r="AZ696" s="111"/>
      <c r="BA696" s="78"/>
      <c r="BB696" s="148" t="str">
        <f t="shared" si="383"/>
        <v/>
      </c>
      <c r="BC696" s="47" t="str">
        <f t="shared" si="410"/>
        <v/>
      </c>
      <c r="BD696" s="48" t="str">
        <f>IF(ISBLANK(BE696),"",VLOOKUP(BC696,OutputOsiris!$A$9:$A$1008,1,FALSE))</f>
        <v/>
      </c>
      <c r="BE696" s="111"/>
      <c r="BF696" s="78"/>
      <c r="BG696" s="148" t="str">
        <f t="shared" si="384"/>
        <v/>
      </c>
      <c r="BH696" s="47" t="str">
        <f t="shared" si="411"/>
        <v/>
      </c>
      <c r="BI696" s="48" t="str">
        <f>IF(ISBLANK(BJ696),"",VLOOKUP(BH696,OutputOsiris!$A$9:$A$1008,1,FALSE))</f>
        <v/>
      </c>
      <c r="BJ696" s="111"/>
      <c r="BK696" s="78"/>
      <c r="BL696" s="148" t="str">
        <f t="shared" si="385"/>
        <v/>
      </c>
      <c r="BM696" s="47" t="str">
        <f t="shared" si="412"/>
        <v/>
      </c>
      <c r="BN696" s="48" t="str">
        <f>IF(ISBLANK(BO696),"",VLOOKUP(BM696,OutputOsiris!$A$9:$A$1008,1,FALSE))</f>
        <v/>
      </c>
      <c r="BO696" s="111"/>
      <c r="BP696" s="78"/>
      <c r="BQ696" s="148" t="str">
        <f t="shared" si="386"/>
        <v/>
      </c>
      <c r="BR696" s="47" t="str">
        <f t="shared" si="413"/>
        <v/>
      </c>
      <c r="BS696" s="48" t="str">
        <f>IF(ISBLANK(BT696),"",VLOOKUP(BR696,OutputOsiris!$A$9:$A$1008,1,FALSE))</f>
        <v/>
      </c>
      <c r="BT696" s="111"/>
      <c r="BU696" s="78"/>
      <c r="BV696" s="148" t="str">
        <f t="shared" si="387"/>
        <v/>
      </c>
      <c r="BW696" s="47" t="str">
        <f t="shared" si="414"/>
        <v/>
      </c>
      <c r="BX696" s="48" t="str">
        <f>IF(ISBLANK(BY696),"",VLOOKUP(BW696,OutputOsiris!$A$9:$A$1008,1,FALSE))</f>
        <v/>
      </c>
      <c r="BY696" s="111"/>
      <c r="BZ696" s="78"/>
      <c r="CA696" s="148" t="str">
        <f t="shared" si="388"/>
        <v/>
      </c>
    </row>
    <row r="697" spans="1:79" x14ac:dyDescent="0.2">
      <c r="A697" s="47" t="str">
        <f>IF($H$1="Score",IF(OutputOsiris!A697&lt;&gt;"9999999",OutputOsiris!A697,""),"")</f>
        <v/>
      </c>
      <c r="B697" s="76" t="str">
        <f t="shared" si="389"/>
        <v/>
      </c>
      <c r="C697" s="143" t="str">
        <f t="shared" si="390"/>
        <v/>
      </c>
      <c r="D697" s="47" t="str">
        <f>IF($H$1="Cijfer",IF(OutputOsiris!A697&lt;&gt;"9999999",OutputOsiris!A697,""),"")</f>
        <v/>
      </c>
      <c r="E697" s="76" t="str">
        <f t="shared" si="391"/>
        <v/>
      </c>
      <c r="F697" s="143" t="str">
        <f t="shared" si="392"/>
        <v/>
      </c>
      <c r="G697" s="47" t="str">
        <f>IF(ISBLANK(OutputOsiris!B697),"",OutputOsiris!B697)</f>
        <v/>
      </c>
      <c r="H697" s="47">
        <f>IF(AND($AG$7&gt;0,OutputOsiris!$A697&lt;&gt;"9999999"),VLOOKUP(OutputOsiris!A697,$AD$9:$AG$1008,4,FALSE),"")</f>
        <v>0</v>
      </c>
      <c r="I697" s="47">
        <f t="shared" si="393"/>
        <v>0</v>
      </c>
      <c r="J697" s="47">
        <f>IF(AND($AL$7&gt;0,OutputOsiris!$A697&lt;&gt;"9999999"),VLOOKUP(OutputOsiris!A697,$AI$9:$AL$1008,4,FALSE),"")</f>
        <v>0</v>
      </c>
      <c r="K697" s="47">
        <f t="shared" si="394"/>
        <v>0</v>
      </c>
      <c r="L697" s="47" t="str">
        <f>IF(AND($AQ$7&gt;0,OutputOsiris!$A697&lt;&gt;"9999999"),VLOOKUP(OutputOsiris!A697,$AN$9:$AQ$1008,4,FALSE),"")</f>
        <v/>
      </c>
      <c r="M697" s="47" t="str">
        <f t="shared" si="395"/>
        <v/>
      </c>
      <c r="N697" s="47" t="str">
        <f>IF(AND($AV$7&gt;0,OutputOsiris!$A697&lt;&gt;"9999999"),VLOOKUP(OutputOsiris!A697,$AS$9:$AV$1008,4,FALSE),"")</f>
        <v/>
      </c>
      <c r="O697" s="47" t="str">
        <f t="shared" si="396"/>
        <v/>
      </c>
      <c r="P697" s="47" t="str">
        <f>IF(AND($BA$7&gt;0,OutputOsiris!$A697&lt;&gt;"9999999"),VLOOKUP(OutputOsiris!A697,$AX$9:$BA$1008,4,FALSE),"")</f>
        <v/>
      </c>
      <c r="Q697" s="47" t="str">
        <f t="shared" si="397"/>
        <v/>
      </c>
      <c r="R697" s="47" t="str">
        <f>IF(AND($BF$7&gt;0,OutputOsiris!$A697&lt;&gt;"9999999"),VLOOKUP(OutputOsiris!A697,$BC$9:$BF$1008,4,FALSE),"")</f>
        <v/>
      </c>
      <c r="S697" s="47" t="str">
        <f t="shared" si="398"/>
        <v/>
      </c>
      <c r="T697" s="47" t="str">
        <f>IF(AND($BK$7&gt;0,OutputOsiris!$A697&lt;&gt;"9999999"),VLOOKUP(OutputOsiris!A697,$BH$9:$BK$1008,4,FALSE),"")</f>
        <v/>
      </c>
      <c r="U697" s="47" t="str">
        <f t="shared" si="399"/>
        <v/>
      </c>
      <c r="V697" s="47" t="str">
        <f>IF(AND($BP$7&gt;0,OutputOsiris!$A697&lt;&gt;"9999999"),VLOOKUP(OutputOsiris!A697,$BM$9:$BP$1008,4,FALSE),"")</f>
        <v/>
      </c>
      <c r="W697" s="47" t="str">
        <f t="shared" si="400"/>
        <v/>
      </c>
      <c r="X697" s="47" t="str">
        <f>IF(AND($BU$7&gt;0,OutputOsiris!$A697&lt;&gt;"9999999"),VLOOKUP(OutputOsiris!A697,$BR$9:$BU$1008,4,FALSE),"")</f>
        <v/>
      </c>
      <c r="Y697" s="47" t="str">
        <f t="shared" si="401"/>
        <v/>
      </c>
      <c r="Z697" s="47" t="str">
        <f>IF(AND($BZ$7&gt;0,OutputOsiris!$A697&lt;&gt;"9999999"),VLOOKUP(OutputOsiris!A697,$BW$9:$BZ$1008,4,FALSE),"")</f>
        <v/>
      </c>
      <c r="AA697" s="47" t="str">
        <f t="shared" si="402"/>
        <v/>
      </c>
      <c r="AB697" s="47">
        <f t="shared" si="403"/>
        <v>0</v>
      </c>
      <c r="AC697" s="47">
        <f t="shared" si="404"/>
        <v>0</v>
      </c>
      <c r="AD697" s="47" t="str">
        <f t="shared" si="405"/>
        <v/>
      </c>
      <c r="AE697" s="48" t="str">
        <f>IF(ISBLANK(AF697),"",VLOOKUP(AD697,OutputOsiris!$A$9:$A$1008,1,FALSE))</f>
        <v/>
      </c>
      <c r="AF697" s="111"/>
      <c r="AG697" s="78"/>
      <c r="AH697" s="148" t="str">
        <f t="shared" si="379"/>
        <v/>
      </c>
      <c r="AI697" s="47" t="str">
        <f t="shared" si="406"/>
        <v/>
      </c>
      <c r="AJ697" s="48" t="str">
        <f>IF(ISBLANK(AK697),"",VLOOKUP(AI697,OutputOsiris!$A$9:$A$1008,1,FALSE))</f>
        <v/>
      </c>
      <c r="AK697" s="112"/>
      <c r="AL697" s="78"/>
      <c r="AM697" s="148" t="str">
        <f t="shared" si="380"/>
        <v/>
      </c>
      <c r="AN697" s="47" t="str">
        <f t="shared" si="407"/>
        <v/>
      </c>
      <c r="AO697" s="48" t="str">
        <f>IF(ISBLANK(AP697),"",VLOOKUP(AN697,OutputOsiris!$A$9:$A$1008,1,FALSE))</f>
        <v/>
      </c>
      <c r="AP697" s="111"/>
      <c r="AQ697" s="78"/>
      <c r="AR697" s="148" t="str">
        <f t="shared" si="381"/>
        <v/>
      </c>
      <c r="AS697" s="47" t="str">
        <f t="shared" si="408"/>
        <v/>
      </c>
      <c r="AT697" s="48" t="str">
        <f>IF(ISBLANK(AU697),"",VLOOKUP(AS697,OutputOsiris!$A$9:$A$1008,1,FALSE))</f>
        <v/>
      </c>
      <c r="AU697" s="111"/>
      <c r="AV697" s="78"/>
      <c r="AW697" s="148" t="str">
        <f t="shared" si="382"/>
        <v/>
      </c>
      <c r="AX697" s="47" t="str">
        <f t="shared" si="409"/>
        <v/>
      </c>
      <c r="AY697" s="48" t="str">
        <f>IF(ISBLANK(AZ697),"",VLOOKUP(AX697,OutputOsiris!$A$9:$A$1008,1,FALSE))</f>
        <v/>
      </c>
      <c r="AZ697" s="111"/>
      <c r="BA697" s="78"/>
      <c r="BB697" s="148" t="str">
        <f t="shared" si="383"/>
        <v/>
      </c>
      <c r="BC697" s="47" t="str">
        <f t="shared" si="410"/>
        <v/>
      </c>
      <c r="BD697" s="48" t="str">
        <f>IF(ISBLANK(BE697),"",VLOOKUP(BC697,OutputOsiris!$A$9:$A$1008,1,FALSE))</f>
        <v/>
      </c>
      <c r="BE697" s="111"/>
      <c r="BF697" s="78"/>
      <c r="BG697" s="148" t="str">
        <f t="shared" si="384"/>
        <v/>
      </c>
      <c r="BH697" s="47" t="str">
        <f t="shared" si="411"/>
        <v/>
      </c>
      <c r="BI697" s="48" t="str">
        <f>IF(ISBLANK(BJ697),"",VLOOKUP(BH697,OutputOsiris!$A$9:$A$1008,1,FALSE))</f>
        <v/>
      </c>
      <c r="BJ697" s="111"/>
      <c r="BK697" s="78"/>
      <c r="BL697" s="148" t="str">
        <f t="shared" si="385"/>
        <v/>
      </c>
      <c r="BM697" s="47" t="str">
        <f t="shared" si="412"/>
        <v/>
      </c>
      <c r="BN697" s="48" t="str">
        <f>IF(ISBLANK(BO697),"",VLOOKUP(BM697,OutputOsiris!$A$9:$A$1008,1,FALSE))</f>
        <v/>
      </c>
      <c r="BO697" s="111"/>
      <c r="BP697" s="78"/>
      <c r="BQ697" s="148" t="str">
        <f t="shared" si="386"/>
        <v/>
      </c>
      <c r="BR697" s="47" t="str">
        <f t="shared" si="413"/>
        <v/>
      </c>
      <c r="BS697" s="48" t="str">
        <f>IF(ISBLANK(BT697),"",VLOOKUP(BR697,OutputOsiris!$A$9:$A$1008,1,FALSE))</f>
        <v/>
      </c>
      <c r="BT697" s="111"/>
      <c r="BU697" s="78"/>
      <c r="BV697" s="148" t="str">
        <f t="shared" si="387"/>
        <v/>
      </c>
      <c r="BW697" s="47" t="str">
        <f t="shared" si="414"/>
        <v/>
      </c>
      <c r="BX697" s="48" t="str">
        <f>IF(ISBLANK(BY697),"",VLOOKUP(BW697,OutputOsiris!$A$9:$A$1008,1,FALSE))</f>
        <v/>
      </c>
      <c r="BY697" s="111"/>
      <c r="BZ697" s="78"/>
      <c r="CA697" s="148" t="str">
        <f t="shared" si="388"/>
        <v/>
      </c>
    </row>
    <row r="698" spans="1:79" x14ac:dyDescent="0.2">
      <c r="A698" s="47" t="str">
        <f>IF($H$1="Score",IF(OutputOsiris!A698&lt;&gt;"9999999",OutputOsiris!A698,""),"")</f>
        <v/>
      </c>
      <c r="B698" s="76" t="str">
        <f t="shared" si="389"/>
        <v/>
      </c>
      <c r="C698" s="143" t="str">
        <f t="shared" si="390"/>
        <v/>
      </c>
      <c r="D698" s="47" t="str">
        <f>IF($H$1="Cijfer",IF(OutputOsiris!A698&lt;&gt;"9999999",OutputOsiris!A698,""),"")</f>
        <v/>
      </c>
      <c r="E698" s="76" t="str">
        <f t="shared" si="391"/>
        <v/>
      </c>
      <c r="F698" s="143" t="str">
        <f t="shared" si="392"/>
        <v/>
      </c>
      <c r="G698" s="47" t="str">
        <f>IF(ISBLANK(OutputOsiris!B698),"",OutputOsiris!B698)</f>
        <v/>
      </c>
      <c r="H698" s="47">
        <f>IF(AND($AG$7&gt;0,OutputOsiris!$A698&lt;&gt;"9999999"),VLOOKUP(OutputOsiris!A698,$AD$9:$AG$1008,4,FALSE),"")</f>
        <v>0</v>
      </c>
      <c r="I698" s="47">
        <f t="shared" si="393"/>
        <v>0</v>
      </c>
      <c r="J698" s="47">
        <f>IF(AND($AL$7&gt;0,OutputOsiris!$A698&lt;&gt;"9999999"),VLOOKUP(OutputOsiris!A698,$AI$9:$AL$1008,4,FALSE),"")</f>
        <v>0</v>
      </c>
      <c r="K698" s="47">
        <f t="shared" si="394"/>
        <v>0</v>
      </c>
      <c r="L698" s="47" t="str">
        <f>IF(AND($AQ$7&gt;0,OutputOsiris!$A698&lt;&gt;"9999999"),VLOOKUP(OutputOsiris!A698,$AN$9:$AQ$1008,4,FALSE),"")</f>
        <v/>
      </c>
      <c r="M698" s="47" t="str">
        <f t="shared" si="395"/>
        <v/>
      </c>
      <c r="N698" s="47" t="str">
        <f>IF(AND($AV$7&gt;0,OutputOsiris!$A698&lt;&gt;"9999999"),VLOOKUP(OutputOsiris!A698,$AS$9:$AV$1008,4,FALSE),"")</f>
        <v/>
      </c>
      <c r="O698" s="47" t="str">
        <f t="shared" si="396"/>
        <v/>
      </c>
      <c r="P698" s="47" t="str">
        <f>IF(AND($BA$7&gt;0,OutputOsiris!$A698&lt;&gt;"9999999"),VLOOKUP(OutputOsiris!A698,$AX$9:$BA$1008,4,FALSE),"")</f>
        <v/>
      </c>
      <c r="Q698" s="47" t="str">
        <f t="shared" si="397"/>
        <v/>
      </c>
      <c r="R698" s="47" t="str">
        <f>IF(AND($BF$7&gt;0,OutputOsiris!$A698&lt;&gt;"9999999"),VLOOKUP(OutputOsiris!A698,$BC$9:$BF$1008,4,FALSE),"")</f>
        <v/>
      </c>
      <c r="S698" s="47" t="str">
        <f t="shared" si="398"/>
        <v/>
      </c>
      <c r="T698" s="47" t="str">
        <f>IF(AND($BK$7&gt;0,OutputOsiris!$A698&lt;&gt;"9999999"),VLOOKUP(OutputOsiris!A698,$BH$9:$BK$1008,4,FALSE),"")</f>
        <v/>
      </c>
      <c r="U698" s="47" t="str">
        <f t="shared" si="399"/>
        <v/>
      </c>
      <c r="V698" s="47" t="str">
        <f>IF(AND($BP$7&gt;0,OutputOsiris!$A698&lt;&gt;"9999999"),VLOOKUP(OutputOsiris!A698,$BM$9:$BP$1008,4,FALSE),"")</f>
        <v/>
      </c>
      <c r="W698" s="47" t="str">
        <f t="shared" si="400"/>
        <v/>
      </c>
      <c r="X698" s="47" t="str">
        <f>IF(AND($BU$7&gt;0,OutputOsiris!$A698&lt;&gt;"9999999"),VLOOKUP(OutputOsiris!A698,$BR$9:$BU$1008,4,FALSE),"")</f>
        <v/>
      </c>
      <c r="Y698" s="47" t="str">
        <f t="shared" si="401"/>
        <v/>
      </c>
      <c r="Z698" s="47" t="str">
        <f>IF(AND($BZ$7&gt;0,OutputOsiris!$A698&lt;&gt;"9999999"),VLOOKUP(OutputOsiris!A698,$BW$9:$BZ$1008,4,FALSE),"")</f>
        <v/>
      </c>
      <c r="AA698" s="47" t="str">
        <f t="shared" si="402"/>
        <v/>
      </c>
      <c r="AB698" s="47">
        <f t="shared" si="403"/>
        <v>0</v>
      </c>
      <c r="AC698" s="47">
        <f t="shared" si="404"/>
        <v>0</v>
      </c>
      <c r="AD698" s="47" t="str">
        <f t="shared" si="405"/>
        <v/>
      </c>
      <c r="AE698" s="48" t="str">
        <f>IF(ISBLANK(AF698),"",VLOOKUP(AD698,OutputOsiris!$A$9:$A$1008,1,FALSE))</f>
        <v/>
      </c>
      <c r="AF698" s="111"/>
      <c r="AG698" s="78"/>
      <c r="AH698" s="148" t="str">
        <f t="shared" si="379"/>
        <v/>
      </c>
      <c r="AI698" s="47" t="str">
        <f t="shared" si="406"/>
        <v/>
      </c>
      <c r="AJ698" s="48" t="str">
        <f>IF(ISBLANK(AK698),"",VLOOKUP(AI698,OutputOsiris!$A$9:$A$1008,1,FALSE))</f>
        <v/>
      </c>
      <c r="AK698" s="112"/>
      <c r="AL698" s="78"/>
      <c r="AM698" s="148" t="str">
        <f t="shared" si="380"/>
        <v/>
      </c>
      <c r="AN698" s="47" t="str">
        <f t="shared" si="407"/>
        <v/>
      </c>
      <c r="AO698" s="48" t="str">
        <f>IF(ISBLANK(AP698),"",VLOOKUP(AN698,OutputOsiris!$A$9:$A$1008,1,FALSE))</f>
        <v/>
      </c>
      <c r="AP698" s="111"/>
      <c r="AQ698" s="78"/>
      <c r="AR698" s="148" t="str">
        <f t="shared" si="381"/>
        <v/>
      </c>
      <c r="AS698" s="47" t="str">
        <f t="shared" si="408"/>
        <v/>
      </c>
      <c r="AT698" s="48" t="str">
        <f>IF(ISBLANK(AU698),"",VLOOKUP(AS698,OutputOsiris!$A$9:$A$1008,1,FALSE))</f>
        <v/>
      </c>
      <c r="AU698" s="111"/>
      <c r="AV698" s="78"/>
      <c r="AW698" s="148" t="str">
        <f t="shared" si="382"/>
        <v/>
      </c>
      <c r="AX698" s="47" t="str">
        <f t="shared" si="409"/>
        <v/>
      </c>
      <c r="AY698" s="48" t="str">
        <f>IF(ISBLANK(AZ698),"",VLOOKUP(AX698,OutputOsiris!$A$9:$A$1008,1,FALSE))</f>
        <v/>
      </c>
      <c r="AZ698" s="111"/>
      <c r="BA698" s="78"/>
      <c r="BB698" s="148" t="str">
        <f t="shared" si="383"/>
        <v/>
      </c>
      <c r="BC698" s="47" t="str">
        <f t="shared" si="410"/>
        <v/>
      </c>
      <c r="BD698" s="48" t="str">
        <f>IF(ISBLANK(BE698),"",VLOOKUP(BC698,OutputOsiris!$A$9:$A$1008,1,FALSE))</f>
        <v/>
      </c>
      <c r="BE698" s="111"/>
      <c r="BF698" s="78"/>
      <c r="BG698" s="148" t="str">
        <f t="shared" si="384"/>
        <v/>
      </c>
      <c r="BH698" s="47" t="str">
        <f t="shared" si="411"/>
        <v/>
      </c>
      <c r="BI698" s="48" t="str">
        <f>IF(ISBLANK(BJ698),"",VLOOKUP(BH698,OutputOsiris!$A$9:$A$1008,1,FALSE))</f>
        <v/>
      </c>
      <c r="BJ698" s="111"/>
      <c r="BK698" s="78"/>
      <c r="BL698" s="148" t="str">
        <f t="shared" si="385"/>
        <v/>
      </c>
      <c r="BM698" s="47" t="str">
        <f t="shared" si="412"/>
        <v/>
      </c>
      <c r="BN698" s="48" t="str">
        <f>IF(ISBLANK(BO698),"",VLOOKUP(BM698,OutputOsiris!$A$9:$A$1008,1,FALSE))</f>
        <v/>
      </c>
      <c r="BO698" s="111"/>
      <c r="BP698" s="78"/>
      <c r="BQ698" s="148" t="str">
        <f t="shared" si="386"/>
        <v/>
      </c>
      <c r="BR698" s="47" t="str">
        <f t="shared" si="413"/>
        <v/>
      </c>
      <c r="BS698" s="48" t="str">
        <f>IF(ISBLANK(BT698),"",VLOOKUP(BR698,OutputOsiris!$A$9:$A$1008,1,FALSE))</f>
        <v/>
      </c>
      <c r="BT698" s="111"/>
      <c r="BU698" s="78"/>
      <c r="BV698" s="148" t="str">
        <f t="shared" si="387"/>
        <v/>
      </c>
      <c r="BW698" s="47" t="str">
        <f t="shared" si="414"/>
        <v/>
      </c>
      <c r="BX698" s="48" t="str">
        <f>IF(ISBLANK(BY698),"",VLOOKUP(BW698,OutputOsiris!$A$9:$A$1008,1,FALSE))</f>
        <v/>
      </c>
      <c r="BY698" s="111"/>
      <c r="BZ698" s="78"/>
      <c r="CA698" s="148" t="str">
        <f t="shared" si="388"/>
        <v/>
      </c>
    </row>
    <row r="699" spans="1:79" x14ac:dyDescent="0.2">
      <c r="A699" s="47" t="str">
        <f>IF($H$1="Score",IF(OutputOsiris!A699&lt;&gt;"9999999",OutputOsiris!A699,""),"")</f>
        <v/>
      </c>
      <c r="B699" s="76" t="str">
        <f t="shared" si="389"/>
        <v/>
      </c>
      <c r="C699" s="143" t="str">
        <f t="shared" si="390"/>
        <v/>
      </c>
      <c r="D699" s="47" t="str">
        <f>IF($H$1="Cijfer",IF(OutputOsiris!A699&lt;&gt;"9999999",OutputOsiris!A699,""),"")</f>
        <v/>
      </c>
      <c r="E699" s="76" t="str">
        <f t="shared" si="391"/>
        <v/>
      </c>
      <c r="F699" s="143" t="str">
        <f t="shared" si="392"/>
        <v/>
      </c>
      <c r="G699" s="47" t="str">
        <f>IF(ISBLANK(OutputOsiris!B699),"",OutputOsiris!B699)</f>
        <v/>
      </c>
      <c r="H699" s="47">
        <f>IF(AND($AG$7&gt;0,OutputOsiris!$A699&lt;&gt;"9999999"),VLOOKUP(OutputOsiris!A699,$AD$9:$AG$1008,4,FALSE),"")</f>
        <v>0</v>
      </c>
      <c r="I699" s="47">
        <f t="shared" si="393"/>
        <v>0</v>
      </c>
      <c r="J699" s="47">
        <f>IF(AND($AL$7&gt;0,OutputOsiris!$A699&lt;&gt;"9999999"),VLOOKUP(OutputOsiris!A699,$AI$9:$AL$1008,4,FALSE),"")</f>
        <v>0</v>
      </c>
      <c r="K699" s="47">
        <f t="shared" si="394"/>
        <v>0</v>
      </c>
      <c r="L699" s="47" t="str">
        <f>IF(AND($AQ$7&gt;0,OutputOsiris!$A699&lt;&gt;"9999999"),VLOOKUP(OutputOsiris!A699,$AN$9:$AQ$1008,4,FALSE),"")</f>
        <v/>
      </c>
      <c r="M699" s="47" t="str">
        <f t="shared" si="395"/>
        <v/>
      </c>
      <c r="N699" s="47" t="str">
        <f>IF(AND($AV$7&gt;0,OutputOsiris!$A699&lt;&gt;"9999999"),VLOOKUP(OutputOsiris!A699,$AS$9:$AV$1008,4,FALSE),"")</f>
        <v/>
      </c>
      <c r="O699" s="47" t="str">
        <f t="shared" si="396"/>
        <v/>
      </c>
      <c r="P699" s="47" t="str">
        <f>IF(AND($BA$7&gt;0,OutputOsiris!$A699&lt;&gt;"9999999"),VLOOKUP(OutputOsiris!A699,$AX$9:$BA$1008,4,FALSE),"")</f>
        <v/>
      </c>
      <c r="Q699" s="47" t="str">
        <f t="shared" si="397"/>
        <v/>
      </c>
      <c r="R699" s="47" t="str">
        <f>IF(AND($BF$7&gt;0,OutputOsiris!$A699&lt;&gt;"9999999"),VLOOKUP(OutputOsiris!A699,$BC$9:$BF$1008,4,FALSE),"")</f>
        <v/>
      </c>
      <c r="S699" s="47" t="str">
        <f t="shared" si="398"/>
        <v/>
      </c>
      <c r="T699" s="47" t="str">
        <f>IF(AND($BK$7&gt;0,OutputOsiris!$A699&lt;&gt;"9999999"),VLOOKUP(OutputOsiris!A699,$BH$9:$BK$1008,4,FALSE),"")</f>
        <v/>
      </c>
      <c r="U699" s="47" t="str">
        <f t="shared" si="399"/>
        <v/>
      </c>
      <c r="V699" s="47" t="str">
        <f>IF(AND($BP$7&gt;0,OutputOsiris!$A699&lt;&gt;"9999999"),VLOOKUP(OutputOsiris!A699,$BM$9:$BP$1008,4,FALSE),"")</f>
        <v/>
      </c>
      <c r="W699" s="47" t="str">
        <f t="shared" si="400"/>
        <v/>
      </c>
      <c r="X699" s="47" t="str">
        <f>IF(AND($BU$7&gt;0,OutputOsiris!$A699&lt;&gt;"9999999"),VLOOKUP(OutputOsiris!A699,$BR$9:$BU$1008,4,FALSE),"")</f>
        <v/>
      </c>
      <c r="Y699" s="47" t="str">
        <f t="shared" si="401"/>
        <v/>
      </c>
      <c r="Z699" s="47" t="str">
        <f>IF(AND($BZ$7&gt;0,OutputOsiris!$A699&lt;&gt;"9999999"),VLOOKUP(OutputOsiris!A699,$BW$9:$BZ$1008,4,FALSE),"")</f>
        <v/>
      </c>
      <c r="AA699" s="47" t="str">
        <f t="shared" si="402"/>
        <v/>
      </c>
      <c r="AB699" s="47">
        <f t="shared" si="403"/>
        <v>0</v>
      </c>
      <c r="AC699" s="47">
        <f t="shared" si="404"/>
        <v>0</v>
      </c>
      <c r="AD699" s="47" t="str">
        <f t="shared" si="405"/>
        <v/>
      </c>
      <c r="AE699" s="48" t="str">
        <f>IF(ISBLANK(AF699),"",VLOOKUP(AD699,OutputOsiris!$A$9:$A$1008,1,FALSE))</f>
        <v/>
      </c>
      <c r="AF699" s="111"/>
      <c r="AG699" s="78"/>
      <c r="AH699" s="148" t="str">
        <f t="shared" si="379"/>
        <v/>
      </c>
      <c r="AI699" s="47" t="str">
        <f t="shared" si="406"/>
        <v/>
      </c>
      <c r="AJ699" s="48" t="str">
        <f>IF(ISBLANK(AK699),"",VLOOKUP(AI699,OutputOsiris!$A$9:$A$1008,1,FALSE))</f>
        <v/>
      </c>
      <c r="AK699" s="112"/>
      <c r="AL699" s="78"/>
      <c r="AM699" s="148" t="str">
        <f t="shared" si="380"/>
        <v/>
      </c>
      <c r="AN699" s="47" t="str">
        <f t="shared" si="407"/>
        <v/>
      </c>
      <c r="AO699" s="48" t="str">
        <f>IF(ISBLANK(AP699),"",VLOOKUP(AN699,OutputOsiris!$A$9:$A$1008,1,FALSE))</f>
        <v/>
      </c>
      <c r="AP699" s="111"/>
      <c r="AQ699" s="78"/>
      <c r="AR699" s="148" t="str">
        <f t="shared" si="381"/>
        <v/>
      </c>
      <c r="AS699" s="47" t="str">
        <f t="shared" si="408"/>
        <v/>
      </c>
      <c r="AT699" s="48" t="str">
        <f>IF(ISBLANK(AU699),"",VLOOKUP(AS699,OutputOsiris!$A$9:$A$1008,1,FALSE))</f>
        <v/>
      </c>
      <c r="AU699" s="111"/>
      <c r="AV699" s="78"/>
      <c r="AW699" s="148" t="str">
        <f t="shared" si="382"/>
        <v/>
      </c>
      <c r="AX699" s="47" t="str">
        <f t="shared" si="409"/>
        <v/>
      </c>
      <c r="AY699" s="48" t="str">
        <f>IF(ISBLANK(AZ699),"",VLOOKUP(AX699,OutputOsiris!$A$9:$A$1008,1,FALSE))</f>
        <v/>
      </c>
      <c r="AZ699" s="111"/>
      <c r="BA699" s="78"/>
      <c r="BB699" s="148" t="str">
        <f t="shared" si="383"/>
        <v/>
      </c>
      <c r="BC699" s="47" t="str">
        <f t="shared" si="410"/>
        <v/>
      </c>
      <c r="BD699" s="48" t="str">
        <f>IF(ISBLANK(BE699),"",VLOOKUP(BC699,OutputOsiris!$A$9:$A$1008,1,FALSE))</f>
        <v/>
      </c>
      <c r="BE699" s="111"/>
      <c r="BF699" s="78"/>
      <c r="BG699" s="148" t="str">
        <f t="shared" si="384"/>
        <v/>
      </c>
      <c r="BH699" s="47" t="str">
        <f t="shared" si="411"/>
        <v/>
      </c>
      <c r="BI699" s="48" t="str">
        <f>IF(ISBLANK(BJ699),"",VLOOKUP(BH699,OutputOsiris!$A$9:$A$1008,1,FALSE))</f>
        <v/>
      </c>
      <c r="BJ699" s="111"/>
      <c r="BK699" s="78"/>
      <c r="BL699" s="148" t="str">
        <f t="shared" si="385"/>
        <v/>
      </c>
      <c r="BM699" s="47" t="str">
        <f t="shared" si="412"/>
        <v/>
      </c>
      <c r="BN699" s="48" t="str">
        <f>IF(ISBLANK(BO699),"",VLOOKUP(BM699,OutputOsiris!$A$9:$A$1008,1,FALSE))</f>
        <v/>
      </c>
      <c r="BO699" s="111"/>
      <c r="BP699" s="78"/>
      <c r="BQ699" s="148" t="str">
        <f t="shared" si="386"/>
        <v/>
      </c>
      <c r="BR699" s="47" t="str">
        <f t="shared" si="413"/>
        <v/>
      </c>
      <c r="BS699" s="48" t="str">
        <f>IF(ISBLANK(BT699),"",VLOOKUP(BR699,OutputOsiris!$A$9:$A$1008,1,FALSE))</f>
        <v/>
      </c>
      <c r="BT699" s="111"/>
      <c r="BU699" s="78"/>
      <c r="BV699" s="148" t="str">
        <f t="shared" si="387"/>
        <v/>
      </c>
      <c r="BW699" s="47" t="str">
        <f t="shared" si="414"/>
        <v/>
      </c>
      <c r="BX699" s="48" t="str">
        <f>IF(ISBLANK(BY699),"",VLOOKUP(BW699,OutputOsiris!$A$9:$A$1008,1,FALSE))</f>
        <v/>
      </c>
      <c r="BY699" s="111"/>
      <c r="BZ699" s="78"/>
      <c r="CA699" s="148" t="str">
        <f t="shared" si="388"/>
        <v/>
      </c>
    </row>
    <row r="700" spans="1:79" x14ac:dyDescent="0.2">
      <c r="A700" s="47" t="str">
        <f>IF($H$1="Score",IF(OutputOsiris!A700&lt;&gt;"9999999",OutputOsiris!A700,""),"")</f>
        <v/>
      </c>
      <c r="B700" s="76" t="str">
        <f t="shared" si="389"/>
        <v/>
      </c>
      <c r="C700" s="143" t="str">
        <f t="shared" si="390"/>
        <v/>
      </c>
      <c r="D700" s="47" t="str">
        <f>IF($H$1="Cijfer",IF(OutputOsiris!A700&lt;&gt;"9999999",OutputOsiris!A700,""),"")</f>
        <v/>
      </c>
      <c r="E700" s="76" t="str">
        <f t="shared" si="391"/>
        <v/>
      </c>
      <c r="F700" s="143" t="str">
        <f t="shared" si="392"/>
        <v/>
      </c>
      <c r="G700" s="47" t="str">
        <f>IF(ISBLANK(OutputOsiris!B700),"",OutputOsiris!B700)</f>
        <v/>
      </c>
      <c r="H700" s="47">
        <f>IF(AND($AG$7&gt;0,OutputOsiris!$A700&lt;&gt;"9999999"),VLOOKUP(OutputOsiris!A700,$AD$9:$AG$1008,4,FALSE),"")</f>
        <v>0</v>
      </c>
      <c r="I700" s="47">
        <f t="shared" si="393"/>
        <v>0</v>
      </c>
      <c r="J700" s="47">
        <f>IF(AND($AL$7&gt;0,OutputOsiris!$A700&lt;&gt;"9999999"),VLOOKUP(OutputOsiris!A700,$AI$9:$AL$1008,4,FALSE),"")</f>
        <v>0</v>
      </c>
      <c r="K700" s="47">
        <f t="shared" si="394"/>
        <v>0</v>
      </c>
      <c r="L700" s="47" t="str">
        <f>IF(AND($AQ$7&gt;0,OutputOsiris!$A700&lt;&gt;"9999999"),VLOOKUP(OutputOsiris!A700,$AN$9:$AQ$1008,4,FALSE),"")</f>
        <v/>
      </c>
      <c r="M700" s="47" t="str">
        <f t="shared" si="395"/>
        <v/>
      </c>
      <c r="N700" s="47" t="str">
        <f>IF(AND($AV$7&gt;0,OutputOsiris!$A700&lt;&gt;"9999999"),VLOOKUP(OutputOsiris!A700,$AS$9:$AV$1008,4,FALSE),"")</f>
        <v/>
      </c>
      <c r="O700" s="47" t="str">
        <f t="shared" si="396"/>
        <v/>
      </c>
      <c r="P700" s="47" t="str">
        <f>IF(AND($BA$7&gt;0,OutputOsiris!$A700&lt;&gt;"9999999"),VLOOKUP(OutputOsiris!A700,$AX$9:$BA$1008,4,FALSE),"")</f>
        <v/>
      </c>
      <c r="Q700" s="47" t="str">
        <f t="shared" si="397"/>
        <v/>
      </c>
      <c r="R700" s="47" t="str">
        <f>IF(AND($BF$7&gt;0,OutputOsiris!$A700&lt;&gt;"9999999"),VLOOKUP(OutputOsiris!A700,$BC$9:$BF$1008,4,FALSE),"")</f>
        <v/>
      </c>
      <c r="S700" s="47" t="str">
        <f t="shared" si="398"/>
        <v/>
      </c>
      <c r="T700" s="47" t="str">
        <f>IF(AND($BK$7&gt;0,OutputOsiris!$A700&lt;&gt;"9999999"),VLOOKUP(OutputOsiris!A700,$BH$9:$BK$1008,4,FALSE),"")</f>
        <v/>
      </c>
      <c r="U700" s="47" t="str">
        <f t="shared" si="399"/>
        <v/>
      </c>
      <c r="V700" s="47" t="str">
        <f>IF(AND($BP$7&gt;0,OutputOsiris!$A700&lt;&gt;"9999999"),VLOOKUP(OutputOsiris!A700,$BM$9:$BP$1008,4,FALSE),"")</f>
        <v/>
      </c>
      <c r="W700" s="47" t="str">
        <f t="shared" si="400"/>
        <v/>
      </c>
      <c r="X700" s="47" t="str">
        <f>IF(AND($BU$7&gt;0,OutputOsiris!$A700&lt;&gt;"9999999"),VLOOKUP(OutputOsiris!A700,$BR$9:$BU$1008,4,FALSE),"")</f>
        <v/>
      </c>
      <c r="Y700" s="47" t="str">
        <f t="shared" si="401"/>
        <v/>
      </c>
      <c r="Z700" s="47" t="str">
        <f>IF(AND($BZ$7&gt;0,OutputOsiris!$A700&lt;&gt;"9999999"),VLOOKUP(OutputOsiris!A700,$BW$9:$BZ$1008,4,FALSE),"")</f>
        <v/>
      </c>
      <c r="AA700" s="47" t="str">
        <f t="shared" si="402"/>
        <v/>
      </c>
      <c r="AB700" s="47">
        <f t="shared" si="403"/>
        <v>0</v>
      </c>
      <c r="AC700" s="47">
        <f t="shared" si="404"/>
        <v>0</v>
      </c>
      <c r="AD700" s="47" t="str">
        <f t="shared" si="405"/>
        <v/>
      </c>
      <c r="AE700" s="48" t="str">
        <f>IF(ISBLANK(AF700),"",VLOOKUP(AD700,OutputOsiris!$A$9:$A$1008,1,FALSE))</f>
        <v/>
      </c>
      <c r="AF700" s="111"/>
      <c r="AG700" s="78"/>
      <c r="AH700" s="148" t="str">
        <f t="shared" si="379"/>
        <v/>
      </c>
      <c r="AI700" s="47" t="str">
        <f t="shared" si="406"/>
        <v/>
      </c>
      <c r="AJ700" s="48" t="str">
        <f>IF(ISBLANK(AK700),"",VLOOKUP(AI700,OutputOsiris!$A$9:$A$1008,1,FALSE))</f>
        <v/>
      </c>
      <c r="AK700" s="112"/>
      <c r="AL700" s="78"/>
      <c r="AM700" s="148" t="str">
        <f t="shared" si="380"/>
        <v/>
      </c>
      <c r="AN700" s="47" t="str">
        <f t="shared" si="407"/>
        <v/>
      </c>
      <c r="AO700" s="48" t="str">
        <f>IF(ISBLANK(AP700),"",VLOOKUP(AN700,OutputOsiris!$A$9:$A$1008,1,FALSE))</f>
        <v/>
      </c>
      <c r="AP700" s="111"/>
      <c r="AQ700" s="78"/>
      <c r="AR700" s="148" t="str">
        <f t="shared" si="381"/>
        <v/>
      </c>
      <c r="AS700" s="47" t="str">
        <f t="shared" si="408"/>
        <v/>
      </c>
      <c r="AT700" s="48" t="str">
        <f>IF(ISBLANK(AU700),"",VLOOKUP(AS700,OutputOsiris!$A$9:$A$1008,1,FALSE))</f>
        <v/>
      </c>
      <c r="AU700" s="111"/>
      <c r="AV700" s="78"/>
      <c r="AW700" s="148" t="str">
        <f t="shared" si="382"/>
        <v/>
      </c>
      <c r="AX700" s="47" t="str">
        <f t="shared" si="409"/>
        <v/>
      </c>
      <c r="AY700" s="48" t="str">
        <f>IF(ISBLANK(AZ700),"",VLOOKUP(AX700,OutputOsiris!$A$9:$A$1008,1,FALSE))</f>
        <v/>
      </c>
      <c r="AZ700" s="111"/>
      <c r="BA700" s="78"/>
      <c r="BB700" s="148" t="str">
        <f t="shared" si="383"/>
        <v/>
      </c>
      <c r="BC700" s="47" t="str">
        <f t="shared" si="410"/>
        <v/>
      </c>
      <c r="BD700" s="48" t="str">
        <f>IF(ISBLANK(BE700),"",VLOOKUP(BC700,OutputOsiris!$A$9:$A$1008,1,FALSE))</f>
        <v/>
      </c>
      <c r="BE700" s="111"/>
      <c r="BF700" s="78"/>
      <c r="BG700" s="148" t="str">
        <f t="shared" si="384"/>
        <v/>
      </c>
      <c r="BH700" s="47" t="str">
        <f t="shared" si="411"/>
        <v/>
      </c>
      <c r="BI700" s="48" t="str">
        <f>IF(ISBLANK(BJ700),"",VLOOKUP(BH700,OutputOsiris!$A$9:$A$1008,1,FALSE))</f>
        <v/>
      </c>
      <c r="BJ700" s="111"/>
      <c r="BK700" s="78"/>
      <c r="BL700" s="148" t="str">
        <f t="shared" si="385"/>
        <v/>
      </c>
      <c r="BM700" s="47" t="str">
        <f t="shared" si="412"/>
        <v/>
      </c>
      <c r="BN700" s="48" t="str">
        <f>IF(ISBLANK(BO700),"",VLOOKUP(BM700,OutputOsiris!$A$9:$A$1008,1,FALSE))</f>
        <v/>
      </c>
      <c r="BO700" s="111"/>
      <c r="BP700" s="78"/>
      <c r="BQ700" s="148" t="str">
        <f t="shared" si="386"/>
        <v/>
      </c>
      <c r="BR700" s="47" t="str">
        <f t="shared" si="413"/>
        <v/>
      </c>
      <c r="BS700" s="48" t="str">
        <f>IF(ISBLANK(BT700),"",VLOOKUP(BR700,OutputOsiris!$A$9:$A$1008,1,FALSE))</f>
        <v/>
      </c>
      <c r="BT700" s="111"/>
      <c r="BU700" s="78"/>
      <c r="BV700" s="148" t="str">
        <f t="shared" si="387"/>
        <v/>
      </c>
      <c r="BW700" s="47" t="str">
        <f t="shared" si="414"/>
        <v/>
      </c>
      <c r="BX700" s="48" t="str">
        <f>IF(ISBLANK(BY700),"",VLOOKUP(BW700,OutputOsiris!$A$9:$A$1008,1,FALSE))</f>
        <v/>
      </c>
      <c r="BY700" s="111"/>
      <c r="BZ700" s="78"/>
      <c r="CA700" s="148" t="str">
        <f t="shared" si="388"/>
        <v/>
      </c>
    </row>
    <row r="701" spans="1:79" x14ac:dyDescent="0.2">
      <c r="A701" s="47" t="str">
        <f>IF($H$1="Score",IF(OutputOsiris!A701&lt;&gt;"9999999",OutputOsiris!A701,""),"")</f>
        <v/>
      </c>
      <c r="B701" s="76" t="str">
        <f t="shared" si="389"/>
        <v/>
      </c>
      <c r="C701" s="143" t="str">
        <f t="shared" si="390"/>
        <v/>
      </c>
      <c r="D701" s="47" t="str">
        <f>IF($H$1="Cijfer",IF(OutputOsiris!A701&lt;&gt;"9999999",OutputOsiris!A701,""),"")</f>
        <v/>
      </c>
      <c r="E701" s="76" t="str">
        <f t="shared" si="391"/>
        <v/>
      </c>
      <c r="F701" s="143" t="str">
        <f t="shared" si="392"/>
        <v/>
      </c>
      <c r="G701" s="47" t="str">
        <f>IF(ISBLANK(OutputOsiris!B701),"",OutputOsiris!B701)</f>
        <v/>
      </c>
      <c r="H701" s="47">
        <f>IF(AND($AG$7&gt;0,OutputOsiris!$A701&lt;&gt;"9999999"),VLOOKUP(OutputOsiris!A701,$AD$9:$AG$1008,4,FALSE),"")</f>
        <v>0</v>
      </c>
      <c r="I701" s="47">
        <f t="shared" si="393"/>
        <v>0</v>
      </c>
      <c r="J701" s="47">
        <f>IF(AND($AL$7&gt;0,OutputOsiris!$A701&lt;&gt;"9999999"),VLOOKUP(OutputOsiris!A701,$AI$9:$AL$1008,4,FALSE),"")</f>
        <v>0</v>
      </c>
      <c r="K701" s="47">
        <f t="shared" si="394"/>
        <v>0</v>
      </c>
      <c r="L701" s="47" t="str">
        <f>IF(AND($AQ$7&gt;0,OutputOsiris!$A701&lt;&gt;"9999999"),VLOOKUP(OutputOsiris!A701,$AN$9:$AQ$1008,4,FALSE),"")</f>
        <v/>
      </c>
      <c r="M701" s="47" t="str">
        <f t="shared" si="395"/>
        <v/>
      </c>
      <c r="N701" s="47" t="str">
        <f>IF(AND($AV$7&gt;0,OutputOsiris!$A701&lt;&gt;"9999999"),VLOOKUP(OutputOsiris!A701,$AS$9:$AV$1008,4,FALSE),"")</f>
        <v/>
      </c>
      <c r="O701" s="47" t="str">
        <f t="shared" si="396"/>
        <v/>
      </c>
      <c r="P701" s="47" t="str">
        <f>IF(AND($BA$7&gt;0,OutputOsiris!$A701&lt;&gt;"9999999"),VLOOKUP(OutputOsiris!A701,$AX$9:$BA$1008,4,FALSE),"")</f>
        <v/>
      </c>
      <c r="Q701" s="47" t="str">
        <f t="shared" si="397"/>
        <v/>
      </c>
      <c r="R701" s="47" t="str">
        <f>IF(AND($BF$7&gt;0,OutputOsiris!$A701&lt;&gt;"9999999"),VLOOKUP(OutputOsiris!A701,$BC$9:$BF$1008,4,FALSE),"")</f>
        <v/>
      </c>
      <c r="S701" s="47" t="str">
        <f t="shared" si="398"/>
        <v/>
      </c>
      <c r="T701" s="47" t="str">
        <f>IF(AND($BK$7&gt;0,OutputOsiris!$A701&lt;&gt;"9999999"),VLOOKUP(OutputOsiris!A701,$BH$9:$BK$1008,4,FALSE),"")</f>
        <v/>
      </c>
      <c r="U701" s="47" t="str">
        <f t="shared" si="399"/>
        <v/>
      </c>
      <c r="V701" s="47" t="str">
        <f>IF(AND($BP$7&gt;0,OutputOsiris!$A701&lt;&gt;"9999999"),VLOOKUP(OutputOsiris!A701,$BM$9:$BP$1008,4,FALSE),"")</f>
        <v/>
      </c>
      <c r="W701" s="47" t="str">
        <f t="shared" si="400"/>
        <v/>
      </c>
      <c r="X701" s="47" t="str">
        <f>IF(AND($BU$7&gt;0,OutputOsiris!$A701&lt;&gt;"9999999"),VLOOKUP(OutputOsiris!A701,$BR$9:$BU$1008,4,FALSE),"")</f>
        <v/>
      </c>
      <c r="Y701" s="47" t="str">
        <f t="shared" si="401"/>
        <v/>
      </c>
      <c r="Z701" s="47" t="str">
        <f>IF(AND($BZ$7&gt;0,OutputOsiris!$A701&lt;&gt;"9999999"),VLOOKUP(OutputOsiris!A701,$BW$9:$BZ$1008,4,FALSE),"")</f>
        <v/>
      </c>
      <c r="AA701" s="47" t="str">
        <f t="shared" si="402"/>
        <v/>
      </c>
      <c r="AB701" s="47">
        <f t="shared" si="403"/>
        <v>0</v>
      </c>
      <c r="AC701" s="47">
        <f t="shared" si="404"/>
        <v>0</v>
      </c>
      <c r="AD701" s="47" t="str">
        <f t="shared" si="405"/>
        <v/>
      </c>
      <c r="AE701" s="48" t="str">
        <f>IF(ISBLANK(AF701),"",VLOOKUP(AD701,OutputOsiris!$A$9:$A$1008,1,FALSE))</f>
        <v/>
      </c>
      <c r="AF701" s="111"/>
      <c r="AG701" s="78"/>
      <c r="AH701" s="148" t="str">
        <f t="shared" si="379"/>
        <v/>
      </c>
      <c r="AI701" s="47" t="str">
        <f t="shared" si="406"/>
        <v/>
      </c>
      <c r="AJ701" s="48" t="str">
        <f>IF(ISBLANK(AK701),"",VLOOKUP(AI701,OutputOsiris!$A$9:$A$1008,1,FALSE))</f>
        <v/>
      </c>
      <c r="AK701" s="112"/>
      <c r="AL701" s="78"/>
      <c r="AM701" s="148" t="str">
        <f t="shared" si="380"/>
        <v/>
      </c>
      <c r="AN701" s="47" t="str">
        <f t="shared" si="407"/>
        <v/>
      </c>
      <c r="AO701" s="48" t="str">
        <f>IF(ISBLANK(AP701),"",VLOOKUP(AN701,OutputOsiris!$A$9:$A$1008,1,FALSE))</f>
        <v/>
      </c>
      <c r="AP701" s="111"/>
      <c r="AQ701" s="78"/>
      <c r="AR701" s="148" t="str">
        <f t="shared" si="381"/>
        <v/>
      </c>
      <c r="AS701" s="47" t="str">
        <f t="shared" si="408"/>
        <v/>
      </c>
      <c r="AT701" s="48" t="str">
        <f>IF(ISBLANK(AU701),"",VLOOKUP(AS701,OutputOsiris!$A$9:$A$1008,1,FALSE))</f>
        <v/>
      </c>
      <c r="AU701" s="111"/>
      <c r="AV701" s="78"/>
      <c r="AW701" s="148" t="str">
        <f t="shared" si="382"/>
        <v/>
      </c>
      <c r="AX701" s="47" t="str">
        <f t="shared" si="409"/>
        <v/>
      </c>
      <c r="AY701" s="48" t="str">
        <f>IF(ISBLANK(AZ701),"",VLOOKUP(AX701,OutputOsiris!$A$9:$A$1008,1,FALSE))</f>
        <v/>
      </c>
      <c r="AZ701" s="111"/>
      <c r="BA701" s="78"/>
      <c r="BB701" s="148" t="str">
        <f t="shared" si="383"/>
        <v/>
      </c>
      <c r="BC701" s="47" t="str">
        <f t="shared" si="410"/>
        <v/>
      </c>
      <c r="BD701" s="48" t="str">
        <f>IF(ISBLANK(BE701),"",VLOOKUP(BC701,OutputOsiris!$A$9:$A$1008,1,FALSE))</f>
        <v/>
      </c>
      <c r="BE701" s="111"/>
      <c r="BF701" s="78"/>
      <c r="BG701" s="148" t="str">
        <f t="shared" si="384"/>
        <v/>
      </c>
      <c r="BH701" s="47" t="str">
        <f t="shared" si="411"/>
        <v/>
      </c>
      <c r="BI701" s="48" t="str">
        <f>IF(ISBLANK(BJ701),"",VLOOKUP(BH701,OutputOsiris!$A$9:$A$1008,1,FALSE))</f>
        <v/>
      </c>
      <c r="BJ701" s="111"/>
      <c r="BK701" s="78"/>
      <c r="BL701" s="148" t="str">
        <f t="shared" si="385"/>
        <v/>
      </c>
      <c r="BM701" s="47" t="str">
        <f t="shared" si="412"/>
        <v/>
      </c>
      <c r="BN701" s="48" t="str">
        <f>IF(ISBLANK(BO701),"",VLOOKUP(BM701,OutputOsiris!$A$9:$A$1008,1,FALSE))</f>
        <v/>
      </c>
      <c r="BO701" s="111"/>
      <c r="BP701" s="78"/>
      <c r="BQ701" s="148" t="str">
        <f t="shared" si="386"/>
        <v/>
      </c>
      <c r="BR701" s="47" t="str">
        <f t="shared" si="413"/>
        <v/>
      </c>
      <c r="BS701" s="48" t="str">
        <f>IF(ISBLANK(BT701),"",VLOOKUP(BR701,OutputOsiris!$A$9:$A$1008,1,FALSE))</f>
        <v/>
      </c>
      <c r="BT701" s="111"/>
      <c r="BU701" s="78"/>
      <c r="BV701" s="148" t="str">
        <f t="shared" si="387"/>
        <v/>
      </c>
      <c r="BW701" s="47" t="str">
        <f t="shared" si="414"/>
        <v/>
      </c>
      <c r="BX701" s="48" t="str">
        <f>IF(ISBLANK(BY701),"",VLOOKUP(BW701,OutputOsiris!$A$9:$A$1008,1,FALSE))</f>
        <v/>
      </c>
      <c r="BY701" s="111"/>
      <c r="BZ701" s="78"/>
      <c r="CA701" s="148" t="str">
        <f t="shared" si="388"/>
        <v/>
      </c>
    </row>
    <row r="702" spans="1:79" x14ac:dyDescent="0.2">
      <c r="A702" s="47" t="str">
        <f>IF($H$1="Score",IF(OutputOsiris!A702&lt;&gt;"9999999",OutputOsiris!A702,""),"")</f>
        <v/>
      </c>
      <c r="B702" s="76" t="str">
        <f t="shared" si="389"/>
        <v/>
      </c>
      <c r="C702" s="143" t="str">
        <f t="shared" si="390"/>
        <v/>
      </c>
      <c r="D702" s="47" t="str">
        <f>IF($H$1="Cijfer",IF(OutputOsiris!A702&lt;&gt;"9999999",OutputOsiris!A702,""),"")</f>
        <v/>
      </c>
      <c r="E702" s="76" t="str">
        <f t="shared" si="391"/>
        <v/>
      </c>
      <c r="F702" s="143" t="str">
        <f t="shared" si="392"/>
        <v/>
      </c>
      <c r="G702" s="47" t="str">
        <f>IF(ISBLANK(OutputOsiris!B702),"",OutputOsiris!B702)</f>
        <v/>
      </c>
      <c r="H702" s="47">
        <f>IF(AND($AG$7&gt;0,OutputOsiris!$A702&lt;&gt;"9999999"),VLOOKUP(OutputOsiris!A702,$AD$9:$AG$1008,4,FALSE),"")</f>
        <v>0</v>
      </c>
      <c r="I702" s="47">
        <f t="shared" si="393"/>
        <v>0</v>
      </c>
      <c r="J702" s="47">
        <f>IF(AND($AL$7&gt;0,OutputOsiris!$A702&lt;&gt;"9999999"),VLOOKUP(OutputOsiris!A702,$AI$9:$AL$1008,4,FALSE),"")</f>
        <v>0</v>
      </c>
      <c r="K702" s="47">
        <f t="shared" si="394"/>
        <v>0</v>
      </c>
      <c r="L702" s="47" t="str">
        <f>IF(AND($AQ$7&gt;0,OutputOsiris!$A702&lt;&gt;"9999999"),VLOOKUP(OutputOsiris!A702,$AN$9:$AQ$1008,4,FALSE),"")</f>
        <v/>
      </c>
      <c r="M702" s="47" t="str">
        <f t="shared" si="395"/>
        <v/>
      </c>
      <c r="N702" s="47" t="str">
        <f>IF(AND($AV$7&gt;0,OutputOsiris!$A702&lt;&gt;"9999999"),VLOOKUP(OutputOsiris!A702,$AS$9:$AV$1008,4,FALSE),"")</f>
        <v/>
      </c>
      <c r="O702" s="47" t="str">
        <f t="shared" si="396"/>
        <v/>
      </c>
      <c r="P702" s="47" t="str">
        <f>IF(AND($BA$7&gt;0,OutputOsiris!$A702&lt;&gt;"9999999"),VLOOKUP(OutputOsiris!A702,$AX$9:$BA$1008,4,FALSE),"")</f>
        <v/>
      </c>
      <c r="Q702" s="47" t="str">
        <f t="shared" si="397"/>
        <v/>
      </c>
      <c r="R702" s="47" t="str">
        <f>IF(AND($BF$7&gt;0,OutputOsiris!$A702&lt;&gt;"9999999"),VLOOKUP(OutputOsiris!A702,$BC$9:$BF$1008,4,FALSE),"")</f>
        <v/>
      </c>
      <c r="S702" s="47" t="str">
        <f t="shared" si="398"/>
        <v/>
      </c>
      <c r="T702" s="47" t="str">
        <f>IF(AND($BK$7&gt;0,OutputOsiris!$A702&lt;&gt;"9999999"),VLOOKUP(OutputOsiris!A702,$BH$9:$BK$1008,4,FALSE),"")</f>
        <v/>
      </c>
      <c r="U702" s="47" t="str">
        <f t="shared" si="399"/>
        <v/>
      </c>
      <c r="V702" s="47" t="str">
        <f>IF(AND($BP$7&gt;0,OutputOsiris!$A702&lt;&gt;"9999999"),VLOOKUP(OutputOsiris!A702,$BM$9:$BP$1008,4,FALSE),"")</f>
        <v/>
      </c>
      <c r="W702" s="47" t="str">
        <f t="shared" si="400"/>
        <v/>
      </c>
      <c r="X702" s="47" t="str">
        <f>IF(AND($BU$7&gt;0,OutputOsiris!$A702&lt;&gt;"9999999"),VLOOKUP(OutputOsiris!A702,$BR$9:$BU$1008,4,FALSE),"")</f>
        <v/>
      </c>
      <c r="Y702" s="47" t="str">
        <f t="shared" si="401"/>
        <v/>
      </c>
      <c r="Z702" s="47" t="str">
        <f>IF(AND($BZ$7&gt;0,OutputOsiris!$A702&lt;&gt;"9999999"),VLOOKUP(OutputOsiris!A702,$BW$9:$BZ$1008,4,FALSE),"")</f>
        <v/>
      </c>
      <c r="AA702" s="47" t="str">
        <f t="shared" si="402"/>
        <v/>
      </c>
      <c r="AB702" s="47">
        <f t="shared" si="403"/>
        <v>0</v>
      </c>
      <c r="AC702" s="47">
        <f t="shared" si="404"/>
        <v>0</v>
      </c>
      <c r="AD702" s="47" t="str">
        <f t="shared" si="405"/>
        <v/>
      </c>
      <c r="AE702" s="48" t="str">
        <f>IF(ISBLANK(AF702),"",VLOOKUP(AD702,OutputOsiris!$A$9:$A$1008,1,FALSE))</f>
        <v/>
      </c>
      <c r="AF702" s="111"/>
      <c r="AG702" s="78"/>
      <c r="AH702" s="148" t="str">
        <f t="shared" si="379"/>
        <v/>
      </c>
      <c r="AI702" s="47" t="str">
        <f t="shared" si="406"/>
        <v/>
      </c>
      <c r="AJ702" s="48" t="str">
        <f>IF(ISBLANK(AK702),"",VLOOKUP(AI702,OutputOsiris!$A$9:$A$1008,1,FALSE))</f>
        <v/>
      </c>
      <c r="AK702" s="112"/>
      <c r="AL702" s="78"/>
      <c r="AM702" s="148" t="str">
        <f t="shared" si="380"/>
        <v/>
      </c>
      <c r="AN702" s="47" t="str">
        <f t="shared" si="407"/>
        <v/>
      </c>
      <c r="AO702" s="48" t="str">
        <f>IF(ISBLANK(AP702),"",VLOOKUP(AN702,OutputOsiris!$A$9:$A$1008,1,FALSE))</f>
        <v/>
      </c>
      <c r="AP702" s="111"/>
      <c r="AQ702" s="78"/>
      <c r="AR702" s="148" t="str">
        <f t="shared" si="381"/>
        <v/>
      </c>
      <c r="AS702" s="47" t="str">
        <f t="shared" si="408"/>
        <v/>
      </c>
      <c r="AT702" s="48" t="str">
        <f>IF(ISBLANK(AU702),"",VLOOKUP(AS702,OutputOsiris!$A$9:$A$1008,1,FALSE))</f>
        <v/>
      </c>
      <c r="AU702" s="111"/>
      <c r="AV702" s="78"/>
      <c r="AW702" s="148" t="str">
        <f t="shared" si="382"/>
        <v/>
      </c>
      <c r="AX702" s="47" t="str">
        <f t="shared" si="409"/>
        <v/>
      </c>
      <c r="AY702" s="48" t="str">
        <f>IF(ISBLANK(AZ702),"",VLOOKUP(AX702,OutputOsiris!$A$9:$A$1008,1,FALSE))</f>
        <v/>
      </c>
      <c r="AZ702" s="111"/>
      <c r="BA702" s="78"/>
      <c r="BB702" s="148" t="str">
        <f t="shared" si="383"/>
        <v/>
      </c>
      <c r="BC702" s="47" t="str">
        <f t="shared" si="410"/>
        <v/>
      </c>
      <c r="BD702" s="48" t="str">
        <f>IF(ISBLANK(BE702),"",VLOOKUP(BC702,OutputOsiris!$A$9:$A$1008,1,FALSE))</f>
        <v/>
      </c>
      <c r="BE702" s="111"/>
      <c r="BF702" s="78"/>
      <c r="BG702" s="148" t="str">
        <f t="shared" si="384"/>
        <v/>
      </c>
      <c r="BH702" s="47" t="str">
        <f t="shared" si="411"/>
        <v/>
      </c>
      <c r="BI702" s="48" t="str">
        <f>IF(ISBLANK(BJ702),"",VLOOKUP(BH702,OutputOsiris!$A$9:$A$1008,1,FALSE))</f>
        <v/>
      </c>
      <c r="BJ702" s="111"/>
      <c r="BK702" s="78"/>
      <c r="BL702" s="148" t="str">
        <f t="shared" si="385"/>
        <v/>
      </c>
      <c r="BM702" s="47" t="str">
        <f t="shared" si="412"/>
        <v/>
      </c>
      <c r="BN702" s="48" t="str">
        <f>IF(ISBLANK(BO702),"",VLOOKUP(BM702,OutputOsiris!$A$9:$A$1008,1,FALSE))</f>
        <v/>
      </c>
      <c r="BO702" s="111"/>
      <c r="BP702" s="78"/>
      <c r="BQ702" s="148" t="str">
        <f t="shared" si="386"/>
        <v/>
      </c>
      <c r="BR702" s="47" t="str">
        <f t="shared" si="413"/>
        <v/>
      </c>
      <c r="BS702" s="48" t="str">
        <f>IF(ISBLANK(BT702),"",VLOOKUP(BR702,OutputOsiris!$A$9:$A$1008,1,FALSE))</f>
        <v/>
      </c>
      <c r="BT702" s="111"/>
      <c r="BU702" s="78"/>
      <c r="BV702" s="148" t="str">
        <f t="shared" si="387"/>
        <v/>
      </c>
      <c r="BW702" s="47" t="str">
        <f t="shared" si="414"/>
        <v/>
      </c>
      <c r="BX702" s="48" t="str">
        <f>IF(ISBLANK(BY702),"",VLOOKUP(BW702,OutputOsiris!$A$9:$A$1008,1,FALSE))</f>
        <v/>
      </c>
      <c r="BY702" s="111"/>
      <c r="BZ702" s="78"/>
      <c r="CA702" s="148" t="str">
        <f t="shared" si="388"/>
        <v/>
      </c>
    </row>
    <row r="703" spans="1:79" x14ac:dyDescent="0.2">
      <c r="A703" s="47" t="str">
        <f>IF($H$1="Score",IF(OutputOsiris!A703&lt;&gt;"9999999",OutputOsiris!A703,""),"")</f>
        <v/>
      </c>
      <c r="B703" s="76" t="str">
        <f t="shared" si="389"/>
        <v/>
      </c>
      <c r="C703" s="143" t="str">
        <f t="shared" si="390"/>
        <v/>
      </c>
      <c r="D703" s="47" t="str">
        <f>IF($H$1="Cijfer",IF(OutputOsiris!A703&lt;&gt;"9999999",OutputOsiris!A703,""),"")</f>
        <v/>
      </c>
      <c r="E703" s="76" t="str">
        <f t="shared" si="391"/>
        <v/>
      </c>
      <c r="F703" s="143" t="str">
        <f t="shared" si="392"/>
        <v/>
      </c>
      <c r="G703" s="47" t="str">
        <f>IF(ISBLANK(OutputOsiris!B703),"",OutputOsiris!B703)</f>
        <v/>
      </c>
      <c r="H703" s="47">
        <f>IF(AND($AG$7&gt;0,OutputOsiris!$A703&lt;&gt;"9999999"),VLOOKUP(OutputOsiris!A703,$AD$9:$AG$1008,4,FALSE),"")</f>
        <v>0</v>
      </c>
      <c r="I703" s="47">
        <f t="shared" si="393"/>
        <v>0</v>
      </c>
      <c r="J703" s="47">
        <f>IF(AND($AL$7&gt;0,OutputOsiris!$A703&lt;&gt;"9999999"),VLOOKUP(OutputOsiris!A703,$AI$9:$AL$1008,4,FALSE),"")</f>
        <v>0</v>
      </c>
      <c r="K703" s="47">
        <f t="shared" si="394"/>
        <v>0</v>
      </c>
      <c r="L703" s="47" t="str">
        <f>IF(AND($AQ$7&gt;0,OutputOsiris!$A703&lt;&gt;"9999999"),VLOOKUP(OutputOsiris!A703,$AN$9:$AQ$1008,4,FALSE),"")</f>
        <v/>
      </c>
      <c r="M703" s="47" t="str">
        <f t="shared" si="395"/>
        <v/>
      </c>
      <c r="N703" s="47" t="str">
        <f>IF(AND($AV$7&gt;0,OutputOsiris!$A703&lt;&gt;"9999999"),VLOOKUP(OutputOsiris!A703,$AS$9:$AV$1008,4,FALSE),"")</f>
        <v/>
      </c>
      <c r="O703" s="47" t="str">
        <f t="shared" si="396"/>
        <v/>
      </c>
      <c r="P703" s="47" t="str">
        <f>IF(AND($BA$7&gt;0,OutputOsiris!$A703&lt;&gt;"9999999"),VLOOKUP(OutputOsiris!A703,$AX$9:$BA$1008,4,FALSE),"")</f>
        <v/>
      </c>
      <c r="Q703" s="47" t="str">
        <f t="shared" si="397"/>
        <v/>
      </c>
      <c r="R703" s="47" t="str">
        <f>IF(AND($BF$7&gt;0,OutputOsiris!$A703&lt;&gt;"9999999"),VLOOKUP(OutputOsiris!A703,$BC$9:$BF$1008,4,FALSE),"")</f>
        <v/>
      </c>
      <c r="S703" s="47" t="str">
        <f t="shared" si="398"/>
        <v/>
      </c>
      <c r="T703" s="47" t="str">
        <f>IF(AND($BK$7&gt;0,OutputOsiris!$A703&lt;&gt;"9999999"),VLOOKUP(OutputOsiris!A703,$BH$9:$BK$1008,4,FALSE),"")</f>
        <v/>
      </c>
      <c r="U703" s="47" t="str">
        <f t="shared" si="399"/>
        <v/>
      </c>
      <c r="V703" s="47" t="str">
        <f>IF(AND($BP$7&gt;0,OutputOsiris!$A703&lt;&gt;"9999999"),VLOOKUP(OutputOsiris!A703,$BM$9:$BP$1008,4,FALSE),"")</f>
        <v/>
      </c>
      <c r="W703" s="47" t="str">
        <f t="shared" si="400"/>
        <v/>
      </c>
      <c r="X703" s="47" t="str">
        <f>IF(AND($BU$7&gt;0,OutputOsiris!$A703&lt;&gt;"9999999"),VLOOKUP(OutputOsiris!A703,$BR$9:$BU$1008,4,FALSE),"")</f>
        <v/>
      </c>
      <c r="Y703" s="47" t="str">
        <f t="shared" si="401"/>
        <v/>
      </c>
      <c r="Z703" s="47" t="str">
        <f>IF(AND($BZ$7&gt;0,OutputOsiris!$A703&lt;&gt;"9999999"),VLOOKUP(OutputOsiris!A703,$BW$9:$BZ$1008,4,FALSE),"")</f>
        <v/>
      </c>
      <c r="AA703" s="47" t="str">
        <f t="shared" si="402"/>
        <v/>
      </c>
      <c r="AB703" s="47">
        <f t="shared" si="403"/>
        <v>0</v>
      </c>
      <c r="AC703" s="47">
        <f t="shared" si="404"/>
        <v>0</v>
      </c>
      <c r="AD703" s="47" t="str">
        <f t="shared" si="405"/>
        <v/>
      </c>
      <c r="AE703" s="48" t="str">
        <f>IF(ISBLANK(AF703),"",VLOOKUP(AD703,OutputOsiris!$A$9:$A$1008,1,FALSE))</f>
        <v/>
      </c>
      <c r="AF703" s="111"/>
      <c r="AG703" s="78"/>
      <c r="AH703" s="148" t="str">
        <f t="shared" si="379"/>
        <v/>
      </c>
      <c r="AI703" s="47" t="str">
        <f t="shared" si="406"/>
        <v/>
      </c>
      <c r="AJ703" s="48" t="str">
        <f>IF(ISBLANK(AK703),"",VLOOKUP(AI703,OutputOsiris!$A$9:$A$1008,1,FALSE))</f>
        <v/>
      </c>
      <c r="AK703" s="112"/>
      <c r="AL703" s="78"/>
      <c r="AM703" s="148" t="str">
        <f t="shared" si="380"/>
        <v/>
      </c>
      <c r="AN703" s="47" t="str">
        <f t="shared" si="407"/>
        <v/>
      </c>
      <c r="AO703" s="48" t="str">
        <f>IF(ISBLANK(AP703),"",VLOOKUP(AN703,OutputOsiris!$A$9:$A$1008,1,FALSE))</f>
        <v/>
      </c>
      <c r="AP703" s="111"/>
      <c r="AQ703" s="78"/>
      <c r="AR703" s="148" t="str">
        <f t="shared" si="381"/>
        <v/>
      </c>
      <c r="AS703" s="47" t="str">
        <f t="shared" si="408"/>
        <v/>
      </c>
      <c r="AT703" s="48" t="str">
        <f>IF(ISBLANK(AU703),"",VLOOKUP(AS703,OutputOsiris!$A$9:$A$1008,1,FALSE))</f>
        <v/>
      </c>
      <c r="AU703" s="111"/>
      <c r="AV703" s="78"/>
      <c r="AW703" s="148" t="str">
        <f t="shared" si="382"/>
        <v/>
      </c>
      <c r="AX703" s="47" t="str">
        <f t="shared" si="409"/>
        <v/>
      </c>
      <c r="AY703" s="48" t="str">
        <f>IF(ISBLANK(AZ703),"",VLOOKUP(AX703,OutputOsiris!$A$9:$A$1008,1,FALSE))</f>
        <v/>
      </c>
      <c r="AZ703" s="111"/>
      <c r="BA703" s="78"/>
      <c r="BB703" s="148" t="str">
        <f t="shared" si="383"/>
        <v/>
      </c>
      <c r="BC703" s="47" t="str">
        <f t="shared" si="410"/>
        <v/>
      </c>
      <c r="BD703" s="48" t="str">
        <f>IF(ISBLANK(BE703),"",VLOOKUP(BC703,OutputOsiris!$A$9:$A$1008,1,FALSE))</f>
        <v/>
      </c>
      <c r="BE703" s="111"/>
      <c r="BF703" s="78"/>
      <c r="BG703" s="148" t="str">
        <f t="shared" si="384"/>
        <v/>
      </c>
      <c r="BH703" s="47" t="str">
        <f t="shared" si="411"/>
        <v/>
      </c>
      <c r="BI703" s="48" t="str">
        <f>IF(ISBLANK(BJ703),"",VLOOKUP(BH703,OutputOsiris!$A$9:$A$1008,1,FALSE))</f>
        <v/>
      </c>
      <c r="BJ703" s="111"/>
      <c r="BK703" s="78"/>
      <c r="BL703" s="148" t="str">
        <f t="shared" si="385"/>
        <v/>
      </c>
      <c r="BM703" s="47" t="str">
        <f t="shared" si="412"/>
        <v/>
      </c>
      <c r="BN703" s="48" t="str">
        <f>IF(ISBLANK(BO703),"",VLOOKUP(BM703,OutputOsiris!$A$9:$A$1008,1,FALSE))</f>
        <v/>
      </c>
      <c r="BO703" s="111"/>
      <c r="BP703" s="78"/>
      <c r="BQ703" s="148" t="str">
        <f t="shared" si="386"/>
        <v/>
      </c>
      <c r="BR703" s="47" t="str">
        <f t="shared" si="413"/>
        <v/>
      </c>
      <c r="BS703" s="48" t="str">
        <f>IF(ISBLANK(BT703),"",VLOOKUP(BR703,OutputOsiris!$A$9:$A$1008,1,FALSE))</f>
        <v/>
      </c>
      <c r="BT703" s="111"/>
      <c r="BU703" s="78"/>
      <c r="BV703" s="148" t="str">
        <f t="shared" si="387"/>
        <v/>
      </c>
      <c r="BW703" s="47" t="str">
        <f t="shared" si="414"/>
        <v/>
      </c>
      <c r="BX703" s="48" t="str">
        <f>IF(ISBLANK(BY703),"",VLOOKUP(BW703,OutputOsiris!$A$9:$A$1008,1,FALSE))</f>
        <v/>
      </c>
      <c r="BY703" s="111"/>
      <c r="BZ703" s="78"/>
      <c r="CA703" s="148" t="str">
        <f t="shared" si="388"/>
        <v/>
      </c>
    </row>
    <row r="704" spans="1:79" x14ac:dyDescent="0.2">
      <c r="A704" s="47" t="str">
        <f>IF($H$1="Score",IF(OutputOsiris!A704&lt;&gt;"9999999",OutputOsiris!A704,""),"")</f>
        <v/>
      </c>
      <c r="B704" s="76" t="str">
        <f t="shared" si="389"/>
        <v/>
      </c>
      <c r="C704" s="143" t="str">
        <f t="shared" si="390"/>
        <v/>
      </c>
      <c r="D704" s="47" t="str">
        <f>IF($H$1="Cijfer",IF(OutputOsiris!A704&lt;&gt;"9999999",OutputOsiris!A704,""),"")</f>
        <v/>
      </c>
      <c r="E704" s="76" t="str">
        <f t="shared" si="391"/>
        <v/>
      </c>
      <c r="F704" s="143" t="str">
        <f t="shared" si="392"/>
        <v/>
      </c>
      <c r="G704" s="47" t="str">
        <f>IF(ISBLANK(OutputOsiris!B704),"",OutputOsiris!B704)</f>
        <v/>
      </c>
      <c r="H704" s="47">
        <f>IF(AND($AG$7&gt;0,OutputOsiris!$A704&lt;&gt;"9999999"),VLOOKUP(OutputOsiris!A704,$AD$9:$AG$1008,4,FALSE),"")</f>
        <v>0</v>
      </c>
      <c r="I704" s="47">
        <f t="shared" si="393"/>
        <v>0</v>
      </c>
      <c r="J704" s="47">
        <f>IF(AND($AL$7&gt;0,OutputOsiris!$A704&lt;&gt;"9999999"),VLOOKUP(OutputOsiris!A704,$AI$9:$AL$1008,4,FALSE),"")</f>
        <v>0</v>
      </c>
      <c r="K704" s="47">
        <f t="shared" si="394"/>
        <v>0</v>
      </c>
      <c r="L704" s="47" t="str">
        <f>IF(AND($AQ$7&gt;0,OutputOsiris!$A704&lt;&gt;"9999999"),VLOOKUP(OutputOsiris!A704,$AN$9:$AQ$1008,4,FALSE),"")</f>
        <v/>
      </c>
      <c r="M704" s="47" t="str">
        <f t="shared" si="395"/>
        <v/>
      </c>
      <c r="N704" s="47" t="str">
        <f>IF(AND($AV$7&gt;0,OutputOsiris!$A704&lt;&gt;"9999999"),VLOOKUP(OutputOsiris!A704,$AS$9:$AV$1008,4,FALSE),"")</f>
        <v/>
      </c>
      <c r="O704" s="47" t="str">
        <f t="shared" si="396"/>
        <v/>
      </c>
      <c r="P704" s="47" t="str">
        <f>IF(AND($BA$7&gt;0,OutputOsiris!$A704&lt;&gt;"9999999"),VLOOKUP(OutputOsiris!A704,$AX$9:$BA$1008,4,FALSE),"")</f>
        <v/>
      </c>
      <c r="Q704" s="47" t="str">
        <f t="shared" si="397"/>
        <v/>
      </c>
      <c r="R704" s="47" t="str">
        <f>IF(AND($BF$7&gt;0,OutputOsiris!$A704&lt;&gt;"9999999"),VLOOKUP(OutputOsiris!A704,$BC$9:$BF$1008,4,FALSE),"")</f>
        <v/>
      </c>
      <c r="S704" s="47" t="str">
        <f t="shared" si="398"/>
        <v/>
      </c>
      <c r="T704" s="47" t="str">
        <f>IF(AND($BK$7&gt;0,OutputOsiris!$A704&lt;&gt;"9999999"),VLOOKUP(OutputOsiris!A704,$BH$9:$BK$1008,4,FALSE),"")</f>
        <v/>
      </c>
      <c r="U704" s="47" t="str">
        <f t="shared" si="399"/>
        <v/>
      </c>
      <c r="V704" s="47" t="str">
        <f>IF(AND($BP$7&gt;0,OutputOsiris!$A704&lt;&gt;"9999999"),VLOOKUP(OutputOsiris!A704,$BM$9:$BP$1008,4,FALSE),"")</f>
        <v/>
      </c>
      <c r="W704" s="47" t="str">
        <f t="shared" si="400"/>
        <v/>
      </c>
      <c r="X704" s="47" t="str">
        <f>IF(AND($BU$7&gt;0,OutputOsiris!$A704&lt;&gt;"9999999"),VLOOKUP(OutputOsiris!A704,$BR$9:$BU$1008,4,FALSE),"")</f>
        <v/>
      </c>
      <c r="Y704" s="47" t="str">
        <f t="shared" si="401"/>
        <v/>
      </c>
      <c r="Z704" s="47" t="str">
        <f>IF(AND($BZ$7&gt;0,OutputOsiris!$A704&lt;&gt;"9999999"),VLOOKUP(OutputOsiris!A704,$BW$9:$BZ$1008,4,FALSE),"")</f>
        <v/>
      </c>
      <c r="AA704" s="47" t="str">
        <f t="shared" si="402"/>
        <v/>
      </c>
      <c r="AB704" s="47">
        <f t="shared" si="403"/>
        <v>0</v>
      </c>
      <c r="AC704" s="47">
        <f t="shared" si="404"/>
        <v>0</v>
      </c>
      <c r="AD704" s="47" t="str">
        <f t="shared" si="405"/>
        <v/>
      </c>
      <c r="AE704" s="48" t="str">
        <f>IF(ISBLANK(AF704),"",VLOOKUP(AD704,OutputOsiris!$A$9:$A$1008,1,FALSE))</f>
        <v/>
      </c>
      <c r="AF704" s="111"/>
      <c r="AG704" s="78"/>
      <c r="AH704" s="148" t="str">
        <f t="shared" si="379"/>
        <v/>
      </c>
      <c r="AI704" s="47" t="str">
        <f t="shared" si="406"/>
        <v/>
      </c>
      <c r="AJ704" s="48" t="str">
        <f>IF(ISBLANK(AK704),"",VLOOKUP(AI704,OutputOsiris!$A$9:$A$1008,1,FALSE))</f>
        <v/>
      </c>
      <c r="AK704" s="112"/>
      <c r="AL704" s="78"/>
      <c r="AM704" s="148" t="str">
        <f t="shared" si="380"/>
        <v/>
      </c>
      <c r="AN704" s="47" t="str">
        <f t="shared" si="407"/>
        <v/>
      </c>
      <c r="AO704" s="48" t="str">
        <f>IF(ISBLANK(AP704),"",VLOOKUP(AN704,OutputOsiris!$A$9:$A$1008,1,FALSE))</f>
        <v/>
      </c>
      <c r="AP704" s="111"/>
      <c r="AQ704" s="78"/>
      <c r="AR704" s="148" t="str">
        <f t="shared" si="381"/>
        <v/>
      </c>
      <c r="AS704" s="47" t="str">
        <f t="shared" si="408"/>
        <v/>
      </c>
      <c r="AT704" s="48" t="str">
        <f>IF(ISBLANK(AU704),"",VLOOKUP(AS704,OutputOsiris!$A$9:$A$1008,1,FALSE))</f>
        <v/>
      </c>
      <c r="AU704" s="111"/>
      <c r="AV704" s="78"/>
      <c r="AW704" s="148" t="str">
        <f t="shared" si="382"/>
        <v/>
      </c>
      <c r="AX704" s="47" t="str">
        <f t="shared" si="409"/>
        <v/>
      </c>
      <c r="AY704" s="48" t="str">
        <f>IF(ISBLANK(AZ704),"",VLOOKUP(AX704,OutputOsiris!$A$9:$A$1008,1,FALSE))</f>
        <v/>
      </c>
      <c r="AZ704" s="111"/>
      <c r="BA704" s="78"/>
      <c r="BB704" s="148" t="str">
        <f t="shared" si="383"/>
        <v/>
      </c>
      <c r="BC704" s="47" t="str">
        <f t="shared" si="410"/>
        <v/>
      </c>
      <c r="BD704" s="48" t="str">
        <f>IF(ISBLANK(BE704),"",VLOOKUP(BC704,OutputOsiris!$A$9:$A$1008,1,FALSE))</f>
        <v/>
      </c>
      <c r="BE704" s="111"/>
      <c r="BF704" s="78"/>
      <c r="BG704" s="148" t="str">
        <f t="shared" si="384"/>
        <v/>
      </c>
      <c r="BH704" s="47" t="str">
        <f t="shared" si="411"/>
        <v/>
      </c>
      <c r="BI704" s="48" t="str">
        <f>IF(ISBLANK(BJ704),"",VLOOKUP(BH704,OutputOsiris!$A$9:$A$1008,1,FALSE))</f>
        <v/>
      </c>
      <c r="BJ704" s="111"/>
      <c r="BK704" s="78"/>
      <c r="BL704" s="148" t="str">
        <f t="shared" si="385"/>
        <v/>
      </c>
      <c r="BM704" s="47" t="str">
        <f t="shared" si="412"/>
        <v/>
      </c>
      <c r="BN704" s="48" t="str">
        <f>IF(ISBLANK(BO704),"",VLOOKUP(BM704,OutputOsiris!$A$9:$A$1008,1,FALSE))</f>
        <v/>
      </c>
      <c r="BO704" s="111"/>
      <c r="BP704" s="78"/>
      <c r="BQ704" s="148" t="str">
        <f t="shared" si="386"/>
        <v/>
      </c>
      <c r="BR704" s="47" t="str">
        <f t="shared" si="413"/>
        <v/>
      </c>
      <c r="BS704" s="48" t="str">
        <f>IF(ISBLANK(BT704),"",VLOOKUP(BR704,OutputOsiris!$A$9:$A$1008,1,FALSE))</f>
        <v/>
      </c>
      <c r="BT704" s="111"/>
      <c r="BU704" s="78"/>
      <c r="BV704" s="148" t="str">
        <f t="shared" si="387"/>
        <v/>
      </c>
      <c r="BW704" s="47" t="str">
        <f t="shared" si="414"/>
        <v/>
      </c>
      <c r="BX704" s="48" t="str">
        <f>IF(ISBLANK(BY704),"",VLOOKUP(BW704,OutputOsiris!$A$9:$A$1008,1,FALSE))</f>
        <v/>
      </c>
      <c r="BY704" s="111"/>
      <c r="BZ704" s="78"/>
      <c r="CA704" s="148" t="str">
        <f t="shared" si="388"/>
        <v/>
      </c>
    </row>
    <row r="705" spans="1:79" x14ac:dyDescent="0.2">
      <c r="A705" s="47" t="str">
        <f>IF($H$1="Score",IF(OutputOsiris!A705&lt;&gt;"9999999",OutputOsiris!A705,""),"")</f>
        <v/>
      </c>
      <c r="B705" s="76" t="str">
        <f t="shared" si="389"/>
        <v/>
      </c>
      <c r="C705" s="143" t="str">
        <f t="shared" si="390"/>
        <v/>
      </c>
      <c r="D705" s="47" t="str">
        <f>IF($H$1="Cijfer",IF(OutputOsiris!A705&lt;&gt;"9999999",OutputOsiris!A705,""),"")</f>
        <v/>
      </c>
      <c r="E705" s="76" t="str">
        <f t="shared" si="391"/>
        <v/>
      </c>
      <c r="F705" s="143" t="str">
        <f t="shared" si="392"/>
        <v/>
      </c>
      <c r="G705" s="47" t="str">
        <f>IF(ISBLANK(OutputOsiris!B705),"",OutputOsiris!B705)</f>
        <v/>
      </c>
      <c r="H705" s="47">
        <f>IF(AND($AG$7&gt;0,OutputOsiris!$A705&lt;&gt;"9999999"),VLOOKUP(OutputOsiris!A705,$AD$9:$AG$1008,4,FALSE),"")</f>
        <v>0</v>
      </c>
      <c r="I705" s="47">
        <f t="shared" si="393"/>
        <v>0</v>
      </c>
      <c r="J705" s="47">
        <f>IF(AND($AL$7&gt;0,OutputOsiris!$A705&lt;&gt;"9999999"),VLOOKUP(OutputOsiris!A705,$AI$9:$AL$1008,4,FALSE),"")</f>
        <v>0</v>
      </c>
      <c r="K705" s="47">
        <f t="shared" si="394"/>
        <v>0</v>
      </c>
      <c r="L705" s="47" t="str">
        <f>IF(AND($AQ$7&gt;0,OutputOsiris!$A705&lt;&gt;"9999999"),VLOOKUP(OutputOsiris!A705,$AN$9:$AQ$1008,4,FALSE),"")</f>
        <v/>
      </c>
      <c r="M705" s="47" t="str">
        <f t="shared" si="395"/>
        <v/>
      </c>
      <c r="N705" s="47" t="str">
        <f>IF(AND($AV$7&gt;0,OutputOsiris!$A705&lt;&gt;"9999999"),VLOOKUP(OutputOsiris!A705,$AS$9:$AV$1008,4,FALSE),"")</f>
        <v/>
      </c>
      <c r="O705" s="47" t="str">
        <f t="shared" si="396"/>
        <v/>
      </c>
      <c r="P705" s="47" t="str">
        <f>IF(AND($BA$7&gt;0,OutputOsiris!$A705&lt;&gt;"9999999"),VLOOKUP(OutputOsiris!A705,$AX$9:$BA$1008,4,FALSE),"")</f>
        <v/>
      </c>
      <c r="Q705" s="47" t="str">
        <f t="shared" si="397"/>
        <v/>
      </c>
      <c r="R705" s="47" t="str">
        <f>IF(AND($BF$7&gt;0,OutputOsiris!$A705&lt;&gt;"9999999"),VLOOKUP(OutputOsiris!A705,$BC$9:$BF$1008,4,FALSE),"")</f>
        <v/>
      </c>
      <c r="S705" s="47" t="str">
        <f t="shared" si="398"/>
        <v/>
      </c>
      <c r="T705" s="47" t="str">
        <f>IF(AND($BK$7&gt;0,OutputOsiris!$A705&lt;&gt;"9999999"),VLOOKUP(OutputOsiris!A705,$BH$9:$BK$1008,4,FALSE),"")</f>
        <v/>
      </c>
      <c r="U705" s="47" t="str">
        <f t="shared" si="399"/>
        <v/>
      </c>
      <c r="V705" s="47" t="str">
        <f>IF(AND($BP$7&gt;0,OutputOsiris!$A705&lt;&gt;"9999999"),VLOOKUP(OutputOsiris!A705,$BM$9:$BP$1008,4,FALSE),"")</f>
        <v/>
      </c>
      <c r="W705" s="47" t="str">
        <f t="shared" si="400"/>
        <v/>
      </c>
      <c r="X705" s="47" t="str">
        <f>IF(AND($BU$7&gt;0,OutputOsiris!$A705&lt;&gt;"9999999"),VLOOKUP(OutputOsiris!A705,$BR$9:$BU$1008,4,FALSE),"")</f>
        <v/>
      </c>
      <c r="Y705" s="47" t="str">
        <f t="shared" si="401"/>
        <v/>
      </c>
      <c r="Z705" s="47" t="str">
        <f>IF(AND($BZ$7&gt;0,OutputOsiris!$A705&lt;&gt;"9999999"),VLOOKUP(OutputOsiris!A705,$BW$9:$BZ$1008,4,FALSE),"")</f>
        <v/>
      </c>
      <c r="AA705" s="47" t="str">
        <f t="shared" si="402"/>
        <v/>
      </c>
      <c r="AB705" s="47">
        <f t="shared" si="403"/>
        <v>0</v>
      </c>
      <c r="AC705" s="47">
        <f t="shared" si="404"/>
        <v>0</v>
      </c>
      <c r="AD705" s="47" t="str">
        <f t="shared" si="405"/>
        <v/>
      </c>
      <c r="AE705" s="48" t="str">
        <f>IF(ISBLANK(AF705),"",VLOOKUP(AD705,OutputOsiris!$A$9:$A$1008,1,FALSE))</f>
        <v/>
      </c>
      <c r="AF705" s="111"/>
      <c r="AG705" s="78"/>
      <c r="AH705" s="148" t="str">
        <f t="shared" si="379"/>
        <v/>
      </c>
      <c r="AI705" s="47" t="str">
        <f t="shared" si="406"/>
        <v/>
      </c>
      <c r="AJ705" s="48" t="str">
        <f>IF(ISBLANK(AK705),"",VLOOKUP(AI705,OutputOsiris!$A$9:$A$1008,1,FALSE))</f>
        <v/>
      </c>
      <c r="AK705" s="112"/>
      <c r="AL705" s="78"/>
      <c r="AM705" s="148" t="str">
        <f t="shared" si="380"/>
        <v/>
      </c>
      <c r="AN705" s="47" t="str">
        <f t="shared" si="407"/>
        <v/>
      </c>
      <c r="AO705" s="48" t="str">
        <f>IF(ISBLANK(AP705),"",VLOOKUP(AN705,OutputOsiris!$A$9:$A$1008,1,FALSE))</f>
        <v/>
      </c>
      <c r="AP705" s="111"/>
      <c r="AQ705" s="78"/>
      <c r="AR705" s="148" t="str">
        <f t="shared" si="381"/>
        <v/>
      </c>
      <c r="AS705" s="47" t="str">
        <f t="shared" si="408"/>
        <v/>
      </c>
      <c r="AT705" s="48" t="str">
        <f>IF(ISBLANK(AU705),"",VLOOKUP(AS705,OutputOsiris!$A$9:$A$1008,1,FALSE))</f>
        <v/>
      </c>
      <c r="AU705" s="111"/>
      <c r="AV705" s="78"/>
      <c r="AW705" s="148" t="str">
        <f t="shared" si="382"/>
        <v/>
      </c>
      <c r="AX705" s="47" t="str">
        <f t="shared" si="409"/>
        <v/>
      </c>
      <c r="AY705" s="48" t="str">
        <f>IF(ISBLANK(AZ705),"",VLOOKUP(AX705,OutputOsiris!$A$9:$A$1008,1,FALSE))</f>
        <v/>
      </c>
      <c r="AZ705" s="111"/>
      <c r="BA705" s="78"/>
      <c r="BB705" s="148" t="str">
        <f t="shared" si="383"/>
        <v/>
      </c>
      <c r="BC705" s="47" t="str">
        <f t="shared" si="410"/>
        <v/>
      </c>
      <c r="BD705" s="48" t="str">
        <f>IF(ISBLANK(BE705),"",VLOOKUP(BC705,OutputOsiris!$A$9:$A$1008,1,FALSE))</f>
        <v/>
      </c>
      <c r="BE705" s="111"/>
      <c r="BF705" s="78"/>
      <c r="BG705" s="148" t="str">
        <f t="shared" si="384"/>
        <v/>
      </c>
      <c r="BH705" s="47" t="str">
        <f t="shared" si="411"/>
        <v/>
      </c>
      <c r="BI705" s="48" t="str">
        <f>IF(ISBLANK(BJ705),"",VLOOKUP(BH705,OutputOsiris!$A$9:$A$1008,1,FALSE))</f>
        <v/>
      </c>
      <c r="BJ705" s="111"/>
      <c r="BK705" s="78"/>
      <c r="BL705" s="148" t="str">
        <f t="shared" si="385"/>
        <v/>
      </c>
      <c r="BM705" s="47" t="str">
        <f t="shared" si="412"/>
        <v/>
      </c>
      <c r="BN705" s="48" t="str">
        <f>IF(ISBLANK(BO705),"",VLOOKUP(BM705,OutputOsiris!$A$9:$A$1008,1,FALSE))</f>
        <v/>
      </c>
      <c r="BO705" s="111"/>
      <c r="BP705" s="78"/>
      <c r="BQ705" s="148" t="str">
        <f t="shared" si="386"/>
        <v/>
      </c>
      <c r="BR705" s="47" t="str">
        <f t="shared" si="413"/>
        <v/>
      </c>
      <c r="BS705" s="48" t="str">
        <f>IF(ISBLANK(BT705),"",VLOOKUP(BR705,OutputOsiris!$A$9:$A$1008,1,FALSE))</f>
        <v/>
      </c>
      <c r="BT705" s="111"/>
      <c r="BU705" s="78"/>
      <c r="BV705" s="148" t="str">
        <f t="shared" si="387"/>
        <v/>
      </c>
      <c r="BW705" s="47" t="str">
        <f t="shared" si="414"/>
        <v/>
      </c>
      <c r="BX705" s="48" t="str">
        <f>IF(ISBLANK(BY705),"",VLOOKUP(BW705,OutputOsiris!$A$9:$A$1008,1,FALSE))</f>
        <v/>
      </c>
      <c r="BY705" s="111"/>
      <c r="BZ705" s="78"/>
      <c r="CA705" s="148" t="str">
        <f t="shared" si="388"/>
        <v/>
      </c>
    </row>
    <row r="706" spans="1:79" x14ac:dyDescent="0.2">
      <c r="A706" s="47" t="str">
        <f>IF($H$1="Score",IF(OutputOsiris!A706&lt;&gt;"9999999",OutputOsiris!A706,""),"")</f>
        <v/>
      </c>
      <c r="B706" s="76" t="str">
        <f t="shared" si="389"/>
        <v/>
      </c>
      <c r="C706" s="143" t="str">
        <f t="shared" si="390"/>
        <v/>
      </c>
      <c r="D706" s="47" t="str">
        <f>IF($H$1="Cijfer",IF(OutputOsiris!A706&lt;&gt;"9999999",OutputOsiris!A706,""),"")</f>
        <v/>
      </c>
      <c r="E706" s="76" t="str">
        <f t="shared" si="391"/>
        <v/>
      </c>
      <c r="F706" s="143" t="str">
        <f t="shared" si="392"/>
        <v/>
      </c>
      <c r="G706" s="47" t="str">
        <f>IF(ISBLANK(OutputOsiris!B706),"",OutputOsiris!B706)</f>
        <v/>
      </c>
      <c r="H706" s="47">
        <f>IF(AND($AG$7&gt;0,OutputOsiris!$A706&lt;&gt;"9999999"),VLOOKUP(OutputOsiris!A706,$AD$9:$AG$1008,4,FALSE),"")</f>
        <v>0</v>
      </c>
      <c r="I706" s="47">
        <f t="shared" si="393"/>
        <v>0</v>
      </c>
      <c r="J706" s="47">
        <f>IF(AND($AL$7&gt;0,OutputOsiris!$A706&lt;&gt;"9999999"),VLOOKUP(OutputOsiris!A706,$AI$9:$AL$1008,4,FALSE),"")</f>
        <v>0</v>
      </c>
      <c r="K706" s="47">
        <f t="shared" si="394"/>
        <v>0</v>
      </c>
      <c r="L706" s="47" t="str">
        <f>IF(AND($AQ$7&gt;0,OutputOsiris!$A706&lt;&gt;"9999999"),VLOOKUP(OutputOsiris!A706,$AN$9:$AQ$1008,4,FALSE),"")</f>
        <v/>
      </c>
      <c r="M706" s="47" t="str">
        <f t="shared" si="395"/>
        <v/>
      </c>
      <c r="N706" s="47" t="str">
        <f>IF(AND($AV$7&gt;0,OutputOsiris!$A706&lt;&gt;"9999999"),VLOOKUP(OutputOsiris!A706,$AS$9:$AV$1008,4,FALSE),"")</f>
        <v/>
      </c>
      <c r="O706" s="47" t="str">
        <f t="shared" si="396"/>
        <v/>
      </c>
      <c r="P706" s="47" t="str">
        <f>IF(AND($BA$7&gt;0,OutputOsiris!$A706&lt;&gt;"9999999"),VLOOKUP(OutputOsiris!A706,$AX$9:$BA$1008,4,FALSE),"")</f>
        <v/>
      </c>
      <c r="Q706" s="47" t="str">
        <f t="shared" si="397"/>
        <v/>
      </c>
      <c r="R706" s="47" t="str">
        <f>IF(AND($BF$7&gt;0,OutputOsiris!$A706&lt;&gt;"9999999"),VLOOKUP(OutputOsiris!A706,$BC$9:$BF$1008,4,FALSE),"")</f>
        <v/>
      </c>
      <c r="S706" s="47" t="str">
        <f t="shared" si="398"/>
        <v/>
      </c>
      <c r="T706" s="47" t="str">
        <f>IF(AND($BK$7&gt;0,OutputOsiris!$A706&lt;&gt;"9999999"),VLOOKUP(OutputOsiris!A706,$BH$9:$BK$1008,4,FALSE),"")</f>
        <v/>
      </c>
      <c r="U706" s="47" t="str">
        <f t="shared" si="399"/>
        <v/>
      </c>
      <c r="V706" s="47" t="str">
        <f>IF(AND($BP$7&gt;0,OutputOsiris!$A706&lt;&gt;"9999999"),VLOOKUP(OutputOsiris!A706,$BM$9:$BP$1008,4,FALSE),"")</f>
        <v/>
      </c>
      <c r="W706" s="47" t="str">
        <f t="shared" si="400"/>
        <v/>
      </c>
      <c r="X706" s="47" t="str">
        <f>IF(AND($BU$7&gt;0,OutputOsiris!$A706&lt;&gt;"9999999"),VLOOKUP(OutputOsiris!A706,$BR$9:$BU$1008,4,FALSE),"")</f>
        <v/>
      </c>
      <c r="Y706" s="47" t="str">
        <f t="shared" si="401"/>
        <v/>
      </c>
      <c r="Z706" s="47" t="str">
        <f>IF(AND($BZ$7&gt;0,OutputOsiris!$A706&lt;&gt;"9999999"),VLOOKUP(OutputOsiris!A706,$BW$9:$BZ$1008,4,FALSE),"")</f>
        <v/>
      </c>
      <c r="AA706" s="47" t="str">
        <f t="shared" si="402"/>
        <v/>
      </c>
      <c r="AB706" s="47">
        <f t="shared" si="403"/>
        <v>0</v>
      </c>
      <c r="AC706" s="47">
        <f t="shared" si="404"/>
        <v>0</v>
      </c>
      <c r="AD706" s="47" t="str">
        <f t="shared" si="405"/>
        <v/>
      </c>
      <c r="AE706" s="48" t="str">
        <f>IF(ISBLANK(AF706),"",VLOOKUP(AD706,OutputOsiris!$A$9:$A$1008,1,FALSE))</f>
        <v/>
      </c>
      <c r="AF706" s="111"/>
      <c r="AG706" s="78"/>
      <c r="AH706" s="148" t="str">
        <f t="shared" si="379"/>
        <v/>
      </c>
      <c r="AI706" s="47" t="str">
        <f t="shared" si="406"/>
        <v/>
      </c>
      <c r="AJ706" s="48" t="str">
        <f>IF(ISBLANK(AK706),"",VLOOKUP(AI706,OutputOsiris!$A$9:$A$1008,1,FALSE))</f>
        <v/>
      </c>
      <c r="AK706" s="112"/>
      <c r="AL706" s="78"/>
      <c r="AM706" s="148" t="str">
        <f t="shared" si="380"/>
        <v/>
      </c>
      <c r="AN706" s="47" t="str">
        <f t="shared" si="407"/>
        <v/>
      </c>
      <c r="AO706" s="48" t="str">
        <f>IF(ISBLANK(AP706),"",VLOOKUP(AN706,OutputOsiris!$A$9:$A$1008,1,FALSE))</f>
        <v/>
      </c>
      <c r="AP706" s="111"/>
      <c r="AQ706" s="78"/>
      <c r="AR706" s="148" t="str">
        <f t="shared" si="381"/>
        <v/>
      </c>
      <c r="AS706" s="47" t="str">
        <f t="shared" si="408"/>
        <v/>
      </c>
      <c r="AT706" s="48" t="str">
        <f>IF(ISBLANK(AU706),"",VLOOKUP(AS706,OutputOsiris!$A$9:$A$1008,1,FALSE))</f>
        <v/>
      </c>
      <c r="AU706" s="111"/>
      <c r="AV706" s="78"/>
      <c r="AW706" s="148" t="str">
        <f t="shared" si="382"/>
        <v/>
      </c>
      <c r="AX706" s="47" t="str">
        <f t="shared" si="409"/>
        <v/>
      </c>
      <c r="AY706" s="48" t="str">
        <f>IF(ISBLANK(AZ706),"",VLOOKUP(AX706,OutputOsiris!$A$9:$A$1008,1,FALSE))</f>
        <v/>
      </c>
      <c r="AZ706" s="111"/>
      <c r="BA706" s="78"/>
      <c r="BB706" s="148" t="str">
        <f t="shared" si="383"/>
        <v/>
      </c>
      <c r="BC706" s="47" t="str">
        <f t="shared" si="410"/>
        <v/>
      </c>
      <c r="BD706" s="48" t="str">
        <f>IF(ISBLANK(BE706),"",VLOOKUP(BC706,OutputOsiris!$A$9:$A$1008,1,FALSE))</f>
        <v/>
      </c>
      <c r="BE706" s="111"/>
      <c r="BF706" s="78"/>
      <c r="BG706" s="148" t="str">
        <f t="shared" si="384"/>
        <v/>
      </c>
      <c r="BH706" s="47" t="str">
        <f t="shared" si="411"/>
        <v/>
      </c>
      <c r="BI706" s="48" t="str">
        <f>IF(ISBLANK(BJ706),"",VLOOKUP(BH706,OutputOsiris!$A$9:$A$1008,1,FALSE))</f>
        <v/>
      </c>
      <c r="BJ706" s="111"/>
      <c r="BK706" s="78"/>
      <c r="BL706" s="148" t="str">
        <f t="shared" si="385"/>
        <v/>
      </c>
      <c r="BM706" s="47" t="str">
        <f t="shared" si="412"/>
        <v/>
      </c>
      <c r="BN706" s="48" t="str">
        <f>IF(ISBLANK(BO706),"",VLOOKUP(BM706,OutputOsiris!$A$9:$A$1008,1,FALSE))</f>
        <v/>
      </c>
      <c r="BO706" s="111"/>
      <c r="BP706" s="78"/>
      <c r="BQ706" s="148" t="str">
        <f t="shared" si="386"/>
        <v/>
      </c>
      <c r="BR706" s="47" t="str">
        <f t="shared" si="413"/>
        <v/>
      </c>
      <c r="BS706" s="48" t="str">
        <f>IF(ISBLANK(BT706),"",VLOOKUP(BR706,OutputOsiris!$A$9:$A$1008,1,FALSE))</f>
        <v/>
      </c>
      <c r="BT706" s="111"/>
      <c r="BU706" s="78"/>
      <c r="BV706" s="148" t="str">
        <f t="shared" si="387"/>
        <v/>
      </c>
      <c r="BW706" s="47" t="str">
        <f t="shared" si="414"/>
        <v/>
      </c>
      <c r="BX706" s="48" t="str">
        <f>IF(ISBLANK(BY706),"",VLOOKUP(BW706,OutputOsiris!$A$9:$A$1008,1,FALSE))</f>
        <v/>
      </c>
      <c r="BY706" s="111"/>
      <c r="BZ706" s="78"/>
      <c r="CA706" s="148" t="str">
        <f t="shared" si="388"/>
        <v/>
      </c>
    </row>
    <row r="707" spans="1:79" x14ac:dyDescent="0.2">
      <c r="A707" s="47" t="str">
        <f>IF($H$1="Score",IF(OutputOsiris!A707&lt;&gt;"9999999",OutputOsiris!A707,""),"")</f>
        <v/>
      </c>
      <c r="B707" s="76" t="str">
        <f t="shared" si="389"/>
        <v/>
      </c>
      <c r="C707" s="143" t="str">
        <f t="shared" si="390"/>
        <v/>
      </c>
      <c r="D707" s="47" t="str">
        <f>IF($H$1="Cijfer",IF(OutputOsiris!A707&lt;&gt;"9999999",OutputOsiris!A707,""),"")</f>
        <v/>
      </c>
      <c r="E707" s="76" t="str">
        <f t="shared" si="391"/>
        <v/>
      </c>
      <c r="F707" s="143" t="str">
        <f t="shared" si="392"/>
        <v/>
      </c>
      <c r="G707" s="47" t="str">
        <f>IF(ISBLANK(OutputOsiris!B707),"",OutputOsiris!B707)</f>
        <v/>
      </c>
      <c r="H707" s="47">
        <f>IF(AND($AG$7&gt;0,OutputOsiris!$A707&lt;&gt;"9999999"),VLOOKUP(OutputOsiris!A707,$AD$9:$AG$1008,4,FALSE),"")</f>
        <v>0</v>
      </c>
      <c r="I707" s="47">
        <f t="shared" si="393"/>
        <v>0</v>
      </c>
      <c r="J707" s="47">
        <f>IF(AND($AL$7&gt;0,OutputOsiris!$A707&lt;&gt;"9999999"),VLOOKUP(OutputOsiris!A707,$AI$9:$AL$1008,4,FALSE),"")</f>
        <v>0</v>
      </c>
      <c r="K707" s="47">
        <f t="shared" si="394"/>
        <v>0</v>
      </c>
      <c r="L707" s="47" t="str">
        <f>IF(AND($AQ$7&gt;0,OutputOsiris!$A707&lt;&gt;"9999999"),VLOOKUP(OutputOsiris!A707,$AN$9:$AQ$1008,4,FALSE),"")</f>
        <v/>
      </c>
      <c r="M707" s="47" t="str">
        <f t="shared" si="395"/>
        <v/>
      </c>
      <c r="N707" s="47" t="str">
        <f>IF(AND($AV$7&gt;0,OutputOsiris!$A707&lt;&gt;"9999999"),VLOOKUP(OutputOsiris!A707,$AS$9:$AV$1008,4,FALSE),"")</f>
        <v/>
      </c>
      <c r="O707" s="47" t="str">
        <f t="shared" si="396"/>
        <v/>
      </c>
      <c r="P707" s="47" t="str">
        <f>IF(AND($BA$7&gt;0,OutputOsiris!$A707&lt;&gt;"9999999"),VLOOKUP(OutputOsiris!A707,$AX$9:$BA$1008,4,FALSE),"")</f>
        <v/>
      </c>
      <c r="Q707" s="47" t="str">
        <f t="shared" si="397"/>
        <v/>
      </c>
      <c r="R707" s="47" t="str">
        <f>IF(AND($BF$7&gt;0,OutputOsiris!$A707&lt;&gt;"9999999"),VLOOKUP(OutputOsiris!A707,$BC$9:$BF$1008,4,FALSE),"")</f>
        <v/>
      </c>
      <c r="S707" s="47" t="str">
        <f t="shared" si="398"/>
        <v/>
      </c>
      <c r="T707" s="47" t="str">
        <f>IF(AND($BK$7&gt;0,OutputOsiris!$A707&lt;&gt;"9999999"),VLOOKUP(OutputOsiris!A707,$BH$9:$BK$1008,4,FALSE),"")</f>
        <v/>
      </c>
      <c r="U707" s="47" t="str">
        <f t="shared" si="399"/>
        <v/>
      </c>
      <c r="V707" s="47" t="str">
        <f>IF(AND($BP$7&gt;0,OutputOsiris!$A707&lt;&gt;"9999999"),VLOOKUP(OutputOsiris!A707,$BM$9:$BP$1008,4,FALSE),"")</f>
        <v/>
      </c>
      <c r="W707" s="47" t="str">
        <f t="shared" si="400"/>
        <v/>
      </c>
      <c r="X707" s="47" t="str">
        <f>IF(AND($BU$7&gt;0,OutputOsiris!$A707&lt;&gt;"9999999"),VLOOKUP(OutputOsiris!A707,$BR$9:$BU$1008,4,FALSE),"")</f>
        <v/>
      </c>
      <c r="Y707" s="47" t="str">
        <f t="shared" si="401"/>
        <v/>
      </c>
      <c r="Z707" s="47" t="str">
        <f>IF(AND($BZ$7&gt;0,OutputOsiris!$A707&lt;&gt;"9999999"),VLOOKUP(OutputOsiris!A707,$BW$9:$BZ$1008,4,FALSE),"")</f>
        <v/>
      </c>
      <c r="AA707" s="47" t="str">
        <f t="shared" si="402"/>
        <v/>
      </c>
      <c r="AB707" s="47">
        <f t="shared" si="403"/>
        <v>0</v>
      </c>
      <c r="AC707" s="47">
        <f t="shared" si="404"/>
        <v>0</v>
      </c>
      <c r="AD707" s="47" t="str">
        <f t="shared" si="405"/>
        <v/>
      </c>
      <c r="AE707" s="48" t="str">
        <f>IF(ISBLANK(AF707),"",VLOOKUP(AD707,OutputOsiris!$A$9:$A$1008,1,FALSE))</f>
        <v/>
      </c>
      <c r="AF707" s="111"/>
      <c r="AG707" s="78"/>
      <c r="AH707" s="148" t="str">
        <f t="shared" si="379"/>
        <v/>
      </c>
      <c r="AI707" s="47" t="str">
        <f t="shared" si="406"/>
        <v/>
      </c>
      <c r="AJ707" s="48" t="str">
        <f>IF(ISBLANK(AK707),"",VLOOKUP(AI707,OutputOsiris!$A$9:$A$1008,1,FALSE))</f>
        <v/>
      </c>
      <c r="AK707" s="112"/>
      <c r="AL707" s="78"/>
      <c r="AM707" s="148" t="str">
        <f t="shared" si="380"/>
        <v/>
      </c>
      <c r="AN707" s="47" t="str">
        <f t="shared" si="407"/>
        <v/>
      </c>
      <c r="AO707" s="48" t="str">
        <f>IF(ISBLANK(AP707),"",VLOOKUP(AN707,OutputOsiris!$A$9:$A$1008,1,FALSE))</f>
        <v/>
      </c>
      <c r="AP707" s="111"/>
      <c r="AQ707" s="78"/>
      <c r="AR707" s="148" t="str">
        <f t="shared" si="381"/>
        <v/>
      </c>
      <c r="AS707" s="47" t="str">
        <f t="shared" si="408"/>
        <v/>
      </c>
      <c r="AT707" s="48" t="str">
        <f>IF(ISBLANK(AU707),"",VLOOKUP(AS707,OutputOsiris!$A$9:$A$1008,1,FALSE))</f>
        <v/>
      </c>
      <c r="AU707" s="111"/>
      <c r="AV707" s="78"/>
      <c r="AW707" s="148" t="str">
        <f t="shared" si="382"/>
        <v/>
      </c>
      <c r="AX707" s="47" t="str">
        <f t="shared" si="409"/>
        <v/>
      </c>
      <c r="AY707" s="48" t="str">
        <f>IF(ISBLANK(AZ707),"",VLOOKUP(AX707,OutputOsiris!$A$9:$A$1008,1,FALSE))</f>
        <v/>
      </c>
      <c r="AZ707" s="111"/>
      <c r="BA707" s="78"/>
      <c r="BB707" s="148" t="str">
        <f t="shared" si="383"/>
        <v/>
      </c>
      <c r="BC707" s="47" t="str">
        <f t="shared" si="410"/>
        <v/>
      </c>
      <c r="BD707" s="48" t="str">
        <f>IF(ISBLANK(BE707),"",VLOOKUP(BC707,OutputOsiris!$A$9:$A$1008,1,FALSE))</f>
        <v/>
      </c>
      <c r="BE707" s="111"/>
      <c r="BF707" s="78"/>
      <c r="BG707" s="148" t="str">
        <f t="shared" si="384"/>
        <v/>
      </c>
      <c r="BH707" s="47" t="str">
        <f t="shared" si="411"/>
        <v/>
      </c>
      <c r="BI707" s="48" t="str">
        <f>IF(ISBLANK(BJ707),"",VLOOKUP(BH707,OutputOsiris!$A$9:$A$1008,1,FALSE))</f>
        <v/>
      </c>
      <c r="BJ707" s="111"/>
      <c r="BK707" s="78"/>
      <c r="BL707" s="148" t="str">
        <f t="shared" si="385"/>
        <v/>
      </c>
      <c r="BM707" s="47" t="str">
        <f t="shared" si="412"/>
        <v/>
      </c>
      <c r="BN707" s="48" t="str">
        <f>IF(ISBLANK(BO707),"",VLOOKUP(BM707,OutputOsiris!$A$9:$A$1008,1,FALSE))</f>
        <v/>
      </c>
      <c r="BO707" s="111"/>
      <c r="BP707" s="78"/>
      <c r="BQ707" s="148" t="str">
        <f t="shared" si="386"/>
        <v/>
      </c>
      <c r="BR707" s="47" t="str">
        <f t="shared" si="413"/>
        <v/>
      </c>
      <c r="BS707" s="48" t="str">
        <f>IF(ISBLANK(BT707),"",VLOOKUP(BR707,OutputOsiris!$A$9:$A$1008,1,FALSE))</f>
        <v/>
      </c>
      <c r="BT707" s="111"/>
      <c r="BU707" s="78"/>
      <c r="BV707" s="148" t="str">
        <f t="shared" si="387"/>
        <v/>
      </c>
      <c r="BW707" s="47" t="str">
        <f t="shared" si="414"/>
        <v/>
      </c>
      <c r="BX707" s="48" t="str">
        <f>IF(ISBLANK(BY707),"",VLOOKUP(BW707,OutputOsiris!$A$9:$A$1008,1,FALSE))</f>
        <v/>
      </c>
      <c r="BY707" s="111"/>
      <c r="BZ707" s="78"/>
      <c r="CA707" s="148" t="str">
        <f t="shared" si="388"/>
        <v/>
      </c>
    </row>
    <row r="708" spans="1:79" x14ac:dyDescent="0.2">
      <c r="A708" s="47" t="str">
        <f>IF($H$1="Score",IF(OutputOsiris!A708&lt;&gt;"9999999",OutputOsiris!A708,""),"")</f>
        <v/>
      </c>
      <c r="B708" s="76" t="str">
        <f t="shared" si="389"/>
        <v/>
      </c>
      <c r="C708" s="143" t="str">
        <f t="shared" si="390"/>
        <v/>
      </c>
      <c r="D708" s="47" t="str">
        <f>IF($H$1="Cijfer",IF(OutputOsiris!A708&lt;&gt;"9999999",OutputOsiris!A708,""),"")</f>
        <v/>
      </c>
      <c r="E708" s="76" t="str">
        <f t="shared" si="391"/>
        <v/>
      </c>
      <c r="F708" s="143" t="str">
        <f t="shared" si="392"/>
        <v/>
      </c>
      <c r="G708" s="47" t="str">
        <f>IF(ISBLANK(OutputOsiris!B708),"",OutputOsiris!B708)</f>
        <v/>
      </c>
      <c r="H708" s="47">
        <f>IF(AND($AG$7&gt;0,OutputOsiris!$A708&lt;&gt;"9999999"),VLOOKUP(OutputOsiris!A708,$AD$9:$AG$1008,4,FALSE),"")</f>
        <v>0</v>
      </c>
      <c r="I708" s="47">
        <f t="shared" si="393"/>
        <v>0</v>
      </c>
      <c r="J708" s="47">
        <f>IF(AND($AL$7&gt;0,OutputOsiris!$A708&lt;&gt;"9999999"),VLOOKUP(OutputOsiris!A708,$AI$9:$AL$1008,4,FALSE),"")</f>
        <v>0</v>
      </c>
      <c r="K708" s="47">
        <f t="shared" si="394"/>
        <v>0</v>
      </c>
      <c r="L708" s="47" t="str">
        <f>IF(AND($AQ$7&gt;0,OutputOsiris!$A708&lt;&gt;"9999999"),VLOOKUP(OutputOsiris!A708,$AN$9:$AQ$1008,4,FALSE),"")</f>
        <v/>
      </c>
      <c r="M708" s="47" t="str">
        <f t="shared" si="395"/>
        <v/>
      </c>
      <c r="N708" s="47" t="str">
        <f>IF(AND($AV$7&gt;0,OutputOsiris!$A708&lt;&gt;"9999999"),VLOOKUP(OutputOsiris!A708,$AS$9:$AV$1008,4,FALSE),"")</f>
        <v/>
      </c>
      <c r="O708" s="47" t="str">
        <f t="shared" si="396"/>
        <v/>
      </c>
      <c r="P708" s="47" t="str">
        <f>IF(AND($BA$7&gt;0,OutputOsiris!$A708&lt;&gt;"9999999"),VLOOKUP(OutputOsiris!A708,$AX$9:$BA$1008,4,FALSE),"")</f>
        <v/>
      </c>
      <c r="Q708" s="47" t="str">
        <f t="shared" si="397"/>
        <v/>
      </c>
      <c r="R708" s="47" t="str">
        <f>IF(AND($BF$7&gt;0,OutputOsiris!$A708&lt;&gt;"9999999"),VLOOKUP(OutputOsiris!A708,$BC$9:$BF$1008,4,FALSE),"")</f>
        <v/>
      </c>
      <c r="S708" s="47" t="str">
        <f t="shared" si="398"/>
        <v/>
      </c>
      <c r="T708" s="47" t="str">
        <f>IF(AND($BK$7&gt;0,OutputOsiris!$A708&lt;&gt;"9999999"),VLOOKUP(OutputOsiris!A708,$BH$9:$BK$1008,4,FALSE),"")</f>
        <v/>
      </c>
      <c r="U708" s="47" t="str">
        <f t="shared" si="399"/>
        <v/>
      </c>
      <c r="V708" s="47" t="str">
        <f>IF(AND($BP$7&gt;0,OutputOsiris!$A708&lt;&gt;"9999999"),VLOOKUP(OutputOsiris!A708,$BM$9:$BP$1008,4,FALSE),"")</f>
        <v/>
      </c>
      <c r="W708" s="47" t="str">
        <f t="shared" si="400"/>
        <v/>
      </c>
      <c r="X708" s="47" t="str">
        <f>IF(AND($BU$7&gt;0,OutputOsiris!$A708&lt;&gt;"9999999"),VLOOKUP(OutputOsiris!A708,$BR$9:$BU$1008,4,FALSE),"")</f>
        <v/>
      </c>
      <c r="Y708" s="47" t="str">
        <f t="shared" si="401"/>
        <v/>
      </c>
      <c r="Z708" s="47" t="str">
        <f>IF(AND($BZ$7&gt;0,OutputOsiris!$A708&lt;&gt;"9999999"),VLOOKUP(OutputOsiris!A708,$BW$9:$BZ$1008,4,FALSE),"")</f>
        <v/>
      </c>
      <c r="AA708" s="47" t="str">
        <f t="shared" si="402"/>
        <v/>
      </c>
      <c r="AB708" s="47">
        <f t="shared" si="403"/>
        <v>0</v>
      </c>
      <c r="AC708" s="47">
        <f t="shared" si="404"/>
        <v>0</v>
      </c>
      <c r="AD708" s="47" t="str">
        <f t="shared" si="405"/>
        <v/>
      </c>
      <c r="AE708" s="48" t="str">
        <f>IF(ISBLANK(AF708),"",VLOOKUP(AD708,OutputOsiris!$A$9:$A$1008,1,FALSE))</f>
        <v/>
      </c>
      <c r="AF708" s="111"/>
      <c r="AG708" s="78"/>
      <c r="AH708" s="148" t="str">
        <f t="shared" si="379"/>
        <v/>
      </c>
      <c r="AI708" s="47" t="str">
        <f t="shared" si="406"/>
        <v/>
      </c>
      <c r="AJ708" s="48" t="str">
        <f>IF(ISBLANK(AK708),"",VLOOKUP(AI708,OutputOsiris!$A$9:$A$1008,1,FALSE))</f>
        <v/>
      </c>
      <c r="AK708" s="112"/>
      <c r="AL708" s="78"/>
      <c r="AM708" s="148" t="str">
        <f t="shared" si="380"/>
        <v/>
      </c>
      <c r="AN708" s="47" t="str">
        <f t="shared" si="407"/>
        <v/>
      </c>
      <c r="AO708" s="48" t="str">
        <f>IF(ISBLANK(AP708),"",VLOOKUP(AN708,OutputOsiris!$A$9:$A$1008,1,FALSE))</f>
        <v/>
      </c>
      <c r="AP708" s="111"/>
      <c r="AQ708" s="78"/>
      <c r="AR708" s="148" t="str">
        <f t="shared" si="381"/>
        <v/>
      </c>
      <c r="AS708" s="47" t="str">
        <f t="shared" si="408"/>
        <v/>
      </c>
      <c r="AT708" s="48" t="str">
        <f>IF(ISBLANK(AU708),"",VLOOKUP(AS708,OutputOsiris!$A$9:$A$1008,1,FALSE))</f>
        <v/>
      </c>
      <c r="AU708" s="111"/>
      <c r="AV708" s="78"/>
      <c r="AW708" s="148" t="str">
        <f t="shared" si="382"/>
        <v/>
      </c>
      <c r="AX708" s="47" t="str">
        <f t="shared" si="409"/>
        <v/>
      </c>
      <c r="AY708" s="48" t="str">
        <f>IF(ISBLANK(AZ708),"",VLOOKUP(AX708,OutputOsiris!$A$9:$A$1008,1,FALSE))</f>
        <v/>
      </c>
      <c r="AZ708" s="111"/>
      <c r="BA708" s="78"/>
      <c r="BB708" s="148" t="str">
        <f t="shared" si="383"/>
        <v/>
      </c>
      <c r="BC708" s="47" t="str">
        <f t="shared" si="410"/>
        <v/>
      </c>
      <c r="BD708" s="48" t="str">
        <f>IF(ISBLANK(BE708),"",VLOOKUP(BC708,OutputOsiris!$A$9:$A$1008,1,FALSE))</f>
        <v/>
      </c>
      <c r="BE708" s="111"/>
      <c r="BF708" s="78"/>
      <c r="BG708" s="148" t="str">
        <f t="shared" si="384"/>
        <v/>
      </c>
      <c r="BH708" s="47" t="str">
        <f t="shared" si="411"/>
        <v/>
      </c>
      <c r="BI708" s="48" t="str">
        <f>IF(ISBLANK(BJ708),"",VLOOKUP(BH708,OutputOsiris!$A$9:$A$1008,1,FALSE))</f>
        <v/>
      </c>
      <c r="BJ708" s="111"/>
      <c r="BK708" s="78"/>
      <c r="BL708" s="148" t="str">
        <f t="shared" si="385"/>
        <v/>
      </c>
      <c r="BM708" s="47" t="str">
        <f t="shared" si="412"/>
        <v/>
      </c>
      <c r="BN708" s="48" t="str">
        <f>IF(ISBLANK(BO708),"",VLOOKUP(BM708,OutputOsiris!$A$9:$A$1008,1,FALSE))</f>
        <v/>
      </c>
      <c r="BO708" s="111"/>
      <c r="BP708" s="78"/>
      <c r="BQ708" s="148" t="str">
        <f t="shared" si="386"/>
        <v/>
      </c>
      <c r="BR708" s="47" t="str">
        <f t="shared" si="413"/>
        <v/>
      </c>
      <c r="BS708" s="48" t="str">
        <f>IF(ISBLANK(BT708),"",VLOOKUP(BR708,OutputOsiris!$A$9:$A$1008,1,FALSE))</f>
        <v/>
      </c>
      <c r="BT708" s="111"/>
      <c r="BU708" s="78"/>
      <c r="BV708" s="148" t="str">
        <f t="shared" si="387"/>
        <v/>
      </c>
      <c r="BW708" s="47" t="str">
        <f t="shared" si="414"/>
        <v/>
      </c>
      <c r="BX708" s="48" t="str">
        <f>IF(ISBLANK(BY708),"",VLOOKUP(BW708,OutputOsiris!$A$9:$A$1008,1,FALSE))</f>
        <v/>
      </c>
      <c r="BY708" s="111"/>
      <c r="BZ708" s="78"/>
      <c r="CA708" s="148" t="str">
        <f t="shared" si="388"/>
        <v/>
      </c>
    </row>
    <row r="709" spans="1:79" x14ac:dyDescent="0.2">
      <c r="A709" s="47" t="str">
        <f>IF($H$1="Score",IF(OutputOsiris!A709&lt;&gt;"9999999",OutputOsiris!A709,""),"")</f>
        <v/>
      </c>
      <c r="B709" s="76" t="str">
        <f t="shared" si="389"/>
        <v/>
      </c>
      <c r="C709" s="143" t="str">
        <f t="shared" si="390"/>
        <v/>
      </c>
      <c r="D709" s="47" t="str">
        <f>IF($H$1="Cijfer",IF(OutputOsiris!A709&lt;&gt;"9999999",OutputOsiris!A709,""),"")</f>
        <v/>
      </c>
      <c r="E709" s="76" t="str">
        <f t="shared" si="391"/>
        <v/>
      </c>
      <c r="F709" s="143" t="str">
        <f t="shared" si="392"/>
        <v/>
      </c>
      <c r="G709" s="47" t="str">
        <f>IF(ISBLANK(OutputOsiris!B709),"",OutputOsiris!B709)</f>
        <v/>
      </c>
      <c r="H709" s="47">
        <f>IF(AND($AG$7&gt;0,OutputOsiris!$A709&lt;&gt;"9999999"),VLOOKUP(OutputOsiris!A709,$AD$9:$AG$1008,4,FALSE),"")</f>
        <v>0</v>
      </c>
      <c r="I709" s="47">
        <f t="shared" si="393"/>
        <v>0</v>
      </c>
      <c r="J709" s="47">
        <f>IF(AND($AL$7&gt;0,OutputOsiris!$A709&lt;&gt;"9999999"),VLOOKUP(OutputOsiris!A709,$AI$9:$AL$1008,4,FALSE),"")</f>
        <v>0</v>
      </c>
      <c r="K709" s="47">
        <f t="shared" si="394"/>
        <v>0</v>
      </c>
      <c r="L709" s="47" t="str">
        <f>IF(AND($AQ$7&gt;0,OutputOsiris!$A709&lt;&gt;"9999999"),VLOOKUP(OutputOsiris!A709,$AN$9:$AQ$1008,4,FALSE),"")</f>
        <v/>
      </c>
      <c r="M709" s="47" t="str">
        <f t="shared" si="395"/>
        <v/>
      </c>
      <c r="N709" s="47" t="str">
        <f>IF(AND($AV$7&gt;0,OutputOsiris!$A709&lt;&gt;"9999999"),VLOOKUP(OutputOsiris!A709,$AS$9:$AV$1008,4,FALSE),"")</f>
        <v/>
      </c>
      <c r="O709" s="47" t="str">
        <f t="shared" si="396"/>
        <v/>
      </c>
      <c r="P709" s="47" t="str">
        <f>IF(AND($BA$7&gt;0,OutputOsiris!$A709&lt;&gt;"9999999"),VLOOKUP(OutputOsiris!A709,$AX$9:$BA$1008,4,FALSE),"")</f>
        <v/>
      </c>
      <c r="Q709" s="47" t="str">
        <f t="shared" si="397"/>
        <v/>
      </c>
      <c r="R709" s="47" t="str">
        <f>IF(AND($BF$7&gt;0,OutputOsiris!$A709&lt;&gt;"9999999"),VLOOKUP(OutputOsiris!A709,$BC$9:$BF$1008,4,FALSE),"")</f>
        <v/>
      </c>
      <c r="S709" s="47" t="str">
        <f t="shared" si="398"/>
        <v/>
      </c>
      <c r="T709" s="47" t="str">
        <f>IF(AND($BK$7&gt;0,OutputOsiris!$A709&lt;&gt;"9999999"),VLOOKUP(OutputOsiris!A709,$BH$9:$BK$1008,4,FALSE),"")</f>
        <v/>
      </c>
      <c r="U709" s="47" t="str">
        <f t="shared" si="399"/>
        <v/>
      </c>
      <c r="V709" s="47" t="str">
        <f>IF(AND($BP$7&gt;0,OutputOsiris!$A709&lt;&gt;"9999999"),VLOOKUP(OutputOsiris!A709,$BM$9:$BP$1008,4,FALSE),"")</f>
        <v/>
      </c>
      <c r="W709" s="47" t="str">
        <f t="shared" si="400"/>
        <v/>
      </c>
      <c r="X709" s="47" t="str">
        <f>IF(AND($BU$7&gt;0,OutputOsiris!$A709&lt;&gt;"9999999"),VLOOKUP(OutputOsiris!A709,$BR$9:$BU$1008,4,FALSE),"")</f>
        <v/>
      </c>
      <c r="Y709" s="47" t="str">
        <f t="shared" si="401"/>
        <v/>
      </c>
      <c r="Z709" s="47" t="str">
        <f>IF(AND($BZ$7&gt;0,OutputOsiris!$A709&lt;&gt;"9999999"),VLOOKUP(OutputOsiris!A709,$BW$9:$BZ$1008,4,FALSE),"")</f>
        <v/>
      </c>
      <c r="AA709" s="47" t="str">
        <f t="shared" si="402"/>
        <v/>
      </c>
      <c r="AB709" s="47">
        <f t="shared" si="403"/>
        <v>0</v>
      </c>
      <c r="AC709" s="47">
        <f t="shared" si="404"/>
        <v>0</v>
      </c>
      <c r="AD709" s="47" t="str">
        <f t="shared" si="405"/>
        <v/>
      </c>
      <c r="AE709" s="48" t="str">
        <f>IF(ISBLANK(AF709),"",VLOOKUP(AD709,OutputOsiris!$A$9:$A$1008,1,FALSE))</f>
        <v/>
      </c>
      <c r="AF709" s="111"/>
      <c r="AG709" s="78"/>
      <c r="AH709" s="148" t="str">
        <f t="shared" si="379"/>
        <v/>
      </c>
      <c r="AI709" s="47" t="str">
        <f t="shared" si="406"/>
        <v/>
      </c>
      <c r="AJ709" s="48" t="str">
        <f>IF(ISBLANK(AK709),"",VLOOKUP(AI709,OutputOsiris!$A$9:$A$1008,1,FALSE))</f>
        <v/>
      </c>
      <c r="AK709" s="112"/>
      <c r="AL709" s="78"/>
      <c r="AM709" s="148" t="str">
        <f t="shared" si="380"/>
        <v/>
      </c>
      <c r="AN709" s="47" t="str">
        <f t="shared" si="407"/>
        <v/>
      </c>
      <c r="AO709" s="48" t="str">
        <f>IF(ISBLANK(AP709),"",VLOOKUP(AN709,OutputOsiris!$A$9:$A$1008,1,FALSE))</f>
        <v/>
      </c>
      <c r="AP709" s="111"/>
      <c r="AQ709" s="78"/>
      <c r="AR709" s="148" t="str">
        <f t="shared" si="381"/>
        <v/>
      </c>
      <c r="AS709" s="47" t="str">
        <f t="shared" si="408"/>
        <v/>
      </c>
      <c r="AT709" s="48" t="str">
        <f>IF(ISBLANK(AU709),"",VLOOKUP(AS709,OutputOsiris!$A$9:$A$1008,1,FALSE))</f>
        <v/>
      </c>
      <c r="AU709" s="111"/>
      <c r="AV709" s="78"/>
      <c r="AW709" s="148" t="str">
        <f t="shared" si="382"/>
        <v/>
      </c>
      <c r="AX709" s="47" t="str">
        <f t="shared" si="409"/>
        <v/>
      </c>
      <c r="AY709" s="48" t="str">
        <f>IF(ISBLANK(AZ709),"",VLOOKUP(AX709,OutputOsiris!$A$9:$A$1008,1,FALSE))</f>
        <v/>
      </c>
      <c r="AZ709" s="111"/>
      <c r="BA709" s="78"/>
      <c r="BB709" s="148" t="str">
        <f t="shared" si="383"/>
        <v/>
      </c>
      <c r="BC709" s="47" t="str">
        <f t="shared" si="410"/>
        <v/>
      </c>
      <c r="BD709" s="48" t="str">
        <f>IF(ISBLANK(BE709),"",VLOOKUP(BC709,OutputOsiris!$A$9:$A$1008,1,FALSE))</f>
        <v/>
      </c>
      <c r="BE709" s="111"/>
      <c r="BF709" s="78"/>
      <c r="BG709" s="148" t="str">
        <f t="shared" si="384"/>
        <v/>
      </c>
      <c r="BH709" s="47" t="str">
        <f t="shared" si="411"/>
        <v/>
      </c>
      <c r="BI709" s="48" t="str">
        <f>IF(ISBLANK(BJ709),"",VLOOKUP(BH709,OutputOsiris!$A$9:$A$1008,1,FALSE))</f>
        <v/>
      </c>
      <c r="BJ709" s="111"/>
      <c r="BK709" s="78"/>
      <c r="BL709" s="148" t="str">
        <f t="shared" si="385"/>
        <v/>
      </c>
      <c r="BM709" s="47" t="str">
        <f t="shared" si="412"/>
        <v/>
      </c>
      <c r="BN709" s="48" t="str">
        <f>IF(ISBLANK(BO709),"",VLOOKUP(BM709,OutputOsiris!$A$9:$A$1008,1,FALSE))</f>
        <v/>
      </c>
      <c r="BO709" s="111"/>
      <c r="BP709" s="78"/>
      <c r="BQ709" s="148" t="str">
        <f t="shared" si="386"/>
        <v/>
      </c>
      <c r="BR709" s="47" t="str">
        <f t="shared" si="413"/>
        <v/>
      </c>
      <c r="BS709" s="48" t="str">
        <f>IF(ISBLANK(BT709),"",VLOOKUP(BR709,OutputOsiris!$A$9:$A$1008,1,FALSE))</f>
        <v/>
      </c>
      <c r="BT709" s="111"/>
      <c r="BU709" s="78"/>
      <c r="BV709" s="148" t="str">
        <f t="shared" si="387"/>
        <v/>
      </c>
      <c r="BW709" s="47" t="str">
        <f t="shared" si="414"/>
        <v/>
      </c>
      <c r="BX709" s="48" t="str">
        <f>IF(ISBLANK(BY709),"",VLOOKUP(BW709,OutputOsiris!$A$9:$A$1008,1,FALSE))</f>
        <v/>
      </c>
      <c r="BY709" s="111"/>
      <c r="BZ709" s="78"/>
      <c r="CA709" s="148" t="str">
        <f t="shared" si="388"/>
        <v/>
      </c>
    </row>
    <row r="710" spans="1:79" x14ac:dyDescent="0.2">
      <c r="A710" s="47" t="str">
        <f>IF($H$1="Score",IF(OutputOsiris!A710&lt;&gt;"9999999",OutputOsiris!A710,""),"")</f>
        <v/>
      </c>
      <c r="B710" s="76" t="str">
        <f t="shared" si="389"/>
        <v/>
      </c>
      <c r="C710" s="143" t="str">
        <f t="shared" si="390"/>
        <v/>
      </c>
      <c r="D710" s="47" t="str">
        <f>IF($H$1="Cijfer",IF(OutputOsiris!A710&lt;&gt;"9999999",OutputOsiris!A710,""),"")</f>
        <v/>
      </c>
      <c r="E710" s="76" t="str">
        <f t="shared" si="391"/>
        <v/>
      </c>
      <c r="F710" s="143" t="str">
        <f t="shared" si="392"/>
        <v/>
      </c>
      <c r="G710" s="47" t="str">
        <f>IF(ISBLANK(OutputOsiris!B710),"",OutputOsiris!B710)</f>
        <v/>
      </c>
      <c r="H710" s="47">
        <f>IF(AND($AG$7&gt;0,OutputOsiris!$A710&lt;&gt;"9999999"),VLOOKUP(OutputOsiris!A710,$AD$9:$AG$1008,4,FALSE),"")</f>
        <v>0</v>
      </c>
      <c r="I710" s="47">
        <f t="shared" si="393"/>
        <v>0</v>
      </c>
      <c r="J710" s="47">
        <f>IF(AND($AL$7&gt;0,OutputOsiris!$A710&lt;&gt;"9999999"),VLOOKUP(OutputOsiris!A710,$AI$9:$AL$1008,4,FALSE),"")</f>
        <v>0</v>
      </c>
      <c r="K710" s="47">
        <f t="shared" si="394"/>
        <v>0</v>
      </c>
      <c r="L710" s="47" t="str">
        <f>IF(AND($AQ$7&gt;0,OutputOsiris!$A710&lt;&gt;"9999999"),VLOOKUP(OutputOsiris!A710,$AN$9:$AQ$1008,4,FALSE),"")</f>
        <v/>
      </c>
      <c r="M710" s="47" t="str">
        <f t="shared" si="395"/>
        <v/>
      </c>
      <c r="N710" s="47" t="str">
        <f>IF(AND($AV$7&gt;0,OutputOsiris!$A710&lt;&gt;"9999999"),VLOOKUP(OutputOsiris!A710,$AS$9:$AV$1008,4,FALSE),"")</f>
        <v/>
      </c>
      <c r="O710" s="47" t="str">
        <f t="shared" si="396"/>
        <v/>
      </c>
      <c r="P710" s="47" t="str">
        <f>IF(AND($BA$7&gt;0,OutputOsiris!$A710&lt;&gt;"9999999"),VLOOKUP(OutputOsiris!A710,$AX$9:$BA$1008,4,FALSE),"")</f>
        <v/>
      </c>
      <c r="Q710" s="47" t="str">
        <f t="shared" si="397"/>
        <v/>
      </c>
      <c r="R710" s="47" t="str">
        <f>IF(AND($BF$7&gt;0,OutputOsiris!$A710&lt;&gt;"9999999"),VLOOKUP(OutputOsiris!A710,$BC$9:$BF$1008,4,FALSE),"")</f>
        <v/>
      </c>
      <c r="S710" s="47" t="str">
        <f t="shared" si="398"/>
        <v/>
      </c>
      <c r="T710" s="47" t="str">
        <f>IF(AND($BK$7&gt;0,OutputOsiris!$A710&lt;&gt;"9999999"),VLOOKUP(OutputOsiris!A710,$BH$9:$BK$1008,4,FALSE),"")</f>
        <v/>
      </c>
      <c r="U710" s="47" t="str">
        <f t="shared" si="399"/>
        <v/>
      </c>
      <c r="V710" s="47" t="str">
        <f>IF(AND($BP$7&gt;0,OutputOsiris!$A710&lt;&gt;"9999999"),VLOOKUP(OutputOsiris!A710,$BM$9:$BP$1008,4,FALSE),"")</f>
        <v/>
      </c>
      <c r="W710" s="47" t="str">
        <f t="shared" si="400"/>
        <v/>
      </c>
      <c r="X710" s="47" t="str">
        <f>IF(AND($BU$7&gt;0,OutputOsiris!$A710&lt;&gt;"9999999"),VLOOKUP(OutputOsiris!A710,$BR$9:$BU$1008,4,FALSE),"")</f>
        <v/>
      </c>
      <c r="Y710" s="47" t="str">
        <f t="shared" si="401"/>
        <v/>
      </c>
      <c r="Z710" s="47" t="str">
        <f>IF(AND($BZ$7&gt;0,OutputOsiris!$A710&lt;&gt;"9999999"),VLOOKUP(OutputOsiris!A710,$BW$9:$BZ$1008,4,FALSE),"")</f>
        <v/>
      </c>
      <c r="AA710" s="47" t="str">
        <f t="shared" si="402"/>
        <v/>
      </c>
      <c r="AB710" s="47">
        <f t="shared" si="403"/>
        <v>0</v>
      </c>
      <c r="AC710" s="47">
        <f t="shared" si="404"/>
        <v>0</v>
      </c>
      <c r="AD710" s="47" t="str">
        <f t="shared" si="405"/>
        <v/>
      </c>
      <c r="AE710" s="48" t="str">
        <f>IF(ISBLANK(AF710),"",VLOOKUP(AD710,OutputOsiris!$A$9:$A$1008,1,FALSE))</f>
        <v/>
      </c>
      <c r="AF710" s="111"/>
      <c r="AG710" s="78"/>
      <c r="AH710" s="148" t="str">
        <f t="shared" si="379"/>
        <v/>
      </c>
      <c r="AI710" s="47" t="str">
        <f t="shared" si="406"/>
        <v/>
      </c>
      <c r="AJ710" s="48" t="str">
        <f>IF(ISBLANK(AK710),"",VLOOKUP(AI710,OutputOsiris!$A$9:$A$1008,1,FALSE))</f>
        <v/>
      </c>
      <c r="AK710" s="112"/>
      <c r="AL710" s="78"/>
      <c r="AM710" s="148" t="str">
        <f t="shared" si="380"/>
        <v/>
      </c>
      <c r="AN710" s="47" t="str">
        <f t="shared" si="407"/>
        <v/>
      </c>
      <c r="AO710" s="48" t="str">
        <f>IF(ISBLANK(AP710),"",VLOOKUP(AN710,OutputOsiris!$A$9:$A$1008,1,FALSE))</f>
        <v/>
      </c>
      <c r="AP710" s="111"/>
      <c r="AQ710" s="78"/>
      <c r="AR710" s="148" t="str">
        <f t="shared" si="381"/>
        <v/>
      </c>
      <c r="AS710" s="47" t="str">
        <f t="shared" si="408"/>
        <v/>
      </c>
      <c r="AT710" s="48" t="str">
        <f>IF(ISBLANK(AU710),"",VLOOKUP(AS710,OutputOsiris!$A$9:$A$1008,1,FALSE))</f>
        <v/>
      </c>
      <c r="AU710" s="111"/>
      <c r="AV710" s="78"/>
      <c r="AW710" s="148" t="str">
        <f t="shared" si="382"/>
        <v/>
      </c>
      <c r="AX710" s="47" t="str">
        <f t="shared" si="409"/>
        <v/>
      </c>
      <c r="AY710" s="48" t="str">
        <f>IF(ISBLANK(AZ710),"",VLOOKUP(AX710,OutputOsiris!$A$9:$A$1008,1,FALSE))</f>
        <v/>
      </c>
      <c r="AZ710" s="111"/>
      <c r="BA710" s="78"/>
      <c r="BB710" s="148" t="str">
        <f t="shared" si="383"/>
        <v/>
      </c>
      <c r="BC710" s="47" t="str">
        <f t="shared" si="410"/>
        <v/>
      </c>
      <c r="BD710" s="48" t="str">
        <f>IF(ISBLANK(BE710),"",VLOOKUP(BC710,OutputOsiris!$A$9:$A$1008,1,FALSE))</f>
        <v/>
      </c>
      <c r="BE710" s="111"/>
      <c r="BF710" s="78"/>
      <c r="BG710" s="148" t="str">
        <f t="shared" si="384"/>
        <v/>
      </c>
      <c r="BH710" s="47" t="str">
        <f t="shared" si="411"/>
        <v/>
      </c>
      <c r="BI710" s="48" t="str">
        <f>IF(ISBLANK(BJ710),"",VLOOKUP(BH710,OutputOsiris!$A$9:$A$1008,1,FALSE))</f>
        <v/>
      </c>
      <c r="BJ710" s="111"/>
      <c r="BK710" s="78"/>
      <c r="BL710" s="148" t="str">
        <f t="shared" si="385"/>
        <v/>
      </c>
      <c r="BM710" s="47" t="str">
        <f t="shared" si="412"/>
        <v/>
      </c>
      <c r="BN710" s="48" t="str">
        <f>IF(ISBLANK(BO710),"",VLOOKUP(BM710,OutputOsiris!$A$9:$A$1008,1,FALSE))</f>
        <v/>
      </c>
      <c r="BO710" s="111"/>
      <c r="BP710" s="78"/>
      <c r="BQ710" s="148" t="str">
        <f t="shared" si="386"/>
        <v/>
      </c>
      <c r="BR710" s="47" t="str">
        <f t="shared" si="413"/>
        <v/>
      </c>
      <c r="BS710" s="48" t="str">
        <f>IF(ISBLANK(BT710),"",VLOOKUP(BR710,OutputOsiris!$A$9:$A$1008,1,FALSE))</f>
        <v/>
      </c>
      <c r="BT710" s="111"/>
      <c r="BU710" s="78"/>
      <c r="BV710" s="148" t="str">
        <f t="shared" si="387"/>
        <v/>
      </c>
      <c r="BW710" s="47" t="str">
        <f t="shared" si="414"/>
        <v/>
      </c>
      <c r="BX710" s="48" t="str">
        <f>IF(ISBLANK(BY710),"",VLOOKUP(BW710,OutputOsiris!$A$9:$A$1008,1,FALSE))</f>
        <v/>
      </c>
      <c r="BY710" s="111"/>
      <c r="BZ710" s="78"/>
      <c r="CA710" s="148" t="str">
        <f t="shared" si="388"/>
        <v/>
      </c>
    </row>
    <row r="711" spans="1:79" x14ac:dyDescent="0.2">
      <c r="A711" s="47" t="str">
        <f>IF($H$1="Score",IF(OutputOsiris!A711&lt;&gt;"9999999",OutputOsiris!A711,""),"")</f>
        <v/>
      </c>
      <c r="B711" s="76" t="str">
        <f t="shared" si="389"/>
        <v/>
      </c>
      <c r="C711" s="143" t="str">
        <f t="shared" si="390"/>
        <v/>
      </c>
      <c r="D711" s="47" t="str">
        <f>IF($H$1="Cijfer",IF(OutputOsiris!A711&lt;&gt;"9999999",OutputOsiris!A711,""),"")</f>
        <v/>
      </c>
      <c r="E711" s="76" t="str">
        <f t="shared" si="391"/>
        <v/>
      </c>
      <c r="F711" s="143" t="str">
        <f t="shared" si="392"/>
        <v/>
      </c>
      <c r="G711" s="47" t="str">
        <f>IF(ISBLANK(OutputOsiris!B711),"",OutputOsiris!B711)</f>
        <v/>
      </c>
      <c r="H711" s="47">
        <f>IF(AND($AG$7&gt;0,OutputOsiris!$A711&lt;&gt;"9999999"),VLOOKUP(OutputOsiris!A711,$AD$9:$AG$1008,4,FALSE),"")</f>
        <v>0</v>
      </c>
      <c r="I711" s="47">
        <f t="shared" si="393"/>
        <v>0</v>
      </c>
      <c r="J711" s="47">
        <f>IF(AND($AL$7&gt;0,OutputOsiris!$A711&lt;&gt;"9999999"),VLOOKUP(OutputOsiris!A711,$AI$9:$AL$1008,4,FALSE),"")</f>
        <v>0</v>
      </c>
      <c r="K711" s="47">
        <f t="shared" si="394"/>
        <v>0</v>
      </c>
      <c r="L711" s="47" t="str">
        <f>IF(AND($AQ$7&gt;0,OutputOsiris!$A711&lt;&gt;"9999999"),VLOOKUP(OutputOsiris!A711,$AN$9:$AQ$1008,4,FALSE),"")</f>
        <v/>
      </c>
      <c r="M711" s="47" t="str">
        <f t="shared" si="395"/>
        <v/>
      </c>
      <c r="N711" s="47" t="str">
        <f>IF(AND($AV$7&gt;0,OutputOsiris!$A711&lt;&gt;"9999999"),VLOOKUP(OutputOsiris!A711,$AS$9:$AV$1008,4,FALSE),"")</f>
        <v/>
      </c>
      <c r="O711" s="47" t="str">
        <f t="shared" si="396"/>
        <v/>
      </c>
      <c r="P711" s="47" t="str">
        <f>IF(AND($BA$7&gt;0,OutputOsiris!$A711&lt;&gt;"9999999"),VLOOKUP(OutputOsiris!A711,$AX$9:$BA$1008,4,FALSE),"")</f>
        <v/>
      </c>
      <c r="Q711" s="47" t="str">
        <f t="shared" si="397"/>
        <v/>
      </c>
      <c r="R711" s="47" t="str">
        <f>IF(AND($BF$7&gt;0,OutputOsiris!$A711&lt;&gt;"9999999"),VLOOKUP(OutputOsiris!A711,$BC$9:$BF$1008,4,FALSE),"")</f>
        <v/>
      </c>
      <c r="S711" s="47" t="str">
        <f t="shared" si="398"/>
        <v/>
      </c>
      <c r="T711" s="47" t="str">
        <f>IF(AND($BK$7&gt;0,OutputOsiris!$A711&lt;&gt;"9999999"),VLOOKUP(OutputOsiris!A711,$BH$9:$BK$1008,4,FALSE),"")</f>
        <v/>
      </c>
      <c r="U711" s="47" t="str">
        <f t="shared" si="399"/>
        <v/>
      </c>
      <c r="V711" s="47" t="str">
        <f>IF(AND($BP$7&gt;0,OutputOsiris!$A711&lt;&gt;"9999999"),VLOOKUP(OutputOsiris!A711,$BM$9:$BP$1008,4,FALSE),"")</f>
        <v/>
      </c>
      <c r="W711" s="47" t="str">
        <f t="shared" si="400"/>
        <v/>
      </c>
      <c r="X711" s="47" t="str">
        <f>IF(AND($BU$7&gt;0,OutputOsiris!$A711&lt;&gt;"9999999"),VLOOKUP(OutputOsiris!A711,$BR$9:$BU$1008,4,FALSE),"")</f>
        <v/>
      </c>
      <c r="Y711" s="47" t="str">
        <f t="shared" si="401"/>
        <v/>
      </c>
      <c r="Z711" s="47" t="str">
        <f>IF(AND($BZ$7&gt;0,OutputOsiris!$A711&lt;&gt;"9999999"),VLOOKUP(OutputOsiris!A711,$BW$9:$BZ$1008,4,FALSE),"")</f>
        <v/>
      </c>
      <c r="AA711" s="47" t="str">
        <f t="shared" si="402"/>
        <v/>
      </c>
      <c r="AB711" s="47">
        <f t="shared" si="403"/>
        <v>0</v>
      </c>
      <c r="AC711" s="47">
        <f t="shared" si="404"/>
        <v>0</v>
      </c>
      <c r="AD711" s="47" t="str">
        <f t="shared" si="405"/>
        <v/>
      </c>
      <c r="AE711" s="48" t="str">
        <f>IF(ISBLANK(AF711),"",VLOOKUP(AD711,OutputOsiris!$A$9:$A$1008,1,FALSE))</f>
        <v/>
      </c>
      <c r="AF711" s="111"/>
      <c r="AG711" s="78"/>
      <c r="AH711" s="148" t="str">
        <f t="shared" si="379"/>
        <v/>
      </c>
      <c r="AI711" s="47" t="str">
        <f t="shared" si="406"/>
        <v/>
      </c>
      <c r="AJ711" s="48" t="str">
        <f>IF(ISBLANK(AK711),"",VLOOKUP(AI711,OutputOsiris!$A$9:$A$1008,1,FALSE))</f>
        <v/>
      </c>
      <c r="AK711" s="112"/>
      <c r="AL711" s="78"/>
      <c r="AM711" s="148" t="str">
        <f t="shared" si="380"/>
        <v/>
      </c>
      <c r="AN711" s="47" t="str">
        <f t="shared" si="407"/>
        <v/>
      </c>
      <c r="AO711" s="48" t="str">
        <f>IF(ISBLANK(AP711),"",VLOOKUP(AN711,OutputOsiris!$A$9:$A$1008,1,FALSE))</f>
        <v/>
      </c>
      <c r="AP711" s="111"/>
      <c r="AQ711" s="78"/>
      <c r="AR711" s="148" t="str">
        <f t="shared" si="381"/>
        <v/>
      </c>
      <c r="AS711" s="47" t="str">
        <f t="shared" si="408"/>
        <v/>
      </c>
      <c r="AT711" s="48" t="str">
        <f>IF(ISBLANK(AU711),"",VLOOKUP(AS711,OutputOsiris!$A$9:$A$1008,1,FALSE))</f>
        <v/>
      </c>
      <c r="AU711" s="111"/>
      <c r="AV711" s="78"/>
      <c r="AW711" s="148" t="str">
        <f t="shared" si="382"/>
        <v/>
      </c>
      <c r="AX711" s="47" t="str">
        <f t="shared" si="409"/>
        <v/>
      </c>
      <c r="AY711" s="48" t="str">
        <f>IF(ISBLANK(AZ711),"",VLOOKUP(AX711,OutputOsiris!$A$9:$A$1008,1,FALSE))</f>
        <v/>
      </c>
      <c r="AZ711" s="111"/>
      <c r="BA711" s="78"/>
      <c r="BB711" s="148" t="str">
        <f t="shared" si="383"/>
        <v/>
      </c>
      <c r="BC711" s="47" t="str">
        <f t="shared" si="410"/>
        <v/>
      </c>
      <c r="BD711" s="48" t="str">
        <f>IF(ISBLANK(BE711),"",VLOOKUP(BC711,OutputOsiris!$A$9:$A$1008,1,FALSE))</f>
        <v/>
      </c>
      <c r="BE711" s="111"/>
      <c r="BF711" s="78"/>
      <c r="BG711" s="148" t="str">
        <f t="shared" si="384"/>
        <v/>
      </c>
      <c r="BH711" s="47" t="str">
        <f t="shared" si="411"/>
        <v/>
      </c>
      <c r="BI711" s="48" t="str">
        <f>IF(ISBLANK(BJ711),"",VLOOKUP(BH711,OutputOsiris!$A$9:$A$1008,1,FALSE))</f>
        <v/>
      </c>
      <c r="BJ711" s="111"/>
      <c r="BK711" s="78"/>
      <c r="BL711" s="148" t="str">
        <f t="shared" si="385"/>
        <v/>
      </c>
      <c r="BM711" s="47" t="str">
        <f t="shared" si="412"/>
        <v/>
      </c>
      <c r="BN711" s="48" t="str">
        <f>IF(ISBLANK(BO711),"",VLOOKUP(BM711,OutputOsiris!$A$9:$A$1008,1,FALSE))</f>
        <v/>
      </c>
      <c r="BO711" s="111"/>
      <c r="BP711" s="78"/>
      <c r="BQ711" s="148" t="str">
        <f t="shared" si="386"/>
        <v/>
      </c>
      <c r="BR711" s="47" t="str">
        <f t="shared" si="413"/>
        <v/>
      </c>
      <c r="BS711" s="48" t="str">
        <f>IF(ISBLANK(BT711),"",VLOOKUP(BR711,OutputOsiris!$A$9:$A$1008,1,FALSE))</f>
        <v/>
      </c>
      <c r="BT711" s="111"/>
      <c r="BU711" s="78"/>
      <c r="BV711" s="148" t="str">
        <f t="shared" si="387"/>
        <v/>
      </c>
      <c r="BW711" s="47" t="str">
        <f t="shared" si="414"/>
        <v/>
      </c>
      <c r="BX711" s="48" t="str">
        <f>IF(ISBLANK(BY711),"",VLOOKUP(BW711,OutputOsiris!$A$9:$A$1008,1,FALSE))</f>
        <v/>
      </c>
      <c r="BY711" s="111"/>
      <c r="BZ711" s="78"/>
      <c r="CA711" s="148" t="str">
        <f t="shared" si="388"/>
        <v/>
      </c>
    </row>
    <row r="712" spans="1:79" x14ac:dyDescent="0.2">
      <c r="A712" s="47" t="str">
        <f>IF($H$1="Score",IF(OutputOsiris!A712&lt;&gt;"9999999",OutputOsiris!A712,""),"")</f>
        <v/>
      </c>
      <c r="B712" s="76" t="str">
        <f t="shared" si="389"/>
        <v/>
      </c>
      <c r="C712" s="143" t="str">
        <f t="shared" si="390"/>
        <v/>
      </c>
      <c r="D712" s="47" t="str">
        <f>IF($H$1="Cijfer",IF(OutputOsiris!A712&lt;&gt;"9999999",OutputOsiris!A712,""),"")</f>
        <v/>
      </c>
      <c r="E712" s="76" t="str">
        <f t="shared" si="391"/>
        <v/>
      </c>
      <c r="F712" s="143" t="str">
        <f t="shared" si="392"/>
        <v/>
      </c>
      <c r="G712" s="47" t="str">
        <f>IF(ISBLANK(OutputOsiris!B712),"",OutputOsiris!B712)</f>
        <v/>
      </c>
      <c r="H712" s="47">
        <f>IF(AND($AG$7&gt;0,OutputOsiris!$A712&lt;&gt;"9999999"),VLOOKUP(OutputOsiris!A712,$AD$9:$AG$1008,4,FALSE),"")</f>
        <v>0</v>
      </c>
      <c r="I712" s="47">
        <f t="shared" si="393"/>
        <v>0</v>
      </c>
      <c r="J712" s="47">
        <f>IF(AND($AL$7&gt;0,OutputOsiris!$A712&lt;&gt;"9999999"),VLOOKUP(OutputOsiris!A712,$AI$9:$AL$1008,4,FALSE),"")</f>
        <v>0</v>
      </c>
      <c r="K712" s="47">
        <f t="shared" si="394"/>
        <v>0</v>
      </c>
      <c r="L712" s="47" t="str">
        <f>IF(AND($AQ$7&gt;0,OutputOsiris!$A712&lt;&gt;"9999999"),VLOOKUP(OutputOsiris!A712,$AN$9:$AQ$1008,4,FALSE),"")</f>
        <v/>
      </c>
      <c r="M712" s="47" t="str">
        <f t="shared" si="395"/>
        <v/>
      </c>
      <c r="N712" s="47" t="str">
        <f>IF(AND($AV$7&gt;0,OutputOsiris!$A712&lt;&gt;"9999999"),VLOOKUP(OutputOsiris!A712,$AS$9:$AV$1008,4,FALSE),"")</f>
        <v/>
      </c>
      <c r="O712" s="47" t="str">
        <f t="shared" si="396"/>
        <v/>
      </c>
      <c r="P712" s="47" t="str">
        <f>IF(AND($BA$7&gt;0,OutputOsiris!$A712&lt;&gt;"9999999"),VLOOKUP(OutputOsiris!A712,$AX$9:$BA$1008,4,FALSE),"")</f>
        <v/>
      </c>
      <c r="Q712" s="47" t="str">
        <f t="shared" si="397"/>
        <v/>
      </c>
      <c r="R712" s="47" t="str">
        <f>IF(AND($BF$7&gt;0,OutputOsiris!$A712&lt;&gt;"9999999"),VLOOKUP(OutputOsiris!A712,$BC$9:$BF$1008,4,FALSE),"")</f>
        <v/>
      </c>
      <c r="S712" s="47" t="str">
        <f t="shared" si="398"/>
        <v/>
      </c>
      <c r="T712" s="47" t="str">
        <f>IF(AND($BK$7&gt;0,OutputOsiris!$A712&lt;&gt;"9999999"),VLOOKUP(OutputOsiris!A712,$BH$9:$BK$1008,4,FALSE),"")</f>
        <v/>
      </c>
      <c r="U712" s="47" t="str">
        <f t="shared" si="399"/>
        <v/>
      </c>
      <c r="V712" s="47" t="str">
        <f>IF(AND($BP$7&gt;0,OutputOsiris!$A712&lt;&gt;"9999999"),VLOOKUP(OutputOsiris!A712,$BM$9:$BP$1008,4,FALSE),"")</f>
        <v/>
      </c>
      <c r="W712" s="47" t="str">
        <f t="shared" si="400"/>
        <v/>
      </c>
      <c r="X712" s="47" t="str">
        <f>IF(AND($BU$7&gt;0,OutputOsiris!$A712&lt;&gt;"9999999"),VLOOKUP(OutputOsiris!A712,$BR$9:$BU$1008,4,FALSE),"")</f>
        <v/>
      </c>
      <c r="Y712" s="47" t="str">
        <f t="shared" si="401"/>
        <v/>
      </c>
      <c r="Z712" s="47" t="str">
        <f>IF(AND($BZ$7&gt;0,OutputOsiris!$A712&lt;&gt;"9999999"),VLOOKUP(OutputOsiris!A712,$BW$9:$BZ$1008,4,FALSE),"")</f>
        <v/>
      </c>
      <c r="AA712" s="47" t="str">
        <f t="shared" si="402"/>
        <v/>
      </c>
      <c r="AB712" s="47">
        <f t="shared" si="403"/>
        <v>0</v>
      </c>
      <c r="AC712" s="47">
        <f t="shared" si="404"/>
        <v>0</v>
      </c>
      <c r="AD712" s="47" t="str">
        <f t="shared" si="405"/>
        <v/>
      </c>
      <c r="AE712" s="48" t="str">
        <f>IF(ISBLANK(AF712),"",VLOOKUP(AD712,OutputOsiris!$A$9:$A$1008,1,FALSE))</f>
        <v/>
      </c>
      <c r="AF712" s="111"/>
      <c r="AG712" s="78"/>
      <c r="AH712" s="148" t="str">
        <f t="shared" si="379"/>
        <v/>
      </c>
      <c r="AI712" s="47" t="str">
        <f t="shared" si="406"/>
        <v/>
      </c>
      <c r="AJ712" s="48" t="str">
        <f>IF(ISBLANK(AK712),"",VLOOKUP(AI712,OutputOsiris!$A$9:$A$1008,1,FALSE))</f>
        <v/>
      </c>
      <c r="AK712" s="112"/>
      <c r="AL712" s="78"/>
      <c r="AM712" s="148" t="str">
        <f t="shared" si="380"/>
        <v/>
      </c>
      <c r="AN712" s="47" t="str">
        <f t="shared" si="407"/>
        <v/>
      </c>
      <c r="AO712" s="48" t="str">
        <f>IF(ISBLANK(AP712),"",VLOOKUP(AN712,OutputOsiris!$A$9:$A$1008,1,FALSE))</f>
        <v/>
      </c>
      <c r="AP712" s="111"/>
      <c r="AQ712" s="78"/>
      <c r="AR712" s="148" t="str">
        <f t="shared" si="381"/>
        <v/>
      </c>
      <c r="AS712" s="47" t="str">
        <f t="shared" si="408"/>
        <v/>
      </c>
      <c r="AT712" s="48" t="str">
        <f>IF(ISBLANK(AU712),"",VLOOKUP(AS712,OutputOsiris!$A$9:$A$1008,1,FALSE))</f>
        <v/>
      </c>
      <c r="AU712" s="111"/>
      <c r="AV712" s="78"/>
      <c r="AW712" s="148" t="str">
        <f t="shared" si="382"/>
        <v/>
      </c>
      <c r="AX712" s="47" t="str">
        <f t="shared" si="409"/>
        <v/>
      </c>
      <c r="AY712" s="48" t="str">
        <f>IF(ISBLANK(AZ712),"",VLOOKUP(AX712,OutputOsiris!$A$9:$A$1008,1,FALSE))</f>
        <v/>
      </c>
      <c r="AZ712" s="111"/>
      <c r="BA712" s="78"/>
      <c r="BB712" s="148" t="str">
        <f t="shared" si="383"/>
        <v/>
      </c>
      <c r="BC712" s="47" t="str">
        <f t="shared" si="410"/>
        <v/>
      </c>
      <c r="BD712" s="48" t="str">
        <f>IF(ISBLANK(BE712),"",VLOOKUP(BC712,OutputOsiris!$A$9:$A$1008,1,FALSE))</f>
        <v/>
      </c>
      <c r="BE712" s="111"/>
      <c r="BF712" s="78"/>
      <c r="BG712" s="148" t="str">
        <f t="shared" si="384"/>
        <v/>
      </c>
      <c r="BH712" s="47" t="str">
        <f t="shared" si="411"/>
        <v/>
      </c>
      <c r="BI712" s="48" t="str">
        <f>IF(ISBLANK(BJ712),"",VLOOKUP(BH712,OutputOsiris!$A$9:$A$1008,1,FALSE))</f>
        <v/>
      </c>
      <c r="BJ712" s="111"/>
      <c r="BK712" s="78"/>
      <c r="BL712" s="148" t="str">
        <f t="shared" si="385"/>
        <v/>
      </c>
      <c r="BM712" s="47" t="str">
        <f t="shared" si="412"/>
        <v/>
      </c>
      <c r="BN712" s="48" t="str">
        <f>IF(ISBLANK(BO712),"",VLOOKUP(BM712,OutputOsiris!$A$9:$A$1008,1,FALSE))</f>
        <v/>
      </c>
      <c r="BO712" s="111"/>
      <c r="BP712" s="78"/>
      <c r="BQ712" s="148" t="str">
        <f t="shared" si="386"/>
        <v/>
      </c>
      <c r="BR712" s="47" t="str">
        <f t="shared" si="413"/>
        <v/>
      </c>
      <c r="BS712" s="48" t="str">
        <f>IF(ISBLANK(BT712),"",VLOOKUP(BR712,OutputOsiris!$A$9:$A$1008,1,FALSE))</f>
        <v/>
      </c>
      <c r="BT712" s="111"/>
      <c r="BU712" s="78"/>
      <c r="BV712" s="148" t="str">
        <f t="shared" si="387"/>
        <v/>
      </c>
      <c r="BW712" s="47" t="str">
        <f t="shared" si="414"/>
        <v/>
      </c>
      <c r="BX712" s="48" t="str">
        <f>IF(ISBLANK(BY712),"",VLOOKUP(BW712,OutputOsiris!$A$9:$A$1008,1,FALSE))</f>
        <v/>
      </c>
      <c r="BY712" s="111"/>
      <c r="BZ712" s="78"/>
      <c r="CA712" s="148" t="str">
        <f t="shared" si="388"/>
        <v/>
      </c>
    </row>
    <row r="713" spans="1:79" x14ac:dyDescent="0.2">
      <c r="A713" s="47" t="str">
        <f>IF($H$1="Score",IF(OutputOsiris!A713&lt;&gt;"9999999",OutputOsiris!A713,""),"")</f>
        <v/>
      </c>
      <c r="B713" s="76" t="str">
        <f t="shared" si="389"/>
        <v/>
      </c>
      <c r="C713" s="143" t="str">
        <f t="shared" si="390"/>
        <v/>
      </c>
      <c r="D713" s="47" t="str">
        <f>IF($H$1="Cijfer",IF(OutputOsiris!A713&lt;&gt;"9999999",OutputOsiris!A713,""),"")</f>
        <v/>
      </c>
      <c r="E713" s="76" t="str">
        <f t="shared" si="391"/>
        <v/>
      </c>
      <c r="F713" s="143" t="str">
        <f t="shared" si="392"/>
        <v/>
      </c>
      <c r="G713" s="47" t="str">
        <f>IF(ISBLANK(OutputOsiris!B713),"",OutputOsiris!B713)</f>
        <v/>
      </c>
      <c r="H713" s="47">
        <f>IF(AND($AG$7&gt;0,OutputOsiris!$A713&lt;&gt;"9999999"),VLOOKUP(OutputOsiris!A713,$AD$9:$AG$1008,4,FALSE),"")</f>
        <v>0</v>
      </c>
      <c r="I713" s="47">
        <f t="shared" si="393"/>
        <v>0</v>
      </c>
      <c r="J713" s="47">
        <f>IF(AND($AL$7&gt;0,OutputOsiris!$A713&lt;&gt;"9999999"),VLOOKUP(OutputOsiris!A713,$AI$9:$AL$1008,4,FALSE),"")</f>
        <v>0</v>
      </c>
      <c r="K713" s="47">
        <f t="shared" si="394"/>
        <v>0</v>
      </c>
      <c r="L713" s="47" t="str">
        <f>IF(AND($AQ$7&gt;0,OutputOsiris!$A713&lt;&gt;"9999999"),VLOOKUP(OutputOsiris!A713,$AN$9:$AQ$1008,4,FALSE),"")</f>
        <v/>
      </c>
      <c r="M713" s="47" t="str">
        <f t="shared" si="395"/>
        <v/>
      </c>
      <c r="N713" s="47" t="str">
        <f>IF(AND($AV$7&gt;0,OutputOsiris!$A713&lt;&gt;"9999999"),VLOOKUP(OutputOsiris!A713,$AS$9:$AV$1008,4,FALSE),"")</f>
        <v/>
      </c>
      <c r="O713" s="47" t="str">
        <f t="shared" si="396"/>
        <v/>
      </c>
      <c r="P713" s="47" t="str">
        <f>IF(AND($BA$7&gt;0,OutputOsiris!$A713&lt;&gt;"9999999"),VLOOKUP(OutputOsiris!A713,$AX$9:$BA$1008,4,FALSE),"")</f>
        <v/>
      </c>
      <c r="Q713" s="47" t="str">
        <f t="shared" si="397"/>
        <v/>
      </c>
      <c r="R713" s="47" t="str">
        <f>IF(AND($BF$7&gt;0,OutputOsiris!$A713&lt;&gt;"9999999"),VLOOKUP(OutputOsiris!A713,$BC$9:$BF$1008,4,FALSE),"")</f>
        <v/>
      </c>
      <c r="S713" s="47" t="str">
        <f t="shared" si="398"/>
        <v/>
      </c>
      <c r="T713" s="47" t="str">
        <f>IF(AND($BK$7&gt;0,OutputOsiris!$A713&lt;&gt;"9999999"),VLOOKUP(OutputOsiris!A713,$BH$9:$BK$1008,4,FALSE),"")</f>
        <v/>
      </c>
      <c r="U713" s="47" t="str">
        <f t="shared" si="399"/>
        <v/>
      </c>
      <c r="V713" s="47" t="str">
        <f>IF(AND($BP$7&gt;0,OutputOsiris!$A713&lt;&gt;"9999999"),VLOOKUP(OutputOsiris!A713,$BM$9:$BP$1008,4,FALSE),"")</f>
        <v/>
      </c>
      <c r="W713" s="47" t="str">
        <f t="shared" si="400"/>
        <v/>
      </c>
      <c r="X713" s="47" t="str">
        <f>IF(AND($BU$7&gt;0,OutputOsiris!$A713&lt;&gt;"9999999"),VLOOKUP(OutputOsiris!A713,$BR$9:$BU$1008,4,FALSE),"")</f>
        <v/>
      </c>
      <c r="Y713" s="47" t="str">
        <f t="shared" si="401"/>
        <v/>
      </c>
      <c r="Z713" s="47" t="str">
        <f>IF(AND($BZ$7&gt;0,OutputOsiris!$A713&lt;&gt;"9999999"),VLOOKUP(OutputOsiris!A713,$BW$9:$BZ$1008,4,FALSE),"")</f>
        <v/>
      </c>
      <c r="AA713" s="47" t="str">
        <f t="shared" si="402"/>
        <v/>
      </c>
      <c r="AB713" s="47">
        <f t="shared" si="403"/>
        <v>0</v>
      </c>
      <c r="AC713" s="47">
        <f t="shared" si="404"/>
        <v>0</v>
      </c>
      <c r="AD713" s="47" t="str">
        <f t="shared" si="405"/>
        <v/>
      </c>
      <c r="AE713" s="48" t="str">
        <f>IF(ISBLANK(AF713),"",VLOOKUP(AD713,OutputOsiris!$A$9:$A$1008,1,FALSE))</f>
        <v/>
      </c>
      <c r="AF713" s="111"/>
      <c r="AG713" s="78"/>
      <c r="AH713" s="148" t="str">
        <f t="shared" ref="AH713:AH776" si="415">IF(ISBLANK(AF713),"",IF(ISERROR(AE713),"M",""))</f>
        <v/>
      </c>
      <c r="AI713" s="47" t="str">
        <f t="shared" si="406"/>
        <v/>
      </c>
      <c r="AJ713" s="48" t="str">
        <f>IF(ISBLANK(AK713),"",VLOOKUP(AI713,OutputOsiris!$A$9:$A$1008,1,FALSE))</f>
        <v/>
      </c>
      <c r="AK713" s="112"/>
      <c r="AL713" s="78"/>
      <c r="AM713" s="148" t="str">
        <f t="shared" ref="AM713:AM776" si="416">IF(ISBLANK(AK713),"",IF(ISERROR(AJ713),"M",""))</f>
        <v/>
      </c>
      <c r="AN713" s="47" t="str">
        <f t="shared" si="407"/>
        <v/>
      </c>
      <c r="AO713" s="48" t="str">
        <f>IF(ISBLANK(AP713),"",VLOOKUP(AN713,OutputOsiris!$A$9:$A$1008,1,FALSE))</f>
        <v/>
      </c>
      <c r="AP713" s="111"/>
      <c r="AQ713" s="78"/>
      <c r="AR713" s="148" t="str">
        <f t="shared" ref="AR713:AR776" si="417">IF(ISBLANK(AP713),"",IF(ISERROR(AO713),"M",""))</f>
        <v/>
      </c>
      <c r="AS713" s="47" t="str">
        <f t="shared" si="408"/>
        <v/>
      </c>
      <c r="AT713" s="48" t="str">
        <f>IF(ISBLANK(AU713),"",VLOOKUP(AS713,OutputOsiris!$A$9:$A$1008,1,FALSE))</f>
        <v/>
      </c>
      <c r="AU713" s="111"/>
      <c r="AV713" s="78"/>
      <c r="AW713" s="148" t="str">
        <f t="shared" ref="AW713:AW776" si="418">IF(ISBLANK(AU713),"",IF(ISERROR(AT713),"M",""))</f>
        <v/>
      </c>
      <c r="AX713" s="47" t="str">
        <f t="shared" si="409"/>
        <v/>
      </c>
      <c r="AY713" s="48" t="str">
        <f>IF(ISBLANK(AZ713),"",VLOOKUP(AX713,OutputOsiris!$A$9:$A$1008,1,FALSE))</f>
        <v/>
      </c>
      <c r="AZ713" s="111"/>
      <c r="BA713" s="78"/>
      <c r="BB713" s="148" t="str">
        <f t="shared" ref="BB713:BB776" si="419">IF(ISBLANK(AZ713),"",IF(ISERROR(AY713),"M",""))</f>
        <v/>
      </c>
      <c r="BC713" s="47" t="str">
        <f t="shared" si="410"/>
        <v/>
      </c>
      <c r="BD713" s="48" t="str">
        <f>IF(ISBLANK(BE713),"",VLOOKUP(BC713,OutputOsiris!$A$9:$A$1008,1,FALSE))</f>
        <v/>
      </c>
      <c r="BE713" s="111"/>
      <c r="BF713" s="78"/>
      <c r="BG713" s="148" t="str">
        <f t="shared" ref="BG713:BG776" si="420">IF(ISBLANK(BE713),"",IF(ISERROR(BD713),"M",""))</f>
        <v/>
      </c>
      <c r="BH713" s="47" t="str">
        <f t="shared" si="411"/>
        <v/>
      </c>
      <c r="BI713" s="48" t="str">
        <f>IF(ISBLANK(BJ713),"",VLOOKUP(BH713,OutputOsiris!$A$9:$A$1008,1,FALSE))</f>
        <v/>
      </c>
      <c r="BJ713" s="111"/>
      <c r="BK713" s="78"/>
      <c r="BL713" s="148" t="str">
        <f t="shared" ref="BL713:BL776" si="421">IF(ISBLANK(BJ713),"",IF(ISERROR(BI713),"M",""))</f>
        <v/>
      </c>
      <c r="BM713" s="47" t="str">
        <f t="shared" si="412"/>
        <v/>
      </c>
      <c r="BN713" s="48" t="str">
        <f>IF(ISBLANK(BO713),"",VLOOKUP(BM713,OutputOsiris!$A$9:$A$1008,1,FALSE))</f>
        <v/>
      </c>
      <c r="BO713" s="111"/>
      <c r="BP713" s="78"/>
      <c r="BQ713" s="148" t="str">
        <f t="shared" ref="BQ713:BQ776" si="422">IF(ISBLANK(BO713),"",IF(ISERROR(BN713),"M",""))</f>
        <v/>
      </c>
      <c r="BR713" s="47" t="str">
        <f t="shared" si="413"/>
        <v/>
      </c>
      <c r="BS713" s="48" t="str">
        <f>IF(ISBLANK(BT713),"",VLOOKUP(BR713,OutputOsiris!$A$9:$A$1008,1,FALSE))</f>
        <v/>
      </c>
      <c r="BT713" s="111"/>
      <c r="BU713" s="78"/>
      <c r="BV713" s="148" t="str">
        <f t="shared" ref="BV713:BV776" si="423">IF(ISBLANK(BT713),"",IF(ISERROR(BS713),"M",""))</f>
        <v/>
      </c>
      <c r="BW713" s="47" t="str">
        <f t="shared" si="414"/>
        <v/>
      </c>
      <c r="BX713" s="48" t="str">
        <f>IF(ISBLANK(BY713),"",VLOOKUP(BW713,OutputOsiris!$A$9:$A$1008,1,FALSE))</f>
        <v/>
      </c>
      <c r="BY713" s="111"/>
      <c r="BZ713" s="78"/>
      <c r="CA713" s="148" t="str">
        <f t="shared" ref="CA713:CA776" si="424">IF(ISBLANK(BY713),"",IF(ISERROR(BX713),"M",""))</f>
        <v/>
      </c>
    </row>
    <row r="714" spans="1:79" x14ac:dyDescent="0.2">
      <c r="A714" s="47" t="str">
        <f>IF($H$1="Score",IF(OutputOsiris!A714&lt;&gt;"9999999",OutputOsiris!A714,""),"")</f>
        <v/>
      </c>
      <c r="B714" s="76" t="str">
        <f t="shared" ref="B714:B777" si="425">IF($H$1="Score",IF(A714="","",IF(ISERROR(AB714),"MISSING",AB714)),"")</f>
        <v/>
      </c>
      <c r="C714" s="143" t="str">
        <f t="shared" ref="C714:C777" si="426">IF(ISNUMBER(B714),IF(OR(ISERROR(H714),ISERROR(J714),ISERROR(L714),ISERROR(N714),ISERROR(P714),ISERROR(R714),ISERROR(T714),ISERROR(V714),ISERROR(X714),ISERROR(Z714)),"M",""),"")</f>
        <v/>
      </c>
      <c r="D714" s="47" t="str">
        <f>IF($H$1="Cijfer",IF(OutputOsiris!A714&lt;&gt;"9999999",OutputOsiris!A714,""),"")</f>
        <v/>
      </c>
      <c r="E714" s="76" t="str">
        <f t="shared" ref="E714:E777" si="427">IF($H$1="Cijfer",IF(D714="","",IF(ISERROR(AC714),"MISSING",IF(OR(AND(I714&gt;0,I714&lt;$E$6),AND(K714&gt;0,K714&lt;$E$6),AND(M714&gt;0,M714&lt;$E$6),AND(O714&gt;0,O714&lt;$E$6),AND(Q714&gt;0,Q714&lt;$E$6),AND(S714&gt;0,S714&lt;$E$6),AND(U714&gt;0,U714&lt;$E$6),AND(W714&gt;0,W714&lt;$E$6),AND(Y714&gt;0,Y714&lt;$E$6),AND(AA714&gt;0,AA714&lt;$E$6),AND(O714&gt;0,O714&lt;$E$6)),"!",AC714))),"")</f>
        <v/>
      </c>
      <c r="F714" s="143" t="str">
        <f t="shared" ref="F714:F777" si="428">IF(ISNUMBER(E714),IF(OR(ISERROR(H714),ISERROR(J714),ISERROR(L714),ISERROR(N714),ISERROR(P714),ISERROR(R714),ISERROR(T714),ISERROR(V714),ISERROR(X714),ISERROR(Z714)),"M",""),"")</f>
        <v/>
      </c>
      <c r="G714" s="47" t="str">
        <f>IF(ISBLANK(OutputOsiris!B714),"",OutputOsiris!B714)</f>
        <v/>
      </c>
      <c r="H714" s="47">
        <f>IF(AND($AG$7&gt;0,OutputOsiris!$A714&lt;&gt;"9999999"),VLOOKUP(OutputOsiris!A714,$AD$9:$AG$1008,4,FALSE),"")</f>
        <v>0</v>
      </c>
      <c r="I714" s="47">
        <f t="shared" ref="I714:I777" si="429">IF(AND(ISERROR(H714),H$7="N"),0,H714)</f>
        <v>0</v>
      </c>
      <c r="J714" s="47">
        <f>IF(AND($AL$7&gt;0,OutputOsiris!$A714&lt;&gt;"9999999"),VLOOKUP(OutputOsiris!A714,$AI$9:$AL$1008,4,FALSE),"")</f>
        <v>0</v>
      </c>
      <c r="K714" s="47">
        <f t="shared" ref="K714:K777" si="430">IF(AND(ISERROR(J714),J$7="N"),0,J714)</f>
        <v>0</v>
      </c>
      <c r="L714" s="47" t="str">
        <f>IF(AND($AQ$7&gt;0,OutputOsiris!$A714&lt;&gt;"9999999"),VLOOKUP(OutputOsiris!A714,$AN$9:$AQ$1008,4,FALSE),"")</f>
        <v/>
      </c>
      <c r="M714" s="47" t="str">
        <f t="shared" ref="M714:M777" si="431">IF(AND(ISERROR(L714),L$7="N"),0,L714)</f>
        <v/>
      </c>
      <c r="N714" s="47" t="str">
        <f>IF(AND($AV$7&gt;0,OutputOsiris!$A714&lt;&gt;"9999999"),VLOOKUP(OutputOsiris!A714,$AS$9:$AV$1008,4,FALSE),"")</f>
        <v/>
      </c>
      <c r="O714" s="47" t="str">
        <f t="shared" ref="O714:O777" si="432">IF(AND(ISERROR(N714),N$7="N"),0,N714)</f>
        <v/>
      </c>
      <c r="P714" s="47" t="str">
        <f>IF(AND($BA$7&gt;0,OutputOsiris!$A714&lt;&gt;"9999999"),VLOOKUP(OutputOsiris!A714,$AX$9:$BA$1008,4,FALSE),"")</f>
        <v/>
      </c>
      <c r="Q714" s="47" t="str">
        <f t="shared" ref="Q714:Q777" si="433">IF(AND(ISERROR(P714),P$7="N"),0,P714)</f>
        <v/>
      </c>
      <c r="R714" s="47" t="str">
        <f>IF(AND($BF$7&gt;0,OutputOsiris!$A714&lt;&gt;"9999999"),VLOOKUP(OutputOsiris!A714,$BC$9:$BF$1008,4,FALSE),"")</f>
        <v/>
      </c>
      <c r="S714" s="47" t="str">
        <f t="shared" ref="S714:S777" si="434">IF(AND(ISERROR(R714),R$7="N"),0,R714)</f>
        <v/>
      </c>
      <c r="T714" s="47" t="str">
        <f>IF(AND($BK$7&gt;0,OutputOsiris!$A714&lt;&gt;"9999999"),VLOOKUP(OutputOsiris!A714,$BH$9:$BK$1008,4,FALSE),"")</f>
        <v/>
      </c>
      <c r="U714" s="47" t="str">
        <f t="shared" ref="U714:U777" si="435">IF(AND(ISERROR(T714),T$7="N"),0,T714)</f>
        <v/>
      </c>
      <c r="V714" s="47" t="str">
        <f>IF(AND($BP$7&gt;0,OutputOsiris!$A714&lt;&gt;"9999999"),VLOOKUP(OutputOsiris!A714,$BM$9:$BP$1008,4,FALSE),"")</f>
        <v/>
      </c>
      <c r="W714" s="47" t="str">
        <f t="shared" ref="W714:W777" si="436">IF(AND(ISERROR(V714),V$7="N"),0,V714)</f>
        <v/>
      </c>
      <c r="X714" s="47" t="str">
        <f>IF(AND($BU$7&gt;0,OutputOsiris!$A714&lt;&gt;"9999999"),VLOOKUP(OutputOsiris!A714,$BR$9:$BU$1008,4,FALSE),"")</f>
        <v/>
      </c>
      <c r="Y714" s="47" t="str">
        <f t="shared" ref="Y714:Y777" si="437">IF(AND(ISERROR(X714),X$7="N"),0,X714)</f>
        <v/>
      </c>
      <c r="Z714" s="47" t="str">
        <f>IF(AND($BZ$7&gt;0,OutputOsiris!$A714&lt;&gt;"9999999"),VLOOKUP(OutputOsiris!A714,$BW$9:$BZ$1008,4,FALSE),"")</f>
        <v/>
      </c>
      <c r="AA714" s="47" t="str">
        <f t="shared" ref="AA714:AA777" si="438">IF(AND(ISERROR(Z714),Z$7="N"),0,Z714)</f>
        <v/>
      </c>
      <c r="AB714" s="47">
        <f t="shared" ref="AB714:AB777" si="439">IF(I714="",0,I714*$AG$7)+IF(K714="",0,K714*$AL$7)+IF(M714="",0,M714*$AQ$7)+IF(O714="",0,O714*$AV$7)+IF(Q714="",0,Q714*$BA$7)+IF(S714="",0,S714*$BF$7)+IF(U714="",0,U714*$BK$7)+IF(W714="",0,W714*$BP$7)+IF(Y714="",0,Y714*$BU$7)+IF(AA714="",0,AA714*$BZ$7)</f>
        <v>0</v>
      </c>
      <c r="AC714" s="47">
        <f t="shared" ref="AC714:AC777" si="440">AB714/SUM($AG$7,$AL$7,$AQ$7,$AV$7,$BA$7,$BF$7,$BK$7,$BP$7,$BU$7,$BZ$7)</f>
        <v>0</v>
      </c>
      <c r="AD714" s="47" t="str">
        <f t="shared" ref="AD714:AD777" si="441">TEXT(RIGHT(TRIM(AF714),7),"0000000")</f>
        <v/>
      </c>
      <c r="AE714" s="48" t="str">
        <f>IF(ISBLANK(AF714),"",VLOOKUP(AD714,OutputOsiris!$A$9:$A$1008,1,FALSE))</f>
        <v/>
      </c>
      <c r="AF714" s="111"/>
      <c r="AG714" s="78"/>
      <c r="AH714" s="148" t="str">
        <f t="shared" si="415"/>
        <v/>
      </c>
      <c r="AI714" s="47" t="str">
        <f t="shared" ref="AI714:AI777" si="442">TEXT(RIGHT(TRIM(AK714),7),"0000000")</f>
        <v/>
      </c>
      <c r="AJ714" s="48" t="str">
        <f>IF(ISBLANK(AK714),"",VLOOKUP(AI714,OutputOsiris!$A$9:$A$1008,1,FALSE))</f>
        <v/>
      </c>
      <c r="AK714" s="112"/>
      <c r="AL714" s="78"/>
      <c r="AM714" s="148" t="str">
        <f t="shared" si="416"/>
        <v/>
      </c>
      <c r="AN714" s="47" t="str">
        <f t="shared" ref="AN714:AN777" si="443">TEXT(RIGHT(TRIM(AP714),7),"0000000")</f>
        <v/>
      </c>
      <c r="AO714" s="48" t="str">
        <f>IF(ISBLANK(AP714),"",VLOOKUP(AN714,OutputOsiris!$A$9:$A$1008,1,FALSE))</f>
        <v/>
      </c>
      <c r="AP714" s="111"/>
      <c r="AQ714" s="78"/>
      <c r="AR714" s="148" t="str">
        <f t="shared" si="417"/>
        <v/>
      </c>
      <c r="AS714" s="47" t="str">
        <f t="shared" ref="AS714:AS777" si="444">TEXT(RIGHT(TRIM(AU714),7),"0000000")</f>
        <v/>
      </c>
      <c r="AT714" s="48" t="str">
        <f>IF(ISBLANK(AU714),"",VLOOKUP(AS714,OutputOsiris!$A$9:$A$1008,1,FALSE))</f>
        <v/>
      </c>
      <c r="AU714" s="111"/>
      <c r="AV714" s="78"/>
      <c r="AW714" s="148" t="str">
        <f t="shared" si="418"/>
        <v/>
      </c>
      <c r="AX714" s="47" t="str">
        <f t="shared" ref="AX714:AX777" si="445">TEXT(RIGHT(TRIM(AZ714),7),"0000000")</f>
        <v/>
      </c>
      <c r="AY714" s="48" t="str">
        <f>IF(ISBLANK(AZ714),"",VLOOKUP(AX714,OutputOsiris!$A$9:$A$1008,1,FALSE))</f>
        <v/>
      </c>
      <c r="AZ714" s="111"/>
      <c r="BA714" s="78"/>
      <c r="BB714" s="148" t="str">
        <f t="shared" si="419"/>
        <v/>
      </c>
      <c r="BC714" s="47" t="str">
        <f t="shared" ref="BC714:BC777" si="446">TEXT(RIGHT(TRIM(BE714),7),"0000000")</f>
        <v/>
      </c>
      <c r="BD714" s="48" t="str">
        <f>IF(ISBLANK(BE714),"",VLOOKUP(BC714,OutputOsiris!$A$9:$A$1008,1,FALSE))</f>
        <v/>
      </c>
      <c r="BE714" s="111"/>
      <c r="BF714" s="78"/>
      <c r="BG714" s="148" t="str">
        <f t="shared" si="420"/>
        <v/>
      </c>
      <c r="BH714" s="47" t="str">
        <f t="shared" ref="BH714:BH777" si="447">TEXT(RIGHT(TRIM(BJ714),7),"0000000")</f>
        <v/>
      </c>
      <c r="BI714" s="48" t="str">
        <f>IF(ISBLANK(BJ714),"",VLOOKUP(BH714,OutputOsiris!$A$9:$A$1008,1,FALSE))</f>
        <v/>
      </c>
      <c r="BJ714" s="111"/>
      <c r="BK714" s="78"/>
      <c r="BL714" s="148" t="str">
        <f t="shared" si="421"/>
        <v/>
      </c>
      <c r="BM714" s="47" t="str">
        <f t="shared" ref="BM714:BM777" si="448">TEXT(RIGHT(TRIM(BO714),7),"0000000")</f>
        <v/>
      </c>
      <c r="BN714" s="48" t="str">
        <f>IF(ISBLANK(BO714),"",VLOOKUP(BM714,OutputOsiris!$A$9:$A$1008,1,FALSE))</f>
        <v/>
      </c>
      <c r="BO714" s="111"/>
      <c r="BP714" s="78"/>
      <c r="BQ714" s="148" t="str">
        <f t="shared" si="422"/>
        <v/>
      </c>
      <c r="BR714" s="47" t="str">
        <f t="shared" ref="BR714:BR777" si="449">TEXT(RIGHT(TRIM(BT714),7),"0000000")</f>
        <v/>
      </c>
      <c r="BS714" s="48" t="str">
        <f>IF(ISBLANK(BT714),"",VLOOKUP(BR714,OutputOsiris!$A$9:$A$1008,1,FALSE))</f>
        <v/>
      </c>
      <c r="BT714" s="111"/>
      <c r="BU714" s="78"/>
      <c r="BV714" s="148" t="str">
        <f t="shared" si="423"/>
        <v/>
      </c>
      <c r="BW714" s="47" t="str">
        <f t="shared" ref="BW714:BW777" si="450">TEXT(RIGHT(TRIM(BY714),7),"0000000")</f>
        <v/>
      </c>
      <c r="BX714" s="48" t="str">
        <f>IF(ISBLANK(BY714),"",VLOOKUP(BW714,OutputOsiris!$A$9:$A$1008,1,FALSE))</f>
        <v/>
      </c>
      <c r="BY714" s="111"/>
      <c r="BZ714" s="78"/>
      <c r="CA714" s="148" t="str">
        <f t="shared" si="424"/>
        <v/>
      </c>
    </row>
    <row r="715" spans="1:79" x14ac:dyDescent="0.2">
      <c r="A715" s="47" t="str">
        <f>IF($H$1="Score",IF(OutputOsiris!A715&lt;&gt;"9999999",OutputOsiris!A715,""),"")</f>
        <v/>
      </c>
      <c r="B715" s="76" t="str">
        <f t="shared" si="425"/>
        <v/>
      </c>
      <c r="C715" s="143" t="str">
        <f t="shared" si="426"/>
        <v/>
      </c>
      <c r="D715" s="47" t="str">
        <f>IF($H$1="Cijfer",IF(OutputOsiris!A715&lt;&gt;"9999999",OutputOsiris!A715,""),"")</f>
        <v/>
      </c>
      <c r="E715" s="76" t="str">
        <f t="shared" si="427"/>
        <v/>
      </c>
      <c r="F715" s="143" t="str">
        <f t="shared" si="428"/>
        <v/>
      </c>
      <c r="G715" s="47" t="str">
        <f>IF(ISBLANK(OutputOsiris!B715),"",OutputOsiris!B715)</f>
        <v/>
      </c>
      <c r="H715" s="47">
        <f>IF(AND($AG$7&gt;0,OutputOsiris!$A715&lt;&gt;"9999999"),VLOOKUP(OutputOsiris!A715,$AD$9:$AG$1008,4,FALSE),"")</f>
        <v>0</v>
      </c>
      <c r="I715" s="47">
        <f t="shared" si="429"/>
        <v>0</v>
      </c>
      <c r="J715" s="47">
        <f>IF(AND($AL$7&gt;0,OutputOsiris!$A715&lt;&gt;"9999999"),VLOOKUP(OutputOsiris!A715,$AI$9:$AL$1008,4,FALSE),"")</f>
        <v>0</v>
      </c>
      <c r="K715" s="47">
        <f t="shared" si="430"/>
        <v>0</v>
      </c>
      <c r="L715" s="47" t="str">
        <f>IF(AND($AQ$7&gt;0,OutputOsiris!$A715&lt;&gt;"9999999"),VLOOKUP(OutputOsiris!A715,$AN$9:$AQ$1008,4,FALSE),"")</f>
        <v/>
      </c>
      <c r="M715" s="47" t="str">
        <f t="shared" si="431"/>
        <v/>
      </c>
      <c r="N715" s="47" t="str">
        <f>IF(AND($AV$7&gt;0,OutputOsiris!$A715&lt;&gt;"9999999"),VLOOKUP(OutputOsiris!A715,$AS$9:$AV$1008,4,FALSE),"")</f>
        <v/>
      </c>
      <c r="O715" s="47" t="str">
        <f t="shared" si="432"/>
        <v/>
      </c>
      <c r="P715" s="47" t="str">
        <f>IF(AND($BA$7&gt;0,OutputOsiris!$A715&lt;&gt;"9999999"),VLOOKUP(OutputOsiris!A715,$AX$9:$BA$1008,4,FALSE),"")</f>
        <v/>
      </c>
      <c r="Q715" s="47" t="str">
        <f t="shared" si="433"/>
        <v/>
      </c>
      <c r="R715" s="47" t="str">
        <f>IF(AND($BF$7&gt;0,OutputOsiris!$A715&lt;&gt;"9999999"),VLOOKUP(OutputOsiris!A715,$BC$9:$BF$1008,4,FALSE),"")</f>
        <v/>
      </c>
      <c r="S715" s="47" t="str">
        <f t="shared" si="434"/>
        <v/>
      </c>
      <c r="T715" s="47" t="str">
        <f>IF(AND($BK$7&gt;0,OutputOsiris!$A715&lt;&gt;"9999999"),VLOOKUP(OutputOsiris!A715,$BH$9:$BK$1008,4,FALSE),"")</f>
        <v/>
      </c>
      <c r="U715" s="47" t="str">
        <f t="shared" si="435"/>
        <v/>
      </c>
      <c r="V715" s="47" t="str">
        <f>IF(AND($BP$7&gt;0,OutputOsiris!$A715&lt;&gt;"9999999"),VLOOKUP(OutputOsiris!A715,$BM$9:$BP$1008,4,FALSE),"")</f>
        <v/>
      </c>
      <c r="W715" s="47" t="str">
        <f t="shared" si="436"/>
        <v/>
      </c>
      <c r="X715" s="47" t="str">
        <f>IF(AND($BU$7&gt;0,OutputOsiris!$A715&lt;&gt;"9999999"),VLOOKUP(OutputOsiris!A715,$BR$9:$BU$1008,4,FALSE),"")</f>
        <v/>
      </c>
      <c r="Y715" s="47" t="str">
        <f t="shared" si="437"/>
        <v/>
      </c>
      <c r="Z715" s="47" t="str">
        <f>IF(AND($BZ$7&gt;0,OutputOsiris!$A715&lt;&gt;"9999999"),VLOOKUP(OutputOsiris!A715,$BW$9:$BZ$1008,4,FALSE),"")</f>
        <v/>
      </c>
      <c r="AA715" s="47" t="str">
        <f t="shared" si="438"/>
        <v/>
      </c>
      <c r="AB715" s="47">
        <f t="shared" si="439"/>
        <v>0</v>
      </c>
      <c r="AC715" s="47">
        <f t="shared" si="440"/>
        <v>0</v>
      </c>
      <c r="AD715" s="47" t="str">
        <f t="shared" si="441"/>
        <v/>
      </c>
      <c r="AE715" s="48" t="str">
        <f>IF(ISBLANK(AF715),"",VLOOKUP(AD715,OutputOsiris!$A$9:$A$1008,1,FALSE))</f>
        <v/>
      </c>
      <c r="AF715" s="111"/>
      <c r="AG715" s="78"/>
      <c r="AH715" s="148" t="str">
        <f t="shared" si="415"/>
        <v/>
      </c>
      <c r="AI715" s="47" t="str">
        <f t="shared" si="442"/>
        <v/>
      </c>
      <c r="AJ715" s="48" t="str">
        <f>IF(ISBLANK(AK715),"",VLOOKUP(AI715,OutputOsiris!$A$9:$A$1008,1,FALSE))</f>
        <v/>
      </c>
      <c r="AK715" s="112"/>
      <c r="AL715" s="78"/>
      <c r="AM715" s="148" t="str">
        <f t="shared" si="416"/>
        <v/>
      </c>
      <c r="AN715" s="47" t="str">
        <f t="shared" si="443"/>
        <v/>
      </c>
      <c r="AO715" s="48" t="str">
        <f>IF(ISBLANK(AP715),"",VLOOKUP(AN715,OutputOsiris!$A$9:$A$1008,1,FALSE))</f>
        <v/>
      </c>
      <c r="AP715" s="111"/>
      <c r="AQ715" s="78"/>
      <c r="AR715" s="148" t="str">
        <f t="shared" si="417"/>
        <v/>
      </c>
      <c r="AS715" s="47" t="str">
        <f t="shared" si="444"/>
        <v/>
      </c>
      <c r="AT715" s="48" t="str">
        <f>IF(ISBLANK(AU715),"",VLOOKUP(AS715,OutputOsiris!$A$9:$A$1008,1,FALSE))</f>
        <v/>
      </c>
      <c r="AU715" s="111"/>
      <c r="AV715" s="78"/>
      <c r="AW715" s="148" t="str">
        <f t="shared" si="418"/>
        <v/>
      </c>
      <c r="AX715" s="47" t="str">
        <f t="shared" si="445"/>
        <v/>
      </c>
      <c r="AY715" s="48" t="str">
        <f>IF(ISBLANK(AZ715),"",VLOOKUP(AX715,OutputOsiris!$A$9:$A$1008,1,FALSE))</f>
        <v/>
      </c>
      <c r="AZ715" s="111"/>
      <c r="BA715" s="78"/>
      <c r="BB715" s="148" t="str">
        <f t="shared" si="419"/>
        <v/>
      </c>
      <c r="BC715" s="47" t="str">
        <f t="shared" si="446"/>
        <v/>
      </c>
      <c r="BD715" s="48" t="str">
        <f>IF(ISBLANK(BE715),"",VLOOKUP(BC715,OutputOsiris!$A$9:$A$1008,1,FALSE))</f>
        <v/>
      </c>
      <c r="BE715" s="111"/>
      <c r="BF715" s="78"/>
      <c r="BG715" s="148" t="str">
        <f t="shared" si="420"/>
        <v/>
      </c>
      <c r="BH715" s="47" t="str">
        <f t="shared" si="447"/>
        <v/>
      </c>
      <c r="BI715" s="48" t="str">
        <f>IF(ISBLANK(BJ715),"",VLOOKUP(BH715,OutputOsiris!$A$9:$A$1008,1,FALSE))</f>
        <v/>
      </c>
      <c r="BJ715" s="111"/>
      <c r="BK715" s="78"/>
      <c r="BL715" s="148" t="str">
        <f t="shared" si="421"/>
        <v/>
      </c>
      <c r="BM715" s="47" t="str">
        <f t="shared" si="448"/>
        <v/>
      </c>
      <c r="BN715" s="48" t="str">
        <f>IF(ISBLANK(BO715),"",VLOOKUP(BM715,OutputOsiris!$A$9:$A$1008,1,FALSE))</f>
        <v/>
      </c>
      <c r="BO715" s="111"/>
      <c r="BP715" s="78"/>
      <c r="BQ715" s="148" t="str">
        <f t="shared" si="422"/>
        <v/>
      </c>
      <c r="BR715" s="47" t="str">
        <f t="shared" si="449"/>
        <v/>
      </c>
      <c r="BS715" s="48" t="str">
        <f>IF(ISBLANK(BT715),"",VLOOKUP(BR715,OutputOsiris!$A$9:$A$1008,1,FALSE))</f>
        <v/>
      </c>
      <c r="BT715" s="111"/>
      <c r="BU715" s="78"/>
      <c r="BV715" s="148" t="str">
        <f t="shared" si="423"/>
        <v/>
      </c>
      <c r="BW715" s="47" t="str">
        <f t="shared" si="450"/>
        <v/>
      </c>
      <c r="BX715" s="48" t="str">
        <f>IF(ISBLANK(BY715),"",VLOOKUP(BW715,OutputOsiris!$A$9:$A$1008,1,FALSE))</f>
        <v/>
      </c>
      <c r="BY715" s="111"/>
      <c r="BZ715" s="78"/>
      <c r="CA715" s="148" t="str">
        <f t="shared" si="424"/>
        <v/>
      </c>
    </row>
    <row r="716" spans="1:79" x14ac:dyDescent="0.2">
      <c r="A716" s="47" t="str">
        <f>IF($H$1="Score",IF(OutputOsiris!A716&lt;&gt;"9999999",OutputOsiris!A716,""),"")</f>
        <v/>
      </c>
      <c r="B716" s="76" t="str">
        <f t="shared" si="425"/>
        <v/>
      </c>
      <c r="C716" s="143" t="str">
        <f t="shared" si="426"/>
        <v/>
      </c>
      <c r="D716" s="47" t="str">
        <f>IF($H$1="Cijfer",IF(OutputOsiris!A716&lt;&gt;"9999999",OutputOsiris!A716,""),"")</f>
        <v/>
      </c>
      <c r="E716" s="76" t="str">
        <f t="shared" si="427"/>
        <v/>
      </c>
      <c r="F716" s="143" t="str">
        <f t="shared" si="428"/>
        <v/>
      </c>
      <c r="G716" s="47" t="str">
        <f>IF(ISBLANK(OutputOsiris!B716),"",OutputOsiris!B716)</f>
        <v/>
      </c>
      <c r="H716" s="47">
        <f>IF(AND($AG$7&gt;0,OutputOsiris!$A716&lt;&gt;"9999999"),VLOOKUP(OutputOsiris!A716,$AD$9:$AG$1008,4,FALSE),"")</f>
        <v>0</v>
      </c>
      <c r="I716" s="47">
        <f t="shared" si="429"/>
        <v>0</v>
      </c>
      <c r="J716" s="47">
        <f>IF(AND($AL$7&gt;0,OutputOsiris!$A716&lt;&gt;"9999999"),VLOOKUP(OutputOsiris!A716,$AI$9:$AL$1008,4,FALSE),"")</f>
        <v>0</v>
      </c>
      <c r="K716" s="47">
        <f t="shared" si="430"/>
        <v>0</v>
      </c>
      <c r="L716" s="47" t="str">
        <f>IF(AND($AQ$7&gt;0,OutputOsiris!$A716&lt;&gt;"9999999"),VLOOKUP(OutputOsiris!A716,$AN$9:$AQ$1008,4,FALSE),"")</f>
        <v/>
      </c>
      <c r="M716" s="47" t="str">
        <f t="shared" si="431"/>
        <v/>
      </c>
      <c r="N716" s="47" t="str">
        <f>IF(AND($AV$7&gt;0,OutputOsiris!$A716&lt;&gt;"9999999"),VLOOKUP(OutputOsiris!A716,$AS$9:$AV$1008,4,FALSE),"")</f>
        <v/>
      </c>
      <c r="O716" s="47" t="str">
        <f t="shared" si="432"/>
        <v/>
      </c>
      <c r="P716" s="47" t="str">
        <f>IF(AND($BA$7&gt;0,OutputOsiris!$A716&lt;&gt;"9999999"),VLOOKUP(OutputOsiris!A716,$AX$9:$BA$1008,4,FALSE),"")</f>
        <v/>
      </c>
      <c r="Q716" s="47" t="str">
        <f t="shared" si="433"/>
        <v/>
      </c>
      <c r="R716" s="47" t="str">
        <f>IF(AND($BF$7&gt;0,OutputOsiris!$A716&lt;&gt;"9999999"),VLOOKUP(OutputOsiris!A716,$BC$9:$BF$1008,4,FALSE),"")</f>
        <v/>
      </c>
      <c r="S716" s="47" t="str">
        <f t="shared" si="434"/>
        <v/>
      </c>
      <c r="T716" s="47" t="str">
        <f>IF(AND($BK$7&gt;0,OutputOsiris!$A716&lt;&gt;"9999999"),VLOOKUP(OutputOsiris!A716,$BH$9:$BK$1008,4,FALSE),"")</f>
        <v/>
      </c>
      <c r="U716" s="47" t="str">
        <f t="shared" si="435"/>
        <v/>
      </c>
      <c r="V716" s="47" t="str">
        <f>IF(AND($BP$7&gt;0,OutputOsiris!$A716&lt;&gt;"9999999"),VLOOKUP(OutputOsiris!A716,$BM$9:$BP$1008,4,FALSE),"")</f>
        <v/>
      </c>
      <c r="W716" s="47" t="str">
        <f t="shared" si="436"/>
        <v/>
      </c>
      <c r="X716" s="47" t="str">
        <f>IF(AND($BU$7&gt;0,OutputOsiris!$A716&lt;&gt;"9999999"),VLOOKUP(OutputOsiris!A716,$BR$9:$BU$1008,4,FALSE),"")</f>
        <v/>
      </c>
      <c r="Y716" s="47" t="str">
        <f t="shared" si="437"/>
        <v/>
      </c>
      <c r="Z716" s="47" t="str">
        <f>IF(AND($BZ$7&gt;0,OutputOsiris!$A716&lt;&gt;"9999999"),VLOOKUP(OutputOsiris!A716,$BW$9:$BZ$1008,4,FALSE),"")</f>
        <v/>
      </c>
      <c r="AA716" s="47" t="str">
        <f t="shared" si="438"/>
        <v/>
      </c>
      <c r="AB716" s="47">
        <f t="shared" si="439"/>
        <v>0</v>
      </c>
      <c r="AC716" s="47">
        <f t="shared" si="440"/>
        <v>0</v>
      </c>
      <c r="AD716" s="47" t="str">
        <f t="shared" si="441"/>
        <v/>
      </c>
      <c r="AE716" s="48" t="str">
        <f>IF(ISBLANK(AF716),"",VLOOKUP(AD716,OutputOsiris!$A$9:$A$1008,1,FALSE))</f>
        <v/>
      </c>
      <c r="AF716" s="111"/>
      <c r="AG716" s="78"/>
      <c r="AH716" s="148" t="str">
        <f t="shared" si="415"/>
        <v/>
      </c>
      <c r="AI716" s="47" t="str">
        <f t="shared" si="442"/>
        <v/>
      </c>
      <c r="AJ716" s="48" t="str">
        <f>IF(ISBLANK(AK716),"",VLOOKUP(AI716,OutputOsiris!$A$9:$A$1008,1,FALSE))</f>
        <v/>
      </c>
      <c r="AK716" s="112"/>
      <c r="AL716" s="78"/>
      <c r="AM716" s="148" t="str">
        <f t="shared" si="416"/>
        <v/>
      </c>
      <c r="AN716" s="47" t="str">
        <f t="shared" si="443"/>
        <v/>
      </c>
      <c r="AO716" s="48" t="str">
        <f>IF(ISBLANK(AP716),"",VLOOKUP(AN716,OutputOsiris!$A$9:$A$1008,1,FALSE))</f>
        <v/>
      </c>
      <c r="AP716" s="111"/>
      <c r="AQ716" s="78"/>
      <c r="AR716" s="148" t="str">
        <f t="shared" si="417"/>
        <v/>
      </c>
      <c r="AS716" s="47" t="str">
        <f t="shared" si="444"/>
        <v/>
      </c>
      <c r="AT716" s="48" t="str">
        <f>IF(ISBLANK(AU716),"",VLOOKUP(AS716,OutputOsiris!$A$9:$A$1008,1,FALSE))</f>
        <v/>
      </c>
      <c r="AU716" s="111"/>
      <c r="AV716" s="78"/>
      <c r="AW716" s="148" t="str">
        <f t="shared" si="418"/>
        <v/>
      </c>
      <c r="AX716" s="47" t="str">
        <f t="shared" si="445"/>
        <v/>
      </c>
      <c r="AY716" s="48" t="str">
        <f>IF(ISBLANK(AZ716),"",VLOOKUP(AX716,OutputOsiris!$A$9:$A$1008,1,FALSE))</f>
        <v/>
      </c>
      <c r="AZ716" s="111"/>
      <c r="BA716" s="78"/>
      <c r="BB716" s="148" t="str">
        <f t="shared" si="419"/>
        <v/>
      </c>
      <c r="BC716" s="47" t="str">
        <f t="shared" si="446"/>
        <v/>
      </c>
      <c r="BD716" s="48" t="str">
        <f>IF(ISBLANK(BE716),"",VLOOKUP(BC716,OutputOsiris!$A$9:$A$1008,1,FALSE))</f>
        <v/>
      </c>
      <c r="BE716" s="111"/>
      <c r="BF716" s="78"/>
      <c r="BG716" s="148" t="str">
        <f t="shared" si="420"/>
        <v/>
      </c>
      <c r="BH716" s="47" t="str">
        <f t="shared" si="447"/>
        <v/>
      </c>
      <c r="BI716" s="48" t="str">
        <f>IF(ISBLANK(BJ716),"",VLOOKUP(BH716,OutputOsiris!$A$9:$A$1008,1,FALSE))</f>
        <v/>
      </c>
      <c r="BJ716" s="111"/>
      <c r="BK716" s="78"/>
      <c r="BL716" s="148" t="str">
        <f t="shared" si="421"/>
        <v/>
      </c>
      <c r="BM716" s="47" t="str">
        <f t="shared" si="448"/>
        <v/>
      </c>
      <c r="BN716" s="48" t="str">
        <f>IF(ISBLANK(BO716),"",VLOOKUP(BM716,OutputOsiris!$A$9:$A$1008,1,FALSE))</f>
        <v/>
      </c>
      <c r="BO716" s="111"/>
      <c r="BP716" s="78"/>
      <c r="BQ716" s="148" t="str">
        <f t="shared" si="422"/>
        <v/>
      </c>
      <c r="BR716" s="47" t="str">
        <f t="shared" si="449"/>
        <v/>
      </c>
      <c r="BS716" s="48" t="str">
        <f>IF(ISBLANK(BT716),"",VLOOKUP(BR716,OutputOsiris!$A$9:$A$1008,1,FALSE))</f>
        <v/>
      </c>
      <c r="BT716" s="111"/>
      <c r="BU716" s="78"/>
      <c r="BV716" s="148" t="str">
        <f t="shared" si="423"/>
        <v/>
      </c>
      <c r="BW716" s="47" t="str">
        <f t="shared" si="450"/>
        <v/>
      </c>
      <c r="BX716" s="48" t="str">
        <f>IF(ISBLANK(BY716),"",VLOOKUP(BW716,OutputOsiris!$A$9:$A$1008,1,FALSE))</f>
        <v/>
      </c>
      <c r="BY716" s="111"/>
      <c r="BZ716" s="78"/>
      <c r="CA716" s="148" t="str">
        <f t="shared" si="424"/>
        <v/>
      </c>
    </row>
    <row r="717" spans="1:79" x14ac:dyDescent="0.2">
      <c r="A717" s="47" t="str">
        <f>IF($H$1="Score",IF(OutputOsiris!A717&lt;&gt;"9999999",OutputOsiris!A717,""),"")</f>
        <v/>
      </c>
      <c r="B717" s="76" t="str">
        <f t="shared" si="425"/>
        <v/>
      </c>
      <c r="C717" s="143" t="str">
        <f t="shared" si="426"/>
        <v/>
      </c>
      <c r="D717" s="47" t="str">
        <f>IF($H$1="Cijfer",IF(OutputOsiris!A717&lt;&gt;"9999999",OutputOsiris!A717,""),"")</f>
        <v/>
      </c>
      <c r="E717" s="76" t="str">
        <f t="shared" si="427"/>
        <v/>
      </c>
      <c r="F717" s="143" t="str">
        <f t="shared" si="428"/>
        <v/>
      </c>
      <c r="G717" s="47" t="str">
        <f>IF(ISBLANK(OutputOsiris!B717),"",OutputOsiris!B717)</f>
        <v/>
      </c>
      <c r="H717" s="47">
        <f>IF(AND($AG$7&gt;0,OutputOsiris!$A717&lt;&gt;"9999999"),VLOOKUP(OutputOsiris!A717,$AD$9:$AG$1008,4,FALSE),"")</f>
        <v>0</v>
      </c>
      <c r="I717" s="47">
        <f t="shared" si="429"/>
        <v>0</v>
      </c>
      <c r="J717" s="47">
        <f>IF(AND($AL$7&gt;0,OutputOsiris!$A717&lt;&gt;"9999999"),VLOOKUP(OutputOsiris!A717,$AI$9:$AL$1008,4,FALSE),"")</f>
        <v>0</v>
      </c>
      <c r="K717" s="47">
        <f t="shared" si="430"/>
        <v>0</v>
      </c>
      <c r="L717" s="47" t="str">
        <f>IF(AND($AQ$7&gt;0,OutputOsiris!$A717&lt;&gt;"9999999"),VLOOKUP(OutputOsiris!A717,$AN$9:$AQ$1008,4,FALSE),"")</f>
        <v/>
      </c>
      <c r="M717" s="47" t="str">
        <f t="shared" si="431"/>
        <v/>
      </c>
      <c r="N717" s="47" t="str">
        <f>IF(AND($AV$7&gt;0,OutputOsiris!$A717&lt;&gt;"9999999"),VLOOKUP(OutputOsiris!A717,$AS$9:$AV$1008,4,FALSE),"")</f>
        <v/>
      </c>
      <c r="O717" s="47" t="str">
        <f t="shared" si="432"/>
        <v/>
      </c>
      <c r="P717" s="47" t="str">
        <f>IF(AND($BA$7&gt;0,OutputOsiris!$A717&lt;&gt;"9999999"),VLOOKUP(OutputOsiris!A717,$AX$9:$BA$1008,4,FALSE),"")</f>
        <v/>
      </c>
      <c r="Q717" s="47" t="str">
        <f t="shared" si="433"/>
        <v/>
      </c>
      <c r="R717" s="47" t="str">
        <f>IF(AND($BF$7&gt;0,OutputOsiris!$A717&lt;&gt;"9999999"),VLOOKUP(OutputOsiris!A717,$BC$9:$BF$1008,4,FALSE),"")</f>
        <v/>
      </c>
      <c r="S717" s="47" t="str">
        <f t="shared" si="434"/>
        <v/>
      </c>
      <c r="T717" s="47" t="str">
        <f>IF(AND($BK$7&gt;0,OutputOsiris!$A717&lt;&gt;"9999999"),VLOOKUP(OutputOsiris!A717,$BH$9:$BK$1008,4,FALSE),"")</f>
        <v/>
      </c>
      <c r="U717" s="47" t="str">
        <f t="shared" si="435"/>
        <v/>
      </c>
      <c r="V717" s="47" t="str">
        <f>IF(AND($BP$7&gt;0,OutputOsiris!$A717&lt;&gt;"9999999"),VLOOKUP(OutputOsiris!A717,$BM$9:$BP$1008,4,FALSE),"")</f>
        <v/>
      </c>
      <c r="W717" s="47" t="str">
        <f t="shared" si="436"/>
        <v/>
      </c>
      <c r="X717" s="47" t="str">
        <f>IF(AND($BU$7&gt;0,OutputOsiris!$A717&lt;&gt;"9999999"),VLOOKUP(OutputOsiris!A717,$BR$9:$BU$1008,4,FALSE),"")</f>
        <v/>
      </c>
      <c r="Y717" s="47" t="str">
        <f t="shared" si="437"/>
        <v/>
      </c>
      <c r="Z717" s="47" t="str">
        <f>IF(AND($BZ$7&gt;0,OutputOsiris!$A717&lt;&gt;"9999999"),VLOOKUP(OutputOsiris!A717,$BW$9:$BZ$1008,4,FALSE),"")</f>
        <v/>
      </c>
      <c r="AA717" s="47" t="str">
        <f t="shared" si="438"/>
        <v/>
      </c>
      <c r="AB717" s="47">
        <f t="shared" si="439"/>
        <v>0</v>
      </c>
      <c r="AC717" s="47">
        <f t="shared" si="440"/>
        <v>0</v>
      </c>
      <c r="AD717" s="47" t="str">
        <f t="shared" si="441"/>
        <v/>
      </c>
      <c r="AE717" s="48" t="str">
        <f>IF(ISBLANK(AF717),"",VLOOKUP(AD717,OutputOsiris!$A$9:$A$1008,1,FALSE))</f>
        <v/>
      </c>
      <c r="AF717" s="111"/>
      <c r="AG717" s="78"/>
      <c r="AH717" s="148" t="str">
        <f t="shared" si="415"/>
        <v/>
      </c>
      <c r="AI717" s="47" t="str">
        <f t="shared" si="442"/>
        <v/>
      </c>
      <c r="AJ717" s="48" t="str">
        <f>IF(ISBLANK(AK717),"",VLOOKUP(AI717,OutputOsiris!$A$9:$A$1008,1,FALSE))</f>
        <v/>
      </c>
      <c r="AK717" s="112"/>
      <c r="AL717" s="78"/>
      <c r="AM717" s="148" t="str">
        <f t="shared" si="416"/>
        <v/>
      </c>
      <c r="AN717" s="47" t="str">
        <f t="shared" si="443"/>
        <v/>
      </c>
      <c r="AO717" s="48" t="str">
        <f>IF(ISBLANK(AP717),"",VLOOKUP(AN717,OutputOsiris!$A$9:$A$1008,1,FALSE))</f>
        <v/>
      </c>
      <c r="AP717" s="111"/>
      <c r="AQ717" s="78"/>
      <c r="AR717" s="148" t="str">
        <f t="shared" si="417"/>
        <v/>
      </c>
      <c r="AS717" s="47" t="str">
        <f t="shared" si="444"/>
        <v/>
      </c>
      <c r="AT717" s="48" t="str">
        <f>IF(ISBLANK(AU717),"",VLOOKUP(AS717,OutputOsiris!$A$9:$A$1008,1,FALSE))</f>
        <v/>
      </c>
      <c r="AU717" s="111"/>
      <c r="AV717" s="78"/>
      <c r="AW717" s="148" t="str">
        <f t="shared" si="418"/>
        <v/>
      </c>
      <c r="AX717" s="47" t="str">
        <f t="shared" si="445"/>
        <v/>
      </c>
      <c r="AY717" s="48" t="str">
        <f>IF(ISBLANK(AZ717),"",VLOOKUP(AX717,OutputOsiris!$A$9:$A$1008,1,FALSE))</f>
        <v/>
      </c>
      <c r="AZ717" s="111"/>
      <c r="BA717" s="78"/>
      <c r="BB717" s="148" t="str">
        <f t="shared" si="419"/>
        <v/>
      </c>
      <c r="BC717" s="47" t="str">
        <f t="shared" si="446"/>
        <v/>
      </c>
      <c r="BD717" s="48" t="str">
        <f>IF(ISBLANK(BE717),"",VLOOKUP(BC717,OutputOsiris!$A$9:$A$1008,1,FALSE))</f>
        <v/>
      </c>
      <c r="BE717" s="111"/>
      <c r="BF717" s="78"/>
      <c r="BG717" s="148" t="str">
        <f t="shared" si="420"/>
        <v/>
      </c>
      <c r="BH717" s="47" t="str">
        <f t="shared" si="447"/>
        <v/>
      </c>
      <c r="BI717" s="48" t="str">
        <f>IF(ISBLANK(BJ717),"",VLOOKUP(BH717,OutputOsiris!$A$9:$A$1008,1,FALSE))</f>
        <v/>
      </c>
      <c r="BJ717" s="111"/>
      <c r="BK717" s="78"/>
      <c r="BL717" s="148" t="str">
        <f t="shared" si="421"/>
        <v/>
      </c>
      <c r="BM717" s="47" t="str">
        <f t="shared" si="448"/>
        <v/>
      </c>
      <c r="BN717" s="48" t="str">
        <f>IF(ISBLANK(BO717),"",VLOOKUP(BM717,OutputOsiris!$A$9:$A$1008,1,FALSE))</f>
        <v/>
      </c>
      <c r="BO717" s="111"/>
      <c r="BP717" s="78"/>
      <c r="BQ717" s="148" t="str">
        <f t="shared" si="422"/>
        <v/>
      </c>
      <c r="BR717" s="47" t="str">
        <f t="shared" si="449"/>
        <v/>
      </c>
      <c r="BS717" s="48" t="str">
        <f>IF(ISBLANK(BT717),"",VLOOKUP(BR717,OutputOsiris!$A$9:$A$1008,1,FALSE))</f>
        <v/>
      </c>
      <c r="BT717" s="111"/>
      <c r="BU717" s="78"/>
      <c r="BV717" s="148" t="str">
        <f t="shared" si="423"/>
        <v/>
      </c>
      <c r="BW717" s="47" t="str">
        <f t="shared" si="450"/>
        <v/>
      </c>
      <c r="BX717" s="48" t="str">
        <f>IF(ISBLANK(BY717),"",VLOOKUP(BW717,OutputOsiris!$A$9:$A$1008,1,FALSE))</f>
        <v/>
      </c>
      <c r="BY717" s="111"/>
      <c r="BZ717" s="78"/>
      <c r="CA717" s="148" t="str">
        <f t="shared" si="424"/>
        <v/>
      </c>
    </row>
    <row r="718" spans="1:79" x14ac:dyDescent="0.2">
      <c r="A718" s="47" t="str">
        <f>IF($H$1="Score",IF(OutputOsiris!A718&lt;&gt;"9999999",OutputOsiris!A718,""),"")</f>
        <v/>
      </c>
      <c r="B718" s="76" t="str">
        <f t="shared" si="425"/>
        <v/>
      </c>
      <c r="C718" s="143" t="str">
        <f t="shared" si="426"/>
        <v/>
      </c>
      <c r="D718" s="47" t="str">
        <f>IF($H$1="Cijfer",IF(OutputOsiris!A718&lt;&gt;"9999999",OutputOsiris!A718,""),"")</f>
        <v/>
      </c>
      <c r="E718" s="76" t="str">
        <f t="shared" si="427"/>
        <v/>
      </c>
      <c r="F718" s="143" t="str">
        <f t="shared" si="428"/>
        <v/>
      </c>
      <c r="G718" s="47" t="str">
        <f>IF(ISBLANK(OutputOsiris!B718),"",OutputOsiris!B718)</f>
        <v/>
      </c>
      <c r="H718" s="47">
        <f>IF(AND($AG$7&gt;0,OutputOsiris!$A718&lt;&gt;"9999999"),VLOOKUP(OutputOsiris!A718,$AD$9:$AG$1008,4,FALSE),"")</f>
        <v>0</v>
      </c>
      <c r="I718" s="47">
        <f t="shared" si="429"/>
        <v>0</v>
      </c>
      <c r="J718" s="47">
        <f>IF(AND($AL$7&gt;0,OutputOsiris!$A718&lt;&gt;"9999999"),VLOOKUP(OutputOsiris!A718,$AI$9:$AL$1008,4,FALSE),"")</f>
        <v>0</v>
      </c>
      <c r="K718" s="47">
        <f t="shared" si="430"/>
        <v>0</v>
      </c>
      <c r="L718" s="47" t="str">
        <f>IF(AND($AQ$7&gt;0,OutputOsiris!$A718&lt;&gt;"9999999"),VLOOKUP(OutputOsiris!A718,$AN$9:$AQ$1008,4,FALSE),"")</f>
        <v/>
      </c>
      <c r="M718" s="47" t="str">
        <f t="shared" si="431"/>
        <v/>
      </c>
      <c r="N718" s="47" t="str">
        <f>IF(AND($AV$7&gt;0,OutputOsiris!$A718&lt;&gt;"9999999"),VLOOKUP(OutputOsiris!A718,$AS$9:$AV$1008,4,FALSE),"")</f>
        <v/>
      </c>
      <c r="O718" s="47" t="str">
        <f t="shared" si="432"/>
        <v/>
      </c>
      <c r="P718" s="47" t="str">
        <f>IF(AND($BA$7&gt;0,OutputOsiris!$A718&lt;&gt;"9999999"),VLOOKUP(OutputOsiris!A718,$AX$9:$BA$1008,4,FALSE),"")</f>
        <v/>
      </c>
      <c r="Q718" s="47" t="str">
        <f t="shared" si="433"/>
        <v/>
      </c>
      <c r="R718" s="47" t="str">
        <f>IF(AND($BF$7&gt;0,OutputOsiris!$A718&lt;&gt;"9999999"),VLOOKUP(OutputOsiris!A718,$BC$9:$BF$1008,4,FALSE),"")</f>
        <v/>
      </c>
      <c r="S718" s="47" t="str">
        <f t="shared" si="434"/>
        <v/>
      </c>
      <c r="T718" s="47" t="str">
        <f>IF(AND($BK$7&gt;0,OutputOsiris!$A718&lt;&gt;"9999999"),VLOOKUP(OutputOsiris!A718,$BH$9:$BK$1008,4,FALSE),"")</f>
        <v/>
      </c>
      <c r="U718" s="47" t="str">
        <f t="shared" si="435"/>
        <v/>
      </c>
      <c r="V718" s="47" t="str">
        <f>IF(AND($BP$7&gt;0,OutputOsiris!$A718&lt;&gt;"9999999"),VLOOKUP(OutputOsiris!A718,$BM$9:$BP$1008,4,FALSE),"")</f>
        <v/>
      </c>
      <c r="W718" s="47" t="str">
        <f t="shared" si="436"/>
        <v/>
      </c>
      <c r="X718" s="47" t="str">
        <f>IF(AND($BU$7&gt;0,OutputOsiris!$A718&lt;&gt;"9999999"),VLOOKUP(OutputOsiris!A718,$BR$9:$BU$1008,4,FALSE),"")</f>
        <v/>
      </c>
      <c r="Y718" s="47" t="str">
        <f t="shared" si="437"/>
        <v/>
      </c>
      <c r="Z718" s="47" t="str">
        <f>IF(AND($BZ$7&gt;0,OutputOsiris!$A718&lt;&gt;"9999999"),VLOOKUP(OutputOsiris!A718,$BW$9:$BZ$1008,4,FALSE),"")</f>
        <v/>
      </c>
      <c r="AA718" s="47" t="str">
        <f t="shared" si="438"/>
        <v/>
      </c>
      <c r="AB718" s="47">
        <f t="shared" si="439"/>
        <v>0</v>
      </c>
      <c r="AC718" s="47">
        <f t="shared" si="440"/>
        <v>0</v>
      </c>
      <c r="AD718" s="47" t="str">
        <f t="shared" si="441"/>
        <v/>
      </c>
      <c r="AE718" s="48" t="str">
        <f>IF(ISBLANK(AF718),"",VLOOKUP(AD718,OutputOsiris!$A$9:$A$1008,1,FALSE))</f>
        <v/>
      </c>
      <c r="AF718" s="111"/>
      <c r="AG718" s="78"/>
      <c r="AH718" s="148" t="str">
        <f t="shared" si="415"/>
        <v/>
      </c>
      <c r="AI718" s="47" t="str">
        <f t="shared" si="442"/>
        <v/>
      </c>
      <c r="AJ718" s="48" t="str">
        <f>IF(ISBLANK(AK718),"",VLOOKUP(AI718,OutputOsiris!$A$9:$A$1008,1,FALSE))</f>
        <v/>
      </c>
      <c r="AK718" s="112"/>
      <c r="AL718" s="78"/>
      <c r="AM718" s="148" t="str">
        <f t="shared" si="416"/>
        <v/>
      </c>
      <c r="AN718" s="47" t="str">
        <f t="shared" si="443"/>
        <v/>
      </c>
      <c r="AO718" s="48" t="str">
        <f>IF(ISBLANK(AP718),"",VLOOKUP(AN718,OutputOsiris!$A$9:$A$1008,1,FALSE))</f>
        <v/>
      </c>
      <c r="AP718" s="111"/>
      <c r="AQ718" s="78"/>
      <c r="AR718" s="148" t="str">
        <f t="shared" si="417"/>
        <v/>
      </c>
      <c r="AS718" s="47" t="str">
        <f t="shared" si="444"/>
        <v/>
      </c>
      <c r="AT718" s="48" t="str">
        <f>IF(ISBLANK(AU718),"",VLOOKUP(AS718,OutputOsiris!$A$9:$A$1008,1,FALSE))</f>
        <v/>
      </c>
      <c r="AU718" s="111"/>
      <c r="AV718" s="78"/>
      <c r="AW718" s="148" t="str">
        <f t="shared" si="418"/>
        <v/>
      </c>
      <c r="AX718" s="47" t="str">
        <f t="shared" si="445"/>
        <v/>
      </c>
      <c r="AY718" s="48" t="str">
        <f>IF(ISBLANK(AZ718),"",VLOOKUP(AX718,OutputOsiris!$A$9:$A$1008,1,FALSE))</f>
        <v/>
      </c>
      <c r="AZ718" s="111"/>
      <c r="BA718" s="78"/>
      <c r="BB718" s="148" t="str">
        <f t="shared" si="419"/>
        <v/>
      </c>
      <c r="BC718" s="47" t="str">
        <f t="shared" si="446"/>
        <v/>
      </c>
      <c r="BD718" s="48" t="str">
        <f>IF(ISBLANK(BE718),"",VLOOKUP(BC718,OutputOsiris!$A$9:$A$1008,1,FALSE))</f>
        <v/>
      </c>
      <c r="BE718" s="111"/>
      <c r="BF718" s="78"/>
      <c r="BG718" s="148" t="str">
        <f t="shared" si="420"/>
        <v/>
      </c>
      <c r="BH718" s="47" t="str">
        <f t="shared" si="447"/>
        <v/>
      </c>
      <c r="BI718" s="48" t="str">
        <f>IF(ISBLANK(BJ718),"",VLOOKUP(BH718,OutputOsiris!$A$9:$A$1008,1,FALSE))</f>
        <v/>
      </c>
      <c r="BJ718" s="111"/>
      <c r="BK718" s="78"/>
      <c r="BL718" s="148" t="str">
        <f t="shared" si="421"/>
        <v/>
      </c>
      <c r="BM718" s="47" t="str">
        <f t="shared" si="448"/>
        <v/>
      </c>
      <c r="BN718" s="48" t="str">
        <f>IF(ISBLANK(BO718),"",VLOOKUP(BM718,OutputOsiris!$A$9:$A$1008,1,FALSE))</f>
        <v/>
      </c>
      <c r="BO718" s="111"/>
      <c r="BP718" s="78"/>
      <c r="BQ718" s="148" t="str">
        <f t="shared" si="422"/>
        <v/>
      </c>
      <c r="BR718" s="47" t="str">
        <f t="shared" si="449"/>
        <v/>
      </c>
      <c r="BS718" s="48" t="str">
        <f>IF(ISBLANK(BT718),"",VLOOKUP(BR718,OutputOsiris!$A$9:$A$1008,1,FALSE))</f>
        <v/>
      </c>
      <c r="BT718" s="111"/>
      <c r="BU718" s="78"/>
      <c r="BV718" s="148" t="str">
        <f t="shared" si="423"/>
        <v/>
      </c>
      <c r="BW718" s="47" t="str">
        <f t="shared" si="450"/>
        <v/>
      </c>
      <c r="BX718" s="48" t="str">
        <f>IF(ISBLANK(BY718),"",VLOOKUP(BW718,OutputOsiris!$A$9:$A$1008,1,FALSE))</f>
        <v/>
      </c>
      <c r="BY718" s="111"/>
      <c r="BZ718" s="78"/>
      <c r="CA718" s="148" t="str">
        <f t="shared" si="424"/>
        <v/>
      </c>
    </row>
    <row r="719" spans="1:79" x14ac:dyDescent="0.2">
      <c r="A719" s="47" t="str">
        <f>IF($H$1="Score",IF(OutputOsiris!A719&lt;&gt;"9999999",OutputOsiris!A719,""),"")</f>
        <v/>
      </c>
      <c r="B719" s="76" t="str">
        <f t="shared" si="425"/>
        <v/>
      </c>
      <c r="C719" s="143" t="str">
        <f t="shared" si="426"/>
        <v/>
      </c>
      <c r="D719" s="47" t="str">
        <f>IF($H$1="Cijfer",IF(OutputOsiris!A719&lt;&gt;"9999999",OutputOsiris!A719,""),"")</f>
        <v/>
      </c>
      <c r="E719" s="76" t="str">
        <f t="shared" si="427"/>
        <v/>
      </c>
      <c r="F719" s="143" t="str">
        <f t="shared" si="428"/>
        <v/>
      </c>
      <c r="G719" s="47" t="str">
        <f>IF(ISBLANK(OutputOsiris!B719),"",OutputOsiris!B719)</f>
        <v/>
      </c>
      <c r="H719" s="47">
        <f>IF(AND($AG$7&gt;0,OutputOsiris!$A719&lt;&gt;"9999999"),VLOOKUP(OutputOsiris!A719,$AD$9:$AG$1008,4,FALSE),"")</f>
        <v>0</v>
      </c>
      <c r="I719" s="47">
        <f t="shared" si="429"/>
        <v>0</v>
      </c>
      <c r="J719" s="47">
        <f>IF(AND($AL$7&gt;0,OutputOsiris!$A719&lt;&gt;"9999999"),VLOOKUP(OutputOsiris!A719,$AI$9:$AL$1008,4,FALSE),"")</f>
        <v>0</v>
      </c>
      <c r="K719" s="47">
        <f t="shared" si="430"/>
        <v>0</v>
      </c>
      <c r="L719" s="47" t="str">
        <f>IF(AND($AQ$7&gt;0,OutputOsiris!$A719&lt;&gt;"9999999"),VLOOKUP(OutputOsiris!A719,$AN$9:$AQ$1008,4,FALSE),"")</f>
        <v/>
      </c>
      <c r="M719" s="47" t="str">
        <f t="shared" si="431"/>
        <v/>
      </c>
      <c r="N719" s="47" t="str">
        <f>IF(AND($AV$7&gt;0,OutputOsiris!$A719&lt;&gt;"9999999"),VLOOKUP(OutputOsiris!A719,$AS$9:$AV$1008,4,FALSE),"")</f>
        <v/>
      </c>
      <c r="O719" s="47" t="str">
        <f t="shared" si="432"/>
        <v/>
      </c>
      <c r="P719" s="47" t="str">
        <f>IF(AND($BA$7&gt;0,OutputOsiris!$A719&lt;&gt;"9999999"),VLOOKUP(OutputOsiris!A719,$AX$9:$BA$1008,4,FALSE),"")</f>
        <v/>
      </c>
      <c r="Q719" s="47" t="str">
        <f t="shared" si="433"/>
        <v/>
      </c>
      <c r="R719" s="47" t="str">
        <f>IF(AND($BF$7&gt;0,OutputOsiris!$A719&lt;&gt;"9999999"),VLOOKUP(OutputOsiris!A719,$BC$9:$BF$1008,4,FALSE),"")</f>
        <v/>
      </c>
      <c r="S719" s="47" t="str">
        <f t="shared" si="434"/>
        <v/>
      </c>
      <c r="T719" s="47" t="str">
        <f>IF(AND($BK$7&gt;0,OutputOsiris!$A719&lt;&gt;"9999999"),VLOOKUP(OutputOsiris!A719,$BH$9:$BK$1008,4,FALSE),"")</f>
        <v/>
      </c>
      <c r="U719" s="47" t="str">
        <f t="shared" si="435"/>
        <v/>
      </c>
      <c r="V719" s="47" t="str">
        <f>IF(AND($BP$7&gt;0,OutputOsiris!$A719&lt;&gt;"9999999"),VLOOKUP(OutputOsiris!A719,$BM$9:$BP$1008,4,FALSE),"")</f>
        <v/>
      </c>
      <c r="W719" s="47" t="str">
        <f t="shared" si="436"/>
        <v/>
      </c>
      <c r="X719" s="47" t="str">
        <f>IF(AND($BU$7&gt;0,OutputOsiris!$A719&lt;&gt;"9999999"),VLOOKUP(OutputOsiris!A719,$BR$9:$BU$1008,4,FALSE),"")</f>
        <v/>
      </c>
      <c r="Y719" s="47" t="str">
        <f t="shared" si="437"/>
        <v/>
      </c>
      <c r="Z719" s="47" t="str">
        <f>IF(AND($BZ$7&gt;0,OutputOsiris!$A719&lt;&gt;"9999999"),VLOOKUP(OutputOsiris!A719,$BW$9:$BZ$1008,4,FALSE),"")</f>
        <v/>
      </c>
      <c r="AA719" s="47" t="str">
        <f t="shared" si="438"/>
        <v/>
      </c>
      <c r="AB719" s="47">
        <f t="shared" si="439"/>
        <v>0</v>
      </c>
      <c r="AC719" s="47">
        <f t="shared" si="440"/>
        <v>0</v>
      </c>
      <c r="AD719" s="47" t="str">
        <f t="shared" si="441"/>
        <v/>
      </c>
      <c r="AE719" s="48" t="str">
        <f>IF(ISBLANK(AF719),"",VLOOKUP(AD719,OutputOsiris!$A$9:$A$1008,1,FALSE))</f>
        <v/>
      </c>
      <c r="AF719" s="111"/>
      <c r="AG719" s="78"/>
      <c r="AH719" s="148" t="str">
        <f t="shared" si="415"/>
        <v/>
      </c>
      <c r="AI719" s="47" t="str">
        <f t="shared" si="442"/>
        <v/>
      </c>
      <c r="AJ719" s="48" t="str">
        <f>IF(ISBLANK(AK719),"",VLOOKUP(AI719,OutputOsiris!$A$9:$A$1008,1,FALSE))</f>
        <v/>
      </c>
      <c r="AK719" s="112"/>
      <c r="AL719" s="78"/>
      <c r="AM719" s="148" t="str">
        <f t="shared" si="416"/>
        <v/>
      </c>
      <c r="AN719" s="47" t="str">
        <f t="shared" si="443"/>
        <v/>
      </c>
      <c r="AO719" s="48" t="str">
        <f>IF(ISBLANK(AP719),"",VLOOKUP(AN719,OutputOsiris!$A$9:$A$1008,1,FALSE))</f>
        <v/>
      </c>
      <c r="AP719" s="111"/>
      <c r="AQ719" s="78"/>
      <c r="AR719" s="148" t="str">
        <f t="shared" si="417"/>
        <v/>
      </c>
      <c r="AS719" s="47" t="str">
        <f t="shared" si="444"/>
        <v/>
      </c>
      <c r="AT719" s="48" t="str">
        <f>IF(ISBLANK(AU719),"",VLOOKUP(AS719,OutputOsiris!$A$9:$A$1008,1,FALSE))</f>
        <v/>
      </c>
      <c r="AU719" s="111"/>
      <c r="AV719" s="78"/>
      <c r="AW719" s="148" t="str">
        <f t="shared" si="418"/>
        <v/>
      </c>
      <c r="AX719" s="47" t="str">
        <f t="shared" si="445"/>
        <v/>
      </c>
      <c r="AY719" s="48" t="str">
        <f>IF(ISBLANK(AZ719),"",VLOOKUP(AX719,OutputOsiris!$A$9:$A$1008,1,FALSE))</f>
        <v/>
      </c>
      <c r="AZ719" s="111"/>
      <c r="BA719" s="78"/>
      <c r="BB719" s="148" t="str">
        <f t="shared" si="419"/>
        <v/>
      </c>
      <c r="BC719" s="47" t="str">
        <f t="shared" si="446"/>
        <v/>
      </c>
      <c r="BD719" s="48" t="str">
        <f>IF(ISBLANK(BE719),"",VLOOKUP(BC719,OutputOsiris!$A$9:$A$1008,1,FALSE))</f>
        <v/>
      </c>
      <c r="BE719" s="111"/>
      <c r="BF719" s="78"/>
      <c r="BG719" s="148" t="str">
        <f t="shared" si="420"/>
        <v/>
      </c>
      <c r="BH719" s="47" t="str">
        <f t="shared" si="447"/>
        <v/>
      </c>
      <c r="BI719" s="48" t="str">
        <f>IF(ISBLANK(BJ719),"",VLOOKUP(BH719,OutputOsiris!$A$9:$A$1008,1,FALSE))</f>
        <v/>
      </c>
      <c r="BJ719" s="111"/>
      <c r="BK719" s="78"/>
      <c r="BL719" s="148" t="str">
        <f t="shared" si="421"/>
        <v/>
      </c>
      <c r="BM719" s="47" t="str">
        <f t="shared" si="448"/>
        <v/>
      </c>
      <c r="BN719" s="48" t="str">
        <f>IF(ISBLANK(BO719),"",VLOOKUP(BM719,OutputOsiris!$A$9:$A$1008,1,FALSE))</f>
        <v/>
      </c>
      <c r="BO719" s="111"/>
      <c r="BP719" s="78"/>
      <c r="BQ719" s="148" t="str">
        <f t="shared" si="422"/>
        <v/>
      </c>
      <c r="BR719" s="47" t="str">
        <f t="shared" si="449"/>
        <v/>
      </c>
      <c r="BS719" s="48" t="str">
        <f>IF(ISBLANK(BT719),"",VLOOKUP(BR719,OutputOsiris!$A$9:$A$1008,1,FALSE))</f>
        <v/>
      </c>
      <c r="BT719" s="111"/>
      <c r="BU719" s="78"/>
      <c r="BV719" s="148" t="str">
        <f t="shared" si="423"/>
        <v/>
      </c>
      <c r="BW719" s="47" t="str">
        <f t="shared" si="450"/>
        <v/>
      </c>
      <c r="BX719" s="48" t="str">
        <f>IF(ISBLANK(BY719),"",VLOOKUP(BW719,OutputOsiris!$A$9:$A$1008,1,FALSE))</f>
        <v/>
      </c>
      <c r="BY719" s="111"/>
      <c r="BZ719" s="78"/>
      <c r="CA719" s="148" t="str">
        <f t="shared" si="424"/>
        <v/>
      </c>
    </row>
    <row r="720" spans="1:79" x14ac:dyDescent="0.2">
      <c r="A720" s="47" t="str">
        <f>IF($H$1="Score",IF(OutputOsiris!A720&lt;&gt;"9999999",OutputOsiris!A720,""),"")</f>
        <v/>
      </c>
      <c r="B720" s="76" t="str">
        <f t="shared" si="425"/>
        <v/>
      </c>
      <c r="C720" s="143" t="str">
        <f t="shared" si="426"/>
        <v/>
      </c>
      <c r="D720" s="47" t="str">
        <f>IF($H$1="Cijfer",IF(OutputOsiris!A720&lt;&gt;"9999999",OutputOsiris!A720,""),"")</f>
        <v/>
      </c>
      <c r="E720" s="76" t="str">
        <f t="shared" si="427"/>
        <v/>
      </c>
      <c r="F720" s="143" t="str">
        <f t="shared" si="428"/>
        <v/>
      </c>
      <c r="G720" s="47" t="str">
        <f>IF(ISBLANK(OutputOsiris!B720),"",OutputOsiris!B720)</f>
        <v/>
      </c>
      <c r="H720" s="47">
        <f>IF(AND($AG$7&gt;0,OutputOsiris!$A720&lt;&gt;"9999999"),VLOOKUP(OutputOsiris!A720,$AD$9:$AG$1008,4,FALSE),"")</f>
        <v>0</v>
      </c>
      <c r="I720" s="47">
        <f t="shared" si="429"/>
        <v>0</v>
      </c>
      <c r="J720" s="47">
        <f>IF(AND($AL$7&gt;0,OutputOsiris!$A720&lt;&gt;"9999999"),VLOOKUP(OutputOsiris!A720,$AI$9:$AL$1008,4,FALSE),"")</f>
        <v>0</v>
      </c>
      <c r="K720" s="47">
        <f t="shared" si="430"/>
        <v>0</v>
      </c>
      <c r="L720" s="47" t="str">
        <f>IF(AND($AQ$7&gt;0,OutputOsiris!$A720&lt;&gt;"9999999"),VLOOKUP(OutputOsiris!A720,$AN$9:$AQ$1008,4,FALSE),"")</f>
        <v/>
      </c>
      <c r="M720" s="47" t="str">
        <f t="shared" si="431"/>
        <v/>
      </c>
      <c r="N720" s="47" t="str">
        <f>IF(AND($AV$7&gt;0,OutputOsiris!$A720&lt;&gt;"9999999"),VLOOKUP(OutputOsiris!A720,$AS$9:$AV$1008,4,FALSE),"")</f>
        <v/>
      </c>
      <c r="O720" s="47" t="str">
        <f t="shared" si="432"/>
        <v/>
      </c>
      <c r="P720" s="47" t="str">
        <f>IF(AND($BA$7&gt;0,OutputOsiris!$A720&lt;&gt;"9999999"),VLOOKUP(OutputOsiris!A720,$AX$9:$BA$1008,4,FALSE),"")</f>
        <v/>
      </c>
      <c r="Q720" s="47" t="str">
        <f t="shared" si="433"/>
        <v/>
      </c>
      <c r="R720" s="47" t="str">
        <f>IF(AND($BF$7&gt;0,OutputOsiris!$A720&lt;&gt;"9999999"),VLOOKUP(OutputOsiris!A720,$BC$9:$BF$1008,4,FALSE),"")</f>
        <v/>
      </c>
      <c r="S720" s="47" t="str">
        <f t="shared" si="434"/>
        <v/>
      </c>
      <c r="T720" s="47" t="str">
        <f>IF(AND($BK$7&gt;0,OutputOsiris!$A720&lt;&gt;"9999999"),VLOOKUP(OutputOsiris!A720,$BH$9:$BK$1008,4,FALSE),"")</f>
        <v/>
      </c>
      <c r="U720" s="47" t="str">
        <f t="shared" si="435"/>
        <v/>
      </c>
      <c r="V720" s="47" t="str">
        <f>IF(AND($BP$7&gt;0,OutputOsiris!$A720&lt;&gt;"9999999"),VLOOKUP(OutputOsiris!A720,$BM$9:$BP$1008,4,FALSE),"")</f>
        <v/>
      </c>
      <c r="W720" s="47" t="str">
        <f t="shared" si="436"/>
        <v/>
      </c>
      <c r="X720" s="47" t="str">
        <f>IF(AND($BU$7&gt;0,OutputOsiris!$A720&lt;&gt;"9999999"),VLOOKUP(OutputOsiris!A720,$BR$9:$BU$1008,4,FALSE),"")</f>
        <v/>
      </c>
      <c r="Y720" s="47" t="str">
        <f t="shared" si="437"/>
        <v/>
      </c>
      <c r="Z720" s="47" t="str">
        <f>IF(AND($BZ$7&gt;0,OutputOsiris!$A720&lt;&gt;"9999999"),VLOOKUP(OutputOsiris!A720,$BW$9:$BZ$1008,4,FALSE),"")</f>
        <v/>
      </c>
      <c r="AA720" s="47" t="str">
        <f t="shared" si="438"/>
        <v/>
      </c>
      <c r="AB720" s="47">
        <f t="shared" si="439"/>
        <v>0</v>
      </c>
      <c r="AC720" s="47">
        <f t="shared" si="440"/>
        <v>0</v>
      </c>
      <c r="AD720" s="47" t="str">
        <f t="shared" si="441"/>
        <v/>
      </c>
      <c r="AE720" s="48" t="str">
        <f>IF(ISBLANK(AF720),"",VLOOKUP(AD720,OutputOsiris!$A$9:$A$1008,1,FALSE))</f>
        <v/>
      </c>
      <c r="AF720" s="111"/>
      <c r="AG720" s="78"/>
      <c r="AH720" s="148" t="str">
        <f t="shared" si="415"/>
        <v/>
      </c>
      <c r="AI720" s="47" t="str">
        <f t="shared" si="442"/>
        <v/>
      </c>
      <c r="AJ720" s="48" t="str">
        <f>IF(ISBLANK(AK720),"",VLOOKUP(AI720,OutputOsiris!$A$9:$A$1008,1,FALSE))</f>
        <v/>
      </c>
      <c r="AK720" s="112"/>
      <c r="AL720" s="78"/>
      <c r="AM720" s="148" t="str">
        <f t="shared" si="416"/>
        <v/>
      </c>
      <c r="AN720" s="47" t="str">
        <f t="shared" si="443"/>
        <v/>
      </c>
      <c r="AO720" s="48" t="str">
        <f>IF(ISBLANK(AP720),"",VLOOKUP(AN720,OutputOsiris!$A$9:$A$1008,1,FALSE))</f>
        <v/>
      </c>
      <c r="AP720" s="111"/>
      <c r="AQ720" s="78"/>
      <c r="AR720" s="148" t="str">
        <f t="shared" si="417"/>
        <v/>
      </c>
      <c r="AS720" s="47" t="str">
        <f t="shared" si="444"/>
        <v/>
      </c>
      <c r="AT720" s="48" t="str">
        <f>IF(ISBLANK(AU720),"",VLOOKUP(AS720,OutputOsiris!$A$9:$A$1008,1,FALSE))</f>
        <v/>
      </c>
      <c r="AU720" s="111"/>
      <c r="AV720" s="78"/>
      <c r="AW720" s="148" t="str">
        <f t="shared" si="418"/>
        <v/>
      </c>
      <c r="AX720" s="47" t="str">
        <f t="shared" si="445"/>
        <v/>
      </c>
      <c r="AY720" s="48" t="str">
        <f>IF(ISBLANK(AZ720),"",VLOOKUP(AX720,OutputOsiris!$A$9:$A$1008,1,FALSE))</f>
        <v/>
      </c>
      <c r="AZ720" s="111"/>
      <c r="BA720" s="78"/>
      <c r="BB720" s="148" t="str">
        <f t="shared" si="419"/>
        <v/>
      </c>
      <c r="BC720" s="47" t="str">
        <f t="shared" si="446"/>
        <v/>
      </c>
      <c r="BD720" s="48" t="str">
        <f>IF(ISBLANK(BE720),"",VLOOKUP(BC720,OutputOsiris!$A$9:$A$1008,1,FALSE))</f>
        <v/>
      </c>
      <c r="BE720" s="111"/>
      <c r="BF720" s="78"/>
      <c r="BG720" s="148" t="str">
        <f t="shared" si="420"/>
        <v/>
      </c>
      <c r="BH720" s="47" t="str">
        <f t="shared" si="447"/>
        <v/>
      </c>
      <c r="BI720" s="48" t="str">
        <f>IF(ISBLANK(BJ720),"",VLOOKUP(BH720,OutputOsiris!$A$9:$A$1008,1,FALSE))</f>
        <v/>
      </c>
      <c r="BJ720" s="111"/>
      <c r="BK720" s="78"/>
      <c r="BL720" s="148" t="str">
        <f t="shared" si="421"/>
        <v/>
      </c>
      <c r="BM720" s="47" t="str">
        <f t="shared" si="448"/>
        <v/>
      </c>
      <c r="BN720" s="48" t="str">
        <f>IF(ISBLANK(BO720),"",VLOOKUP(BM720,OutputOsiris!$A$9:$A$1008,1,FALSE))</f>
        <v/>
      </c>
      <c r="BO720" s="111"/>
      <c r="BP720" s="78"/>
      <c r="BQ720" s="148" t="str">
        <f t="shared" si="422"/>
        <v/>
      </c>
      <c r="BR720" s="47" t="str">
        <f t="shared" si="449"/>
        <v/>
      </c>
      <c r="BS720" s="48" t="str">
        <f>IF(ISBLANK(BT720),"",VLOOKUP(BR720,OutputOsiris!$A$9:$A$1008,1,FALSE))</f>
        <v/>
      </c>
      <c r="BT720" s="111"/>
      <c r="BU720" s="78"/>
      <c r="BV720" s="148" t="str">
        <f t="shared" si="423"/>
        <v/>
      </c>
      <c r="BW720" s="47" t="str">
        <f t="shared" si="450"/>
        <v/>
      </c>
      <c r="BX720" s="48" t="str">
        <f>IF(ISBLANK(BY720),"",VLOOKUP(BW720,OutputOsiris!$A$9:$A$1008,1,FALSE))</f>
        <v/>
      </c>
      <c r="BY720" s="111"/>
      <c r="BZ720" s="78"/>
      <c r="CA720" s="148" t="str">
        <f t="shared" si="424"/>
        <v/>
      </c>
    </row>
    <row r="721" spans="1:79" x14ac:dyDescent="0.2">
      <c r="A721" s="47" t="str">
        <f>IF($H$1="Score",IF(OutputOsiris!A721&lt;&gt;"9999999",OutputOsiris!A721,""),"")</f>
        <v/>
      </c>
      <c r="B721" s="76" t="str">
        <f t="shared" si="425"/>
        <v/>
      </c>
      <c r="C721" s="143" t="str">
        <f t="shared" si="426"/>
        <v/>
      </c>
      <c r="D721" s="47" t="str">
        <f>IF($H$1="Cijfer",IF(OutputOsiris!A721&lt;&gt;"9999999",OutputOsiris!A721,""),"")</f>
        <v/>
      </c>
      <c r="E721" s="76" t="str">
        <f t="shared" si="427"/>
        <v/>
      </c>
      <c r="F721" s="143" t="str">
        <f t="shared" si="428"/>
        <v/>
      </c>
      <c r="G721" s="47" t="str">
        <f>IF(ISBLANK(OutputOsiris!B721),"",OutputOsiris!B721)</f>
        <v/>
      </c>
      <c r="H721" s="47">
        <f>IF(AND($AG$7&gt;0,OutputOsiris!$A721&lt;&gt;"9999999"),VLOOKUP(OutputOsiris!A721,$AD$9:$AG$1008,4,FALSE),"")</f>
        <v>0</v>
      </c>
      <c r="I721" s="47">
        <f t="shared" si="429"/>
        <v>0</v>
      </c>
      <c r="J721" s="47">
        <f>IF(AND($AL$7&gt;0,OutputOsiris!$A721&lt;&gt;"9999999"),VLOOKUP(OutputOsiris!A721,$AI$9:$AL$1008,4,FALSE),"")</f>
        <v>0</v>
      </c>
      <c r="K721" s="47">
        <f t="shared" si="430"/>
        <v>0</v>
      </c>
      <c r="L721" s="47" t="str">
        <f>IF(AND($AQ$7&gt;0,OutputOsiris!$A721&lt;&gt;"9999999"),VLOOKUP(OutputOsiris!A721,$AN$9:$AQ$1008,4,FALSE),"")</f>
        <v/>
      </c>
      <c r="M721" s="47" t="str">
        <f t="shared" si="431"/>
        <v/>
      </c>
      <c r="N721" s="47" t="str">
        <f>IF(AND($AV$7&gt;0,OutputOsiris!$A721&lt;&gt;"9999999"),VLOOKUP(OutputOsiris!A721,$AS$9:$AV$1008,4,FALSE),"")</f>
        <v/>
      </c>
      <c r="O721" s="47" t="str">
        <f t="shared" si="432"/>
        <v/>
      </c>
      <c r="P721" s="47" t="str">
        <f>IF(AND($BA$7&gt;0,OutputOsiris!$A721&lt;&gt;"9999999"),VLOOKUP(OutputOsiris!A721,$AX$9:$BA$1008,4,FALSE),"")</f>
        <v/>
      </c>
      <c r="Q721" s="47" t="str">
        <f t="shared" si="433"/>
        <v/>
      </c>
      <c r="R721" s="47" t="str">
        <f>IF(AND($BF$7&gt;0,OutputOsiris!$A721&lt;&gt;"9999999"),VLOOKUP(OutputOsiris!A721,$BC$9:$BF$1008,4,FALSE),"")</f>
        <v/>
      </c>
      <c r="S721" s="47" t="str">
        <f t="shared" si="434"/>
        <v/>
      </c>
      <c r="T721" s="47" t="str">
        <f>IF(AND($BK$7&gt;0,OutputOsiris!$A721&lt;&gt;"9999999"),VLOOKUP(OutputOsiris!A721,$BH$9:$BK$1008,4,FALSE),"")</f>
        <v/>
      </c>
      <c r="U721" s="47" t="str">
        <f t="shared" si="435"/>
        <v/>
      </c>
      <c r="V721" s="47" t="str">
        <f>IF(AND($BP$7&gt;0,OutputOsiris!$A721&lt;&gt;"9999999"),VLOOKUP(OutputOsiris!A721,$BM$9:$BP$1008,4,FALSE),"")</f>
        <v/>
      </c>
      <c r="W721" s="47" t="str">
        <f t="shared" si="436"/>
        <v/>
      </c>
      <c r="X721" s="47" t="str">
        <f>IF(AND($BU$7&gt;0,OutputOsiris!$A721&lt;&gt;"9999999"),VLOOKUP(OutputOsiris!A721,$BR$9:$BU$1008,4,FALSE),"")</f>
        <v/>
      </c>
      <c r="Y721" s="47" t="str">
        <f t="shared" si="437"/>
        <v/>
      </c>
      <c r="Z721" s="47" t="str">
        <f>IF(AND($BZ$7&gt;0,OutputOsiris!$A721&lt;&gt;"9999999"),VLOOKUP(OutputOsiris!A721,$BW$9:$BZ$1008,4,FALSE),"")</f>
        <v/>
      </c>
      <c r="AA721" s="47" t="str">
        <f t="shared" si="438"/>
        <v/>
      </c>
      <c r="AB721" s="47">
        <f t="shared" si="439"/>
        <v>0</v>
      </c>
      <c r="AC721" s="47">
        <f t="shared" si="440"/>
        <v>0</v>
      </c>
      <c r="AD721" s="47" t="str">
        <f t="shared" si="441"/>
        <v/>
      </c>
      <c r="AE721" s="48" t="str">
        <f>IF(ISBLANK(AF721),"",VLOOKUP(AD721,OutputOsiris!$A$9:$A$1008,1,FALSE))</f>
        <v/>
      </c>
      <c r="AF721" s="111"/>
      <c r="AG721" s="78"/>
      <c r="AH721" s="148" t="str">
        <f t="shared" si="415"/>
        <v/>
      </c>
      <c r="AI721" s="47" t="str">
        <f t="shared" si="442"/>
        <v/>
      </c>
      <c r="AJ721" s="48" t="str">
        <f>IF(ISBLANK(AK721),"",VLOOKUP(AI721,OutputOsiris!$A$9:$A$1008,1,FALSE))</f>
        <v/>
      </c>
      <c r="AK721" s="112"/>
      <c r="AL721" s="78"/>
      <c r="AM721" s="148" t="str">
        <f t="shared" si="416"/>
        <v/>
      </c>
      <c r="AN721" s="47" t="str">
        <f t="shared" si="443"/>
        <v/>
      </c>
      <c r="AO721" s="48" t="str">
        <f>IF(ISBLANK(AP721),"",VLOOKUP(AN721,OutputOsiris!$A$9:$A$1008,1,FALSE))</f>
        <v/>
      </c>
      <c r="AP721" s="111"/>
      <c r="AQ721" s="78"/>
      <c r="AR721" s="148" t="str">
        <f t="shared" si="417"/>
        <v/>
      </c>
      <c r="AS721" s="47" t="str">
        <f t="shared" si="444"/>
        <v/>
      </c>
      <c r="AT721" s="48" t="str">
        <f>IF(ISBLANK(AU721),"",VLOOKUP(AS721,OutputOsiris!$A$9:$A$1008,1,FALSE))</f>
        <v/>
      </c>
      <c r="AU721" s="111"/>
      <c r="AV721" s="78"/>
      <c r="AW721" s="148" t="str">
        <f t="shared" si="418"/>
        <v/>
      </c>
      <c r="AX721" s="47" t="str">
        <f t="shared" si="445"/>
        <v/>
      </c>
      <c r="AY721" s="48" t="str">
        <f>IF(ISBLANK(AZ721),"",VLOOKUP(AX721,OutputOsiris!$A$9:$A$1008,1,FALSE))</f>
        <v/>
      </c>
      <c r="AZ721" s="111"/>
      <c r="BA721" s="78"/>
      <c r="BB721" s="148" t="str">
        <f t="shared" si="419"/>
        <v/>
      </c>
      <c r="BC721" s="47" t="str">
        <f t="shared" si="446"/>
        <v/>
      </c>
      <c r="BD721" s="48" t="str">
        <f>IF(ISBLANK(BE721),"",VLOOKUP(BC721,OutputOsiris!$A$9:$A$1008,1,FALSE))</f>
        <v/>
      </c>
      <c r="BE721" s="111"/>
      <c r="BF721" s="78"/>
      <c r="BG721" s="148" t="str">
        <f t="shared" si="420"/>
        <v/>
      </c>
      <c r="BH721" s="47" t="str">
        <f t="shared" si="447"/>
        <v/>
      </c>
      <c r="BI721" s="48" t="str">
        <f>IF(ISBLANK(BJ721),"",VLOOKUP(BH721,OutputOsiris!$A$9:$A$1008,1,FALSE))</f>
        <v/>
      </c>
      <c r="BJ721" s="111"/>
      <c r="BK721" s="78"/>
      <c r="BL721" s="148" t="str">
        <f t="shared" si="421"/>
        <v/>
      </c>
      <c r="BM721" s="47" t="str">
        <f t="shared" si="448"/>
        <v/>
      </c>
      <c r="BN721" s="48" t="str">
        <f>IF(ISBLANK(BO721),"",VLOOKUP(BM721,OutputOsiris!$A$9:$A$1008,1,FALSE))</f>
        <v/>
      </c>
      <c r="BO721" s="111"/>
      <c r="BP721" s="78"/>
      <c r="BQ721" s="148" t="str">
        <f t="shared" si="422"/>
        <v/>
      </c>
      <c r="BR721" s="47" t="str">
        <f t="shared" si="449"/>
        <v/>
      </c>
      <c r="BS721" s="48" t="str">
        <f>IF(ISBLANK(BT721),"",VLOOKUP(BR721,OutputOsiris!$A$9:$A$1008,1,FALSE))</f>
        <v/>
      </c>
      <c r="BT721" s="111"/>
      <c r="BU721" s="78"/>
      <c r="BV721" s="148" t="str">
        <f t="shared" si="423"/>
        <v/>
      </c>
      <c r="BW721" s="47" t="str">
        <f t="shared" si="450"/>
        <v/>
      </c>
      <c r="BX721" s="48" t="str">
        <f>IF(ISBLANK(BY721),"",VLOOKUP(BW721,OutputOsiris!$A$9:$A$1008,1,FALSE))</f>
        <v/>
      </c>
      <c r="BY721" s="111"/>
      <c r="BZ721" s="78"/>
      <c r="CA721" s="148" t="str">
        <f t="shared" si="424"/>
        <v/>
      </c>
    </row>
    <row r="722" spans="1:79" x14ac:dyDescent="0.2">
      <c r="A722" s="47" t="str">
        <f>IF($H$1="Score",IF(OutputOsiris!A722&lt;&gt;"9999999",OutputOsiris!A722,""),"")</f>
        <v/>
      </c>
      <c r="B722" s="76" t="str">
        <f t="shared" si="425"/>
        <v/>
      </c>
      <c r="C722" s="143" t="str">
        <f t="shared" si="426"/>
        <v/>
      </c>
      <c r="D722" s="47" t="str">
        <f>IF($H$1="Cijfer",IF(OutputOsiris!A722&lt;&gt;"9999999",OutputOsiris!A722,""),"")</f>
        <v/>
      </c>
      <c r="E722" s="76" t="str">
        <f t="shared" si="427"/>
        <v/>
      </c>
      <c r="F722" s="143" t="str">
        <f t="shared" si="428"/>
        <v/>
      </c>
      <c r="G722" s="47" t="str">
        <f>IF(ISBLANK(OutputOsiris!B722),"",OutputOsiris!B722)</f>
        <v/>
      </c>
      <c r="H722" s="47">
        <f>IF(AND($AG$7&gt;0,OutputOsiris!$A722&lt;&gt;"9999999"),VLOOKUP(OutputOsiris!A722,$AD$9:$AG$1008,4,FALSE),"")</f>
        <v>0</v>
      </c>
      <c r="I722" s="47">
        <f t="shared" si="429"/>
        <v>0</v>
      </c>
      <c r="J722" s="47">
        <f>IF(AND($AL$7&gt;0,OutputOsiris!$A722&lt;&gt;"9999999"),VLOOKUP(OutputOsiris!A722,$AI$9:$AL$1008,4,FALSE),"")</f>
        <v>0</v>
      </c>
      <c r="K722" s="47">
        <f t="shared" si="430"/>
        <v>0</v>
      </c>
      <c r="L722" s="47" t="str">
        <f>IF(AND($AQ$7&gt;0,OutputOsiris!$A722&lt;&gt;"9999999"),VLOOKUP(OutputOsiris!A722,$AN$9:$AQ$1008,4,FALSE),"")</f>
        <v/>
      </c>
      <c r="M722" s="47" t="str">
        <f t="shared" si="431"/>
        <v/>
      </c>
      <c r="N722" s="47" t="str">
        <f>IF(AND($AV$7&gt;0,OutputOsiris!$A722&lt;&gt;"9999999"),VLOOKUP(OutputOsiris!A722,$AS$9:$AV$1008,4,FALSE),"")</f>
        <v/>
      </c>
      <c r="O722" s="47" t="str">
        <f t="shared" si="432"/>
        <v/>
      </c>
      <c r="P722" s="47" t="str">
        <f>IF(AND($BA$7&gt;0,OutputOsiris!$A722&lt;&gt;"9999999"),VLOOKUP(OutputOsiris!A722,$AX$9:$BA$1008,4,FALSE),"")</f>
        <v/>
      </c>
      <c r="Q722" s="47" t="str">
        <f t="shared" si="433"/>
        <v/>
      </c>
      <c r="R722" s="47" t="str">
        <f>IF(AND($BF$7&gt;0,OutputOsiris!$A722&lt;&gt;"9999999"),VLOOKUP(OutputOsiris!A722,$BC$9:$BF$1008,4,FALSE),"")</f>
        <v/>
      </c>
      <c r="S722" s="47" t="str">
        <f t="shared" si="434"/>
        <v/>
      </c>
      <c r="T722" s="47" t="str">
        <f>IF(AND($BK$7&gt;0,OutputOsiris!$A722&lt;&gt;"9999999"),VLOOKUP(OutputOsiris!A722,$BH$9:$BK$1008,4,FALSE),"")</f>
        <v/>
      </c>
      <c r="U722" s="47" t="str">
        <f t="shared" si="435"/>
        <v/>
      </c>
      <c r="V722" s="47" t="str">
        <f>IF(AND($BP$7&gt;0,OutputOsiris!$A722&lt;&gt;"9999999"),VLOOKUP(OutputOsiris!A722,$BM$9:$BP$1008,4,FALSE),"")</f>
        <v/>
      </c>
      <c r="W722" s="47" t="str">
        <f t="shared" si="436"/>
        <v/>
      </c>
      <c r="X722" s="47" t="str">
        <f>IF(AND($BU$7&gt;0,OutputOsiris!$A722&lt;&gt;"9999999"),VLOOKUP(OutputOsiris!A722,$BR$9:$BU$1008,4,FALSE),"")</f>
        <v/>
      </c>
      <c r="Y722" s="47" t="str">
        <f t="shared" si="437"/>
        <v/>
      </c>
      <c r="Z722" s="47" t="str">
        <f>IF(AND($BZ$7&gt;0,OutputOsiris!$A722&lt;&gt;"9999999"),VLOOKUP(OutputOsiris!A722,$BW$9:$BZ$1008,4,FALSE),"")</f>
        <v/>
      </c>
      <c r="AA722" s="47" t="str">
        <f t="shared" si="438"/>
        <v/>
      </c>
      <c r="AB722" s="47">
        <f t="shared" si="439"/>
        <v>0</v>
      </c>
      <c r="AC722" s="47">
        <f t="shared" si="440"/>
        <v>0</v>
      </c>
      <c r="AD722" s="47" t="str">
        <f t="shared" si="441"/>
        <v/>
      </c>
      <c r="AE722" s="48" t="str">
        <f>IF(ISBLANK(AF722),"",VLOOKUP(AD722,OutputOsiris!$A$9:$A$1008,1,FALSE))</f>
        <v/>
      </c>
      <c r="AF722" s="111"/>
      <c r="AG722" s="78"/>
      <c r="AH722" s="148" t="str">
        <f t="shared" si="415"/>
        <v/>
      </c>
      <c r="AI722" s="47" t="str">
        <f t="shared" si="442"/>
        <v/>
      </c>
      <c r="AJ722" s="48" t="str">
        <f>IF(ISBLANK(AK722),"",VLOOKUP(AI722,OutputOsiris!$A$9:$A$1008,1,FALSE))</f>
        <v/>
      </c>
      <c r="AK722" s="112"/>
      <c r="AL722" s="78"/>
      <c r="AM722" s="148" t="str">
        <f t="shared" si="416"/>
        <v/>
      </c>
      <c r="AN722" s="47" t="str">
        <f t="shared" si="443"/>
        <v/>
      </c>
      <c r="AO722" s="48" t="str">
        <f>IF(ISBLANK(AP722),"",VLOOKUP(AN722,OutputOsiris!$A$9:$A$1008,1,FALSE))</f>
        <v/>
      </c>
      <c r="AP722" s="111"/>
      <c r="AQ722" s="78"/>
      <c r="AR722" s="148" t="str">
        <f t="shared" si="417"/>
        <v/>
      </c>
      <c r="AS722" s="47" t="str">
        <f t="shared" si="444"/>
        <v/>
      </c>
      <c r="AT722" s="48" t="str">
        <f>IF(ISBLANK(AU722),"",VLOOKUP(AS722,OutputOsiris!$A$9:$A$1008,1,FALSE))</f>
        <v/>
      </c>
      <c r="AU722" s="111"/>
      <c r="AV722" s="78"/>
      <c r="AW722" s="148" t="str">
        <f t="shared" si="418"/>
        <v/>
      </c>
      <c r="AX722" s="47" t="str">
        <f t="shared" si="445"/>
        <v/>
      </c>
      <c r="AY722" s="48" t="str">
        <f>IF(ISBLANK(AZ722),"",VLOOKUP(AX722,OutputOsiris!$A$9:$A$1008,1,FALSE))</f>
        <v/>
      </c>
      <c r="AZ722" s="111"/>
      <c r="BA722" s="78"/>
      <c r="BB722" s="148" t="str">
        <f t="shared" si="419"/>
        <v/>
      </c>
      <c r="BC722" s="47" t="str">
        <f t="shared" si="446"/>
        <v/>
      </c>
      <c r="BD722" s="48" t="str">
        <f>IF(ISBLANK(BE722),"",VLOOKUP(BC722,OutputOsiris!$A$9:$A$1008,1,FALSE))</f>
        <v/>
      </c>
      <c r="BE722" s="111"/>
      <c r="BF722" s="78"/>
      <c r="BG722" s="148" t="str">
        <f t="shared" si="420"/>
        <v/>
      </c>
      <c r="BH722" s="47" t="str">
        <f t="shared" si="447"/>
        <v/>
      </c>
      <c r="BI722" s="48" t="str">
        <f>IF(ISBLANK(BJ722),"",VLOOKUP(BH722,OutputOsiris!$A$9:$A$1008,1,FALSE))</f>
        <v/>
      </c>
      <c r="BJ722" s="111"/>
      <c r="BK722" s="78"/>
      <c r="BL722" s="148" t="str">
        <f t="shared" si="421"/>
        <v/>
      </c>
      <c r="BM722" s="47" t="str">
        <f t="shared" si="448"/>
        <v/>
      </c>
      <c r="BN722" s="48" t="str">
        <f>IF(ISBLANK(BO722),"",VLOOKUP(BM722,OutputOsiris!$A$9:$A$1008,1,FALSE))</f>
        <v/>
      </c>
      <c r="BO722" s="111"/>
      <c r="BP722" s="78"/>
      <c r="BQ722" s="148" t="str">
        <f t="shared" si="422"/>
        <v/>
      </c>
      <c r="BR722" s="47" t="str">
        <f t="shared" si="449"/>
        <v/>
      </c>
      <c r="BS722" s="48" t="str">
        <f>IF(ISBLANK(BT722),"",VLOOKUP(BR722,OutputOsiris!$A$9:$A$1008,1,FALSE))</f>
        <v/>
      </c>
      <c r="BT722" s="111"/>
      <c r="BU722" s="78"/>
      <c r="BV722" s="148" t="str">
        <f t="shared" si="423"/>
        <v/>
      </c>
      <c r="BW722" s="47" t="str">
        <f t="shared" si="450"/>
        <v/>
      </c>
      <c r="BX722" s="48" t="str">
        <f>IF(ISBLANK(BY722),"",VLOOKUP(BW722,OutputOsiris!$A$9:$A$1008,1,FALSE))</f>
        <v/>
      </c>
      <c r="BY722" s="111"/>
      <c r="BZ722" s="78"/>
      <c r="CA722" s="148" t="str">
        <f t="shared" si="424"/>
        <v/>
      </c>
    </row>
    <row r="723" spans="1:79" x14ac:dyDescent="0.2">
      <c r="A723" s="47" t="str">
        <f>IF($H$1="Score",IF(OutputOsiris!A723&lt;&gt;"9999999",OutputOsiris!A723,""),"")</f>
        <v/>
      </c>
      <c r="B723" s="76" t="str">
        <f t="shared" si="425"/>
        <v/>
      </c>
      <c r="C723" s="143" t="str">
        <f t="shared" si="426"/>
        <v/>
      </c>
      <c r="D723" s="47" t="str">
        <f>IF($H$1="Cijfer",IF(OutputOsiris!A723&lt;&gt;"9999999",OutputOsiris!A723,""),"")</f>
        <v/>
      </c>
      <c r="E723" s="76" t="str">
        <f t="shared" si="427"/>
        <v/>
      </c>
      <c r="F723" s="143" t="str">
        <f t="shared" si="428"/>
        <v/>
      </c>
      <c r="G723" s="47" t="str">
        <f>IF(ISBLANK(OutputOsiris!B723),"",OutputOsiris!B723)</f>
        <v/>
      </c>
      <c r="H723" s="47">
        <f>IF(AND($AG$7&gt;0,OutputOsiris!$A723&lt;&gt;"9999999"),VLOOKUP(OutputOsiris!A723,$AD$9:$AG$1008,4,FALSE),"")</f>
        <v>0</v>
      </c>
      <c r="I723" s="47">
        <f t="shared" si="429"/>
        <v>0</v>
      </c>
      <c r="J723" s="47">
        <f>IF(AND($AL$7&gt;0,OutputOsiris!$A723&lt;&gt;"9999999"),VLOOKUP(OutputOsiris!A723,$AI$9:$AL$1008,4,FALSE),"")</f>
        <v>0</v>
      </c>
      <c r="K723" s="47">
        <f t="shared" si="430"/>
        <v>0</v>
      </c>
      <c r="L723" s="47" t="str">
        <f>IF(AND($AQ$7&gt;0,OutputOsiris!$A723&lt;&gt;"9999999"),VLOOKUP(OutputOsiris!A723,$AN$9:$AQ$1008,4,FALSE),"")</f>
        <v/>
      </c>
      <c r="M723" s="47" t="str">
        <f t="shared" si="431"/>
        <v/>
      </c>
      <c r="N723" s="47" t="str">
        <f>IF(AND($AV$7&gt;0,OutputOsiris!$A723&lt;&gt;"9999999"),VLOOKUP(OutputOsiris!A723,$AS$9:$AV$1008,4,FALSE),"")</f>
        <v/>
      </c>
      <c r="O723" s="47" t="str">
        <f t="shared" si="432"/>
        <v/>
      </c>
      <c r="P723" s="47" t="str">
        <f>IF(AND($BA$7&gt;0,OutputOsiris!$A723&lt;&gt;"9999999"),VLOOKUP(OutputOsiris!A723,$AX$9:$BA$1008,4,FALSE),"")</f>
        <v/>
      </c>
      <c r="Q723" s="47" t="str">
        <f t="shared" si="433"/>
        <v/>
      </c>
      <c r="R723" s="47" t="str">
        <f>IF(AND($BF$7&gt;0,OutputOsiris!$A723&lt;&gt;"9999999"),VLOOKUP(OutputOsiris!A723,$BC$9:$BF$1008,4,FALSE),"")</f>
        <v/>
      </c>
      <c r="S723" s="47" t="str">
        <f t="shared" si="434"/>
        <v/>
      </c>
      <c r="T723" s="47" t="str">
        <f>IF(AND($BK$7&gt;0,OutputOsiris!$A723&lt;&gt;"9999999"),VLOOKUP(OutputOsiris!A723,$BH$9:$BK$1008,4,FALSE),"")</f>
        <v/>
      </c>
      <c r="U723" s="47" t="str">
        <f t="shared" si="435"/>
        <v/>
      </c>
      <c r="V723" s="47" t="str">
        <f>IF(AND($BP$7&gt;0,OutputOsiris!$A723&lt;&gt;"9999999"),VLOOKUP(OutputOsiris!A723,$BM$9:$BP$1008,4,FALSE),"")</f>
        <v/>
      </c>
      <c r="W723" s="47" t="str">
        <f t="shared" si="436"/>
        <v/>
      </c>
      <c r="X723" s="47" t="str">
        <f>IF(AND($BU$7&gt;0,OutputOsiris!$A723&lt;&gt;"9999999"),VLOOKUP(OutputOsiris!A723,$BR$9:$BU$1008,4,FALSE),"")</f>
        <v/>
      </c>
      <c r="Y723" s="47" t="str">
        <f t="shared" si="437"/>
        <v/>
      </c>
      <c r="Z723" s="47" t="str">
        <f>IF(AND($BZ$7&gt;0,OutputOsiris!$A723&lt;&gt;"9999999"),VLOOKUP(OutputOsiris!A723,$BW$9:$BZ$1008,4,FALSE),"")</f>
        <v/>
      </c>
      <c r="AA723" s="47" t="str">
        <f t="shared" si="438"/>
        <v/>
      </c>
      <c r="AB723" s="47">
        <f t="shared" si="439"/>
        <v>0</v>
      </c>
      <c r="AC723" s="47">
        <f t="shared" si="440"/>
        <v>0</v>
      </c>
      <c r="AD723" s="47" t="str">
        <f t="shared" si="441"/>
        <v/>
      </c>
      <c r="AE723" s="48" t="str">
        <f>IF(ISBLANK(AF723),"",VLOOKUP(AD723,OutputOsiris!$A$9:$A$1008,1,FALSE))</f>
        <v/>
      </c>
      <c r="AF723" s="111"/>
      <c r="AG723" s="78"/>
      <c r="AH723" s="148" t="str">
        <f t="shared" si="415"/>
        <v/>
      </c>
      <c r="AI723" s="47" t="str">
        <f t="shared" si="442"/>
        <v/>
      </c>
      <c r="AJ723" s="48" t="str">
        <f>IF(ISBLANK(AK723),"",VLOOKUP(AI723,OutputOsiris!$A$9:$A$1008,1,FALSE))</f>
        <v/>
      </c>
      <c r="AK723" s="112"/>
      <c r="AL723" s="78"/>
      <c r="AM723" s="148" t="str">
        <f t="shared" si="416"/>
        <v/>
      </c>
      <c r="AN723" s="47" t="str">
        <f t="shared" si="443"/>
        <v/>
      </c>
      <c r="AO723" s="48" t="str">
        <f>IF(ISBLANK(AP723),"",VLOOKUP(AN723,OutputOsiris!$A$9:$A$1008,1,FALSE))</f>
        <v/>
      </c>
      <c r="AP723" s="111"/>
      <c r="AQ723" s="78"/>
      <c r="AR723" s="148" t="str">
        <f t="shared" si="417"/>
        <v/>
      </c>
      <c r="AS723" s="47" t="str">
        <f t="shared" si="444"/>
        <v/>
      </c>
      <c r="AT723" s="48" t="str">
        <f>IF(ISBLANK(AU723),"",VLOOKUP(AS723,OutputOsiris!$A$9:$A$1008,1,FALSE))</f>
        <v/>
      </c>
      <c r="AU723" s="111"/>
      <c r="AV723" s="78"/>
      <c r="AW723" s="148" t="str">
        <f t="shared" si="418"/>
        <v/>
      </c>
      <c r="AX723" s="47" t="str">
        <f t="shared" si="445"/>
        <v/>
      </c>
      <c r="AY723" s="48" t="str">
        <f>IF(ISBLANK(AZ723),"",VLOOKUP(AX723,OutputOsiris!$A$9:$A$1008,1,FALSE))</f>
        <v/>
      </c>
      <c r="AZ723" s="111"/>
      <c r="BA723" s="78"/>
      <c r="BB723" s="148" t="str">
        <f t="shared" si="419"/>
        <v/>
      </c>
      <c r="BC723" s="47" t="str">
        <f t="shared" si="446"/>
        <v/>
      </c>
      <c r="BD723" s="48" t="str">
        <f>IF(ISBLANK(BE723),"",VLOOKUP(BC723,OutputOsiris!$A$9:$A$1008,1,FALSE))</f>
        <v/>
      </c>
      <c r="BE723" s="111"/>
      <c r="BF723" s="78"/>
      <c r="BG723" s="148" t="str">
        <f t="shared" si="420"/>
        <v/>
      </c>
      <c r="BH723" s="47" t="str">
        <f t="shared" si="447"/>
        <v/>
      </c>
      <c r="BI723" s="48" t="str">
        <f>IF(ISBLANK(BJ723),"",VLOOKUP(BH723,OutputOsiris!$A$9:$A$1008,1,FALSE))</f>
        <v/>
      </c>
      <c r="BJ723" s="111"/>
      <c r="BK723" s="78"/>
      <c r="BL723" s="148" t="str">
        <f t="shared" si="421"/>
        <v/>
      </c>
      <c r="BM723" s="47" t="str">
        <f t="shared" si="448"/>
        <v/>
      </c>
      <c r="BN723" s="48" t="str">
        <f>IF(ISBLANK(BO723),"",VLOOKUP(BM723,OutputOsiris!$A$9:$A$1008,1,FALSE))</f>
        <v/>
      </c>
      <c r="BO723" s="111"/>
      <c r="BP723" s="78"/>
      <c r="BQ723" s="148" t="str">
        <f t="shared" si="422"/>
        <v/>
      </c>
      <c r="BR723" s="47" t="str">
        <f t="shared" si="449"/>
        <v/>
      </c>
      <c r="BS723" s="48" t="str">
        <f>IF(ISBLANK(BT723),"",VLOOKUP(BR723,OutputOsiris!$A$9:$A$1008,1,FALSE))</f>
        <v/>
      </c>
      <c r="BT723" s="111"/>
      <c r="BU723" s="78"/>
      <c r="BV723" s="148" t="str">
        <f t="shared" si="423"/>
        <v/>
      </c>
      <c r="BW723" s="47" t="str">
        <f t="shared" si="450"/>
        <v/>
      </c>
      <c r="BX723" s="48" t="str">
        <f>IF(ISBLANK(BY723),"",VLOOKUP(BW723,OutputOsiris!$A$9:$A$1008,1,FALSE))</f>
        <v/>
      </c>
      <c r="BY723" s="111"/>
      <c r="BZ723" s="78"/>
      <c r="CA723" s="148" t="str">
        <f t="shared" si="424"/>
        <v/>
      </c>
    </row>
    <row r="724" spans="1:79" x14ac:dyDescent="0.2">
      <c r="A724" s="47" t="str">
        <f>IF($H$1="Score",IF(OutputOsiris!A724&lt;&gt;"9999999",OutputOsiris!A724,""),"")</f>
        <v/>
      </c>
      <c r="B724" s="76" t="str">
        <f t="shared" si="425"/>
        <v/>
      </c>
      <c r="C724" s="143" t="str">
        <f t="shared" si="426"/>
        <v/>
      </c>
      <c r="D724" s="47" t="str">
        <f>IF($H$1="Cijfer",IF(OutputOsiris!A724&lt;&gt;"9999999",OutputOsiris!A724,""),"")</f>
        <v/>
      </c>
      <c r="E724" s="76" t="str">
        <f t="shared" si="427"/>
        <v/>
      </c>
      <c r="F724" s="143" t="str">
        <f t="shared" si="428"/>
        <v/>
      </c>
      <c r="G724" s="47" t="str">
        <f>IF(ISBLANK(OutputOsiris!B724),"",OutputOsiris!B724)</f>
        <v/>
      </c>
      <c r="H724" s="47">
        <f>IF(AND($AG$7&gt;0,OutputOsiris!$A724&lt;&gt;"9999999"),VLOOKUP(OutputOsiris!A724,$AD$9:$AG$1008,4,FALSE),"")</f>
        <v>0</v>
      </c>
      <c r="I724" s="47">
        <f t="shared" si="429"/>
        <v>0</v>
      </c>
      <c r="J724" s="47">
        <f>IF(AND($AL$7&gt;0,OutputOsiris!$A724&lt;&gt;"9999999"),VLOOKUP(OutputOsiris!A724,$AI$9:$AL$1008,4,FALSE),"")</f>
        <v>0</v>
      </c>
      <c r="K724" s="47">
        <f t="shared" si="430"/>
        <v>0</v>
      </c>
      <c r="L724" s="47" t="str">
        <f>IF(AND($AQ$7&gt;0,OutputOsiris!$A724&lt;&gt;"9999999"),VLOOKUP(OutputOsiris!A724,$AN$9:$AQ$1008,4,FALSE),"")</f>
        <v/>
      </c>
      <c r="M724" s="47" t="str">
        <f t="shared" si="431"/>
        <v/>
      </c>
      <c r="N724" s="47" t="str">
        <f>IF(AND($AV$7&gt;0,OutputOsiris!$A724&lt;&gt;"9999999"),VLOOKUP(OutputOsiris!A724,$AS$9:$AV$1008,4,FALSE),"")</f>
        <v/>
      </c>
      <c r="O724" s="47" t="str">
        <f t="shared" si="432"/>
        <v/>
      </c>
      <c r="P724" s="47" t="str">
        <f>IF(AND($BA$7&gt;0,OutputOsiris!$A724&lt;&gt;"9999999"),VLOOKUP(OutputOsiris!A724,$AX$9:$BA$1008,4,FALSE),"")</f>
        <v/>
      </c>
      <c r="Q724" s="47" t="str">
        <f t="shared" si="433"/>
        <v/>
      </c>
      <c r="R724" s="47" t="str">
        <f>IF(AND($BF$7&gt;0,OutputOsiris!$A724&lt;&gt;"9999999"),VLOOKUP(OutputOsiris!A724,$BC$9:$BF$1008,4,FALSE),"")</f>
        <v/>
      </c>
      <c r="S724" s="47" t="str">
        <f t="shared" si="434"/>
        <v/>
      </c>
      <c r="T724" s="47" t="str">
        <f>IF(AND($BK$7&gt;0,OutputOsiris!$A724&lt;&gt;"9999999"),VLOOKUP(OutputOsiris!A724,$BH$9:$BK$1008,4,FALSE),"")</f>
        <v/>
      </c>
      <c r="U724" s="47" t="str">
        <f t="shared" si="435"/>
        <v/>
      </c>
      <c r="V724" s="47" t="str">
        <f>IF(AND($BP$7&gt;0,OutputOsiris!$A724&lt;&gt;"9999999"),VLOOKUP(OutputOsiris!A724,$BM$9:$BP$1008,4,FALSE),"")</f>
        <v/>
      </c>
      <c r="W724" s="47" t="str">
        <f t="shared" si="436"/>
        <v/>
      </c>
      <c r="X724" s="47" t="str">
        <f>IF(AND($BU$7&gt;0,OutputOsiris!$A724&lt;&gt;"9999999"),VLOOKUP(OutputOsiris!A724,$BR$9:$BU$1008,4,FALSE),"")</f>
        <v/>
      </c>
      <c r="Y724" s="47" t="str">
        <f t="shared" si="437"/>
        <v/>
      </c>
      <c r="Z724" s="47" t="str">
        <f>IF(AND($BZ$7&gt;0,OutputOsiris!$A724&lt;&gt;"9999999"),VLOOKUP(OutputOsiris!A724,$BW$9:$BZ$1008,4,FALSE),"")</f>
        <v/>
      </c>
      <c r="AA724" s="47" t="str">
        <f t="shared" si="438"/>
        <v/>
      </c>
      <c r="AB724" s="47">
        <f t="shared" si="439"/>
        <v>0</v>
      </c>
      <c r="AC724" s="47">
        <f t="shared" si="440"/>
        <v>0</v>
      </c>
      <c r="AD724" s="47" t="str">
        <f t="shared" si="441"/>
        <v/>
      </c>
      <c r="AE724" s="48" t="str">
        <f>IF(ISBLANK(AF724),"",VLOOKUP(AD724,OutputOsiris!$A$9:$A$1008,1,FALSE))</f>
        <v/>
      </c>
      <c r="AF724" s="111"/>
      <c r="AG724" s="78"/>
      <c r="AH724" s="148" t="str">
        <f t="shared" si="415"/>
        <v/>
      </c>
      <c r="AI724" s="47" t="str">
        <f t="shared" si="442"/>
        <v/>
      </c>
      <c r="AJ724" s="48" t="str">
        <f>IF(ISBLANK(AK724),"",VLOOKUP(AI724,OutputOsiris!$A$9:$A$1008,1,FALSE))</f>
        <v/>
      </c>
      <c r="AK724" s="112"/>
      <c r="AL724" s="78"/>
      <c r="AM724" s="148" t="str">
        <f t="shared" si="416"/>
        <v/>
      </c>
      <c r="AN724" s="47" t="str">
        <f t="shared" si="443"/>
        <v/>
      </c>
      <c r="AO724" s="48" t="str">
        <f>IF(ISBLANK(AP724),"",VLOOKUP(AN724,OutputOsiris!$A$9:$A$1008,1,FALSE))</f>
        <v/>
      </c>
      <c r="AP724" s="111"/>
      <c r="AQ724" s="78"/>
      <c r="AR724" s="148" t="str">
        <f t="shared" si="417"/>
        <v/>
      </c>
      <c r="AS724" s="47" t="str">
        <f t="shared" si="444"/>
        <v/>
      </c>
      <c r="AT724" s="48" t="str">
        <f>IF(ISBLANK(AU724),"",VLOOKUP(AS724,OutputOsiris!$A$9:$A$1008,1,FALSE))</f>
        <v/>
      </c>
      <c r="AU724" s="111"/>
      <c r="AV724" s="78"/>
      <c r="AW724" s="148" t="str">
        <f t="shared" si="418"/>
        <v/>
      </c>
      <c r="AX724" s="47" t="str">
        <f t="shared" si="445"/>
        <v/>
      </c>
      <c r="AY724" s="48" t="str">
        <f>IF(ISBLANK(AZ724),"",VLOOKUP(AX724,OutputOsiris!$A$9:$A$1008,1,FALSE))</f>
        <v/>
      </c>
      <c r="AZ724" s="111"/>
      <c r="BA724" s="78"/>
      <c r="BB724" s="148" t="str">
        <f t="shared" si="419"/>
        <v/>
      </c>
      <c r="BC724" s="47" t="str">
        <f t="shared" si="446"/>
        <v/>
      </c>
      <c r="BD724" s="48" t="str">
        <f>IF(ISBLANK(BE724),"",VLOOKUP(BC724,OutputOsiris!$A$9:$A$1008,1,FALSE))</f>
        <v/>
      </c>
      <c r="BE724" s="111"/>
      <c r="BF724" s="78"/>
      <c r="BG724" s="148" t="str">
        <f t="shared" si="420"/>
        <v/>
      </c>
      <c r="BH724" s="47" t="str">
        <f t="shared" si="447"/>
        <v/>
      </c>
      <c r="BI724" s="48" t="str">
        <f>IF(ISBLANK(BJ724),"",VLOOKUP(BH724,OutputOsiris!$A$9:$A$1008,1,FALSE))</f>
        <v/>
      </c>
      <c r="BJ724" s="111"/>
      <c r="BK724" s="78"/>
      <c r="BL724" s="148" t="str">
        <f t="shared" si="421"/>
        <v/>
      </c>
      <c r="BM724" s="47" t="str">
        <f t="shared" si="448"/>
        <v/>
      </c>
      <c r="BN724" s="48" t="str">
        <f>IF(ISBLANK(BO724),"",VLOOKUP(BM724,OutputOsiris!$A$9:$A$1008,1,FALSE))</f>
        <v/>
      </c>
      <c r="BO724" s="111"/>
      <c r="BP724" s="78"/>
      <c r="BQ724" s="148" t="str">
        <f t="shared" si="422"/>
        <v/>
      </c>
      <c r="BR724" s="47" t="str">
        <f t="shared" si="449"/>
        <v/>
      </c>
      <c r="BS724" s="48" t="str">
        <f>IF(ISBLANK(BT724),"",VLOOKUP(BR724,OutputOsiris!$A$9:$A$1008,1,FALSE))</f>
        <v/>
      </c>
      <c r="BT724" s="111"/>
      <c r="BU724" s="78"/>
      <c r="BV724" s="148" t="str">
        <f t="shared" si="423"/>
        <v/>
      </c>
      <c r="BW724" s="47" t="str">
        <f t="shared" si="450"/>
        <v/>
      </c>
      <c r="BX724" s="48" t="str">
        <f>IF(ISBLANK(BY724),"",VLOOKUP(BW724,OutputOsiris!$A$9:$A$1008,1,FALSE))</f>
        <v/>
      </c>
      <c r="BY724" s="111"/>
      <c r="BZ724" s="78"/>
      <c r="CA724" s="148" t="str">
        <f t="shared" si="424"/>
        <v/>
      </c>
    </row>
    <row r="725" spans="1:79" x14ac:dyDescent="0.2">
      <c r="A725" s="47" t="str">
        <f>IF($H$1="Score",IF(OutputOsiris!A725&lt;&gt;"9999999",OutputOsiris!A725,""),"")</f>
        <v/>
      </c>
      <c r="B725" s="76" t="str">
        <f t="shared" si="425"/>
        <v/>
      </c>
      <c r="C725" s="143" t="str">
        <f t="shared" si="426"/>
        <v/>
      </c>
      <c r="D725" s="47" t="str">
        <f>IF($H$1="Cijfer",IF(OutputOsiris!A725&lt;&gt;"9999999",OutputOsiris!A725,""),"")</f>
        <v/>
      </c>
      <c r="E725" s="76" t="str">
        <f t="shared" si="427"/>
        <v/>
      </c>
      <c r="F725" s="143" t="str">
        <f t="shared" si="428"/>
        <v/>
      </c>
      <c r="G725" s="47" t="str">
        <f>IF(ISBLANK(OutputOsiris!B725),"",OutputOsiris!B725)</f>
        <v/>
      </c>
      <c r="H725" s="47">
        <f>IF(AND($AG$7&gt;0,OutputOsiris!$A725&lt;&gt;"9999999"),VLOOKUP(OutputOsiris!A725,$AD$9:$AG$1008,4,FALSE),"")</f>
        <v>0</v>
      </c>
      <c r="I725" s="47">
        <f t="shared" si="429"/>
        <v>0</v>
      </c>
      <c r="J725" s="47">
        <f>IF(AND($AL$7&gt;0,OutputOsiris!$A725&lt;&gt;"9999999"),VLOOKUP(OutputOsiris!A725,$AI$9:$AL$1008,4,FALSE),"")</f>
        <v>0</v>
      </c>
      <c r="K725" s="47">
        <f t="shared" si="430"/>
        <v>0</v>
      </c>
      <c r="L725" s="47" t="str">
        <f>IF(AND($AQ$7&gt;0,OutputOsiris!$A725&lt;&gt;"9999999"),VLOOKUP(OutputOsiris!A725,$AN$9:$AQ$1008,4,FALSE),"")</f>
        <v/>
      </c>
      <c r="M725" s="47" t="str">
        <f t="shared" si="431"/>
        <v/>
      </c>
      <c r="N725" s="47" t="str">
        <f>IF(AND($AV$7&gt;0,OutputOsiris!$A725&lt;&gt;"9999999"),VLOOKUP(OutputOsiris!A725,$AS$9:$AV$1008,4,FALSE),"")</f>
        <v/>
      </c>
      <c r="O725" s="47" t="str">
        <f t="shared" si="432"/>
        <v/>
      </c>
      <c r="P725" s="47" t="str">
        <f>IF(AND($BA$7&gt;0,OutputOsiris!$A725&lt;&gt;"9999999"),VLOOKUP(OutputOsiris!A725,$AX$9:$BA$1008,4,FALSE),"")</f>
        <v/>
      </c>
      <c r="Q725" s="47" t="str">
        <f t="shared" si="433"/>
        <v/>
      </c>
      <c r="R725" s="47" t="str">
        <f>IF(AND($BF$7&gt;0,OutputOsiris!$A725&lt;&gt;"9999999"),VLOOKUP(OutputOsiris!A725,$BC$9:$BF$1008,4,FALSE),"")</f>
        <v/>
      </c>
      <c r="S725" s="47" t="str">
        <f t="shared" si="434"/>
        <v/>
      </c>
      <c r="T725" s="47" t="str">
        <f>IF(AND($BK$7&gt;0,OutputOsiris!$A725&lt;&gt;"9999999"),VLOOKUP(OutputOsiris!A725,$BH$9:$BK$1008,4,FALSE),"")</f>
        <v/>
      </c>
      <c r="U725" s="47" t="str">
        <f t="shared" si="435"/>
        <v/>
      </c>
      <c r="V725" s="47" t="str">
        <f>IF(AND($BP$7&gt;0,OutputOsiris!$A725&lt;&gt;"9999999"),VLOOKUP(OutputOsiris!A725,$BM$9:$BP$1008,4,FALSE),"")</f>
        <v/>
      </c>
      <c r="W725" s="47" t="str">
        <f t="shared" si="436"/>
        <v/>
      </c>
      <c r="X725" s="47" t="str">
        <f>IF(AND($BU$7&gt;0,OutputOsiris!$A725&lt;&gt;"9999999"),VLOOKUP(OutputOsiris!A725,$BR$9:$BU$1008,4,FALSE),"")</f>
        <v/>
      </c>
      <c r="Y725" s="47" t="str">
        <f t="shared" si="437"/>
        <v/>
      </c>
      <c r="Z725" s="47" t="str">
        <f>IF(AND($BZ$7&gt;0,OutputOsiris!$A725&lt;&gt;"9999999"),VLOOKUP(OutputOsiris!A725,$BW$9:$BZ$1008,4,FALSE),"")</f>
        <v/>
      </c>
      <c r="AA725" s="47" t="str">
        <f t="shared" si="438"/>
        <v/>
      </c>
      <c r="AB725" s="47">
        <f t="shared" si="439"/>
        <v>0</v>
      </c>
      <c r="AC725" s="47">
        <f t="shared" si="440"/>
        <v>0</v>
      </c>
      <c r="AD725" s="47" t="str">
        <f t="shared" si="441"/>
        <v/>
      </c>
      <c r="AE725" s="48" t="str">
        <f>IF(ISBLANK(AF725),"",VLOOKUP(AD725,OutputOsiris!$A$9:$A$1008,1,FALSE))</f>
        <v/>
      </c>
      <c r="AF725" s="111"/>
      <c r="AG725" s="78"/>
      <c r="AH725" s="148" t="str">
        <f t="shared" si="415"/>
        <v/>
      </c>
      <c r="AI725" s="47" t="str">
        <f t="shared" si="442"/>
        <v/>
      </c>
      <c r="AJ725" s="48" t="str">
        <f>IF(ISBLANK(AK725),"",VLOOKUP(AI725,OutputOsiris!$A$9:$A$1008,1,FALSE))</f>
        <v/>
      </c>
      <c r="AK725" s="112"/>
      <c r="AL725" s="78"/>
      <c r="AM725" s="148" t="str">
        <f t="shared" si="416"/>
        <v/>
      </c>
      <c r="AN725" s="47" t="str">
        <f t="shared" si="443"/>
        <v/>
      </c>
      <c r="AO725" s="48" t="str">
        <f>IF(ISBLANK(AP725),"",VLOOKUP(AN725,OutputOsiris!$A$9:$A$1008,1,FALSE))</f>
        <v/>
      </c>
      <c r="AP725" s="111"/>
      <c r="AQ725" s="78"/>
      <c r="AR725" s="148" t="str">
        <f t="shared" si="417"/>
        <v/>
      </c>
      <c r="AS725" s="47" t="str">
        <f t="shared" si="444"/>
        <v/>
      </c>
      <c r="AT725" s="48" t="str">
        <f>IF(ISBLANK(AU725),"",VLOOKUP(AS725,OutputOsiris!$A$9:$A$1008,1,FALSE))</f>
        <v/>
      </c>
      <c r="AU725" s="111"/>
      <c r="AV725" s="78"/>
      <c r="AW725" s="148" t="str">
        <f t="shared" si="418"/>
        <v/>
      </c>
      <c r="AX725" s="47" t="str">
        <f t="shared" si="445"/>
        <v/>
      </c>
      <c r="AY725" s="48" t="str">
        <f>IF(ISBLANK(AZ725),"",VLOOKUP(AX725,OutputOsiris!$A$9:$A$1008,1,FALSE))</f>
        <v/>
      </c>
      <c r="AZ725" s="111"/>
      <c r="BA725" s="78"/>
      <c r="BB725" s="148" t="str">
        <f t="shared" si="419"/>
        <v/>
      </c>
      <c r="BC725" s="47" t="str">
        <f t="shared" si="446"/>
        <v/>
      </c>
      <c r="BD725" s="48" t="str">
        <f>IF(ISBLANK(BE725),"",VLOOKUP(BC725,OutputOsiris!$A$9:$A$1008,1,FALSE))</f>
        <v/>
      </c>
      <c r="BE725" s="111"/>
      <c r="BF725" s="78"/>
      <c r="BG725" s="148" t="str">
        <f t="shared" si="420"/>
        <v/>
      </c>
      <c r="BH725" s="47" t="str">
        <f t="shared" si="447"/>
        <v/>
      </c>
      <c r="BI725" s="48" t="str">
        <f>IF(ISBLANK(BJ725),"",VLOOKUP(BH725,OutputOsiris!$A$9:$A$1008,1,FALSE))</f>
        <v/>
      </c>
      <c r="BJ725" s="111"/>
      <c r="BK725" s="78"/>
      <c r="BL725" s="148" t="str">
        <f t="shared" si="421"/>
        <v/>
      </c>
      <c r="BM725" s="47" t="str">
        <f t="shared" si="448"/>
        <v/>
      </c>
      <c r="BN725" s="48" t="str">
        <f>IF(ISBLANK(BO725),"",VLOOKUP(BM725,OutputOsiris!$A$9:$A$1008,1,FALSE))</f>
        <v/>
      </c>
      <c r="BO725" s="111"/>
      <c r="BP725" s="78"/>
      <c r="BQ725" s="148" t="str">
        <f t="shared" si="422"/>
        <v/>
      </c>
      <c r="BR725" s="47" t="str">
        <f t="shared" si="449"/>
        <v/>
      </c>
      <c r="BS725" s="48" t="str">
        <f>IF(ISBLANK(BT725),"",VLOOKUP(BR725,OutputOsiris!$A$9:$A$1008,1,FALSE))</f>
        <v/>
      </c>
      <c r="BT725" s="111"/>
      <c r="BU725" s="78"/>
      <c r="BV725" s="148" t="str">
        <f t="shared" si="423"/>
        <v/>
      </c>
      <c r="BW725" s="47" t="str">
        <f t="shared" si="450"/>
        <v/>
      </c>
      <c r="BX725" s="48" t="str">
        <f>IF(ISBLANK(BY725),"",VLOOKUP(BW725,OutputOsiris!$A$9:$A$1008,1,FALSE))</f>
        <v/>
      </c>
      <c r="BY725" s="111"/>
      <c r="BZ725" s="78"/>
      <c r="CA725" s="148" t="str">
        <f t="shared" si="424"/>
        <v/>
      </c>
    </row>
    <row r="726" spans="1:79" x14ac:dyDescent="0.2">
      <c r="A726" s="47" t="str">
        <f>IF($H$1="Score",IF(OutputOsiris!A726&lt;&gt;"9999999",OutputOsiris!A726,""),"")</f>
        <v/>
      </c>
      <c r="B726" s="76" t="str">
        <f t="shared" si="425"/>
        <v/>
      </c>
      <c r="C726" s="143" t="str">
        <f t="shared" si="426"/>
        <v/>
      </c>
      <c r="D726" s="47" t="str">
        <f>IF($H$1="Cijfer",IF(OutputOsiris!A726&lt;&gt;"9999999",OutputOsiris!A726,""),"")</f>
        <v/>
      </c>
      <c r="E726" s="76" t="str">
        <f t="shared" si="427"/>
        <v/>
      </c>
      <c r="F726" s="143" t="str">
        <f t="shared" si="428"/>
        <v/>
      </c>
      <c r="G726" s="47" t="str">
        <f>IF(ISBLANK(OutputOsiris!B726),"",OutputOsiris!B726)</f>
        <v/>
      </c>
      <c r="H726" s="47">
        <f>IF(AND($AG$7&gt;0,OutputOsiris!$A726&lt;&gt;"9999999"),VLOOKUP(OutputOsiris!A726,$AD$9:$AG$1008,4,FALSE),"")</f>
        <v>0</v>
      </c>
      <c r="I726" s="47">
        <f t="shared" si="429"/>
        <v>0</v>
      </c>
      <c r="J726" s="47">
        <f>IF(AND($AL$7&gt;0,OutputOsiris!$A726&lt;&gt;"9999999"),VLOOKUP(OutputOsiris!A726,$AI$9:$AL$1008,4,FALSE),"")</f>
        <v>0</v>
      </c>
      <c r="K726" s="47">
        <f t="shared" si="430"/>
        <v>0</v>
      </c>
      <c r="L726" s="47" t="str">
        <f>IF(AND($AQ$7&gt;0,OutputOsiris!$A726&lt;&gt;"9999999"),VLOOKUP(OutputOsiris!A726,$AN$9:$AQ$1008,4,FALSE),"")</f>
        <v/>
      </c>
      <c r="M726" s="47" t="str">
        <f t="shared" si="431"/>
        <v/>
      </c>
      <c r="N726" s="47" t="str">
        <f>IF(AND($AV$7&gt;0,OutputOsiris!$A726&lt;&gt;"9999999"),VLOOKUP(OutputOsiris!A726,$AS$9:$AV$1008,4,FALSE),"")</f>
        <v/>
      </c>
      <c r="O726" s="47" t="str">
        <f t="shared" si="432"/>
        <v/>
      </c>
      <c r="P726" s="47" t="str">
        <f>IF(AND($BA$7&gt;0,OutputOsiris!$A726&lt;&gt;"9999999"),VLOOKUP(OutputOsiris!A726,$AX$9:$BA$1008,4,FALSE),"")</f>
        <v/>
      </c>
      <c r="Q726" s="47" t="str">
        <f t="shared" si="433"/>
        <v/>
      </c>
      <c r="R726" s="47" t="str">
        <f>IF(AND($BF$7&gt;0,OutputOsiris!$A726&lt;&gt;"9999999"),VLOOKUP(OutputOsiris!A726,$BC$9:$BF$1008,4,FALSE),"")</f>
        <v/>
      </c>
      <c r="S726" s="47" t="str">
        <f t="shared" si="434"/>
        <v/>
      </c>
      <c r="T726" s="47" t="str">
        <f>IF(AND($BK$7&gt;0,OutputOsiris!$A726&lt;&gt;"9999999"),VLOOKUP(OutputOsiris!A726,$BH$9:$BK$1008,4,FALSE),"")</f>
        <v/>
      </c>
      <c r="U726" s="47" t="str">
        <f t="shared" si="435"/>
        <v/>
      </c>
      <c r="V726" s="47" t="str">
        <f>IF(AND($BP$7&gt;0,OutputOsiris!$A726&lt;&gt;"9999999"),VLOOKUP(OutputOsiris!A726,$BM$9:$BP$1008,4,FALSE),"")</f>
        <v/>
      </c>
      <c r="W726" s="47" t="str">
        <f t="shared" si="436"/>
        <v/>
      </c>
      <c r="X726" s="47" t="str">
        <f>IF(AND($BU$7&gt;0,OutputOsiris!$A726&lt;&gt;"9999999"),VLOOKUP(OutputOsiris!A726,$BR$9:$BU$1008,4,FALSE),"")</f>
        <v/>
      </c>
      <c r="Y726" s="47" t="str">
        <f t="shared" si="437"/>
        <v/>
      </c>
      <c r="Z726" s="47" t="str">
        <f>IF(AND($BZ$7&gt;0,OutputOsiris!$A726&lt;&gt;"9999999"),VLOOKUP(OutputOsiris!A726,$BW$9:$BZ$1008,4,FALSE),"")</f>
        <v/>
      </c>
      <c r="AA726" s="47" t="str">
        <f t="shared" si="438"/>
        <v/>
      </c>
      <c r="AB726" s="47">
        <f t="shared" si="439"/>
        <v>0</v>
      </c>
      <c r="AC726" s="47">
        <f t="shared" si="440"/>
        <v>0</v>
      </c>
      <c r="AD726" s="47" t="str">
        <f t="shared" si="441"/>
        <v/>
      </c>
      <c r="AE726" s="48" t="str">
        <f>IF(ISBLANK(AF726),"",VLOOKUP(AD726,OutputOsiris!$A$9:$A$1008,1,FALSE))</f>
        <v/>
      </c>
      <c r="AF726" s="111"/>
      <c r="AG726" s="78"/>
      <c r="AH726" s="148" t="str">
        <f t="shared" si="415"/>
        <v/>
      </c>
      <c r="AI726" s="47" t="str">
        <f t="shared" si="442"/>
        <v/>
      </c>
      <c r="AJ726" s="48" t="str">
        <f>IF(ISBLANK(AK726),"",VLOOKUP(AI726,OutputOsiris!$A$9:$A$1008,1,FALSE))</f>
        <v/>
      </c>
      <c r="AK726" s="112"/>
      <c r="AL726" s="78"/>
      <c r="AM726" s="148" t="str">
        <f t="shared" si="416"/>
        <v/>
      </c>
      <c r="AN726" s="47" t="str">
        <f t="shared" si="443"/>
        <v/>
      </c>
      <c r="AO726" s="48" t="str">
        <f>IF(ISBLANK(AP726),"",VLOOKUP(AN726,OutputOsiris!$A$9:$A$1008,1,FALSE))</f>
        <v/>
      </c>
      <c r="AP726" s="111"/>
      <c r="AQ726" s="78"/>
      <c r="AR726" s="148" t="str">
        <f t="shared" si="417"/>
        <v/>
      </c>
      <c r="AS726" s="47" t="str">
        <f t="shared" si="444"/>
        <v/>
      </c>
      <c r="AT726" s="48" t="str">
        <f>IF(ISBLANK(AU726),"",VLOOKUP(AS726,OutputOsiris!$A$9:$A$1008,1,FALSE))</f>
        <v/>
      </c>
      <c r="AU726" s="111"/>
      <c r="AV726" s="78"/>
      <c r="AW726" s="148" t="str">
        <f t="shared" si="418"/>
        <v/>
      </c>
      <c r="AX726" s="47" t="str">
        <f t="shared" si="445"/>
        <v/>
      </c>
      <c r="AY726" s="48" t="str">
        <f>IF(ISBLANK(AZ726),"",VLOOKUP(AX726,OutputOsiris!$A$9:$A$1008,1,FALSE))</f>
        <v/>
      </c>
      <c r="AZ726" s="111"/>
      <c r="BA726" s="78"/>
      <c r="BB726" s="148" t="str">
        <f t="shared" si="419"/>
        <v/>
      </c>
      <c r="BC726" s="47" t="str">
        <f t="shared" si="446"/>
        <v/>
      </c>
      <c r="BD726" s="48" t="str">
        <f>IF(ISBLANK(BE726),"",VLOOKUP(BC726,OutputOsiris!$A$9:$A$1008,1,FALSE))</f>
        <v/>
      </c>
      <c r="BE726" s="111"/>
      <c r="BF726" s="78"/>
      <c r="BG726" s="148" t="str">
        <f t="shared" si="420"/>
        <v/>
      </c>
      <c r="BH726" s="47" t="str">
        <f t="shared" si="447"/>
        <v/>
      </c>
      <c r="BI726" s="48" t="str">
        <f>IF(ISBLANK(BJ726),"",VLOOKUP(BH726,OutputOsiris!$A$9:$A$1008,1,FALSE))</f>
        <v/>
      </c>
      <c r="BJ726" s="111"/>
      <c r="BK726" s="78"/>
      <c r="BL726" s="148" t="str">
        <f t="shared" si="421"/>
        <v/>
      </c>
      <c r="BM726" s="47" t="str">
        <f t="shared" si="448"/>
        <v/>
      </c>
      <c r="BN726" s="48" t="str">
        <f>IF(ISBLANK(BO726),"",VLOOKUP(BM726,OutputOsiris!$A$9:$A$1008,1,FALSE))</f>
        <v/>
      </c>
      <c r="BO726" s="111"/>
      <c r="BP726" s="78"/>
      <c r="BQ726" s="148" t="str">
        <f t="shared" si="422"/>
        <v/>
      </c>
      <c r="BR726" s="47" t="str">
        <f t="shared" si="449"/>
        <v/>
      </c>
      <c r="BS726" s="48" t="str">
        <f>IF(ISBLANK(BT726),"",VLOOKUP(BR726,OutputOsiris!$A$9:$A$1008,1,FALSE))</f>
        <v/>
      </c>
      <c r="BT726" s="111"/>
      <c r="BU726" s="78"/>
      <c r="BV726" s="148" t="str">
        <f t="shared" si="423"/>
        <v/>
      </c>
      <c r="BW726" s="47" t="str">
        <f t="shared" si="450"/>
        <v/>
      </c>
      <c r="BX726" s="48" t="str">
        <f>IF(ISBLANK(BY726),"",VLOOKUP(BW726,OutputOsiris!$A$9:$A$1008,1,FALSE))</f>
        <v/>
      </c>
      <c r="BY726" s="111"/>
      <c r="BZ726" s="78"/>
      <c r="CA726" s="148" t="str">
        <f t="shared" si="424"/>
        <v/>
      </c>
    </row>
    <row r="727" spans="1:79" x14ac:dyDescent="0.2">
      <c r="A727" s="47" t="str">
        <f>IF($H$1="Score",IF(OutputOsiris!A727&lt;&gt;"9999999",OutputOsiris!A727,""),"")</f>
        <v/>
      </c>
      <c r="B727" s="76" t="str">
        <f t="shared" si="425"/>
        <v/>
      </c>
      <c r="C727" s="143" t="str">
        <f t="shared" si="426"/>
        <v/>
      </c>
      <c r="D727" s="47" t="str">
        <f>IF($H$1="Cijfer",IF(OutputOsiris!A727&lt;&gt;"9999999",OutputOsiris!A727,""),"")</f>
        <v/>
      </c>
      <c r="E727" s="76" t="str">
        <f t="shared" si="427"/>
        <v/>
      </c>
      <c r="F727" s="143" t="str">
        <f t="shared" si="428"/>
        <v/>
      </c>
      <c r="G727" s="47" t="str">
        <f>IF(ISBLANK(OutputOsiris!B727),"",OutputOsiris!B727)</f>
        <v/>
      </c>
      <c r="H727" s="47">
        <f>IF(AND($AG$7&gt;0,OutputOsiris!$A727&lt;&gt;"9999999"),VLOOKUP(OutputOsiris!A727,$AD$9:$AG$1008,4,FALSE),"")</f>
        <v>0</v>
      </c>
      <c r="I727" s="47">
        <f t="shared" si="429"/>
        <v>0</v>
      </c>
      <c r="J727" s="47">
        <f>IF(AND($AL$7&gt;0,OutputOsiris!$A727&lt;&gt;"9999999"),VLOOKUP(OutputOsiris!A727,$AI$9:$AL$1008,4,FALSE),"")</f>
        <v>0</v>
      </c>
      <c r="K727" s="47">
        <f t="shared" si="430"/>
        <v>0</v>
      </c>
      <c r="L727" s="47" t="str">
        <f>IF(AND($AQ$7&gt;0,OutputOsiris!$A727&lt;&gt;"9999999"),VLOOKUP(OutputOsiris!A727,$AN$9:$AQ$1008,4,FALSE),"")</f>
        <v/>
      </c>
      <c r="M727" s="47" t="str">
        <f t="shared" si="431"/>
        <v/>
      </c>
      <c r="N727" s="47" t="str">
        <f>IF(AND($AV$7&gt;0,OutputOsiris!$A727&lt;&gt;"9999999"),VLOOKUP(OutputOsiris!A727,$AS$9:$AV$1008,4,FALSE),"")</f>
        <v/>
      </c>
      <c r="O727" s="47" t="str">
        <f t="shared" si="432"/>
        <v/>
      </c>
      <c r="P727" s="47" t="str">
        <f>IF(AND($BA$7&gt;0,OutputOsiris!$A727&lt;&gt;"9999999"),VLOOKUP(OutputOsiris!A727,$AX$9:$BA$1008,4,FALSE),"")</f>
        <v/>
      </c>
      <c r="Q727" s="47" t="str">
        <f t="shared" si="433"/>
        <v/>
      </c>
      <c r="R727" s="47" t="str">
        <f>IF(AND($BF$7&gt;0,OutputOsiris!$A727&lt;&gt;"9999999"),VLOOKUP(OutputOsiris!A727,$BC$9:$BF$1008,4,FALSE),"")</f>
        <v/>
      </c>
      <c r="S727" s="47" t="str">
        <f t="shared" si="434"/>
        <v/>
      </c>
      <c r="T727" s="47" t="str">
        <f>IF(AND($BK$7&gt;0,OutputOsiris!$A727&lt;&gt;"9999999"),VLOOKUP(OutputOsiris!A727,$BH$9:$BK$1008,4,FALSE),"")</f>
        <v/>
      </c>
      <c r="U727" s="47" t="str">
        <f t="shared" si="435"/>
        <v/>
      </c>
      <c r="V727" s="47" t="str">
        <f>IF(AND($BP$7&gt;0,OutputOsiris!$A727&lt;&gt;"9999999"),VLOOKUP(OutputOsiris!A727,$BM$9:$BP$1008,4,FALSE),"")</f>
        <v/>
      </c>
      <c r="W727" s="47" t="str">
        <f t="shared" si="436"/>
        <v/>
      </c>
      <c r="X727" s="47" t="str">
        <f>IF(AND($BU$7&gt;0,OutputOsiris!$A727&lt;&gt;"9999999"),VLOOKUP(OutputOsiris!A727,$BR$9:$BU$1008,4,FALSE),"")</f>
        <v/>
      </c>
      <c r="Y727" s="47" t="str">
        <f t="shared" si="437"/>
        <v/>
      </c>
      <c r="Z727" s="47" t="str">
        <f>IF(AND($BZ$7&gt;0,OutputOsiris!$A727&lt;&gt;"9999999"),VLOOKUP(OutputOsiris!A727,$BW$9:$BZ$1008,4,FALSE),"")</f>
        <v/>
      </c>
      <c r="AA727" s="47" t="str">
        <f t="shared" si="438"/>
        <v/>
      </c>
      <c r="AB727" s="47">
        <f t="shared" si="439"/>
        <v>0</v>
      </c>
      <c r="AC727" s="47">
        <f t="shared" si="440"/>
        <v>0</v>
      </c>
      <c r="AD727" s="47" t="str">
        <f t="shared" si="441"/>
        <v/>
      </c>
      <c r="AE727" s="48" t="str">
        <f>IF(ISBLANK(AF727),"",VLOOKUP(AD727,OutputOsiris!$A$9:$A$1008,1,FALSE))</f>
        <v/>
      </c>
      <c r="AF727" s="111"/>
      <c r="AG727" s="78"/>
      <c r="AH727" s="148" t="str">
        <f t="shared" si="415"/>
        <v/>
      </c>
      <c r="AI727" s="47" t="str">
        <f t="shared" si="442"/>
        <v/>
      </c>
      <c r="AJ727" s="48" t="str">
        <f>IF(ISBLANK(AK727),"",VLOOKUP(AI727,OutputOsiris!$A$9:$A$1008,1,FALSE))</f>
        <v/>
      </c>
      <c r="AK727" s="112"/>
      <c r="AL727" s="78"/>
      <c r="AM727" s="148" t="str">
        <f t="shared" si="416"/>
        <v/>
      </c>
      <c r="AN727" s="47" t="str">
        <f t="shared" si="443"/>
        <v/>
      </c>
      <c r="AO727" s="48" t="str">
        <f>IF(ISBLANK(AP727),"",VLOOKUP(AN727,OutputOsiris!$A$9:$A$1008,1,FALSE))</f>
        <v/>
      </c>
      <c r="AP727" s="111"/>
      <c r="AQ727" s="78"/>
      <c r="AR727" s="148" t="str">
        <f t="shared" si="417"/>
        <v/>
      </c>
      <c r="AS727" s="47" t="str">
        <f t="shared" si="444"/>
        <v/>
      </c>
      <c r="AT727" s="48" t="str">
        <f>IF(ISBLANK(AU727),"",VLOOKUP(AS727,OutputOsiris!$A$9:$A$1008,1,FALSE))</f>
        <v/>
      </c>
      <c r="AU727" s="111"/>
      <c r="AV727" s="78"/>
      <c r="AW727" s="148" t="str">
        <f t="shared" si="418"/>
        <v/>
      </c>
      <c r="AX727" s="47" t="str">
        <f t="shared" si="445"/>
        <v/>
      </c>
      <c r="AY727" s="48" t="str">
        <f>IF(ISBLANK(AZ727),"",VLOOKUP(AX727,OutputOsiris!$A$9:$A$1008,1,FALSE))</f>
        <v/>
      </c>
      <c r="AZ727" s="111"/>
      <c r="BA727" s="78"/>
      <c r="BB727" s="148" t="str">
        <f t="shared" si="419"/>
        <v/>
      </c>
      <c r="BC727" s="47" t="str">
        <f t="shared" si="446"/>
        <v/>
      </c>
      <c r="BD727" s="48" t="str">
        <f>IF(ISBLANK(BE727),"",VLOOKUP(BC727,OutputOsiris!$A$9:$A$1008,1,FALSE))</f>
        <v/>
      </c>
      <c r="BE727" s="111"/>
      <c r="BF727" s="78"/>
      <c r="BG727" s="148" t="str">
        <f t="shared" si="420"/>
        <v/>
      </c>
      <c r="BH727" s="47" t="str">
        <f t="shared" si="447"/>
        <v/>
      </c>
      <c r="BI727" s="48" t="str">
        <f>IF(ISBLANK(BJ727),"",VLOOKUP(BH727,OutputOsiris!$A$9:$A$1008,1,FALSE))</f>
        <v/>
      </c>
      <c r="BJ727" s="111"/>
      <c r="BK727" s="78"/>
      <c r="BL727" s="148" t="str">
        <f t="shared" si="421"/>
        <v/>
      </c>
      <c r="BM727" s="47" t="str">
        <f t="shared" si="448"/>
        <v/>
      </c>
      <c r="BN727" s="48" t="str">
        <f>IF(ISBLANK(BO727),"",VLOOKUP(BM727,OutputOsiris!$A$9:$A$1008,1,FALSE))</f>
        <v/>
      </c>
      <c r="BO727" s="111"/>
      <c r="BP727" s="78"/>
      <c r="BQ727" s="148" t="str">
        <f t="shared" si="422"/>
        <v/>
      </c>
      <c r="BR727" s="47" t="str">
        <f t="shared" si="449"/>
        <v/>
      </c>
      <c r="BS727" s="48" t="str">
        <f>IF(ISBLANK(BT727),"",VLOOKUP(BR727,OutputOsiris!$A$9:$A$1008,1,FALSE))</f>
        <v/>
      </c>
      <c r="BT727" s="111"/>
      <c r="BU727" s="78"/>
      <c r="BV727" s="148" t="str">
        <f t="shared" si="423"/>
        <v/>
      </c>
      <c r="BW727" s="47" t="str">
        <f t="shared" si="450"/>
        <v/>
      </c>
      <c r="BX727" s="48" t="str">
        <f>IF(ISBLANK(BY727),"",VLOOKUP(BW727,OutputOsiris!$A$9:$A$1008,1,FALSE))</f>
        <v/>
      </c>
      <c r="BY727" s="111"/>
      <c r="BZ727" s="78"/>
      <c r="CA727" s="148" t="str">
        <f t="shared" si="424"/>
        <v/>
      </c>
    </row>
    <row r="728" spans="1:79" x14ac:dyDescent="0.2">
      <c r="A728" s="47" t="str">
        <f>IF($H$1="Score",IF(OutputOsiris!A728&lt;&gt;"9999999",OutputOsiris!A728,""),"")</f>
        <v/>
      </c>
      <c r="B728" s="76" t="str">
        <f t="shared" si="425"/>
        <v/>
      </c>
      <c r="C728" s="143" t="str">
        <f t="shared" si="426"/>
        <v/>
      </c>
      <c r="D728" s="47" t="str">
        <f>IF($H$1="Cijfer",IF(OutputOsiris!A728&lt;&gt;"9999999",OutputOsiris!A728,""),"")</f>
        <v/>
      </c>
      <c r="E728" s="76" t="str">
        <f t="shared" si="427"/>
        <v/>
      </c>
      <c r="F728" s="143" t="str">
        <f t="shared" si="428"/>
        <v/>
      </c>
      <c r="G728" s="47" t="str">
        <f>IF(ISBLANK(OutputOsiris!B728),"",OutputOsiris!B728)</f>
        <v/>
      </c>
      <c r="H728" s="47">
        <f>IF(AND($AG$7&gt;0,OutputOsiris!$A728&lt;&gt;"9999999"),VLOOKUP(OutputOsiris!A728,$AD$9:$AG$1008,4,FALSE),"")</f>
        <v>0</v>
      </c>
      <c r="I728" s="47">
        <f t="shared" si="429"/>
        <v>0</v>
      </c>
      <c r="J728" s="47">
        <f>IF(AND($AL$7&gt;0,OutputOsiris!$A728&lt;&gt;"9999999"),VLOOKUP(OutputOsiris!A728,$AI$9:$AL$1008,4,FALSE),"")</f>
        <v>0</v>
      </c>
      <c r="K728" s="47">
        <f t="shared" si="430"/>
        <v>0</v>
      </c>
      <c r="L728" s="47" t="str">
        <f>IF(AND($AQ$7&gt;0,OutputOsiris!$A728&lt;&gt;"9999999"),VLOOKUP(OutputOsiris!A728,$AN$9:$AQ$1008,4,FALSE),"")</f>
        <v/>
      </c>
      <c r="M728" s="47" t="str">
        <f t="shared" si="431"/>
        <v/>
      </c>
      <c r="N728" s="47" t="str">
        <f>IF(AND($AV$7&gt;0,OutputOsiris!$A728&lt;&gt;"9999999"),VLOOKUP(OutputOsiris!A728,$AS$9:$AV$1008,4,FALSE),"")</f>
        <v/>
      </c>
      <c r="O728" s="47" t="str">
        <f t="shared" si="432"/>
        <v/>
      </c>
      <c r="P728" s="47" t="str">
        <f>IF(AND($BA$7&gt;0,OutputOsiris!$A728&lt;&gt;"9999999"),VLOOKUP(OutputOsiris!A728,$AX$9:$BA$1008,4,FALSE),"")</f>
        <v/>
      </c>
      <c r="Q728" s="47" t="str">
        <f t="shared" si="433"/>
        <v/>
      </c>
      <c r="R728" s="47" t="str">
        <f>IF(AND($BF$7&gt;0,OutputOsiris!$A728&lt;&gt;"9999999"),VLOOKUP(OutputOsiris!A728,$BC$9:$BF$1008,4,FALSE),"")</f>
        <v/>
      </c>
      <c r="S728" s="47" t="str">
        <f t="shared" si="434"/>
        <v/>
      </c>
      <c r="T728" s="47" t="str">
        <f>IF(AND($BK$7&gt;0,OutputOsiris!$A728&lt;&gt;"9999999"),VLOOKUP(OutputOsiris!A728,$BH$9:$BK$1008,4,FALSE),"")</f>
        <v/>
      </c>
      <c r="U728" s="47" t="str">
        <f t="shared" si="435"/>
        <v/>
      </c>
      <c r="V728" s="47" t="str">
        <f>IF(AND($BP$7&gt;0,OutputOsiris!$A728&lt;&gt;"9999999"),VLOOKUP(OutputOsiris!A728,$BM$9:$BP$1008,4,FALSE),"")</f>
        <v/>
      </c>
      <c r="W728" s="47" t="str">
        <f t="shared" si="436"/>
        <v/>
      </c>
      <c r="X728" s="47" t="str">
        <f>IF(AND($BU$7&gt;0,OutputOsiris!$A728&lt;&gt;"9999999"),VLOOKUP(OutputOsiris!A728,$BR$9:$BU$1008,4,FALSE),"")</f>
        <v/>
      </c>
      <c r="Y728" s="47" t="str">
        <f t="shared" si="437"/>
        <v/>
      </c>
      <c r="Z728" s="47" t="str">
        <f>IF(AND($BZ$7&gt;0,OutputOsiris!$A728&lt;&gt;"9999999"),VLOOKUP(OutputOsiris!A728,$BW$9:$BZ$1008,4,FALSE),"")</f>
        <v/>
      </c>
      <c r="AA728" s="47" t="str">
        <f t="shared" si="438"/>
        <v/>
      </c>
      <c r="AB728" s="47">
        <f t="shared" si="439"/>
        <v>0</v>
      </c>
      <c r="AC728" s="47">
        <f t="shared" si="440"/>
        <v>0</v>
      </c>
      <c r="AD728" s="47" t="str">
        <f t="shared" si="441"/>
        <v/>
      </c>
      <c r="AE728" s="48" t="str">
        <f>IF(ISBLANK(AF728),"",VLOOKUP(AD728,OutputOsiris!$A$9:$A$1008,1,FALSE))</f>
        <v/>
      </c>
      <c r="AF728" s="111"/>
      <c r="AG728" s="78"/>
      <c r="AH728" s="148" t="str">
        <f t="shared" si="415"/>
        <v/>
      </c>
      <c r="AI728" s="47" t="str">
        <f t="shared" si="442"/>
        <v/>
      </c>
      <c r="AJ728" s="48" t="str">
        <f>IF(ISBLANK(AK728),"",VLOOKUP(AI728,OutputOsiris!$A$9:$A$1008,1,FALSE))</f>
        <v/>
      </c>
      <c r="AK728" s="112"/>
      <c r="AL728" s="78"/>
      <c r="AM728" s="148" t="str">
        <f t="shared" si="416"/>
        <v/>
      </c>
      <c r="AN728" s="47" t="str">
        <f t="shared" si="443"/>
        <v/>
      </c>
      <c r="AO728" s="48" t="str">
        <f>IF(ISBLANK(AP728),"",VLOOKUP(AN728,OutputOsiris!$A$9:$A$1008,1,FALSE))</f>
        <v/>
      </c>
      <c r="AP728" s="111"/>
      <c r="AQ728" s="78"/>
      <c r="AR728" s="148" t="str">
        <f t="shared" si="417"/>
        <v/>
      </c>
      <c r="AS728" s="47" t="str">
        <f t="shared" si="444"/>
        <v/>
      </c>
      <c r="AT728" s="48" t="str">
        <f>IF(ISBLANK(AU728),"",VLOOKUP(AS728,OutputOsiris!$A$9:$A$1008,1,FALSE))</f>
        <v/>
      </c>
      <c r="AU728" s="111"/>
      <c r="AV728" s="78"/>
      <c r="AW728" s="148" t="str">
        <f t="shared" si="418"/>
        <v/>
      </c>
      <c r="AX728" s="47" t="str">
        <f t="shared" si="445"/>
        <v/>
      </c>
      <c r="AY728" s="48" t="str">
        <f>IF(ISBLANK(AZ728),"",VLOOKUP(AX728,OutputOsiris!$A$9:$A$1008,1,FALSE))</f>
        <v/>
      </c>
      <c r="AZ728" s="111"/>
      <c r="BA728" s="78"/>
      <c r="BB728" s="148" t="str">
        <f t="shared" si="419"/>
        <v/>
      </c>
      <c r="BC728" s="47" t="str">
        <f t="shared" si="446"/>
        <v/>
      </c>
      <c r="BD728" s="48" t="str">
        <f>IF(ISBLANK(BE728),"",VLOOKUP(BC728,OutputOsiris!$A$9:$A$1008,1,FALSE))</f>
        <v/>
      </c>
      <c r="BE728" s="111"/>
      <c r="BF728" s="78"/>
      <c r="BG728" s="148" t="str">
        <f t="shared" si="420"/>
        <v/>
      </c>
      <c r="BH728" s="47" t="str">
        <f t="shared" si="447"/>
        <v/>
      </c>
      <c r="BI728" s="48" t="str">
        <f>IF(ISBLANK(BJ728),"",VLOOKUP(BH728,OutputOsiris!$A$9:$A$1008,1,FALSE))</f>
        <v/>
      </c>
      <c r="BJ728" s="111"/>
      <c r="BK728" s="78"/>
      <c r="BL728" s="148" t="str">
        <f t="shared" si="421"/>
        <v/>
      </c>
      <c r="BM728" s="47" t="str">
        <f t="shared" si="448"/>
        <v/>
      </c>
      <c r="BN728" s="48" t="str">
        <f>IF(ISBLANK(BO728),"",VLOOKUP(BM728,OutputOsiris!$A$9:$A$1008,1,FALSE))</f>
        <v/>
      </c>
      <c r="BO728" s="111"/>
      <c r="BP728" s="78"/>
      <c r="BQ728" s="148" t="str">
        <f t="shared" si="422"/>
        <v/>
      </c>
      <c r="BR728" s="47" t="str">
        <f t="shared" si="449"/>
        <v/>
      </c>
      <c r="BS728" s="48" t="str">
        <f>IF(ISBLANK(BT728),"",VLOOKUP(BR728,OutputOsiris!$A$9:$A$1008,1,FALSE))</f>
        <v/>
      </c>
      <c r="BT728" s="111"/>
      <c r="BU728" s="78"/>
      <c r="BV728" s="148" t="str">
        <f t="shared" si="423"/>
        <v/>
      </c>
      <c r="BW728" s="47" t="str">
        <f t="shared" si="450"/>
        <v/>
      </c>
      <c r="BX728" s="48" t="str">
        <f>IF(ISBLANK(BY728),"",VLOOKUP(BW728,OutputOsiris!$A$9:$A$1008,1,FALSE))</f>
        <v/>
      </c>
      <c r="BY728" s="111"/>
      <c r="BZ728" s="78"/>
      <c r="CA728" s="148" t="str">
        <f t="shared" si="424"/>
        <v/>
      </c>
    </row>
    <row r="729" spans="1:79" x14ac:dyDescent="0.2">
      <c r="A729" s="47" t="str">
        <f>IF($H$1="Score",IF(OutputOsiris!A729&lt;&gt;"9999999",OutputOsiris!A729,""),"")</f>
        <v/>
      </c>
      <c r="B729" s="76" t="str">
        <f t="shared" si="425"/>
        <v/>
      </c>
      <c r="C729" s="143" t="str">
        <f t="shared" si="426"/>
        <v/>
      </c>
      <c r="D729" s="47" t="str">
        <f>IF($H$1="Cijfer",IF(OutputOsiris!A729&lt;&gt;"9999999",OutputOsiris!A729,""),"")</f>
        <v/>
      </c>
      <c r="E729" s="76" t="str">
        <f t="shared" si="427"/>
        <v/>
      </c>
      <c r="F729" s="143" t="str">
        <f t="shared" si="428"/>
        <v/>
      </c>
      <c r="G729" s="47" t="str">
        <f>IF(ISBLANK(OutputOsiris!B729),"",OutputOsiris!B729)</f>
        <v/>
      </c>
      <c r="H729" s="47">
        <f>IF(AND($AG$7&gt;0,OutputOsiris!$A729&lt;&gt;"9999999"),VLOOKUP(OutputOsiris!A729,$AD$9:$AG$1008,4,FALSE),"")</f>
        <v>0</v>
      </c>
      <c r="I729" s="47">
        <f t="shared" si="429"/>
        <v>0</v>
      </c>
      <c r="J729" s="47">
        <f>IF(AND($AL$7&gt;0,OutputOsiris!$A729&lt;&gt;"9999999"),VLOOKUP(OutputOsiris!A729,$AI$9:$AL$1008,4,FALSE),"")</f>
        <v>0</v>
      </c>
      <c r="K729" s="47">
        <f t="shared" si="430"/>
        <v>0</v>
      </c>
      <c r="L729" s="47" t="str">
        <f>IF(AND($AQ$7&gt;0,OutputOsiris!$A729&lt;&gt;"9999999"),VLOOKUP(OutputOsiris!A729,$AN$9:$AQ$1008,4,FALSE),"")</f>
        <v/>
      </c>
      <c r="M729" s="47" t="str">
        <f t="shared" si="431"/>
        <v/>
      </c>
      <c r="N729" s="47" t="str">
        <f>IF(AND($AV$7&gt;0,OutputOsiris!$A729&lt;&gt;"9999999"),VLOOKUP(OutputOsiris!A729,$AS$9:$AV$1008,4,FALSE),"")</f>
        <v/>
      </c>
      <c r="O729" s="47" t="str">
        <f t="shared" si="432"/>
        <v/>
      </c>
      <c r="P729" s="47" t="str">
        <f>IF(AND($BA$7&gt;0,OutputOsiris!$A729&lt;&gt;"9999999"),VLOOKUP(OutputOsiris!A729,$AX$9:$BA$1008,4,FALSE),"")</f>
        <v/>
      </c>
      <c r="Q729" s="47" t="str">
        <f t="shared" si="433"/>
        <v/>
      </c>
      <c r="R729" s="47" t="str">
        <f>IF(AND($BF$7&gt;0,OutputOsiris!$A729&lt;&gt;"9999999"),VLOOKUP(OutputOsiris!A729,$BC$9:$BF$1008,4,FALSE),"")</f>
        <v/>
      </c>
      <c r="S729" s="47" t="str">
        <f t="shared" si="434"/>
        <v/>
      </c>
      <c r="T729" s="47" t="str">
        <f>IF(AND($BK$7&gt;0,OutputOsiris!$A729&lt;&gt;"9999999"),VLOOKUP(OutputOsiris!A729,$BH$9:$BK$1008,4,FALSE),"")</f>
        <v/>
      </c>
      <c r="U729" s="47" t="str">
        <f t="shared" si="435"/>
        <v/>
      </c>
      <c r="V729" s="47" t="str">
        <f>IF(AND($BP$7&gt;0,OutputOsiris!$A729&lt;&gt;"9999999"),VLOOKUP(OutputOsiris!A729,$BM$9:$BP$1008,4,FALSE),"")</f>
        <v/>
      </c>
      <c r="W729" s="47" t="str">
        <f t="shared" si="436"/>
        <v/>
      </c>
      <c r="X729" s="47" t="str">
        <f>IF(AND($BU$7&gt;0,OutputOsiris!$A729&lt;&gt;"9999999"),VLOOKUP(OutputOsiris!A729,$BR$9:$BU$1008,4,FALSE),"")</f>
        <v/>
      </c>
      <c r="Y729" s="47" t="str">
        <f t="shared" si="437"/>
        <v/>
      </c>
      <c r="Z729" s="47" t="str">
        <f>IF(AND($BZ$7&gt;0,OutputOsiris!$A729&lt;&gt;"9999999"),VLOOKUP(OutputOsiris!A729,$BW$9:$BZ$1008,4,FALSE),"")</f>
        <v/>
      </c>
      <c r="AA729" s="47" t="str">
        <f t="shared" si="438"/>
        <v/>
      </c>
      <c r="AB729" s="47">
        <f t="shared" si="439"/>
        <v>0</v>
      </c>
      <c r="AC729" s="47">
        <f t="shared" si="440"/>
        <v>0</v>
      </c>
      <c r="AD729" s="47" t="str">
        <f t="shared" si="441"/>
        <v/>
      </c>
      <c r="AE729" s="48" t="str">
        <f>IF(ISBLANK(AF729),"",VLOOKUP(AD729,OutputOsiris!$A$9:$A$1008,1,FALSE))</f>
        <v/>
      </c>
      <c r="AF729" s="111"/>
      <c r="AG729" s="78"/>
      <c r="AH729" s="148" t="str">
        <f t="shared" si="415"/>
        <v/>
      </c>
      <c r="AI729" s="47" t="str">
        <f t="shared" si="442"/>
        <v/>
      </c>
      <c r="AJ729" s="48" t="str">
        <f>IF(ISBLANK(AK729),"",VLOOKUP(AI729,OutputOsiris!$A$9:$A$1008,1,FALSE))</f>
        <v/>
      </c>
      <c r="AK729" s="112"/>
      <c r="AL729" s="78"/>
      <c r="AM729" s="148" t="str">
        <f t="shared" si="416"/>
        <v/>
      </c>
      <c r="AN729" s="47" t="str">
        <f t="shared" si="443"/>
        <v/>
      </c>
      <c r="AO729" s="48" t="str">
        <f>IF(ISBLANK(AP729),"",VLOOKUP(AN729,OutputOsiris!$A$9:$A$1008,1,FALSE))</f>
        <v/>
      </c>
      <c r="AP729" s="111"/>
      <c r="AQ729" s="78"/>
      <c r="AR729" s="148" t="str">
        <f t="shared" si="417"/>
        <v/>
      </c>
      <c r="AS729" s="47" t="str">
        <f t="shared" si="444"/>
        <v/>
      </c>
      <c r="AT729" s="48" t="str">
        <f>IF(ISBLANK(AU729),"",VLOOKUP(AS729,OutputOsiris!$A$9:$A$1008,1,FALSE))</f>
        <v/>
      </c>
      <c r="AU729" s="111"/>
      <c r="AV729" s="78"/>
      <c r="AW729" s="148" t="str">
        <f t="shared" si="418"/>
        <v/>
      </c>
      <c r="AX729" s="47" t="str">
        <f t="shared" si="445"/>
        <v/>
      </c>
      <c r="AY729" s="48" t="str">
        <f>IF(ISBLANK(AZ729),"",VLOOKUP(AX729,OutputOsiris!$A$9:$A$1008,1,FALSE))</f>
        <v/>
      </c>
      <c r="AZ729" s="111"/>
      <c r="BA729" s="78"/>
      <c r="BB729" s="148" t="str">
        <f t="shared" si="419"/>
        <v/>
      </c>
      <c r="BC729" s="47" t="str">
        <f t="shared" si="446"/>
        <v/>
      </c>
      <c r="BD729" s="48" t="str">
        <f>IF(ISBLANK(BE729),"",VLOOKUP(BC729,OutputOsiris!$A$9:$A$1008,1,FALSE))</f>
        <v/>
      </c>
      <c r="BE729" s="111"/>
      <c r="BF729" s="78"/>
      <c r="BG729" s="148" t="str">
        <f t="shared" si="420"/>
        <v/>
      </c>
      <c r="BH729" s="47" t="str">
        <f t="shared" si="447"/>
        <v/>
      </c>
      <c r="BI729" s="48" t="str">
        <f>IF(ISBLANK(BJ729),"",VLOOKUP(BH729,OutputOsiris!$A$9:$A$1008,1,FALSE))</f>
        <v/>
      </c>
      <c r="BJ729" s="111"/>
      <c r="BK729" s="78"/>
      <c r="BL729" s="148" t="str">
        <f t="shared" si="421"/>
        <v/>
      </c>
      <c r="BM729" s="47" t="str">
        <f t="shared" si="448"/>
        <v/>
      </c>
      <c r="BN729" s="48" t="str">
        <f>IF(ISBLANK(BO729),"",VLOOKUP(BM729,OutputOsiris!$A$9:$A$1008,1,FALSE))</f>
        <v/>
      </c>
      <c r="BO729" s="111"/>
      <c r="BP729" s="78"/>
      <c r="BQ729" s="148" t="str">
        <f t="shared" si="422"/>
        <v/>
      </c>
      <c r="BR729" s="47" t="str">
        <f t="shared" si="449"/>
        <v/>
      </c>
      <c r="BS729" s="48" t="str">
        <f>IF(ISBLANK(BT729),"",VLOOKUP(BR729,OutputOsiris!$A$9:$A$1008,1,FALSE))</f>
        <v/>
      </c>
      <c r="BT729" s="111"/>
      <c r="BU729" s="78"/>
      <c r="BV729" s="148" t="str">
        <f t="shared" si="423"/>
        <v/>
      </c>
      <c r="BW729" s="47" t="str">
        <f t="shared" si="450"/>
        <v/>
      </c>
      <c r="BX729" s="48" t="str">
        <f>IF(ISBLANK(BY729),"",VLOOKUP(BW729,OutputOsiris!$A$9:$A$1008,1,FALSE))</f>
        <v/>
      </c>
      <c r="BY729" s="111"/>
      <c r="BZ729" s="78"/>
      <c r="CA729" s="148" t="str">
        <f t="shared" si="424"/>
        <v/>
      </c>
    </row>
    <row r="730" spans="1:79" x14ac:dyDescent="0.2">
      <c r="A730" s="47" t="str">
        <f>IF($H$1="Score",IF(OutputOsiris!A730&lt;&gt;"9999999",OutputOsiris!A730,""),"")</f>
        <v/>
      </c>
      <c r="B730" s="76" t="str">
        <f t="shared" si="425"/>
        <v/>
      </c>
      <c r="C730" s="143" t="str">
        <f t="shared" si="426"/>
        <v/>
      </c>
      <c r="D730" s="47" t="str">
        <f>IF($H$1="Cijfer",IF(OutputOsiris!A730&lt;&gt;"9999999",OutputOsiris!A730,""),"")</f>
        <v/>
      </c>
      <c r="E730" s="76" t="str">
        <f t="shared" si="427"/>
        <v/>
      </c>
      <c r="F730" s="143" t="str">
        <f t="shared" si="428"/>
        <v/>
      </c>
      <c r="G730" s="47" t="str">
        <f>IF(ISBLANK(OutputOsiris!B730),"",OutputOsiris!B730)</f>
        <v/>
      </c>
      <c r="H730" s="47">
        <f>IF(AND($AG$7&gt;0,OutputOsiris!$A730&lt;&gt;"9999999"),VLOOKUP(OutputOsiris!A730,$AD$9:$AG$1008,4,FALSE),"")</f>
        <v>0</v>
      </c>
      <c r="I730" s="47">
        <f t="shared" si="429"/>
        <v>0</v>
      </c>
      <c r="J730" s="47">
        <f>IF(AND($AL$7&gt;0,OutputOsiris!$A730&lt;&gt;"9999999"),VLOOKUP(OutputOsiris!A730,$AI$9:$AL$1008,4,FALSE),"")</f>
        <v>0</v>
      </c>
      <c r="K730" s="47">
        <f t="shared" si="430"/>
        <v>0</v>
      </c>
      <c r="L730" s="47" t="str">
        <f>IF(AND($AQ$7&gt;0,OutputOsiris!$A730&lt;&gt;"9999999"),VLOOKUP(OutputOsiris!A730,$AN$9:$AQ$1008,4,FALSE),"")</f>
        <v/>
      </c>
      <c r="M730" s="47" t="str">
        <f t="shared" si="431"/>
        <v/>
      </c>
      <c r="N730" s="47" t="str">
        <f>IF(AND($AV$7&gt;0,OutputOsiris!$A730&lt;&gt;"9999999"),VLOOKUP(OutputOsiris!A730,$AS$9:$AV$1008,4,FALSE),"")</f>
        <v/>
      </c>
      <c r="O730" s="47" t="str">
        <f t="shared" si="432"/>
        <v/>
      </c>
      <c r="P730" s="47" t="str">
        <f>IF(AND($BA$7&gt;0,OutputOsiris!$A730&lt;&gt;"9999999"),VLOOKUP(OutputOsiris!A730,$AX$9:$BA$1008,4,FALSE),"")</f>
        <v/>
      </c>
      <c r="Q730" s="47" t="str">
        <f t="shared" si="433"/>
        <v/>
      </c>
      <c r="R730" s="47" t="str">
        <f>IF(AND($BF$7&gt;0,OutputOsiris!$A730&lt;&gt;"9999999"),VLOOKUP(OutputOsiris!A730,$BC$9:$BF$1008,4,FALSE),"")</f>
        <v/>
      </c>
      <c r="S730" s="47" t="str">
        <f t="shared" si="434"/>
        <v/>
      </c>
      <c r="T730" s="47" t="str">
        <f>IF(AND($BK$7&gt;0,OutputOsiris!$A730&lt;&gt;"9999999"),VLOOKUP(OutputOsiris!A730,$BH$9:$BK$1008,4,FALSE),"")</f>
        <v/>
      </c>
      <c r="U730" s="47" t="str">
        <f t="shared" si="435"/>
        <v/>
      </c>
      <c r="V730" s="47" t="str">
        <f>IF(AND($BP$7&gt;0,OutputOsiris!$A730&lt;&gt;"9999999"),VLOOKUP(OutputOsiris!A730,$BM$9:$BP$1008,4,FALSE),"")</f>
        <v/>
      </c>
      <c r="W730" s="47" t="str">
        <f t="shared" si="436"/>
        <v/>
      </c>
      <c r="X730" s="47" t="str">
        <f>IF(AND($BU$7&gt;0,OutputOsiris!$A730&lt;&gt;"9999999"),VLOOKUP(OutputOsiris!A730,$BR$9:$BU$1008,4,FALSE),"")</f>
        <v/>
      </c>
      <c r="Y730" s="47" t="str">
        <f t="shared" si="437"/>
        <v/>
      </c>
      <c r="Z730" s="47" t="str">
        <f>IF(AND($BZ$7&gt;0,OutputOsiris!$A730&lt;&gt;"9999999"),VLOOKUP(OutputOsiris!A730,$BW$9:$BZ$1008,4,FALSE),"")</f>
        <v/>
      </c>
      <c r="AA730" s="47" t="str">
        <f t="shared" si="438"/>
        <v/>
      </c>
      <c r="AB730" s="47">
        <f t="shared" si="439"/>
        <v>0</v>
      </c>
      <c r="AC730" s="47">
        <f t="shared" si="440"/>
        <v>0</v>
      </c>
      <c r="AD730" s="47" t="str">
        <f t="shared" si="441"/>
        <v/>
      </c>
      <c r="AE730" s="48" t="str">
        <f>IF(ISBLANK(AF730),"",VLOOKUP(AD730,OutputOsiris!$A$9:$A$1008,1,FALSE))</f>
        <v/>
      </c>
      <c r="AF730" s="111"/>
      <c r="AG730" s="78"/>
      <c r="AH730" s="148" t="str">
        <f t="shared" si="415"/>
        <v/>
      </c>
      <c r="AI730" s="47" t="str">
        <f t="shared" si="442"/>
        <v/>
      </c>
      <c r="AJ730" s="48" t="str">
        <f>IF(ISBLANK(AK730),"",VLOOKUP(AI730,OutputOsiris!$A$9:$A$1008,1,FALSE))</f>
        <v/>
      </c>
      <c r="AK730" s="112"/>
      <c r="AL730" s="78"/>
      <c r="AM730" s="148" t="str">
        <f t="shared" si="416"/>
        <v/>
      </c>
      <c r="AN730" s="47" t="str">
        <f t="shared" si="443"/>
        <v/>
      </c>
      <c r="AO730" s="48" t="str">
        <f>IF(ISBLANK(AP730),"",VLOOKUP(AN730,OutputOsiris!$A$9:$A$1008,1,FALSE))</f>
        <v/>
      </c>
      <c r="AP730" s="111"/>
      <c r="AQ730" s="78"/>
      <c r="AR730" s="148" t="str">
        <f t="shared" si="417"/>
        <v/>
      </c>
      <c r="AS730" s="47" t="str">
        <f t="shared" si="444"/>
        <v/>
      </c>
      <c r="AT730" s="48" t="str">
        <f>IF(ISBLANK(AU730),"",VLOOKUP(AS730,OutputOsiris!$A$9:$A$1008,1,FALSE))</f>
        <v/>
      </c>
      <c r="AU730" s="111"/>
      <c r="AV730" s="78"/>
      <c r="AW730" s="148" t="str">
        <f t="shared" si="418"/>
        <v/>
      </c>
      <c r="AX730" s="47" t="str">
        <f t="shared" si="445"/>
        <v/>
      </c>
      <c r="AY730" s="48" t="str">
        <f>IF(ISBLANK(AZ730),"",VLOOKUP(AX730,OutputOsiris!$A$9:$A$1008,1,FALSE))</f>
        <v/>
      </c>
      <c r="AZ730" s="111"/>
      <c r="BA730" s="78"/>
      <c r="BB730" s="148" t="str">
        <f t="shared" si="419"/>
        <v/>
      </c>
      <c r="BC730" s="47" t="str">
        <f t="shared" si="446"/>
        <v/>
      </c>
      <c r="BD730" s="48" t="str">
        <f>IF(ISBLANK(BE730),"",VLOOKUP(BC730,OutputOsiris!$A$9:$A$1008,1,FALSE))</f>
        <v/>
      </c>
      <c r="BE730" s="111"/>
      <c r="BF730" s="78"/>
      <c r="BG730" s="148" t="str">
        <f t="shared" si="420"/>
        <v/>
      </c>
      <c r="BH730" s="47" t="str">
        <f t="shared" si="447"/>
        <v/>
      </c>
      <c r="BI730" s="48" t="str">
        <f>IF(ISBLANK(BJ730),"",VLOOKUP(BH730,OutputOsiris!$A$9:$A$1008,1,FALSE))</f>
        <v/>
      </c>
      <c r="BJ730" s="111"/>
      <c r="BK730" s="78"/>
      <c r="BL730" s="148" t="str">
        <f t="shared" si="421"/>
        <v/>
      </c>
      <c r="BM730" s="47" t="str">
        <f t="shared" si="448"/>
        <v/>
      </c>
      <c r="BN730" s="48" t="str">
        <f>IF(ISBLANK(BO730),"",VLOOKUP(BM730,OutputOsiris!$A$9:$A$1008,1,FALSE))</f>
        <v/>
      </c>
      <c r="BO730" s="111"/>
      <c r="BP730" s="78"/>
      <c r="BQ730" s="148" t="str">
        <f t="shared" si="422"/>
        <v/>
      </c>
      <c r="BR730" s="47" t="str">
        <f t="shared" si="449"/>
        <v/>
      </c>
      <c r="BS730" s="48" t="str">
        <f>IF(ISBLANK(BT730),"",VLOOKUP(BR730,OutputOsiris!$A$9:$A$1008,1,FALSE))</f>
        <v/>
      </c>
      <c r="BT730" s="111"/>
      <c r="BU730" s="78"/>
      <c r="BV730" s="148" t="str">
        <f t="shared" si="423"/>
        <v/>
      </c>
      <c r="BW730" s="47" t="str">
        <f t="shared" si="450"/>
        <v/>
      </c>
      <c r="BX730" s="48" t="str">
        <f>IF(ISBLANK(BY730),"",VLOOKUP(BW730,OutputOsiris!$A$9:$A$1008,1,FALSE))</f>
        <v/>
      </c>
      <c r="BY730" s="111"/>
      <c r="BZ730" s="78"/>
      <c r="CA730" s="148" t="str">
        <f t="shared" si="424"/>
        <v/>
      </c>
    </row>
    <row r="731" spans="1:79" x14ac:dyDescent="0.2">
      <c r="A731" s="47" t="str">
        <f>IF($H$1="Score",IF(OutputOsiris!A731&lt;&gt;"9999999",OutputOsiris!A731,""),"")</f>
        <v/>
      </c>
      <c r="B731" s="76" t="str">
        <f t="shared" si="425"/>
        <v/>
      </c>
      <c r="C731" s="143" t="str">
        <f t="shared" si="426"/>
        <v/>
      </c>
      <c r="D731" s="47" t="str">
        <f>IF($H$1="Cijfer",IF(OutputOsiris!A731&lt;&gt;"9999999",OutputOsiris!A731,""),"")</f>
        <v/>
      </c>
      <c r="E731" s="76" t="str">
        <f t="shared" si="427"/>
        <v/>
      </c>
      <c r="F731" s="143" t="str">
        <f t="shared" si="428"/>
        <v/>
      </c>
      <c r="G731" s="47" t="str">
        <f>IF(ISBLANK(OutputOsiris!B731),"",OutputOsiris!B731)</f>
        <v/>
      </c>
      <c r="H731" s="47">
        <f>IF(AND($AG$7&gt;0,OutputOsiris!$A731&lt;&gt;"9999999"),VLOOKUP(OutputOsiris!A731,$AD$9:$AG$1008,4,FALSE),"")</f>
        <v>0</v>
      </c>
      <c r="I731" s="47">
        <f t="shared" si="429"/>
        <v>0</v>
      </c>
      <c r="J731" s="47">
        <f>IF(AND($AL$7&gt;0,OutputOsiris!$A731&lt;&gt;"9999999"),VLOOKUP(OutputOsiris!A731,$AI$9:$AL$1008,4,FALSE),"")</f>
        <v>0</v>
      </c>
      <c r="K731" s="47">
        <f t="shared" si="430"/>
        <v>0</v>
      </c>
      <c r="L731" s="47" t="str">
        <f>IF(AND($AQ$7&gt;0,OutputOsiris!$A731&lt;&gt;"9999999"),VLOOKUP(OutputOsiris!A731,$AN$9:$AQ$1008,4,FALSE),"")</f>
        <v/>
      </c>
      <c r="M731" s="47" t="str">
        <f t="shared" si="431"/>
        <v/>
      </c>
      <c r="N731" s="47" t="str">
        <f>IF(AND($AV$7&gt;0,OutputOsiris!$A731&lt;&gt;"9999999"),VLOOKUP(OutputOsiris!A731,$AS$9:$AV$1008,4,FALSE),"")</f>
        <v/>
      </c>
      <c r="O731" s="47" t="str">
        <f t="shared" si="432"/>
        <v/>
      </c>
      <c r="P731" s="47" t="str">
        <f>IF(AND($BA$7&gt;0,OutputOsiris!$A731&lt;&gt;"9999999"),VLOOKUP(OutputOsiris!A731,$AX$9:$BA$1008,4,FALSE),"")</f>
        <v/>
      </c>
      <c r="Q731" s="47" t="str">
        <f t="shared" si="433"/>
        <v/>
      </c>
      <c r="R731" s="47" t="str">
        <f>IF(AND($BF$7&gt;0,OutputOsiris!$A731&lt;&gt;"9999999"),VLOOKUP(OutputOsiris!A731,$BC$9:$BF$1008,4,FALSE),"")</f>
        <v/>
      </c>
      <c r="S731" s="47" t="str">
        <f t="shared" si="434"/>
        <v/>
      </c>
      <c r="T731" s="47" t="str">
        <f>IF(AND($BK$7&gt;0,OutputOsiris!$A731&lt;&gt;"9999999"),VLOOKUP(OutputOsiris!A731,$BH$9:$BK$1008,4,FALSE),"")</f>
        <v/>
      </c>
      <c r="U731" s="47" t="str">
        <f t="shared" si="435"/>
        <v/>
      </c>
      <c r="V731" s="47" t="str">
        <f>IF(AND($BP$7&gt;0,OutputOsiris!$A731&lt;&gt;"9999999"),VLOOKUP(OutputOsiris!A731,$BM$9:$BP$1008,4,FALSE),"")</f>
        <v/>
      </c>
      <c r="W731" s="47" t="str">
        <f t="shared" si="436"/>
        <v/>
      </c>
      <c r="X731" s="47" t="str">
        <f>IF(AND($BU$7&gt;0,OutputOsiris!$A731&lt;&gt;"9999999"),VLOOKUP(OutputOsiris!A731,$BR$9:$BU$1008,4,FALSE),"")</f>
        <v/>
      </c>
      <c r="Y731" s="47" t="str">
        <f t="shared" si="437"/>
        <v/>
      </c>
      <c r="Z731" s="47" t="str">
        <f>IF(AND($BZ$7&gt;0,OutputOsiris!$A731&lt;&gt;"9999999"),VLOOKUP(OutputOsiris!A731,$BW$9:$BZ$1008,4,FALSE),"")</f>
        <v/>
      </c>
      <c r="AA731" s="47" t="str">
        <f t="shared" si="438"/>
        <v/>
      </c>
      <c r="AB731" s="47">
        <f t="shared" si="439"/>
        <v>0</v>
      </c>
      <c r="AC731" s="47">
        <f t="shared" si="440"/>
        <v>0</v>
      </c>
      <c r="AD731" s="47" t="str">
        <f t="shared" si="441"/>
        <v/>
      </c>
      <c r="AE731" s="48" t="str">
        <f>IF(ISBLANK(AF731),"",VLOOKUP(AD731,OutputOsiris!$A$9:$A$1008,1,FALSE))</f>
        <v/>
      </c>
      <c r="AF731" s="111"/>
      <c r="AG731" s="78"/>
      <c r="AH731" s="148" t="str">
        <f t="shared" si="415"/>
        <v/>
      </c>
      <c r="AI731" s="47" t="str">
        <f t="shared" si="442"/>
        <v/>
      </c>
      <c r="AJ731" s="48" t="str">
        <f>IF(ISBLANK(AK731),"",VLOOKUP(AI731,OutputOsiris!$A$9:$A$1008,1,FALSE))</f>
        <v/>
      </c>
      <c r="AK731" s="112"/>
      <c r="AL731" s="78"/>
      <c r="AM731" s="148" t="str">
        <f t="shared" si="416"/>
        <v/>
      </c>
      <c r="AN731" s="47" t="str">
        <f t="shared" si="443"/>
        <v/>
      </c>
      <c r="AO731" s="48" t="str">
        <f>IF(ISBLANK(AP731),"",VLOOKUP(AN731,OutputOsiris!$A$9:$A$1008,1,FALSE))</f>
        <v/>
      </c>
      <c r="AP731" s="111"/>
      <c r="AQ731" s="78"/>
      <c r="AR731" s="148" t="str">
        <f t="shared" si="417"/>
        <v/>
      </c>
      <c r="AS731" s="47" t="str">
        <f t="shared" si="444"/>
        <v/>
      </c>
      <c r="AT731" s="48" t="str">
        <f>IF(ISBLANK(AU731),"",VLOOKUP(AS731,OutputOsiris!$A$9:$A$1008,1,FALSE))</f>
        <v/>
      </c>
      <c r="AU731" s="111"/>
      <c r="AV731" s="78"/>
      <c r="AW731" s="148" t="str">
        <f t="shared" si="418"/>
        <v/>
      </c>
      <c r="AX731" s="47" t="str">
        <f t="shared" si="445"/>
        <v/>
      </c>
      <c r="AY731" s="48" t="str">
        <f>IF(ISBLANK(AZ731),"",VLOOKUP(AX731,OutputOsiris!$A$9:$A$1008,1,FALSE))</f>
        <v/>
      </c>
      <c r="AZ731" s="111"/>
      <c r="BA731" s="78"/>
      <c r="BB731" s="148" t="str">
        <f t="shared" si="419"/>
        <v/>
      </c>
      <c r="BC731" s="47" t="str">
        <f t="shared" si="446"/>
        <v/>
      </c>
      <c r="BD731" s="48" t="str">
        <f>IF(ISBLANK(BE731),"",VLOOKUP(BC731,OutputOsiris!$A$9:$A$1008,1,FALSE))</f>
        <v/>
      </c>
      <c r="BE731" s="111"/>
      <c r="BF731" s="78"/>
      <c r="BG731" s="148" t="str">
        <f t="shared" si="420"/>
        <v/>
      </c>
      <c r="BH731" s="47" t="str">
        <f t="shared" si="447"/>
        <v/>
      </c>
      <c r="BI731" s="48" t="str">
        <f>IF(ISBLANK(BJ731),"",VLOOKUP(BH731,OutputOsiris!$A$9:$A$1008,1,FALSE))</f>
        <v/>
      </c>
      <c r="BJ731" s="111"/>
      <c r="BK731" s="78"/>
      <c r="BL731" s="148" t="str">
        <f t="shared" si="421"/>
        <v/>
      </c>
      <c r="BM731" s="47" t="str">
        <f t="shared" si="448"/>
        <v/>
      </c>
      <c r="BN731" s="48" t="str">
        <f>IF(ISBLANK(BO731),"",VLOOKUP(BM731,OutputOsiris!$A$9:$A$1008,1,FALSE))</f>
        <v/>
      </c>
      <c r="BO731" s="111"/>
      <c r="BP731" s="78"/>
      <c r="BQ731" s="148" t="str">
        <f t="shared" si="422"/>
        <v/>
      </c>
      <c r="BR731" s="47" t="str">
        <f t="shared" si="449"/>
        <v/>
      </c>
      <c r="BS731" s="48" t="str">
        <f>IF(ISBLANK(BT731),"",VLOOKUP(BR731,OutputOsiris!$A$9:$A$1008,1,FALSE))</f>
        <v/>
      </c>
      <c r="BT731" s="111"/>
      <c r="BU731" s="78"/>
      <c r="BV731" s="148" t="str">
        <f t="shared" si="423"/>
        <v/>
      </c>
      <c r="BW731" s="47" t="str">
        <f t="shared" si="450"/>
        <v/>
      </c>
      <c r="BX731" s="48" t="str">
        <f>IF(ISBLANK(BY731),"",VLOOKUP(BW731,OutputOsiris!$A$9:$A$1008,1,FALSE))</f>
        <v/>
      </c>
      <c r="BY731" s="111"/>
      <c r="BZ731" s="78"/>
      <c r="CA731" s="148" t="str">
        <f t="shared" si="424"/>
        <v/>
      </c>
    </row>
    <row r="732" spans="1:79" x14ac:dyDescent="0.2">
      <c r="A732" s="47" t="str">
        <f>IF($H$1="Score",IF(OutputOsiris!A732&lt;&gt;"9999999",OutputOsiris!A732,""),"")</f>
        <v/>
      </c>
      <c r="B732" s="76" t="str">
        <f t="shared" si="425"/>
        <v/>
      </c>
      <c r="C732" s="143" t="str">
        <f t="shared" si="426"/>
        <v/>
      </c>
      <c r="D732" s="47" t="str">
        <f>IF($H$1="Cijfer",IF(OutputOsiris!A732&lt;&gt;"9999999",OutputOsiris!A732,""),"")</f>
        <v/>
      </c>
      <c r="E732" s="76" t="str">
        <f t="shared" si="427"/>
        <v/>
      </c>
      <c r="F732" s="143" t="str">
        <f t="shared" si="428"/>
        <v/>
      </c>
      <c r="G732" s="47" t="str">
        <f>IF(ISBLANK(OutputOsiris!B732),"",OutputOsiris!B732)</f>
        <v/>
      </c>
      <c r="H732" s="47">
        <f>IF(AND($AG$7&gt;0,OutputOsiris!$A732&lt;&gt;"9999999"),VLOOKUP(OutputOsiris!A732,$AD$9:$AG$1008,4,FALSE),"")</f>
        <v>0</v>
      </c>
      <c r="I732" s="47">
        <f t="shared" si="429"/>
        <v>0</v>
      </c>
      <c r="J732" s="47">
        <f>IF(AND($AL$7&gt;0,OutputOsiris!$A732&lt;&gt;"9999999"),VLOOKUP(OutputOsiris!A732,$AI$9:$AL$1008,4,FALSE),"")</f>
        <v>0</v>
      </c>
      <c r="K732" s="47">
        <f t="shared" si="430"/>
        <v>0</v>
      </c>
      <c r="L732" s="47" t="str">
        <f>IF(AND($AQ$7&gt;0,OutputOsiris!$A732&lt;&gt;"9999999"),VLOOKUP(OutputOsiris!A732,$AN$9:$AQ$1008,4,FALSE),"")</f>
        <v/>
      </c>
      <c r="M732" s="47" t="str">
        <f t="shared" si="431"/>
        <v/>
      </c>
      <c r="N732" s="47" t="str">
        <f>IF(AND($AV$7&gt;0,OutputOsiris!$A732&lt;&gt;"9999999"),VLOOKUP(OutputOsiris!A732,$AS$9:$AV$1008,4,FALSE),"")</f>
        <v/>
      </c>
      <c r="O732" s="47" t="str">
        <f t="shared" si="432"/>
        <v/>
      </c>
      <c r="P732" s="47" t="str">
        <f>IF(AND($BA$7&gt;0,OutputOsiris!$A732&lt;&gt;"9999999"),VLOOKUP(OutputOsiris!A732,$AX$9:$BA$1008,4,FALSE),"")</f>
        <v/>
      </c>
      <c r="Q732" s="47" t="str">
        <f t="shared" si="433"/>
        <v/>
      </c>
      <c r="R732" s="47" t="str">
        <f>IF(AND($BF$7&gt;0,OutputOsiris!$A732&lt;&gt;"9999999"),VLOOKUP(OutputOsiris!A732,$BC$9:$BF$1008,4,FALSE),"")</f>
        <v/>
      </c>
      <c r="S732" s="47" t="str">
        <f t="shared" si="434"/>
        <v/>
      </c>
      <c r="T732" s="47" t="str">
        <f>IF(AND($BK$7&gt;0,OutputOsiris!$A732&lt;&gt;"9999999"),VLOOKUP(OutputOsiris!A732,$BH$9:$BK$1008,4,FALSE),"")</f>
        <v/>
      </c>
      <c r="U732" s="47" t="str">
        <f t="shared" si="435"/>
        <v/>
      </c>
      <c r="V732" s="47" t="str">
        <f>IF(AND($BP$7&gt;0,OutputOsiris!$A732&lt;&gt;"9999999"),VLOOKUP(OutputOsiris!A732,$BM$9:$BP$1008,4,FALSE),"")</f>
        <v/>
      </c>
      <c r="W732" s="47" t="str">
        <f t="shared" si="436"/>
        <v/>
      </c>
      <c r="X732" s="47" t="str">
        <f>IF(AND($BU$7&gt;0,OutputOsiris!$A732&lt;&gt;"9999999"),VLOOKUP(OutputOsiris!A732,$BR$9:$BU$1008,4,FALSE),"")</f>
        <v/>
      </c>
      <c r="Y732" s="47" t="str">
        <f t="shared" si="437"/>
        <v/>
      </c>
      <c r="Z732" s="47" t="str">
        <f>IF(AND($BZ$7&gt;0,OutputOsiris!$A732&lt;&gt;"9999999"),VLOOKUP(OutputOsiris!A732,$BW$9:$BZ$1008,4,FALSE),"")</f>
        <v/>
      </c>
      <c r="AA732" s="47" t="str">
        <f t="shared" si="438"/>
        <v/>
      </c>
      <c r="AB732" s="47">
        <f t="shared" si="439"/>
        <v>0</v>
      </c>
      <c r="AC732" s="47">
        <f t="shared" si="440"/>
        <v>0</v>
      </c>
      <c r="AD732" s="47" t="str">
        <f t="shared" si="441"/>
        <v/>
      </c>
      <c r="AE732" s="48" t="str">
        <f>IF(ISBLANK(AF732),"",VLOOKUP(AD732,OutputOsiris!$A$9:$A$1008,1,FALSE))</f>
        <v/>
      </c>
      <c r="AF732" s="111"/>
      <c r="AG732" s="78"/>
      <c r="AH732" s="148" t="str">
        <f t="shared" si="415"/>
        <v/>
      </c>
      <c r="AI732" s="47" t="str">
        <f t="shared" si="442"/>
        <v/>
      </c>
      <c r="AJ732" s="48" t="str">
        <f>IF(ISBLANK(AK732),"",VLOOKUP(AI732,OutputOsiris!$A$9:$A$1008,1,FALSE))</f>
        <v/>
      </c>
      <c r="AK732" s="112"/>
      <c r="AL732" s="78"/>
      <c r="AM732" s="148" t="str">
        <f t="shared" si="416"/>
        <v/>
      </c>
      <c r="AN732" s="47" t="str">
        <f t="shared" si="443"/>
        <v/>
      </c>
      <c r="AO732" s="48" t="str">
        <f>IF(ISBLANK(AP732),"",VLOOKUP(AN732,OutputOsiris!$A$9:$A$1008,1,FALSE))</f>
        <v/>
      </c>
      <c r="AP732" s="111"/>
      <c r="AQ732" s="78"/>
      <c r="AR732" s="148" t="str">
        <f t="shared" si="417"/>
        <v/>
      </c>
      <c r="AS732" s="47" t="str">
        <f t="shared" si="444"/>
        <v/>
      </c>
      <c r="AT732" s="48" t="str">
        <f>IF(ISBLANK(AU732),"",VLOOKUP(AS732,OutputOsiris!$A$9:$A$1008,1,FALSE))</f>
        <v/>
      </c>
      <c r="AU732" s="111"/>
      <c r="AV732" s="78"/>
      <c r="AW732" s="148" t="str">
        <f t="shared" si="418"/>
        <v/>
      </c>
      <c r="AX732" s="47" t="str">
        <f t="shared" si="445"/>
        <v/>
      </c>
      <c r="AY732" s="48" t="str">
        <f>IF(ISBLANK(AZ732),"",VLOOKUP(AX732,OutputOsiris!$A$9:$A$1008,1,FALSE))</f>
        <v/>
      </c>
      <c r="AZ732" s="111"/>
      <c r="BA732" s="78"/>
      <c r="BB732" s="148" t="str">
        <f t="shared" si="419"/>
        <v/>
      </c>
      <c r="BC732" s="47" t="str">
        <f t="shared" si="446"/>
        <v/>
      </c>
      <c r="BD732" s="48" t="str">
        <f>IF(ISBLANK(BE732),"",VLOOKUP(BC732,OutputOsiris!$A$9:$A$1008,1,FALSE))</f>
        <v/>
      </c>
      <c r="BE732" s="111"/>
      <c r="BF732" s="78"/>
      <c r="BG732" s="148" t="str">
        <f t="shared" si="420"/>
        <v/>
      </c>
      <c r="BH732" s="47" t="str">
        <f t="shared" si="447"/>
        <v/>
      </c>
      <c r="BI732" s="48" t="str">
        <f>IF(ISBLANK(BJ732),"",VLOOKUP(BH732,OutputOsiris!$A$9:$A$1008,1,FALSE))</f>
        <v/>
      </c>
      <c r="BJ732" s="111"/>
      <c r="BK732" s="78"/>
      <c r="BL732" s="148" t="str">
        <f t="shared" si="421"/>
        <v/>
      </c>
      <c r="BM732" s="47" t="str">
        <f t="shared" si="448"/>
        <v/>
      </c>
      <c r="BN732" s="48" t="str">
        <f>IF(ISBLANK(BO732),"",VLOOKUP(BM732,OutputOsiris!$A$9:$A$1008,1,FALSE))</f>
        <v/>
      </c>
      <c r="BO732" s="111"/>
      <c r="BP732" s="78"/>
      <c r="BQ732" s="148" t="str">
        <f t="shared" si="422"/>
        <v/>
      </c>
      <c r="BR732" s="47" t="str">
        <f t="shared" si="449"/>
        <v/>
      </c>
      <c r="BS732" s="48" t="str">
        <f>IF(ISBLANK(BT732),"",VLOOKUP(BR732,OutputOsiris!$A$9:$A$1008,1,FALSE))</f>
        <v/>
      </c>
      <c r="BT732" s="111"/>
      <c r="BU732" s="78"/>
      <c r="BV732" s="148" t="str">
        <f t="shared" si="423"/>
        <v/>
      </c>
      <c r="BW732" s="47" t="str">
        <f t="shared" si="450"/>
        <v/>
      </c>
      <c r="BX732" s="48" t="str">
        <f>IF(ISBLANK(BY732),"",VLOOKUP(BW732,OutputOsiris!$A$9:$A$1008,1,FALSE))</f>
        <v/>
      </c>
      <c r="BY732" s="111"/>
      <c r="BZ732" s="78"/>
      <c r="CA732" s="148" t="str">
        <f t="shared" si="424"/>
        <v/>
      </c>
    </row>
    <row r="733" spans="1:79" x14ac:dyDescent="0.2">
      <c r="A733" s="47" t="str">
        <f>IF($H$1="Score",IF(OutputOsiris!A733&lt;&gt;"9999999",OutputOsiris!A733,""),"")</f>
        <v/>
      </c>
      <c r="B733" s="76" t="str">
        <f t="shared" si="425"/>
        <v/>
      </c>
      <c r="C733" s="143" t="str">
        <f t="shared" si="426"/>
        <v/>
      </c>
      <c r="D733" s="47" t="str">
        <f>IF($H$1="Cijfer",IF(OutputOsiris!A733&lt;&gt;"9999999",OutputOsiris!A733,""),"")</f>
        <v/>
      </c>
      <c r="E733" s="76" t="str">
        <f t="shared" si="427"/>
        <v/>
      </c>
      <c r="F733" s="143" t="str">
        <f t="shared" si="428"/>
        <v/>
      </c>
      <c r="G733" s="47" t="str">
        <f>IF(ISBLANK(OutputOsiris!B733),"",OutputOsiris!B733)</f>
        <v/>
      </c>
      <c r="H733" s="47">
        <f>IF(AND($AG$7&gt;0,OutputOsiris!$A733&lt;&gt;"9999999"),VLOOKUP(OutputOsiris!A733,$AD$9:$AG$1008,4,FALSE),"")</f>
        <v>0</v>
      </c>
      <c r="I733" s="47">
        <f t="shared" si="429"/>
        <v>0</v>
      </c>
      <c r="J733" s="47">
        <f>IF(AND($AL$7&gt;0,OutputOsiris!$A733&lt;&gt;"9999999"),VLOOKUP(OutputOsiris!A733,$AI$9:$AL$1008,4,FALSE),"")</f>
        <v>0</v>
      </c>
      <c r="K733" s="47">
        <f t="shared" si="430"/>
        <v>0</v>
      </c>
      <c r="L733" s="47" t="str">
        <f>IF(AND($AQ$7&gt;0,OutputOsiris!$A733&lt;&gt;"9999999"),VLOOKUP(OutputOsiris!A733,$AN$9:$AQ$1008,4,FALSE),"")</f>
        <v/>
      </c>
      <c r="M733" s="47" t="str">
        <f t="shared" si="431"/>
        <v/>
      </c>
      <c r="N733" s="47" t="str">
        <f>IF(AND($AV$7&gt;0,OutputOsiris!$A733&lt;&gt;"9999999"),VLOOKUP(OutputOsiris!A733,$AS$9:$AV$1008,4,FALSE),"")</f>
        <v/>
      </c>
      <c r="O733" s="47" t="str">
        <f t="shared" si="432"/>
        <v/>
      </c>
      <c r="P733" s="47" t="str">
        <f>IF(AND($BA$7&gt;0,OutputOsiris!$A733&lt;&gt;"9999999"),VLOOKUP(OutputOsiris!A733,$AX$9:$BA$1008,4,FALSE),"")</f>
        <v/>
      </c>
      <c r="Q733" s="47" t="str">
        <f t="shared" si="433"/>
        <v/>
      </c>
      <c r="R733" s="47" t="str">
        <f>IF(AND($BF$7&gt;0,OutputOsiris!$A733&lt;&gt;"9999999"),VLOOKUP(OutputOsiris!A733,$BC$9:$BF$1008,4,FALSE),"")</f>
        <v/>
      </c>
      <c r="S733" s="47" t="str">
        <f t="shared" si="434"/>
        <v/>
      </c>
      <c r="T733" s="47" t="str">
        <f>IF(AND($BK$7&gt;0,OutputOsiris!$A733&lt;&gt;"9999999"),VLOOKUP(OutputOsiris!A733,$BH$9:$BK$1008,4,FALSE),"")</f>
        <v/>
      </c>
      <c r="U733" s="47" t="str">
        <f t="shared" si="435"/>
        <v/>
      </c>
      <c r="V733" s="47" t="str">
        <f>IF(AND($BP$7&gt;0,OutputOsiris!$A733&lt;&gt;"9999999"),VLOOKUP(OutputOsiris!A733,$BM$9:$BP$1008,4,FALSE),"")</f>
        <v/>
      </c>
      <c r="W733" s="47" t="str">
        <f t="shared" si="436"/>
        <v/>
      </c>
      <c r="X733" s="47" t="str">
        <f>IF(AND($BU$7&gt;0,OutputOsiris!$A733&lt;&gt;"9999999"),VLOOKUP(OutputOsiris!A733,$BR$9:$BU$1008,4,FALSE),"")</f>
        <v/>
      </c>
      <c r="Y733" s="47" t="str">
        <f t="shared" si="437"/>
        <v/>
      </c>
      <c r="Z733" s="47" t="str">
        <f>IF(AND($BZ$7&gt;0,OutputOsiris!$A733&lt;&gt;"9999999"),VLOOKUP(OutputOsiris!A733,$BW$9:$BZ$1008,4,FALSE),"")</f>
        <v/>
      </c>
      <c r="AA733" s="47" t="str">
        <f t="shared" si="438"/>
        <v/>
      </c>
      <c r="AB733" s="47">
        <f t="shared" si="439"/>
        <v>0</v>
      </c>
      <c r="AC733" s="47">
        <f t="shared" si="440"/>
        <v>0</v>
      </c>
      <c r="AD733" s="47" t="str">
        <f t="shared" si="441"/>
        <v/>
      </c>
      <c r="AE733" s="48" t="str">
        <f>IF(ISBLANK(AF733),"",VLOOKUP(AD733,OutputOsiris!$A$9:$A$1008,1,FALSE))</f>
        <v/>
      </c>
      <c r="AF733" s="111"/>
      <c r="AG733" s="78"/>
      <c r="AH733" s="148" t="str">
        <f t="shared" si="415"/>
        <v/>
      </c>
      <c r="AI733" s="47" t="str">
        <f t="shared" si="442"/>
        <v/>
      </c>
      <c r="AJ733" s="48" t="str">
        <f>IF(ISBLANK(AK733),"",VLOOKUP(AI733,OutputOsiris!$A$9:$A$1008,1,FALSE))</f>
        <v/>
      </c>
      <c r="AK733" s="112"/>
      <c r="AL733" s="78"/>
      <c r="AM733" s="148" t="str">
        <f t="shared" si="416"/>
        <v/>
      </c>
      <c r="AN733" s="47" t="str">
        <f t="shared" si="443"/>
        <v/>
      </c>
      <c r="AO733" s="48" t="str">
        <f>IF(ISBLANK(AP733),"",VLOOKUP(AN733,OutputOsiris!$A$9:$A$1008,1,FALSE))</f>
        <v/>
      </c>
      <c r="AP733" s="111"/>
      <c r="AQ733" s="78"/>
      <c r="AR733" s="148" t="str">
        <f t="shared" si="417"/>
        <v/>
      </c>
      <c r="AS733" s="47" t="str">
        <f t="shared" si="444"/>
        <v/>
      </c>
      <c r="AT733" s="48" t="str">
        <f>IF(ISBLANK(AU733),"",VLOOKUP(AS733,OutputOsiris!$A$9:$A$1008,1,FALSE))</f>
        <v/>
      </c>
      <c r="AU733" s="111"/>
      <c r="AV733" s="78"/>
      <c r="AW733" s="148" t="str">
        <f t="shared" si="418"/>
        <v/>
      </c>
      <c r="AX733" s="47" t="str">
        <f t="shared" si="445"/>
        <v/>
      </c>
      <c r="AY733" s="48" t="str">
        <f>IF(ISBLANK(AZ733),"",VLOOKUP(AX733,OutputOsiris!$A$9:$A$1008,1,FALSE))</f>
        <v/>
      </c>
      <c r="AZ733" s="111"/>
      <c r="BA733" s="78"/>
      <c r="BB733" s="148" t="str">
        <f t="shared" si="419"/>
        <v/>
      </c>
      <c r="BC733" s="47" t="str">
        <f t="shared" si="446"/>
        <v/>
      </c>
      <c r="BD733" s="48" t="str">
        <f>IF(ISBLANK(BE733),"",VLOOKUP(BC733,OutputOsiris!$A$9:$A$1008,1,FALSE))</f>
        <v/>
      </c>
      <c r="BE733" s="111"/>
      <c r="BF733" s="78"/>
      <c r="BG733" s="148" t="str">
        <f t="shared" si="420"/>
        <v/>
      </c>
      <c r="BH733" s="47" t="str">
        <f t="shared" si="447"/>
        <v/>
      </c>
      <c r="BI733" s="48" t="str">
        <f>IF(ISBLANK(BJ733),"",VLOOKUP(BH733,OutputOsiris!$A$9:$A$1008,1,FALSE))</f>
        <v/>
      </c>
      <c r="BJ733" s="111"/>
      <c r="BK733" s="78"/>
      <c r="BL733" s="148" t="str">
        <f t="shared" si="421"/>
        <v/>
      </c>
      <c r="BM733" s="47" t="str">
        <f t="shared" si="448"/>
        <v/>
      </c>
      <c r="BN733" s="48" t="str">
        <f>IF(ISBLANK(BO733),"",VLOOKUP(BM733,OutputOsiris!$A$9:$A$1008,1,FALSE))</f>
        <v/>
      </c>
      <c r="BO733" s="111"/>
      <c r="BP733" s="78"/>
      <c r="BQ733" s="148" t="str">
        <f t="shared" si="422"/>
        <v/>
      </c>
      <c r="BR733" s="47" t="str">
        <f t="shared" si="449"/>
        <v/>
      </c>
      <c r="BS733" s="48" t="str">
        <f>IF(ISBLANK(BT733),"",VLOOKUP(BR733,OutputOsiris!$A$9:$A$1008,1,FALSE))</f>
        <v/>
      </c>
      <c r="BT733" s="111"/>
      <c r="BU733" s="78"/>
      <c r="BV733" s="148" t="str">
        <f t="shared" si="423"/>
        <v/>
      </c>
      <c r="BW733" s="47" t="str">
        <f t="shared" si="450"/>
        <v/>
      </c>
      <c r="BX733" s="48" t="str">
        <f>IF(ISBLANK(BY733),"",VLOOKUP(BW733,OutputOsiris!$A$9:$A$1008,1,FALSE))</f>
        <v/>
      </c>
      <c r="BY733" s="111"/>
      <c r="BZ733" s="78"/>
      <c r="CA733" s="148" t="str">
        <f t="shared" si="424"/>
        <v/>
      </c>
    </row>
    <row r="734" spans="1:79" x14ac:dyDescent="0.2">
      <c r="A734" s="47" t="str">
        <f>IF($H$1="Score",IF(OutputOsiris!A734&lt;&gt;"9999999",OutputOsiris!A734,""),"")</f>
        <v/>
      </c>
      <c r="B734" s="76" t="str">
        <f t="shared" si="425"/>
        <v/>
      </c>
      <c r="C734" s="143" t="str">
        <f t="shared" si="426"/>
        <v/>
      </c>
      <c r="D734" s="47" t="str">
        <f>IF($H$1="Cijfer",IF(OutputOsiris!A734&lt;&gt;"9999999",OutputOsiris!A734,""),"")</f>
        <v/>
      </c>
      <c r="E734" s="76" t="str">
        <f t="shared" si="427"/>
        <v/>
      </c>
      <c r="F734" s="143" t="str">
        <f t="shared" si="428"/>
        <v/>
      </c>
      <c r="G734" s="47" t="str">
        <f>IF(ISBLANK(OutputOsiris!B734),"",OutputOsiris!B734)</f>
        <v/>
      </c>
      <c r="H734" s="47">
        <f>IF(AND($AG$7&gt;0,OutputOsiris!$A734&lt;&gt;"9999999"),VLOOKUP(OutputOsiris!A734,$AD$9:$AG$1008,4,FALSE),"")</f>
        <v>0</v>
      </c>
      <c r="I734" s="47">
        <f t="shared" si="429"/>
        <v>0</v>
      </c>
      <c r="J734" s="47">
        <f>IF(AND($AL$7&gt;0,OutputOsiris!$A734&lt;&gt;"9999999"),VLOOKUP(OutputOsiris!A734,$AI$9:$AL$1008,4,FALSE),"")</f>
        <v>0</v>
      </c>
      <c r="K734" s="47">
        <f t="shared" si="430"/>
        <v>0</v>
      </c>
      <c r="L734" s="47" t="str">
        <f>IF(AND($AQ$7&gt;0,OutputOsiris!$A734&lt;&gt;"9999999"),VLOOKUP(OutputOsiris!A734,$AN$9:$AQ$1008,4,FALSE),"")</f>
        <v/>
      </c>
      <c r="M734" s="47" t="str">
        <f t="shared" si="431"/>
        <v/>
      </c>
      <c r="N734" s="47" t="str">
        <f>IF(AND($AV$7&gt;0,OutputOsiris!$A734&lt;&gt;"9999999"),VLOOKUP(OutputOsiris!A734,$AS$9:$AV$1008,4,FALSE),"")</f>
        <v/>
      </c>
      <c r="O734" s="47" t="str">
        <f t="shared" si="432"/>
        <v/>
      </c>
      <c r="P734" s="47" t="str">
        <f>IF(AND($BA$7&gt;0,OutputOsiris!$A734&lt;&gt;"9999999"),VLOOKUP(OutputOsiris!A734,$AX$9:$BA$1008,4,FALSE),"")</f>
        <v/>
      </c>
      <c r="Q734" s="47" t="str">
        <f t="shared" si="433"/>
        <v/>
      </c>
      <c r="R734" s="47" t="str">
        <f>IF(AND($BF$7&gt;0,OutputOsiris!$A734&lt;&gt;"9999999"),VLOOKUP(OutputOsiris!A734,$BC$9:$BF$1008,4,FALSE),"")</f>
        <v/>
      </c>
      <c r="S734" s="47" t="str">
        <f t="shared" si="434"/>
        <v/>
      </c>
      <c r="T734" s="47" t="str">
        <f>IF(AND($BK$7&gt;0,OutputOsiris!$A734&lt;&gt;"9999999"),VLOOKUP(OutputOsiris!A734,$BH$9:$BK$1008,4,FALSE),"")</f>
        <v/>
      </c>
      <c r="U734" s="47" t="str">
        <f t="shared" si="435"/>
        <v/>
      </c>
      <c r="V734" s="47" t="str">
        <f>IF(AND($BP$7&gt;0,OutputOsiris!$A734&lt;&gt;"9999999"),VLOOKUP(OutputOsiris!A734,$BM$9:$BP$1008,4,FALSE),"")</f>
        <v/>
      </c>
      <c r="W734" s="47" t="str">
        <f t="shared" si="436"/>
        <v/>
      </c>
      <c r="X734" s="47" t="str">
        <f>IF(AND($BU$7&gt;0,OutputOsiris!$A734&lt;&gt;"9999999"),VLOOKUP(OutputOsiris!A734,$BR$9:$BU$1008,4,FALSE),"")</f>
        <v/>
      </c>
      <c r="Y734" s="47" t="str">
        <f t="shared" si="437"/>
        <v/>
      </c>
      <c r="Z734" s="47" t="str">
        <f>IF(AND($BZ$7&gt;0,OutputOsiris!$A734&lt;&gt;"9999999"),VLOOKUP(OutputOsiris!A734,$BW$9:$BZ$1008,4,FALSE),"")</f>
        <v/>
      </c>
      <c r="AA734" s="47" t="str">
        <f t="shared" si="438"/>
        <v/>
      </c>
      <c r="AB734" s="47">
        <f t="shared" si="439"/>
        <v>0</v>
      </c>
      <c r="AC734" s="47">
        <f t="shared" si="440"/>
        <v>0</v>
      </c>
      <c r="AD734" s="47" t="str">
        <f t="shared" si="441"/>
        <v/>
      </c>
      <c r="AE734" s="48" t="str">
        <f>IF(ISBLANK(AF734),"",VLOOKUP(AD734,OutputOsiris!$A$9:$A$1008,1,FALSE))</f>
        <v/>
      </c>
      <c r="AF734" s="111"/>
      <c r="AG734" s="78"/>
      <c r="AH734" s="148" t="str">
        <f t="shared" si="415"/>
        <v/>
      </c>
      <c r="AI734" s="47" t="str">
        <f t="shared" si="442"/>
        <v/>
      </c>
      <c r="AJ734" s="48" t="str">
        <f>IF(ISBLANK(AK734),"",VLOOKUP(AI734,OutputOsiris!$A$9:$A$1008,1,FALSE))</f>
        <v/>
      </c>
      <c r="AK734" s="112"/>
      <c r="AL734" s="78"/>
      <c r="AM734" s="148" t="str">
        <f t="shared" si="416"/>
        <v/>
      </c>
      <c r="AN734" s="47" t="str">
        <f t="shared" si="443"/>
        <v/>
      </c>
      <c r="AO734" s="48" t="str">
        <f>IF(ISBLANK(AP734),"",VLOOKUP(AN734,OutputOsiris!$A$9:$A$1008,1,FALSE))</f>
        <v/>
      </c>
      <c r="AP734" s="111"/>
      <c r="AQ734" s="78"/>
      <c r="AR734" s="148" t="str">
        <f t="shared" si="417"/>
        <v/>
      </c>
      <c r="AS734" s="47" t="str">
        <f t="shared" si="444"/>
        <v/>
      </c>
      <c r="AT734" s="48" t="str">
        <f>IF(ISBLANK(AU734),"",VLOOKUP(AS734,OutputOsiris!$A$9:$A$1008,1,FALSE))</f>
        <v/>
      </c>
      <c r="AU734" s="111"/>
      <c r="AV734" s="78"/>
      <c r="AW734" s="148" t="str">
        <f t="shared" si="418"/>
        <v/>
      </c>
      <c r="AX734" s="47" t="str">
        <f t="shared" si="445"/>
        <v/>
      </c>
      <c r="AY734" s="48" t="str">
        <f>IF(ISBLANK(AZ734),"",VLOOKUP(AX734,OutputOsiris!$A$9:$A$1008,1,FALSE))</f>
        <v/>
      </c>
      <c r="AZ734" s="111"/>
      <c r="BA734" s="78"/>
      <c r="BB734" s="148" t="str">
        <f t="shared" si="419"/>
        <v/>
      </c>
      <c r="BC734" s="47" t="str">
        <f t="shared" si="446"/>
        <v/>
      </c>
      <c r="BD734" s="48" t="str">
        <f>IF(ISBLANK(BE734),"",VLOOKUP(BC734,OutputOsiris!$A$9:$A$1008,1,FALSE))</f>
        <v/>
      </c>
      <c r="BE734" s="111"/>
      <c r="BF734" s="78"/>
      <c r="BG734" s="148" t="str">
        <f t="shared" si="420"/>
        <v/>
      </c>
      <c r="BH734" s="47" t="str">
        <f t="shared" si="447"/>
        <v/>
      </c>
      <c r="BI734" s="48" t="str">
        <f>IF(ISBLANK(BJ734),"",VLOOKUP(BH734,OutputOsiris!$A$9:$A$1008,1,FALSE))</f>
        <v/>
      </c>
      <c r="BJ734" s="111"/>
      <c r="BK734" s="78"/>
      <c r="BL734" s="148" t="str">
        <f t="shared" si="421"/>
        <v/>
      </c>
      <c r="BM734" s="47" t="str">
        <f t="shared" si="448"/>
        <v/>
      </c>
      <c r="BN734" s="48" t="str">
        <f>IF(ISBLANK(BO734),"",VLOOKUP(BM734,OutputOsiris!$A$9:$A$1008,1,FALSE))</f>
        <v/>
      </c>
      <c r="BO734" s="111"/>
      <c r="BP734" s="78"/>
      <c r="BQ734" s="148" t="str">
        <f t="shared" si="422"/>
        <v/>
      </c>
      <c r="BR734" s="47" t="str">
        <f t="shared" si="449"/>
        <v/>
      </c>
      <c r="BS734" s="48" t="str">
        <f>IF(ISBLANK(BT734),"",VLOOKUP(BR734,OutputOsiris!$A$9:$A$1008,1,FALSE))</f>
        <v/>
      </c>
      <c r="BT734" s="111"/>
      <c r="BU734" s="78"/>
      <c r="BV734" s="148" t="str">
        <f t="shared" si="423"/>
        <v/>
      </c>
      <c r="BW734" s="47" t="str">
        <f t="shared" si="450"/>
        <v/>
      </c>
      <c r="BX734" s="48" t="str">
        <f>IF(ISBLANK(BY734),"",VLOOKUP(BW734,OutputOsiris!$A$9:$A$1008,1,FALSE))</f>
        <v/>
      </c>
      <c r="BY734" s="111"/>
      <c r="BZ734" s="78"/>
      <c r="CA734" s="148" t="str">
        <f t="shared" si="424"/>
        <v/>
      </c>
    </row>
    <row r="735" spans="1:79" x14ac:dyDescent="0.2">
      <c r="A735" s="47" t="str">
        <f>IF($H$1="Score",IF(OutputOsiris!A735&lt;&gt;"9999999",OutputOsiris!A735,""),"")</f>
        <v/>
      </c>
      <c r="B735" s="76" t="str">
        <f t="shared" si="425"/>
        <v/>
      </c>
      <c r="C735" s="143" t="str">
        <f t="shared" si="426"/>
        <v/>
      </c>
      <c r="D735" s="47" t="str">
        <f>IF($H$1="Cijfer",IF(OutputOsiris!A735&lt;&gt;"9999999",OutputOsiris!A735,""),"")</f>
        <v/>
      </c>
      <c r="E735" s="76" t="str">
        <f t="shared" si="427"/>
        <v/>
      </c>
      <c r="F735" s="143" t="str">
        <f t="shared" si="428"/>
        <v/>
      </c>
      <c r="G735" s="47" t="str">
        <f>IF(ISBLANK(OutputOsiris!B735),"",OutputOsiris!B735)</f>
        <v/>
      </c>
      <c r="H735" s="47">
        <f>IF(AND($AG$7&gt;0,OutputOsiris!$A735&lt;&gt;"9999999"),VLOOKUP(OutputOsiris!A735,$AD$9:$AG$1008,4,FALSE),"")</f>
        <v>0</v>
      </c>
      <c r="I735" s="47">
        <f t="shared" si="429"/>
        <v>0</v>
      </c>
      <c r="J735" s="47">
        <f>IF(AND($AL$7&gt;0,OutputOsiris!$A735&lt;&gt;"9999999"),VLOOKUP(OutputOsiris!A735,$AI$9:$AL$1008,4,FALSE),"")</f>
        <v>0</v>
      </c>
      <c r="K735" s="47">
        <f t="shared" si="430"/>
        <v>0</v>
      </c>
      <c r="L735" s="47" t="str">
        <f>IF(AND($AQ$7&gt;0,OutputOsiris!$A735&lt;&gt;"9999999"),VLOOKUP(OutputOsiris!A735,$AN$9:$AQ$1008,4,FALSE),"")</f>
        <v/>
      </c>
      <c r="M735" s="47" t="str">
        <f t="shared" si="431"/>
        <v/>
      </c>
      <c r="N735" s="47" t="str">
        <f>IF(AND($AV$7&gt;0,OutputOsiris!$A735&lt;&gt;"9999999"),VLOOKUP(OutputOsiris!A735,$AS$9:$AV$1008,4,FALSE),"")</f>
        <v/>
      </c>
      <c r="O735" s="47" t="str">
        <f t="shared" si="432"/>
        <v/>
      </c>
      <c r="P735" s="47" t="str">
        <f>IF(AND($BA$7&gt;0,OutputOsiris!$A735&lt;&gt;"9999999"),VLOOKUP(OutputOsiris!A735,$AX$9:$BA$1008,4,FALSE),"")</f>
        <v/>
      </c>
      <c r="Q735" s="47" t="str">
        <f t="shared" si="433"/>
        <v/>
      </c>
      <c r="R735" s="47" t="str">
        <f>IF(AND($BF$7&gt;0,OutputOsiris!$A735&lt;&gt;"9999999"),VLOOKUP(OutputOsiris!A735,$BC$9:$BF$1008,4,FALSE),"")</f>
        <v/>
      </c>
      <c r="S735" s="47" t="str">
        <f t="shared" si="434"/>
        <v/>
      </c>
      <c r="T735" s="47" t="str">
        <f>IF(AND($BK$7&gt;0,OutputOsiris!$A735&lt;&gt;"9999999"),VLOOKUP(OutputOsiris!A735,$BH$9:$BK$1008,4,FALSE),"")</f>
        <v/>
      </c>
      <c r="U735" s="47" t="str">
        <f t="shared" si="435"/>
        <v/>
      </c>
      <c r="V735" s="47" t="str">
        <f>IF(AND($BP$7&gt;0,OutputOsiris!$A735&lt;&gt;"9999999"),VLOOKUP(OutputOsiris!A735,$BM$9:$BP$1008,4,FALSE),"")</f>
        <v/>
      </c>
      <c r="W735" s="47" t="str">
        <f t="shared" si="436"/>
        <v/>
      </c>
      <c r="X735" s="47" t="str">
        <f>IF(AND($BU$7&gt;0,OutputOsiris!$A735&lt;&gt;"9999999"),VLOOKUP(OutputOsiris!A735,$BR$9:$BU$1008,4,FALSE),"")</f>
        <v/>
      </c>
      <c r="Y735" s="47" t="str">
        <f t="shared" si="437"/>
        <v/>
      </c>
      <c r="Z735" s="47" t="str">
        <f>IF(AND($BZ$7&gt;0,OutputOsiris!$A735&lt;&gt;"9999999"),VLOOKUP(OutputOsiris!A735,$BW$9:$BZ$1008,4,FALSE),"")</f>
        <v/>
      </c>
      <c r="AA735" s="47" t="str">
        <f t="shared" si="438"/>
        <v/>
      </c>
      <c r="AB735" s="47">
        <f t="shared" si="439"/>
        <v>0</v>
      </c>
      <c r="AC735" s="47">
        <f t="shared" si="440"/>
        <v>0</v>
      </c>
      <c r="AD735" s="47" t="str">
        <f t="shared" si="441"/>
        <v/>
      </c>
      <c r="AE735" s="48" t="str">
        <f>IF(ISBLANK(AF735),"",VLOOKUP(AD735,OutputOsiris!$A$9:$A$1008,1,FALSE))</f>
        <v/>
      </c>
      <c r="AF735" s="111"/>
      <c r="AG735" s="78"/>
      <c r="AH735" s="148" t="str">
        <f t="shared" si="415"/>
        <v/>
      </c>
      <c r="AI735" s="47" t="str">
        <f t="shared" si="442"/>
        <v/>
      </c>
      <c r="AJ735" s="48" t="str">
        <f>IF(ISBLANK(AK735),"",VLOOKUP(AI735,OutputOsiris!$A$9:$A$1008,1,FALSE))</f>
        <v/>
      </c>
      <c r="AK735" s="112"/>
      <c r="AL735" s="78"/>
      <c r="AM735" s="148" t="str">
        <f t="shared" si="416"/>
        <v/>
      </c>
      <c r="AN735" s="47" t="str">
        <f t="shared" si="443"/>
        <v/>
      </c>
      <c r="AO735" s="48" t="str">
        <f>IF(ISBLANK(AP735),"",VLOOKUP(AN735,OutputOsiris!$A$9:$A$1008,1,FALSE))</f>
        <v/>
      </c>
      <c r="AP735" s="111"/>
      <c r="AQ735" s="78"/>
      <c r="AR735" s="148" t="str">
        <f t="shared" si="417"/>
        <v/>
      </c>
      <c r="AS735" s="47" t="str">
        <f t="shared" si="444"/>
        <v/>
      </c>
      <c r="AT735" s="48" t="str">
        <f>IF(ISBLANK(AU735),"",VLOOKUP(AS735,OutputOsiris!$A$9:$A$1008,1,FALSE))</f>
        <v/>
      </c>
      <c r="AU735" s="111"/>
      <c r="AV735" s="78"/>
      <c r="AW735" s="148" t="str">
        <f t="shared" si="418"/>
        <v/>
      </c>
      <c r="AX735" s="47" t="str">
        <f t="shared" si="445"/>
        <v/>
      </c>
      <c r="AY735" s="48" t="str">
        <f>IF(ISBLANK(AZ735),"",VLOOKUP(AX735,OutputOsiris!$A$9:$A$1008,1,FALSE))</f>
        <v/>
      </c>
      <c r="AZ735" s="111"/>
      <c r="BA735" s="78"/>
      <c r="BB735" s="148" t="str">
        <f t="shared" si="419"/>
        <v/>
      </c>
      <c r="BC735" s="47" t="str">
        <f t="shared" si="446"/>
        <v/>
      </c>
      <c r="BD735" s="48" t="str">
        <f>IF(ISBLANK(BE735),"",VLOOKUP(BC735,OutputOsiris!$A$9:$A$1008,1,FALSE))</f>
        <v/>
      </c>
      <c r="BE735" s="111"/>
      <c r="BF735" s="78"/>
      <c r="BG735" s="148" t="str">
        <f t="shared" si="420"/>
        <v/>
      </c>
      <c r="BH735" s="47" t="str">
        <f t="shared" si="447"/>
        <v/>
      </c>
      <c r="BI735" s="48" t="str">
        <f>IF(ISBLANK(BJ735),"",VLOOKUP(BH735,OutputOsiris!$A$9:$A$1008,1,FALSE))</f>
        <v/>
      </c>
      <c r="BJ735" s="111"/>
      <c r="BK735" s="78"/>
      <c r="BL735" s="148" t="str">
        <f t="shared" si="421"/>
        <v/>
      </c>
      <c r="BM735" s="47" t="str">
        <f t="shared" si="448"/>
        <v/>
      </c>
      <c r="BN735" s="48" t="str">
        <f>IF(ISBLANK(BO735),"",VLOOKUP(BM735,OutputOsiris!$A$9:$A$1008,1,FALSE))</f>
        <v/>
      </c>
      <c r="BO735" s="111"/>
      <c r="BP735" s="78"/>
      <c r="BQ735" s="148" t="str">
        <f t="shared" si="422"/>
        <v/>
      </c>
      <c r="BR735" s="47" t="str">
        <f t="shared" si="449"/>
        <v/>
      </c>
      <c r="BS735" s="48" t="str">
        <f>IF(ISBLANK(BT735),"",VLOOKUP(BR735,OutputOsiris!$A$9:$A$1008,1,FALSE))</f>
        <v/>
      </c>
      <c r="BT735" s="111"/>
      <c r="BU735" s="78"/>
      <c r="BV735" s="148" t="str">
        <f t="shared" si="423"/>
        <v/>
      </c>
      <c r="BW735" s="47" t="str">
        <f t="shared" si="450"/>
        <v/>
      </c>
      <c r="BX735" s="48" t="str">
        <f>IF(ISBLANK(BY735),"",VLOOKUP(BW735,OutputOsiris!$A$9:$A$1008,1,FALSE))</f>
        <v/>
      </c>
      <c r="BY735" s="111"/>
      <c r="BZ735" s="78"/>
      <c r="CA735" s="148" t="str">
        <f t="shared" si="424"/>
        <v/>
      </c>
    </row>
    <row r="736" spans="1:79" x14ac:dyDescent="0.2">
      <c r="A736" s="47" t="str">
        <f>IF($H$1="Score",IF(OutputOsiris!A736&lt;&gt;"9999999",OutputOsiris!A736,""),"")</f>
        <v/>
      </c>
      <c r="B736" s="76" t="str">
        <f t="shared" si="425"/>
        <v/>
      </c>
      <c r="C736" s="143" t="str">
        <f t="shared" si="426"/>
        <v/>
      </c>
      <c r="D736" s="47" t="str">
        <f>IF($H$1="Cijfer",IF(OutputOsiris!A736&lt;&gt;"9999999",OutputOsiris!A736,""),"")</f>
        <v/>
      </c>
      <c r="E736" s="76" t="str">
        <f t="shared" si="427"/>
        <v/>
      </c>
      <c r="F736" s="143" t="str">
        <f t="shared" si="428"/>
        <v/>
      </c>
      <c r="G736" s="47" t="str">
        <f>IF(ISBLANK(OutputOsiris!B736),"",OutputOsiris!B736)</f>
        <v/>
      </c>
      <c r="H736" s="47">
        <f>IF(AND($AG$7&gt;0,OutputOsiris!$A736&lt;&gt;"9999999"),VLOOKUP(OutputOsiris!A736,$AD$9:$AG$1008,4,FALSE),"")</f>
        <v>0</v>
      </c>
      <c r="I736" s="47">
        <f t="shared" si="429"/>
        <v>0</v>
      </c>
      <c r="J736" s="47">
        <f>IF(AND($AL$7&gt;0,OutputOsiris!$A736&lt;&gt;"9999999"),VLOOKUP(OutputOsiris!A736,$AI$9:$AL$1008,4,FALSE),"")</f>
        <v>0</v>
      </c>
      <c r="K736" s="47">
        <f t="shared" si="430"/>
        <v>0</v>
      </c>
      <c r="L736" s="47" t="str">
        <f>IF(AND($AQ$7&gt;0,OutputOsiris!$A736&lt;&gt;"9999999"),VLOOKUP(OutputOsiris!A736,$AN$9:$AQ$1008,4,FALSE),"")</f>
        <v/>
      </c>
      <c r="M736" s="47" t="str">
        <f t="shared" si="431"/>
        <v/>
      </c>
      <c r="N736" s="47" t="str">
        <f>IF(AND($AV$7&gt;0,OutputOsiris!$A736&lt;&gt;"9999999"),VLOOKUP(OutputOsiris!A736,$AS$9:$AV$1008,4,FALSE),"")</f>
        <v/>
      </c>
      <c r="O736" s="47" t="str">
        <f t="shared" si="432"/>
        <v/>
      </c>
      <c r="P736" s="47" t="str">
        <f>IF(AND($BA$7&gt;0,OutputOsiris!$A736&lt;&gt;"9999999"),VLOOKUP(OutputOsiris!A736,$AX$9:$BA$1008,4,FALSE),"")</f>
        <v/>
      </c>
      <c r="Q736" s="47" t="str">
        <f t="shared" si="433"/>
        <v/>
      </c>
      <c r="R736" s="47" t="str">
        <f>IF(AND($BF$7&gt;0,OutputOsiris!$A736&lt;&gt;"9999999"),VLOOKUP(OutputOsiris!A736,$BC$9:$BF$1008,4,FALSE),"")</f>
        <v/>
      </c>
      <c r="S736" s="47" t="str">
        <f t="shared" si="434"/>
        <v/>
      </c>
      <c r="T736" s="47" t="str">
        <f>IF(AND($BK$7&gt;0,OutputOsiris!$A736&lt;&gt;"9999999"),VLOOKUP(OutputOsiris!A736,$BH$9:$BK$1008,4,FALSE),"")</f>
        <v/>
      </c>
      <c r="U736" s="47" t="str">
        <f t="shared" si="435"/>
        <v/>
      </c>
      <c r="V736" s="47" t="str">
        <f>IF(AND($BP$7&gt;0,OutputOsiris!$A736&lt;&gt;"9999999"),VLOOKUP(OutputOsiris!A736,$BM$9:$BP$1008,4,FALSE),"")</f>
        <v/>
      </c>
      <c r="W736" s="47" t="str">
        <f t="shared" si="436"/>
        <v/>
      </c>
      <c r="X736" s="47" t="str">
        <f>IF(AND($BU$7&gt;0,OutputOsiris!$A736&lt;&gt;"9999999"),VLOOKUP(OutputOsiris!A736,$BR$9:$BU$1008,4,FALSE),"")</f>
        <v/>
      </c>
      <c r="Y736" s="47" t="str">
        <f t="shared" si="437"/>
        <v/>
      </c>
      <c r="Z736" s="47" t="str">
        <f>IF(AND($BZ$7&gt;0,OutputOsiris!$A736&lt;&gt;"9999999"),VLOOKUP(OutputOsiris!A736,$BW$9:$BZ$1008,4,FALSE),"")</f>
        <v/>
      </c>
      <c r="AA736" s="47" t="str">
        <f t="shared" si="438"/>
        <v/>
      </c>
      <c r="AB736" s="47">
        <f t="shared" si="439"/>
        <v>0</v>
      </c>
      <c r="AC736" s="47">
        <f t="shared" si="440"/>
        <v>0</v>
      </c>
      <c r="AD736" s="47" t="str">
        <f t="shared" si="441"/>
        <v/>
      </c>
      <c r="AE736" s="48" t="str">
        <f>IF(ISBLANK(AF736),"",VLOOKUP(AD736,OutputOsiris!$A$9:$A$1008,1,FALSE))</f>
        <v/>
      </c>
      <c r="AF736" s="111"/>
      <c r="AG736" s="78"/>
      <c r="AH736" s="148" t="str">
        <f t="shared" si="415"/>
        <v/>
      </c>
      <c r="AI736" s="47" t="str">
        <f t="shared" si="442"/>
        <v/>
      </c>
      <c r="AJ736" s="48" t="str">
        <f>IF(ISBLANK(AK736),"",VLOOKUP(AI736,OutputOsiris!$A$9:$A$1008,1,FALSE))</f>
        <v/>
      </c>
      <c r="AK736" s="112"/>
      <c r="AL736" s="78"/>
      <c r="AM736" s="148" t="str">
        <f t="shared" si="416"/>
        <v/>
      </c>
      <c r="AN736" s="47" t="str">
        <f t="shared" si="443"/>
        <v/>
      </c>
      <c r="AO736" s="48" t="str">
        <f>IF(ISBLANK(AP736),"",VLOOKUP(AN736,OutputOsiris!$A$9:$A$1008,1,FALSE))</f>
        <v/>
      </c>
      <c r="AP736" s="111"/>
      <c r="AQ736" s="78"/>
      <c r="AR736" s="148" t="str">
        <f t="shared" si="417"/>
        <v/>
      </c>
      <c r="AS736" s="47" t="str">
        <f t="shared" si="444"/>
        <v/>
      </c>
      <c r="AT736" s="48" t="str">
        <f>IF(ISBLANK(AU736),"",VLOOKUP(AS736,OutputOsiris!$A$9:$A$1008,1,FALSE))</f>
        <v/>
      </c>
      <c r="AU736" s="111"/>
      <c r="AV736" s="78"/>
      <c r="AW736" s="148" t="str">
        <f t="shared" si="418"/>
        <v/>
      </c>
      <c r="AX736" s="47" t="str">
        <f t="shared" si="445"/>
        <v/>
      </c>
      <c r="AY736" s="48" t="str">
        <f>IF(ISBLANK(AZ736),"",VLOOKUP(AX736,OutputOsiris!$A$9:$A$1008,1,FALSE))</f>
        <v/>
      </c>
      <c r="AZ736" s="111"/>
      <c r="BA736" s="78"/>
      <c r="BB736" s="148" t="str">
        <f t="shared" si="419"/>
        <v/>
      </c>
      <c r="BC736" s="47" t="str">
        <f t="shared" si="446"/>
        <v/>
      </c>
      <c r="BD736" s="48" t="str">
        <f>IF(ISBLANK(BE736),"",VLOOKUP(BC736,OutputOsiris!$A$9:$A$1008,1,FALSE))</f>
        <v/>
      </c>
      <c r="BE736" s="111"/>
      <c r="BF736" s="78"/>
      <c r="BG736" s="148" t="str">
        <f t="shared" si="420"/>
        <v/>
      </c>
      <c r="BH736" s="47" t="str">
        <f t="shared" si="447"/>
        <v/>
      </c>
      <c r="BI736" s="48" t="str">
        <f>IF(ISBLANK(BJ736),"",VLOOKUP(BH736,OutputOsiris!$A$9:$A$1008,1,FALSE))</f>
        <v/>
      </c>
      <c r="BJ736" s="111"/>
      <c r="BK736" s="78"/>
      <c r="BL736" s="148" t="str">
        <f t="shared" si="421"/>
        <v/>
      </c>
      <c r="BM736" s="47" t="str">
        <f t="shared" si="448"/>
        <v/>
      </c>
      <c r="BN736" s="48" t="str">
        <f>IF(ISBLANK(BO736),"",VLOOKUP(BM736,OutputOsiris!$A$9:$A$1008,1,FALSE))</f>
        <v/>
      </c>
      <c r="BO736" s="111"/>
      <c r="BP736" s="78"/>
      <c r="BQ736" s="148" t="str">
        <f t="shared" si="422"/>
        <v/>
      </c>
      <c r="BR736" s="47" t="str">
        <f t="shared" si="449"/>
        <v/>
      </c>
      <c r="BS736" s="48" t="str">
        <f>IF(ISBLANK(BT736),"",VLOOKUP(BR736,OutputOsiris!$A$9:$A$1008,1,FALSE))</f>
        <v/>
      </c>
      <c r="BT736" s="111"/>
      <c r="BU736" s="78"/>
      <c r="BV736" s="148" t="str">
        <f t="shared" si="423"/>
        <v/>
      </c>
      <c r="BW736" s="47" t="str">
        <f t="shared" si="450"/>
        <v/>
      </c>
      <c r="BX736" s="48" t="str">
        <f>IF(ISBLANK(BY736),"",VLOOKUP(BW736,OutputOsiris!$A$9:$A$1008,1,FALSE))</f>
        <v/>
      </c>
      <c r="BY736" s="111"/>
      <c r="BZ736" s="78"/>
      <c r="CA736" s="148" t="str">
        <f t="shared" si="424"/>
        <v/>
      </c>
    </row>
    <row r="737" spans="1:79" x14ac:dyDescent="0.2">
      <c r="A737" s="47" t="str">
        <f>IF($H$1="Score",IF(OutputOsiris!A737&lt;&gt;"9999999",OutputOsiris!A737,""),"")</f>
        <v/>
      </c>
      <c r="B737" s="76" t="str">
        <f t="shared" si="425"/>
        <v/>
      </c>
      <c r="C737" s="143" t="str">
        <f t="shared" si="426"/>
        <v/>
      </c>
      <c r="D737" s="47" t="str">
        <f>IF($H$1="Cijfer",IF(OutputOsiris!A737&lt;&gt;"9999999",OutputOsiris!A737,""),"")</f>
        <v/>
      </c>
      <c r="E737" s="76" t="str">
        <f t="shared" si="427"/>
        <v/>
      </c>
      <c r="F737" s="143" t="str">
        <f t="shared" si="428"/>
        <v/>
      </c>
      <c r="G737" s="47" t="str">
        <f>IF(ISBLANK(OutputOsiris!B737),"",OutputOsiris!B737)</f>
        <v/>
      </c>
      <c r="H737" s="47">
        <f>IF(AND($AG$7&gt;0,OutputOsiris!$A737&lt;&gt;"9999999"),VLOOKUP(OutputOsiris!A737,$AD$9:$AG$1008,4,FALSE),"")</f>
        <v>0</v>
      </c>
      <c r="I737" s="47">
        <f t="shared" si="429"/>
        <v>0</v>
      </c>
      <c r="J737" s="47">
        <f>IF(AND($AL$7&gt;0,OutputOsiris!$A737&lt;&gt;"9999999"),VLOOKUP(OutputOsiris!A737,$AI$9:$AL$1008,4,FALSE),"")</f>
        <v>0</v>
      </c>
      <c r="K737" s="47">
        <f t="shared" si="430"/>
        <v>0</v>
      </c>
      <c r="L737" s="47" t="str">
        <f>IF(AND($AQ$7&gt;0,OutputOsiris!$A737&lt;&gt;"9999999"),VLOOKUP(OutputOsiris!A737,$AN$9:$AQ$1008,4,FALSE),"")</f>
        <v/>
      </c>
      <c r="M737" s="47" t="str">
        <f t="shared" si="431"/>
        <v/>
      </c>
      <c r="N737" s="47" t="str">
        <f>IF(AND($AV$7&gt;0,OutputOsiris!$A737&lt;&gt;"9999999"),VLOOKUP(OutputOsiris!A737,$AS$9:$AV$1008,4,FALSE),"")</f>
        <v/>
      </c>
      <c r="O737" s="47" t="str">
        <f t="shared" si="432"/>
        <v/>
      </c>
      <c r="P737" s="47" t="str">
        <f>IF(AND($BA$7&gt;0,OutputOsiris!$A737&lt;&gt;"9999999"),VLOOKUP(OutputOsiris!A737,$AX$9:$BA$1008,4,FALSE),"")</f>
        <v/>
      </c>
      <c r="Q737" s="47" t="str">
        <f t="shared" si="433"/>
        <v/>
      </c>
      <c r="R737" s="47" t="str">
        <f>IF(AND($BF$7&gt;0,OutputOsiris!$A737&lt;&gt;"9999999"),VLOOKUP(OutputOsiris!A737,$BC$9:$BF$1008,4,FALSE),"")</f>
        <v/>
      </c>
      <c r="S737" s="47" t="str">
        <f t="shared" si="434"/>
        <v/>
      </c>
      <c r="T737" s="47" t="str">
        <f>IF(AND($BK$7&gt;0,OutputOsiris!$A737&lt;&gt;"9999999"),VLOOKUP(OutputOsiris!A737,$BH$9:$BK$1008,4,FALSE),"")</f>
        <v/>
      </c>
      <c r="U737" s="47" t="str">
        <f t="shared" si="435"/>
        <v/>
      </c>
      <c r="V737" s="47" t="str">
        <f>IF(AND($BP$7&gt;0,OutputOsiris!$A737&lt;&gt;"9999999"),VLOOKUP(OutputOsiris!A737,$BM$9:$BP$1008,4,FALSE),"")</f>
        <v/>
      </c>
      <c r="W737" s="47" t="str">
        <f t="shared" si="436"/>
        <v/>
      </c>
      <c r="X737" s="47" t="str">
        <f>IF(AND($BU$7&gt;0,OutputOsiris!$A737&lt;&gt;"9999999"),VLOOKUP(OutputOsiris!A737,$BR$9:$BU$1008,4,FALSE),"")</f>
        <v/>
      </c>
      <c r="Y737" s="47" t="str">
        <f t="shared" si="437"/>
        <v/>
      </c>
      <c r="Z737" s="47" t="str">
        <f>IF(AND($BZ$7&gt;0,OutputOsiris!$A737&lt;&gt;"9999999"),VLOOKUP(OutputOsiris!A737,$BW$9:$BZ$1008,4,FALSE),"")</f>
        <v/>
      </c>
      <c r="AA737" s="47" t="str">
        <f t="shared" si="438"/>
        <v/>
      </c>
      <c r="AB737" s="47">
        <f t="shared" si="439"/>
        <v>0</v>
      </c>
      <c r="AC737" s="47">
        <f t="shared" si="440"/>
        <v>0</v>
      </c>
      <c r="AD737" s="47" t="str">
        <f t="shared" si="441"/>
        <v/>
      </c>
      <c r="AE737" s="48" t="str">
        <f>IF(ISBLANK(AF737),"",VLOOKUP(AD737,OutputOsiris!$A$9:$A$1008,1,FALSE))</f>
        <v/>
      </c>
      <c r="AF737" s="111"/>
      <c r="AG737" s="78"/>
      <c r="AH737" s="148" t="str">
        <f t="shared" si="415"/>
        <v/>
      </c>
      <c r="AI737" s="47" t="str">
        <f t="shared" si="442"/>
        <v/>
      </c>
      <c r="AJ737" s="48" t="str">
        <f>IF(ISBLANK(AK737),"",VLOOKUP(AI737,OutputOsiris!$A$9:$A$1008,1,FALSE))</f>
        <v/>
      </c>
      <c r="AK737" s="112"/>
      <c r="AL737" s="78"/>
      <c r="AM737" s="148" t="str">
        <f t="shared" si="416"/>
        <v/>
      </c>
      <c r="AN737" s="47" t="str">
        <f t="shared" si="443"/>
        <v/>
      </c>
      <c r="AO737" s="48" t="str">
        <f>IF(ISBLANK(AP737),"",VLOOKUP(AN737,OutputOsiris!$A$9:$A$1008,1,FALSE))</f>
        <v/>
      </c>
      <c r="AP737" s="111"/>
      <c r="AQ737" s="78"/>
      <c r="AR737" s="148" t="str">
        <f t="shared" si="417"/>
        <v/>
      </c>
      <c r="AS737" s="47" t="str">
        <f t="shared" si="444"/>
        <v/>
      </c>
      <c r="AT737" s="48" t="str">
        <f>IF(ISBLANK(AU737),"",VLOOKUP(AS737,OutputOsiris!$A$9:$A$1008,1,FALSE))</f>
        <v/>
      </c>
      <c r="AU737" s="111"/>
      <c r="AV737" s="78"/>
      <c r="AW737" s="148" t="str">
        <f t="shared" si="418"/>
        <v/>
      </c>
      <c r="AX737" s="47" t="str">
        <f t="shared" si="445"/>
        <v/>
      </c>
      <c r="AY737" s="48" t="str">
        <f>IF(ISBLANK(AZ737),"",VLOOKUP(AX737,OutputOsiris!$A$9:$A$1008,1,FALSE))</f>
        <v/>
      </c>
      <c r="AZ737" s="111"/>
      <c r="BA737" s="78"/>
      <c r="BB737" s="148" t="str">
        <f t="shared" si="419"/>
        <v/>
      </c>
      <c r="BC737" s="47" t="str">
        <f t="shared" si="446"/>
        <v/>
      </c>
      <c r="BD737" s="48" t="str">
        <f>IF(ISBLANK(BE737),"",VLOOKUP(BC737,OutputOsiris!$A$9:$A$1008,1,FALSE))</f>
        <v/>
      </c>
      <c r="BE737" s="111"/>
      <c r="BF737" s="78"/>
      <c r="BG737" s="148" t="str">
        <f t="shared" si="420"/>
        <v/>
      </c>
      <c r="BH737" s="47" t="str">
        <f t="shared" si="447"/>
        <v/>
      </c>
      <c r="BI737" s="48" t="str">
        <f>IF(ISBLANK(BJ737),"",VLOOKUP(BH737,OutputOsiris!$A$9:$A$1008,1,FALSE))</f>
        <v/>
      </c>
      <c r="BJ737" s="111"/>
      <c r="BK737" s="78"/>
      <c r="BL737" s="148" t="str">
        <f t="shared" si="421"/>
        <v/>
      </c>
      <c r="BM737" s="47" t="str">
        <f t="shared" si="448"/>
        <v/>
      </c>
      <c r="BN737" s="48" t="str">
        <f>IF(ISBLANK(BO737),"",VLOOKUP(BM737,OutputOsiris!$A$9:$A$1008,1,FALSE))</f>
        <v/>
      </c>
      <c r="BO737" s="111"/>
      <c r="BP737" s="78"/>
      <c r="BQ737" s="148" t="str">
        <f t="shared" si="422"/>
        <v/>
      </c>
      <c r="BR737" s="47" t="str">
        <f t="shared" si="449"/>
        <v/>
      </c>
      <c r="BS737" s="48" t="str">
        <f>IF(ISBLANK(BT737),"",VLOOKUP(BR737,OutputOsiris!$A$9:$A$1008,1,FALSE))</f>
        <v/>
      </c>
      <c r="BT737" s="111"/>
      <c r="BU737" s="78"/>
      <c r="BV737" s="148" t="str">
        <f t="shared" si="423"/>
        <v/>
      </c>
      <c r="BW737" s="47" t="str">
        <f t="shared" si="450"/>
        <v/>
      </c>
      <c r="BX737" s="48" t="str">
        <f>IF(ISBLANK(BY737),"",VLOOKUP(BW737,OutputOsiris!$A$9:$A$1008,1,FALSE))</f>
        <v/>
      </c>
      <c r="BY737" s="111"/>
      <c r="BZ737" s="78"/>
      <c r="CA737" s="148" t="str">
        <f t="shared" si="424"/>
        <v/>
      </c>
    </row>
    <row r="738" spans="1:79" x14ac:dyDescent="0.2">
      <c r="A738" s="47" t="str">
        <f>IF($H$1="Score",IF(OutputOsiris!A738&lt;&gt;"9999999",OutputOsiris!A738,""),"")</f>
        <v/>
      </c>
      <c r="B738" s="76" t="str">
        <f t="shared" si="425"/>
        <v/>
      </c>
      <c r="C738" s="143" t="str">
        <f t="shared" si="426"/>
        <v/>
      </c>
      <c r="D738" s="47" t="str">
        <f>IF($H$1="Cijfer",IF(OutputOsiris!A738&lt;&gt;"9999999",OutputOsiris!A738,""),"")</f>
        <v/>
      </c>
      <c r="E738" s="76" t="str">
        <f t="shared" si="427"/>
        <v/>
      </c>
      <c r="F738" s="143" t="str">
        <f t="shared" si="428"/>
        <v/>
      </c>
      <c r="G738" s="47" t="str">
        <f>IF(ISBLANK(OutputOsiris!B738),"",OutputOsiris!B738)</f>
        <v/>
      </c>
      <c r="H738" s="47">
        <f>IF(AND($AG$7&gt;0,OutputOsiris!$A738&lt;&gt;"9999999"),VLOOKUP(OutputOsiris!A738,$AD$9:$AG$1008,4,FALSE),"")</f>
        <v>0</v>
      </c>
      <c r="I738" s="47">
        <f t="shared" si="429"/>
        <v>0</v>
      </c>
      <c r="J738" s="47">
        <f>IF(AND($AL$7&gt;0,OutputOsiris!$A738&lt;&gt;"9999999"),VLOOKUP(OutputOsiris!A738,$AI$9:$AL$1008,4,FALSE),"")</f>
        <v>0</v>
      </c>
      <c r="K738" s="47">
        <f t="shared" si="430"/>
        <v>0</v>
      </c>
      <c r="L738" s="47" t="str">
        <f>IF(AND($AQ$7&gt;0,OutputOsiris!$A738&lt;&gt;"9999999"),VLOOKUP(OutputOsiris!A738,$AN$9:$AQ$1008,4,FALSE),"")</f>
        <v/>
      </c>
      <c r="M738" s="47" t="str">
        <f t="shared" si="431"/>
        <v/>
      </c>
      <c r="N738" s="47" t="str">
        <f>IF(AND($AV$7&gt;0,OutputOsiris!$A738&lt;&gt;"9999999"),VLOOKUP(OutputOsiris!A738,$AS$9:$AV$1008,4,FALSE),"")</f>
        <v/>
      </c>
      <c r="O738" s="47" t="str">
        <f t="shared" si="432"/>
        <v/>
      </c>
      <c r="P738" s="47" t="str">
        <f>IF(AND($BA$7&gt;0,OutputOsiris!$A738&lt;&gt;"9999999"),VLOOKUP(OutputOsiris!A738,$AX$9:$BA$1008,4,FALSE),"")</f>
        <v/>
      </c>
      <c r="Q738" s="47" t="str">
        <f t="shared" si="433"/>
        <v/>
      </c>
      <c r="R738" s="47" t="str">
        <f>IF(AND($BF$7&gt;0,OutputOsiris!$A738&lt;&gt;"9999999"),VLOOKUP(OutputOsiris!A738,$BC$9:$BF$1008,4,FALSE),"")</f>
        <v/>
      </c>
      <c r="S738" s="47" t="str">
        <f t="shared" si="434"/>
        <v/>
      </c>
      <c r="T738" s="47" t="str">
        <f>IF(AND($BK$7&gt;0,OutputOsiris!$A738&lt;&gt;"9999999"),VLOOKUP(OutputOsiris!A738,$BH$9:$BK$1008,4,FALSE),"")</f>
        <v/>
      </c>
      <c r="U738" s="47" t="str">
        <f t="shared" si="435"/>
        <v/>
      </c>
      <c r="V738" s="47" t="str">
        <f>IF(AND($BP$7&gt;0,OutputOsiris!$A738&lt;&gt;"9999999"),VLOOKUP(OutputOsiris!A738,$BM$9:$BP$1008,4,FALSE),"")</f>
        <v/>
      </c>
      <c r="W738" s="47" t="str">
        <f t="shared" si="436"/>
        <v/>
      </c>
      <c r="X738" s="47" t="str">
        <f>IF(AND($BU$7&gt;0,OutputOsiris!$A738&lt;&gt;"9999999"),VLOOKUP(OutputOsiris!A738,$BR$9:$BU$1008,4,FALSE),"")</f>
        <v/>
      </c>
      <c r="Y738" s="47" t="str">
        <f t="shared" si="437"/>
        <v/>
      </c>
      <c r="Z738" s="47" t="str">
        <f>IF(AND($BZ$7&gt;0,OutputOsiris!$A738&lt;&gt;"9999999"),VLOOKUP(OutputOsiris!A738,$BW$9:$BZ$1008,4,FALSE),"")</f>
        <v/>
      </c>
      <c r="AA738" s="47" t="str">
        <f t="shared" si="438"/>
        <v/>
      </c>
      <c r="AB738" s="47">
        <f t="shared" si="439"/>
        <v>0</v>
      </c>
      <c r="AC738" s="47">
        <f t="shared" si="440"/>
        <v>0</v>
      </c>
      <c r="AD738" s="47" t="str">
        <f t="shared" si="441"/>
        <v/>
      </c>
      <c r="AE738" s="48" t="str">
        <f>IF(ISBLANK(AF738),"",VLOOKUP(AD738,OutputOsiris!$A$9:$A$1008,1,FALSE))</f>
        <v/>
      </c>
      <c r="AF738" s="111"/>
      <c r="AG738" s="78"/>
      <c r="AH738" s="148" t="str">
        <f t="shared" si="415"/>
        <v/>
      </c>
      <c r="AI738" s="47" t="str">
        <f t="shared" si="442"/>
        <v/>
      </c>
      <c r="AJ738" s="48" t="str">
        <f>IF(ISBLANK(AK738),"",VLOOKUP(AI738,OutputOsiris!$A$9:$A$1008,1,FALSE))</f>
        <v/>
      </c>
      <c r="AK738" s="112"/>
      <c r="AL738" s="78"/>
      <c r="AM738" s="148" t="str">
        <f t="shared" si="416"/>
        <v/>
      </c>
      <c r="AN738" s="47" t="str">
        <f t="shared" si="443"/>
        <v/>
      </c>
      <c r="AO738" s="48" t="str">
        <f>IF(ISBLANK(AP738),"",VLOOKUP(AN738,OutputOsiris!$A$9:$A$1008,1,FALSE))</f>
        <v/>
      </c>
      <c r="AP738" s="111"/>
      <c r="AQ738" s="78"/>
      <c r="AR738" s="148" t="str">
        <f t="shared" si="417"/>
        <v/>
      </c>
      <c r="AS738" s="47" t="str">
        <f t="shared" si="444"/>
        <v/>
      </c>
      <c r="AT738" s="48" t="str">
        <f>IF(ISBLANK(AU738),"",VLOOKUP(AS738,OutputOsiris!$A$9:$A$1008,1,FALSE))</f>
        <v/>
      </c>
      <c r="AU738" s="111"/>
      <c r="AV738" s="78"/>
      <c r="AW738" s="148" t="str">
        <f t="shared" si="418"/>
        <v/>
      </c>
      <c r="AX738" s="47" t="str">
        <f t="shared" si="445"/>
        <v/>
      </c>
      <c r="AY738" s="48" t="str">
        <f>IF(ISBLANK(AZ738),"",VLOOKUP(AX738,OutputOsiris!$A$9:$A$1008,1,FALSE))</f>
        <v/>
      </c>
      <c r="AZ738" s="111"/>
      <c r="BA738" s="78"/>
      <c r="BB738" s="148" t="str">
        <f t="shared" si="419"/>
        <v/>
      </c>
      <c r="BC738" s="47" t="str">
        <f t="shared" si="446"/>
        <v/>
      </c>
      <c r="BD738" s="48" t="str">
        <f>IF(ISBLANK(BE738),"",VLOOKUP(BC738,OutputOsiris!$A$9:$A$1008,1,FALSE))</f>
        <v/>
      </c>
      <c r="BE738" s="111"/>
      <c r="BF738" s="78"/>
      <c r="BG738" s="148" t="str">
        <f t="shared" si="420"/>
        <v/>
      </c>
      <c r="BH738" s="47" t="str">
        <f t="shared" si="447"/>
        <v/>
      </c>
      <c r="BI738" s="48" t="str">
        <f>IF(ISBLANK(BJ738),"",VLOOKUP(BH738,OutputOsiris!$A$9:$A$1008,1,FALSE))</f>
        <v/>
      </c>
      <c r="BJ738" s="111"/>
      <c r="BK738" s="78"/>
      <c r="BL738" s="148" t="str">
        <f t="shared" si="421"/>
        <v/>
      </c>
      <c r="BM738" s="47" t="str">
        <f t="shared" si="448"/>
        <v/>
      </c>
      <c r="BN738" s="48" t="str">
        <f>IF(ISBLANK(BO738),"",VLOOKUP(BM738,OutputOsiris!$A$9:$A$1008,1,FALSE))</f>
        <v/>
      </c>
      <c r="BO738" s="111"/>
      <c r="BP738" s="78"/>
      <c r="BQ738" s="148" t="str">
        <f t="shared" si="422"/>
        <v/>
      </c>
      <c r="BR738" s="47" t="str">
        <f t="shared" si="449"/>
        <v/>
      </c>
      <c r="BS738" s="48" t="str">
        <f>IF(ISBLANK(BT738),"",VLOOKUP(BR738,OutputOsiris!$A$9:$A$1008,1,FALSE))</f>
        <v/>
      </c>
      <c r="BT738" s="111"/>
      <c r="BU738" s="78"/>
      <c r="BV738" s="148" t="str">
        <f t="shared" si="423"/>
        <v/>
      </c>
      <c r="BW738" s="47" t="str">
        <f t="shared" si="450"/>
        <v/>
      </c>
      <c r="BX738" s="48" t="str">
        <f>IF(ISBLANK(BY738),"",VLOOKUP(BW738,OutputOsiris!$A$9:$A$1008,1,FALSE))</f>
        <v/>
      </c>
      <c r="BY738" s="111"/>
      <c r="BZ738" s="78"/>
      <c r="CA738" s="148" t="str">
        <f t="shared" si="424"/>
        <v/>
      </c>
    </row>
    <row r="739" spans="1:79" x14ac:dyDescent="0.2">
      <c r="A739" s="47" t="str">
        <f>IF($H$1="Score",IF(OutputOsiris!A739&lt;&gt;"9999999",OutputOsiris!A739,""),"")</f>
        <v/>
      </c>
      <c r="B739" s="76" t="str">
        <f t="shared" si="425"/>
        <v/>
      </c>
      <c r="C739" s="143" t="str">
        <f t="shared" si="426"/>
        <v/>
      </c>
      <c r="D739" s="47" t="str">
        <f>IF($H$1="Cijfer",IF(OutputOsiris!A739&lt;&gt;"9999999",OutputOsiris!A739,""),"")</f>
        <v/>
      </c>
      <c r="E739" s="76" t="str">
        <f t="shared" si="427"/>
        <v/>
      </c>
      <c r="F739" s="143" t="str">
        <f t="shared" si="428"/>
        <v/>
      </c>
      <c r="G739" s="47" t="str">
        <f>IF(ISBLANK(OutputOsiris!B739),"",OutputOsiris!B739)</f>
        <v/>
      </c>
      <c r="H739" s="47">
        <f>IF(AND($AG$7&gt;0,OutputOsiris!$A739&lt;&gt;"9999999"),VLOOKUP(OutputOsiris!A739,$AD$9:$AG$1008,4,FALSE),"")</f>
        <v>0</v>
      </c>
      <c r="I739" s="47">
        <f t="shared" si="429"/>
        <v>0</v>
      </c>
      <c r="J739" s="47">
        <f>IF(AND($AL$7&gt;0,OutputOsiris!$A739&lt;&gt;"9999999"),VLOOKUP(OutputOsiris!A739,$AI$9:$AL$1008,4,FALSE),"")</f>
        <v>0</v>
      </c>
      <c r="K739" s="47">
        <f t="shared" si="430"/>
        <v>0</v>
      </c>
      <c r="L739" s="47" t="str">
        <f>IF(AND($AQ$7&gt;0,OutputOsiris!$A739&lt;&gt;"9999999"),VLOOKUP(OutputOsiris!A739,$AN$9:$AQ$1008,4,FALSE),"")</f>
        <v/>
      </c>
      <c r="M739" s="47" t="str">
        <f t="shared" si="431"/>
        <v/>
      </c>
      <c r="N739" s="47" t="str">
        <f>IF(AND($AV$7&gt;0,OutputOsiris!$A739&lt;&gt;"9999999"),VLOOKUP(OutputOsiris!A739,$AS$9:$AV$1008,4,FALSE),"")</f>
        <v/>
      </c>
      <c r="O739" s="47" t="str">
        <f t="shared" si="432"/>
        <v/>
      </c>
      <c r="P739" s="47" t="str">
        <f>IF(AND($BA$7&gt;0,OutputOsiris!$A739&lt;&gt;"9999999"),VLOOKUP(OutputOsiris!A739,$AX$9:$BA$1008,4,FALSE),"")</f>
        <v/>
      </c>
      <c r="Q739" s="47" t="str">
        <f t="shared" si="433"/>
        <v/>
      </c>
      <c r="R739" s="47" t="str">
        <f>IF(AND($BF$7&gt;0,OutputOsiris!$A739&lt;&gt;"9999999"),VLOOKUP(OutputOsiris!A739,$BC$9:$BF$1008,4,FALSE),"")</f>
        <v/>
      </c>
      <c r="S739" s="47" t="str">
        <f t="shared" si="434"/>
        <v/>
      </c>
      <c r="T739" s="47" t="str">
        <f>IF(AND($BK$7&gt;0,OutputOsiris!$A739&lt;&gt;"9999999"),VLOOKUP(OutputOsiris!A739,$BH$9:$BK$1008,4,FALSE),"")</f>
        <v/>
      </c>
      <c r="U739" s="47" t="str">
        <f t="shared" si="435"/>
        <v/>
      </c>
      <c r="V739" s="47" t="str">
        <f>IF(AND($BP$7&gt;0,OutputOsiris!$A739&lt;&gt;"9999999"),VLOOKUP(OutputOsiris!A739,$BM$9:$BP$1008,4,FALSE),"")</f>
        <v/>
      </c>
      <c r="W739" s="47" t="str">
        <f t="shared" si="436"/>
        <v/>
      </c>
      <c r="X739" s="47" t="str">
        <f>IF(AND($BU$7&gt;0,OutputOsiris!$A739&lt;&gt;"9999999"),VLOOKUP(OutputOsiris!A739,$BR$9:$BU$1008,4,FALSE),"")</f>
        <v/>
      </c>
      <c r="Y739" s="47" t="str">
        <f t="shared" si="437"/>
        <v/>
      </c>
      <c r="Z739" s="47" t="str">
        <f>IF(AND($BZ$7&gt;0,OutputOsiris!$A739&lt;&gt;"9999999"),VLOOKUP(OutputOsiris!A739,$BW$9:$BZ$1008,4,FALSE),"")</f>
        <v/>
      </c>
      <c r="AA739" s="47" t="str">
        <f t="shared" si="438"/>
        <v/>
      </c>
      <c r="AB739" s="47">
        <f t="shared" si="439"/>
        <v>0</v>
      </c>
      <c r="AC739" s="47">
        <f t="shared" si="440"/>
        <v>0</v>
      </c>
      <c r="AD739" s="47" t="str">
        <f t="shared" si="441"/>
        <v/>
      </c>
      <c r="AE739" s="48" t="str">
        <f>IF(ISBLANK(AF739),"",VLOOKUP(AD739,OutputOsiris!$A$9:$A$1008,1,FALSE))</f>
        <v/>
      </c>
      <c r="AF739" s="111"/>
      <c r="AG739" s="78"/>
      <c r="AH739" s="148" t="str">
        <f t="shared" si="415"/>
        <v/>
      </c>
      <c r="AI739" s="47" t="str">
        <f t="shared" si="442"/>
        <v/>
      </c>
      <c r="AJ739" s="48" t="str">
        <f>IF(ISBLANK(AK739),"",VLOOKUP(AI739,OutputOsiris!$A$9:$A$1008,1,FALSE))</f>
        <v/>
      </c>
      <c r="AK739" s="112"/>
      <c r="AL739" s="78"/>
      <c r="AM739" s="148" t="str">
        <f t="shared" si="416"/>
        <v/>
      </c>
      <c r="AN739" s="47" t="str">
        <f t="shared" si="443"/>
        <v/>
      </c>
      <c r="AO739" s="48" t="str">
        <f>IF(ISBLANK(AP739),"",VLOOKUP(AN739,OutputOsiris!$A$9:$A$1008,1,FALSE))</f>
        <v/>
      </c>
      <c r="AP739" s="111"/>
      <c r="AQ739" s="78"/>
      <c r="AR739" s="148" t="str">
        <f t="shared" si="417"/>
        <v/>
      </c>
      <c r="AS739" s="47" t="str">
        <f t="shared" si="444"/>
        <v/>
      </c>
      <c r="AT739" s="48" t="str">
        <f>IF(ISBLANK(AU739),"",VLOOKUP(AS739,OutputOsiris!$A$9:$A$1008,1,FALSE))</f>
        <v/>
      </c>
      <c r="AU739" s="111"/>
      <c r="AV739" s="78"/>
      <c r="AW739" s="148" t="str">
        <f t="shared" si="418"/>
        <v/>
      </c>
      <c r="AX739" s="47" t="str">
        <f t="shared" si="445"/>
        <v/>
      </c>
      <c r="AY739" s="48" t="str">
        <f>IF(ISBLANK(AZ739),"",VLOOKUP(AX739,OutputOsiris!$A$9:$A$1008,1,FALSE))</f>
        <v/>
      </c>
      <c r="AZ739" s="111"/>
      <c r="BA739" s="78"/>
      <c r="BB739" s="148" t="str">
        <f t="shared" si="419"/>
        <v/>
      </c>
      <c r="BC739" s="47" t="str">
        <f t="shared" si="446"/>
        <v/>
      </c>
      <c r="BD739" s="48" t="str">
        <f>IF(ISBLANK(BE739),"",VLOOKUP(BC739,OutputOsiris!$A$9:$A$1008,1,FALSE))</f>
        <v/>
      </c>
      <c r="BE739" s="111"/>
      <c r="BF739" s="78"/>
      <c r="BG739" s="148" t="str">
        <f t="shared" si="420"/>
        <v/>
      </c>
      <c r="BH739" s="47" t="str">
        <f t="shared" si="447"/>
        <v/>
      </c>
      <c r="BI739" s="48" t="str">
        <f>IF(ISBLANK(BJ739),"",VLOOKUP(BH739,OutputOsiris!$A$9:$A$1008,1,FALSE))</f>
        <v/>
      </c>
      <c r="BJ739" s="111"/>
      <c r="BK739" s="78"/>
      <c r="BL739" s="148" t="str">
        <f t="shared" si="421"/>
        <v/>
      </c>
      <c r="BM739" s="47" t="str">
        <f t="shared" si="448"/>
        <v/>
      </c>
      <c r="BN739" s="48" t="str">
        <f>IF(ISBLANK(BO739),"",VLOOKUP(BM739,OutputOsiris!$A$9:$A$1008,1,FALSE))</f>
        <v/>
      </c>
      <c r="BO739" s="111"/>
      <c r="BP739" s="78"/>
      <c r="BQ739" s="148" t="str">
        <f t="shared" si="422"/>
        <v/>
      </c>
      <c r="BR739" s="47" t="str">
        <f t="shared" si="449"/>
        <v/>
      </c>
      <c r="BS739" s="48" t="str">
        <f>IF(ISBLANK(BT739),"",VLOOKUP(BR739,OutputOsiris!$A$9:$A$1008,1,FALSE))</f>
        <v/>
      </c>
      <c r="BT739" s="111"/>
      <c r="BU739" s="78"/>
      <c r="BV739" s="148" t="str">
        <f t="shared" si="423"/>
        <v/>
      </c>
      <c r="BW739" s="47" t="str">
        <f t="shared" si="450"/>
        <v/>
      </c>
      <c r="BX739" s="48" t="str">
        <f>IF(ISBLANK(BY739),"",VLOOKUP(BW739,OutputOsiris!$A$9:$A$1008,1,FALSE))</f>
        <v/>
      </c>
      <c r="BY739" s="111"/>
      <c r="BZ739" s="78"/>
      <c r="CA739" s="148" t="str">
        <f t="shared" si="424"/>
        <v/>
      </c>
    </row>
    <row r="740" spans="1:79" x14ac:dyDescent="0.2">
      <c r="A740" s="47" t="str">
        <f>IF($H$1="Score",IF(OutputOsiris!A740&lt;&gt;"9999999",OutputOsiris!A740,""),"")</f>
        <v/>
      </c>
      <c r="B740" s="76" t="str">
        <f t="shared" si="425"/>
        <v/>
      </c>
      <c r="C740" s="143" t="str">
        <f t="shared" si="426"/>
        <v/>
      </c>
      <c r="D740" s="47" t="str">
        <f>IF($H$1="Cijfer",IF(OutputOsiris!A740&lt;&gt;"9999999",OutputOsiris!A740,""),"")</f>
        <v/>
      </c>
      <c r="E740" s="76" t="str">
        <f t="shared" si="427"/>
        <v/>
      </c>
      <c r="F740" s="143" t="str">
        <f t="shared" si="428"/>
        <v/>
      </c>
      <c r="G740" s="47" t="str">
        <f>IF(ISBLANK(OutputOsiris!B740),"",OutputOsiris!B740)</f>
        <v/>
      </c>
      <c r="H740" s="47">
        <f>IF(AND($AG$7&gt;0,OutputOsiris!$A740&lt;&gt;"9999999"),VLOOKUP(OutputOsiris!A740,$AD$9:$AG$1008,4,FALSE),"")</f>
        <v>0</v>
      </c>
      <c r="I740" s="47">
        <f t="shared" si="429"/>
        <v>0</v>
      </c>
      <c r="J740" s="47">
        <f>IF(AND($AL$7&gt;0,OutputOsiris!$A740&lt;&gt;"9999999"),VLOOKUP(OutputOsiris!A740,$AI$9:$AL$1008,4,FALSE),"")</f>
        <v>0</v>
      </c>
      <c r="K740" s="47">
        <f t="shared" si="430"/>
        <v>0</v>
      </c>
      <c r="L740" s="47" t="str">
        <f>IF(AND($AQ$7&gt;0,OutputOsiris!$A740&lt;&gt;"9999999"),VLOOKUP(OutputOsiris!A740,$AN$9:$AQ$1008,4,FALSE),"")</f>
        <v/>
      </c>
      <c r="M740" s="47" t="str">
        <f t="shared" si="431"/>
        <v/>
      </c>
      <c r="N740" s="47" t="str">
        <f>IF(AND($AV$7&gt;0,OutputOsiris!$A740&lt;&gt;"9999999"),VLOOKUP(OutputOsiris!A740,$AS$9:$AV$1008,4,FALSE),"")</f>
        <v/>
      </c>
      <c r="O740" s="47" t="str">
        <f t="shared" si="432"/>
        <v/>
      </c>
      <c r="P740" s="47" t="str">
        <f>IF(AND($BA$7&gt;0,OutputOsiris!$A740&lt;&gt;"9999999"),VLOOKUP(OutputOsiris!A740,$AX$9:$BA$1008,4,FALSE),"")</f>
        <v/>
      </c>
      <c r="Q740" s="47" t="str">
        <f t="shared" si="433"/>
        <v/>
      </c>
      <c r="R740" s="47" t="str">
        <f>IF(AND($BF$7&gt;0,OutputOsiris!$A740&lt;&gt;"9999999"),VLOOKUP(OutputOsiris!A740,$BC$9:$BF$1008,4,FALSE),"")</f>
        <v/>
      </c>
      <c r="S740" s="47" t="str">
        <f t="shared" si="434"/>
        <v/>
      </c>
      <c r="T740" s="47" t="str">
        <f>IF(AND($BK$7&gt;0,OutputOsiris!$A740&lt;&gt;"9999999"),VLOOKUP(OutputOsiris!A740,$BH$9:$BK$1008,4,FALSE),"")</f>
        <v/>
      </c>
      <c r="U740" s="47" t="str">
        <f t="shared" si="435"/>
        <v/>
      </c>
      <c r="V740" s="47" t="str">
        <f>IF(AND($BP$7&gt;0,OutputOsiris!$A740&lt;&gt;"9999999"),VLOOKUP(OutputOsiris!A740,$BM$9:$BP$1008,4,FALSE),"")</f>
        <v/>
      </c>
      <c r="W740" s="47" t="str">
        <f t="shared" si="436"/>
        <v/>
      </c>
      <c r="X740" s="47" t="str">
        <f>IF(AND($BU$7&gt;0,OutputOsiris!$A740&lt;&gt;"9999999"),VLOOKUP(OutputOsiris!A740,$BR$9:$BU$1008,4,FALSE),"")</f>
        <v/>
      </c>
      <c r="Y740" s="47" t="str">
        <f t="shared" si="437"/>
        <v/>
      </c>
      <c r="Z740" s="47" t="str">
        <f>IF(AND($BZ$7&gt;0,OutputOsiris!$A740&lt;&gt;"9999999"),VLOOKUP(OutputOsiris!A740,$BW$9:$BZ$1008,4,FALSE),"")</f>
        <v/>
      </c>
      <c r="AA740" s="47" t="str">
        <f t="shared" si="438"/>
        <v/>
      </c>
      <c r="AB740" s="47">
        <f t="shared" si="439"/>
        <v>0</v>
      </c>
      <c r="AC740" s="47">
        <f t="shared" si="440"/>
        <v>0</v>
      </c>
      <c r="AD740" s="47" t="str">
        <f t="shared" si="441"/>
        <v/>
      </c>
      <c r="AE740" s="48" t="str">
        <f>IF(ISBLANK(AF740),"",VLOOKUP(AD740,OutputOsiris!$A$9:$A$1008,1,FALSE))</f>
        <v/>
      </c>
      <c r="AF740" s="111"/>
      <c r="AG740" s="78"/>
      <c r="AH740" s="148" t="str">
        <f t="shared" si="415"/>
        <v/>
      </c>
      <c r="AI740" s="47" t="str">
        <f t="shared" si="442"/>
        <v/>
      </c>
      <c r="AJ740" s="48" t="str">
        <f>IF(ISBLANK(AK740),"",VLOOKUP(AI740,OutputOsiris!$A$9:$A$1008,1,FALSE))</f>
        <v/>
      </c>
      <c r="AK740" s="112"/>
      <c r="AL740" s="78"/>
      <c r="AM740" s="148" t="str">
        <f t="shared" si="416"/>
        <v/>
      </c>
      <c r="AN740" s="47" t="str">
        <f t="shared" si="443"/>
        <v/>
      </c>
      <c r="AO740" s="48" t="str">
        <f>IF(ISBLANK(AP740),"",VLOOKUP(AN740,OutputOsiris!$A$9:$A$1008,1,FALSE))</f>
        <v/>
      </c>
      <c r="AP740" s="111"/>
      <c r="AQ740" s="78"/>
      <c r="AR740" s="148" t="str">
        <f t="shared" si="417"/>
        <v/>
      </c>
      <c r="AS740" s="47" t="str">
        <f t="shared" si="444"/>
        <v/>
      </c>
      <c r="AT740" s="48" t="str">
        <f>IF(ISBLANK(AU740),"",VLOOKUP(AS740,OutputOsiris!$A$9:$A$1008,1,FALSE))</f>
        <v/>
      </c>
      <c r="AU740" s="111"/>
      <c r="AV740" s="78"/>
      <c r="AW740" s="148" t="str">
        <f t="shared" si="418"/>
        <v/>
      </c>
      <c r="AX740" s="47" t="str">
        <f t="shared" si="445"/>
        <v/>
      </c>
      <c r="AY740" s="48" t="str">
        <f>IF(ISBLANK(AZ740),"",VLOOKUP(AX740,OutputOsiris!$A$9:$A$1008,1,FALSE))</f>
        <v/>
      </c>
      <c r="AZ740" s="111"/>
      <c r="BA740" s="78"/>
      <c r="BB740" s="148" t="str">
        <f t="shared" si="419"/>
        <v/>
      </c>
      <c r="BC740" s="47" t="str">
        <f t="shared" si="446"/>
        <v/>
      </c>
      <c r="BD740" s="48" t="str">
        <f>IF(ISBLANK(BE740),"",VLOOKUP(BC740,OutputOsiris!$A$9:$A$1008,1,FALSE))</f>
        <v/>
      </c>
      <c r="BE740" s="111"/>
      <c r="BF740" s="78"/>
      <c r="BG740" s="148" t="str">
        <f t="shared" si="420"/>
        <v/>
      </c>
      <c r="BH740" s="47" t="str">
        <f t="shared" si="447"/>
        <v/>
      </c>
      <c r="BI740" s="48" t="str">
        <f>IF(ISBLANK(BJ740),"",VLOOKUP(BH740,OutputOsiris!$A$9:$A$1008,1,FALSE))</f>
        <v/>
      </c>
      <c r="BJ740" s="111"/>
      <c r="BK740" s="78"/>
      <c r="BL740" s="148" t="str">
        <f t="shared" si="421"/>
        <v/>
      </c>
      <c r="BM740" s="47" t="str">
        <f t="shared" si="448"/>
        <v/>
      </c>
      <c r="BN740" s="48" t="str">
        <f>IF(ISBLANK(BO740),"",VLOOKUP(BM740,OutputOsiris!$A$9:$A$1008,1,FALSE))</f>
        <v/>
      </c>
      <c r="BO740" s="111"/>
      <c r="BP740" s="78"/>
      <c r="BQ740" s="148" t="str">
        <f t="shared" si="422"/>
        <v/>
      </c>
      <c r="BR740" s="47" t="str">
        <f t="shared" si="449"/>
        <v/>
      </c>
      <c r="BS740" s="48" t="str">
        <f>IF(ISBLANK(BT740),"",VLOOKUP(BR740,OutputOsiris!$A$9:$A$1008,1,FALSE))</f>
        <v/>
      </c>
      <c r="BT740" s="111"/>
      <c r="BU740" s="78"/>
      <c r="BV740" s="148" t="str">
        <f t="shared" si="423"/>
        <v/>
      </c>
      <c r="BW740" s="47" t="str">
        <f t="shared" si="450"/>
        <v/>
      </c>
      <c r="BX740" s="48" t="str">
        <f>IF(ISBLANK(BY740),"",VLOOKUP(BW740,OutputOsiris!$A$9:$A$1008,1,FALSE))</f>
        <v/>
      </c>
      <c r="BY740" s="111"/>
      <c r="BZ740" s="78"/>
      <c r="CA740" s="148" t="str">
        <f t="shared" si="424"/>
        <v/>
      </c>
    </row>
    <row r="741" spans="1:79" x14ac:dyDescent="0.2">
      <c r="A741" s="47" t="str">
        <f>IF($H$1="Score",IF(OutputOsiris!A741&lt;&gt;"9999999",OutputOsiris!A741,""),"")</f>
        <v/>
      </c>
      <c r="B741" s="76" t="str">
        <f t="shared" si="425"/>
        <v/>
      </c>
      <c r="C741" s="143" t="str">
        <f t="shared" si="426"/>
        <v/>
      </c>
      <c r="D741" s="47" t="str">
        <f>IF($H$1="Cijfer",IF(OutputOsiris!A741&lt;&gt;"9999999",OutputOsiris!A741,""),"")</f>
        <v/>
      </c>
      <c r="E741" s="76" t="str">
        <f t="shared" si="427"/>
        <v/>
      </c>
      <c r="F741" s="143" t="str">
        <f t="shared" si="428"/>
        <v/>
      </c>
      <c r="G741" s="47" t="str">
        <f>IF(ISBLANK(OutputOsiris!B741),"",OutputOsiris!B741)</f>
        <v/>
      </c>
      <c r="H741" s="47">
        <f>IF(AND($AG$7&gt;0,OutputOsiris!$A741&lt;&gt;"9999999"),VLOOKUP(OutputOsiris!A741,$AD$9:$AG$1008,4,FALSE),"")</f>
        <v>0</v>
      </c>
      <c r="I741" s="47">
        <f t="shared" si="429"/>
        <v>0</v>
      </c>
      <c r="J741" s="47">
        <f>IF(AND($AL$7&gt;0,OutputOsiris!$A741&lt;&gt;"9999999"),VLOOKUP(OutputOsiris!A741,$AI$9:$AL$1008,4,FALSE),"")</f>
        <v>0</v>
      </c>
      <c r="K741" s="47">
        <f t="shared" si="430"/>
        <v>0</v>
      </c>
      <c r="L741" s="47" t="str">
        <f>IF(AND($AQ$7&gt;0,OutputOsiris!$A741&lt;&gt;"9999999"),VLOOKUP(OutputOsiris!A741,$AN$9:$AQ$1008,4,FALSE),"")</f>
        <v/>
      </c>
      <c r="M741" s="47" t="str">
        <f t="shared" si="431"/>
        <v/>
      </c>
      <c r="N741" s="47" t="str">
        <f>IF(AND($AV$7&gt;0,OutputOsiris!$A741&lt;&gt;"9999999"),VLOOKUP(OutputOsiris!A741,$AS$9:$AV$1008,4,FALSE),"")</f>
        <v/>
      </c>
      <c r="O741" s="47" t="str">
        <f t="shared" si="432"/>
        <v/>
      </c>
      <c r="P741" s="47" t="str">
        <f>IF(AND($BA$7&gt;0,OutputOsiris!$A741&lt;&gt;"9999999"),VLOOKUP(OutputOsiris!A741,$AX$9:$BA$1008,4,FALSE),"")</f>
        <v/>
      </c>
      <c r="Q741" s="47" t="str">
        <f t="shared" si="433"/>
        <v/>
      </c>
      <c r="R741" s="47" t="str">
        <f>IF(AND($BF$7&gt;0,OutputOsiris!$A741&lt;&gt;"9999999"),VLOOKUP(OutputOsiris!A741,$BC$9:$BF$1008,4,FALSE),"")</f>
        <v/>
      </c>
      <c r="S741" s="47" t="str">
        <f t="shared" si="434"/>
        <v/>
      </c>
      <c r="T741" s="47" t="str">
        <f>IF(AND($BK$7&gt;0,OutputOsiris!$A741&lt;&gt;"9999999"),VLOOKUP(OutputOsiris!A741,$BH$9:$BK$1008,4,FALSE),"")</f>
        <v/>
      </c>
      <c r="U741" s="47" t="str">
        <f t="shared" si="435"/>
        <v/>
      </c>
      <c r="V741" s="47" t="str">
        <f>IF(AND($BP$7&gt;0,OutputOsiris!$A741&lt;&gt;"9999999"),VLOOKUP(OutputOsiris!A741,$BM$9:$BP$1008,4,FALSE),"")</f>
        <v/>
      </c>
      <c r="W741" s="47" t="str">
        <f t="shared" si="436"/>
        <v/>
      </c>
      <c r="X741" s="47" t="str">
        <f>IF(AND($BU$7&gt;0,OutputOsiris!$A741&lt;&gt;"9999999"),VLOOKUP(OutputOsiris!A741,$BR$9:$BU$1008,4,FALSE),"")</f>
        <v/>
      </c>
      <c r="Y741" s="47" t="str">
        <f t="shared" si="437"/>
        <v/>
      </c>
      <c r="Z741" s="47" t="str">
        <f>IF(AND($BZ$7&gt;0,OutputOsiris!$A741&lt;&gt;"9999999"),VLOOKUP(OutputOsiris!A741,$BW$9:$BZ$1008,4,FALSE),"")</f>
        <v/>
      </c>
      <c r="AA741" s="47" t="str">
        <f t="shared" si="438"/>
        <v/>
      </c>
      <c r="AB741" s="47">
        <f t="shared" si="439"/>
        <v>0</v>
      </c>
      <c r="AC741" s="47">
        <f t="shared" si="440"/>
        <v>0</v>
      </c>
      <c r="AD741" s="47" t="str">
        <f t="shared" si="441"/>
        <v/>
      </c>
      <c r="AE741" s="48" t="str">
        <f>IF(ISBLANK(AF741),"",VLOOKUP(AD741,OutputOsiris!$A$9:$A$1008,1,FALSE))</f>
        <v/>
      </c>
      <c r="AF741" s="111"/>
      <c r="AG741" s="78"/>
      <c r="AH741" s="148" t="str">
        <f t="shared" si="415"/>
        <v/>
      </c>
      <c r="AI741" s="47" t="str">
        <f t="shared" si="442"/>
        <v/>
      </c>
      <c r="AJ741" s="48" t="str">
        <f>IF(ISBLANK(AK741),"",VLOOKUP(AI741,OutputOsiris!$A$9:$A$1008,1,FALSE))</f>
        <v/>
      </c>
      <c r="AK741" s="112"/>
      <c r="AL741" s="78"/>
      <c r="AM741" s="148" t="str">
        <f t="shared" si="416"/>
        <v/>
      </c>
      <c r="AN741" s="47" t="str">
        <f t="shared" si="443"/>
        <v/>
      </c>
      <c r="AO741" s="48" t="str">
        <f>IF(ISBLANK(AP741),"",VLOOKUP(AN741,OutputOsiris!$A$9:$A$1008,1,FALSE))</f>
        <v/>
      </c>
      <c r="AP741" s="111"/>
      <c r="AQ741" s="78"/>
      <c r="AR741" s="148" t="str">
        <f t="shared" si="417"/>
        <v/>
      </c>
      <c r="AS741" s="47" t="str">
        <f t="shared" si="444"/>
        <v/>
      </c>
      <c r="AT741" s="48" t="str">
        <f>IF(ISBLANK(AU741),"",VLOOKUP(AS741,OutputOsiris!$A$9:$A$1008,1,FALSE))</f>
        <v/>
      </c>
      <c r="AU741" s="111"/>
      <c r="AV741" s="78"/>
      <c r="AW741" s="148" t="str">
        <f t="shared" si="418"/>
        <v/>
      </c>
      <c r="AX741" s="47" t="str">
        <f t="shared" si="445"/>
        <v/>
      </c>
      <c r="AY741" s="48" t="str">
        <f>IF(ISBLANK(AZ741),"",VLOOKUP(AX741,OutputOsiris!$A$9:$A$1008,1,FALSE))</f>
        <v/>
      </c>
      <c r="AZ741" s="111"/>
      <c r="BA741" s="78"/>
      <c r="BB741" s="148" t="str">
        <f t="shared" si="419"/>
        <v/>
      </c>
      <c r="BC741" s="47" t="str">
        <f t="shared" si="446"/>
        <v/>
      </c>
      <c r="BD741" s="48" t="str">
        <f>IF(ISBLANK(BE741),"",VLOOKUP(BC741,OutputOsiris!$A$9:$A$1008,1,FALSE))</f>
        <v/>
      </c>
      <c r="BE741" s="111"/>
      <c r="BF741" s="78"/>
      <c r="BG741" s="148" t="str">
        <f t="shared" si="420"/>
        <v/>
      </c>
      <c r="BH741" s="47" t="str">
        <f t="shared" si="447"/>
        <v/>
      </c>
      <c r="BI741" s="48" t="str">
        <f>IF(ISBLANK(BJ741),"",VLOOKUP(BH741,OutputOsiris!$A$9:$A$1008,1,FALSE))</f>
        <v/>
      </c>
      <c r="BJ741" s="111"/>
      <c r="BK741" s="78"/>
      <c r="BL741" s="148" t="str">
        <f t="shared" si="421"/>
        <v/>
      </c>
      <c r="BM741" s="47" t="str">
        <f t="shared" si="448"/>
        <v/>
      </c>
      <c r="BN741" s="48" t="str">
        <f>IF(ISBLANK(BO741),"",VLOOKUP(BM741,OutputOsiris!$A$9:$A$1008,1,FALSE))</f>
        <v/>
      </c>
      <c r="BO741" s="111"/>
      <c r="BP741" s="78"/>
      <c r="BQ741" s="148" t="str">
        <f t="shared" si="422"/>
        <v/>
      </c>
      <c r="BR741" s="47" t="str">
        <f t="shared" si="449"/>
        <v/>
      </c>
      <c r="BS741" s="48" t="str">
        <f>IF(ISBLANK(BT741),"",VLOOKUP(BR741,OutputOsiris!$A$9:$A$1008,1,FALSE))</f>
        <v/>
      </c>
      <c r="BT741" s="111"/>
      <c r="BU741" s="78"/>
      <c r="BV741" s="148" t="str">
        <f t="shared" si="423"/>
        <v/>
      </c>
      <c r="BW741" s="47" t="str">
        <f t="shared" si="450"/>
        <v/>
      </c>
      <c r="BX741" s="48" t="str">
        <f>IF(ISBLANK(BY741),"",VLOOKUP(BW741,OutputOsiris!$A$9:$A$1008,1,FALSE))</f>
        <v/>
      </c>
      <c r="BY741" s="111"/>
      <c r="BZ741" s="78"/>
      <c r="CA741" s="148" t="str">
        <f t="shared" si="424"/>
        <v/>
      </c>
    </row>
    <row r="742" spans="1:79" x14ac:dyDescent="0.2">
      <c r="A742" s="47" t="str">
        <f>IF($H$1="Score",IF(OutputOsiris!A742&lt;&gt;"9999999",OutputOsiris!A742,""),"")</f>
        <v/>
      </c>
      <c r="B742" s="76" t="str">
        <f t="shared" si="425"/>
        <v/>
      </c>
      <c r="C742" s="143" t="str">
        <f t="shared" si="426"/>
        <v/>
      </c>
      <c r="D742" s="47" t="str">
        <f>IF($H$1="Cijfer",IF(OutputOsiris!A742&lt;&gt;"9999999",OutputOsiris!A742,""),"")</f>
        <v/>
      </c>
      <c r="E742" s="76" t="str">
        <f t="shared" si="427"/>
        <v/>
      </c>
      <c r="F742" s="143" t="str">
        <f t="shared" si="428"/>
        <v/>
      </c>
      <c r="G742" s="47" t="str">
        <f>IF(ISBLANK(OutputOsiris!B742),"",OutputOsiris!B742)</f>
        <v/>
      </c>
      <c r="H742" s="47">
        <f>IF(AND($AG$7&gt;0,OutputOsiris!$A742&lt;&gt;"9999999"),VLOOKUP(OutputOsiris!A742,$AD$9:$AG$1008,4,FALSE),"")</f>
        <v>0</v>
      </c>
      <c r="I742" s="47">
        <f t="shared" si="429"/>
        <v>0</v>
      </c>
      <c r="J742" s="47">
        <f>IF(AND($AL$7&gt;0,OutputOsiris!$A742&lt;&gt;"9999999"),VLOOKUP(OutputOsiris!A742,$AI$9:$AL$1008,4,FALSE),"")</f>
        <v>0</v>
      </c>
      <c r="K742" s="47">
        <f t="shared" si="430"/>
        <v>0</v>
      </c>
      <c r="L742" s="47" t="str">
        <f>IF(AND($AQ$7&gt;0,OutputOsiris!$A742&lt;&gt;"9999999"),VLOOKUP(OutputOsiris!A742,$AN$9:$AQ$1008,4,FALSE),"")</f>
        <v/>
      </c>
      <c r="M742" s="47" t="str">
        <f t="shared" si="431"/>
        <v/>
      </c>
      <c r="N742" s="47" t="str">
        <f>IF(AND($AV$7&gt;0,OutputOsiris!$A742&lt;&gt;"9999999"),VLOOKUP(OutputOsiris!A742,$AS$9:$AV$1008,4,FALSE),"")</f>
        <v/>
      </c>
      <c r="O742" s="47" t="str">
        <f t="shared" si="432"/>
        <v/>
      </c>
      <c r="P742" s="47" t="str">
        <f>IF(AND($BA$7&gt;0,OutputOsiris!$A742&lt;&gt;"9999999"),VLOOKUP(OutputOsiris!A742,$AX$9:$BA$1008,4,FALSE),"")</f>
        <v/>
      </c>
      <c r="Q742" s="47" t="str">
        <f t="shared" si="433"/>
        <v/>
      </c>
      <c r="R742" s="47" t="str">
        <f>IF(AND($BF$7&gt;0,OutputOsiris!$A742&lt;&gt;"9999999"),VLOOKUP(OutputOsiris!A742,$BC$9:$BF$1008,4,FALSE),"")</f>
        <v/>
      </c>
      <c r="S742" s="47" t="str">
        <f t="shared" si="434"/>
        <v/>
      </c>
      <c r="T742" s="47" t="str">
        <f>IF(AND($BK$7&gt;0,OutputOsiris!$A742&lt;&gt;"9999999"),VLOOKUP(OutputOsiris!A742,$BH$9:$BK$1008,4,FALSE),"")</f>
        <v/>
      </c>
      <c r="U742" s="47" t="str">
        <f t="shared" si="435"/>
        <v/>
      </c>
      <c r="V742" s="47" t="str">
        <f>IF(AND($BP$7&gt;0,OutputOsiris!$A742&lt;&gt;"9999999"),VLOOKUP(OutputOsiris!A742,$BM$9:$BP$1008,4,FALSE),"")</f>
        <v/>
      </c>
      <c r="W742" s="47" t="str">
        <f t="shared" si="436"/>
        <v/>
      </c>
      <c r="X742" s="47" t="str">
        <f>IF(AND($BU$7&gt;0,OutputOsiris!$A742&lt;&gt;"9999999"),VLOOKUP(OutputOsiris!A742,$BR$9:$BU$1008,4,FALSE),"")</f>
        <v/>
      </c>
      <c r="Y742" s="47" t="str">
        <f t="shared" si="437"/>
        <v/>
      </c>
      <c r="Z742" s="47" t="str">
        <f>IF(AND($BZ$7&gt;0,OutputOsiris!$A742&lt;&gt;"9999999"),VLOOKUP(OutputOsiris!A742,$BW$9:$BZ$1008,4,FALSE),"")</f>
        <v/>
      </c>
      <c r="AA742" s="47" t="str">
        <f t="shared" si="438"/>
        <v/>
      </c>
      <c r="AB742" s="47">
        <f t="shared" si="439"/>
        <v>0</v>
      </c>
      <c r="AC742" s="47">
        <f t="shared" si="440"/>
        <v>0</v>
      </c>
      <c r="AD742" s="47" t="str">
        <f t="shared" si="441"/>
        <v/>
      </c>
      <c r="AE742" s="48" t="str">
        <f>IF(ISBLANK(AF742),"",VLOOKUP(AD742,OutputOsiris!$A$9:$A$1008,1,FALSE))</f>
        <v/>
      </c>
      <c r="AF742" s="111"/>
      <c r="AG742" s="78"/>
      <c r="AH742" s="148" t="str">
        <f t="shared" si="415"/>
        <v/>
      </c>
      <c r="AI742" s="47" t="str">
        <f t="shared" si="442"/>
        <v/>
      </c>
      <c r="AJ742" s="48" t="str">
        <f>IF(ISBLANK(AK742),"",VLOOKUP(AI742,OutputOsiris!$A$9:$A$1008,1,FALSE))</f>
        <v/>
      </c>
      <c r="AK742" s="112"/>
      <c r="AL742" s="78"/>
      <c r="AM742" s="148" t="str">
        <f t="shared" si="416"/>
        <v/>
      </c>
      <c r="AN742" s="47" t="str">
        <f t="shared" si="443"/>
        <v/>
      </c>
      <c r="AO742" s="48" t="str">
        <f>IF(ISBLANK(AP742),"",VLOOKUP(AN742,OutputOsiris!$A$9:$A$1008,1,FALSE))</f>
        <v/>
      </c>
      <c r="AP742" s="111"/>
      <c r="AQ742" s="78"/>
      <c r="AR742" s="148" t="str">
        <f t="shared" si="417"/>
        <v/>
      </c>
      <c r="AS742" s="47" t="str">
        <f t="shared" si="444"/>
        <v/>
      </c>
      <c r="AT742" s="48" t="str">
        <f>IF(ISBLANK(AU742),"",VLOOKUP(AS742,OutputOsiris!$A$9:$A$1008,1,FALSE))</f>
        <v/>
      </c>
      <c r="AU742" s="111"/>
      <c r="AV742" s="78"/>
      <c r="AW742" s="148" t="str">
        <f t="shared" si="418"/>
        <v/>
      </c>
      <c r="AX742" s="47" t="str">
        <f t="shared" si="445"/>
        <v/>
      </c>
      <c r="AY742" s="48" t="str">
        <f>IF(ISBLANK(AZ742),"",VLOOKUP(AX742,OutputOsiris!$A$9:$A$1008,1,FALSE))</f>
        <v/>
      </c>
      <c r="AZ742" s="111"/>
      <c r="BA742" s="78"/>
      <c r="BB742" s="148" t="str">
        <f t="shared" si="419"/>
        <v/>
      </c>
      <c r="BC742" s="47" t="str">
        <f t="shared" si="446"/>
        <v/>
      </c>
      <c r="BD742" s="48" t="str">
        <f>IF(ISBLANK(BE742),"",VLOOKUP(BC742,OutputOsiris!$A$9:$A$1008,1,FALSE))</f>
        <v/>
      </c>
      <c r="BE742" s="111"/>
      <c r="BF742" s="78"/>
      <c r="BG742" s="148" t="str">
        <f t="shared" si="420"/>
        <v/>
      </c>
      <c r="BH742" s="47" t="str">
        <f t="shared" si="447"/>
        <v/>
      </c>
      <c r="BI742" s="48" t="str">
        <f>IF(ISBLANK(BJ742),"",VLOOKUP(BH742,OutputOsiris!$A$9:$A$1008,1,FALSE))</f>
        <v/>
      </c>
      <c r="BJ742" s="111"/>
      <c r="BK742" s="78"/>
      <c r="BL742" s="148" t="str">
        <f t="shared" si="421"/>
        <v/>
      </c>
      <c r="BM742" s="47" t="str">
        <f t="shared" si="448"/>
        <v/>
      </c>
      <c r="BN742" s="48" t="str">
        <f>IF(ISBLANK(BO742),"",VLOOKUP(BM742,OutputOsiris!$A$9:$A$1008,1,FALSE))</f>
        <v/>
      </c>
      <c r="BO742" s="111"/>
      <c r="BP742" s="78"/>
      <c r="BQ742" s="148" t="str">
        <f t="shared" si="422"/>
        <v/>
      </c>
      <c r="BR742" s="47" t="str">
        <f t="shared" si="449"/>
        <v/>
      </c>
      <c r="BS742" s="48" t="str">
        <f>IF(ISBLANK(BT742),"",VLOOKUP(BR742,OutputOsiris!$A$9:$A$1008,1,FALSE))</f>
        <v/>
      </c>
      <c r="BT742" s="111"/>
      <c r="BU742" s="78"/>
      <c r="BV742" s="148" t="str">
        <f t="shared" si="423"/>
        <v/>
      </c>
      <c r="BW742" s="47" t="str">
        <f t="shared" si="450"/>
        <v/>
      </c>
      <c r="BX742" s="48" t="str">
        <f>IF(ISBLANK(BY742),"",VLOOKUP(BW742,OutputOsiris!$A$9:$A$1008,1,FALSE))</f>
        <v/>
      </c>
      <c r="BY742" s="111"/>
      <c r="BZ742" s="78"/>
      <c r="CA742" s="148" t="str">
        <f t="shared" si="424"/>
        <v/>
      </c>
    </row>
    <row r="743" spans="1:79" x14ac:dyDescent="0.2">
      <c r="A743" s="47" t="str">
        <f>IF($H$1="Score",IF(OutputOsiris!A743&lt;&gt;"9999999",OutputOsiris!A743,""),"")</f>
        <v/>
      </c>
      <c r="B743" s="76" t="str">
        <f t="shared" si="425"/>
        <v/>
      </c>
      <c r="C743" s="143" t="str">
        <f t="shared" si="426"/>
        <v/>
      </c>
      <c r="D743" s="47" t="str">
        <f>IF($H$1="Cijfer",IF(OutputOsiris!A743&lt;&gt;"9999999",OutputOsiris!A743,""),"")</f>
        <v/>
      </c>
      <c r="E743" s="76" t="str">
        <f t="shared" si="427"/>
        <v/>
      </c>
      <c r="F743" s="143" t="str">
        <f t="shared" si="428"/>
        <v/>
      </c>
      <c r="G743" s="47" t="str">
        <f>IF(ISBLANK(OutputOsiris!B743),"",OutputOsiris!B743)</f>
        <v/>
      </c>
      <c r="H743" s="47">
        <f>IF(AND($AG$7&gt;0,OutputOsiris!$A743&lt;&gt;"9999999"),VLOOKUP(OutputOsiris!A743,$AD$9:$AG$1008,4,FALSE),"")</f>
        <v>0</v>
      </c>
      <c r="I743" s="47">
        <f t="shared" si="429"/>
        <v>0</v>
      </c>
      <c r="J743" s="47">
        <f>IF(AND($AL$7&gt;0,OutputOsiris!$A743&lt;&gt;"9999999"),VLOOKUP(OutputOsiris!A743,$AI$9:$AL$1008,4,FALSE),"")</f>
        <v>0</v>
      </c>
      <c r="K743" s="47">
        <f t="shared" si="430"/>
        <v>0</v>
      </c>
      <c r="L743" s="47" t="str">
        <f>IF(AND($AQ$7&gt;0,OutputOsiris!$A743&lt;&gt;"9999999"),VLOOKUP(OutputOsiris!A743,$AN$9:$AQ$1008,4,FALSE),"")</f>
        <v/>
      </c>
      <c r="M743" s="47" t="str">
        <f t="shared" si="431"/>
        <v/>
      </c>
      <c r="N743" s="47" t="str">
        <f>IF(AND($AV$7&gt;0,OutputOsiris!$A743&lt;&gt;"9999999"),VLOOKUP(OutputOsiris!A743,$AS$9:$AV$1008,4,FALSE),"")</f>
        <v/>
      </c>
      <c r="O743" s="47" t="str">
        <f t="shared" si="432"/>
        <v/>
      </c>
      <c r="P743" s="47" t="str">
        <f>IF(AND($BA$7&gt;0,OutputOsiris!$A743&lt;&gt;"9999999"),VLOOKUP(OutputOsiris!A743,$AX$9:$BA$1008,4,FALSE),"")</f>
        <v/>
      </c>
      <c r="Q743" s="47" t="str">
        <f t="shared" si="433"/>
        <v/>
      </c>
      <c r="R743" s="47" t="str">
        <f>IF(AND($BF$7&gt;0,OutputOsiris!$A743&lt;&gt;"9999999"),VLOOKUP(OutputOsiris!A743,$BC$9:$BF$1008,4,FALSE),"")</f>
        <v/>
      </c>
      <c r="S743" s="47" t="str">
        <f t="shared" si="434"/>
        <v/>
      </c>
      <c r="T743" s="47" t="str">
        <f>IF(AND($BK$7&gt;0,OutputOsiris!$A743&lt;&gt;"9999999"),VLOOKUP(OutputOsiris!A743,$BH$9:$BK$1008,4,FALSE),"")</f>
        <v/>
      </c>
      <c r="U743" s="47" t="str">
        <f t="shared" si="435"/>
        <v/>
      </c>
      <c r="V743" s="47" t="str">
        <f>IF(AND($BP$7&gt;0,OutputOsiris!$A743&lt;&gt;"9999999"),VLOOKUP(OutputOsiris!A743,$BM$9:$BP$1008,4,FALSE),"")</f>
        <v/>
      </c>
      <c r="W743" s="47" t="str">
        <f t="shared" si="436"/>
        <v/>
      </c>
      <c r="X743" s="47" t="str">
        <f>IF(AND($BU$7&gt;0,OutputOsiris!$A743&lt;&gt;"9999999"),VLOOKUP(OutputOsiris!A743,$BR$9:$BU$1008,4,FALSE),"")</f>
        <v/>
      </c>
      <c r="Y743" s="47" t="str">
        <f t="shared" si="437"/>
        <v/>
      </c>
      <c r="Z743" s="47" t="str">
        <f>IF(AND($BZ$7&gt;0,OutputOsiris!$A743&lt;&gt;"9999999"),VLOOKUP(OutputOsiris!A743,$BW$9:$BZ$1008,4,FALSE),"")</f>
        <v/>
      </c>
      <c r="AA743" s="47" t="str">
        <f t="shared" si="438"/>
        <v/>
      </c>
      <c r="AB743" s="47">
        <f t="shared" si="439"/>
        <v>0</v>
      </c>
      <c r="AC743" s="47">
        <f t="shared" si="440"/>
        <v>0</v>
      </c>
      <c r="AD743" s="47" t="str">
        <f t="shared" si="441"/>
        <v/>
      </c>
      <c r="AE743" s="48" t="str">
        <f>IF(ISBLANK(AF743),"",VLOOKUP(AD743,OutputOsiris!$A$9:$A$1008,1,FALSE))</f>
        <v/>
      </c>
      <c r="AF743" s="111"/>
      <c r="AG743" s="78"/>
      <c r="AH743" s="148" t="str">
        <f t="shared" si="415"/>
        <v/>
      </c>
      <c r="AI743" s="47" t="str">
        <f t="shared" si="442"/>
        <v/>
      </c>
      <c r="AJ743" s="48" t="str">
        <f>IF(ISBLANK(AK743),"",VLOOKUP(AI743,OutputOsiris!$A$9:$A$1008,1,FALSE))</f>
        <v/>
      </c>
      <c r="AK743" s="112"/>
      <c r="AL743" s="78"/>
      <c r="AM743" s="148" t="str">
        <f t="shared" si="416"/>
        <v/>
      </c>
      <c r="AN743" s="47" t="str">
        <f t="shared" si="443"/>
        <v/>
      </c>
      <c r="AO743" s="48" t="str">
        <f>IF(ISBLANK(AP743),"",VLOOKUP(AN743,OutputOsiris!$A$9:$A$1008,1,FALSE))</f>
        <v/>
      </c>
      <c r="AP743" s="111"/>
      <c r="AQ743" s="78"/>
      <c r="AR743" s="148" t="str">
        <f t="shared" si="417"/>
        <v/>
      </c>
      <c r="AS743" s="47" t="str">
        <f t="shared" si="444"/>
        <v/>
      </c>
      <c r="AT743" s="48" t="str">
        <f>IF(ISBLANK(AU743),"",VLOOKUP(AS743,OutputOsiris!$A$9:$A$1008,1,FALSE))</f>
        <v/>
      </c>
      <c r="AU743" s="111"/>
      <c r="AV743" s="78"/>
      <c r="AW743" s="148" t="str">
        <f t="shared" si="418"/>
        <v/>
      </c>
      <c r="AX743" s="47" t="str">
        <f t="shared" si="445"/>
        <v/>
      </c>
      <c r="AY743" s="48" t="str">
        <f>IF(ISBLANK(AZ743),"",VLOOKUP(AX743,OutputOsiris!$A$9:$A$1008,1,FALSE))</f>
        <v/>
      </c>
      <c r="AZ743" s="111"/>
      <c r="BA743" s="78"/>
      <c r="BB743" s="148" t="str">
        <f t="shared" si="419"/>
        <v/>
      </c>
      <c r="BC743" s="47" t="str">
        <f t="shared" si="446"/>
        <v/>
      </c>
      <c r="BD743" s="48" t="str">
        <f>IF(ISBLANK(BE743),"",VLOOKUP(BC743,OutputOsiris!$A$9:$A$1008,1,FALSE))</f>
        <v/>
      </c>
      <c r="BE743" s="111"/>
      <c r="BF743" s="78"/>
      <c r="BG743" s="148" t="str">
        <f t="shared" si="420"/>
        <v/>
      </c>
      <c r="BH743" s="47" t="str">
        <f t="shared" si="447"/>
        <v/>
      </c>
      <c r="BI743" s="48" t="str">
        <f>IF(ISBLANK(BJ743),"",VLOOKUP(BH743,OutputOsiris!$A$9:$A$1008,1,FALSE))</f>
        <v/>
      </c>
      <c r="BJ743" s="111"/>
      <c r="BK743" s="78"/>
      <c r="BL743" s="148" t="str">
        <f t="shared" si="421"/>
        <v/>
      </c>
      <c r="BM743" s="47" t="str">
        <f t="shared" si="448"/>
        <v/>
      </c>
      <c r="BN743" s="48" t="str">
        <f>IF(ISBLANK(BO743),"",VLOOKUP(BM743,OutputOsiris!$A$9:$A$1008,1,FALSE))</f>
        <v/>
      </c>
      <c r="BO743" s="111"/>
      <c r="BP743" s="78"/>
      <c r="BQ743" s="148" t="str">
        <f t="shared" si="422"/>
        <v/>
      </c>
      <c r="BR743" s="47" t="str">
        <f t="shared" si="449"/>
        <v/>
      </c>
      <c r="BS743" s="48" t="str">
        <f>IF(ISBLANK(BT743),"",VLOOKUP(BR743,OutputOsiris!$A$9:$A$1008,1,FALSE))</f>
        <v/>
      </c>
      <c r="BT743" s="111"/>
      <c r="BU743" s="78"/>
      <c r="BV743" s="148" t="str">
        <f t="shared" si="423"/>
        <v/>
      </c>
      <c r="BW743" s="47" t="str">
        <f t="shared" si="450"/>
        <v/>
      </c>
      <c r="BX743" s="48" t="str">
        <f>IF(ISBLANK(BY743),"",VLOOKUP(BW743,OutputOsiris!$A$9:$A$1008,1,FALSE))</f>
        <v/>
      </c>
      <c r="BY743" s="111"/>
      <c r="BZ743" s="78"/>
      <c r="CA743" s="148" t="str">
        <f t="shared" si="424"/>
        <v/>
      </c>
    </row>
    <row r="744" spans="1:79" x14ac:dyDescent="0.2">
      <c r="A744" s="47" t="str">
        <f>IF($H$1="Score",IF(OutputOsiris!A744&lt;&gt;"9999999",OutputOsiris!A744,""),"")</f>
        <v/>
      </c>
      <c r="B744" s="76" t="str">
        <f t="shared" si="425"/>
        <v/>
      </c>
      <c r="C744" s="143" t="str">
        <f t="shared" si="426"/>
        <v/>
      </c>
      <c r="D744" s="47" t="str">
        <f>IF($H$1="Cijfer",IF(OutputOsiris!A744&lt;&gt;"9999999",OutputOsiris!A744,""),"")</f>
        <v/>
      </c>
      <c r="E744" s="76" t="str">
        <f t="shared" si="427"/>
        <v/>
      </c>
      <c r="F744" s="143" t="str">
        <f t="shared" si="428"/>
        <v/>
      </c>
      <c r="G744" s="47" t="str">
        <f>IF(ISBLANK(OutputOsiris!B744),"",OutputOsiris!B744)</f>
        <v/>
      </c>
      <c r="H744" s="47">
        <f>IF(AND($AG$7&gt;0,OutputOsiris!$A744&lt;&gt;"9999999"),VLOOKUP(OutputOsiris!A744,$AD$9:$AG$1008,4,FALSE),"")</f>
        <v>0</v>
      </c>
      <c r="I744" s="47">
        <f t="shared" si="429"/>
        <v>0</v>
      </c>
      <c r="J744" s="47">
        <f>IF(AND($AL$7&gt;0,OutputOsiris!$A744&lt;&gt;"9999999"),VLOOKUP(OutputOsiris!A744,$AI$9:$AL$1008,4,FALSE),"")</f>
        <v>0</v>
      </c>
      <c r="K744" s="47">
        <f t="shared" si="430"/>
        <v>0</v>
      </c>
      <c r="L744" s="47" t="str">
        <f>IF(AND($AQ$7&gt;0,OutputOsiris!$A744&lt;&gt;"9999999"),VLOOKUP(OutputOsiris!A744,$AN$9:$AQ$1008,4,FALSE),"")</f>
        <v/>
      </c>
      <c r="M744" s="47" t="str">
        <f t="shared" si="431"/>
        <v/>
      </c>
      <c r="N744" s="47" t="str">
        <f>IF(AND($AV$7&gt;0,OutputOsiris!$A744&lt;&gt;"9999999"),VLOOKUP(OutputOsiris!A744,$AS$9:$AV$1008,4,FALSE),"")</f>
        <v/>
      </c>
      <c r="O744" s="47" t="str">
        <f t="shared" si="432"/>
        <v/>
      </c>
      <c r="P744" s="47" t="str">
        <f>IF(AND($BA$7&gt;0,OutputOsiris!$A744&lt;&gt;"9999999"),VLOOKUP(OutputOsiris!A744,$AX$9:$BA$1008,4,FALSE),"")</f>
        <v/>
      </c>
      <c r="Q744" s="47" t="str">
        <f t="shared" si="433"/>
        <v/>
      </c>
      <c r="R744" s="47" t="str">
        <f>IF(AND($BF$7&gt;0,OutputOsiris!$A744&lt;&gt;"9999999"),VLOOKUP(OutputOsiris!A744,$BC$9:$BF$1008,4,FALSE),"")</f>
        <v/>
      </c>
      <c r="S744" s="47" t="str">
        <f t="shared" si="434"/>
        <v/>
      </c>
      <c r="T744" s="47" t="str">
        <f>IF(AND($BK$7&gt;0,OutputOsiris!$A744&lt;&gt;"9999999"),VLOOKUP(OutputOsiris!A744,$BH$9:$BK$1008,4,FALSE),"")</f>
        <v/>
      </c>
      <c r="U744" s="47" t="str">
        <f t="shared" si="435"/>
        <v/>
      </c>
      <c r="V744" s="47" t="str">
        <f>IF(AND($BP$7&gt;0,OutputOsiris!$A744&lt;&gt;"9999999"),VLOOKUP(OutputOsiris!A744,$BM$9:$BP$1008,4,FALSE),"")</f>
        <v/>
      </c>
      <c r="W744" s="47" t="str">
        <f t="shared" si="436"/>
        <v/>
      </c>
      <c r="X744" s="47" t="str">
        <f>IF(AND($BU$7&gt;0,OutputOsiris!$A744&lt;&gt;"9999999"),VLOOKUP(OutputOsiris!A744,$BR$9:$BU$1008,4,FALSE),"")</f>
        <v/>
      </c>
      <c r="Y744" s="47" t="str">
        <f t="shared" si="437"/>
        <v/>
      </c>
      <c r="Z744" s="47" t="str">
        <f>IF(AND($BZ$7&gt;0,OutputOsiris!$A744&lt;&gt;"9999999"),VLOOKUP(OutputOsiris!A744,$BW$9:$BZ$1008,4,FALSE),"")</f>
        <v/>
      </c>
      <c r="AA744" s="47" t="str">
        <f t="shared" si="438"/>
        <v/>
      </c>
      <c r="AB744" s="47">
        <f t="shared" si="439"/>
        <v>0</v>
      </c>
      <c r="AC744" s="47">
        <f t="shared" si="440"/>
        <v>0</v>
      </c>
      <c r="AD744" s="47" t="str">
        <f t="shared" si="441"/>
        <v/>
      </c>
      <c r="AE744" s="48" t="str">
        <f>IF(ISBLANK(AF744),"",VLOOKUP(AD744,OutputOsiris!$A$9:$A$1008,1,FALSE))</f>
        <v/>
      </c>
      <c r="AF744" s="111"/>
      <c r="AG744" s="78"/>
      <c r="AH744" s="148" t="str">
        <f t="shared" si="415"/>
        <v/>
      </c>
      <c r="AI744" s="47" t="str">
        <f t="shared" si="442"/>
        <v/>
      </c>
      <c r="AJ744" s="48" t="str">
        <f>IF(ISBLANK(AK744),"",VLOOKUP(AI744,OutputOsiris!$A$9:$A$1008,1,FALSE))</f>
        <v/>
      </c>
      <c r="AK744" s="112"/>
      <c r="AL744" s="78"/>
      <c r="AM744" s="148" t="str">
        <f t="shared" si="416"/>
        <v/>
      </c>
      <c r="AN744" s="47" t="str">
        <f t="shared" si="443"/>
        <v/>
      </c>
      <c r="AO744" s="48" t="str">
        <f>IF(ISBLANK(AP744),"",VLOOKUP(AN744,OutputOsiris!$A$9:$A$1008,1,FALSE))</f>
        <v/>
      </c>
      <c r="AP744" s="111"/>
      <c r="AQ744" s="78"/>
      <c r="AR744" s="148" t="str">
        <f t="shared" si="417"/>
        <v/>
      </c>
      <c r="AS744" s="47" t="str">
        <f t="shared" si="444"/>
        <v/>
      </c>
      <c r="AT744" s="48" t="str">
        <f>IF(ISBLANK(AU744),"",VLOOKUP(AS744,OutputOsiris!$A$9:$A$1008,1,FALSE))</f>
        <v/>
      </c>
      <c r="AU744" s="111"/>
      <c r="AV744" s="78"/>
      <c r="AW744" s="148" t="str">
        <f t="shared" si="418"/>
        <v/>
      </c>
      <c r="AX744" s="47" t="str">
        <f t="shared" si="445"/>
        <v/>
      </c>
      <c r="AY744" s="48" t="str">
        <f>IF(ISBLANK(AZ744),"",VLOOKUP(AX744,OutputOsiris!$A$9:$A$1008,1,FALSE))</f>
        <v/>
      </c>
      <c r="AZ744" s="111"/>
      <c r="BA744" s="78"/>
      <c r="BB744" s="148" t="str">
        <f t="shared" si="419"/>
        <v/>
      </c>
      <c r="BC744" s="47" t="str">
        <f t="shared" si="446"/>
        <v/>
      </c>
      <c r="BD744" s="48" t="str">
        <f>IF(ISBLANK(BE744),"",VLOOKUP(BC744,OutputOsiris!$A$9:$A$1008,1,FALSE))</f>
        <v/>
      </c>
      <c r="BE744" s="111"/>
      <c r="BF744" s="78"/>
      <c r="BG744" s="148" t="str">
        <f t="shared" si="420"/>
        <v/>
      </c>
      <c r="BH744" s="47" t="str">
        <f t="shared" si="447"/>
        <v/>
      </c>
      <c r="BI744" s="48" t="str">
        <f>IF(ISBLANK(BJ744),"",VLOOKUP(BH744,OutputOsiris!$A$9:$A$1008,1,FALSE))</f>
        <v/>
      </c>
      <c r="BJ744" s="111"/>
      <c r="BK744" s="78"/>
      <c r="BL744" s="148" t="str">
        <f t="shared" si="421"/>
        <v/>
      </c>
      <c r="BM744" s="47" t="str">
        <f t="shared" si="448"/>
        <v/>
      </c>
      <c r="BN744" s="48" t="str">
        <f>IF(ISBLANK(BO744),"",VLOOKUP(BM744,OutputOsiris!$A$9:$A$1008,1,FALSE))</f>
        <v/>
      </c>
      <c r="BO744" s="111"/>
      <c r="BP744" s="78"/>
      <c r="BQ744" s="148" t="str">
        <f t="shared" si="422"/>
        <v/>
      </c>
      <c r="BR744" s="47" t="str">
        <f t="shared" si="449"/>
        <v/>
      </c>
      <c r="BS744" s="48" t="str">
        <f>IF(ISBLANK(BT744),"",VLOOKUP(BR744,OutputOsiris!$A$9:$A$1008,1,FALSE))</f>
        <v/>
      </c>
      <c r="BT744" s="111"/>
      <c r="BU744" s="78"/>
      <c r="BV744" s="148" t="str">
        <f t="shared" si="423"/>
        <v/>
      </c>
      <c r="BW744" s="47" t="str">
        <f t="shared" si="450"/>
        <v/>
      </c>
      <c r="BX744" s="48" t="str">
        <f>IF(ISBLANK(BY744),"",VLOOKUP(BW744,OutputOsiris!$A$9:$A$1008,1,FALSE))</f>
        <v/>
      </c>
      <c r="BY744" s="111"/>
      <c r="BZ744" s="78"/>
      <c r="CA744" s="148" t="str">
        <f t="shared" si="424"/>
        <v/>
      </c>
    </row>
    <row r="745" spans="1:79" x14ac:dyDescent="0.2">
      <c r="A745" s="47" t="str">
        <f>IF($H$1="Score",IF(OutputOsiris!A745&lt;&gt;"9999999",OutputOsiris!A745,""),"")</f>
        <v/>
      </c>
      <c r="B745" s="76" t="str">
        <f t="shared" si="425"/>
        <v/>
      </c>
      <c r="C745" s="143" t="str">
        <f t="shared" si="426"/>
        <v/>
      </c>
      <c r="D745" s="47" t="str">
        <f>IF($H$1="Cijfer",IF(OutputOsiris!A745&lt;&gt;"9999999",OutputOsiris!A745,""),"")</f>
        <v/>
      </c>
      <c r="E745" s="76" t="str">
        <f t="shared" si="427"/>
        <v/>
      </c>
      <c r="F745" s="143" t="str">
        <f t="shared" si="428"/>
        <v/>
      </c>
      <c r="G745" s="47" t="str">
        <f>IF(ISBLANK(OutputOsiris!B745),"",OutputOsiris!B745)</f>
        <v/>
      </c>
      <c r="H745" s="47">
        <f>IF(AND($AG$7&gt;0,OutputOsiris!$A745&lt;&gt;"9999999"),VLOOKUP(OutputOsiris!A745,$AD$9:$AG$1008,4,FALSE),"")</f>
        <v>0</v>
      </c>
      <c r="I745" s="47">
        <f t="shared" si="429"/>
        <v>0</v>
      </c>
      <c r="J745" s="47">
        <f>IF(AND($AL$7&gt;0,OutputOsiris!$A745&lt;&gt;"9999999"),VLOOKUP(OutputOsiris!A745,$AI$9:$AL$1008,4,FALSE),"")</f>
        <v>0</v>
      </c>
      <c r="K745" s="47">
        <f t="shared" si="430"/>
        <v>0</v>
      </c>
      <c r="L745" s="47" t="str">
        <f>IF(AND($AQ$7&gt;0,OutputOsiris!$A745&lt;&gt;"9999999"),VLOOKUP(OutputOsiris!A745,$AN$9:$AQ$1008,4,FALSE),"")</f>
        <v/>
      </c>
      <c r="M745" s="47" t="str">
        <f t="shared" si="431"/>
        <v/>
      </c>
      <c r="N745" s="47" t="str">
        <f>IF(AND($AV$7&gt;0,OutputOsiris!$A745&lt;&gt;"9999999"),VLOOKUP(OutputOsiris!A745,$AS$9:$AV$1008,4,FALSE),"")</f>
        <v/>
      </c>
      <c r="O745" s="47" t="str">
        <f t="shared" si="432"/>
        <v/>
      </c>
      <c r="P745" s="47" t="str">
        <f>IF(AND($BA$7&gt;0,OutputOsiris!$A745&lt;&gt;"9999999"),VLOOKUP(OutputOsiris!A745,$AX$9:$BA$1008,4,FALSE),"")</f>
        <v/>
      </c>
      <c r="Q745" s="47" t="str">
        <f t="shared" si="433"/>
        <v/>
      </c>
      <c r="R745" s="47" t="str">
        <f>IF(AND($BF$7&gt;0,OutputOsiris!$A745&lt;&gt;"9999999"),VLOOKUP(OutputOsiris!A745,$BC$9:$BF$1008,4,FALSE),"")</f>
        <v/>
      </c>
      <c r="S745" s="47" t="str">
        <f t="shared" si="434"/>
        <v/>
      </c>
      <c r="T745" s="47" t="str">
        <f>IF(AND($BK$7&gt;0,OutputOsiris!$A745&lt;&gt;"9999999"),VLOOKUP(OutputOsiris!A745,$BH$9:$BK$1008,4,FALSE),"")</f>
        <v/>
      </c>
      <c r="U745" s="47" t="str">
        <f t="shared" si="435"/>
        <v/>
      </c>
      <c r="V745" s="47" t="str">
        <f>IF(AND($BP$7&gt;0,OutputOsiris!$A745&lt;&gt;"9999999"),VLOOKUP(OutputOsiris!A745,$BM$9:$BP$1008,4,FALSE),"")</f>
        <v/>
      </c>
      <c r="W745" s="47" t="str">
        <f t="shared" si="436"/>
        <v/>
      </c>
      <c r="X745" s="47" t="str">
        <f>IF(AND($BU$7&gt;0,OutputOsiris!$A745&lt;&gt;"9999999"),VLOOKUP(OutputOsiris!A745,$BR$9:$BU$1008,4,FALSE),"")</f>
        <v/>
      </c>
      <c r="Y745" s="47" t="str">
        <f t="shared" si="437"/>
        <v/>
      </c>
      <c r="Z745" s="47" t="str">
        <f>IF(AND($BZ$7&gt;0,OutputOsiris!$A745&lt;&gt;"9999999"),VLOOKUP(OutputOsiris!A745,$BW$9:$BZ$1008,4,FALSE),"")</f>
        <v/>
      </c>
      <c r="AA745" s="47" t="str">
        <f t="shared" si="438"/>
        <v/>
      </c>
      <c r="AB745" s="47">
        <f t="shared" si="439"/>
        <v>0</v>
      </c>
      <c r="AC745" s="47">
        <f t="shared" si="440"/>
        <v>0</v>
      </c>
      <c r="AD745" s="47" t="str">
        <f t="shared" si="441"/>
        <v/>
      </c>
      <c r="AE745" s="48" t="str">
        <f>IF(ISBLANK(AF745),"",VLOOKUP(AD745,OutputOsiris!$A$9:$A$1008,1,FALSE))</f>
        <v/>
      </c>
      <c r="AF745" s="111"/>
      <c r="AG745" s="78"/>
      <c r="AH745" s="148" t="str">
        <f t="shared" si="415"/>
        <v/>
      </c>
      <c r="AI745" s="47" t="str">
        <f t="shared" si="442"/>
        <v/>
      </c>
      <c r="AJ745" s="48" t="str">
        <f>IF(ISBLANK(AK745),"",VLOOKUP(AI745,OutputOsiris!$A$9:$A$1008,1,FALSE))</f>
        <v/>
      </c>
      <c r="AK745" s="112"/>
      <c r="AL745" s="78"/>
      <c r="AM745" s="148" t="str">
        <f t="shared" si="416"/>
        <v/>
      </c>
      <c r="AN745" s="47" t="str">
        <f t="shared" si="443"/>
        <v/>
      </c>
      <c r="AO745" s="48" t="str">
        <f>IF(ISBLANK(AP745),"",VLOOKUP(AN745,OutputOsiris!$A$9:$A$1008,1,FALSE))</f>
        <v/>
      </c>
      <c r="AP745" s="111"/>
      <c r="AQ745" s="78"/>
      <c r="AR745" s="148" t="str">
        <f t="shared" si="417"/>
        <v/>
      </c>
      <c r="AS745" s="47" t="str">
        <f t="shared" si="444"/>
        <v/>
      </c>
      <c r="AT745" s="48" t="str">
        <f>IF(ISBLANK(AU745),"",VLOOKUP(AS745,OutputOsiris!$A$9:$A$1008,1,FALSE))</f>
        <v/>
      </c>
      <c r="AU745" s="111"/>
      <c r="AV745" s="78"/>
      <c r="AW745" s="148" t="str">
        <f t="shared" si="418"/>
        <v/>
      </c>
      <c r="AX745" s="47" t="str">
        <f t="shared" si="445"/>
        <v/>
      </c>
      <c r="AY745" s="48" t="str">
        <f>IF(ISBLANK(AZ745),"",VLOOKUP(AX745,OutputOsiris!$A$9:$A$1008,1,FALSE))</f>
        <v/>
      </c>
      <c r="AZ745" s="111"/>
      <c r="BA745" s="78"/>
      <c r="BB745" s="148" t="str">
        <f t="shared" si="419"/>
        <v/>
      </c>
      <c r="BC745" s="47" t="str">
        <f t="shared" si="446"/>
        <v/>
      </c>
      <c r="BD745" s="48" t="str">
        <f>IF(ISBLANK(BE745),"",VLOOKUP(BC745,OutputOsiris!$A$9:$A$1008,1,FALSE))</f>
        <v/>
      </c>
      <c r="BE745" s="111"/>
      <c r="BF745" s="78"/>
      <c r="BG745" s="148" t="str">
        <f t="shared" si="420"/>
        <v/>
      </c>
      <c r="BH745" s="47" t="str">
        <f t="shared" si="447"/>
        <v/>
      </c>
      <c r="BI745" s="48" t="str">
        <f>IF(ISBLANK(BJ745),"",VLOOKUP(BH745,OutputOsiris!$A$9:$A$1008,1,FALSE))</f>
        <v/>
      </c>
      <c r="BJ745" s="111"/>
      <c r="BK745" s="78"/>
      <c r="BL745" s="148" t="str">
        <f t="shared" si="421"/>
        <v/>
      </c>
      <c r="BM745" s="47" t="str">
        <f t="shared" si="448"/>
        <v/>
      </c>
      <c r="BN745" s="48" t="str">
        <f>IF(ISBLANK(BO745),"",VLOOKUP(BM745,OutputOsiris!$A$9:$A$1008,1,FALSE))</f>
        <v/>
      </c>
      <c r="BO745" s="111"/>
      <c r="BP745" s="78"/>
      <c r="BQ745" s="148" t="str">
        <f t="shared" si="422"/>
        <v/>
      </c>
      <c r="BR745" s="47" t="str">
        <f t="shared" si="449"/>
        <v/>
      </c>
      <c r="BS745" s="48" t="str">
        <f>IF(ISBLANK(BT745),"",VLOOKUP(BR745,OutputOsiris!$A$9:$A$1008,1,FALSE))</f>
        <v/>
      </c>
      <c r="BT745" s="111"/>
      <c r="BU745" s="78"/>
      <c r="BV745" s="148" t="str">
        <f t="shared" si="423"/>
        <v/>
      </c>
      <c r="BW745" s="47" t="str">
        <f t="shared" si="450"/>
        <v/>
      </c>
      <c r="BX745" s="48" t="str">
        <f>IF(ISBLANK(BY745),"",VLOOKUP(BW745,OutputOsiris!$A$9:$A$1008,1,FALSE))</f>
        <v/>
      </c>
      <c r="BY745" s="111"/>
      <c r="BZ745" s="78"/>
      <c r="CA745" s="148" t="str">
        <f t="shared" si="424"/>
        <v/>
      </c>
    </row>
    <row r="746" spans="1:79" x14ac:dyDescent="0.2">
      <c r="A746" s="47" t="str">
        <f>IF($H$1="Score",IF(OutputOsiris!A746&lt;&gt;"9999999",OutputOsiris!A746,""),"")</f>
        <v/>
      </c>
      <c r="B746" s="76" t="str">
        <f t="shared" si="425"/>
        <v/>
      </c>
      <c r="C746" s="143" t="str">
        <f t="shared" si="426"/>
        <v/>
      </c>
      <c r="D746" s="47" t="str">
        <f>IF($H$1="Cijfer",IF(OutputOsiris!A746&lt;&gt;"9999999",OutputOsiris!A746,""),"")</f>
        <v/>
      </c>
      <c r="E746" s="76" t="str">
        <f t="shared" si="427"/>
        <v/>
      </c>
      <c r="F746" s="143" t="str">
        <f t="shared" si="428"/>
        <v/>
      </c>
      <c r="G746" s="47" t="str">
        <f>IF(ISBLANK(OutputOsiris!B746),"",OutputOsiris!B746)</f>
        <v/>
      </c>
      <c r="H746" s="47">
        <f>IF(AND($AG$7&gt;0,OutputOsiris!$A746&lt;&gt;"9999999"),VLOOKUP(OutputOsiris!A746,$AD$9:$AG$1008,4,FALSE),"")</f>
        <v>0</v>
      </c>
      <c r="I746" s="47">
        <f t="shared" si="429"/>
        <v>0</v>
      </c>
      <c r="J746" s="47">
        <f>IF(AND($AL$7&gt;0,OutputOsiris!$A746&lt;&gt;"9999999"),VLOOKUP(OutputOsiris!A746,$AI$9:$AL$1008,4,FALSE),"")</f>
        <v>0</v>
      </c>
      <c r="K746" s="47">
        <f t="shared" si="430"/>
        <v>0</v>
      </c>
      <c r="L746" s="47" t="str">
        <f>IF(AND($AQ$7&gt;0,OutputOsiris!$A746&lt;&gt;"9999999"),VLOOKUP(OutputOsiris!A746,$AN$9:$AQ$1008,4,FALSE),"")</f>
        <v/>
      </c>
      <c r="M746" s="47" t="str">
        <f t="shared" si="431"/>
        <v/>
      </c>
      <c r="N746" s="47" t="str">
        <f>IF(AND($AV$7&gt;0,OutputOsiris!$A746&lt;&gt;"9999999"),VLOOKUP(OutputOsiris!A746,$AS$9:$AV$1008,4,FALSE),"")</f>
        <v/>
      </c>
      <c r="O746" s="47" t="str">
        <f t="shared" si="432"/>
        <v/>
      </c>
      <c r="P746" s="47" t="str">
        <f>IF(AND($BA$7&gt;0,OutputOsiris!$A746&lt;&gt;"9999999"),VLOOKUP(OutputOsiris!A746,$AX$9:$BA$1008,4,FALSE),"")</f>
        <v/>
      </c>
      <c r="Q746" s="47" t="str">
        <f t="shared" si="433"/>
        <v/>
      </c>
      <c r="R746" s="47" t="str">
        <f>IF(AND($BF$7&gt;0,OutputOsiris!$A746&lt;&gt;"9999999"),VLOOKUP(OutputOsiris!A746,$BC$9:$BF$1008,4,FALSE),"")</f>
        <v/>
      </c>
      <c r="S746" s="47" t="str">
        <f t="shared" si="434"/>
        <v/>
      </c>
      <c r="T746" s="47" t="str">
        <f>IF(AND($BK$7&gt;0,OutputOsiris!$A746&lt;&gt;"9999999"),VLOOKUP(OutputOsiris!A746,$BH$9:$BK$1008,4,FALSE),"")</f>
        <v/>
      </c>
      <c r="U746" s="47" t="str">
        <f t="shared" si="435"/>
        <v/>
      </c>
      <c r="V746" s="47" t="str">
        <f>IF(AND($BP$7&gt;0,OutputOsiris!$A746&lt;&gt;"9999999"),VLOOKUP(OutputOsiris!A746,$BM$9:$BP$1008,4,FALSE),"")</f>
        <v/>
      </c>
      <c r="W746" s="47" t="str">
        <f t="shared" si="436"/>
        <v/>
      </c>
      <c r="X746" s="47" t="str">
        <f>IF(AND($BU$7&gt;0,OutputOsiris!$A746&lt;&gt;"9999999"),VLOOKUP(OutputOsiris!A746,$BR$9:$BU$1008,4,FALSE),"")</f>
        <v/>
      </c>
      <c r="Y746" s="47" t="str">
        <f t="shared" si="437"/>
        <v/>
      </c>
      <c r="Z746" s="47" t="str">
        <f>IF(AND($BZ$7&gt;0,OutputOsiris!$A746&lt;&gt;"9999999"),VLOOKUP(OutputOsiris!A746,$BW$9:$BZ$1008,4,FALSE),"")</f>
        <v/>
      </c>
      <c r="AA746" s="47" t="str">
        <f t="shared" si="438"/>
        <v/>
      </c>
      <c r="AB746" s="47">
        <f t="shared" si="439"/>
        <v>0</v>
      </c>
      <c r="AC746" s="47">
        <f t="shared" si="440"/>
        <v>0</v>
      </c>
      <c r="AD746" s="47" t="str">
        <f t="shared" si="441"/>
        <v/>
      </c>
      <c r="AE746" s="48" t="str">
        <f>IF(ISBLANK(AF746),"",VLOOKUP(AD746,OutputOsiris!$A$9:$A$1008,1,FALSE))</f>
        <v/>
      </c>
      <c r="AF746" s="111"/>
      <c r="AG746" s="78"/>
      <c r="AH746" s="148" t="str">
        <f t="shared" si="415"/>
        <v/>
      </c>
      <c r="AI746" s="47" t="str">
        <f t="shared" si="442"/>
        <v/>
      </c>
      <c r="AJ746" s="48" t="str">
        <f>IF(ISBLANK(AK746),"",VLOOKUP(AI746,OutputOsiris!$A$9:$A$1008,1,FALSE))</f>
        <v/>
      </c>
      <c r="AK746" s="112"/>
      <c r="AL746" s="78"/>
      <c r="AM746" s="148" t="str">
        <f t="shared" si="416"/>
        <v/>
      </c>
      <c r="AN746" s="47" t="str">
        <f t="shared" si="443"/>
        <v/>
      </c>
      <c r="AO746" s="48" t="str">
        <f>IF(ISBLANK(AP746),"",VLOOKUP(AN746,OutputOsiris!$A$9:$A$1008,1,FALSE))</f>
        <v/>
      </c>
      <c r="AP746" s="111"/>
      <c r="AQ746" s="78"/>
      <c r="AR746" s="148" t="str">
        <f t="shared" si="417"/>
        <v/>
      </c>
      <c r="AS746" s="47" t="str">
        <f t="shared" si="444"/>
        <v/>
      </c>
      <c r="AT746" s="48" t="str">
        <f>IF(ISBLANK(AU746),"",VLOOKUP(AS746,OutputOsiris!$A$9:$A$1008,1,FALSE))</f>
        <v/>
      </c>
      <c r="AU746" s="111"/>
      <c r="AV746" s="78"/>
      <c r="AW746" s="148" t="str">
        <f t="shared" si="418"/>
        <v/>
      </c>
      <c r="AX746" s="47" t="str">
        <f t="shared" si="445"/>
        <v/>
      </c>
      <c r="AY746" s="48" t="str">
        <f>IF(ISBLANK(AZ746),"",VLOOKUP(AX746,OutputOsiris!$A$9:$A$1008,1,FALSE))</f>
        <v/>
      </c>
      <c r="AZ746" s="111"/>
      <c r="BA746" s="78"/>
      <c r="BB746" s="148" t="str">
        <f t="shared" si="419"/>
        <v/>
      </c>
      <c r="BC746" s="47" t="str">
        <f t="shared" si="446"/>
        <v/>
      </c>
      <c r="BD746" s="48" t="str">
        <f>IF(ISBLANK(BE746),"",VLOOKUP(BC746,OutputOsiris!$A$9:$A$1008,1,FALSE))</f>
        <v/>
      </c>
      <c r="BE746" s="111"/>
      <c r="BF746" s="78"/>
      <c r="BG746" s="148" t="str">
        <f t="shared" si="420"/>
        <v/>
      </c>
      <c r="BH746" s="47" t="str">
        <f t="shared" si="447"/>
        <v/>
      </c>
      <c r="BI746" s="48" t="str">
        <f>IF(ISBLANK(BJ746),"",VLOOKUP(BH746,OutputOsiris!$A$9:$A$1008,1,FALSE))</f>
        <v/>
      </c>
      <c r="BJ746" s="111"/>
      <c r="BK746" s="78"/>
      <c r="BL746" s="148" t="str">
        <f t="shared" si="421"/>
        <v/>
      </c>
      <c r="BM746" s="47" t="str">
        <f t="shared" si="448"/>
        <v/>
      </c>
      <c r="BN746" s="48" t="str">
        <f>IF(ISBLANK(BO746),"",VLOOKUP(BM746,OutputOsiris!$A$9:$A$1008,1,FALSE))</f>
        <v/>
      </c>
      <c r="BO746" s="111"/>
      <c r="BP746" s="78"/>
      <c r="BQ746" s="148" t="str">
        <f t="shared" si="422"/>
        <v/>
      </c>
      <c r="BR746" s="47" t="str">
        <f t="shared" si="449"/>
        <v/>
      </c>
      <c r="BS746" s="48" t="str">
        <f>IF(ISBLANK(BT746),"",VLOOKUP(BR746,OutputOsiris!$A$9:$A$1008,1,FALSE))</f>
        <v/>
      </c>
      <c r="BT746" s="111"/>
      <c r="BU746" s="78"/>
      <c r="BV746" s="148" t="str">
        <f t="shared" si="423"/>
        <v/>
      </c>
      <c r="BW746" s="47" t="str">
        <f t="shared" si="450"/>
        <v/>
      </c>
      <c r="BX746" s="48" t="str">
        <f>IF(ISBLANK(BY746),"",VLOOKUP(BW746,OutputOsiris!$A$9:$A$1008,1,FALSE))</f>
        <v/>
      </c>
      <c r="BY746" s="111"/>
      <c r="BZ746" s="78"/>
      <c r="CA746" s="148" t="str">
        <f t="shared" si="424"/>
        <v/>
      </c>
    </row>
    <row r="747" spans="1:79" x14ac:dyDescent="0.2">
      <c r="A747" s="47" t="str">
        <f>IF($H$1="Score",IF(OutputOsiris!A747&lt;&gt;"9999999",OutputOsiris!A747,""),"")</f>
        <v/>
      </c>
      <c r="B747" s="76" t="str">
        <f t="shared" si="425"/>
        <v/>
      </c>
      <c r="C747" s="143" t="str">
        <f t="shared" si="426"/>
        <v/>
      </c>
      <c r="D747" s="47" t="str">
        <f>IF($H$1="Cijfer",IF(OutputOsiris!A747&lt;&gt;"9999999",OutputOsiris!A747,""),"")</f>
        <v/>
      </c>
      <c r="E747" s="76" t="str">
        <f t="shared" si="427"/>
        <v/>
      </c>
      <c r="F747" s="143" t="str">
        <f t="shared" si="428"/>
        <v/>
      </c>
      <c r="G747" s="47" t="str">
        <f>IF(ISBLANK(OutputOsiris!B747),"",OutputOsiris!B747)</f>
        <v/>
      </c>
      <c r="H747" s="47">
        <f>IF(AND($AG$7&gt;0,OutputOsiris!$A747&lt;&gt;"9999999"),VLOOKUP(OutputOsiris!A747,$AD$9:$AG$1008,4,FALSE),"")</f>
        <v>0</v>
      </c>
      <c r="I747" s="47">
        <f t="shared" si="429"/>
        <v>0</v>
      </c>
      <c r="J747" s="47">
        <f>IF(AND($AL$7&gt;0,OutputOsiris!$A747&lt;&gt;"9999999"),VLOOKUP(OutputOsiris!A747,$AI$9:$AL$1008,4,FALSE),"")</f>
        <v>0</v>
      </c>
      <c r="K747" s="47">
        <f t="shared" si="430"/>
        <v>0</v>
      </c>
      <c r="L747" s="47" t="str">
        <f>IF(AND($AQ$7&gt;0,OutputOsiris!$A747&lt;&gt;"9999999"),VLOOKUP(OutputOsiris!A747,$AN$9:$AQ$1008,4,FALSE),"")</f>
        <v/>
      </c>
      <c r="M747" s="47" t="str">
        <f t="shared" si="431"/>
        <v/>
      </c>
      <c r="N747" s="47" t="str">
        <f>IF(AND($AV$7&gt;0,OutputOsiris!$A747&lt;&gt;"9999999"),VLOOKUP(OutputOsiris!A747,$AS$9:$AV$1008,4,FALSE),"")</f>
        <v/>
      </c>
      <c r="O747" s="47" t="str">
        <f t="shared" si="432"/>
        <v/>
      </c>
      <c r="P747" s="47" t="str">
        <f>IF(AND($BA$7&gt;0,OutputOsiris!$A747&lt;&gt;"9999999"),VLOOKUP(OutputOsiris!A747,$AX$9:$BA$1008,4,FALSE),"")</f>
        <v/>
      </c>
      <c r="Q747" s="47" t="str">
        <f t="shared" si="433"/>
        <v/>
      </c>
      <c r="R747" s="47" t="str">
        <f>IF(AND($BF$7&gt;0,OutputOsiris!$A747&lt;&gt;"9999999"),VLOOKUP(OutputOsiris!A747,$BC$9:$BF$1008,4,FALSE),"")</f>
        <v/>
      </c>
      <c r="S747" s="47" t="str">
        <f t="shared" si="434"/>
        <v/>
      </c>
      <c r="T747" s="47" t="str">
        <f>IF(AND($BK$7&gt;0,OutputOsiris!$A747&lt;&gt;"9999999"),VLOOKUP(OutputOsiris!A747,$BH$9:$BK$1008,4,FALSE),"")</f>
        <v/>
      </c>
      <c r="U747" s="47" t="str">
        <f t="shared" si="435"/>
        <v/>
      </c>
      <c r="V747" s="47" t="str">
        <f>IF(AND($BP$7&gt;0,OutputOsiris!$A747&lt;&gt;"9999999"),VLOOKUP(OutputOsiris!A747,$BM$9:$BP$1008,4,FALSE),"")</f>
        <v/>
      </c>
      <c r="W747" s="47" t="str">
        <f t="shared" si="436"/>
        <v/>
      </c>
      <c r="X747" s="47" t="str">
        <f>IF(AND($BU$7&gt;0,OutputOsiris!$A747&lt;&gt;"9999999"),VLOOKUP(OutputOsiris!A747,$BR$9:$BU$1008,4,FALSE),"")</f>
        <v/>
      </c>
      <c r="Y747" s="47" t="str">
        <f t="shared" si="437"/>
        <v/>
      </c>
      <c r="Z747" s="47" t="str">
        <f>IF(AND($BZ$7&gt;0,OutputOsiris!$A747&lt;&gt;"9999999"),VLOOKUP(OutputOsiris!A747,$BW$9:$BZ$1008,4,FALSE),"")</f>
        <v/>
      </c>
      <c r="AA747" s="47" t="str">
        <f t="shared" si="438"/>
        <v/>
      </c>
      <c r="AB747" s="47">
        <f t="shared" si="439"/>
        <v>0</v>
      </c>
      <c r="AC747" s="47">
        <f t="shared" si="440"/>
        <v>0</v>
      </c>
      <c r="AD747" s="47" t="str">
        <f t="shared" si="441"/>
        <v/>
      </c>
      <c r="AE747" s="48" t="str">
        <f>IF(ISBLANK(AF747),"",VLOOKUP(AD747,OutputOsiris!$A$9:$A$1008,1,FALSE))</f>
        <v/>
      </c>
      <c r="AF747" s="111"/>
      <c r="AG747" s="78"/>
      <c r="AH747" s="148" t="str">
        <f t="shared" si="415"/>
        <v/>
      </c>
      <c r="AI747" s="47" t="str">
        <f t="shared" si="442"/>
        <v/>
      </c>
      <c r="AJ747" s="48" t="str">
        <f>IF(ISBLANK(AK747),"",VLOOKUP(AI747,OutputOsiris!$A$9:$A$1008,1,FALSE))</f>
        <v/>
      </c>
      <c r="AK747" s="112"/>
      <c r="AL747" s="78"/>
      <c r="AM747" s="148" t="str">
        <f t="shared" si="416"/>
        <v/>
      </c>
      <c r="AN747" s="47" t="str">
        <f t="shared" si="443"/>
        <v/>
      </c>
      <c r="AO747" s="48" t="str">
        <f>IF(ISBLANK(AP747),"",VLOOKUP(AN747,OutputOsiris!$A$9:$A$1008,1,FALSE))</f>
        <v/>
      </c>
      <c r="AP747" s="111"/>
      <c r="AQ747" s="78"/>
      <c r="AR747" s="148" t="str">
        <f t="shared" si="417"/>
        <v/>
      </c>
      <c r="AS747" s="47" t="str">
        <f t="shared" si="444"/>
        <v/>
      </c>
      <c r="AT747" s="48" t="str">
        <f>IF(ISBLANK(AU747),"",VLOOKUP(AS747,OutputOsiris!$A$9:$A$1008,1,FALSE))</f>
        <v/>
      </c>
      <c r="AU747" s="111"/>
      <c r="AV747" s="78"/>
      <c r="AW747" s="148" t="str">
        <f t="shared" si="418"/>
        <v/>
      </c>
      <c r="AX747" s="47" t="str">
        <f t="shared" si="445"/>
        <v/>
      </c>
      <c r="AY747" s="48" t="str">
        <f>IF(ISBLANK(AZ747),"",VLOOKUP(AX747,OutputOsiris!$A$9:$A$1008,1,FALSE))</f>
        <v/>
      </c>
      <c r="AZ747" s="111"/>
      <c r="BA747" s="78"/>
      <c r="BB747" s="148" t="str">
        <f t="shared" si="419"/>
        <v/>
      </c>
      <c r="BC747" s="47" t="str">
        <f t="shared" si="446"/>
        <v/>
      </c>
      <c r="BD747" s="48" t="str">
        <f>IF(ISBLANK(BE747),"",VLOOKUP(BC747,OutputOsiris!$A$9:$A$1008,1,FALSE))</f>
        <v/>
      </c>
      <c r="BE747" s="111"/>
      <c r="BF747" s="78"/>
      <c r="BG747" s="148" t="str">
        <f t="shared" si="420"/>
        <v/>
      </c>
      <c r="BH747" s="47" t="str">
        <f t="shared" si="447"/>
        <v/>
      </c>
      <c r="BI747" s="48" t="str">
        <f>IF(ISBLANK(BJ747),"",VLOOKUP(BH747,OutputOsiris!$A$9:$A$1008,1,FALSE))</f>
        <v/>
      </c>
      <c r="BJ747" s="111"/>
      <c r="BK747" s="78"/>
      <c r="BL747" s="148" t="str">
        <f t="shared" si="421"/>
        <v/>
      </c>
      <c r="BM747" s="47" t="str">
        <f t="shared" si="448"/>
        <v/>
      </c>
      <c r="BN747" s="48" t="str">
        <f>IF(ISBLANK(BO747),"",VLOOKUP(BM747,OutputOsiris!$A$9:$A$1008,1,FALSE))</f>
        <v/>
      </c>
      <c r="BO747" s="111"/>
      <c r="BP747" s="78"/>
      <c r="BQ747" s="148" t="str">
        <f t="shared" si="422"/>
        <v/>
      </c>
      <c r="BR747" s="47" t="str">
        <f t="shared" si="449"/>
        <v/>
      </c>
      <c r="BS747" s="48" t="str">
        <f>IF(ISBLANK(BT747),"",VLOOKUP(BR747,OutputOsiris!$A$9:$A$1008,1,FALSE))</f>
        <v/>
      </c>
      <c r="BT747" s="111"/>
      <c r="BU747" s="78"/>
      <c r="BV747" s="148" t="str">
        <f t="shared" si="423"/>
        <v/>
      </c>
      <c r="BW747" s="47" t="str">
        <f t="shared" si="450"/>
        <v/>
      </c>
      <c r="BX747" s="48" t="str">
        <f>IF(ISBLANK(BY747),"",VLOOKUP(BW747,OutputOsiris!$A$9:$A$1008,1,FALSE))</f>
        <v/>
      </c>
      <c r="BY747" s="111"/>
      <c r="BZ747" s="78"/>
      <c r="CA747" s="148" t="str">
        <f t="shared" si="424"/>
        <v/>
      </c>
    </row>
    <row r="748" spans="1:79" x14ac:dyDescent="0.2">
      <c r="A748" s="47" t="str">
        <f>IF($H$1="Score",IF(OutputOsiris!A748&lt;&gt;"9999999",OutputOsiris!A748,""),"")</f>
        <v/>
      </c>
      <c r="B748" s="76" t="str">
        <f t="shared" si="425"/>
        <v/>
      </c>
      <c r="C748" s="143" t="str">
        <f t="shared" si="426"/>
        <v/>
      </c>
      <c r="D748" s="47" t="str">
        <f>IF($H$1="Cijfer",IF(OutputOsiris!A748&lt;&gt;"9999999",OutputOsiris!A748,""),"")</f>
        <v/>
      </c>
      <c r="E748" s="76" t="str">
        <f t="shared" si="427"/>
        <v/>
      </c>
      <c r="F748" s="143" t="str">
        <f t="shared" si="428"/>
        <v/>
      </c>
      <c r="G748" s="47" t="str">
        <f>IF(ISBLANK(OutputOsiris!B748),"",OutputOsiris!B748)</f>
        <v/>
      </c>
      <c r="H748" s="47">
        <f>IF(AND($AG$7&gt;0,OutputOsiris!$A748&lt;&gt;"9999999"),VLOOKUP(OutputOsiris!A748,$AD$9:$AG$1008,4,FALSE),"")</f>
        <v>0</v>
      </c>
      <c r="I748" s="47">
        <f t="shared" si="429"/>
        <v>0</v>
      </c>
      <c r="J748" s="47">
        <f>IF(AND($AL$7&gt;0,OutputOsiris!$A748&lt;&gt;"9999999"),VLOOKUP(OutputOsiris!A748,$AI$9:$AL$1008,4,FALSE),"")</f>
        <v>0</v>
      </c>
      <c r="K748" s="47">
        <f t="shared" si="430"/>
        <v>0</v>
      </c>
      <c r="L748" s="47" t="str">
        <f>IF(AND($AQ$7&gt;0,OutputOsiris!$A748&lt;&gt;"9999999"),VLOOKUP(OutputOsiris!A748,$AN$9:$AQ$1008,4,FALSE),"")</f>
        <v/>
      </c>
      <c r="M748" s="47" t="str">
        <f t="shared" si="431"/>
        <v/>
      </c>
      <c r="N748" s="47" t="str">
        <f>IF(AND($AV$7&gt;0,OutputOsiris!$A748&lt;&gt;"9999999"),VLOOKUP(OutputOsiris!A748,$AS$9:$AV$1008,4,FALSE),"")</f>
        <v/>
      </c>
      <c r="O748" s="47" t="str">
        <f t="shared" si="432"/>
        <v/>
      </c>
      <c r="P748" s="47" t="str">
        <f>IF(AND($BA$7&gt;0,OutputOsiris!$A748&lt;&gt;"9999999"),VLOOKUP(OutputOsiris!A748,$AX$9:$BA$1008,4,FALSE),"")</f>
        <v/>
      </c>
      <c r="Q748" s="47" t="str">
        <f t="shared" si="433"/>
        <v/>
      </c>
      <c r="R748" s="47" t="str">
        <f>IF(AND($BF$7&gt;0,OutputOsiris!$A748&lt;&gt;"9999999"),VLOOKUP(OutputOsiris!A748,$BC$9:$BF$1008,4,FALSE),"")</f>
        <v/>
      </c>
      <c r="S748" s="47" t="str">
        <f t="shared" si="434"/>
        <v/>
      </c>
      <c r="T748" s="47" t="str">
        <f>IF(AND($BK$7&gt;0,OutputOsiris!$A748&lt;&gt;"9999999"),VLOOKUP(OutputOsiris!A748,$BH$9:$BK$1008,4,FALSE),"")</f>
        <v/>
      </c>
      <c r="U748" s="47" t="str">
        <f t="shared" si="435"/>
        <v/>
      </c>
      <c r="V748" s="47" t="str">
        <f>IF(AND($BP$7&gt;0,OutputOsiris!$A748&lt;&gt;"9999999"),VLOOKUP(OutputOsiris!A748,$BM$9:$BP$1008,4,FALSE),"")</f>
        <v/>
      </c>
      <c r="W748" s="47" t="str">
        <f t="shared" si="436"/>
        <v/>
      </c>
      <c r="X748" s="47" t="str">
        <f>IF(AND($BU$7&gt;0,OutputOsiris!$A748&lt;&gt;"9999999"),VLOOKUP(OutputOsiris!A748,$BR$9:$BU$1008,4,FALSE),"")</f>
        <v/>
      </c>
      <c r="Y748" s="47" t="str">
        <f t="shared" si="437"/>
        <v/>
      </c>
      <c r="Z748" s="47" t="str">
        <f>IF(AND($BZ$7&gt;0,OutputOsiris!$A748&lt;&gt;"9999999"),VLOOKUP(OutputOsiris!A748,$BW$9:$BZ$1008,4,FALSE),"")</f>
        <v/>
      </c>
      <c r="AA748" s="47" t="str">
        <f t="shared" si="438"/>
        <v/>
      </c>
      <c r="AB748" s="47">
        <f t="shared" si="439"/>
        <v>0</v>
      </c>
      <c r="AC748" s="47">
        <f t="shared" si="440"/>
        <v>0</v>
      </c>
      <c r="AD748" s="47" t="str">
        <f t="shared" si="441"/>
        <v/>
      </c>
      <c r="AE748" s="48" t="str">
        <f>IF(ISBLANK(AF748),"",VLOOKUP(AD748,OutputOsiris!$A$9:$A$1008,1,FALSE))</f>
        <v/>
      </c>
      <c r="AF748" s="111"/>
      <c r="AG748" s="78"/>
      <c r="AH748" s="148" t="str">
        <f t="shared" si="415"/>
        <v/>
      </c>
      <c r="AI748" s="47" t="str">
        <f t="shared" si="442"/>
        <v/>
      </c>
      <c r="AJ748" s="48" t="str">
        <f>IF(ISBLANK(AK748),"",VLOOKUP(AI748,OutputOsiris!$A$9:$A$1008,1,FALSE))</f>
        <v/>
      </c>
      <c r="AK748" s="112"/>
      <c r="AL748" s="78"/>
      <c r="AM748" s="148" t="str">
        <f t="shared" si="416"/>
        <v/>
      </c>
      <c r="AN748" s="47" t="str">
        <f t="shared" si="443"/>
        <v/>
      </c>
      <c r="AO748" s="48" t="str">
        <f>IF(ISBLANK(AP748),"",VLOOKUP(AN748,OutputOsiris!$A$9:$A$1008,1,FALSE))</f>
        <v/>
      </c>
      <c r="AP748" s="111"/>
      <c r="AQ748" s="78"/>
      <c r="AR748" s="148" t="str">
        <f t="shared" si="417"/>
        <v/>
      </c>
      <c r="AS748" s="47" t="str">
        <f t="shared" si="444"/>
        <v/>
      </c>
      <c r="AT748" s="48" t="str">
        <f>IF(ISBLANK(AU748),"",VLOOKUP(AS748,OutputOsiris!$A$9:$A$1008,1,FALSE))</f>
        <v/>
      </c>
      <c r="AU748" s="111"/>
      <c r="AV748" s="78"/>
      <c r="AW748" s="148" t="str">
        <f t="shared" si="418"/>
        <v/>
      </c>
      <c r="AX748" s="47" t="str">
        <f t="shared" si="445"/>
        <v/>
      </c>
      <c r="AY748" s="48" t="str">
        <f>IF(ISBLANK(AZ748),"",VLOOKUP(AX748,OutputOsiris!$A$9:$A$1008,1,FALSE))</f>
        <v/>
      </c>
      <c r="AZ748" s="111"/>
      <c r="BA748" s="78"/>
      <c r="BB748" s="148" t="str">
        <f t="shared" si="419"/>
        <v/>
      </c>
      <c r="BC748" s="47" t="str">
        <f t="shared" si="446"/>
        <v/>
      </c>
      <c r="BD748" s="48" t="str">
        <f>IF(ISBLANK(BE748),"",VLOOKUP(BC748,OutputOsiris!$A$9:$A$1008,1,FALSE))</f>
        <v/>
      </c>
      <c r="BE748" s="111"/>
      <c r="BF748" s="78"/>
      <c r="BG748" s="148" t="str">
        <f t="shared" si="420"/>
        <v/>
      </c>
      <c r="BH748" s="47" t="str">
        <f t="shared" si="447"/>
        <v/>
      </c>
      <c r="BI748" s="48" t="str">
        <f>IF(ISBLANK(BJ748),"",VLOOKUP(BH748,OutputOsiris!$A$9:$A$1008,1,FALSE))</f>
        <v/>
      </c>
      <c r="BJ748" s="111"/>
      <c r="BK748" s="78"/>
      <c r="BL748" s="148" t="str">
        <f t="shared" si="421"/>
        <v/>
      </c>
      <c r="BM748" s="47" t="str">
        <f t="shared" si="448"/>
        <v/>
      </c>
      <c r="BN748" s="48" t="str">
        <f>IF(ISBLANK(BO748),"",VLOOKUP(BM748,OutputOsiris!$A$9:$A$1008,1,FALSE))</f>
        <v/>
      </c>
      <c r="BO748" s="111"/>
      <c r="BP748" s="78"/>
      <c r="BQ748" s="148" t="str">
        <f t="shared" si="422"/>
        <v/>
      </c>
      <c r="BR748" s="47" t="str">
        <f t="shared" si="449"/>
        <v/>
      </c>
      <c r="BS748" s="48" t="str">
        <f>IF(ISBLANK(BT748),"",VLOOKUP(BR748,OutputOsiris!$A$9:$A$1008,1,FALSE))</f>
        <v/>
      </c>
      <c r="BT748" s="111"/>
      <c r="BU748" s="78"/>
      <c r="BV748" s="148" t="str">
        <f t="shared" si="423"/>
        <v/>
      </c>
      <c r="BW748" s="47" t="str">
        <f t="shared" si="450"/>
        <v/>
      </c>
      <c r="BX748" s="48" t="str">
        <f>IF(ISBLANK(BY748),"",VLOOKUP(BW748,OutputOsiris!$A$9:$A$1008,1,FALSE))</f>
        <v/>
      </c>
      <c r="BY748" s="111"/>
      <c r="BZ748" s="78"/>
      <c r="CA748" s="148" t="str">
        <f t="shared" si="424"/>
        <v/>
      </c>
    </row>
    <row r="749" spans="1:79" x14ac:dyDescent="0.2">
      <c r="A749" s="47" t="str">
        <f>IF($H$1="Score",IF(OutputOsiris!A749&lt;&gt;"9999999",OutputOsiris!A749,""),"")</f>
        <v/>
      </c>
      <c r="B749" s="76" t="str">
        <f t="shared" si="425"/>
        <v/>
      </c>
      <c r="C749" s="143" t="str">
        <f t="shared" si="426"/>
        <v/>
      </c>
      <c r="D749" s="47" t="str">
        <f>IF($H$1="Cijfer",IF(OutputOsiris!A749&lt;&gt;"9999999",OutputOsiris!A749,""),"")</f>
        <v/>
      </c>
      <c r="E749" s="76" t="str">
        <f t="shared" si="427"/>
        <v/>
      </c>
      <c r="F749" s="143" t="str">
        <f t="shared" si="428"/>
        <v/>
      </c>
      <c r="G749" s="47" t="str">
        <f>IF(ISBLANK(OutputOsiris!B749),"",OutputOsiris!B749)</f>
        <v/>
      </c>
      <c r="H749" s="47">
        <f>IF(AND($AG$7&gt;0,OutputOsiris!$A749&lt;&gt;"9999999"),VLOOKUP(OutputOsiris!A749,$AD$9:$AG$1008,4,FALSE),"")</f>
        <v>0</v>
      </c>
      <c r="I749" s="47">
        <f t="shared" si="429"/>
        <v>0</v>
      </c>
      <c r="J749" s="47">
        <f>IF(AND($AL$7&gt;0,OutputOsiris!$A749&lt;&gt;"9999999"),VLOOKUP(OutputOsiris!A749,$AI$9:$AL$1008,4,FALSE),"")</f>
        <v>0</v>
      </c>
      <c r="K749" s="47">
        <f t="shared" si="430"/>
        <v>0</v>
      </c>
      <c r="L749" s="47" t="str">
        <f>IF(AND($AQ$7&gt;0,OutputOsiris!$A749&lt;&gt;"9999999"),VLOOKUP(OutputOsiris!A749,$AN$9:$AQ$1008,4,FALSE),"")</f>
        <v/>
      </c>
      <c r="M749" s="47" t="str">
        <f t="shared" si="431"/>
        <v/>
      </c>
      <c r="N749" s="47" t="str">
        <f>IF(AND($AV$7&gt;0,OutputOsiris!$A749&lt;&gt;"9999999"),VLOOKUP(OutputOsiris!A749,$AS$9:$AV$1008,4,FALSE),"")</f>
        <v/>
      </c>
      <c r="O749" s="47" t="str">
        <f t="shared" si="432"/>
        <v/>
      </c>
      <c r="P749" s="47" t="str">
        <f>IF(AND($BA$7&gt;0,OutputOsiris!$A749&lt;&gt;"9999999"),VLOOKUP(OutputOsiris!A749,$AX$9:$BA$1008,4,FALSE),"")</f>
        <v/>
      </c>
      <c r="Q749" s="47" t="str">
        <f t="shared" si="433"/>
        <v/>
      </c>
      <c r="R749" s="47" t="str">
        <f>IF(AND($BF$7&gt;0,OutputOsiris!$A749&lt;&gt;"9999999"),VLOOKUP(OutputOsiris!A749,$BC$9:$BF$1008,4,FALSE),"")</f>
        <v/>
      </c>
      <c r="S749" s="47" t="str">
        <f t="shared" si="434"/>
        <v/>
      </c>
      <c r="T749" s="47" t="str">
        <f>IF(AND($BK$7&gt;0,OutputOsiris!$A749&lt;&gt;"9999999"),VLOOKUP(OutputOsiris!A749,$BH$9:$BK$1008,4,FALSE),"")</f>
        <v/>
      </c>
      <c r="U749" s="47" t="str">
        <f t="shared" si="435"/>
        <v/>
      </c>
      <c r="V749" s="47" t="str">
        <f>IF(AND($BP$7&gt;0,OutputOsiris!$A749&lt;&gt;"9999999"),VLOOKUP(OutputOsiris!A749,$BM$9:$BP$1008,4,FALSE),"")</f>
        <v/>
      </c>
      <c r="W749" s="47" t="str">
        <f t="shared" si="436"/>
        <v/>
      </c>
      <c r="X749" s="47" t="str">
        <f>IF(AND($BU$7&gt;0,OutputOsiris!$A749&lt;&gt;"9999999"),VLOOKUP(OutputOsiris!A749,$BR$9:$BU$1008,4,FALSE),"")</f>
        <v/>
      </c>
      <c r="Y749" s="47" t="str">
        <f t="shared" si="437"/>
        <v/>
      </c>
      <c r="Z749" s="47" t="str">
        <f>IF(AND($BZ$7&gt;0,OutputOsiris!$A749&lt;&gt;"9999999"),VLOOKUP(OutputOsiris!A749,$BW$9:$BZ$1008,4,FALSE),"")</f>
        <v/>
      </c>
      <c r="AA749" s="47" t="str">
        <f t="shared" si="438"/>
        <v/>
      </c>
      <c r="AB749" s="47">
        <f t="shared" si="439"/>
        <v>0</v>
      </c>
      <c r="AC749" s="47">
        <f t="shared" si="440"/>
        <v>0</v>
      </c>
      <c r="AD749" s="47" t="str">
        <f t="shared" si="441"/>
        <v/>
      </c>
      <c r="AE749" s="48" t="str">
        <f>IF(ISBLANK(AF749),"",VLOOKUP(AD749,OutputOsiris!$A$9:$A$1008,1,FALSE))</f>
        <v/>
      </c>
      <c r="AF749" s="111"/>
      <c r="AG749" s="78"/>
      <c r="AH749" s="148" t="str">
        <f t="shared" si="415"/>
        <v/>
      </c>
      <c r="AI749" s="47" t="str">
        <f t="shared" si="442"/>
        <v/>
      </c>
      <c r="AJ749" s="48" t="str">
        <f>IF(ISBLANK(AK749),"",VLOOKUP(AI749,OutputOsiris!$A$9:$A$1008,1,FALSE))</f>
        <v/>
      </c>
      <c r="AK749" s="112"/>
      <c r="AL749" s="78"/>
      <c r="AM749" s="148" t="str">
        <f t="shared" si="416"/>
        <v/>
      </c>
      <c r="AN749" s="47" t="str">
        <f t="shared" si="443"/>
        <v/>
      </c>
      <c r="AO749" s="48" t="str">
        <f>IF(ISBLANK(AP749),"",VLOOKUP(AN749,OutputOsiris!$A$9:$A$1008,1,FALSE))</f>
        <v/>
      </c>
      <c r="AP749" s="111"/>
      <c r="AQ749" s="78"/>
      <c r="AR749" s="148" t="str">
        <f t="shared" si="417"/>
        <v/>
      </c>
      <c r="AS749" s="47" t="str">
        <f t="shared" si="444"/>
        <v/>
      </c>
      <c r="AT749" s="48" t="str">
        <f>IF(ISBLANK(AU749),"",VLOOKUP(AS749,OutputOsiris!$A$9:$A$1008,1,FALSE))</f>
        <v/>
      </c>
      <c r="AU749" s="111"/>
      <c r="AV749" s="78"/>
      <c r="AW749" s="148" t="str">
        <f t="shared" si="418"/>
        <v/>
      </c>
      <c r="AX749" s="47" t="str">
        <f t="shared" si="445"/>
        <v/>
      </c>
      <c r="AY749" s="48" t="str">
        <f>IF(ISBLANK(AZ749),"",VLOOKUP(AX749,OutputOsiris!$A$9:$A$1008,1,FALSE))</f>
        <v/>
      </c>
      <c r="AZ749" s="111"/>
      <c r="BA749" s="78"/>
      <c r="BB749" s="148" t="str">
        <f t="shared" si="419"/>
        <v/>
      </c>
      <c r="BC749" s="47" t="str">
        <f t="shared" si="446"/>
        <v/>
      </c>
      <c r="BD749" s="48" t="str">
        <f>IF(ISBLANK(BE749),"",VLOOKUP(BC749,OutputOsiris!$A$9:$A$1008,1,FALSE))</f>
        <v/>
      </c>
      <c r="BE749" s="111"/>
      <c r="BF749" s="78"/>
      <c r="BG749" s="148" t="str">
        <f t="shared" si="420"/>
        <v/>
      </c>
      <c r="BH749" s="47" t="str">
        <f t="shared" si="447"/>
        <v/>
      </c>
      <c r="BI749" s="48" t="str">
        <f>IF(ISBLANK(BJ749),"",VLOOKUP(BH749,OutputOsiris!$A$9:$A$1008,1,FALSE))</f>
        <v/>
      </c>
      <c r="BJ749" s="111"/>
      <c r="BK749" s="78"/>
      <c r="BL749" s="148" t="str">
        <f t="shared" si="421"/>
        <v/>
      </c>
      <c r="BM749" s="47" t="str">
        <f t="shared" si="448"/>
        <v/>
      </c>
      <c r="BN749" s="48" t="str">
        <f>IF(ISBLANK(BO749),"",VLOOKUP(BM749,OutputOsiris!$A$9:$A$1008,1,FALSE))</f>
        <v/>
      </c>
      <c r="BO749" s="111"/>
      <c r="BP749" s="78"/>
      <c r="BQ749" s="148" t="str">
        <f t="shared" si="422"/>
        <v/>
      </c>
      <c r="BR749" s="47" t="str">
        <f t="shared" si="449"/>
        <v/>
      </c>
      <c r="BS749" s="48" t="str">
        <f>IF(ISBLANK(BT749),"",VLOOKUP(BR749,OutputOsiris!$A$9:$A$1008,1,FALSE))</f>
        <v/>
      </c>
      <c r="BT749" s="111"/>
      <c r="BU749" s="78"/>
      <c r="BV749" s="148" t="str">
        <f t="shared" si="423"/>
        <v/>
      </c>
      <c r="BW749" s="47" t="str">
        <f t="shared" si="450"/>
        <v/>
      </c>
      <c r="BX749" s="48" t="str">
        <f>IF(ISBLANK(BY749),"",VLOOKUP(BW749,OutputOsiris!$A$9:$A$1008,1,FALSE))</f>
        <v/>
      </c>
      <c r="BY749" s="111"/>
      <c r="BZ749" s="78"/>
      <c r="CA749" s="148" t="str">
        <f t="shared" si="424"/>
        <v/>
      </c>
    </row>
    <row r="750" spans="1:79" x14ac:dyDescent="0.2">
      <c r="A750" s="47" t="str">
        <f>IF($H$1="Score",IF(OutputOsiris!A750&lt;&gt;"9999999",OutputOsiris!A750,""),"")</f>
        <v/>
      </c>
      <c r="B750" s="76" t="str">
        <f t="shared" si="425"/>
        <v/>
      </c>
      <c r="C750" s="143" t="str">
        <f t="shared" si="426"/>
        <v/>
      </c>
      <c r="D750" s="47" t="str">
        <f>IF($H$1="Cijfer",IF(OutputOsiris!A750&lt;&gt;"9999999",OutputOsiris!A750,""),"")</f>
        <v/>
      </c>
      <c r="E750" s="76" t="str">
        <f t="shared" si="427"/>
        <v/>
      </c>
      <c r="F750" s="143" t="str">
        <f t="shared" si="428"/>
        <v/>
      </c>
      <c r="G750" s="47" t="str">
        <f>IF(ISBLANK(OutputOsiris!B750),"",OutputOsiris!B750)</f>
        <v/>
      </c>
      <c r="H750" s="47">
        <f>IF(AND($AG$7&gt;0,OutputOsiris!$A750&lt;&gt;"9999999"),VLOOKUP(OutputOsiris!A750,$AD$9:$AG$1008,4,FALSE),"")</f>
        <v>0</v>
      </c>
      <c r="I750" s="47">
        <f t="shared" si="429"/>
        <v>0</v>
      </c>
      <c r="J750" s="47">
        <f>IF(AND($AL$7&gt;0,OutputOsiris!$A750&lt;&gt;"9999999"),VLOOKUP(OutputOsiris!A750,$AI$9:$AL$1008,4,FALSE),"")</f>
        <v>0</v>
      </c>
      <c r="K750" s="47">
        <f t="shared" si="430"/>
        <v>0</v>
      </c>
      <c r="L750" s="47" t="str">
        <f>IF(AND($AQ$7&gt;0,OutputOsiris!$A750&lt;&gt;"9999999"),VLOOKUP(OutputOsiris!A750,$AN$9:$AQ$1008,4,FALSE),"")</f>
        <v/>
      </c>
      <c r="M750" s="47" t="str">
        <f t="shared" si="431"/>
        <v/>
      </c>
      <c r="N750" s="47" t="str">
        <f>IF(AND($AV$7&gt;0,OutputOsiris!$A750&lt;&gt;"9999999"),VLOOKUP(OutputOsiris!A750,$AS$9:$AV$1008,4,FALSE),"")</f>
        <v/>
      </c>
      <c r="O750" s="47" t="str">
        <f t="shared" si="432"/>
        <v/>
      </c>
      <c r="P750" s="47" t="str">
        <f>IF(AND($BA$7&gt;0,OutputOsiris!$A750&lt;&gt;"9999999"),VLOOKUP(OutputOsiris!A750,$AX$9:$BA$1008,4,FALSE),"")</f>
        <v/>
      </c>
      <c r="Q750" s="47" t="str">
        <f t="shared" si="433"/>
        <v/>
      </c>
      <c r="R750" s="47" t="str">
        <f>IF(AND($BF$7&gt;0,OutputOsiris!$A750&lt;&gt;"9999999"),VLOOKUP(OutputOsiris!A750,$BC$9:$BF$1008,4,FALSE),"")</f>
        <v/>
      </c>
      <c r="S750" s="47" t="str">
        <f t="shared" si="434"/>
        <v/>
      </c>
      <c r="T750" s="47" t="str">
        <f>IF(AND($BK$7&gt;0,OutputOsiris!$A750&lt;&gt;"9999999"),VLOOKUP(OutputOsiris!A750,$BH$9:$BK$1008,4,FALSE),"")</f>
        <v/>
      </c>
      <c r="U750" s="47" t="str">
        <f t="shared" si="435"/>
        <v/>
      </c>
      <c r="V750" s="47" t="str">
        <f>IF(AND($BP$7&gt;0,OutputOsiris!$A750&lt;&gt;"9999999"),VLOOKUP(OutputOsiris!A750,$BM$9:$BP$1008,4,FALSE),"")</f>
        <v/>
      </c>
      <c r="W750" s="47" t="str">
        <f t="shared" si="436"/>
        <v/>
      </c>
      <c r="X750" s="47" t="str">
        <f>IF(AND($BU$7&gt;0,OutputOsiris!$A750&lt;&gt;"9999999"),VLOOKUP(OutputOsiris!A750,$BR$9:$BU$1008,4,FALSE),"")</f>
        <v/>
      </c>
      <c r="Y750" s="47" t="str">
        <f t="shared" si="437"/>
        <v/>
      </c>
      <c r="Z750" s="47" t="str">
        <f>IF(AND($BZ$7&gt;0,OutputOsiris!$A750&lt;&gt;"9999999"),VLOOKUP(OutputOsiris!A750,$BW$9:$BZ$1008,4,FALSE),"")</f>
        <v/>
      </c>
      <c r="AA750" s="47" t="str">
        <f t="shared" si="438"/>
        <v/>
      </c>
      <c r="AB750" s="47">
        <f t="shared" si="439"/>
        <v>0</v>
      </c>
      <c r="AC750" s="47">
        <f t="shared" si="440"/>
        <v>0</v>
      </c>
      <c r="AD750" s="47" t="str">
        <f t="shared" si="441"/>
        <v/>
      </c>
      <c r="AE750" s="48" t="str">
        <f>IF(ISBLANK(AF750),"",VLOOKUP(AD750,OutputOsiris!$A$9:$A$1008,1,FALSE))</f>
        <v/>
      </c>
      <c r="AF750" s="111"/>
      <c r="AG750" s="78"/>
      <c r="AH750" s="148" t="str">
        <f t="shared" si="415"/>
        <v/>
      </c>
      <c r="AI750" s="47" t="str">
        <f t="shared" si="442"/>
        <v/>
      </c>
      <c r="AJ750" s="48" t="str">
        <f>IF(ISBLANK(AK750),"",VLOOKUP(AI750,OutputOsiris!$A$9:$A$1008,1,FALSE))</f>
        <v/>
      </c>
      <c r="AK750" s="112"/>
      <c r="AL750" s="78"/>
      <c r="AM750" s="148" t="str">
        <f t="shared" si="416"/>
        <v/>
      </c>
      <c r="AN750" s="47" t="str">
        <f t="shared" si="443"/>
        <v/>
      </c>
      <c r="AO750" s="48" t="str">
        <f>IF(ISBLANK(AP750),"",VLOOKUP(AN750,OutputOsiris!$A$9:$A$1008,1,FALSE))</f>
        <v/>
      </c>
      <c r="AP750" s="111"/>
      <c r="AQ750" s="78"/>
      <c r="AR750" s="148" t="str">
        <f t="shared" si="417"/>
        <v/>
      </c>
      <c r="AS750" s="47" t="str">
        <f t="shared" si="444"/>
        <v/>
      </c>
      <c r="AT750" s="48" t="str">
        <f>IF(ISBLANK(AU750),"",VLOOKUP(AS750,OutputOsiris!$A$9:$A$1008,1,FALSE))</f>
        <v/>
      </c>
      <c r="AU750" s="111"/>
      <c r="AV750" s="78"/>
      <c r="AW750" s="148" t="str">
        <f t="shared" si="418"/>
        <v/>
      </c>
      <c r="AX750" s="47" t="str">
        <f t="shared" si="445"/>
        <v/>
      </c>
      <c r="AY750" s="48" t="str">
        <f>IF(ISBLANK(AZ750),"",VLOOKUP(AX750,OutputOsiris!$A$9:$A$1008,1,FALSE))</f>
        <v/>
      </c>
      <c r="AZ750" s="111"/>
      <c r="BA750" s="78"/>
      <c r="BB750" s="148" t="str">
        <f t="shared" si="419"/>
        <v/>
      </c>
      <c r="BC750" s="47" t="str">
        <f t="shared" si="446"/>
        <v/>
      </c>
      <c r="BD750" s="48" t="str">
        <f>IF(ISBLANK(BE750),"",VLOOKUP(BC750,OutputOsiris!$A$9:$A$1008,1,FALSE))</f>
        <v/>
      </c>
      <c r="BE750" s="111"/>
      <c r="BF750" s="78"/>
      <c r="BG750" s="148" t="str">
        <f t="shared" si="420"/>
        <v/>
      </c>
      <c r="BH750" s="47" t="str">
        <f t="shared" si="447"/>
        <v/>
      </c>
      <c r="BI750" s="48" t="str">
        <f>IF(ISBLANK(BJ750),"",VLOOKUP(BH750,OutputOsiris!$A$9:$A$1008,1,FALSE))</f>
        <v/>
      </c>
      <c r="BJ750" s="111"/>
      <c r="BK750" s="78"/>
      <c r="BL750" s="148" t="str">
        <f t="shared" si="421"/>
        <v/>
      </c>
      <c r="BM750" s="47" t="str">
        <f t="shared" si="448"/>
        <v/>
      </c>
      <c r="BN750" s="48" t="str">
        <f>IF(ISBLANK(BO750),"",VLOOKUP(BM750,OutputOsiris!$A$9:$A$1008,1,FALSE))</f>
        <v/>
      </c>
      <c r="BO750" s="111"/>
      <c r="BP750" s="78"/>
      <c r="BQ750" s="148" t="str">
        <f t="shared" si="422"/>
        <v/>
      </c>
      <c r="BR750" s="47" t="str">
        <f t="shared" si="449"/>
        <v/>
      </c>
      <c r="BS750" s="48" t="str">
        <f>IF(ISBLANK(BT750),"",VLOOKUP(BR750,OutputOsiris!$A$9:$A$1008,1,FALSE))</f>
        <v/>
      </c>
      <c r="BT750" s="111"/>
      <c r="BU750" s="78"/>
      <c r="BV750" s="148" t="str">
        <f t="shared" si="423"/>
        <v/>
      </c>
      <c r="BW750" s="47" t="str">
        <f t="shared" si="450"/>
        <v/>
      </c>
      <c r="BX750" s="48" t="str">
        <f>IF(ISBLANK(BY750),"",VLOOKUP(BW750,OutputOsiris!$A$9:$A$1008,1,FALSE))</f>
        <v/>
      </c>
      <c r="BY750" s="111"/>
      <c r="BZ750" s="78"/>
      <c r="CA750" s="148" t="str">
        <f t="shared" si="424"/>
        <v/>
      </c>
    </row>
    <row r="751" spans="1:79" x14ac:dyDescent="0.2">
      <c r="A751" s="47" t="str">
        <f>IF($H$1="Score",IF(OutputOsiris!A751&lt;&gt;"9999999",OutputOsiris!A751,""),"")</f>
        <v/>
      </c>
      <c r="B751" s="76" t="str">
        <f t="shared" si="425"/>
        <v/>
      </c>
      <c r="C751" s="143" t="str">
        <f t="shared" si="426"/>
        <v/>
      </c>
      <c r="D751" s="47" t="str">
        <f>IF($H$1="Cijfer",IF(OutputOsiris!A751&lt;&gt;"9999999",OutputOsiris!A751,""),"")</f>
        <v/>
      </c>
      <c r="E751" s="76" t="str">
        <f t="shared" si="427"/>
        <v/>
      </c>
      <c r="F751" s="143" t="str">
        <f t="shared" si="428"/>
        <v/>
      </c>
      <c r="G751" s="47" t="str">
        <f>IF(ISBLANK(OutputOsiris!B751),"",OutputOsiris!B751)</f>
        <v/>
      </c>
      <c r="H751" s="47">
        <f>IF(AND($AG$7&gt;0,OutputOsiris!$A751&lt;&gt;"9999999"),VLOOKUP(OutputOsiris!A751,$AD$9:$AG$1008,4,FALSE),"")</f>
        <v>0</v>
      </c>
      <c r="I751" s="47">
        <f t="shared" si="429"/>
        <v>0</v>
      </c>
      <c r="J751" s="47">
        <f>IF(AND($AL$7&gt;0,OutputOsiris!$A751&lt;&gt;"9999999"),VLOOKUP(OutputOsiris!A751,$AI$9:$AL$1008,4,FALSE),"")</f>
        <v>0</v>
      </c>
      <c r="K751" s="47">
        <f t="shared" si="430"/>
        <v>0</v>
      </c>
      <c r="L751" s="47" t="str">
        <f>IF(AND($AQ$7&gt;0,OutputOsiris!$A751&lt;&gt;"9999999"),VLOOKUP(OutputOsiris!A751,$AN$9:$AQ$1008,4,FALSE),"")</f>
        <v/>
      </c>
      <c r="M751" s="47" t="str">
        <f t="shared" si="431"/>
        <v/>
      </c>
      <c r="N751" s="47" t="str">
        <f>IF(AND($AV$7&gt;0,OutputOsiris!$A751&lt;&gt;"9999999"),VLOOKUP(OutputOsiris!A751,$AS$9:$AV$1008,4,FALSE),"")</f>
        <v/>
      </c>
      <c r="O751" s="47" t="str">
        <f t="shared" si="432"/>
        <v/>
      </c>
      <c r="P751" s="47" t="str">
        <f>IF(AND($BA$7&gt;0,OutputOsiris!$A751&lt;&gt;"9999999"),VLOOKUP(OutputOsiris!A751,$AX$9:$BA$1008,4,FALSE),"")</f>
        <v/>
      </c>
      <c r="Q751" s="47" t="str">
        <f t="shared" si="433"/>
        <v/>
      </c>
      <c r="R751" s="47" t="str">
        <f>IF(AND($BF$7&gt;0,OutputOsiris!$A751&lt;&gt;"9999999"),VLOOKUP(OutputOsiris!A751,$BC$9:$BF$1008,4,FALSE),"")</f>
        <v/>
      </c>
      <c r="S751" s="47" t="str">
        <f t="shared" si="434"/>
        <v/>
      </c>
      <c r="T751" s="47" t="str">
        <f>IF(AND($BK$7&gt;0,OutputOsiris!$A751&lt;&gt;"9999999"),VLOOKUP(OutputOsiris!A751,$BH$9:$BK$1008,4,FALSE),"")</f>
        <v/>
      </c>
      <c r="U751" s="47" t="str">
        <f t="shared" si="435"/>
        <v/>
      </c>
      <c r="V751" s="47" t="str">
        <f>IF(AND($BP$7&gt;0,OutputOsiris!$A751&lt;&gt;"9999999"),VLOOKUP(OutputOsiris!A751,$BM$9:$BP$1008,4,FALSE),"")</f>
        <v/>
      </c>
      <c r="W751" s="47" t="str">
        <f t="shared" si="436"/>
        <v/>
      </c>
      <c r="X751" s="47" t="str">
        <f>IF(AND($BU$7&gt;0,OutputOsiris!$A751&lt;&gt;"9999999"),VLOOKUP(OutputOsiris!A751,$BR$9:$BU$1008,4,FALSE),"")</f>
        <v/>
      </c>
      <c r="Y751" s="47" t="str">
        <f t="shared" si="437"/>
        <v/>
      </c>
      <c r="Z751" s="47" t="str">
        <f>IF(AND($BZ$7&gt;0,OutputOsiris!$A751&lt;&gt;"9999999"),VLOOKUP(OutputOsiris!A751,$BW$9:$BZ$1008,4,FALSE),"")</f>
        <v/>
      </c>
      <c r="AA751" s="47" t="str">
        <f t="shared" si="438"/>
        <v/>
      </c>
      <c r="AB751" s="47">
        <f t="shared" si="439"/>
        <v>0</v>
      </c>
      <c r="AC751" s="47">
        <f t="shared" si="440"/>
        <v>0</v>
      </c>
      <c r="AD751" s="47" t="str">
        <f t="shared" si="441"/>
        <v/>
      </c>
      <c r="AE751" s="48" t="str">
        <f>IF(ISBLANK(AF751),"",VLOOKUP(AD751,OutputOsiris!$A$9:$A$1008,1,FALSE))</f>
        <v/>
      </c>
      <c r="AF751" s="111"/>
      <c r="AG751" s="78"/>
      <c r="AH751" s="148" t="str">
        <f t="shared" si="415"/>
        <v/>
      </c>
      <c r="AI751" s="47" t="str">
        <f t="shared" si="442"/>
        <v/>
      </c>
      <c r="AJ751" s="48" t="str">
        <f>IF(ISBLANK(AK751),"",VLOOKUP(AI751,OutputOsiris!$A$9:$A$1008,1,FALSE))</f>
        <v/>
      </c>
      <c r="AK751" s="112"/>
      <c r="AL751" s="78"/>
      <c r="AM751" s="148" t="str">
        <f t="shared" si="416"/>
        <v/>
      </c>
      <c r="AN751" s="47" t="str">
        <f t="shared" si="443"/>
        <v/>
      </c>
      <c r="AO751" s="48" t="str">
        <f>IF(ISBLANK(AP751),"",VLOOKUP(AN751,OutputOsiris!$A$9:$A$1008,1,FALSE))</f>
        <v/>
      </c>
      <c r="AP751" s="111"/>
      <c r="AQ751" s="78"/>
      <c r="AR751" s="148" t="str">
        <f t="shared" si="417"/>
        <v/>
      </c>
      <c r="AS751" s="47" t="str">
        <f t="shared" si="444"/>
        <v/>
      </c>
      <c r="AT751" s="48" t="str">
        <f>IF(ISBLANK(AU751),"",VLOOKUP(AS751,OutputOsiris!$A$9:$A$1008,1,FALSE))</f>
        <v/>
      </c>
      <c r="AU751" s="111"/>
      <c r="AV751" s="78"/>
      <c r="AW751" s="148" t="str">
        <f t="shared" si="418"/>
        <v/>
      </c>
      <c r="AX751" s="47" t="str">
        <f t="shared" si="445"/>
        <v/>
      </c>
      <c r="AY751" s="48" t="str">
        <f>IF(ISBLANK(AZ751),"",VLOOKUP(AX751,OutputOsiris!$A$9:$A$1008,1,FALSE))</f>
        <v/>
      </c>
      <c r="AZ751" s="111"/>
      <c r="BA751" s="78"/>
      <c r="BB751" s="148" t="str">
        <f t="shared" si="419"/>
        <v/>
      </c>
      <c r="BC751" s="47" t="str">
        <f t="shared" si="446"/>
        <v/>
      </c>
      <c r="BD751" s="48" t="str">
        <f>IF(ISBLANK(BE751),"",VLOOKUP(BC751,OutputOsiris!$A$9:$A$1008,1,FALSE))</f>
        <v/>
      </c>
      <c r="BE751" s="111"/>
      <c r="BF751" s="78"/>
      <c r="BG751" s="148" t="str">
        <f t="shared" si="420"/>
        <v/>
      </c>
      <c r="BH751" s="47" t="str">
        <f t="shared" si="447"/>
        <v/>
      </c>
      <c r="BI751" s="48" t="str">
        <f>IF(ISBLANK(BJ751),"",VLOOKUP(BH751,OutputOsiris!$A$9:$A$1008,1,FALSE))</f>
        <v/>
      </c>
      <c r="BJ751" s="111"/>
      <c r="BK751" s="78"/>
      <c r="BL751" s="148" t="str">
        <f t="shared" si="421"/>
        <v/>
      </c>
      <c r="BM751" s="47" t="str">
        <f t="shared" si="448"/>
        <v/>
      </c>
      <c r="BN751" s="48" t="str">
        <f>IF(ISBLANK(BO751),"",VLOOKUP(BM751,OutputOsiris!$A$9:$A$1008,1,FALSE))</f>
        <v/>
      </c>
      <c r="BO751" s="111"/>
      <c r="BP751" s="78"/>
      <c r="BQ751" s="148" t="str">
        <f t="shared" si="422"/>
        <v/>
      </c>
      <c r="BR751" s="47" t="str">
        <f t="shared" si="449"/>
        <v/>
      </c>
      <c r="BS751" s="48" t="str">
        <f>IF(ISBLANK(BT751),"",VLOOKUP(BR751,OutputOsiris!$A$9:$A$1008,1,FALSE))</f>
        <v/>
      </c>
      <c r="BT751" s="111"/>
      <c r="BU751" s="78"/>
      <c r="BV751" s="148" t="str">
        <f t="shared" si="423"/>
        <v/>
      </c>
      <c r="BW751" s="47" t="str">
        <f t="shared" si="450"/>
        <v/>
      </c>
      <c r="BX751" s="48" t="str">
        <f>IF(ISBLANK(BY751),"",VLOOKUP(BW751,OutputOsiris!$A$9:$A$1008,1,FALSE))</f>
        <v/>
      </c>
      <c r="BY751" s="111"/>
      <c r="BZ751" s="78"/>
      <c r="CA751" s="148" t="str">
        <f t="shared" si="424"/>
        <v/>
      </c>
    </row>
    <row r="752" spans="1:79" x14ac:dyDescent="0.2">
      <c r="A752" s="47" t="str">
        <f>IF($H$1="Score",IF(OutputOsiris!A752&lt;&gt;"9999999",OutputOsiris!A752,""),"")</f>
        <v/>
      </c>
      <c r="B752" s="76" t="str">
        <f t="shared" si="425"/>
        <v/>
      </c>
      <c r="C752" s="143" t="str">
        <f t="shared" si="426"/>
        <v/>
      </c>
      <c r="D752" s="47" t="str">
        <f>IF($H$1="Cijfer",IF(OutputOsiris!A752&lt;&gt;"9999999",OutputOsiris!A752,""),"")</f>
        <v/>
      </c>
      <c r="E752" s="76" t="str">
        <f t="shared" si="427"/>
        <v/>
      </c>
      <c r="F752" s="143" t="str">
        <f t="shared" si="428"/>
        <v/>
      </c>
      <c r="G752" s="47" t="str">
        <f>IF(ISBLANK(OutputOsiris!B752),"",OutputOsiris!B752)</f>
        <v/>
      </c>
      <c r="H752" s="47">
        <f>IF(AND($AG$7&gt;0,OutputOsiris!$A752&lt;&gt;"9999999"),VLOOKUP(OutputOsiris!A752,$AD$9:$AG$1008,4,FALSE),"")</f>
        <v>0</v>
      </c>
      <c r="I752" s="47">
        <f t="shared" si="429"/>
        <v>0</v>
      </c>
      <c r="J752" s="47">
        <f>IF(AND($AL$7&gt;0,OutputOsiris!$A752&lt;&gt;"9999999"),VLOOKUP(OutputOsiris!A752,$AI$9:$AL$1008,4,FALSE),"")</f>
        <v>0</v>
      </c>
      <c r="K752" s="47">
        <f t="shared" si="430"/>
        <v>0</v>
      </c>
      <c r="L752" s="47" t="str">
        <f>IF(AND($AQ$7&gt;0,OutputOsiris!$A752&lt;&gt;"9999999"),VLOOKUP(OutputOsiris!A752,$AN$9:$AQ$1008,4,FALSE),"")</f>
        <v/>
      </c>
      <c r="M752" s="47" t="str">
        <f t="shared" si="431"/>
        <v/>
      </c>
      <c r="N752" s="47" t="str">
        <f>IF(AND($AV$7&gt;0,OutputOsiris!$A752&lt;&gt;"9999999"),VLOOKUP(OutputOsiris!A752,$AS$9:$AV$1008,4,FALSE),"")</f>
        <v/>
      </c>
      <c r="O752" s="47" t="str">
        <f t="shared" si="432"/>
        <v/>
      </c>
      <c r="P752" s="47" t="str">
        <f>IF(AND($BA$7&gt;0,OutputOsiris!$A752&lt;&gt;"9999999"),VLOOKUP(OutputOsiris!A752,$AX$9:$BA$1008,4,FALSE),"")</f>
        <v/>
      </c>
      <c r="Q752" s="47" t="str">
        <f t="shared" si="433"/>
        <v/>
      </c>
      <c r="R752" s="47" t="str">
        <f>IF(AND($BF$7&gt;0,OutputOsiris!$A752&lt;&gt;"9999999"),VLOOKUP(OutputOsiris!A752,$BC$9:$BF$1008,4,FALSE),"")</f>
        <v/>
      </c>
      <c r="S752" s="47" t="str">
        <f t="shared" si="434"/>
        <v/>
      </c>
      <c r="T752" s="47" t="str">
        <f>IF(AND($BK$7&gt;0,OutputOsiris!$A752&lt;&gt;"9999999"),VLOOKUP(OutputOsiris!A752,$BH$9:$BK$1008,4,FALSE),"")</f>
        <v/>
      </c>
      <c r="U752" s="47" t="str">
        <f t="shared" si="435"/>
        <v/>
      </c>
      <c r="V752" s="47" t="str">
        <f>IF(AND($BP$7&gt;0,OutputOsiris!$A752&lt;&gt;"9999999"),VLOOKUP(OutputOsiris!A752,$BM$9:$BP$1008,4,FALSE),"")</f>
        <v/>
      </c>
      <c r="W752" s="47" t="str">
        <f t="shared" si="436"/>
        <v/>
      </c>
      <c r="X752" s="47" t="str">
        <f>IF(AND($BU$7&gt;0,OutputOsiris!$A752&lt;&gt;"9999999"),VLOOKUP(OutputOsiris!A752,$BR$9:$BU$1008,4,FALSE),"")</f>
        <v/>
      </c>
      <c r="Y752" s="47" t="str">
        <f t="shared" si="437"/>
        <v/>
      </c>
      <c r="Z752" s="47" t="str">
        <f>IF(AND($BZ$7&gt;0,OutputOsiris!$A752&lt;&gt;"9999999"),VLOOKUP(OutputOsiris!A752,$BW$9:$BZ$1008,4,FALSE),"")</f>
        <v/>
      </c>
      <c r="AA752" s="47" t="str">
        <f t="shared" si="438"/>
        <v/>
      </c>
      <c r="AB752" s="47">
        <f t="shared" si="439"/>
        <v>0</v>
      </c>
      <c r="AC752" s="47">
        <f t="shared" si="440"/>
        <v>0</v>
      </c>
      <c r="AD752" s="47" t="str">
        <f t="shared" si="441"/>
        <v/>
      </c>
      <c r="AE752" s="48" t="str">
        <f>IF(ISBLANK(AF752),"",VLOOKUP(AD752,OutputOsiris!$A$9:$A$1008,1,FALSE))</f>
        <v/>
      </c>
      <c r="AF752" s="111"/>
      <c r="AG752" s="78"/>
      <c r="AH752" s="148" t="str">
        <f t="shared" si="415"/>
        <v/>
      </c>
      <c r="AI752" s="47" t="str">
        <f t="shared" si="442"/>
        <v/>
      </c>
      <c r="AJ752" s="48" t="str">
        <f>IF(ISBLANK(AK752),"",VLOOKUP(AI752,OutputOsiris!$A$9:$A$1008,1,FALSE))</f>
        <v/>
      </c>
      <c r="AK752" s="112"/>
      <c r="AL752" s="78"/>
      <c r="AM752" s="148" t="str">
        <f t="shared" si="416"/>
        <v/>
      </c>
      <c r="AN752" s="47" t="str">
        <f t="shared" si="443"/>
        <v/>
      </c>
      <c r="AO752" s="48" t="str">
        <f>IF(ISBLANK(AP752),"",VLOOKUP(AN752,OutputOsiris!$A$9:$A$1008,1,FALSE))</f>
        <v/>
      </c>
      <c r="AP752" s="111"/>
      <c r="AQ752" s="78"/>
      <c r="AR752" s="148" t="str">
        <f t="shared" si="417"/>
        <v/>
      </c>
      <c r="AS752" s="47" t="str">
        <f t="shared" si="444"/>
        <v/>
      </c>
      <c r="AT752" s="48" t="str">
        <f>IF(ISBLANK(AU752),"",VLOOKUP(AS752,OutputOsiris!$A$9:$A$1008,1,FALSE))</f>
        <v/>
      </c>
      <c r="AU752" s="111"/>
      <c r="AV752" s="78"/>
      <c r="AW752" s="148" t="str">
        <f t="shared" si="418"/>
        <v/>
      </c>
      <c r="AX752" s="47" t="str">
        <f t="shared" si="445"/>
        <v/>
      </c>
      <c r="AY752" s="48" t="str">
        <f>IF(ISBLANK(AZ752),"",VLOOKUP(AX752,OutputOsiris!$A$9:$A$1008,1,FALSE))</f>
        <v/>
      </c>
      <c r="AZ752" s="111"/>
      <c r="BA752" s="78"/>
      <c r="BB752" s="148" t="str">
        <f t="shared" si="419"/>
        <v/>
      </c>
      <c r="BC752" s="47" t="str">
        <f t="shared" si="446"/>
        <v/>
      </c>
      <c r="BD752" s="48" t="str">
        <f>IF(ISBLANK(BE752),"",VLOOKUP(BC752,OutputOsiris!$A$9:$A$1008,1,FALSE))</f>
        <v/>
      </c>
      <c r="BE752" s="111"/>
      <c r="BF752" s="78"/>
      <c r="BG752" s="148" t="str">
        <f t="shared" si="420"/>
        <v/>
      </c>
      <c r="BH752" s="47" t="str">
        <f t="shared" si="447"/>
        <v/>
      </c>
      <c r="BI752" s="48" t="str">
        <f>IF(ISBLANK(BJ752),"",VLOOKUP(BH752,OutputOsiris!$A$9:$A$1008,1,FALSE))</f>
        <v/>
      </c>
      <c r="BJ752" s="111"/>
      <c r="BK752" s="78"/>
      <c r="BL752" s="148" t="str">
        <f t="shared" si="421"/>
        <v/>
      </c>
      <c r="BM752" s="47" t="str">
        <f t="shared" si="448"/>
        <v/>
      </c>
      <c r="BN752" s="48" t="str">
        <f>IF(ISBLANK(BO752),"",VLOOKUP(BM752,OutputOsiris!$A$9:$A$1008,1,FALSE))</f>
        <v/>
      </c>
      <c r="BO752" s="111"/>
      <c r="BP752" s="78"/>
      <c r="BQ752" s="148" t="str">
        <f t="shared" si="422"/>
        <v/>
      </c>
      <c r="BR752" s="47" t="str">
        <f t="shared" si="449"/>
        <v/>
      </c>
      <c r="BS752" s="48" t="str">
        <f>IF(ISBLANK(BT752),"",VLOOKUP(BR752,OutputOsiris!$A$9:$A$1008,1,FALSE))</f>
        <v/>
      </c>
      <c r="BT752" s="111"/>
      <c r="BU752" s="78"/>
      <c r="BV752" s="148" t="str">
        <f t="shared" si="423"/>
        <v/>
      </c>
      <c r="BW752" s="47" t="str">
        <f t="shared" si="450"/>
        <v/>
      </c>
      <c r="BX752" s="48" t="str">
        <f>IF(ISBLANK(BY752),"",VLOOKUP(BW752,OutputOsiris!$A$9:$A$1008,1,FALSE))</f>
        <v/>
      </c>
      <c r="BY752" s="111"/>
      <c r="BZ752" s="78"/>
      <c r="CA752" s="148" t="str">
        <f t="shared" si="424"/>
        <v/>
      </c>
    </row>
    <row r="753" spans="1:79" x14ac:dyDescent="0.2">
      <c r="A753" s="47" t="str">
        <f>IF($H$1="Score",IF(OutputOsiris!A753&lt;&gt;"9999999",OutputOsiris!A753,""),"")</f>
        <v/>
      </c>
      <c r="B753" s="76" t="str">
        <f t="shared" si="425"/>
        <v/>
      </c>
      <c r="C753" s="143" t="str">
        <f t="shared" si="426"/>
        <v/>
      </c>
      <c r="D753" s="47" t="str">
        <f>IF($H$1="Cijfer",IF(OutputOsiris!A753&lt;&gt;"9999999",OutputOsiris!A753,""),"")</f>
        <v/>
      </c>
      <c r="E753" s="76" t="str">
        <f t="shared" si="427"/>
        <v/>
      </c>
      <c r="F753" s="143" t="str">
        <f t="shared" si="428"/>
        <v/>
      </c>
      <c r="G753" s="47" t="str">
        <f>IF(ISBLANK(OutputOsiris!B753),"",OutputOsiris!B753)</f>
        <v/>
      </c>
      <c r="H753" s="47">
        <f>IF(AND($AG$7&gt;0,OutputOsiris!$A753&lt;&gt;"9999999"),VLOOKUP(OutputOsiris!A753,$AD$9:$AG$1008,4,FALSE),"")</f>
        <v>0</v>
      </c>
      <c r="I753" s="47">
        <f t="shared" si="429"/>
        <v>0</v>
      </c>
      <c r="J753" s="47">
        <f>IF(AND($AL$7&gt;0,OutputOsiris!$A753&lt;&gt;"9999999"),VLOOKUP(OutputOsiris!A753,$AI$9:$AL$1008,4,FALSE),"")</f>
        <v>0</v>
      </c>
      <c r="K753" s="47">
        <f t="shared" si="430"/>
        <v>0</v>
      </c>
      <c r="L753" s="47" t="str">
        <f>IF(AND($AQ$7&gt;0,OutputOsiris!$A753&lt;&gt;"9999999"),VLOOKUP(OutputOsiris!A753,$AN$9:$AQ$1008,4,FALSE),"")</f>
        <v/>
      </c>
      <c r="M753" s="47" t="str">
        <f t="shared" si="431"/>
        <v/>
      </c>
      <c r="N753" s="47" t="str">
        <f>IF(AND($AV$7&gt;0,OutputOsiris!$A753&lt;&gt;"9999999"),VLOOKUP(OutputOsiris!A753,$AS$9:$AV$1008,4,FALSE),"")</f>
        <v/>
      </c>
      <c r="O753" s="47" t="str">
        <f t="shared" si="432"/>
        <v/>
      </c>
      <c r="P753" s="47" t="str">
        <f>IF(AND($BA$7&gt;0,OutputOsiris!$A753&lt;&gt;"9999999"),VLOOKUP(OutputOsiris!A753,$AX$9:$BA$1008,4,FALSE),"")</f>
        <v/>
      </c>
      <c r="Q753" s="47" t="str">
        <f t="shared" si="433"/>
        <v/>
      </c>
      <c r="R753" s="47" t="str">
        <f>IF(AND($BF$7&gt;0,OutputOsiris!$A753&lt;&gt;"9999999"),VLOOKUP(OutputOsiris!A753,$BC$9:$BF$1008,4,FALSE),"")</f>
        <v/>
      </c>
      <c r="S753" s="47" t="str">
        <f t="shared" si="434"/>
        <v/>
      </c>
      <c r="T753" s="47" t="str">
        <f>IF(AND($BK$7&gt;0,OutputOsiris!$A753&lt;&gt;"9999999"),VLOOKUP(OutputOsiris!A753,$BH$9:$BK$1008,4,FALSE),"")</f>
        <v/>
      </c>
      <c r="U753" s="47" t="str">
        <f t="shared" si="435"/>
        <v/>
      </c>
      <c r="V753" s="47" t="str">
        <f>IF(AND($BP$7&gt;0,OutputOsiris!$A753&lt;&gt;"9999999"),VLOOKUP(OutputOsiris!A753,$BM$9:$BP$1008,4,FALSE),"")</f>
        <v/>
      </c>
      <c r="W753" s="47" t="str">
        <f t="shared" si="436"/>
        <v/>
      </c>
      <c r="X753" s="47" t="str">
        <f>IF(AND($BU$7&gt;0,OutputOsiris!$A753&lt;&gt;"9999999"),VLOOKUP(OutputOsiris!A753,$BR$9:$BU$1008,4,FALSE),"")</f>
        <v/>
      </c>
      <c r="Y753" s="47" t="str">
        <f t="shared" si="437"/>
        <v/>
      </c>
      <c r="Z753" s="47" t="str">
        <f>IF(AND($BZ$7&gt;0,OutputOsiris!$A753&lt;&gt;"9999999"),VLOOKUP(OutputOsiris!A753,$BW$9:$BZ$1008,4,FALSE),"")</f>
        <v/>
      </c>
      <c r="AA753" s="47" t="str">
        <f t="shared" si="438"/>
        <v/>
      </c>
      <c r="AB753" s="47">
        <f t="shared" si="439"/>
        <v>0</v>
      </c>
      <c r="AC753" s="47">
        <f t="shared" si="440"/>
        <v>0</v>
      </c>
      <c r="AD753" s="47" t="str">
        <f t="shared" si="441"/>
        <v/>
      </c>
      <c r="AE753" s="48" t="str">
        <f>IF(ISBLANK(AF753),"",VLOOKUP(AD753,OutputOsiris!$A$9:$A$1008,1,FALSE))</f>
        <v/>
      </c>
      <c r="AF753" s="111"/>
      <c r="AG753" s="78"/>
      <c r="AH753" s="148" t="str">
        <f t="shared" si="415"/>
        <v/>
      </c>
      <c r="AI753" s="47" t="str">
        <f t="shared" si="442"/>
        <v/>
      </c>
      <c r="AJ753" s="48" t="str">
        <f>IF(ISBLANK(AK753),"",VLOOKUP(AI753,OutputOsiris!$A$9:$A$1008,1,FALSE))</f>
        <v/>
      </c>
      <c r="AK753" s="112"/>
      <c r="AL753" s="78"/>
      <c r="AM753" s="148" t="str">
        <f t="shared" si="416"/>
        <v/>
      </c>
      <c r="AN753" s="47" t="str">
        <f t="shared" si="443"/>
        <v/>
      </c>
      <c r="AO753" s="48" t="str">
        <f>IF(ISBLANK(AP753),"",VLOOKUP(AN753,OutputOsiris!$A$9:$A$1008,1,FALSE))</f>
        <v/>
      </c>
      <c r="AP753" s="111"/>
      <c r="AQ753" s="78"/>
      <c r="AR753" s="148" t="str">
        <f t="shared" si="417"/>
        <v/>
      </c>
      <c r="AS753" s="47" t="str">
        <f t="shared" si="444"/>
        <v/>
      </c>
      <c r="AT753" s="48" t="str">
        <f>IF(ISBLANK(AU753),"",VLOOKUP(AS753,OutputOsiris!$A$9:$A$1008,1,FALSE))</f>
        <v/>
      </c>
      <c r="AU753" s="111"/>
      <c r="AV753" s="78"/>
      <c r="AW753" s="148" t="str">
        <f t="shared" si="418"/>
        <v/>
      </c>
      <c r="AX753" s="47" t="str">
        <f t="shared" si="445"/>
        <v/>
      </c>
      <c r="AY753" s="48" t="str">
        <f>IF(ISBLANK(AZ753),"",VLOOKUP(AX753,OutputOsiris!$A$9:$A$1008,1,FALSE))</f>
        <v/>
      </c>
      <c r="AZ753" s="111"/>
      <c r="BA753" s="78"/>
      <c r="BB753" s="148" t="str">
        <f t="shared" si="419"/>
        <v/>
      </c>
      <c r="BC753" s="47" t="str">
        <f t="shared" si="446"/>
        <v/>
      </c>
      <c r="BD753" s="48" t="str">
        <f>IF(ISBLANK(BE753),"",VLOOKUP(BC753,OutputOsiris!$A$9:$A$1008,1,FALSE))</f>
        <v/>
      </c>
      <c r="BE753" s="111"/>
      <c r="BF753" s="78"/>
      <c r="BG753" s="148" t="str">
        <f t="shared" si="420"/>
        <v/>
      </c>
      <c r="BH753" s="47" t="str">
        <f t="shared" si="447"/>
        <v/>
      </c>
      <c r="BI753" s="48" t="str">
        <f>IF(ISBLANK(BJ753),"",VLOOKUP(BH753,OutputOsiris!$A$9:$A$1008,1,FALSE))</f>
        <v/>
      </c>
      <c r="BJ753" s="111"/>
      <c r="BK753" s="78"/>
      <c r="BL753" s="148" t="str">
        <f t="shared" si="421"/>
        <v/>
      </c>
      <c r="BM753" s="47" t="str">
        <f t="shared" si="448"/>
        <v/>
      </c>
      <c r="BN753" s="48" t="str">
        <f>IF(ISBLANK(BO753),"",VLOOKUP(BM753,OutputOsiris!$A$9:$A$1008,1,FALSE))</f>
        <v/>
      </c>
      <c r="BO753" s="111"/>
      <c r="BP753" s="78"/>
      <c r="BQ753" s="148" t="str">
        <f t="shared" si="422"/>
        <v/>
      </c>
      <c r="BR753" s="47" t="str">
        <f t="shared" si="449"/>
        <v/>
      </c>
      <c r="BS753" s="48" t="str">
        <f>IF(ISBLANK(BT753),"",VLOOKUP(BR753,OutputOsiris!$A$9:$A$1008,1,FALSE))</f>
        <v/>
      </c>
      <c r="BT753" s="111"/>
      <c r="BU753" s="78"/>
      <c r="BV753" s="148" t="str">
        <f t="shared" si="423"/>
        <v/>
      </c>
      <c r="BW753" s="47" t="str">
        <f t="shared" si="450"/>
        <v/>
      </c>
      <c r="BX753" s="48" t="str">
        <f>IF(ISBLANK(BY753),"",VLOOKUP(BW753,OutputOsiris!$A$9:$A$1008,1,FALSE))</f>
        <v/>
      </c>
      <c r="BY753" s="111"/>
      <c r="BZ753" s="78"/>
      <c r="CA753" s="148" t="str">
        <f t="shared" si="424"/>
        <v/>
      </c>
    </row>
    <row r="754" spans="1:79" x14ac:dyDescent="0.2">
      <c r="A754" s="47" t="str">
        <f>IF($H$1="Score",IF(OutputOsiris!A754&lt;&gt;"9999999",OutputOsiris!A754,""),"")</f>
        <v/>
      </c>
      <c r="B754" s="76" t="str">
        <f t="shared" si="425"/>
        <v/>
      </c>
      <c r="C754" s="143" t="str">
        <f t="shared" si="426"/>
        <v/>
      </c>
      <c r="D754" s="47" t="str">
        <f>IF($H$1="Cijfer",IF(OutputOsiris!A754&lt;&gt;"9999999",OutputOsiris!A754,""),"")</f>
        <v/>
      </c>
      <c r="E754" s="76" t="str">
        <f t="shared" si="427"/>
        <v/>
      </c>
      <c r="F754" s="143" t="str">
        <f t="shared" si="428"/>
        <v/>
      </c>
      <c r="G754" s="47" t="str">
        <f>IF(ISBLANK(OutputOsiris!B754),"",OutputOsiris!B754)</f>
        <v/>
      </c>
      <c r="H754" s="47">
        <f>IF(AND($AG$7&gt;0,OutputOsiris!$A754&lt;&gt;"9999999"),VLOOKUP(OutputOsiris!A754,$AD$9:$AG$1008,4,FALSE),"")</f>
        <v>0</v>
      </c>
      <c r="I754" s="47">
        <f t="shared" si="429"/>
        <v>0</v>
      </c>
      <c r="J754" s="47">
        <f>IF(AND($AL$7&gt;0,OutputOsiris!$A754&lt;&gt;"9999999"),VLOOKUP(OutputOsiris!A754,$AI$9:$AL$1008,4,FALSE),"")</f>
        <v>0</v>
      </c>
      <c r="K754" s="47">
        <f t="shared" si="430"/>
        <v>0</v>
      </c>
      <c r="L754" s="47" t="str">
        <f>IF(AND($AQ$7&gt;0,OutputOsiris!$A754&lt;&gt;"9999999"),VLOOKUP(OutputOsiris!A754,$AN$9:$AQ$1008,4,FALSE),"")</f>
        <v/>
      </c>
      <c r="M754" s="47" t="str">
        <f t="shared" si="431"/>
        <v/>
      </c>
      <c r="N754" s="47" t="str">
        <f>IF(AND($AV$7&gt;0,OutputOsiris!$A754&lt;&gt;"9999999"),VLOOKUP(OutputOsiris!A754,$AS$9:$AV$1008,4,FALSE),"")</f>
        <v/>
      </c>
      <c r="O754" s="47" t="str">
        <f t="shared" si="432"/>
        <v/>
      </c>
      <c r="P754" s="47" t="str">
        <f>IF(AND($BA$7&gt;0,OutputOsiris!$A754&lt;&gt;"9999999"),VLOOKUP(OutputOsiris!A754,$AX$9:$BA$1008,4,FALSE),"")</f>
        <v/>
      </c>
      <c r="Q754" s="47" t="str">
        <f t="shared" si="433"/>
        <v/>
      </c>
      <c r="R754" s="47" t="str">
        <f>IF(AND($BF$7&gt;0,OutputOsiris!$A754&lt;&gt;"9999999"),VLOOKUP(OutputOsiris!A754,$BC$9:$BF$1008,4,FALSE),"")</f>
        <v/>
      </c>
      <c r="S754" s="47" t="str">
        <f t="shared" si="434"/>
        <v/>
      </c>
      <c r="T754" s="47" t="str">
        <f>IF(AND($BK$7&gt;0,OutputOsiris!$A754&lt;&gt;"9999999"),VLOOKUP(OutputOsiris!A754,$BH$9:$BK$1008,4,FALSE),"")</f>
        <v/>
      </c>
      <c r="U754" s="47" t="str">
        <f t="shared" si="435"/>
        <v/>
      </c>
      <c r="V754" s="47" t="str">
        <f>IF(AND($BP$7&gt;0,OutputOsiris!$A754&lt;&gt;"9999999"),VLOOKUP(OutputOsiris!A754,$BM$9:$BP$1008,4,FALSE),"")</f>
        <v/>
      </c>
      <c r="W754" s="47" t="str">
        <f t="shared" si="436"/>
        <v/>
      </c>
      <c r="X754" s="47" t="str">
        <f>IF(AND($BU$7&gt;0,OutputOsiris!$A754&lt;&gt;"9999999"),VLOOKUP(OutputOsiris!A754,$BR$9:$BU$1008,4,FALSE),"")</f>
        <v/>
      </c>
      <c r="Y754" s="47" t="str">
        <f t="shared" si="437"/>
        <v/>
      </c>
      <c r="Z754" s="47" t="str">
        <f>IF(AND($BZ$7&gt;0,OutputOsiris!$A754&lt;&gt;"9999999"),VLOOKUP(OutputOsiris!A754,$BW$9:$BZ$1008,4,FALSE),"")</f>
        <v/>
      </c>
      <c r="AA754" s="47" t="str">
        <f t="shared" si="438"/>
        <v/>
      </c>
      <c r="AB754" s="47">
        <f t="shared" si="439"/>
        <v>0</v>
      </c>
      <c r="AC754" s="47">
        <f t="shared" si="440"/>
        <v>0</v>
      </c>
      <c r="AD754" s="47" t="str">
        <f t="shared" si="441"/>
        <v/>
      </c>
      <c r="AE754" s="48" t="str">
        <f>IF(ISBLANK(AF754),"",VLOOKUP(AD754,OutputOsiris!$A$9:$A$1008,1,FALSE))</f>
        <v/>
      </c>
      <c r="AF754" s="111"/>
      <c r="AG754" s="78"/>
      <c r="AH754" s="148" t="str">
        <f t="shared" si="415"/>
        <v/>
      </c>
      <c r="AI754" s="47" t="str">
        <f t="shared" si="442"/>
        <v/>
      </c>
      <c r="AJ754" s="48" t="str">
        <f>IF(ISBLANK(AK754),"",VLOOKUP(AI754,OutputOsiris!$A$9:$A$1008,1,FALSE))</f>
        <v/>
      </c>
      <c r="AK754" s="112"/>
      <c r="AL754" s="78"/>
      <c r="AM754" s="148" t="str">
        <f t="shared" si="416"/>
        <v/>
      </c>
      <c r="AN754" s="47" t="str">
        <f t="shared" si="443"/>
        <v/>
      </c>
      <c r="AO754" s="48" t="str">
        <f>IF(ISBLANK(AP754),"",VLOOKUP(AN754,OutputOsiris!$A$9:$A$1008,1,FALSE))</f>
        <v/>
      </c>
      <c r="AP754" s="111"/>
      <c r="AQ754" s="78"/>
      <c r="AR754" s="148" t="str">
        <f t="shared" si="417"/>
        <v/>
      </c>
      <c r="AS754" s="47" t="str">
        <f t="shared" si="444"/>
        <v/>
      </c>
      <c r="AT754" s="48" t="str">
        <f>IF(ISBLANK(AU754),"",VLOOKUP(AS754,OutputOsiris!$A$9:$A$1008,1,FALSE))</f>
        <v/>
      </c>
      <c r="AU754" s="111"/>
      <c r="AV754" s="78"/>
      <c r="AW754" s="148" t="str">
        <f t="shared" si="418"/>
        <v/>
      </c>
      <c r="AX754" s="47" t="str">
        <f t="shared" si="445"/>
        <v/>
      </c>
      <c r="AY754" s="48" t="str">
        <f>IF(ISBLANK(AZ754),"",VLOOKUP(AX754,OutputOsiris!$A$9:$A$1008,1,FALSE))</f>
        <v/>
      </c>
      <c r="AZ754" s="111"/>
      <c r="BA754" s="78"/>
      <c r="BB754" s="148" t="str">
        <f t="shared" si="419"/>
        <v/>
      </c>
      <c r="BC754" s="47" t="str">
        <f t="shared" si="446"/>
        <v/>
      </c>
      <c r="BD754" s="48" t="str">
        <f>IF(ISBLANK(BE754),"",VLOOKUP(BC754,OutputOsiris!$A$9:$A$1008,1,FALSE))</f>
        <v/>
      </c>
      <c r="BE754" s="111"/>
      <c r="BF754" s="78"/>
      <c r="BG754" s="148" t="str">
        <f t="shared" si="420"/>
        <v/>
      </c>
      <c r="BH754" s="47" t="str">
        <f t="shared" si="447"/>
        <v/>
      </c>
      <c r="BI754" s="48" t="str">
        <f>IF(ISBLANK(BJ754),"",VLOOKUP(BH754,OutputOsiris!$A$9:$A$1008,1,FALSE))</f>
        <v/>
      </c>
      <c r="BJ754" s="111"/>
      <c r="BK754" s="78"/>
      <c r="BL754" s="148" t="str">
        <f t="shared" si="421"/>
        <v/>
      </c>
      <c r="BM754" s="47" t="str">
        <f t="shared" si="448"/>
        <v/>
      </c>
      <c r="BN754" s="48" t="str">
        <f>IF(ISBLANK(BO754),"",VLOOKUP(BM754,OutputOsiris!$A$9:$A$1008,1,FALSE))</f>
        <v/>
      </c>
      <c r="BO754" s="111"/>
      <c r="BP754" s="78"/>
      <c r="BQ754" s="148" t="str">
        <f t="shared" si="422"/>
        <v/>
      </c>
      <c r="BR754" s="47" t="str">
        <f t="shared" si="449"/>
        <v/>
      </c>
      <c r="BS754" s="48" t="str">
        <f>IF(ISBLANK(BT754),"",VLOOKUP(BR754,OutputOsiris!$A$9:$A$1008,1,FALSE))</f>
        <v/>
      </c>
      <c r="BT754" s="111"/>
      <c r="BU754" s="78"/>
      <c r="BV754" s="148" t="str">
        <f t="shared" si="423"/>
        <v/>
      </c>
      <c r="BW754" s="47" t="str">
        <f t="shared" si="450"/>
        <v/>
      </c>
      <c r="BX754" s="48" t="str">
        <f>IF(ISBLANK(BY754),"",VLOOKUP(BW754,OutputOsiris!$A$9:$A$1008,1,FALSE))</f>
        <v/>
      </c>
      <c r="BY754" s="111"/>
      <c r="BZ754" s="78"/>
      <c r="CA754" s="148" t="str">
        <f t="shared" si="424"/>
        <v/>
      </c>
    </row>
    <row r="755" spans="1:79" x14ac:dyDescent="0.2">
      <c r="A755" s="47" t="str">
        <f>IF($H$1="Score",IF(OutputOsiris!A755&lt;&gt;"9999999",OutputOsiris!A755,""),"")</f>
        <v/>
      </c>
      <c r="B755" s="76" t="str">
        <f t="shared" si="425"/>
        <v/>
      </c>
      <c r="C755" s="143" t="str">
        <f t="shared" si="426"/>
        <v/>
      </c>
      <c r="D755" s="47" t="str">
        <f>IF($H$1="Cijfer",IF(OutputOsiris!A755&lt;&gt;"9999999",OutputOsiris!A755,""),"")</f>
        <v/>
      </c>
      <c r="E755" s="76" t="str">
        <f t="shared" si="427"/>
        <v/>
      </c>
      <c r="F755" s="143" t="str">
        <f t="shared" si="428"/>
        <v/>
      </c>
      <c r="G755" s="47" t="str">
        <f>IF(ISBLANK(OutputOsiris!B755),"",OutputOsiris!B755)</f>
        <v/>
      </c>
      <c r="H755" s="47">
        <f>IF(AND($AG$7&gt;0,OutputOsiris!$A755&lt;&gt;"9999999"),VLOOKUP(OutputOsiris!A755,$AD$9:$AG$1008,4,FALSE),"")</f>
        <v>0</v>
      </c>
      <c r="I755" s="47">
        <f t="shared" si="429"/>
        <v>0</v>
      </c>
      <c r="J755" s="47">
        <f>IF(AND($AL$7&gt;0,OutputOsiris!$A755&lt;&gt;"9999999"),VLOOKUP(OutputOsiris!A755,$AI$9:$AL$1008,4,FALSE),"")</f>
        <v>0</v>
      </c>
      <c r="K755" s="47">
        <f t="shared" si="430"/>
        <v>0</v>
      </c>
      <c r="L755" s="47" t="str">
        <f>IF(AND($AQ$7&gt;0,OutputOsiris!$A755&lt;&gt;"9999999"),VLOOKUP(OutputOsiris!A755,$AN$9:$AQ$1008,4,FALSE),"")</f>
        <v/>
      </c>
      <c r="M755" s="47" t="str">
        <f t="shared" si="431"/>
        <v/>
      </c>
      <c r="N755" s="47" t="str">
        <f>IF(AND($AV$7&gt;0,OutputOsiris!$A755&lt;&gt;"9999999"),VLOOKUP(OutputOsiris!A755,$AS$9:$AV$1008,4,FALSE),"")</f>
        <v/>
      </c>
      <c r="O755" s="47" t="str">
        <f t="shared" si="432"/>
        <v/>
      </c>
      <c r="P755" s="47" t="str">
        <f>IF(AND($BA$7&gt;0,OutputOsiris!$A755&lt;&gt;"9999999"),VLOOKUP(OutputOsiris!A755,$AX$9:$BA$1008,4,FALSE),"")</f>
        <v/>
      </c>
      <c r="Q755" s="47" t="str">
        <f t="shared" si="433"/>
        <v/>
      </c>
      <c r="R755" s="47" t="str">
        <f>IF(AND($BF$7&gt;0,OutputOsiris!$A755&lt;&gt;"9999999"),VLOOKUP(OutputOsiris!A755,$BC$9:$BF$1008,4,FALSE),"")</f>
        <v/>
      </c>
      <c r="S755" s="47" t="str">
        <f t="shared" si="434"/>
        <v/>
      </c>
      <c r="T755" s="47" t="str">
        <f>IF(AND($BK$7&gt;0,OutputOsiris!$A755&lt;&gt;"9999999"),VLOOKUP(OutputOsiris!A755,$BH$9:$BK$1008,4,FALSE),"")</f>
        <v/>
      </c>
      <c r="U755" s="47" t="str">
        <f t="shared" si="435"/>
        <v/>
      </c>
      <c r="V755" s="47" t="str">
        <f>IF(AND($BP$7&gt;0,OutputOsiris!$A755&lt;&gt;"9999999"),VLOOKUP(OutputOsiris!A755,$BM$9:$BP$1008,4,FALSE),"")</f>
        <v/>
      </c>
      <c r="W755" s="47" t="str">
        <f t="shared" si="436"/>
        <v/>
      </c>
      <c r="X755" s="47" t="str">
        <f>IF(AND($BU$7&gt;0,OutputOsiris!$A755&lt;&gt;"9999999"),VLOOKUP(OutputOsiris!A755,$BR$9:$BU$1008,4,FALSE),"")</f>
        <v/>
      </c>
      <c r="Y755" s="47" t="str">
        <f t="shared" si="437"/>
        <v/>
      </c>
      <c r="Z755" s="47" t="str">
        <f>IF(AND($BZ$7&gt;0,OutputOsiris!$A755&lt;&gt;"9999999"),VLOOKUP(OutputOsiris!A755,$BW$9:$BZ$1008,4,FALSE),"")</f>
        <v/>
      </c>
      <c r="AA755" s="47" t="str">
        <f t="shared" si="438"/>
        <v/>
      </c>
      <c r="AB755" s="47">
        <f t="shared" si="439"/>
        <v>0</v>
      </c>
      <c r="AC755" s="47">
        <f t="shared" si="440"/>
        <v>0</v>
      </c>
      <c r="AD755" s="47" t="str">
        <f t="shared" si="441"/>
        <v/>
      </c>
      <c r="AE755" s="48" t="str">
        <f>IF(ISBLANK(AF755),"",VLOOKUP(AD755,OutputOsiris!$A$9:$A$1008,1,FALSE))</f>
        <v/>
      </c>
      <c r="AF755" s="111"/>
      <c r="AG755" s="78"/>
      <c r="AH755" s="148" t="str">
        <f t="shared" si="415"/>
        <v/>
      </c>
      <c r="AI755" s="47" t="str">
        <f t="shared" si="442"/>
        <v/>
      </c>
      <c r="AJ755" s="48" t="str">
        <f>IF(ISBLANK(AK755),"",VLOOKUP(AI755,OutputOsiris!$A$9:$A$1008,1,FALSE))</f>
        <v/>
      </c>
      <c r="AK755" s="112"/>
      <c r="AL755" s="78"/>
      <c r="AM755" s="148" t="str">
        <f t="shared" si="416"/>
        <v/>
      </c>
      <c r="AN755" s="47" t="str">
        <f t="shared" si="443"/>
        <v/>
      </c>
      <c r="AO755" s="48" t="str">
        <f>IF(ISBLANK(AP755),"",VLOOKUP(AN755,OutputOsiris!$A$9:$A$1008,1,FALSE))</f>
        <v/>
      </c>
      <c r="AP755" s="111"/>
      <c r="AQ755" s="78"/>
      <c r="AR755" s="148" t="str">
        <f t="shared" si="417"/>
        <v/>
      </c>
      <c r="AS755" s="47" t="str">
        <f t="shared" si="444"/>
        <v/>
      </c>
      <c r="AT755" s="48" t="str">
        <f>IF(ISBLANK(AU755),"",VLOOKUP(AS755,OutputOsiris!$A$9:$A$1008,1,FALSE))</f>
        <v/>
      </c>
      <c r="AU755" s="111"/>
      <c r="AV755" s="78"/>
      <c r="AW755" s="148" t="str">
        <f t="shared" si="418"/>
        <v/>
      </c>
      <c r="AX755" s="47" t="str">
        <f t="shared" si="445"/>
        <v/>
      </c>
      <c r="AY755" s="48" t="str">
        <f>IF(ISBLANK(AZ755),"",VLOOKUP(AX755,OutputOsiris!$A$9:$A$1008,1,FALSE))</f>
        <v/>
      </c>
      <c r="AZ755" s="111"/>
      <c r="BA755" s="78"/>
      <c r="BB755" s="148" t="str">
        <f t="shared" si="419"/>
        <v/>
      </c>
      <c r="BC755" s="47" t="str">
        <f t="shared" si="446"/>
        <v/>
      </c>
      <c r="BD755" s="48" t="str">
        <f>IF(ISBLANK(BE755),"",VLOOKUP(BC755,OutputOsiris!$A$9:$A$1008,1,FALSE))</f>
        <v/>
      </c>
      <c r="BE755" s="111"/>
      <c r="BF755" s="78"/>
      <c r="BG755" s="148" t="str">
        <f t="shared" si="420"/>
        <v/>
      </c>
      <c r="BH755" s="47" t="str">
        <f t="shared" si="447"/>
        <v/>
      </c>
      <c r="BI755" s="48" t="str">
        <f>IF(ISBLANK(BJ755),"",VLOOKUP(BH755,OutputOsiris!$A$9:$A$1008,1,FALSE))</f>
        <v/>
      </c>
      <c r="BJ755" s="111"/>
      <c r="BK755" s="78"/>
      <c r="BL755" s="148" t="str">
        <f t="shared" si="421"/>
        <v/>
      </c>
      <c r="BM755" s="47" t="str">
        <f t="shared" si="448"/>
        <v/>
      </c>
      <c r="BN755" s="48" t="str">
        <f>IF(ISBLANK(BO755),"",VLOOKUP(BM755,OutputOsiris!$A$9:$A$1008,1,FALSE))</f>
        <v/>
      </c>
      <c r="BO755" s="111"/>
      <c r="BP755" s="78"/>
      <c r="BQ755" s="148" t="str">
        <f t="shared" si="422"/>
        <v/>
      </c>
      <c r="BR755" s="47" t="str">
        <f t="shared" si="449"/>
        <v/>
      </c>
      <c r="BS755" s="48" t="str">
        <f>IF(ISBLANK(BT755),"",VLOOKUP(BR755,OutputOsiris!$A$9:$A$1008,1,FALSE))</f>
        <v/>
      </c>
      <c r="BT755" s="111"/>
      <c r="BU755" s="78"/>
      <c r="BV755" s="148" t="str">
        <f t="shared" si="423"/>
        <v/>
      </c>
      <c r="BW755" s="47" t="str">
        <f t="shared" si="450"/>
        <v/>
      </c>
      <c r="BX755" s="48" t="str">
        <f>IF(ISBLANK(BY755),"",VLOOKUP(BW755,OutputOsiris!$A$9:$A$1008,1,FALSE))</f>
        <v/>
      </c>
      <c r="BY755" s="111"/>
      <c r="BZ755" s="78"/>
      <c r="CA755" s="148" t="str">
        <f t="shared" si="424"/>
        <v/>
      </c>
    </row>
    <row r="756" spans="1:79" x14ac:dyDescent="0.2">
      <c r="A756" s="47" t="str">
        <f>IF($H$1="Score",IF(OutputOsiris!A756&lt;&gt;"9999999",OutputOsiris!A756,""),"")</f>
        <v/>
      </c>
      <c r="B756" s="76" t="str">
        <f t="shared" si="425"/>
        <v/>
      </c>
      <c r="C756" s="143" t="str">
        <f t="shared" si="426"/>
        <v/>
      </c>
      <c r="D756" s="47" t="str">
        <f>IF($H$1="Cijfer",IF(OutputOsiris!A756&lt;&gt;"9999999",OutputOsiris!A756,""),"")</f>
        <v/>
      </c>
      <c r="E756" s="76" t="str">
        <f t="shared" si="427"/>
        <v/>
      </c>
      <c r="F756" s="143" t="str">
        <f t="shared" si="428"/>
        <v/>
      </c>
      <c r="G756" s="47" t="str">
        <f>IF(ISBLANK(OutputOsiris!B756),"",OutputOsiris!B756)</f>
        <v/>
      </c>
      <c r="H756" s="47">
        <f>IF(AND($AG$7&gt;0,OutputOsiris!$A756&lt;&gt;"9999999"),VLOOKUP(OutputOsiris!A756,$AD$9:$AG$1008,4,FALSE),"")</f>
        <v>0</v>
      </c>
      <c r="I756" s="47">
        <f t="shared" si="429"/>
        <v>0</v>
      </c>
      <c r="J756" s="47">
        <f>IF(AND($AL$7&gt;0,OutputOsiris!$A756&lt;&gt;"9999999"),VLOOKUP(OutputOsiris!A756,$AI$9:$AL$1008,4,FALSE),"")</f>
        <v>0</v>
      </c>
      <c r="K756" s="47">
        <f t="shared" si="430"/>
        <v>0</v>
      </c>
      <c r="L756" s="47" t="str">
        <f>IF(AND($AQ$7&gt;0,OutputOsiris!$A756&lt;&gt;"9999999"),VLOOKUP(OutputOsiris!A756,$AN$9:$AQ$1008,4,FALSE),"")</f>
        <v/>
      </c>
      <c r="M756" s="47" t="str">
        <f t="shared" si="431"/>
        <v/>
      </c>
      <c r="N756" s="47" t="str">
        <f>IF(AND($AV$7&gt;0,OutputOsiris!$A756&lt;&gt;"9999999"),VLOOKUP(OutputOsiris!A756,$AS$9:$AV$1008,4,FALSE),"")</f>
        <v/>
      </c>
      <c r="O756" s="47" t="str">
        <f t="shared" si="432"/>
        <v/>
      </c>
      <c r="P756" s="47" t="str">
        <f>IF(AND($BA$7&gt;0,OutputOsiris!$A756&lt;&gt;"9999999"),VLOOKUP(OutputOsiris!A756,$AX$9:$BA$1008,4,FALSE),"")</f>
        <v/>
      </c>
      <c r="Q756" s="47" t="str">
        <f t="shared" si="433"/>
        <v/>
      </c>
      <c r="R756" s="47" t="str">
        <f>IF(AND($BF$7&gt;0,OutputOsiris!$A756&lt;&gt;"9999999"),VLOOKUP(OutputOsiris!A756,$BC$9:$BF$1008,4,FALSE),"")</f>
        <v/>
      </c>
      <c r="S756" s="47" t="str">
        <f t="shared" si="434"/>
        <v/>
      </c>
      <c r="T756" s="47" t="str">
        <f>IF(AND($BK$7&gt;0,OutputOsiris!$A756&lt;&gt;"9999999"),VLOOKUP(OutputOsiris!A756,$BH$9:$BK$1008,4,FALSE),"")</f>
        <v/>
      </c>
      <c r="U756" s="47" t="str">
        <f t="shared" si="435"/>
        <v/>
      </c>
      <c r="V756" s="47" t="str">
        <f>IF(AND($BP$7&gt;0,OutputOsiris!$A756&lt;&gt;"9999999"),VLOOKUP(OutputOsiris!A756,$BM$9:$BP$1008,4,FALSE),"")</f>
        <v/>
      </c>
      <c r="W756" s="47" t="str">
        <f t="shared" si="436"/>
        <v/>
      </c>
      <c r="X756" s="47" t="str">
        <f>IF(AND($BU$7&gt;0,OutputOsiris!$A756&lt;&gt;"9999999"),VLOOKUP(OutputOsiris!A756,$BR$9:$BU$1008,4,FALSE),"")</f>
        <v/>
      </c>
      <c r="Y756" s="47" t="str">
        <f t="shared" si="437"/>
        <v/>
      </c>
      <c r="Z756" s="47" t="str">
        <f>IF(AND($BZ$7&gt;0,OutputOsiris!$A756&lt;&gt;"9999999"),VLOOKUP(OutputOsiris!A756,$BW$9:$BZ$1008,4,FALSE),"")</f>
        <v/>
      </c>
      <c r="AA756" s="47" t="str">
        <f t="shared" si="438"/>
        <v/>
      </c>
      <c r="AB756" s="47">
        <f t="shared" si="439"/>
        <v>0</v>
      </c>
      <c r="AC756" s="47">
        <f t="shared" si="440"/>
        <v>0</v>
      </c>
      <c r="AD756" s="47" t="str">
        <f t="shared" si="441"/>
        <v/>
      </c>
      <c r="AE756" s="48" t="str">
        <f>IF(ISBLANK(AF756),"",VLOOKUP(AD756,OutputOsiris!$A$9:$A$1008,1,FALSE))</f>
        <v/>
      </c>
      <c r="AF756" s="111"/>
      <c r="AG756" s="78"/>
      <c r="AH756" s="148" t="str">
        <f t="shared" si="415"/>
        <v/>
      </c>
      <c r="AI756" s="47" t="str">
        <f t="shared" si="442"/>
        <v/>
      </c>
      <c r="AJ756" s="48" t="str">
        <f>IF(ISBLANK(AK756),"",VLOOKUP(AI756,OutputOsiris!$A$9:$A$1008,1,FALSE))</f>
        <v/>
      </c>
      <c r="AK756" s="112"/>
      <c r="AL756" s="78"/>
      <c r="AM756" s="148" t="str">
        <f t="shared" si="416"/>
        <v/>
      </c>
      <c r="AN756" s="47" t="str">
        <f t="shared" si="443"/>
        <v/>
      </c>
      <c r="AO756" s="48" t="str">
        <f>IF(ISBLANK(AP756),"",VLOOKUP(AN756,OutputOsiris!$A$9:$A$1008,1,FALSE))</f>
        <v/>
      </c>
      <c r="AP756" s="111"/>
      <c r="AQ756" s="78"/>
      <c r="AR756" s="148" t="str">
        <f t="shared" si="417"/>
        <v/>
      </c>
      <c r="AS756" s="47" t="str">
        <f t="shared" si="444"/>
        <v/>
      </c>
      <c r="AT756" s="48" t="str">
        <f>IF(ISBLANK(AU756),"",VLOOKUP(AS756,OutputOsiris!$A$9:$A$1008,1,FALSE))</f>
        <v/>
      </c>
      <c r="AU756" s="111"/>
      <c r="AV756" s="78"/>
      <c r="AW756" s="148" t="str">
        <f t="shared" si="418"/>
        <v/>
      </c>
      <c r="AX756" s="47" t="str">
        <f t="shared" si="445"/>
        <v/>
      </c>
      <c r="AY756" s="48" t="str">
        <f>IF(ISBLANK(AZ756),"",VLOOKUP(AX756,OutputOsiris!$A$9:$A$1008,1,FALSE))</f>
        <v/>
      </c>
      <c r="AZ756" s="111"/>
      <c r="BA756" s="78"/>
      <c r="BB756" s="148" t="str">
        <f t="shared" si="419"/>
        <v/>
      </c>
      <c r="BC756" s="47" t="str">
        <f t="shared" si="446"/>
        <v/>
      </c>
      <c r="BD756" s="48" t="str">
        <f>IF(ISBLANK(BE756),"",VLOOKUP(BC756,OutputOsiris!$A$9:$A$1008,1,FALSE))</f>
        <v/>
      </c>
      <c r="BE756" s="111"/>
      <c r="BF756" s="78"/>
      <c r="BG756" s="148" t="str">
        <f t="shared" si="420"/>
        <v/>
      </c>
      <c r="BH756" s="47" t="str">
        <f t="shared" si="447"/>
        <v/>
      </c>
      <c r="BI756" s="48" t="str">
        <f>IF(ISBLANK(BJ756),"",VLOOKUP(BH756,OutputOsiris!$A$9:$A$1008,1,FALSE))</f>
        <v/>
      </c>
      <c r="BJ756" s="111"/>
      <c r="BK756" s="78"/>
      <c r="BL756" s="148" t="str">
        <f t="shared" si="421"/>
        <v/>
      </c>
      <c r="BM756" s="47" t="str">
        <f t="shared" si="448"/>
        <v/>
      </c>
      <c r="BN756" s="48" t="str">
        <f>IF(ISBLANK(BO756),"",VLOOKUP(BM756,OutputOsiris!$A$9:$A$1008,1,FALSE))</f>
        <v/>
      </c>
      <c r="BO756" s="111"/>
      <c r="BP756" s="78"/>
      <c r="BQ756" s="148" t="str">
        <f t="shared" si="422"/>
        <v/>
      </c>
      <c r="BR756" s="47" t="str">
        <f t="shared" si="449"/>
        <v/>
      </c>
      <c r="BS756" s="48" t="str">
        <f>IF(ISBLANK(BT756),"",VLOOKUP(BR756,OutputOsiris!$A$9:$A$1008,1,FALSE))</f>
        <v/>
      </c>
      <c r="BT756" s="111"/>
      <c r="BU756" s="78"/>
      <c r="BV756" s="148" t="str">
        <f t="shared" si="423"/>
        <v/>
      </c>
      <c r="BW756" s="47" t="str">
        <f t="shared" si="450"/>
        <v/>
      </c>
      <c r="BX756" s="48" t="str">
        <f>IF(ISBLANK(BY756),"",VLOOKUP(BW756,OutputOsiris!$A$9:$A$1008,1,FALSE))</f>
        <v/>
      </c>
      <c r="BY756" s="111"/>
      <c r="BZ756" s="78"/>
      <c r="CA756" s="148" t="str">
        <f t="shared" si="424"/>
        <v/>
      </c>
    </row>
    <row r="757" spans="1:79" x14ac:dyDescent="0.2">
      <c r="A757" s="47" t="str">
        <f>IF($H$1="Score",IF(OutputOsiris!A757&lt;&gt;"9999999",OutputOsiris!A757,""),"")</f>
        <v/>
      </c>
      <c r="B757" s="76" t="str">
        <f t="shared" si="425"/>
        <v/>
      </c>
      <c r="C757" s="143" t="str">
        <f t="shared" si="426"/>
        <v/>
      </c>
      <c r="D757" s="47" t="str">
        <f>IF($H$1="Cijfer",IF(OutputOsiris!A757&lt;&gt;"9999999",OutputOsiris!A757,""),"")</f>
        <v/>
      </c>
      <c r="E757" s="76" t="str">
        <f t="shared" si="427"/>
        <v/>
      </c>
      <c r="F757" s="143" t="str">
        <f t="shared" si="428"/>
        <v/>
      </c>
      <c r="G757" s="47" t="str">
        <f>IF(ISBLANK(OutputOsiris!B757),"",OutputOsiris!B757)</f>
        <v/>
      </c>
      <c r="H757" s="47">
        <f>IF(AND($AG$7&gt;0,OutputOsiris!$A757&lt;&gt;"9999999"),VLOOKUP(OutputOsiris!A757,$AD$9:$AG$1008,4,FALSE),"")</f>
        <v>0</v>
      </c>
      <c r="I757" s="47">
        <f t="shared" si="429"/>
        <v>0</v>
      </c>
      <c r="J757" s="47">
        <f>IF(AND($AL$7&gt;0,OutputOsiris!$A757&lt;&gt;"9999999"),VLOOKUP(OutputOsiris!A757,$AI$9:$AL$1008,4,FALSE),"")</f>
        <v>0</v>
      </c>
      <c r="K757" s="47">
        <f t="shared" si="430"/>
        <v>0</v>
      </c>
      <c r="L757" s="47" t="str">
        <f>IF(AND($AQ$7&gt;0,OutputOsiris!$A757&lt;&gt;"9999999"),VLOOKUP(OutputOsiris!A757,$AN$9:$AQ$1008,4,FALSE),"")</f>
        <v/>
      </c>
      <c r="M757" s="47" t="str">
        <f t="shared" si="431"/>
        <v/>
      </c>
      <c r="N757" s="47" t="str">
        <f>IF(AND($AV$7&gt;0,OutputOsiris!$A757&lt;&gt;"9999999"),VLOOKUP(OutputOsiris!A757,$AS$9:$AV$1008,4,FALSE),"")</f>
        <v/>
      </c>
      <c r="O757" s="47" t="str">
        <f t="shared" si="432"/>
        <v/>
      </c>
      <c r="P757" s="47" t="str">
        <f>IF(AND($BA$7&gt;0,OutputOsiris!$A757&lt;&gt;"9999999"),VLOOKUP(OutputOsiris!A757,$AX$9:$BA$1008,4,FALSE),"")</f>
        <v/>
      </c>
      <c r="Q757" s="47" t="str">
        <f t="shared" si="433"/>
        <v/>
      </c>
      <c r="R757" s="47" t="str">
        <f>IF(AND($BF$7&gt;0,OutputOsiris!$A757&lt;&gt;"9999999"),VLOOKUP(OutputOsiris!A757,$BC$9:$BF$1008,4,FALSE),"")</f>
        <v/>
      </c>
      <c r="S757" s="47" t="str">
        <f t="shared" si="434"/>
        <v/>
      </c>
      <c r="T757" s="47" t="str">
        <f>IF(AND($BK$7&gt;0,OutputOsiris!$A757&lt;&gt;"9999999"),VLOOKUP(OutputOsiris!A757,$BH$9:$BK$1008,4,FALSE),"")</f>
        <v/>
      </c>
      <c r="U757" s="47" t="str">
        <f t="shared" si="435"/>
        <v/>
      </c>
      <c r="V757" s="47" t="str">
        <f>IF(AND($BP$7&gt;0,OutputOsiris!$A757&lt;&gt;"9999999"),VLOOKUP(OutputOsiris!A757,$BM$9:$BP$1008,4,FALSE),"")</f>
        <v/>
      </c>
      <c r="W757" s="47" t="str">
        <f t="shared" si="436"/>
        <v/>
      </c>
      <c r="X757" s="47" t="str">
        <f>IF(AND($BU$7&gt;0,OutputOsiris!$A757&lt;&gt;"9999999"),VLOOKUP(OutputOsiris!A757,$BR$9:$BU$1008,4,FALSE),"")</f>
        <v/>
      </c>
      <c r="Y757" s="47" t="str">
        <f t="shared" si="437"/>
        <v/>
      </c>
      <c r="Z757" s="47" t="str">
        <f>IF(AND($BZ$7&gt;0,OutputOsiris!$A757&lt;&gt;"9999999"),VLOOKUP(OutputOsiris!A757,$BW$9:$BZ$1008,4,FALSE),"")</f>
        <v/>
      </c>
      <c r="AA757" s="47" t="str">
        <f t="shared" si="438"/>
        <v/>
      </c>
      <c r="AB757" s="47">
        <f t="shared" si="439"/>
        <v>0</v>
      </c>
      <c r="AC757" s="47">
        <f t="shared" si="440"/>
        <v>0</v>
      </c>
      <c r="AD757" s="47" t="str">
        <f t="shared" si="441"/>
        <v/>
      </c>
      <c r="AE757" s="48" t="str">
        <f>IF(ISBLANK(AF757),"",VLOOKUP(AD757,OutputOsiris!$A$9:$A$1008,1,FALSE))</f>
        <v/>
      </c>
      <c r="AF757" s="111"/>
      <c r="AG757" s="78"/>
      <c r="AH757" s="148" t="str">
        <f t="shared" si="415"/>
        <v/>
      </c>
      <c r="AI757" s="47" t="str">
        <f t="shared" si="442"/>
        <v/>
      </c>
      <c r="AJ757" s="48" t="str">
        <f>IF(ISBLANK(AK757),"",VLOOKUP(AI757,OutputOsiris!$A$9:$A$1008,1,FALSE))</f>
        <v/>
      </c>
      <c r="AK757" s="112"/>
      <c r="AL757" s="78"/>
      <c r="AM757" s="148" t="str">
        <f t="shared" si="416"/>
        <v/>
      </c>
      <c r="AN757" s="47" t="str">
        <f t="shared" si="443"/>
        <v/>
      </c>
      <c r="AO757" s="48" t="str">
        <f>IF(ISBLANK(AP757),"",VLOOKUP(AN757,OutputOsiris!$A$9:$A$1008,1,FALSE))</f>
        <v/>
      </c>
      <c r="AP757" s="111"/>
      <c r="AQ757" s="78"/>
      <c r="AR757" s="148" t="str">
        <f t="shared" si="417"/>
        <v/>
      </c>
      <c r="AS757" s="47" t="str">
        <f t="shared" si="444"/>
        <v/>
      </c>
      <c r="AT757" s="48" t="str">
        <f>IF(ISBLANK(AU757),"",VLOOKUP(AS757,OutputOsiris!$A$9:$A$1008,1,FALSE))</f>
        <v/>
      </c>
      <c r="AU757" s="111"/>
      <c r="AV757" s="78"/>
      <c r="AW757" s="148" t="str">
        <f t="shared" si="418"/>
        <v/>
      </c>
      <c r="AX757" s="47" t="str">
        <f t="shared" si="445"/>
        <v/>
      </c>
      <c r="AY757" s="48" t="str">
        <f>IF(ISBLANK(AZ757),"",VLOOKUP(AX757,OutputOsiris!$A$9:$A$1008,1,FALSE))</f>
        <v/>
      </c>
      <c r="AZ757" s="111"/>
      <c r="BA757" s="78"/>
      <c r="BB757" s="148" t="str">
        <f t="shared" si="419"/>
        <v/>
      </c>
      <c r="BC757" s="47" t="str">
        <f t="shared" si="446"/>
        <v/>
      </c>
      <c r="BD757" s="48" t="str">
        <f>IF(ISBLANK(BE757),"",VLOOKUP(BC757,OutputOsiris!$A$9:$A$1008,1,FALSE))</f>
        <v/>
      </c>
      <c r="BE757" s="111"/>
      <c r="BF757" s="78"/>
      <c r="BG757" s="148" t="str">
        <f t="shared" si="420"/>
        <v/>
      </c>
      <c r="BH757" s="47" t="str">
        <f t="shared" si="447"/>
        <v/>
      </c>
      <c r="BI757" s="48" t="str">
        <f>IF(ISBLANK(BJ757),"",VLOOKUP(BH757,OutputOsiris!$A$9:$A$1008,1,FALSE))</f>
        <v/>
      </c>
      <c r="BJ757" s="111"/>
      <c r="BK757" s="78"/>
      <c r="BL757" s="148" t="str">
        <f t="shared" si="421"/>
        <v/>
      </c>
      <c r="BM757" s="47" t="str">
        <f t="shared" si="448"/>
        <v/>
      </c>
      <c r="BN757" s="48" t="str">
        <f>IF(ISBLANK(BO757),"",VLOOKUP(BM757,OutputOsiris!$A$9:$A$1008,1,FALSE))</f>
        <v/>
      </c>
      <c r="BO757" s="111"/>
      <c r="BP757" s="78"/>
      <c r="BQ757" s="148" t="str">
        <f t="shared" si="422"/>
        <v/>
      </c>
      <c r="BR757" s="47" t="str">
        <f t="shared" si="449"/>
        <v/>
      </c>
      <c r="BS757" s="48" t="str">
        <f>IF(ISBLANK(BT757),"",VLOOKUP(BR757,OutputOsiris!$A$9:$A$1008,1,FALSE))</f>
        <v/>
      </c>
      <c r="BT757" s="111"/>
      <c r="BU757" s="78"/>
      <c r="BV757" s="148" t="str">
        <f t="shared" si="423"/>
        <v/>
      </c>
      <c r="BW757" s="47" t="str">
        <f t="shared" si="450"/>
        <v/>
      </c>
      <c r="BX757" s="48" t="str">
        <f>IF(ISBLANK(BY757),"",VLOOKUP(BW757,OutputOsiris!$A$9:$A$1008,1,FALSE))</f>
        <v/>
      </c>
      <c r="BY757" s="111"/>
      <c r="BZ757" s="78"/>
      <c r="CA757" s="148" t="str">
        <f t="shared" si="424"/>
        <v/>
      </c>
    </row>
    <row r="758" spans="1:79" x14ac:dyDescent="0.2">
      <c r="A758" s="47" t="str">
        <f>IF($H$1="Score",IF(OutputOsiris!A758&lt;&gt;"9999999",OutputOsiris!A758,""),"")</f>
        <v/>
      </c>
      <c r="B758" s="76" t="str">
        <f t="shared" si="425"/>
        <v/>
      </c>
      <c r="C758" s="143" t="str">
        <f t="shared" si="426"/>
        <v/>
      </c>
      <c r="D758" s="47" t="str">
        <f>IF($H$1="Cijfer",IF(OutputOsiris!A758&lt;&gt;"9999999",OutputOsiris!A758,""),"")</f>
        <v/>
      </c>
      <c r="E758" s="76" t="str">
        <f t="shared" si="427"/>
        <v/>
      </c>
      <c r="F758" s="143" t="str">
        <f t="shared" si="428"/>
        <v/>
      </c>
      <c r="G758" s="47" t="str">
        <f>IF(ISBLANK(OutputOsiris!B758),"",OutputOsiris!B758)</f>
        <v/>
      </c>
      <c r="H758" s="47">
        <f>IF(AND($AG$7&gt;0,OutputOsiris!$A758&lt;&gt;"9999999"),VLOOKUP(OutputOsiris!A758,$AD$9:$AG$1008,4,FALSE),"")</f>
        <v>0</v>
      </c>
      <c r="I758" s="47">
        <f t="shared" si="429"/>
        <v>0</v>
      </c>
      <c r="J758" s="47">
        <f>IF(AND($AL$7&gt;0,OutputOsiris!$A758&lt;&gt;"9999999"),VLOOKUP(OutputOsiris!A758,$AI$9:$AL$1008,4,FALSE),"")</f>
        <v>0</v>
      </c>
      <c r="K758" s="47">
        <f t="shared" si="430"/>
        <v>0</v>
      </c>
      <c r="L758" s="47" t="str">
        <f>IF(AND($AQ$7&gt;0,OutputOsiris!$A758&lt;&gt;"9999999"),VLOOKUP(OutputOsiris!A758,$AN$9:$AQ$1008,4,FALSE),"")</f>
        <v/>
      </c>
      <c r="M758" s="47" t="str">
        <f t="shared" si="431"/>
        <v/>
      </c>
      <c r="N758" s="47" t="str">
        <f>IF(AND($AV$7&gt;0,OutputOsiris!$A758&lt;&gt;"9999999"),VLOOKUP(OutputOsiris!A758,$AS$9:$AV$1008,4,FALSE),"")</f>
        <v/>
      </c>
      <c r="O758" s="47" t="str">
        <f t="shared" si="432"/>
        <v/>
      </c>
      <c r="P758" s="47" t="str">
        <f>IF(AND($BA$7&gt;0,OutputOsiris!$A758&lt;&gt;"9999999"),VLOOKUP(OutputOsiris!A758,$AX$9:$BA$1008,4,FALSE),"")</f>
        <v/>
      </c>
      <c r="Q758" s="47" t="str">
        <f t="shared" si="433"/>
        <v/>
      </c>
      <c r="R758" s="47" t="str">
        <f>IF(AND($BF$7&gt;0,OutputOsiris!$A758&lt;&gt;"9999999"),VLOOKUP(OutputOsiris!A758,$BC$9:$BF$1008,4,FALSE),"")</f>
        <v/>
      </c>
      <c r="S758" s="47" t="str">
        <f t="shared" si="434"/>
        <v/>
      </c>
      <c r="T758" s="47" t="str">
        <f>IF(AND($BK$7&gt;0,OutputOsiris!$A758&lt;&gt;"9999999"),VLOOKUP(OutputOsiris!A758,$BH$9:$BK$1008,4,FALSE),"")</f>
        <v/>
      </c>
      <c r="U758" s="47" t="str">
        <f t="shared" si="435"/>
        <v/>
      </c>
      <c r="V758" s="47" t="str">
        <f>IF(AND($BP$7&gt;0,OutputOsiris!$A758&lt;&gt;"9999999"),VLOOKUP(OutputOsiris!A758,$BM$9:$BP$1008,4,FALSE),"")</f>
        <v/>
      </c>
      <c r="W758" s="47" t="str">
        <f t="shared" si="436"/>
        <v/>
      </c>
      <c r="X758" s="47" t="str">
        <f>IF(AND($BU$7&gt;0,OutputOsiris!$A758&lt;&gt;"9999999"),VLOOKUP(OutputOsiris!A758,$BR$9:$BU$1008,4,FALSE),"")</f>
        <v/>
      </c>
      <c r="Y758" s="47" t="str">
        <f t="shared" si="437"/>
        <v/>
      </c>
      <c r="Z758" s="47" t="str">
        <f>IF(AND($BZ$7&gt;0,OutputOsiris!$A758&lt;&gt;"9999999"),VLOOKUP(OutputOsiris!A758,$BW$9:$BZ$1008,4,FALSE),"")</f>
        <v/>
      </c>
      <c r="AA758" s="47" t="str">
        <f t="shared" si="438"/>
        <v/>
      </c>
      <c r="AB758" s="47">
        <f t="shared" si="439"/>
        <v>0</v>
      </c>
      <c r="AC758" s="47">
        <f t="shared" si="440"/>
        <v>0</v>
      </c>
      <c r="AD758" s="47" t="str">
        <f t="shared" si="441"/>
        <v/>
      </c>
      <c r="AE758" s="48" t="str">
        <f>IF(ISBLANK(AF758),"",VLOOKUP(AD758,OutputOsiris!$A$9:$A$1008,1,FALSE))</f>
        <v/>
      </c>
      <c r="AF758" s="111"/>
      <c r="AG758" s="78"/>
      <c r="AH758" s="148" t="str">
        <f t="shared" si="415"/>
        <v/>
      </c>
      <c r="AI758" s="47" t="str">
        <f t="shared" si="442"/>
        <v/>
      </c>
      <c r="AJ758" s="48" t="str">
        <f>IF(ISBLANK(AK758),"",VLOOKUP(AI758,OutputOsiris!$A$9:$A$1008,1,FALSE))</f>
        <v/>
      </c>
      <c r="AK758" s="112"/>
      <c r="AL758" s="78"/>
      <c r="AM758" s="148" t="str">
        <f t="shared" si="416"/>
        <v/>
      </c>
      <c r="AN758" s="47" t="str">
        <f t="shared" si="443"/>
        <v/>
      </c>
      <c r="AO758" s="48" t="str">
        <f>IF(ISBLANK(AP758),"",VLOOKUP(AN758,OutputOsiris!$A$9:$A$1008,1,FALSE))</f>
        <v/>
      </c>
      <c r="AP758" s="111"/>
      <c r="AQ758" s="78"/>
      <c r="AR758" s="148" t="str">
        <f t="shared" si="417"/>
        <v/>
      </c>
      <c r="AS758" s="47" t="str">
        <f t="shared" si="444"/>
        <v/>
      </c>
      <c r="AT758" s="48" t="str">
        <f>IF(ISBLANK(AU758),"",VLOOKUP(AS758,OutputOsiris!$A$9:$A$1008,1,FALSE))</f>
        <v/>
      </c>
      <c r="AU758" s="111"/>
      <c r="AV758" s="78"/>
      <c r="AW758" s="148" t="str">
        <f t="shared" si="418"/>
        <v/>
      </c>
      <c r="AX758" s="47" t="str">
        <f t="shared" si="445"/>
        <v/>
      </c>
      <c r="AY758" s="48" t="str">
        <f>IF(ISBLANK(AZ758),"",VLOOKUP(AX758,OutputOsiris!$A$9:$A$1008,1,FALSE))</f>
        <v/>
      </c>
      <c r="AZ758" s="111"/>
      <c r="BA758" s="78"/>
      <c r="BB758" s="148" t="str">
        <f t="shared" si="419"/>
        <v/>
      </c>
      <c r="BC758" s="47" t="str">
        <f t="shared" si="446"/>
        <v/>
      </c>
      <c r="BD758" s="48" t="str">
        <f>IF(ISBLANK(BE758),"",VLOOKUP(BC758,OutputOsiris!$A$9:$A$1008,1,FALSE))</f>
        <v/>
      </c>
      <c r="BE758" s="111"/>
      <c r="BF758" s="78"/>
      <c r="BG758" s="148" t="str">
        <f t="shared" si="420"/>
        <v/>
      </c>
      <c r="BH758" s="47" t="str">
        <f t="shared" si="447"/>
        <v/>
      </c>
      <c r="BI758" s="48" t="str">
        <f>IF(ISBLANK(BJ758),"",VLOOKUP(BH758,OutputOsiris!$A$9:$A$1008,1,FALSE))</f>
        <v/>
      </c>
      <c r="BJ758" s="111"/>
      <c r="BK758" s="78"/>
      <c r="BL758" s="148" t="str">
        <f t="shared" si="421"/>
        <v/>
      </c>
      <c r="BM758" s="47" t="str">
        <f t="shared" si="448"/>
        <v/>
      </c>
      <c r="BN758" s="48" t="str">
        <f>IF(ISBLANK(BO758),"",VLOOKUP(BM758,OutputOsiris!$A$9:$A$1008,1,FALSE))</f>
        <v/>
      </c>
      <c r="BO758" s="111"/>
      <c r="BP758" s="78"/>
      <c r="BQ758" s="148" t="str">
        <f t="shared" si="422"/>
        <v/>
      </c>
      <c r="BR758" s="47" t="str">
        <f t="shared" si="449"/>
        <v/>
      </c>
      <c r="BS758" s="48" t="str">
        <f>IF(ISBLANK(BT758),"",VLOOKUP(BR758,OutputOsiris!$A$9:$A$1008,1,FALSE))</f>
        <v/>
      </c>
      <c r="BT758" s="111"/>
      <c r="BU758" s="78"/>
      <c r="BV758" s="148" t="str">
        <f t="shared" si="423"/>
        <v/>
      </c>
      <c r="BW758" s="47" t="str">
        <f t="shared" si="450"/>
        <v/>
      </c>
      <c r="BX758" s="48" t="str">
        <f>IF(ISBLANK(BY758),"",VLOOKUP(BW758,OutputOsiris!$A$9:$A$1008,1,FALSE))</f>
        <v/>
      </c>
      <c r="BY758" s="111"/>
      <c r="BZ758" s="78"/>
      <c r="CA758" s="148" t="str">
        <f t="shared" si="424"/>
        <v/>
      </c>
    </row>
    <row r="759" spans="1:79" x14ac:dyDescent="0.2">
      <c r="A759" s="47" t="str">
        <f>IF($H$1="Score",IF(OutputOsiris!A759&lt;&gt;"9999999",OutputOsiris!A759,""),"")</f>
        <v/>
      </c>
      <c r="B759" s="76" t="str">
        <f t="shared" si="425"/>
        <v/>
      </c>
      <c r="C759" s="143" t="str">
        <f t="shared" si="426"/>
        <v/>
      </c>
      <c r="D759" s="47" t="str">
        <f>IF($H$1="Cijfer",IF(OutputOsiris!A759&lt;&gt;"9999999",OutputOsiris!A759,""),"")</f>
        <v/>
      </c>
      <c r="E759" s="76" t="str">
        <f t="shared" si="427"/>
        <v/>
      </c>
      <c r="F759" s="143" t="str">
        <f t="shared" si="428"/>
        <v/>
      </c>
      <c r="G759" s="47" t="str">
        <f>IF(ISBLANK(OutputOsiris!B759),"",OutputOsiris!B759)</f>
        <v/>
      </c>
      <c r="H759" s="47">
        <f>IF(AND($AG$7&gt;0,OutputOsiris!$A759&lt;&gt;"9999999"),VLOOKUP(OutputOsiris!A759,$AD$9:$AG$1008,4,FALSE),"")</f>
        <v>0</v>
      </c>
      <c r="I759" s="47">
        <f t="shared" si="429"/>
        <v>0</v>
      </c>
      <c r="J759" s="47">
        <f>IF(AND($AL$7&gt;0,OutputOsiris!$A759&lt;&gt;"9999999"),VLOOKUP(OutputOsiris!A759,$AI$9:$AL$1008,4,FALSE),"")</f>
        <v>0</v>
      </c>
      <c r="K759" s="47">
        <f t="shared" si="430"/>
        <v>0</v>
      </c>
      <c r="L759" s="47" t="str">
        <f>IF(AND($AQ$7&gt;0,OutputOsiris!$A759&lt;&gt;"9999999"),VLOOKUP(OutputOsiris!A759,$AN$9:$AQ$1008,4,FALSE),"")</f>
        <v/>
      </c>
      <c r="M759" s="47" t="str">
        <f t="shared" si="431"/>
        <v/>
      </c>
      <c r="N759" s="47" t="str">
        <f>IF(AND($AV$7&gt;0,OutputOsiris!$A759&lt;&gt;"9999999"),VLOOKUP(OutputOsiris!A759,$AS$9:$AV$1008,4,FALSE),"")</f>
        <v/>
      </c>
      <c r="O759" s="47" t="str">
        <f t="shared" si="432"/>
        <v/>
      </c>
      <c r="P759" s="47" t="str">
        <f>IF(AND($BA$7&gt;0,OutputOsiris!$A759&lt;&gt;"9999999"),VLOOKUP(OutputOsiris!A759,$AX$9:$BA$1008,4,FALSE),"")</f>
        <v/>
      </c>
      <c r="Q759" s="47" t="str">
        <f t="shared" si="433"/>
        <v/>
      </c>
      <c r="R759" s="47" t="str">
        <f>IF(AND($BF$7&gt;0,OutputOsiris!$A759&lt;&gt;"9999999"),VLOOKUP(OutputOsiris!A759,$BC$9:$BF$1008,4,FALSE),"")</f>
        <v/>
      </c>
      <c r="S759" s="47" t="str">
        <f t="shared" si="434"/>
        <v/>
      </c>
      <c r="T759" s="47" t="str">
        <f>IF(AND($BK$7&gt;0,OutputOsiris!$A759&lt;&gt;"9999999"),VLOOKUP(OutputOsiris!A759,$BH$9:$BK$1008,4,FALSE),"")</f>
        <v/>
      </c>
      <c r="U759" s="47" t="str">
        <f t="shared" si="435"/>
        <v/>
      </c>
      <c r="V759" s="47" t="str">
        <f>IF(AND($BP$7&gt;0,OutputOsiris!$A759&lt;&gt;"9999999"),VLOOKUP(OutputOsiris!A759,$BM$9:$BP$1008,4,FALSE),"")</f>
        <v/>
      </c>
      <c r="W759" s="47" t="str">
        <f t="shared" si="436"/>
        <v/>
      </c>
      <c r="X759" s="47" t="str">
        <f>IF(AND($BU$7&gt;0,OutputOsiris!$A759&lt;&gt;"9999999"),VLOOKUP(OutputOsiris!A759,$BR$9:$BU$1008,4,FALSE),"")</f>
        <v/>
      </c>
      <c r="Y759" s="47" t="str">
        <f t="shared" si="437"/>
        <v/>
      </c>
      <c r="Z759" s="47" t="str">
        <f>IF(AND($BZ$7&gt;0,OutputOsiris!$A759&lt;&gt;"9999999"),VLOOKUP(OutputOsiris!A759,$BW$9:$BZ$1008,4,FALSE),"")</f>
        <v/>
      </c>
      <c r="AA759" s="47" t="str">
        <f t="shared" si="438"/>
        <v/>
      </c>
      <c r="AB759" s="47">
        <f t="shared" si="439"/>
        <v>0</v>
      </c>
      <c r="AC759" s="47">
        <f t="shared" si="440"/>
        <v>0</v>
      </c>
      <c r="AD759" s="47" t="str">
        <f t="shared" si="441"/>
        <v/>
      </c>
      <c r="AE759" s="48" t="str">
        <f>IF(ISBLANK(AF759),"",VLOOKUP(AD759,OutputOsiris!$A$9:$A$1008,1,FALSE))</f>
        <v/>
      </c>
      <c r="AF759" s="111"/>
      <c r="AG759" s="78"/>
      <c r="AH759" s="148" t="str">
        <f t="shared" si="415"/>
        <v/>
      </c>
      <c r="AI759" s="47" t="str">
        <f t="shared" si="442"/>
        <v/>
      </c>
      <c r="AJ759" s="48" t="str">
        <f>IF(ISBLANK(AK759),"",VLOOKUP(AI759,OutputOsiris!$A$9:$A$1008,1,FALSE))</f>
        <v/>
      </c>
      <c r="AK759" s="112"/>
      <c r="AL759" s="78"/>
      <c r="AM759" s="148" t="str">
        <f t="shared" si="416"/>
        <v/>
      </c>
      <c r="AN759" s="47" t="str">
        <f t="shared" si="443"/>
        <v/>
      </c>
      <c r="AO759" s="48" t="str">
        <f>IF(ISBLANK(AP759),"",VLOOKUP(AN759,OutputOsiris!$A$9:$A$1008,1,FALSE))</f>
        <v/>
      </c>
      <c r="AP759" s="111"/>
      <c r="AQ759" s="78"/>
      <c r="AR759" s="148" t="str">
        <f t="shared" si="417"/>
        <v/>
      </c>
      <c r="AS759" s="47" t="str">
        <f t="shared" si="444"/>
        <v/>
      </c>
      <c r="AT759" s="48" t="str">
        <f>IF(ISBLANK(AU759),"",VLOOKUP(AS759,OutputOsiris!$A$9:$A$1008,1,FALSE))</f>
        <v/>
      </c>
      <c r="AU759" s="111"/>
      <c r="AV759" s="78"/>
      <c r="AW759" s="148" t="str">
        <f t="shared" si="418"/>
        <v/>
      </c>
      <c r="AX759" s="47" t="str">
        <f t="shared" si="445"/>
        <v/>
      </c>
      <c r="AY759" s="48" t="str">
        <f>IF(ISBLANK(AZ759),"",VLOOKUP(AX759,OutputOsiris!$A$9:$A$1008,1,FALSE))</f>
        <v/>
      </c>
      <c r="AZ759" s="111"/>
      <c r="BA759" s="78"/>
      <c r="BB759" s="148" t="str">
        <f t="shared" si="419"/>
        <v/>
      </c>
      <c r="BC759" s="47" t="str">
        <f t="shared" si="446"/>
        <v/>
      </c>
      <c r="BD759" s="48" t="str">
        <f>IF(ISBLANK(BE759),"",VLOOKUP(BC759,OutputOsiris!$A$9:$A$1008,1,FALSE))</f>
        <v/>
      </c>
      <c r="BE759" s="111"/>
      <c r="BF759" s="78"/>
      <c r="BG759" s="148" t="str">
        <f t="shared" si="420"/>
        <v/>
      </c>
      <c r="BH759" s="47" t="str">
        <f t="shared" si="447"/>
        <v/>
      </c>
      <c r="BI759" s="48" t="str">
        <f>IF(ISBLANK(BJ759),"",VLOOKUP(BH759,OutputOsiris!$A$9:$A$1008,1,FALSE))</f>
        <v/>
      </c>
      <c r="BJ759" s="111"/>
      <c r="BK759" s="78"/>
      <c r="BL759" s="148" t="str">
        <f t="shared" si="421"/>
        <v/>
      </c>
      <c r="BM759" s="47" t="str">
        <f t="shared" si="448"/>
        <v/>
      </c>
      <c r="BN759" s="48" t="str">
        <f>IF(ISBLANK(BO759),"",VLOOKUP(BM759,OutputOsiris!$A$9:$A$1008,1,FALSE))</f>
        <v/>
      </c>
      <c r="BO759" s="111"/>
      <c r="BP759" s="78"/>
      <c r="BQ759" s="148" t="str">
        <f t="shared" si="422"/>
        <v/>
      </c>
      <c r="BR759" s="47" t="str">
        <f t="shared" si="449"/>
        <v/>
      </c>
      <c r="BS759" s="48" t="str">
        <f>IF(ISBLANK(BT759),"",VLOOKUP(BR759,OutputOsiris!$A$9:$A$1008,1,FALSE))</f>
        <v/>
      </c>
      <c r="BT759" s="111"/>
      <c r="BU759" s="78"/>
      <c r="BV759" s="148" t="str">
        <f t="shared" si="423"/>
        <v/>
      </c>
      <c r="BW759" s="47" t="str">
        <f t="shared" si="450"/>
        <v/>
      </c>
      <c r="BX759" s="48" t="str">
        <f>IF(ISBLANK(BY759),"",VLOOKUP(BW759,OutputOsiris!$A$9:$A$1008,1,FALSE))</f>
        <v/>
      </c>
      <c r="BY759" s="111"/>
      <c r="BZ759" s="78"/>
      <c r="CA759" s="148" t="str">
        <f t="shared" si="424"/>
        <v/>
      </c>
    </row>
    <row r="760" spans="1:79" x14ac:dyDescent="0.2">
      <c r="A760" s="47" t="str">
        <f>IF($H$1="Score",IF(OutputOsiris!A760&lt;&gt;"9999999",OutputOsiris!A760,""),"")</f>
        <v/>
      </c>
      <c r="B760" s="76" t="str">
        <f t="shared" si="425"/>
        <v/>
      </c>
      <c r="C760" s="143" t="str">
        <f t="shared" si="426"/>
        <v/>
      </c>
      <c r="D760" s="47" t="str">
        <f>IF($H$1="Cijfer",IF(OutputOsiris!A760&lt;&gt;"9999999",OutputOsiris!A760,""),"")</f>
        <v/>
      </c>
      <c r="E760" s="76" t="str">
        <f t="shared" si="427"/>
        <v/>
      </c>
      <c r="F760" s="143" t="str">
        <f t="shared" si="428"/>
        <v/>
      </c>
      <c r="G760" s="47" t="str">
        <f>IF(ISBLANK(OutputOsiris!B760),"",OutputOsiris!B760)</f>
        <v/>
      </c>
      <c r="H760" s="47">
        <f>IF(AND($AG$7&gt;0,OutputOsiris!$A760&lt;&gt;"9999999"),VLOOKUP(OutputOsiris!A760,$AD$9:$AG$1008,4,FALSE),"")</f>
        <v>0</v>
      </c>
      <c r="I760" s="47">
        <f t="shared" si="429"/>
        <v>0</v>
      </c>
      <c r="J760" s="47">
        <f>IF(AND($AL$7&gt;0,OutputOsiris!$A760&lt;&gt;"9999999"),VLOOKUP(OutputOsiris!A760,$AI$9:$AL$1008,4,FALSE),"")</f>
        <v>0</v>
      </c>
      <c r="K760" s="47">
        <f t="shared" si="430"/>
        <v>0</v>
      </c>
      <c r="L760" s="47" t="str">
        <f>IF(AND($AQ$7&gt;0,OutputOsiris!$A760&lt;&gt;"9999999"),VLOOKUP(OutputOsiris!A760,$AN$9:$AQ$1008,4,FALSE),"")</f>
        <v/>
      </c>
      <c r="M760" s="47" t="str">
        <f t="shared" si="431"/>
        <v/>
      </c>
      <c r="N760" s="47" t="str">
        <f>IF(AND($AV$7&gt;0,OutputOsiris!$A760&lt;&gt;"9999999"),VLOOKUP(OutputOsiris!A760,$AS$9:$AV$1008,4,FALSE),"")</f>
        <v/>
      </c>
      <c r="O760" s="47" t="str">
        <f t="shared" si="432"/>
        <v/>
      </c>
      <c r="P760" s="47" t="str">
        <f>IF(AND($BA$7&gt;0,OutputOsiris!$A760&lt;&gt;"9999999"),VLOOKUP(OutputOsiris!A760,$AX$9:$BA$1008,4,FALSE),"")</f>
        <v/>
      </c>
      <c r="Q760" s="47" t="str">
        <f t="shared" si="433"/>
        <v/>
      </c>
      <c r="R760" s="47" t="str">
        <f>IF(AND($BF$7&gt;0,OutputOsiris!$A760&lt;&gt;"9999999"),VLOOKUP(OutputOsiris!A760,$BC$9:$BF$1008,4,FALSE),"")</f>
        <v/>
      </c>
      <c r="S760" s="47" t="str">
        <f t="shared" si="434"/>
        <v/>
      </c>
      <c r="T760" s="47" t="str">
        <f>IF(AND($BK$7&gt;0,OutputOsiris!$A760&lt;&gt;"9999999"),VLOOKUP(OutputOsiris!A760,$BH$9:$BK$1008,4,FALSE),"")</f>
        <v/>
      </c>
      <c r="U760" s="47" t="str">
        <f t="shared" si="435"/>
        <v/>
      </c>
      <c r="V760" s="47" t="str">
        <f>IF(AND($BP$7&gt;0,OutputOsiris!$A760&lt;&gt;"9999999"),VLOOKUP(OutputOsiris!A760,$BM$9:$BP$1008,4,FALSE),"")</f>
        <v/>
      </c>
      <c r="W760" s="47" t="str">
        <f t="shared" si="436"/>
        <v/>
      </c>
      <c r="X760" s="47" t="str">
        <f>IF(AND($BU$7&gt;0,OutputOsiris!$A760&lt;&gt;"9999999"),VLOOKUP(OutputOsiris!A760,$BR$9:$BU$1008,4,FALSE),"")</f>
        <v/>
      </c>
      <c r="Y760" s="47" t="str">
        <f t="shared" si="437"/>
        <v/>
      </c>
      <c r="Z760" s="47" t="str">
        <f>IF(AND($BZ$7&gt;0,OutputOsiris!$A760&lt;&gt;"9999999"),VLOOKUP(OutputOsiris!A760,$BW$9:$BZ$1008,4,FALSE),"")</f>
        <v/>
      </c>
      <c r="AA760" s="47" t="str">
        <f t="shared" si="438"/>
        <v/>
      </c>
      <c r="AB760" s="47">
        <f t="shared" si="439"/>
        <v>0</v>
      </c>
      <c r="AC760" s="47">
        <f t="shared" si="440"/>
        <v>0</v>
      </c>
      <c r="AD760" s="47" t="str">
        <f t="shared" si="441"/>
        <v/>
      </c>
      <c r="AE760" s="48" t="str">
        <f>IF(ISBLANK(AF760),"",VLOOKUP(AD760,OutputOsiris!$A$9:$A$1008,1,FALSE))</f>
        <v/>
      </c>
      <c r="AF760" s="111"/>
      <c r="AG760" s="78"/>
      <c r="AH760" s="148" t="str">
        <f t="shared" si="415"/>
        <v/>
      </c>
      <c r="AI760" s="47" t="str">
        <f t="shared" si="442"/>
        <v/>
      </c>
      <c r="AJ760" s="48" t="str">
        <f>IF(ISBLANK(AK760),"",VLOOKUP(AI760,OutputOsiris!$A$9:$A$1008,1,FALSE))</f>
        <v/>
      </c>
      <c r="AK760" s="112"/>
      <c r="AL760" s="78"/>
      <c r="AM760" s="148" t="str">
        <f t="shared" si="416"/>
        <v/>
      </c>
      <c r="AN760" s="47" t="str">
        <f t="shared" si="443"/>
        <v/>
      </c>
      <c r="AO760" s="48" t="str">
        <f>IF(ISBLANK(AP760),"",VLOOKUP(AN760,OutputOsiris!$A$9:$A$1008,1,FALSE))</f>
        <v/>
      </c>
      <c r="AP760" s="111"/>
      <c r="AQ760" s="78"/>
      <c r="AR760" s="148" t="str">
        <f t="shared" si="417"/>
        <v/>
      </c>
      <c r="AS760" s="47" t="str">
        <f t="shared" si="444"/>
        <v/>
      </c>
      <c r="AT760" s="48" t="str">
        <f>IF(ISBLANK(AU760),"",VLOOKUP(AS760,OutputOsiris!$A$9:$A$1008,1,FALSE))</f>
        <v/>
      </c>
      <c r="AU760" s="111"/>
      <c r="AV760" s="78"/>
      <c r="AW760" s="148" t="str">
        <f t="shared" si="418"/>
        <v/>
      </c>
      <c r="AX760" s="47" t="str">
        <f t="shared" si="445"/>
        <v/>
      </c>
      <c r="AY760" s="48" t="str">
        <f>IF(ISBLANK(AZ760),"",VLOOKUP(AX760,OutputOsiris!$A$9:$A$1008,1,FALSE))</f>
        <v/>
      </c>
      <c r="AZ760" s="111"/>
      <c r="BA760" s="78"/>
      <c r="BB760" s="148" t="str">
        <f t="shared" si="419"/>
        <v/>
      </c>
      <c r="BC760" s="47" t="str">
        <f t="shared" si="446"/>
        <v/>
      </c>
      <c r="BD760" s="48" t="str">
        <f>IF(ISBLANK(BE760),"",VLOOKUP(BC760,OutputOsiris!$A$9:$A$1008,1,FALSE))</f>
        <v/>
      </c>
      <c r="BE760" s="111"/>
      <c r="BF760" s="78"/>
      <c r="BG760" s="148" t="str">
        <f t="shared" si="420"/>
        <v/>
      </c>
      <c r="BH760" s="47" t="str">
        <f t="shared" si="447"/>
        <v/>
      </c>
      <c r="BI760" s="48" t="str">
        <f>IF(ISBLANK(BJ760),"",VLOOKUP(BH760,OutputOsiris!$A$9:$A$1008,1,FALSE))</f>
        <v/>
      </c>
      <c r="BJ760" s="111"/>
      <c r="BK760" s="78"/>
      <c r="BL760" s="148" t="str">
        <f t="shared" si="421"/>
        <v/>
      </c>
      <c r="BM760" s="47" t="str">
        <f t="shared" si="448"/>
        <v/>
      </c>
      <c r="BN760" s="48" t="str">
        <f>IF(ISBLANK(BO760),"",VLOOKUP(BM760,OutputOsiris!$A$9:$A$1008,1,FALSE))</f>
        <v/>
      </c>
      <c r="BO760" s="111"/>
      <c r="BP760" s="78"/>
      <c r="BQ760" s="148" t="str">
        <f t="shared" si="422"/>
        <v/>
      </c>
      <c r="BR760" s="47" t="str">
        <f t="shared" si="449"/>
        <v/>
      </c>
      <c r="BS760" s="48" t="str">
        <f>IF(ISBLANK(BT760),"",VLOOKUP(BR760,OutputOsiris!$A$9:$A$1008,1,FALSE))</f>
        <v/>
      </c>
      <c r="BT760" s="111"/>
      <c r="BU760" s="78"/>
      <c r="BV760" s="148" t="str">
        <f t="shared" si="423"/>
        <v/>
      </c>
      <c r="BW760" s="47" t="str">
        <f t="shared" si="450"/>
        <v/>
      </c>
      <c r="BX760" s="48" t="str">
        <f>IF(ISBLANK(BY760),"",VLOOKUP(BW760,OutputOsiris!$A$9:$A$1008,1,FALSE))</f>
        <v/>
      </c>
      <c r="BY760" s="111"/>
      <c r="BZ760" s="78"/>
      <c r="CA760" s="148" t="str">
        <f t="shared" si="424"/>
        <v/>
      </c>
    </row>
    <row r="761" spans="1:79" x14ac:dyDescent="0.2">
      <c r="A761" s="47" t="str">
        <f>IF($H$1="Score",IF(OutputOsiris!A761&lt;&gt;"9999999",OutputOsiris!A761,""),"")</f>
        <v/>
      </c>
      <c r="B761" s="76" t="str">
        <f t="shared" si="425"/>
        <v/>
      </c>
      <c r="C761" s="143" t="str">
        <f t="shared" si="426"/>
        <v/>
      </c>
      <c r="D761" s="47" t="str">
        <f>IF($H$1="Cijfer",IF(OutputOsiris!A761&lt;&gt;"9999999",OutputOsiris!A761,""),"")</f>
        <v/>
      </c>
      <c r="E761" s="76" t="str">
        <f t="shared" si="427"/>
        <v/>
      </c>
      <c r="F761" s="143" t="str">
        <f t="shared" si="428"/>
        <v/>
      </c>
      <c r="G761" s="47" t="str">
        <f>IF(ISBLANK(OutputOsiris!B761),"",OutputOsiris!B761)</f>
        <v/>
      </c>
      <c r="H761" s="47">
        <f>IF(AND($AG$7&gt;0,OutputOsiris!$A761&lt;&gt;"9999999"),VLOOKUP(OutputOsiris!A761,$AD$9:$AG$1008,4,FALSE),"")</f>
        <v>0</v>
      </c>
      <c r="I761" s="47">
        <f t="shared" si="429"/>
        <v>0</v>
      </c>
      <c r="J761" s="47">
        <f>IF(AND($AL$7&gt;0,OutputOsiris!$A761&lt;&gt;"9999999"),VLOOKUP(OutputOsiris!A761,$AI$9:$AL$1008,4,FALSE),"")</f>
        <v>0</v>
      </c>
      <c r="K761" s="47">
        <f t="shared" si="430"/>
        <v>0</v>
      </c>
      <c r="L761" s="47" t="str">
        <f>IF(AND($AQ$7&gt;0,OutputOsiris!$A761&lt;&gt;"9999999"),VLOOKUP(OutputOsiris!A761,$AN$9:$AQ$1008,4,FALSE),"")</f>
        <v/>
      </c>
      <c r="M761" s="47" t="str">
        <f t="shared" si="431"/>
        <v/>
      </c>
      <c r="N761" s="47" t="str">
        <f>IF(AND($AV$7&gt;0,OutputOsiris!$A761&lt;&gt;"9999999"),VLOOKUP(OutputOsiris!A761,$AS$9:$AV$1008,4,FALSE),"")</f>
        <v/>
      </c>
      <c r="O761" s="47" t="str">
        <f t="shared" si="432"/>
        <v/>
      </c>
      <c r="P761" s="47" t="str">
        <f>IF(AND($BA$7&gt;0,OutputOsiris!$A761&lt;&gt;"9999999"),VLOOKUP(OutputOsiris!A761,$AX$9:$BA$1008,4,FALSE),"")</f>
        <v/>
      </c>
      <c r="Q761" s="47" t="str">
        <f t="shared" si="433"/>
        <v/>
      </c>
      <c r="R761" s="47" t="str">
        <f>IF(AND($BF$7&gt;0,OutputOsiris!$A761&lt;&gt;"9999999"),VLOOKUP(OutputOsiris!A761,$BC$9:$BF$1008,4,FALSE),"")</f>
        <v/>
      </c>
      <c r="S761" s="47" t="str">
        <f t="shared" si="434"/>
        <v/>
      </c>
      <c r="T761" s="47" t="str">
        <f>IF(AND($BK$7&gt;0,OutputOsiris!$A761&lt;&gt;"9999999"),VLOOKUP(OutputOsiris!A761,$BH$9:$BK$1008,4,FALSE),"")</f>
        <v/>
      </c>
      <c r="U761" s="47" t="str">
        <f t="shared" si="435"/>
        <v/>
      </c>
      <c r="V761" s="47" t="str">
        <f>IF(AND($BP$7&gt;0,OutputOsiris!$A761&lt;&gt;"9999999"),VLOOKUP(OutputOsiris!A761,$BM$9:$BP$1008,4,FALSE),"")</f>
        <v/>
      </c>
      <c r="W761" s="47" t="str">
        <f t="shared" si="436"/>
        <v/>
      </c>
      <c r="X761" s="47" t="str">
        <f>IF(AND($BU$7&gt;0,OutputOsiris!$A761&lt;&gt;"9999999"),VLOOKUP(OutputOsiris!A761,$BR$9:$BU$1008,4,FALSE),"")</f>
        <v/>
      </c>
      <c r="Y761" s="47" t="str">
        <f t="shared" si="437"/>
        <v/>
      </c>
      <c r="Z761" s="47" t="str">
        <f>IF(AND($BZ$7&gt;0,OutputOsiris!$A761&lt;&gt;"9999999"),VLOOKUP(OutputOsiris!A761,$BW$9:$BZ$1008,4,FALSE),"")</f>
        <v/>
      </c>
      <c r="AA761" s="47" t="str">
        <f t="shared" si="438"/>
        <v/>
      </c>
      <c r="AB761" s="47">
        <f t="shared" si="439"/>
        <v>0</v>
      </c>
      <c r="AC761" s="47">
        <f t="shared" si="440"/>
        <v>0</v>
      </c>
      <c r="AD761" s="47" t="str">
        <f t="shared" si="441"/>
        <v/>
      </c>
      <c r="AE761" s="48" t="str">
        <f>IF(ISBLANK(AF761),"",VLOOKUP(AD761,OutputOsiris!$A$9:$A$1008,1,FALSE))</f>
        <v/>
      </c>
      <c r="AF761" s="111"/>
      <c r="AG761" s="78"/>
      <c r="AH761" s="148" t="str">
        <f t="shared" si="415"/>
        <v/>
      </c>
      <c r="AI761" s="47" t="str">
        <f t="shared" si="442"/>
        <v/>
      </c>
      <c r="AJ761" s="48" t="str">
        <f>IF(ISBLANK(AK761),"",VLOOKUP(AI761,OutputOsiris!$A$9:$A$1008,1,FALSE))</f>
        <v/>
      </c>
      <c r="AK761" s="112"/>
      <c r="AL761" s="78"/>
      <c r="AM761" s="148" t="str">
        <f t="shared" si="416"/>
        <v/>
      </c>
      <c r="AN761" s="47" t="str">
        <f t="shared" si="443"/>
        <v/>
      </c>
      <c r="AO761" s="48" t="str">
        <f>IF(ISBLANK(AP761),"",VLOOKUP(AN761,OutputOsiris!$A$9:$A$1008,1,FALSE))</f>
        <v/>
      </c>
      <c r="AP761" s="111"/>
      <c r="AQ761" s="78"/>
      <c r="AR761" s="148" t="str">
        <f t="shared" si="417"/>
        <v/>
      </c>
      <c r="AS761" s="47" t="str">
        <f t="shared" si="444"/>
        <v/>
      </c>
      <c r="AT761" s="48" t="str">
        <f>IF(ISBLANK(AU761),"",VLOOKUP(AS761,OutputOsiris!$A$9:$A$1008,1,FALSE))</f>
        <v/>
      </c>
      <c r="AU761" s="111"/>
      <c r="AV761" s="78"/>
      <c r="AW761" s="148" t="str">
        <f t="shared" si="418"/>
        <v/>
      </c>
      <c r="AX761" s="47" t="str">
        <f t="shared" si="445"/>
        <v/>
      </c>
      <c r="AY761" s="48" t="str">
        <f>IF(ISBLANK(AZ761),"",VLOOKUP(AX761,OutputOsiris!$A$9:$A$1008,1,FALSE))</f>
        <v/>
      </c>
      <c r="AZ761" s="111"/>
      <c r="BA761" s="78"/>
      <c r="BB761" s="148" t="str">
        <f t="shared" si="419"/>
        <v/>
      </c>
      <c r="BC761" s="47" t="str">
        <f t="shared" si="446"/>
        <v/>
      </c>
      <c r="BD761" s="48" t="str">
        <f>IF(ISBLANK(BE761),"",VLOOKUP(BC761,OutputOsiris!$A$9:$A$1008,1,FALSE))</f>
        <v/>
      </c>
      <c r="BE761" s="111"/>
      <c r="BF761" s="78"/>
      <c r="BG761" s="148" t="str">
        <f t="shared" si="420"/>
        <v/>
      </c>
      <c r="BH761" s="47" t="str">
        <f t="shared" si="447"/>
        <v/>
      </c>
      <c r="BI761" s="48" t="str">
        <f>IF(ISBLANK(BJ761),"",VLOOKUP(BH761,OutputOsiris!$A$9:$A$1008,1,FALSE))</f>
        <v/>
      </c>
      <c r="BJ761" s="111"/>
      <c r="BK761" s="78"/>
      <c r="BL761" s="148" t="str">
        <f t="shared" si="421"/>
        <v/>
      </c>
      <c r="BM761" s="47" t="str">
        <f t="shared" si="448"/>
        <v/>
      </c>
      <c r="BN761" s="48" t="str">
        <f>IF(ISBLANK(BO761),"",VLOOKUP(BM761,OutputOsiris!$A$9:$A$1008,1,FALSE))</f>
        <v/>
      </c>
      <c r="BO761" s="111"/>
      <c r="BP761" s="78"/>
      <c r="BQ761" s="148" t="str">
        <f t="shared" si="422"/>
        <v/>
      </c>
      <c r="BR761" s="47" t="str">
        <f t="shared" si="449"/>
        <v/>
      </c>
      <c r="BS761" s="48" t="str">
        <f>IF(ISBLANK(BT761),"",VLOOKUP(BR761,OutputOsiris!$A$9:$A$1008,1,FALSE))</f>
        <v/>
      </c>
      <c r="BT761" s="111"/>
      <c r="BU761" s="78"/>
      <c r="BV761" s="148" t="str">
        <f t="shared" si="423"/>
        <v/>
      </c>
      <c r="BW761" s="47" t="str">
        <f t="shared" si="450"/>
        <v/>
      </c>
      <c r="BX761" s="48" t="str">
        <f>IF(ISBLANK(BY761),"",VLOOKUP(BW761,OutputOsiris!$A$9:$A$1008,1,FALSE))</f>
        <v/>
      </c>
      <c r="BY761" s="111"/>
      <c r="BZ761" s="78"/>
      <c r="CA761" s="148" t="str">
        <f t="shared" si="424"/>
        <v/>
      </c>
    </row>
    <row r="762" spans="1:79" x14ac:dyDescent="0.2">
      <c r="A762" s="47" t="str">
        <f>IF($H$1="Score",IF(OutputOsiris!A762&lt;&gt;"9999999",OutputOsiris!A762,""),"")</f>
        <v/>
      </c>
      <c r="B762" s="76" t="str">
        <f t="shared" si="425"/>
        <v/>
      </c>
      <c r="C762" s="143" t="str">
        <f t="shared" si="426"/>
        <v/>
      </c>
      <c r="D762" s="47" t="str">
        <f>IF($H$1="Cijfer",IF(OutputOsiris!A762&lt;&gt;"9999999",OutputOsiris!A762,""),"")</f>
        <v/>
      </c>
      <c r="E762" s="76" t="str">
        <f t="shared" si="427"/>
        <v/>
      </c>
      <c r="F762" s="143" t="str">
        <f t="shared" si="428"/>
        <v/>
      </c>
      <c r="G762" s="47" t="str">
        <f>IF(ISBLANK(OutputOsiris!B762),"",OutputOsiris!B762)</f>
        <v/>
      </c>
      <c r="H762" s="47">
        <f>IF(AND($AG$7&gt;0,OutputOsiris!$A762&lt;&gt;"9999999"),VLOOKUP(OutputOsiris!A762,$AD$9:$AG$1008,4,FALSE),"")</f>
        <v>0</v>
      </c>
      <c r="I762" s="47">
        <f t="shared" si="429"/>
        <v>0</v>
      </c>
      <c r="J762" s="47">
        <f>IF(AND($AL$7&gt;0,OutputOsiris!$A762&lt;&gt;"9999999"),VLOOKUP(OutputOsiris!A762,$AI$9:$AL$1008,4,FALSE),"")</f>
        <v>0</v>
      </c>
      <c r="K762" s="47">
        <f t="shared" si="430"/>
        <v>0</v>
      </c>
      <c r="L762" s="47" t="str">
        <f>IF(AND($AQ$7&gt;0,OutputOsiris!$A762&lt;&gt;"9999999"),VLOOKUP(OutputOsiris!A762,$AN$9:$AQ$1008,4,FALSE),"")</f>
        <v/>
      </c>
      <c r="M762" s="47" t="str">
        <f t="shared" si="431"/>
        <v/>
      </c>
      <c r="N762" s="47" t="str">
        <f>IF(AND($AV$7&gt;0,OutputOsiris!$A762&lt;&gt;"9999999"),VLOOKUP(OutputOsiris!A762,$AS$9:$AV$1008,4,FALSE),"")</f>
        <v/>
      </c>
      <c r="O762" s="47" t="str">
        <f t="shared" si="432"/>
        <v/>
      </c>
      <c r="P762" s="47" t="str">
        <f>IF(AND($BA$7&gt;0,OutputOsiris!$A762&lt;&gt;"9999999"),VLOOKUP(OutputOsiris!A762,$AX$9:$BA$1008,4,FALSE),"")</f>
        <v/>
      </c>
      <c r="Q762" s="47" t="str">
        <f t="shared" si="433"/>
        <v/>
      </c>
      <c r="R762" s="47" t="str">
        <f>IF(AND($BF$7&gt;0,OutputOsiris!$A762&lt;&gt;"9999999"),VLOOKUP(OutputOsiris!A762,$BC$9:$BF$1008,4,FALSE),"")</f>
        <v/>
      </c>
      <c r="S762" s="47" t="str">
        <f t="shared" si="434"/>
        <v/>
      </c>
      <c r="T762" s="47" t="str">
        <f>IF(AND($BK$7&gt;0,OutputOsiris!$A762&lt;&gt;"9999999"),VLOOKUP(OutputOsiris!A762,$BH$9:$BK$1008,4,FALSE),"")</f>
        <v/>
      </c>
      <c r="U762" s="47" t="str">
        <f t="shared" si="435"/>
        <v/>
      </c>
      <c r="V762" s="47" t="str">
        <f>IF(AND($BP$7&gt;0,OutputOsiris!$A762&lt;&gt;"9999999"),VLOOKUP(OutputOsiris!A762,$BM$9:$BP$1008,4,FALSE),"")</f>
        <v/>
      </c>
      <c r="W762" s="47" t="str">
        <f t="shared" si="436"/>
        <v/>
      </c>
      <c r="X762" s="47" t="str">
        <f>IF(AND($BU$7&gt;0,OutputOsiris!$A762&lt;&gt;"9999999"),VLOOKUP(OutputOsiris!A762,$BR$9:$BU$1008,4,FALSE),"")</f>
        <v/>
      </c>
      <c r="Y762" s="47" t="str">
        <f t="shared" si="437"/>
        <v/>
      </c>
      <c r="Z762" s="47" t="str">
        <f>IF(AND($BZ$7&gt;0,OutputOsiris!$A762&lt;&gt;"9999999"),VLOOKUP(OutputOsiris!A762,$BW$9:$BZ$1008,4,FALSE),"")</f>
        <v/>
      </c>
      <c r="AA762" s="47" t="str">
        <f t="shared" si="438"/>
        <v/>
      </c>
      <c r="AB762" s="47">
        <f t="shared" si="439"/>
        <v>0</v>
      </c>
      <c r="AC762" s="47">
        <f t="shared" si="440"/>
        <v>0</v>
      </c>
      <c r="AD762" s="47" t="str">
        <f t="shared" si="441"/>
        <v/>
      </c>
      <c r="AE762" s="48" t="str">
        <f>IF(ISBLANK(AF762),"",VLOOKUP(AD762,OutputOsiris!$A$9:$A$1008,1,FALSE))</f>
        <v/>
      </c>
      <c r="AF762" s="111"/>
      <c r="AG762" s="78"/>
      <c r="AH762" s="148" t="str">
        <f t="shared" si="415"/>
        <v/>
      </c>
      <c r="AI762" s="47" t="str">
        <f t="shared" si="442"/>
        <v/>
      </c>
      <c r="AJ762" s="48" t="str">
        <f>IF(ISBLANK(AK762),"",VLOOKUP(AI762,OutputOsiris!$A$9:$A$1008,1,FALSE))</f>
        <v/>
      </c>
      <c r="AK762" s="112"/>
      <c r="AL762" s="78"/>
      <c r="AM762" s="148" t="str">
        <f t="shared" si="416"/>
        <v/>
      </c>
      <c r="AN762" s="47" t="str">
        <f t="shared" si="443"/>
        <v/>
      </c>
      <c r="AO762" s="48" t="str">
        <f>IF(ISBLANK(AP762),"",VLOOKUP(AN762,OutputOsiris!$A$9:$A$1008,1,FALSE))</f>
        <v/>
      </c>
      <c r="AP762" s="111"/>
      <c r="AQ762" s="78"/>
      <c r="AR762" s="148" t="str">
        <f t="shared" si="417"/>
        <v/>
      </c>
      <c r="AS762" s="47" t="str">
        <f t="shared" si="444"/>
        <v/>
      </c>
      <c r="AT762" s="48" t="str">
        <f>IF(ISBLANK(AU762),"",VLOOKUP(AS762,OutputOsiris!$A$9:$A$1008,1,FALSE))</f>
        <v/>
      </c>
      <c r="AU762" s="111"/>
      <c r="AV762" s="78"/>
      <c r="AW762" s="148" t="str">
        <f t="shared" si="418"/>
        <v/>
      </c>
      <c r="AX762" s="47" t="str">
        <f t="shared" si="445"/>
        <v/>
      </c>
      <c r="AY762" s="48" t="str">
        <f>IF(ISBLANK(AZ762),"",VLOOKUP(AX762,OutputOsiris!$A$9:$A$1008,1,FALSE))</f>
        <v/>
      </c>
      <c r="AZ762" s="111"/>
      <c r="BA762" s="78"/>
      <c r="BB762" s="148" t="str">
        <f t="shared" si="419"/>
        <v/>
      </c>
      <c r="BC762" s="47" t="str">
        <f t="shared" si="446"/>
        <v/>
      </c>
      <c r="BD762" s="48" t="str">
        <f>IF(ISBLANK(BE762),"",VLOOKUP(BC762,OutputOsiris!$A$9:$A$1008,1,FALSE))</f>
        <v/>
      </c>
      <c r="BE762" s="111"/>
      <c r="BF762" s="78"/>
      <c r="BG762" s="148" t="str">
        <f t="shared" si="420"/>
        <v/>
      </c>
      <c r="BH762" s="47" t="str">
        <f t="shared" si="447"/>
        <v/>
      </c>
      <c r="BI762" s="48" t="str">
        <f>IF(ISBLANK(BJ762),"",VLOOKUP(BH762,OutputOsiris!$A$9:$A$1008,1,FALSE))</f>
        <v/>
      </c>
      <c r="BJ762" s="111"/>
      <c r="BK762" s="78"/>
      <c r="BL762" s="148" t="str">
        <f t="shared" si="421"/>
        <v/>
      </c>
      <c r="BM762" s="47" t="str">
        <f t="shared" si="448"/>
        <v/>
      </c>
      <c r="BN762" s="48" t="str">
        <f>IF(ISBLANK(BO762),"",VLOOKUP(BM762,OutputOsiris!$A$9:$A$1008,1,FALSE))</f>
        <v/>
      </c>
      <c r="BO762" s="111"/>
      <c r="BP762" s="78"/>
      <c r="BQ762" s="148" t="str">
        <f t="shared" si="422"/>
        <v/>
      </c>
      <c r="BR762" s="47" t="str">
        <f t="shared" si="449"/>
        <v/>
      </c>
      <c r="BS762" s="48" t="str">
        <f>IF(ISBLANK(BT762),"",VLOOKUP(BR762,OutputOsiris!$A$9:$A$1008,1,FALSE))</f>
        <v/>
      </c>
      <c r="BT762" s="111"/>
      <c r="BU762" s="78"/>
      <c r="BV762" s="148" t="str">
        <f t="shared" si="423"/>
        <v/>
      </c>
      <c r="BW762" s="47" t="str">
        <f t="shared" si="450"/>
        <v/>
      </c>
      <c r="BX762" s="48" t="str">
        <f>IF(ISBLANK(BY762),"",VLOOKUP(BW762,OutputOsiris!$A$9:$A$1008,1,FALSE))</f>
        <v/>
      </c>
      <c r="BY762" s="111"/>
      <c r="BZ762" s="78"/>
      <c r="CA762" s="148" t="str">
        <f t="shared" si="424"/>
        <v/>
      </c>
    </row>
    <row r="763" spans="1:79" x14ac:dyDescent="0.2">
      <c r="A763" s="47" t="str">
        <f>IF($H$1="Score",IF(OutputOsiris!A763&lt;&gt;"9999999",OutputOsiris!A763,""),"")</f>
        <v/>
      </c>
      <c r="B763" s="76" t="str">
        <f t="shared" si="425"/>
        <v/>
      </c>
      <c r="C763" s="143" t="str">
        <f t="shared" si="426"/>
        <v/>
      </c>
      <c r="D763" s="47" t="str">
        <f>IF($H$1="Cijfer",IF(OutputOsiris!A763&lt;&gt;"9999999",OutputOsiris!A763,""),"")</f>
        <v/>
      </c>
      <c r="E763" s="76" t="str">
        <f t="shared" si="427"/>
        <v/>
      </c>
      <c r="F763" s="143" t="str">
        <f t="shared" si="428"/>
        <v/>
      </c>
      <c r="G763" s="47" t="str">
        <f>IF(ISBLANK(OutputOsiris!B763),"",OutputOsiris!B763)</f>
        <v/>
      </c>
      <c r="H763" s="47">
        <f>IF(AND($AG$7&gt;0,OutputOsiris!$A763&lt;&gt;"9999999"),VLOOKUP(OutputOsiris!A763,$AD$9:$AG$1008,4,FALSE),"")</f>
        <v>0</v>
      </c>
      <c r="I763" s="47">
        <f t="shared" si="429"/>
        <v>0</v>
      </c>
      <c r="J763" s="47">
        <f>IF(AND($AL$7&gt;0,OutputOsiris!$A763&lt;&gt;"9999999"),VLOOKUP(OutputOsiris!A763,$AI$9:$AL$1008,4,FALSE),"")</f>
        <v>0</v>
      </c>
      <c r="K763" s="47">
        <f t="shared" si="430"/>
        <v>0</v>
      </c>
      <c r="L763" s="47" t="str">
        <f>IF(AND($AQ$7&gt;0,OutputOsiris!$A763&lt;&gt;"9999999"),VLOOKUP(OutputOsiris!A763,$AN$9:$AQ$1008,4,FALSE),"")</f>
        <v/>
      </c>
      <c r="M763" s="47" t="str">
        <f t="shared" si="431"/>
        <v/>
      </c>
      <c r="N763" s="47" t="str">
        <f>IF(AND($AV$7&gt;0,OutputOsiris!$A763&lt;&gt;"9999999"),VLOOKUP(OutputOsiris!A763,$AS$9:$AV$1008,4,FALSE),"")</f>
        <v/>
      </c>
      <c r="O763" s="47" t="str">
        <f t="shared" si="432"/>
        <v/>
      </c>
      <c r="P763" s="47" t="str">
        <f>IF(AND($BA$7&gt;0,OutputOsiris!$A763&lt;&gt;"9999999"),VLOOKUP(OutputOsiris!A763,$AX$9:$BA$1008,4,FALSE),"")</f>
        <v/>
      </c>
      <c r="Q763" s="47" t="str">
        <f t="shared" si="433"/>
        <v/>
      </c>
      <c r="R763" s="47" t="str">
        <f>IF(AND($BF$7&gt;0,OutputOsiris!$A763&lt;&gt;"9999999"),VLOOKUP(OutputOsiris!A763,$BC$9:$BF$1008,4,FALSE),"")</f>
        <v/>
      </c>
      <c r="S763" s="47" t="str">
        <f t="shared" si="434"/>
        <v/>
      </c>
      <c r="T763" s="47" t="str">
        <f>IF(AND($BK$7&gt;0,OutputOsiris!$A763&lt;&gt;"9999999"),VLOOKUP(OutputOsiris!A763,$BH$9:$BK$1008,4,FALSE),"")</f>
        <v/>
      </c>
      <c r="U763" s="47" t="str">
        <f t="shared" si="435"/>
        <v/>
      </c>
      <c r="V763" s="47" t="str">
        <f>IF(AND($BP$7&gt;0,OutputOsiris!$A763&lt;&gt;"9999999"),VLOOKUP(OutputOsiris!A763,$BM$9:$BP$1008,4,FALSE),"")</f>
        <v/>
      </c>
      <c r="W763" s="47" t="str">
        <f t="shared" si="436"/>
        <v/>
      </c>
      <c r="X763" s="47" t="str">
        <f>IF(AND($BU$7&gt;0,OutputOsiris!$A763&lt;&gt;"9999999"),VLOOKUP(OutputOsiris!A763,$BR$9:$BU$1008,4,FALSE),"")</f>
        <v/>
      </c>
      <c r="Y763" s="47" t="str">
        <f t="shared" si="437"/>
        <v/>
      </c>
      <c r="Z763" s="47" t="str">
        <f>IF(AND($BZ$7&gt;0,OutputOsiris!$A763&lt;&gt;"9999999"),VLOOKUP(OutputOsiris!A763,$BW$9:$BZ$1008,4,FALSE),"")</f>
        <v/>
      </c>
      <c r="AA763" s="47" t="str">
        <f t="shared" si="438"/>
        <v/>
      </c>
      <c r="AB763" s="47">
        <f t="shared" si="439"/>
        <v>0</v>
      </c>
      <c r="AC763" s="47">
        <f t="shared" si="440"/>
        <v>0</v>
      </c>
      <c r="AD763" s="47" t="str">
        <f t="shared" si="441"/>
        <v/>
      </c>
      <c r="AE763" s="48" t="str">
        <f>IF(ISBLANK(AF763),"",VLOOKUP(AD763,OutputOsiris!$A$9:$A$1008,1,FALSE))</f>
        <v/>
      </c>
      <c r="AF763" s="111"/>
      <c r="AG763" s="78"/>
      <c r="AH763" s="148" t="str">
        <f t="shared" si="415"/>
        <v/>
      </c>
      <c r="AI763" s="47" t="str">
        <f t="shared" si="442"/>
        <v/>
      </c>
      <c r="AJ763" s="48" t="str">
        <f>IF(ISBLANK(AK763),"",VLOOKUP(AI763,OutputOsiris!$A$9:$A$1008,1,FALSE))</f>
        <v/>
      </c>
      <c r="AK763" s="112"/>
      <c r="AL763" s="78"/>
      <c r="AM763" s="148" t="str">
        <f t="shared" si="416"/>
        <v/>
      </c>
      <c r="AN763" s="47" t="str">
        <f t="shared" si="443"/>
        <v/>
      </c>
      <c r="AO763" s="48" t="str">
        <f>IF(ISBLANK(AP763),"",VLOOKUP(AN763,OutputOsiris!$A$9:$A$1008,1,FALSE))</f>
        <v/>
      </c>
      <c r="AP763" s="111"/>
      <c r="AQ763" s="78"/>
      <c r="AR763" s="148" t="str">
        <f t="shared" si="417"/>
        <v/>
      </c>
      <c r="AS763" s="47" t="str">
        <f t="shared" si="444"/>
        <v/>
      </c>
      <c r="AT763" s="48" t="str">
        <f>IF(ISBLANK(AU763),"",VLOOKUP(AS763,OutputOsiris!$A$9:$A$1008,1,FALSE))</f>
        <v/>
      </c>
      <c r="AU763" s="111"/>
      <c r="AV763" s="78"/>
      <c r="AW763" s="148" t="str">
        <f t="shared" si="418"/>
        <v/>
      </c>
      <c r="AX763" s="47" t="str">
        <f t="shared" si="445"/>
        <v/>
      </c>
      <c r="AY763" s="48" t="str">
        <f>IF(ISBLANK(AZ763),"",VLOOKUP(AX763,OutputOsiris!$A$9:$A$1008,1,FALSE))</f>
        <v/>
      </c>
      <c r="AZ763" s="111"/>
      <c r="BA763" s="78"/>
      <c r="BB763" s="148" t="str">
        <f t="shared" si="419"/>
        <v/>
      </c>
      <c r="BC763" s="47" t="str">
        <f t="shared" si="446"/>
        <v/>
      </c>
      <c r="BD763" s="48" t="str">
        <f>IF(ISBLANK(BE763),"",VLOOKUP(BC763,OutputOsiris!$A$9:$A$1008,1,FALSE))</f>
        <v/>
      </c>
      <c r="BE763" s="111"/>
      <c r="BF763" s="78"/>
      <c r="BG763" s="148" t="str">
        <f t="shared" si="420"/>
        <v/>
      </c>
      <c r="BH763" s="47" t="str">
        <f t="shared" si="447"/>
        <v/>
      </c>
      <c r="BI763" s="48" t="str">
        <f>IF(ISBLANK(BJ763),"",VLOOKUP(BH763,OutputOsiris!$A$9:$A$1008,1,FALSE))</f>
        <v/>
      </c>
      <c r="BJ763" s="111"/>
      <c r="BK763" s="78"/>
      <c r="BL763" s="148" t="str">
        <f t="shared" si="421"/>
        <v/>
      </c>
      <c r="BM763" s="47" t="str">
        <f t="shared" si="448"/>
        <v/>
      </c>
      <c r="BN763" s="48" t="str">
        <f>IF(ISBLANK(BO763),"",VLOOKUP(BM763,OutputOsiris!$A$9:$A$1008,1,FALSE))</f>
        <v/>
      </c>
      <c r="BO763" s="111"/>
      <c r="BP763" s="78"/>
      <c r="BQ763" s="148" t="str">
        <f t="shared" si="422"/>
        <v/>
      </c>
      <c r="BR763" s="47" t="str">
        <f t="shared" si="449"/>
        <v/>
      </c>
      <c r="BS763" s="48" t="str">
        <f>IF(ISBLANK(BT763),"",VLOOKUP(BR763,OutputOsiris!$A$9:$A$1008,1,FALSE))</f>
        <v/>
      </c>
      <c r="BT763" s="111"/>
      <c r="BU763" s="78"/>
      <c r="BV763" s="148" t="str">
        <f t="shared" si="423"/>
        <v/>
      </c>
      <c r="BW763" s="47" t="str">
        <f t="shared" si="450"/>
        <v/>
      </c>
      <c r="BX763" s="48" t="str">
        <f>IF(ISBLANK(BY763),"",VLOOKUP(BW763,OutputOsiris!$A$9:$A$1008,1,FALSE))</f>
        <v/>
      </c>
      <c r="BY763" s="111"/>
      <c r="BZ763" s="78"/>
      <c r="CA763" s="148" t="str">
        <f t="shared" si="424"/>
        <v/>
      </c>
    </row>
    <row r="764" spans="1:79" x14ac:dyDescent="0.2">
      <c r="A764" s="47" t="str">
        <f>IF($H$1="Score",IF(OutputOsiris!A764&lt;&gt;"9999999",OutputOsiris!A764,""),"")</f>
        <v/>
      </c>
      <c r="B764" s="76" t="str">
        <f t="shared" si="425"/>
        <v/>
      </c>
      <c r="C764" s="143" t="str">
        <f t="shared" si="426"/>
        <v/>
      </c>
      <c r="D764" s="47" t="str">
        <f>IF($H$1="Cijfer",IF(OutputOsiris!A764&lt;&gt;"9999999",OutputOsiris!A764,""),"")</f>
        <v/>
      </c>
      <c r="E764" s="76" t="str">
        <f t="shared" si="427"/>
        <v/>
      </c>
      <c r="F764" s="143" t="str">
        <f t="shared" si="428"/>
        <v/>
      </c>
      <c r="G764" s="47" t="str">
        <f>IF(ISBLANK(OutputOsiris!B764),"",OutputOsiris!B764)</f>
        <v/>
      </c>
      <c r="H764" s="47">
        <f>IF(AND($AG$7&gt;0,OutputOsiris!$A764&lt;&gt;"9999999"),VLOOKUP(OutputOsiris!A764,$AD$9:$AG$1008,4,FALSE),"")</f>
        <v>0</v>
      </c>
      <c r="I764" s="47">
        <f t="shared" si="429"/>
        <v>0</v>
      </c>
      <c r="J764" s="47">
        <f>IF(AND($AL$7&gt;0,OutputOsiris!$A764&lt;&gt;"9999999"),VLOOKUP(OutputOsiris!A764,$AI$9:$AL$1008,4,FALSE),"")</f>
        <v>0</v>
      </c>
      <c r="K764" s="47">
        <f t="shared" si="430"/>
        <v>0</v>
      </c>
      <c r="L764" s="47" t="str">
        <f>IF(AND($AQ$7&gt;0,OutputOsiris!$A764&lt;&gt;"9999999"),VLOOKUP(OutputOsiris!A764,$AN$9:$AQ$1008,4,FALSE),"")</f>
        <v/>
      </c>
      <c r="M764" s="47" t="str">
        <f t="shared" si="431"/>
        <v/>
      </c>
      <c r="N764" s="47" t="str">
        <f>IF(AND($AV$7&gt;0,OutputOsiris!$A764&lt;&gt;"9999999"),VLOOKUP(OutputOsiris!A764,$AS$9:$AV$1008,4,FALSE),"")</f>
        <v/>
      </c>
      <c r="O764" s="47" t="str">
        <f t="shared" si="432"/>
        <v/>
      </c>
      <c r="P764" s="47" t="str">
        <f>IF(AND($BA$7&gt;0,OutputOsiris!$A764&lt;&gt;"9999999"),VLOOKUP(OutputOsiris!A764,$AX$9:$BA$1008,4,FALSE),"")</f>
        <v/>
      </c>
      <c r="Q764" s="47" t="str">
        <f t="shared" si="433"/>
        <v/>
      </c>
      <c r="R764" s="47" t="str">
        <f>IF(AND($BF$7&gt;0,OutputOsiris!$A764&lt;&gt;"9999999"),VLOOKUP(OutputOsiris!A764,$BC$9:$BF$1008,4,FALSE),"")</f>
        <v/>
      </c>
      <c r="S764" s="47" t="str">
        <f t="shared" si="434"/>
        <v/>
      </c>
      <c r="T764" s="47" t="str">
        <f>IF(AND($BK$7&gt;0,OutputOsiris!$A764&lt;&gt;"9999999"),VLOOKUP(OutputOsiris!A764,$BH$9:$BK$1008,4,FALSE),"")</f>
        <v/>
      </c>
      <c r="U764" s="47" t="str">
        <f t="shared" si="435"/>
        <v/>
      </c>
      <c r="V764" s="47" t="str">
        <f>IF(AND($BP$7&gt;0,OutputOsiris!$A764&lt;&gt;"9999999"),VLOOKUP(OutputOsiris!A764,$BM$9:$BP$1008,4,FALSE),"")</f>
        <v/>
      </c>
      <c r="W764" s="47" t="str">
        <f t="shared" si="436"/>
        <v/>
      </c>
      <c r="X764" s="47" t="str">
        <f>IF(AND($BU$7&gt;0,OutputOsiris!$A764&lt;&gt;"9999999"),VLOOKUP(OutputOsiris!A764,$BR$9:$BU$1008,4,FALSE),"")</f>
        <v/>
      </c>
      <c r="Y764" s="47" t="str">
        <f t="shared" si="437"/>
        <v/>
      </c>
      <c r="Z764" s="47" t="str">
        <f>IF(AND($BZ$7&gt;0,OutputOsiris!$A764&lt;&gt;"9999999"),VLOOKUP(OutputOsiris!A764,$BW$9:$BZ$1008,4,FALSE),"")</f>
        <v/>
      </c>
      <c r="AA764" s="47" t="str">
        <f t="shared" si="438"/>
        <v/>
      </c>
      <c r="AB764" s="47">
        <f t="shared" si="439"/>
        <v>0</v>
      </c>
      <c r="AC764" s="47">
        <f t="shared" si="440"/>
        <v>0</v>
      </c>
      <c r="AD764" s="47" t="str">
        <f t="shared" si="441"/>
        <v/>
      </c>
      <c r="AE764" s="48" t="str">
        <f>IF(ISBLANK(AF764),"",VLOOKUP(AD764,OutputOsiris!$A$9:$A$1008,1,FALSE))</f>
        <v/>
      </c>
      <c r="AF764" s="111"/>
      <c r="AG764" s="78"/>
      <c r="AH764" s="148" t="str">
        <f t="shared" si="415"/>
        <v/>
      </c>
      <c r="AI764" s="47" t="str">
        <f t="shared" si="442"/>
        <v/>
      </c>
      <c r="AJ764" s="48" t="str">
        <f>IF(ISBLANK(AK764),"",VLOOKUP(AI764,OutputOsiris!$A$9:$A$1008,1,FALSE))</f>
        <v/>
      </c>
      <c r="AK764" s="112"/>
      <c r="AL764" s="78"/>
      <c r="AM764" s="148" t="str">
        <f t="shared" si="416"/>
        <v/>
      </c>
      <c r="AN764" s="47" t="str">
        <f t="shared" si="443"/>
        <v/>
      </c>
      <c r="AO764" s="48" t="str">
        <f>IF(ISBLANK(AP764),"",VLOOKUP(AN764,OutputOsiris!$A$9:$A$1008,1,FALSE))</f>
        <v/>
      </c>
      <c r="AP764" s="111"/>
      <c r="AQ764" s="78"/>
      <c r="AR764" s="148" t="str">
        <f t="shared" si="417"/>
        <v/>
      </c>
      <c r="AS764" s="47" t="str">
        <f t="shared" si="444"/>
        <v/>
      </c>
      <c r="AT764" s="48" t="str">
        <f>IF(ISBLANK(AU764),"",VLOOKUP(AS764,OutputOsiris!$A$9:$A$1008,1,FALSE))</f>
        <v/>
      </c>
      <c r="AU764" s="111"/>
      <c r="AV764" s="78"/>
      <c r="AW764" s="148" t="str">
        <f t="shared" si="418"/>
        <v/>
      </c>
      <c r="AX764" s="47" t="str">
        <f t="shared" si="445"/>
        <v/>
      </c>
      <c r="AY764" s="48" t="str">
        <f>IF(ISBLANK(AZ764),"",VLOOKUP(AX764,OutputOsiris!$A$9:$A$1008,1,FALSE))</f>
        <v/>
      </c>
      <c r="AZ764" s="111"/>
      <c r="BA764" s="78"/>
      <c r="BB764" s="148" t="str">
        <f t="shared" si="419"/>
        <v/>
      </c>
      <c r="BC764" s="47" t="str">
        <f t="shared" si="446"/>
        <v/>
      </c>
      <c r="BD764" s="48" t="str">
        <f>IF(ISBLANK(BE764),"",VLOOKUP(BC764,OutputOsiris!$A$9:$A$1008,1,FALSE))</f>
        <v/>
      </c>
      <c r="BE764" s="111"/>
      <c r="BF764" s="78"/>
      <c r="BG764" s="148" t="str">
        <f t="shared" si="420"/>
        <v/>
      </c>
      <c r="BH764" s="47" t="str">
        <f t="shared" si="447"/>
        <v/>
      </c>
      <c r="BI764" s="48" t="str">
        <f>IF(ISBLANK(BJ764),"",VLOOKUP(BH764,OutputOsiris!$A$9:$A$1008,1,FALSE))</f>
        <v/>
      </c>
      <c r="BJ764" s="111"/>
      <c r="BK764" s="78"/>
      <c r="BL764" s="148" t="str">
        <f t="shared" si="421"/>
        <v/>
      </c>
      <c r="BM764" s="47" t="str">
        <f t="shared" si="448"/>
        <v/>
      </c>
      <c r="BN764" s="48" t="str">
        <f>IF(ISBLANK(BO764),"",VLOOKUP(BM764,OutputOsiris!$A$9:$A$1008,1,FALSE))</f>
        <v/>
      </c>
      <c r="BO764" s="111"/>
      <c r="BP764" s="78"/>
      <c r="BQ764" s="148" t="str">
        <f t="shared" si="422"/>
        <v/>
      </c>
      <c r="BR764" s="47" t="str">
        <f t="shared" si="449"/>
        <v/>
      </c>
      <c r="BS764" s="48" t="str">
        <f>IF(ISBLANK(BT764),"",VLOOKUP(BR764,OutputOsiris!$A$9:$A$1008,1,FALSE))</f>
        <v/>
      </c>
      <c r="BT764" s="111"/>
      <c r="BU764" s="78"/>
      <c r="BV764" s="148" t="str">
        <f t="shared" si="423"/>
        <v/>
      </c>
      <c r="BW764" s="47" t="str">
        <f t="shared" si="450"/>
        <v/>
      </c>
      <c r="BX764" s="48" t="str">
        <f>IF(ISBLANK(BY764),"",VLOOKUP(BW764,OutputOsiris!$A$9:$A$1008,1,FALSE))</f>
        <v/>
      </c>
      <c r="BY764" s="111"/>
      <c r="BZ764" s="78"/>
      <c r="CA764" s="148" t="str">
        <f t="shared" si="424"/>
        <v/>
      </c>
    </row>
    <row r="765" spans="1:79" x14ac:dyDescent="0.2">
      <c r="A765" s="47" t="str">
        <f>IF($H$1="Score",IF(OutputOsiris!A765&lt;&gt;"9999999",OutputOsiris!A765,""),"")</f>
        <v/>
      </c>
      <c r="B765" s="76" t="str">
        <f t="shared" si="425"/>
        <v/>
      </c>
      <c r="C765" s="143" t="str">
        <f t="shared" si="426"/>
        <v/>
      </c>
      <c r="D765" s="47" t="str">
        <f>IF($H$1="Cijfer",IF(OutputOsiris!A765&lt;&gt;"9999999",OutputOsiris!A765,""),"")</f>
        <v/>
      </c>
      <c r="E765" s="76" t="str">
        <f t="shared" si="427"/>
        <v/>
      </c>
      <c r="F765" s="143" t="str">
        <f t="shared" si="428"/>
        <v/>
      </c>
      <c r="G765" s="47" t="str">
        <f>IF(ISBLANK(OutputOsiris!B765),"",OutputOsiris!B765)</f>
        <v/>
      </c>
      <c r="H765" s="47">
        <f>IF(AND($AG$7&gt;0,OutputOsiris!$A765&lt;&gt;"9999999"),VLOOKUP(OutputOsiris!A765,$AD$9:$AG$1008,4,FALSE),"")</f>
        <v>0</v>
      </c>
      <c r="I765" s="47">
        <f t="shared" si="429"/>
        <v>0</v>
      </c>
      <c r="J765" s="47">
        <f>IF(AND($AL$7&gt;0,OutputOsiris!$A765&lt;&gt;"9999999"),VLOOKUP(OutputOsiris!A765,$AI$9:$AL$1008,4,FALSE),"")</f>
        <v>0</v>
      </c>
      <c r="K765" s="47">
        <f t="shared" si="430"/>
        <v>0</v>
      </c>
      <c r="L765" s="47" t="str">
        <f>IF(AND($AQ$7&gt;0,OutputOsiris!$A765&lt;&gt;"9999999"),VLOOKUP(OutputOsiris!A765,$AN$9:$AQ$1008,4,FALSE),"")</f>
        <v/>
      </c>
      <c r="M765" s="47" t="str">
        <f t="shared" si="431"/>
        <v/>
      </c>
      <c r="N765" s="47" t="str">
        <f>IF(AND($AV$7&gt;0,OutputOsiris!$A765&lt;&gt;"9999999"),VLOOKUP(OutputOsiris!A765,$AS$9:$AV$1008,4,FALSE),"")</f>
        <v/>
      </c>
      <c r="O765" s="47" t="str">
        <f t="shared" si="432"/>
        <v/>
      </c>
      <c r="P765" s="47" t="str">
        <f>IF(AND($BA$7&gt;0,OutputOsiris!$A765&lt;&gt;"9999999"),VLOOKUP(OutputOsiris!A765,$AX$9:$BA$1008,4,FALSE),"")</f>
        <v/>
      </c>
      <c r="Q765" s="47" t="str">
        <f t="shared" si="433"/>
        <v/>
      </c>
      <c r="R765" s="47" t="str">
        <f>IF(AND($BF$7&gt;0,OutputOsiris!$A765&lt;&gt;"9999999"),VLOOKUP(OutputOsiris!A765,$BC$9:$BF$1008,4,FALSE),"")</f>
        <v/>
      </c>
      <c r="S765" s="47" t="str">
        <f t="shared" si="434"/>
        <v/>
      </c>
      <c r="T765" s="47" t="str">
        <f>IF(AND($BK$7&gt;0,OutputOsiris!$A765&lt;&gt;"9999999"),VLOOKUP(OutputOsiris!A765,$BH$9:$BK$1008,4,FALSE),"")</f>
        <v/>
      </c>
      <c r="U765" s="47" t="str">
        <f t="shared" si="435"/>
        <v/>
      </c>
      <c r="V765" s="47" t="str">
        <f>IF(AND($BP$7&gt;0,OutputOsiris!$A765&lt;&gt;"9999999"),VLOOKUP(OutputOsiris!A765,$BM$9:$BP$1008,4,FALSE),"")</f>
        <v/>
      </c>
      <c r="W765" s="47" t="str">
        <f t="shared" si="436"/>
        <v/>
      </c>
      <c r="X765" s="47" t="str">
        <f>IF(AND($BU$7&gt;0,OutputOsiris!$A765&lt;&gt;"9999999"),VLOOKUP(OutputOsiris!A765,$BR$9:$BU$1008,4,FALSE),"")</f>
        <v/>
      </c>
      <c r="Y765" s="47" t="str">
        <f t="shared" si="437"/>
        <v/>
      </c>
      <c r="Z765" s="47" t="str">
        <f>IF(AND($BZ$7&gt;0,OutputOsiris!$A765&lt;&gt;"9999999"),VLOOKUP(OutputOsiris!A765,$BW$9:$BZ$1008,4,FALSE),"")</f>
        <v/>
      </c>
      <c r="AA765" s="47" t="str">
        <f t="shared" si="438"/>
        <v/>
      </c>
      <c r="AB765" s="47">
        <f t="shared" si="439"/>
        <v>0</v>
      </c>
      <c r="AC765" s="47">
        <f t="shared" si="440"/>
        <v>0</v>
      </c>
      <c r="AD765" s="47" t="str">
        <f t="shared" si="441"/>
        <v/>
      </c>
      <c r="AE765" s="48" t="str">
        <f>IF(ISBLANK(AF765),"",VLOOKUP(AD765,OutputOsiris!$A$9:$A$1008,1,FALSE))</f>
        <v/>
      </c>
      <c r="AF765" s="111"/>
      <c r="AG765" s="78"/>
      <c r="AH765" s="148" t="str">
        <f t="shared" si="415"/>
        <v/>
      </c>
      <c r="AI765" s="47" t="str">
        <f t="shared" si="442"/>
        <v/>
      </c>
      <c r="AJ765" s="48" t="str">
        <f>IF(ISBLANK(AK765),"",VLOOKUP(AI765,OutputOsiris!$A$9:$A$1008,1,FALSE))</f>
        <v/>
      </c>
      <c r="AK765" s="112"/>
      <c r="AL765" s="78"/>
      <c r="AM765" s="148" t="str">
        <f t="shared" si="416"/>
        <v/>
      </c>
      <c r="AN765" s="47" t="str">
        <f t="shared" si="443"/>
        <v/>
      </c>
      <c r="AO765" s="48" t="str">
        <f>IF(ISBLANK(AP765),"",VLOOKUP(AN765,OutputOsiris!$A$9:$A$1008,1,FALSE))</f>
        <v/>
      </c>
      <c r="AP765" s="111"/>
      <c r="AQ765" s="78"/>
      <c r="AR765" s="148" t="str">
        <f t="shared" si="417"/>
        <v/>
      </c>
      <c r="AS765" s="47" t="str">
        <f t="shared" si="444"/>
        <v/>
      </c>
      <c r="AT765" s="48" t="str">
        <f>IF(ISBLANK(AU765),"",VLOOKUP(AS765,OutputOsiris!$A$9:$A$1008,1,FALSE))</f>
        <v/>
      </c>
      <c r="AU765" s="111"/>
      <c r="AV765" s="78"/>
      <c r="AW765" s="148" t="str">
        <f t="shared" si="418"/>
        <v/>
      </c>
      <c r="AX765" s="47" t="str">
        <f t="shared" si="445"/>
        <v/>
      </c>
      <c r="AY765" s="48" t="str">
        <f>IF(ISBLANK(AZ765),"",VLOOKUP(AX765,OutputOsiris!$A$9:$A$1008,1,FALSE))</f>
        <v/>
      </c>
      <c r="AZ765" s="111"/>
      <c r="BA765" s="78"/>
      <c r="BB765" s="148" t="str">
        <f t="shared" si="419"/>
        <v/>
      </c>
      <c r="BC765" s="47" t="str">
        <f t="shared" si="446"/>
        <v/>
      </c>
      <c r="BD765" s="48" t="str">
        <f>IF(ISBLANK(BE765),"",VLOOKUP(BC765,OutputOsiris!$A$9:$A$1008,1,FALSE))</f>
        <v/>
      </c>
      <c r="BE765" s="111"/>
      <c r="BF765" s="78"/>
      <c r="BG765" s="148" t="str">
        <f t="shared" si="420"/>
        <v/>
      </c>
      <c r="BH765" s="47" t="str">
        <f t="shared" si="447"/>
        <v/>
      </c>
      <c r="BI765" s="48" t="str">
        <f>IF(ISBLANK(BJ765),"",VLOOKUP(BH765,OutputOsiris!$A$9:$A$1008,1,FALSE))</f>
        <v/>
      </c>
      <c r="BJ765" s="111"/>
      <c r="BK765" s="78"/>
      <c r="BL765" s="148" t="str">
        <f t="shared" si="421"/>
        <v/>
      </c>
      <c r="BM765" s="47" t="str">
        <f t="shared" si="448"/>
        <v/>
      </c>
      <c r="BN765" s="48" t="str">
        <f>IF(ISBLANK(BO765),"",VLOOKUP(BM765,OutputOsiris!$A$9:$A$1008,1,FALSE))</f>
        <v/>
      </c>
      <c r="BO765" s="111"/>
      <c r="BP765" s="78"/>
      <c r="BQ765" s="148" t="str">
        <f t="shared" si="422"/>
        <v/>
      </c>
      <c r="BR765" s="47" t="str">
        <f t="shared" si="449"/>
        <v/>
      </c>
      <c r="BS765" s="48" t="str">
        <f>IF(ISBLANK(BT765),"",VLOOKUP(BR765,OutputOsiris!$A$9:$A$1008,1,FALSE))</f>
        <v/>
      </c>
      <c r="BT765" s="111"/>
      <c r="BU765" s="78"/>
      <c r="BV765" s="148" t="str">
        <f t="shared" si="423"/>
        <v/>
      </c>
      <c r="BW765" s="47" t="str">
        <f t="shared" si="450"/>
        <v/>
      </c>
      <c r="BX765" s="48" t="str">
        <f>IF(ISBLANK(BY765),"",VLOOKUP(BW765,OutputOsiris!$A$9:$A$1008,1,FALSE))</f>
        <v/>
      </c>
      <c r="BY765" s="111"/>
      <c r="BZ765" s="78"/>
      <c r="CA765" s="148" t="str">
        <f t="shared" si="424"/>
        <v/>
      </c>
    </row>
    <row r="766" spans="1:79" x14ac:dyDescent="0.2">
      <c r="A766" s="47" t="str">
        <f>IF($H$1="Score",IF(OutputOsiris!A766&lt;&gt;"9999999",OutputOsiris!A766,""),"")</f>
        <v/>
      </c>
      <c r="B766" s="76" t="str">
        <f t="shared" si="425"/>
        <v/>
      </c>
      <c r="C766" s="143" t="str">
        <f t="shared" si="426"/>
        <v/>
      </c>
      <c r="D766" s="47" t="str">
        <f>IF($H$1="Cijfer",IF(OutputOsiris!A766&lt;&gt;"9999999",OutputOsiris!A766,""),"")</f>
        <v/>
      </c>
      <c r="E766" s="76" t="str">
        <f t="shared" si="427"/>
        <v/>
      </c>
      <c r="F766" s="143" t="str">
        <f t="shared" si="428"/>
        <v/>
      </c>
      <c r="G766" s="47" t="str">
        <f>IF(ISBLANK(OutputOsiris!B766),"",OutputOsiris!B766)</f>
        <v/>
      </c>
      <c r="H766" s="47">
        <f>IF(AND($AG$7&gt;0,OutputOsiris!$A766&lt;&gt;"9999999"),VLOOKUP(OutputOsiris!A766,$AD$9:$AG$1008,4,FALSE),"")</f>
        <v>0</v>
      </c>
      <c r="I766" s="47">
        <f t="shared" si="429"/>
        <v>0</v>
      </c>
      <c r="J766" s="47">
        <f>IF(AND($AL$7&gt;0,OutputOsiris!$A766&lt;&gt;"9999999"),VLOOKUP(OutputOsiris!A766,$AI$9:$AL$1008,4,FALSE),"")</f>
        <v>0</v>
      </c>
      <c r="K766" s="47">
        <f t="shared" si="430"/>
        <v>0</v>
      </c>
      <c r="L766" s="47" t="str">
        <f>IF(AND($AQ$7&gt;0,OutputOsiris!$A766&lt;&gt;"9999999"),VLOOKUP(OutputOsiris!A766,$AN$9:$AQ$1008,4,FALSE),"")</f>
        <v/>
      </c>
      <c r="M766" s="47" t="str">
        <f t="shared" si="431"/>
        <v/>
      </c>
      <c r="N766" s="47" t="str">
        <f>IF(AND($AV$7&gt;0,OutputOsiris!$A766&lt;&gt;"9999999"),VLOOKUP(OutputOsiris!A766,$AS$9:$AV$1008,4,FALSE),"")</f>
        <v/>
      </c>
      <c r="O766" s="47" t="str">
        <f t="shared" si="432"/>
        <v/>
      </c>
      <c r="P766" s="47" t="str">
        <f>IF(AND($BA$7&gt;0,OutputOsiris!$A766&lt;&gt;"9999999"),VLOOKUP(OutputOsiris!A766,$AX$9:$BA$1008,4,FALSE),"")</f>
        <v/>
      </c>
      <c r="Q766" s="47" t="str">
        <f t="shared" si="433"/>
        <v/>
      </c>
      <c r="R766" s="47" t="str">
        <f>IF(AND($BF$7&gt;0,OutputOsiris!$A766&lt;&gt;"9999999"),VLOOKUP(OutputOsiris!A766,$BC$9:$BF$1008,4,FALSE),"")</f>
        <v/>
      </c>
      <c r="S766" s="47" t="str">
        <f t="shared" si="434"/>
        <v/>
      </c>
      <c r="T766" s="47" t="str">
        <f>IF(AND($BK$7&gt;0,OutputOsiris!$A766&lt;&gt;"9999999"),VLOOKUP(OutputOsiris!A766,$BH$9:$BK$1008,4,FALSE),"")</f>
        <v/>
      </c>
      <c r="U766" s="47" t="str">
        <f t="shared" si="435"/>
        <v/>
      </c>
      <c r="V766" s="47" t="str">
        <f>IF(AND($BP$7&gt;0,OutputOsiris!$A766&lt;&gt;"9999999"),VLOOKUP(OutputOsiris!A766,$BM$9:$BP$1008,4,FALSE),"")</f>
        <v/>
      </c>
      <c r="W766" s="47" t="str">
        <f t="shared" si="436"/>
        <v/>
      </c>
      <c r="X766" s="47" t="str">
        <f>IF(AND($BU$7&gt;0,OutputOsiris!$A766&lt;&gt;"9999999"),VLOOKUP(OutputOsiris!A766,$BR$9:$BU$1008,4,FALSE),"")</f>
        <v/>
      </c>
      <c r="Y766" s="47" t="str">
        <f t="shared" si="437"/>
        <v/>
      </c>
      <c r="Z766" s="47" t="str">
        <f>IF(AND($BZ$7&gt;0,OutputOsiris!$A766&lt;&gt;"9999999"),VLOOKUP(OutputOsiris!A766,$BW$9:$BZ$1008,4,FALSE),"")</f>
        <v/>
      </c>
      <c r="AA766" s="47" t="str">
        <f t="shared" si="438"/>
        <v/>
      </c>
      <c r="AB766" s="47">
        <f t="shared" si="439"/>
        <v>0</v>
      </c>
      <c r="AC766" s="47">
        <f t="shared" si="440"/>
        <v>0</v>
      </c>
      <c r="AD766" s="47" t="str">
        <f t="shared" si="441"/>
        <v/>
      </c>
      <c r="AE766" s="48" t="str">
        <f>IF(ISBLANK(AF766),"",VLOOKUP(AD766,OutputOsiris!$A$9:$A$1008,1,FALSE))</f>
        <v/>
      </c>
      <c r="AF766" s="111"/>
      <c r="AG766" s="78"/>
      <c r="AH766" s="148" t="str">
        <f t="shared" si="415"/>
        <v/>
      </c>
      <c r="AI766" s="47" t="str">
        <f t="shared" si="442"/>
        <v/>
      </c>
      <c r="AJ766" s="48" t="str">
        <f>IF(ISBLANK(AK766),"",VLOOKUP(AI766,OutputOsiris!$A$9:$A$1008,1,FALSE))</f>
        <v/>
      </c>
      <c r="AK766" s="112"/>
      <c r="AL766" s="78"/>
      <c r="AM766" s="148" t="str">
        <f t="shared" si="416"/>
        <v/>
      </c>
      <c r="AN766" s="47" t="str">
        <f t="shared" si="443"/>
        <v/>
      </c>
      <c r="AO766" s="48" t="str">
        <f>IF(ISBLANK(AP766),"",VLOOKUP(AN766,OutputOsiris!$A$9:$A$1008,1,FALSE))</f>
        <v/>
      </c>
      <c r="AP766" s="111"/>
      <c r="AQ766" s="78"/>
      <c r="AR766" s="148" t="str">
        <f t="shared" si="417"/>
        <v/>
      </c>
      <c r="AS766" s="47" t="str">
        <f t="shared" si="444"/>
        <v/>
      </c>
      <c r="AT766" s="48" t="str">
        <f>IF(ISBLANK(AU766),"",VLOOKUP(AS766,OutputOsiris!$A$9:$A$1008,1,FALSE))</f>
        <v/>
      </c>
      <c r="AU766" s="111"/>
      <c r="AV766" s="78"/>
      <c r="AW766" s="148" t="str">
        <f t="shared" si="418"/>
        <v/>
      </c>
      <c r="AX766" s="47" t="str">
        <f t="shared" si="445"/>
        <v/>
      </c>
      <c r="AY766" s="48" t="str">
        <f>IF(ISBLANK(AZ766),"",VLOOKUP(AX766,OutputOsiris!$A$9:$A$1008,1,FALSE))</f>
        <v/>
      </c>
      <c r="AZ766" s="111"/>
      <c r="BA766" s="78"/>
      <c r="BB766" s="148" t="str">
        <f t="shared" si="419"/>
        <v/>
      </c>
      <c r="BC766" s="47" t="str">
        <f t="shared" si="446"/>
        <v/>
      </c>
      <c r="BD766" s="48" t="str">
        <f>IF(ISBLANK(BE766),"",VLOOKUP(BC766,OutputOsiris!$A$9:$A$1008,1,FALSE))</f>
        <v/>
      </c>
      <c r="BE766" s="111"/>
      <c r="BF766" s="78"/>
      <c r="BG766" s="148" t="str">
        <f t="shared" si="420"/>
        <v/>
      </c>
      <c r="BH766" s="47" t="str">
        <f t="shared" si="447"/>
        <v/>
      </c>
      <c r="BI766" s="48" t="str">
        <f>IF(ISBLANK(BJ766),"",VLOOKUP(BH766,OutputOsiris!$A$9:$A$1008,1,FALSE))</f>
        <v/>
      </c>
      <c r="BJ766" s="111"/>
      <c r="BK766" s="78"/>
      <c r="BL766" s="148" t="str">
        <f t="shared" si="421"/>
        <v/>
      </c>
      <c r="BM766" s="47" t="str">
        <f t="shared" si="448"/>
        <v/>
      </c>
      <c r="BN766" s="48" t="str">
        <f>IF(ISBLANK(BO766),"",VLOOKUP(BM766,OutputOsiris!$A$9:$A$1008,1,FALSE))</f>
        <v/>
      </c>
      <c r="BO766" s="111"/>
      <c r="BP766" s="78"/>
      <c r="BQ766" s="148" t="str">
        <f t="shared" si="422"/>
        <v/>
      </c>
      <c r="BR766" s="47" t="str">
        <f t="shared" si="449"/>
        <v/>
      </c>
      <c r="BS766" s="48" t="str">
        <f>IF(ISBLANK(BT766),"",VLOOKUP(BR766,OutputOsiris!$A$9:$A$1008,1,FALSE))</f>
        <v/>
      </c>
      <c r="BT766" s="111"/>
      <c r="BU766" s="78"/>
      <c r="BV766" s="148" t="str">
        <f t="shared" si="423"/>
        <v/>
      </c>
      <c r="BW766" s="47" t="str">
        <f t="shared" si="450"/>
        <v/>
      </c>
      <c r="BX766" s="48" t="str">
        <f>IF(ISBLANK(BY766),"",VLOOKUP(BW766,OutputOsiris!$A$9:$A$1008,1,FALSE))</f>
        <v/>
      </c>
      <c r="BY766" s="111"/>
      <c r="BZ766" s="78"/>
      <c r="CA766" s="148" t="str">
        <f t="shared" si="424"/>
        <v/>
      </c>
    </row>
    <row r="767" spans="1:79" x14ac:dyDescent="0.2">
      <c r="A767" s="47" t="str">
        <f>IF($H$1="Score",IF(OutputOsiris!A767&lt;&gt;"9999999",OutputOsiris!A767,""),"")</f>
        <v/>
      </c>
      <c r="B767" s="76" t="str">
        <f t="shared" si="425"/>
        <v/>
      </c>
      <c r="C767" s="143" t="str">
        <f t="shared" si="426"/>
        <v/>
      </c>
      <c r="D767" s="47" t="str">
        <f>IF($H$1="Cijfer",IF(OutputOsiris!A767&lt;&gt;"9999999",OutputOsiris!A767,""),"")</f>
        <v/>
      </c>
      <c r="E767" s="76" t="str">
        <f t="shared" si="427"/>
        <v/>
      </c>
      <c r="F767" s="143" t="str">
        <f t="shared" si="428"/>
        <v/>
      </c>
      <c r="G767" s="47" t="str">
        <f>IF(ISBLANK(OutputOsiris!B767),"",OutputOsiris!B767)</f>
        <v/>
      </c>
      <c r="H767" s="47">
        <f>IF(AND($AG$7&gt;0,OutputOsiris!$A767&lt;&gt;"9999999"),VLOOKUP(OutputOsiris!A767,$AD$9:$AG$1008,4,FALSE),"")</f>
        <v>0</v>
      </c>
      <c r="I767" s="47">
        <f t="shared" si="429"/>
        <v>0</v>
      </c>
      <c r="J767" s="47">
        <f>IF(AND($AL$7&gt;0,OutputOsiris!$A767&lt;&gt;"9999999"),VLOOKUP(OutputOsiris!A767,$AI$9:$AL$1008,4,FALSE),"")</f>
        <v>0</v>
      </c>
      <c r="K767" s="47">
        <f t="shared" si="430"/>
        <v>0</v>
      </c>
      <c r="L767" s="47" t="str">
        <f>IF(AND($AQ$7&gt;0,OutputOsiris!$A767&lt;&gt;"9999999"),VLOOKUP(OutputOsiris!A767,$AN$9:$AQ$1008,4,FALSE),"")</f>
        <v/>
      </c>
      <c r="M767" s="47" t="str">
        <f t="shared" si="431"/>
        <v/>
      </c>
      <c r="N767" s="47" t="str">
        <f>IF(AND($AV$7&gt;0,OutputOsiris!$A767&lt;&gt;"9999999"),VLOOKUP(OutputOsiris!A767,$AS$9:$AV$1008,4,FALSE),"")</f>
        <v/>
      </c>
      <c r="O767" s="47" t="str">
        <f t="shared" si="432"/>
        <v/>
      </c>
      <c r="P767" s="47" t="str">
        <f>IF(AND($BA$7&gt;0,OutputOsiris!$A767&lt;&gt;"9999999"),VLOOKUP(OutputOsiris!A767,$AX$9:$BA$1008,4,FALSE),"")</f>
        <v/>
      </c>
      <c r="Q767" s="47" t="str">
        <f t="shared" si="433"/>
        <v/>
      </c>
      <c r="R767" s="47" t="str">
        <f>IF(AND($BF$7&gt;0,OutputOsiris!$A767&lt;&gt;"9999999"),VLOOKUP(OutputOsiris!A767,$BC$9:$BF$1008,4,FALSE),"")</f>
        <v/>
      </c>
      <c r="S767" s="47" t="str">
        <f t="shared" si="434"/>
        <v/>
      </c>
      <c r="T767" s="47" t="str">
        <f>IF(AND($BK$7&gt;0,OutputOsiris!$A767&lt;&gt;"9999999"),VLOOKUP(OutputOsiris!A767,$BH$9:$BK$1008,4,FALSE),"")</f>
        <v/>
      </c>
      <c r="U767" s="47" t="str">
        <f t="shared" si="435"/>
        <v/>
      </c>
      <c r="V767" s="47" t="str">
        <f>IF(AND($BP$7&gt;0,OutputOsiris!$A767&lt;&gt;"9999999"),VLOOKUP(OutputOsiris!A767,$BM$9:$BP$1008,4,FALSE),"")</f>
        <v/>
      </c>
      <c r="W767" s="47" t="str">
        <f t="shared" si="436"/>
        <v/>
      </c>
      <c r="X767" s="47" t="str">
        <f>IF(AND($BU$7&gt;0,OutputOsiris!$A767&lt;&gt;"9999999"),VLOOKUP(OutputOsiris!A767,$BR$9:$BU$1008,4,FALSE),"")</f>
        <v/>
      </c>
      <c r="Y767" s="47" t="str">
        <f t="shared" si="437"/>
        <v/>
      </c>
      <c r="Z767" s="47" t="str">
        <f>IF(AND($BZ$7&gt;0,OutputOsiris!$A767&lt;&gt;"9999999"),VLOOKUP(OutputOsiris!A767,$BW$9:$BZ$1008,4,FALSE),"")</f>
        <v/>
      </c>
      <c r="AA767" s="47" t="str">
        <f t="shared" si="438"/>
        <v/>
      </c>
      <c r="AB767" s="47">
        <f t="shared" si="439"/>
        <v>0</v>
      </c>
      <c r="AC767" s="47">
        <f t="shared" si="440"/>
        <v>0</v>
      </c>
      <c r="AD767" s="47" t="str">
        <f t="shared" si="441"/>
        <v/>
      </c>
      <c r="AE767" s="48" t="str">
        <f>IF(ISBLANK(AF767),"",VLOOKUP(AD767,OutputOsiris!$A$9:$A$1008,1,FALSE))</f>
        <v/>
      </c>
      <c r="AF767" s="111"/>
      <c r="AG767" s="78"/>
      <c r="AH767" s="148" t="str">
        <f t="shared" si="415"/>
        <v/>
      </c>
      <c r="AI767" s="47" t="str">
        <f t="shared" si="442"/>
        <v/>
      </c>
      <c r="AJ767" s="48" t="str">
        <f>IF(ISBLANK(AK767),"",VLOOKUP(AI767,OutputOsiris!$A$9:$A$1008,1,FALSE))</f>
        <v/>
      </c>
      <c r="AK767" s="112"/>
      <c r="AL767" s="78"/>
      <c r="AM767" s="148" t="str">
        <f t="shared" si="416"/>
        <v/>
      </c>
      <c r="AN767" s="47" t="str">
        <f t="shared" si="443"/>
        <v/>
      </c>
      <c r="AO767" s="48" t="str">
        <f>IF(ISBLANK(AP767),"",VLOOKUP(AN767,OutputOsiris!$A$9:$A$1008,1,FALSE))</f>
        <v/>
      </c>
      <c r="AP767" s="111"/>
      <c r="AQ767" s="78"/>
      <c r="AR767" s="148" t="str">
        <f t="shared" si="417"/>
        <v/>
      </c>
      <c r="AS767" s="47" t="str">
        <f t="shared" si="444"/>
        <v/>
      </c>
      <c r="AT767" s="48" t="str">
        <f>IF(ISBLANK(AU767),"",VLOOKUP(AS767,OutputOsiris!$A$9:$A$1008,1,FALSE))</f>
        <v/>
      </c>
      <c r="AU767" s="111"/>
      <c r="AV767" s="78"/>
      <c r="AW767" s="148" t="str">
        <f t="shared" si="418"/>
        <v/>
      </c>
      <c r="AX767" s="47" t="str">
        <f t="shared" si="445"/>
        <v/>
      </c>
      <c r="AY767" s="48" t="str">
        <f>IF(ISBLANK(AZ767),"",VLOOKUP(AX767,OutputOsiris!$A$9:$A$1008,1,FALSE))</f>
        <v/>
      </c>
      <c r="AZ767" s="111"/>
      <c r="BA767" s="78"/>
      <c r="BB767" s="148" t="str">
        <f t="shared" si="419"/>
        <v/>
      </c>
      <c r="BC767" s="47" t="str">
        <f t="shared" si="446"/>
        <v/>
      </c>
      <c r="BD767" s="48" t="str">
        <f>IF(ISBLANK(BE767),"",VLOOKUP(BC767,OutputOsiris!$A$9:$A$1008,1,FALSE))</f>
        <v/>
      </c>
      <c r="BE767" s="111"/>
      <c r="BF767" s="78"/>
      <c r="BG767" s="148" t="str">
        <f t="shared" si="420"/>
        <v/>
      </c>
      <c r="BH767" s="47" t="str">
        <f t="shared" si="447"/>
        <v/>
      </c>
      <c r="BI767" s="48" t="str">
        <f>IF(ISBLANK(BJ767),"",VLOOKUP(BH767,OutputOsiris!$A$9:$A$1008,1,FALSE))</f>
        <v/>
      </c>
      <c r="BJ767" s="111"/>
      <c r="BK767" s="78"/>
      <c r="BL767" s="148" t="str">
        <f t="shared" si="421"/>
        <v/>
      </c>
      <c r="BM767" s="47" t="str">
        <f t="shared" si="448"/>
        <v/>
      </c>
      <c r="BN767" s="48" t="str">
        <f>IF(ISBLANK(BO767),"",VLOOKUP(BM767,OutputOsiris!$A$9:$A$1008,1,FALSE))</f>
        <v/>
      </c>
      <c r="BO767" s="111"/>
      <c r="BP767" s="78"/>
      <c r="BQ767" s="148" t="str">
        <f t="shared" si="422"/>
        <v/>
      </c>
      <c r="BR767" s="47" t="str">
        <f t="shared" si="449"/>
        <v/>
      </c>
      <c r="BS767" s="48" t="str">
        <f>IF(ISBLANK(BT767),"",VLOOKUP(BR767,OutputOsiris!$A$9:$A$1008,1,FALSE))</f>
        <v/>
      </c>
      <c r="BT767" s="111"/>
      <c r="BU767" s="78"/>
      <c r="BV767" s="148" t="str">
        <f t="shared" si="423"/>
        <v/>
      </c>
      <c r="BW767" s="47" t="str">
        <f t="shared" si="450"/>
        <v/>
      </c>
      <c r="BX767" s="48" t="str">
        <f>IF(ISBLANK(BY767),"",VLOOKUP(BW767,OutputOsiris!$A$9:$A$1008,1,FALSE))</f>
        <v/>
      </c>
      <c r="BY767" s="111"/>
      <c r="BZ767" s="78"/>
      <c r="CA767" s="148" t="str">
        <f t="shared" si="424"/>
        <v/>
      </c>
    </row>
    <row r="768" spans="1:79" x14ac:dyDescent="0.2">
      <c r="A768" s="47" t="str">
        <f>IF($H$1="Score",IF(OutputOsiris!A768&lt;&gt;"9999999",OutputOsiris!A768,""),"")</f>
        <v/>
      </c>
      <c r="B768" s="76" t="str">
        <f t="shared" si="425"/>
        <v/>
      </c>
      <c r="C768" s="143" t="str">
        <f t="shared" si="426"/>
        <v/>
      </c>
      <c r="D768" s="47" t="str">
        <f>IF($H$1="Cijfer",IF(OutputOsiris!A768&lt;&gt;"9999999",OutputOsiris!A768,""),"")</f>
        <v/>
      </c>
      <c r="E768" s="76" t="str">
        <f t="shared" si="427"/>
        <v/>
      </c>
      <c r="F768" s="143" t="str">
        <f t="shared" si="428"/>
        <v/>
      </c>
      <c r="G768" s="47" t="str">
        <f>IF(ISBLANK(OutputOsiris!B768),"",OutputOsiris!B768)</f>
        <v/>
      </c>
      <c r="H768" s="47">
        <f>IF(AND($AG$7&gt;0,OutputOsiris!$A768&lt;&gt;"9999999"),VLOOKUP(OutputOsiris!A768,$AD$9:$AG$1008,4,FALSE),"")</f>
        <v>0</v>
      </c>
      <c r="I768" s="47">
        <f t="shared" si="429"/>
        <v>0</v>
      </c>
      <c r="J768" s="47">
        <f>IF(AND($AL$7&gt;0,OutputOsiris!$A768&lt;&gt;"9999999"),VLOOKUP(OutputOsiris!A768,$AI$9:$AL$1008,4,FALSE),"")</f>
        <v>0</v>
      </c>
      <c r="K768" s="47">
        <f t="shared" si="430"/>
        <v>0</v>
      </c>
      <c r="L768" s="47" t="str">
        <f>IF(AND($AQ$7&gt;0,OutputOsiris!$A768&lt;&gt;"9999999"),VLOOKUP(OutputOsiris!A768,$AN$9:$AQ$1008,4,FALSE),"")</f>
        <v/>
      </c>
      <c r="M768" s="47" t="str">
        <f t="shared" si="431"/>
        <v/>
      </c>
      <c r="N768" s="47" t="str">
        <f>IF(AND($AV$7&gt;0,OutputOsiris!$A768&lt;&gt;"9999999"),VLOOKUP(OutputOsiris!A768,$AS$9:$AV$1008,4,FALSE),"")</f>
        <v/>
      </c>
      <c r="O768" s="47" t="str">
        <f t="shared" si="432"/>
        <v/>
      </c>
      <c r="P768" s="47" t="str">
        <f>IF(AND($BA$7&gt;0,OutputOsiris!$A768&lt;&gt;"9999999"),VLOOKUP(OutputOsiris!A768,$AX$9:$BA$1008,4,FALSE),"")</f>
        <v/>
      </c>
      <c r="Q768" s="47" t="str">
        <f t="shared" si="433"/>
        <v/>
      </c>
      <c r="R768" s="47" t="str">
        <f>IF(AND($BF$7&gt;0,OutputOsiris!$A768&lt;&gt;"9999999"),VLOOKUP(OutputOsiris!A768,$BC$9:$BF$1008,4,FALSE),"")</f>
        <v/>
      </c>
      <c r="S768" s="47" t="str">
        <f t="shared" si="434"/>
        <v/>
      </c>
      <c r="T768" s="47" t="str">
        <f>IF(AND($BK$7&gt;0,OutputOsiris!$A768&lt;&gt;"9999999"),VLOOKUP(OutputOsiris!A768,$BH$9:$BK$1008,4,FALSE),"")</f>
        <v/>
      </c>
      <c r="U768" s="47" t="str">
        <f t="shared" si="435"/>
        <v/>
      </c>
      <c r="V768" s="47" t="str">
        <f>IF(AND($BP$7&gt;0,OutputOsiris!$A768&lt;&gt;"9999999"),VLOOKUP(OutputOsiris!A768,$BM$9:$BP$1008,4,FALSE),"")</f>
        <v/>
      </c>
      <c r="W768" s="47" t="str">
        <f t="shared" si="436"/>
        <v/>
      </c>
      <c r="X768" s="47" t="str">
        <f>IF(AND($BU$7&gt;0,OutputOsiris!$A768&lt;&gt;"9999999"),VLOOKUP(OutputOsiris!A768,$BR$9:$BU$1008,4,FALSE),"")</f>
        <v/>
      </c>
      <c r="Y768" s="47" t="str">
        <f t="shared" si="437"/>
        <v/>
      </c>
      <c r="Z768" s="47" t="str">
        <f>IF(AND($BZ$7&gt;0,OutputOsiris!$A768&lt;&gt;"9999999"),VLOOKUP(OutputOsiris!A768,$BW$9:$BZ$1008,4,FALSE),"")</f>
        <v/>
      </c>
      <c r="AA768" s="47" t="str">
        <f t="shared" si="438"/>
        <v/>
      </c>
      <c r="AB768" s="47">
        <f t="shared" si="439"/>
        <v>0</v>
      </c>
      <c r="AC768" s="47">
        <f t="shared" si="440"/>
        <v>0</v>
      </c>
      <c r="AD768" s="47" t="str">
        <f t="shared" si="441"/>
        <v/>
      </c>
      <c r="AE768" s="48" t="str">
        <f>IF(ISBLANK(AF768),"",VLOOKUP(AD768,OutputOsiris!$A$9:$A$1008,1,FALSE))</f>
        <v/>
      </c>
      <c r="AF768" s="111"/>
      <c r="AG768" s="78"/>
      <c r="AH768" s="148" t="str">
        <f t="shared" si="415"/>
        <v/>
      </c>
      <c r="AI768" s="47" t="str">
        <f t="shared" si="442"/>
        <v/>
      </c>
      <c r="AJ768" s="48" t="str">
        <f>IF(ISBLANK(AK768),"",VLOOKUP(AI768,OutputOsiris!$A$9:$A$1008,1,FALSE))</f>
        <v/>
      </c>
      <c r="AK768" s="112"/>
      <c r="AL768" s="78"/>
      <c r="AM768" s="148" t="str">
        <f t="shared" si="416"/>
        <v/>
      </c>
      <c r="AN768" s="47" t="str">
        <f t="shared" si="443"/>
        <v/>
      </c>
      <c r="AO768" s="48" t="str">
        <f>IF(ISBLANK(AP768),"",VLOOKUP(AN768,OutputOsiris!$A$9:$A$1008,1,FALSE))</f>
        <v/>
      </c>
      <c r="AP768" s="111"/>
      <c r="AQ768" s="78"/>
      <c r="AR768" s="148" t="str">
        <f t="shared" si="417"/>
        <v/>
      </c>
      <c r="AS768" s="47" t="str">
        <f t="shared" si="444"/>
        <v/>
      </c>
      <c r="AT768" s="48" t="str">
        <f>IF(ISBLANK(AU768),"",VLOOKUP(AS768,OutputOsiris!$A$9:$A$1008,1,FALSE))</f>
        <v/>
      </c>
      <c r="AU768" s="111"/>
      <c r="AV768" s="78"/>
      <c r="AW768" s="148" t="str">
        <f t="shared" si="418"/>
        <v/>
      </c>
      <c r="AX768" s="47" t="str">
        <f t="shared" si="445"/>
        <v/>
      </c>
      <c r="AY768" s="48" t="str">
        <f>IF(ISBLANK(AZ768),"",VLOOKUP(AX768,OutputOsiris!$A$9:$A$1008,1,FALSE))</f>
        <v/>
      </c>
      <c r="AZ768" s="111"/>
      <c r="BA768" s="78"/>
      <c r="BB768" s="148" t="str">
        <f t="shared" si="419"/>
        <v/>
      </c>
      <c r="BC768" s="47" t="str">
        <f t="shared" si="446"/>
        <v/>
      </c>
      <c r="BD768" s="48" t="str">
        <f>IF(ISBLANK(BE768),"",VLOOKUP(BC768,OutputOsiris!$A$9:$A$1008,1,FALSE))</f>
        <v/>
      </c>
      <c r="BE768" s="111"/>
      <c r="BF768" s="78"/>
      <c r="BG768" s="148" t="str">
        <f t="shared" si="420"/>
        <v/>
      </c>
      <c r="BH768" s="47" t="str">
        <f t="shared" si="447"/>
        <v/>
      </c>
      <c r="BI768" s="48" t="str">
        <f>IF(ISBLANK(BJ768),"",VLOOKUP(BH768,OutputOsiris!$A$9:$A$1008,1,FALSE))</f>
        <v/>
      </c>
      <c r="BJ768" s="111"/>
      <c r="BK768" s="78"/>
      <c r="BL768" s="148" t="str">
        <f t="shared" si="421"/>
        <v/>
      </c>
      <c r="BM768" s="47" t="str">
        <f t="shared" si="448"/>
        <v/>
      </c>
      <c r="BN768" s="48" t="str">
        <f>IF(ISBLANK(BO768),"",VLOOKUP(BM768,OutputOsiris!$A$9:$A$1008,1,FALSE))</f>
        <v/>
      </c>
      <c r="BO768" s="111"/>
      <c r="BP768" s="78"/>
      <c r="BQ768" s="148" t="str">
        <f t="shared" si="422"/>
        <v/>
      </c>
      <c r="BR768" s="47" t="str">
        <f t="shared" si="449"/>
        <v/>
      </c>
      <c r="BS768" s="48" t="str">
        <f>IF(ISBLANK(BT768),"",VLOOKUP(BR768,OutputOsiris!$A$9:$A$1008,1,FALSE))</f>
        <v/>
      </c>
      <c r="BT768" s="111"/>
      <c r="BU768" s="78"/>
      <c r="BV768" s="148" t="str">
        <f t="shared" si="423"/>
        <v/>
      </c>
      <c r="BW768" s="47" t="str">
        <f t="shared" si="450"/>
        <v/>
      </c>
      <c r="BX768" s="48" t="str">
        <f>IF(ISBLANK(BY768),"",VLOOKUP(BW768,OutputOsiris!$A$9:$A$1008,1,FALSE))</f>
        <v/>
      </c>
      <c r="BY768" s="111"/>
      <c r="BZ768" s="78"/>
      <c r="CA768" s="148" t="str">
        <f t="shared" si="424"/>
        <v/>
      </c>
    </row>
    <row r="769" spans="1:79" x14ac:dyDescent="0.2">
      <c r="A769" s="47" t="str">
        <f>IF($H$1="Score",IF(OutputOsiris!A769&lt;&gt;"9999999",OutputOsiris!A769,""),"")</f>
        <v/>
      </c>
      <c r="B769" s="76" t="str">
        <f t="shared" si="425"/>
        <v/>
      </c>
      <c r="C769" s="143" t="str">
        <f t="shared" si="426"/>
        <v/>
      </c>
      <c r="D769" s="47" t="str">
        <f>IF($H$1="Cijfer",IF(OutputOsiris!A769&lt;&gt;"9999999",OutputOsiris!A769,""),"")</f>
        <v/>
      </c>
      <c r="E769" s="76" t="str">
        <f t="shared" si="427"/>
        <v/>
      </c>
      <c r="F769" s="143" t="str">
        <f t="shared" si="428"/>
        <v/>
      </c>
      <c r="G769" s="47" t="str">
        <f>IF(ISBLANK(OutputOsiris!B769),"",OutputOsiris!B769)</f>
        <v/>
      </c>
      <c r="H769" s="47">
        <f>IF(AND($AG$7&gt;0,OutputOsiris!$A769&lt;&gt;"9999999"),VLOOKUP(OutputOsiris!A769,$AD$9:$AG$1008,4,FALSE),"")</f>
        <v>0</v>
      </c>
      <c r="I769" s="47">
        <f t="shared" si="429"/>
        <v>0</v>
      </c>
      <c r="J769" s="47">
        <f>IF(AND($AL$7&gt;0,OutputOsiris!$A769&lt;&gt;"9999999"),VLOOKUP(OutputOsiris!A769,$AI$9:$AL$1008,4,FALSE),"")</f>
        <v>0</v>
      </c>
      <c r="K769" s="47">
        <f t="shared" si="430"/>
        <v>0</v>
      </c>
      <c r="L769" s="47" t="str">
        <f>IF(AND($AQ$7&gt;0,OutputOsiris!$A769&lt;&gt;"9999999"),VLOOKUP(OutputOsiris!A769,$AN$9:$AQ$1008,4,FALSE),"")</f>
        <v/>
      </c>
      <c r="M769" s="47" t="str">
        <f t="shared" si="431"/>
        <v/>
      </c>
      <c r="N769" s="47" t="str">
        <f>IF(AND($AV$7&gt;0,OutputOsiris!$A769&lt;&gt;"9999999"),VLOOKUP(OutputOsiris!A769,$AS$9:$AV$1008,4,FALSE),"")</f>
        <v/>
      </c>
      <c r="O769" s="47" t="str">
        <f t="shared" si="432"/>
        <v/>
      </c>
      <c r="P769" s="47" t="str">
        <f>IF(AND($BA$7&gt;0,OutputOsiris!$A769&lt;&gt;"9999999"),VLOOKUP(OutputOsiris!A769,$AX$9:$BA$1008,4,FALSE),"")</f>
        <v/>
      </c>
      <c r="Q769" s="47" t="str">
        <f t="shared" si="433"/>
        <v/>
      </c>
      <c r="R769" s="47" t="str">
        <f>IF(AND($BF$7&gt;0,OutputOsiris!$A769&lt;&gt;"9999999"),VLOOKUP(OutputOsiris!A769,$BC$9:$BF$1008,4,FALSE),"")</f>
        <v/>
      </c>
      <c r="S769" s="47" t="str">
        <f t="shared" si="434"/>
        <v/>
      </c>
      <c r="T769" s="47" t="str">
        <f>IF(AND($BK$7&gt;0,OutputOsiris!$A769&lt;&gt;"9999999"),VLOOKUP(OutputOsiris!A769,$BH$9:$BK$1008,4,FALSE),"")</f>
        <v/>
      </c>
      <c r="U769" s="47" t="str">
        <f t="shared" si="435"/>
        <v/>
      </c>
      <c r="V769" s="47" t="str">
        <f>IF(AND($BP$7&gt;0,OutputOsiris!$A769&lt;&gt;"9999999"),VLOOKUP(OutputOsiris!A769,$BM$9:$BP$1008,4,FALSE),"")</f>
        <v/>
      </c>
      <c r="W769" s="47" t="str">
        <f t="shared" si="436"/>
        <v/>
      </c>
      <c r="X769" s="47" t="str">
        <f>IF(AND($BU$7&gt;0,OutputOsiris!$A769&lt;&gt;"9999999"),VLOOKUP(OutputOsiris!A769,$BR$9:$BU$1008,4,FALSE),"")</f>
        <v/>
      </c>
      <c r="Y769" s="47" t="str">
        <f t="shared" si="437"/>
        <v/>
      </c>
      <c r="Z769" s="47" t="str">
        <f>IF(AND($BZ$7&gt;0,OutputOsiris!$A769&lt;&gt;"9999999"),VLOOKUP(OutputOsiris!A769,$BW$9:$BZ$1008,4,FALSE),"")</f>
        <v/>
      </c>
      <c r="AA769" s="47" t="str">
        <f t="shared" si="438"/>
        <v/>
      </c>
      <c r="AB769" s="47">
        <f t="shared" si="439"/>
        <v>0</v>
      </c>
      <c r="AC769" s="47">
        <f t="shared" si="440"/>
        <v>0</v>
      </c>
      <c r="AD769" s="47" t="str">
        <f t="shared" si="441"/>
        <v/>
      </c>
      <c r="AE769" s="48" t="str">
        <f>IF(ISBLANK(AF769),"",VLOOKUP(AD769,OutputOsiris!$A$9:$A$1008,1,FALSE))</f>
        <v/>
      </c>
      <c r="AF769" s="111"/>
      <c r="AG769" s="78"/>
      <c r="AH769" s="148" t="str">
        <f t="shared" si="415"/>
        <v/>
      </c>
      <c r="AI769" s="47" t="str">
        <f t="shared" si="442"/>
        <v/>
      </c>
      <c r="AJ769" s="48" t="str">
        <f>IF(ISBLANK(AK769),"",VLOOKUP(AI769,OutputOsiris!$A$9:$A$1008,1,FALSE))</f>
        <v/>
      </c>
      <c r="AK769" s="112"/>
      <c r="AL769" s="78"/>
      <c r="AM769" s="148" t="str">
        <f t="shared" si="416"/>
        <v/>
      </c>
      <c r="AN769" s="47" t="str">
        <f t="shared" si="443"/>
        <v/>
      </c>
      <c r="AO769" s="48" t="str">
        <f>IF(ISBLANK(AP769),"",VLOOKUP(AN769,OutputOsiris!$A$9:$A$1008,1,FALSE))</f>
        <v/>
      </c>
      <c r="AP769" s="111"/>
      <c r="AQ769" s="78"/>
      <c r="AR769" s="148" t="str">
        <f t="shared" si="417"/>
        <v/>
      </c>
      <c r="AS769" s="47" t="str">
        <f t="shared" si="444"/>
        <v/>
      </c>
      <c r="AT769" s="48" t="str">
        <f>IF(ISBLANK(AU769),"",VLOOKUP(AS769,OutputOsiris!$A$9:$A$1008,1,FALSE))</f>
        <v/>
      </c>
      <c r="AU769" s="111"/>
      <c r="AV769" s="78"/>
      <c r="AW769" s="148" t="str">
        <f t="shared" si="418"/>
        <v/>
      </c>
      <c r="AX769" s="47" t="str">
        <f t="shared" si="445"/>
        <v/>
      </c>
      <c r="AY769" s="48" t="str">
        <f>IF(ISBLANK(AZ769),"",VLOOKUP(AX769,OutputOsiris!$A$9:$A$1008,1,FALSE))</f>
        <v/>
      </c>
      <c r="AZ769" s="111"/>
      <c r="BA769" s="78"/>
      <c r="BB769" s="148" t="str">
        <f t="shared" si="419"/>
        <v/>
      </c>
      <c r="BC769" s="47" t="str">
        <f t="shared" si="446"/>
        <v/>
      </c>
      <c r="BD769" s="48" t="str">
        <f>IF(ISBLANK(BE769),"",VLOOKUP(BC769,OutputOsiris!$A$9:$A$1008,1,FALSE))</f>
        <v/>
      </c>
      <c r="BE769" s="111"/>
      <c r="BF769" s="78"/>
      <c r="BG769" s="148" t="str">
        <f t="shared" si="420"/>
        <v/>
      </c>
      <c r="BH769" s="47" t="str">
        <f t="shared" si="447"/>
        <v/>
      </c>
      <c r="BI769" s="48" t="str">
        <f>IF(ISBLANK(BJ769),"",VLOOKUP(BH769,OutputOsiris!$A$9:$A$1008,1,FALSE))</f>
        <v/>
      </c>
      <c r="BJ769" s="111"/>
      <c r="BK769" s="78"/>
      <c r="BL769" s="148" t="str">
        <f t="shared" si="421"/>
        <v/>
      </c>
      <c r="BM769" s="47" t="str">
        <f t="shared" si="448"/>
        <v/>
      </c>
      <c r="BN769" s="48" t="str">
        <f>IF(ISBLANK(BO769),"",VLOOKUP(BM769,OutputOsiris!$A$9:$A$1008,1,FALSE))</f>
        <v/>
      </c>
      <c r="BO769" s="111"/>
      <c r="BP769" s="78"/>
      <c r="BQ769" s="148" t="str">
        <f t="shared" si="422"/>
        <v/>
      </c>
      <c r="BR769" s="47" t="str">
        <f t="shared" si="449"/>
        <v/>
      </c>
      <c r="BS769" s="48" t="str">
        <f>IF(ISBLANK(BT769),"",VLOOKUP(BR769,OutputOsiris!$A$9:$A$1008,1,FALSE))</f>
        <v/>
      </c>
      <c r="BT769" s="111"/>
      <c r="BU769" s="78"/>
      <c r="BV769" s="148" t="str">
        <f t="shared" si="423"/>
        <v/>
      </c>
      <c r="BW769" s="47" t="str">
        <f t="shared" si="450"/>
        <v/>
      </c>
      <c r="BX769" s="48" t="str">
        <f>IF(ISBLANK(BY769),"",VLOOKUP(BW769,OutputOsiris!$A$9:$A$1008,1,FALSE))</f>
        <v/>
      </c>
      <c r="BY769" s="111"/>
      <c r="BZ769" s="78"/>
      <c r="CA769" s="148" t="str">
        <f t="shared" si="424"/>
        <v/>
      </c>
    </row>
    <row r="770" spans="1:79" x14ac:dyDescent="0.2">
      <c r="A770" s="47" t="str">
        <f>IF($H$1="Score",IF(OutputOsiris!A770&lt;&gt;"9999999",OutputOsiris!A770,""),"")</f>
        <v/>
      </c>
      <c r="B770" s="76" t="str">
        <f t="shared" si="425"/>
        <v/>
      </c>
      <c r="C770" s="143" t="str">
        <f t="shared" si="426"/>
        <v/>
      </c>
      <c r="D770" s="47" t="str">
        <f>IF($H$1="Cijfer",IF(OutputOsiris!A770&lt;&gt;"9999999",OutputOsiris!A770,""),"")</f>
        <v/>
      </c>
      <c r="E770" s="76" t="str">
        <f t="shared" si="427"/>
        <v/>
      </c>
      <c r="F770" s="143" t="str">
        <f t="shared" si="428"/>
        <v/>
      </c>
      <c r="G770" s="47" t="str">
        <f>IF(ISBLANK(OutputOsiris!B770),"",OutputOsiris!B770)</f>
        <v/>
      </c>
      <c r="H770" s="47">
        <f>IF(AND($AG$7&gt;0,OutputOsiris!$A770&lt;&gt;"9999999"),VLOOKUP(OutputOsiris!A770,$AD$9:$AG$1008,4,FALSE),"")</f>
        <v>0</v>
      </c>
      <c r="I770" s="47">
        <f t="shared" si="429"/>
        <v>0</v>
      </c>
      <c r="J770" s="47">
        <f>IF(AND($AL$7&gt;0,OutputOsiris!$A770&lt;&gt;"9999999"),VLOOKUP(OutputOsiris!A770,$AI$9:$AL$1008,4,FALSE),"")</f>
        <v>0</v>
      </c>
      <c r="K770" s="47">
        <f t="shared" si="430"/>
        <v>0</v>
      </c>
      <c r="L770" s="47" t="str">
        <f>IF(AND($AQ$7&gt;0,OutputOsiris!$A770&lt;&gt;"9999999"),VLOOKUP(OutputOsiris!A770,$AN$9:$AQ$1008,4,FALSE),"")</f>
        <v/>
      </c>
      <c r="M770" s="47" t="str">
        <f t="shared" si="431"/>
        <v/>
      </c>
      <c r="N770" s="47" t="str">
        <f>IF(AND($AV$7&gt;0,OutputOsiris!$A770&lt;&gt;"9999999"),VLOOKUP(OutputOsiris!A770,$AS$9:$AV$1008,4,FALSE),"")</f>
        <v/>
      </c>
      <c r="O770" s="47" t="str">
        <f t="shared" si="432"/>
        <v/>
      </c>
      <c r="P770" s="47" t="str">
        <f>IF(AND($BA$7&gt;0,OutputOsiris!$A770&lt;&gt;"9999999"),VLOOKUP(OutputOsiris!A770,$AX$9:$BA$1008,4,FALSE),"")</f>
        <v/>
      </c>
      <c r="Q770" s="47" t="str">
        <f t="shared" si="433"/>
        <v/>
      </c>
      <c r="R770" s="47" t="str">
        <f>IF(AND($BF$7&gt;0,OutputOsiris!$A770&lt;&gt;"9999999"),VLOOKUP(OutputOsiris!A770,$BC$9:$BF$1008,4,FALSE),"")</f>
        <v/>
      </c>
      <c r="S770" s="47" t="str">
        <f t="shared" si="434"/>
        <v/>
      </c>
      <c r="T770" s="47" t="str">
        <f>IF(AND($BK$7&gt;0,OutputOsiris!$A770&lt;&gt;"9999999"),VLOOKUP(OutputOsiris!A770,$BH$9:$BK$1008,4,FALSE),"")</f>
        <v/>
      </c>
      <c r="U770" s="47" t="str">
        <f t="shared" si="435"/>
        <v/>
      </c>
      <c r="V770" s="47" t="str">
        <f>IF(AND($BP$7&gt;0,OutputOsiris!$A770&lt;&gt;"9999999"),VLOOKUP(OutputOsiris!A770,$BM$9:$BP$1008,4,FALSE),"")</f>
        <v/>
      </c>
      <c r="W770" s="47" t="str">
        <f t="shared" si="436"/>
        <v/>
      </c>
      <c r="X770" s="47" t="str">
        <f>IF(AND($BU$7&gt;0,OutputOsiris!$A770&lt;&gt;"9999999"),VLOOKUP(OutputOsiris!A770,$BR$9:$BU$1008,4,FALSE),"")</f>
        <v/>
      </c>
      <c r="Y770" s="47" t="str">
        <f t="shared" si="437"/>
        <v/>
      </c>
      <c r="Z770" s="47" t="str">
        <f>IF(AND($BZ$7&gt;0,OutputOsiris!$A770&lt;&gt;"9999999"),VLOOKUP(OutputOsiris!A770,$BW$9:$BZ$1008,4,FALSE),"")</f>
        <v/>
      </c>
      <c r="AA770" s="47" t="str">
        <f t="shared" si="438"/>
        <v/>
      </c>
      <c r="AB770" s="47">
        <f t="shared" si="439"/>
        <v>0</v>
      </c>
      <c r="AC770" s="47">
        <f t="shared" si="440"/>
        <v>0</v>
      </c>
      <c r="AD770" s="47" t="str">
        <f t="shared" si="441"/>
        <v/>
      </c>
      <c r="AE770" s="48" t="str">
        <f>IF(ISBLANK(AF770),"",VLOOKUP(AD770,OutputOsiris!$A$9:$A$1008,1,FALSE))</f>
        <v/>
      </c>
      <c r="AF770" s="111"/>
      <c r="AG770" s="78"/>
      <c r="AH770" s="148" t="str">
        <f t="shared" si="415"/>
        <v/>
      </c>
      <c r="AI770" s="47" t="str">
        <f t="shared" si="442"/>
        <v/>
      </c>
      <c r="AJ770" s="48" t="str">
        <f>IF(ISBLANK(AK770),"",VLOOKUP(AI770,OutputOsiris!$A$9:$A$1008,1,FALSE))</f>
        <v/>
      </c>
      <c r="AK770" s="112"/>
      <c r="AL770" s="78"/>
      <c r="AM770" s="148" t="str">
        <f t="shared" si="416"/>
        <v/>
      </c>
      <c r="AN770" s="47" t="str">
        <f t="shared" si="443"/>
        <v/>
      </c>
      <c r="AO770" s="48" t="str">
        <f>IF(ISBLANK(AP770),"",VLOOKUP(AN770,OutputOsiris!$A$9:$A$1008,1,FALSE))</f>
        <v/>
      </c>
      <c r="AP770" s="111"/>
      <c r="AQ770" s="78"/>
      <c r="AR770" s="148" t="str">
        <f t="shared" si="417"/>
        <v/>
      </c>
      <c r="AS770" s="47" t="str">
        <f t="shared" si="444"/>
        <v/>
      </c>
      <c r="AT770" s="48" t="str">
        <f>IF(ISBLANK(AU770),"",VLOOKUP(AS770,OutputOsiris!$A$9:$A$1008,1,FALSE))</f>
        <v/>
      </c>
      <c r="AU770" s="111"/>
      <c r="AV770" s="78"/>
      <c r="AW770" s="148" t="str">
        <f t="shared" si="418"/>
        <v/>
      </c>
      <c r="AX770" s="47" t="str">
        <f t="shared" si="445"/>
        <v/>
      </c>
      <c r="AY770" s="48" t="str">
        <f>IF(ISBLANK(AZ770),"",VLOOKUP(AX770,OutputOsiris!$A$9:$A$1008,1,FALSE))</f>
        <v/>
      </c>
      <c r="AZ770" s="111"/>
      <c r="BA770" s="78"/>
      <c r="BB770" s="148" t="str">
        <f t="shared" si="419"/>
        <v/>
      </c>
      <c r="BC770" s="47" t="str">
        <f t="shared" si="446"/>
        <v/>
      </c>
      <c r="BD770" s="48" t="str">
        <f>IF(ISBLANK(BE770),"",VLOOKUP(BC770,OutputOsiris!$A$9:$A$1008,1,FALSE))</f>
        <v/>
      </c>
      <c r="BE770" s="111"/>
      <c r="BF770" s="78"/>
      <c r="BG770" s="148" t="str">
        <f t="shared" si="420"/>
        <v/>
      </c>
      <c r="BH770" s="47" t="str">
        <f t="shared" si="447"/>
        <v/>
      </c>
      <c r="BI770" s="48" t="str">
        <f>IF(ISBLANK(BJ770),"",VLOOKUP(BH770,OutputOsiris!$A$9:$A$1008,1,FALSE))</f>
        <v/>
      </c>
      <c r="BJ770" s="111"/>
      <c r="BK770" s="78"/>
      <c r="BL770" s="148" t="str">
        <f t="shared" si="421"/>
        <v/>
      </c>
      <c r="BM770" s="47" t="str">
        <f t="shared" si="448"/>
        <v/>
      </c>
      <c r="BN770" s="48" t="str">
        <f>IF(ISBLANK(BO770),"",VLOOKUP(BM770,OutputOsiris!$A$9:$A$1008,1,FALSE))</f>
        <v/>
      </c>
      <c r="BO770" s="111"/>
      <c r="BP770" s="78"/>
      <c r="BQ770" s="148" t="str">
        <f t="shared" si="422"/>
        <v/>
      </c>
      <c r="BR770" s="47" t="str">
        <f t="shared" si="449"/>
        <v/>
      </c>
      <c r="BS770" s="48" t="str">
        <f>IF(ISBLANK(BT770),"",VLOOKUP(BR770,OutputOsiris!$A$9:$A$1008,1,FALSE))</f>
        <v/>
      </c>
      <c r="BT770" s="111"/>
      <c r="BU770" s="78"/>
      <c r="BV770" s="148" t="str">
        <f t="shared" si="423"/>
        <v/>
      </c>
      <c r="BW770" s="47" t="str">
        <f t="shared" si="450"/>
        <v/>
      </c>
      <c r="BX770" s="48" t="str">
        <f>IF(ISBLANK(BY770),"",VLOOKUP(BW770,OutputOsiris!$A$9:$A$1008,1,FALSE))</f>
        <v/>
      </c>
      <c r="BY770" s="111"/>
      <c r="BZ770" s="78"/>
      <c r="CA770" s="148" t="str">
        <f t="shared" si="424"/>
        <v/>
      </c>
    </row>
    <row r="771" spans="1:79" x14ac:dyDescent="0.2">
      <c r="A771" s="47" t="str">
        <f>IF($H$1="Score",IF(OutputOsiris!A771&lt;&gt;"9999999",OutputOsiris!A771,""),"")</f>
        <v/>
      </c>
      <c r="B771" s="76" t="str">
        <f t="shared" si="425"/>
        <v/>
      </c>
      <c r="C771" s="143" t="str">
        <f t="shared" si="426"/>
        <v/>
      </c>
      <c r="D771" s="47" t="str">
        <f>IF($H$1="Cijfer",IF(OutputOsiris!A771&lt;&gt;"9999999",OutputOsiris!A771,""),"")</f>
        <v/>
      </c>
      <c r="E771" s="76" t="str">
        <f t="shared" si="427"/>
        <v/>
      </c>
      <c r="F771" s="143" t="str">
        <f t="shared" si="428"/>
        <v/>
      </c>
      <c r="G771" s="47" t="str">
        <f>IF(ISBLANK(OutputOsiris!B771),"",OutputOsiris!B771)</f>
        <v/>
      </c>
      <c r="H771" s="47">
        <f>IF(AND($AG$7&gt;0,OutputOsiris!$A771&lt;&gt;"9999999"),VLOOKUP(OutputOsiris!A771,$AD$9:$AG$1008,4,FALSE),"")</f>
        <v>0</v>
      </c>
      <c r="I771" s="47">
        <f t="shared" si="429"/>
        <v>0</v>
      </c>
      <c r="J771" s="47">
        <f>IF(AND($AL$7&gt;0,OutputOsiris!$A771&lt;&gt;"9999999"),VLOOKUP(OutputOsiris!A771,$AI$9:$AL$1008,4,FALSE),"")</f>
        <v>0</v>
      </c>
      <c r="K771" s="47">
        <f t="shared" si="430"/>
        <v>0</v>
      </c>
      <c r="L771" s="47" t="str">
        <f>IF(AND($AQ$7&gt;0,OutputOsiris!$A771&lt;&gt;"9999999"),VLOOKUP(OutputOsiris!A771,$AN$9:$AQ$1008,4,FALSE),"")</f>
        <v/>
      </c>
      <c r="M771" s="47" t="str">
        <f t="shared" si="431"/>
        <v/>
      </c>
      <c r="N771" s="47" t="str">
        <f>IF(AND($AV$7&gt;0,OutputOsiris!$A771&lt;&gt;"9999999"),VLOOKUP(OutputOsiris!A771,$AS$9:$AV$1008,4,FALSE),"")</f>
        <v/>
      </c>
      <c r="O771" s="47" t="str">
        <f t="shared" si="432"/>
        <v/>
      </c>
      <c r="P771" s="47" t="str">
        <f>IF(AND($BA$7&gt;0,OutputOsiris!$A771&lt;&gt;"9999999"),VLOOKUP(OutputOsiris!A771,$AX$9:$BA$1008,4,FALSE),"")</f>
        <v/>
      </c>
      <c r="Q771" s="47" t="str">
        <f t="shared" si="433"/>
        <v/>
      </c>
      <c r="R771" s="47" t="str">
        <f>IF(AND($BF$7&gt;0,OutputOsiris!$A771&lt;&gt;"9999999"),VLOOKUP(OutputOsiris!A771,$BC$9:$BF$1008,4,FALSE),"")</f>
        <v/>
      </c>
      <c r="S771" s="47" t="str">
        <f t="shared" si="434"/>
        <v/>
      </c>
      <c r="T771" s="47" t="str">
        <f>IF(AND($BK$7&gt;0,OutputOsiris!$A771&lt;&gt;"9999999"),VLOOKUP(OutputOsiris!A771,$BH$9:$BK$1008,4,FALSE),"")</f>
        <v/>
      </c>
      <c r="U771" s="47" t="str">
        <f t="shared" si="435"/>
        <v/>
      </c>
      <c r="V771" s="47" t="str">
        <f>IF(AND($BP$7&gt;0,OutputOsiris!$A771&lt;&gt;"9999999"),VLOOKUP(OutputOsiris!A771,$BM$9:$BP$1008,4,FALSE),"")</f>
        <v/>
      </c>
      <c r="W771" s="47" t="str">
        <f t="shared" si="436"/>
        <v/>
      </c>
      <c r="X771" s="47" t="str">
        <f>IF(AND($BU$7&gt;0,OutputOsiris!$A771&lt;&gt;"9999999"),VLOOKUP(OutputOsiris!A771,$BR$9:$BU$1008,4,FALSE),"")</f>
        <v/>
      </c>
      <c r="Y771" s="47" t="str">
        <f t="shared" si="437"/>
        <v/>
      </c>
      <c r="Z771" s="47" t="str">
        <f>IF(AND($BZ$7&gt;0,OutputOsiris!$A771&lt;&gt;"9999999"),VLOOKUP(OutputOsiris!A771,$BW$9:$BZ$1008,4,FALSE),"")</f>
        <v/>
      </c>
      <c r="AA771" s="47" t="str">
        <f t="shared" si="438"/>
        <v/>
      </c>
      <c r="AB771" s="47">
        <f t="shared" si="439"/>
        <v>0</v>
      </c>
      <c r="AC771" s="47">
        <f t="shared" si="440"/>
        <v>0</v>
      </c>
      <c r="AD771" s="47" t="str">
        <f t="shared" si="441"/>
        <v/>
      </c>
      <c r="AE771" s="48" t="str">
        <f>IF(ISBLANK(AF771),"",VLOOKUP(AD771,OutputOsiris!$A$9:$A$1008,1,FALSE))</f>
        <v/>
      </c>
      <c r="AF771" s="111"/>
      <c r="AG771" s="78"/>
      <c r="AH771" s="148" t="str">
        <f t="shared" si="415"/>
        <v/>
      </c>
      <c r="AI771" s="47" t="str">
        <f t="shared" si="442"/>
        <v/>
      </c>
      <c r="AJ771" s="48" t="str">
        <f>IF(ISBLANK(AK771),"",VLOOKUP(AI771,OutputOsiris!$A$9:$A$1008,1,FALSE))</f>
        <v/>
      </c>
      <c r="AK771" s="112"/>
      <c r="AL771" s="78"/>
      <c r="AM771" s="148" t="str">
        <f t="shared" si="416"/>
        <v/>
      </c>
      <c r="AN771" s="47" t="str">
        <f t="shared" si="443"/>
        <v/>
      </c>
      <c r="AO771" s="48" t="str">
        <f>IF(ISBLANK(AP771),"",VLOOKUP(AN771,OutputOsiris!$A$9:$A$1008,1,FALSE))</f>
        <v/>
      </c>
      <c r="AP771" s="111"/>
      <c r="AQ771" s="78"/>
      <c r="AR771" s="148" t="str">
        <f t="shared" si="417"/>
        <v/>
      </c>
      <c r="AS771" s="47" t="str">
        <f t="shared" si="444"/>
        <v/>
      </c>
      <c r="AT771" s="48" t="str">
        <f>IF(ISBLANK(AU771),"",VLOOKUP(AS771,OutputOsiris!$A$9:$A$1008,1,FALSE))</f>
        <v/>
      </c>
      <c r="AU771" s="111"/>
      <c r="AV771" s="78"/>
      <c r="AW771" s="148" t="str">
        <f t="shared" si="418"/>
        <v/>
      </c>
      <c r="AX771" s="47" t="str">
        <f t="shared" si="445"/>
        <v/>
      </c>
      <c r="AY771" s="48" t="str">
        <f>IF(ISBLANK(AZ771),"",VLOOKUP(AX771,OutputOsiris!$A$9:$A$1008,1,FALSE))</f>
        <v/>
      </c>
      <c r="AZ771" s="111"/>
      <c r="BA771" s="78"/>
      <c r="BB771" s="148" t="str">
        <f t="shared" si="419"/>
        <v/>
      </c>
      <c r="BC771" s="47" t="str">
        <f t="shared" si="446"/>
        <v/>
      </c>
      <c r="BD771" s="48" t="str">
        <f>IF(ISBLANK(BE771),"",VLOOKUP(BC771,OutputOsiris!$A$9:$A$1008,1,FALSE))</f>
        <v/>
      </c>
      <c r="BE771" s="111"/>
      <c r="BF771" s="78"/>
      <c r="BG771" s="148" t="str">
        <f t="shared" si="420"/>
        <v/>
      </c>
      <c r="BH771" s="47" t="str">
        <f t="shared" si="447"/>
        <v/>
      </c>
      <c r="BI771" s="48" t="str">
        <f>IF(ISBLANK(BJ771),"",VLOOKUP(BH771,OutputOsiris!$A$9:$A$1008,1,FALSE))</f>
        <v/>
      </c>
      <c r="BJ771" s="111"/>
      <c r="BK771" s="78"/>
      <c r="BL771" s="148" t="str">
        <f t="shared" si="421"/>
        <v/>
      </c>
      <c r="BM771" s="47" t="str">
        <f t="shared" si="448"/>
        <v/>
      </c>
      <c r="BN771" s="48" t="str">
        <f>IF(ISBLANK(BO771),"",VLOOKUP(BM771,OutputOsiris!$A$9:$A$1008,1,FALSE))</f>
        <v/>
      </c>
      <c r="BO771" s="111"/>
      <c r="BP771" s="78"/>
      <c r="BQ771" s="148" t="str">
        <f t="shared" si="422"/>
        <v/>
      </c>
      <c r="BR771" s="47" t="str">
        <f t="shared" si="449"/>
        <v/>
      </c>
      <c r="BS771" s="48" t="str">
        <f>IF(ISBLANK(BT771),"",VLOOKUP(BR771,OutputOsiris!$A$9:$A$1008,1,FALSE))</f>
        <v/>
      </c>
      <c r="BT771" s="111"/>
      <c r="BU771" s="78"/>
      <c r="BV771" s="148" t="str">
        <f t="shared" si="423"/>
        <v/>
      </c>
      <c r="BW771" s="47" t="str">
        <f t="shared" si="450"/>
        <v/>
      </c>
      <c r="BX771" s="48" t="str">
        <f>IF(ISBLANK(BY771),"",VLOOKUP(BW771,OutputOsiris!$A$9:$A$1008,1,FALSE))</f>
        <v/>
      </c>
      <c r="BY771" s="111"/>
      <c r="BZ771" s="78"/>
      <c r="CA771" s="148" t="str">
        <f t="shared" si="424"/>
        <v/>
      </c>
    </row>
    <row r="772" spans="1:79" x14ac:dyDescent="0.2">
      <c r="A772" s="47" t="str">
        <f>IF($H$1="Score",IF(OutputOsiris!A772&lt;&gt;"9999999",OutputOsiris!A772,""),"")</f>
        <v/>
      </c>
      <c r="B772" s="76" t="str">
        <f t="shared" si="425"/>
        <v/>
      </c>
      <c r="C772" s="143" t="str">
        <f t="shared" si="426"/>
        <v/>
      </c>
      <c r="D772" s="47" t="str">
        <f>IF($H$1="Cijfer",IF(OutputOsiris!A772&lt;&gt;"9999999",OutputOsiris!A772,""),"")</f>
        <v/>
      </c>
      <c r="E772" s="76" t="str">
        <f t="shared" si="427"/>
        <v/>
      </c>
      <c r="F772" s="143" t="str">
        <f t="shared" si="428"/>
        <v/>
      </c>
      <c r="G772" s="47" t="str">
        <f>IF(ISBLANK(OutputOsiris!B772),"",OutputOsiris!B772)</f>
        <v/>
      </c>
      <c r="H772" s="47">
        <f>IF(AND($AG$7&gt;0,OutputOsiris!$A772&lt;&gt;"9999999"),VLOOKUP(OutputOsiris!A772,$AD$9:$AG$1008,4,FALSE),"")</f>
        <v>0</v>
      </c>
      <c r="I772" s="47">
        <f t="shared" si="429"/>
        <v>0</v>
      </c>
      <c r="J772" s="47">
        <f>IF(AND($AL$7&gt;0,OutputOsiris!$A772&lt;&gt;"9999999"),VLOOKUP(OutputOsiris!A772,$AI$9:$AL$1008,4,FALSE),"")</f>
        <v>0</v>
      </c>
      <c r="K772" s="47">
        <f t="shared" si="430"/>
        <v>0</v>
      </c>
      <c r="L772" s="47" t="str">
        <f>IF(AND($AQ$7&gt;0,OutputOsiris!$A772&lt;&gt;"9999999"),VLOOKUP(OutputOsiris!A772,$AN$9:$AQ$1008,4,FALSE),"")</f>
        <v/>
      </c>
      <c r="M772" s="47" t="str">
        <f t="shared" si="431"/>
        <v/>
      </c>
      <c r="N772" s="47" t="str">
        <f>IF(AND($AV$7&gt;0,OutputOsiris!$A772&lt;&gt;"9999999"),VLOOKUP(OutputOsiris!A772,$AS$9:$AV$1008,4,FALSE),"")</f>
        <v/>
      </c>
      <c r="O772" s="47" t="str">
        <f t="shared" si="432"/>
        <v/>
      </c>
      <c r="P772" s="47" t="str">
        <f>IF(AND($BA$7&gt;0,OutputOsiris!$A772&lt;&gt;"9999999"),VLOOKUP(OutputOsiris!A772,$AX$9:$BA$1008,4,FALSE),"")</f>
        <v/>
      </c>
      <c r="Q772" s="47" t="str">
        <f t="shared" si="433"/>
        <v/>
      </c>
      <c r="R772" s="47" t="str">
        <f>IF(AND($BF$7&gt;0,OutputOsiris!$A772&lt;&gt;"9999999"),VLOOKUP(OutputOsiris!A772,$BC$9:$BF$1008,4,FALSE),"")</f>
        <v/>
      </c>
      <c r="S772" s="47" t="str">
        <f t="shared" si="434"/>
        <v/>
      </c>
      <c r="T772" s="47" t="str">
        <f>IF(AND($BK$7&gt;0,OutputOsiris!$A772&lt;&gt;"9999999"),VLOOKUP(OutputOsiris!A772,$BH$9:$BK$1008,4,FALSE),"")</f>
        <v/>
      </c>
      <c r="U772" s="47" t="str">
        <f t="shared" si="435"/>
        <v/>
      </c>
      <c r="V772" s="47" t="str">
        <f>IF(AND($BP$7&gt;0,OutputOsiris!$A772&lt;&gt;"9999999"),VLOOKUP(OutputOsiris!A772,$BM$9:$BP$1008,4,FALSE),"")</f>
        <v/>
      </c>
      <c r="W772" s="47" t="str">
        <f t="shared" si="436"/>
        <v/>
      </c>
      <c r="X772" s="47" t="str">
        <f>IF(AND($BU$7&gt;0,OutputOsiris!$A772&lt;&gt;"9999999"),VLOOKUP(OutputOsiris!A772,$BR$9:$BU$1008,4,FALSE),"")</f>
        <v/>
      </c>
      <c r="Y772" s="47" t="str">
        <f t="shared" si="437"/>
        <v/>
      </c>
      <c r="Z772" s="47" t="str">
        <f>IF(AND($BZ$7&gt;0,OutputOsiris!$A772&lt;&gt;"9999999"),VLOOKUP(OutputOsiris!A772,$BW$9:$BZ$1008,4,FALSE),"")</f>
        <v/>
      </c>
      <c r="AA772" s="47" t="str">
        <f t="shared" si="438"/>
        <v/>
      </c>
      <c r="AB772" s="47">
        <f t="shared" si="439"/>
        <v>0</v>
      </c>
      <c r="AC772" s="47">
        <f t="shared" si="440"/>
        <v>0</v>
      </c>
      <c r="AD772" s="47" t="str">
        <f t="shared" si="441"/>
        <v/>
      </c>
      <c r="AE772" s="48" t="str">
        <f>IF(ISBLANK(AF772),"",VLOOKUP(AD772,OutputOsiris!$A$9:$A$1008,1,FALSE))</f>
        <v/>
      </c>
      <c r="AF772" s="111"/>
      <c r="AG772" s="78"/>
      <c r="AH772" s="148" t="str">
        <f t="shared" si="415"/>
        <v/>
      </c>
      <c r="AI772" s="47" t="str">
        <f t="shared" si="442"/>
        <v/>
      </c>
      <c r="AJ772" s="48" t="str">
        <f>IF(ISBLANK(AK772),"",VLOOKUP(AI772,OutputOsiris!$A$9:$A$1008,1,FALSE))</f>
        <v/>
      </c>
      <c r="AK772" s="112"/>
      <c r="AL772" s="78"/>
      <c r="AM772" s="148" t="str">
        <f t="shared" si="416"/>
        <v/>
      </c>
      <c r="AN772" s="47" t="str">
        <f t="shared" si="443"/>
        <v/>
      </c>
      <c r="AO772" s="48" t="str">
        <f>IF(ISBLANK(AP772),"",VLOOKUP(AN772,OutputOsiris!$A$9:$A$1008,1,FALSE))</f>
        <v/>
      </c>
      <c r="AP772" s="111"/>
      <c r="AQ772" s="78"/>
      <c r="AR772" s="148" t="str">
        <f t="shared" si="417"/>
        <v/>
      </c>
      <c r="AS772" s="47" t="str">
        <f t="shared" si="444"/>
        <v/>
      </c>
      <c r="AT772" s="48" t="str">
        <f>IF(ISBLANK(AU772),"",VLOOKUP(AS772,OutputOsiris!$A$9:$A$1008,1,FALSE))</f>
        <v/>
      </c>
      <c r="AU772" s="111"/>
      <c r="AV772" s="78"/>
      <c r="AW772" s="148" t="str">
        <f t="shared" si="418"/>
        <v/>
      </c>
      <c r="AX772" s="47" t="str">
        <f t="shared" si="445"/>
        <v/>
      </c>
      <c r="AY772" s="48" t="str">
        <f>IF(ISBLANK(AZ772),"",VLOOKUP(AX772,OutputOsiris!$A$9:$A$1008,1,FALSE))</f>
        <v/>
      </c>
      <c r="AZ772" s="111"/>
      <c r="BA772" s="78"/>
      <c r="BB772" s="148" t="str">
        <f t="shared" si="419"/>
        <v/>
      </c>
      <c r="BC772" s="47" t="str">
        <f t="shared" si="446"/>
        <v/>
      </c>
      <c r="BD772" s="48" t="str">
        <f>IF(ISBLANK(BE772),"",VLOOKUP(BC772,OutputOsiris!$A$9:$A$1008,1,FALSE))</f>
        <v/>
      </c>
      <c r="BE772" s="111"/>
      <c r="BF772" s="78"/>
      <c r="BG772" s="148" t="str">
        <f t="shared" si="420"/>
        <v/>
      </c>
      <c r="BH772" s="47" t="str">
        <f t="shared" si="447"/>
        <v/>
      </c>
      <c r="BI772" s="48" t="str">
        <f>IF(ISBLANK(BJ772),"",VLOOKUP(BH772,OutputOsiris!$A$9:$A$1008,1,FALSE))</f>
        <v/>
      </c>
      <c r="BJ772" s="111"/>
      <c r="BK772" s="78"/>
      <c r="BL772" s="148" t="str">
        <f t="shared" si="421"/>
        <v/>
      </c>
      <c r="BM772" s="47" t="str">
        <f t="shared" si="448"/>
        <v/>
      </c>
      <c r="BN772" s="48" t="str">
        <f>IF(ISBLANK(BO772),"",VLOOKUP(BM772,OutputOsiris!$A$9:$A$1008,1,FALSE))</f>
        <v/>
      </c>
      <c r="BO772" s="111"/>
      <c r="BP772" s="78"/>
      <c r="BQ772" s="148" t="str">
        <f t="shared" si="422"/>
        <v/>
      </c>
      <c r="BR772" s="47" t="str">
        <f t="shared" si="449"/>
        <v/>
      </c>
      <c r="BS772" s="48" t="str">
        <f>IF(ISBLANK(BT772),"",VLOOKUP(BR772,OutputOsiris!$A$9:$A$1008,1,FALSE))</f>
        <v/>
      </c>
      <c r="BT772" s="111"/>
      <c r="BU772" s="78"/>
      <c r="BV772" s="148" t="str">
        <f t="shared" si="423"/>
        <v/>
      </c>
      <c r="BW772" s="47" t="str">
        <f t="shared" si="450"/>
        <v/>
      </c>
      <c r="BX772" s="48" t="str">
        <f>IF(ISBLANK(BY772),"",VLOOKUP(BW772,OutputOsiris!$A$9:$A$1008,1,FALSE))</f>
        <v/>
      </c>
      <c r="BY772" s="111"/>
      <c r="BZ772" s="78"/>
      <c r="CA772" s="148" t="str">
        <f t="shared" si="424"/>
        <v/>
      </c>
    </row>
    <row r="773" spans="1:79" x14ac:dyDescent="0.2">
      <c r="A773" s="47" t="str">
        <f>IF($H$1="Score",IF(OutputOsiris!A773&lt;&gt;"9999999",OutputOsiris!A773,""),"")</f>
        <v/>
      </c>
      <c r="B773" s="76" t="str">
        <f t="shared" si="425"/>
        <v/>
      </c>
      <c r="C773" s="143" t="str">
        <f t="shared" si="426"/>
        <v/>
      </c>
      <c r="D773" s="47" t="str">
        <f>IF($H$1="Cijfer",IF(OutputOsiris!A773&lt;&gt;"9999999",OutputOsiris!A773,""),"")</f>
        <v/>
      </c>
      <c r="E773" s="76" t="str">
        <f t="shared" si="427"/>
        <v/>
      </c>
      <c r="F773" s="143" t="str">
        <f t="shared" si="428"/>
        <v/>
      </c>
      <c r="G773" s="47" t="str">
        <f>IF(ISBLANK(OutputOsiris!B773),"",OutputOsiris!B773)</f>
        <v/>
      </c>
      <c r="H773" s="47">
        <f>IF(AND($AG$7&gt;0,OutputOsiris!$A773&lt;&gt;"9999999"),VLOOKUP(OutputOsiris!A773,$AD$9:$AG$1008,4,FALSE),"")</f>
        <v>0</v>
      </c>
      <c r="I773" s="47">
        <f t="shared" si="429"/>
        <v>0</v>
      </c>
      <c r="J773" s="47">
        <f>IF(AND($AL$7&gt;0,OutputOsiris!$A773&lt;&gt;"9999999"),VLOOKUP(OutputOsiris!A773,$AI$9:$AL$1008,4,FALSE),"")</f>
        <v>0</v>
      </c>
      <c r="K773" s="47">
        <f t="shared" si="430"/>
        <v>0</v>
      </c>
      <c r="L773" s="47" t="str">
        <f>IF(AND($AQ$7&gt;0,OutputOsiris!$A773&lt;&gt;"9999999"),VLOOKUP(OutputOsiris!A773,$AN$9:$AQ$1008,4,FALSE),"")</f>
        <v/>
      </c>
      <c r="M773" s="47" t="str">
        <f t="shared" si="431"/>
        <v/>
      </c>
      <c r="N773" s="47" t="str">
        <f>IF(AND($AV$7&gt;0,OutputOsiris!$A773&lt;&gt;"9999999"),VLOOKUP(OutputOsiris!A773,$AS$9:$AV$1008,4,FALSE),"")</f>
        <v/>
      </c>
      <c r="O773" s="47" t="str">
        <f t="shared" si="432"/>
        <v/>
      </c>
      <c r="P773" s="47" t="str">
        <f>IF(AND($BA$7&gt;0,OutputOsiris!$A773&lt;&gt;"9999999"),VLOOKUP(OutputOsiris!A773,$AX$9:$BA$1008,4,FALSE),"")</f>
        <v/>
      </c>
      <c r="Q773" s="47" t="str">
        <f t="shared" si="433"/>
        <v/>
      </c>
      <c r="R773" s="47" t="str">
        <f>IF(AND($BF$7&gt;0,OutputOsiris!$A773&lt;&gt;"9999999"),VLOOKUP(OutputOsiris!A773,$BC$9:$BF$1008,4,FALSE),"")</f>
        <v/>
      </c>
      <c r="S773" s="47" t="str">
        <f t="shared" si="434"/>
        <v/>
      </c>
      <c r="T773" s="47" t="str">
        <f>IF(AND($BK$7&gt;0,OutputOsiris!$A773&lt;&gt;"9999999"),VLOOKUP(OutputOsiris!A773,$BH$9:$BK$1008,4,FALSE),"")</f>
        <v/>
      </c>
      <c r="U773" s="47" t="str">
        <f t="shared" si="435"/>
        <v/>
      </c>
      <c r="V773" s="47" t="str">
        <f>IF(AND($BP$7&gt;0,OutputOsiris!$A773&lt;&gt;"9999999"),VLOOKUP(OutputOsiris!A773,$BM$9:$BP$1008,4,FALSE),"")</f>
        <v/>
      </c>
      <c r="W773" s="47" t="str">
        <f t="shared" si="436"/>
        <v/>
      </c>
      <c r="X773" s="47" t="str">
        <f>IF(AND($BU$7&gt;0,OutputOsiris!$A773&lt;&gt;"9999999"),VLOOKUP(OutputOsiris!A773,$BR$9:$BU$1008,4,FALSE),"")</f>
        <v/>
      </c>
      <c r="Y773" s="47" t="str">
        <f t="shared" si="437"/>
        <v/>
      </c>
      <c r="Z773" s="47" t="str">
        <f>IF(AND($BZ$7&gt;0,OutputOsiris!$A773&lt;&gt;"9999999"),VLOOKUP(OutputOsiris!A773,$BW$9:$BZ$1008,4,FALSE),"")</f>
        <v/>
      </c>
      <c r="AA773" s="47" t="str">
        <f t="shared" si="438"/>
        <v/>
      </c>
      <c r="AB773" s="47">
        <f t="shared" si="439"/>
        <v>0</v>
      </c>
      <c r="AC773" s="47">
        <f t="shared" si="440"/>
        <v>0</v>
      </c>
      <c r="AD773" s="47" t="str">
        <f t="shared" si="441"/>
        <v/>
      </c>
      <c r="AE773" s="48" t="str">
        <f>IF(ISBLANK(AF773),"",VLOOKUP(AD773,OutputOsiris!$A$9:$A$1008,1,FALSE))</f>
        <v/>
      </c>
      <c r="AF773" s="111"/>
      <c r="AG773" s="78"/>
      <c r="AH773" s="148" t="str">
        <f t="shared" si="415"/>
        <v/>
      </c>
      <c r="AI773" s="47" t="str">
        <f t="shared" si="442"/>
        <v/>
      </c>
      <c r="AJ773" s="48" t="str">
        <f>IF(ISBLANK(AK773),"",VLOOKUP(AI773,OutputOsiris!$A$9:$A$1008,1,FALSE))</f>
        <v/>
      </c>
      <c r="AK773" s="112"/>
      <c r="AL773" s="78"/>
      <c r="AM773" s="148" t="str">
        <f t="shared" si="416"/>
        <v/>
      </c>
      <c r="AN773" s="47" t="str">
        <f t="shared" si="443"/>
        <v/>
      </c>
      <c r="AO773" s="48" t="str">
        <f>IF(ISBLANK(AP773),"",VLOOKUP(AN773,OutputOsiris!$A$9:$A$1008,1,FALSE))</f>
        <v/>
      </c>
      <c r="AP773" s="111"/>
      <c r="AQ773" s="78"/>
      <c r="AR773" s="148" t="str">
        <f t="shared" si="417"/>
        <v/>
      </c>
      <c r="AS773" s="47" t="str">
        <f t="shared" si="444"/>
        <v/>
      </c>
      <c r="AT773" s="48" t="str">
        <f>IF(ISBLANK(AU773),"",VLOOKUP(AS773,OutputOsiris!$A$9:$A$1008,1,FALSE))</f>
        <v/>
      </c>
      <c r="AU773" s="111"/>
      <c r="AV773" s="78"/>
      <c r="AW773" s="148" t="str">
        <f t="shared" si="418"/>
        <v/>
      </c>
      <c r="AX773" s="47" t="str">
        <f t="shared" si="445"/>
        <v/>
      </c>
      <c r="AY773" s="48" t="str">
        <f>IF(ISBLANK(AZ773),"",VLOOKUP(AX773,OutputOsiris!$A$9:$A$1008,1,FALSE))</f>
        <v/>
      </c>
      <c r="AZ773" s="111"/>
      <c r="BA773" s="78"/>
      <c r="BB773" s="148" t="str">
        <f t="shared" si="419"/>
        <v/>
      </c>
      <c r="BC773" s="47" t="str">
        <f t="shared" si="446"/>
        <v/>
      </c>
      <c r="BD773" s="48" t="str">
        <f>IF(ISBLANK(BE773),"",VLOOKUP(BC773,OutputOsiris!$A$9:$A$1008,1,FALSE))</f>
        <v/>
      </c>
      <c r="BE773" s="111"/>
      <c r="BF773" s="78"/>
      <c r="BG773" s="148" t="str">
        <f t="shared" si="420"/>
        <v/>
      </c>
      <c r="BH773" s="47" t="str">
        <f t="shared" si="447"/>
        <v/>
      </c>
      <c r="BI773" s="48" t="str">
        <f>IF(ISBLANK(BJ773),"",VLOOKUP(BH773,OutputOsiris!$A$9:$A$1008,1,FALSE))</f>
        <v/>
      </c>
      <c r="BJ773" s="111"/>
      <c r="BK773" s="78"/>
      <c r="BL773" s="148" t="str">
        <f t="shared" si="421"/>
        <v/>
      </c>
      <c r="BM773" s="47" t="str">
        <f t="shared" si="448"/>
        <v/>
      </c>
      <c r="BN773" s="48" t="str">
        <f>IF(ISBLANK(BO773),"",VLOOKUP(BM773,OutputOsiris!$A$9:$A$1008,1,FALSE))</f>
        <v/>
      </c>
      <c r="BO773" s="111"/>
      <c r="BP773" s="78"/>
      <c r="BQ773" s="148" t="str">
        <f t="shared" si="422"/>
        <v/>
      </c>
      <c r="BR773" s="47" t="str">
        <f t="shared" si="449"/>
        <v/>
      </c>
      <c r="BS773" s="48" t="str">
        <f>IF(ISBLANK(BT773),"",VLOOKUP(BR773,OutputOsiris!$A$9:$A$1008,1,FALSE))</f>
        <v/>
      </c>
      <c r="BT773" s="111"/>
      <c r="BU773" s="78"/>
      <c r="BV773" s="148" t="str">
        <f t="shared" si="423"/>
        <v/>
      </c>
      <c r="BW773" s="47" t="str">
        <f t="shared" si="450"/>
        <v/>
      </c>
      <c r="BX773" s="48" t="str">
        <f>IF(ISBLANK(BY773),"",VLOOKUP(BW773,OutputOsiris!$A$9:$A$1008,1,FALSE))</f>
        <v/>
      </c>
      <c r="BY773" s="111"/>
      <c r="BZ773" s="78"/>
      <c r="CA773" s="148" t="str">
        <f t="shared" si="424"/>
        <v/>
      </c>
    </row>
    <row r="774" spans="1:79" x14ac:dyDescent="0.2">
      <c r="A774" s="47" t="str">
        <f>IF($H$1="Score",IF(OutputOsiris!A774&lt;&gt;"9999999",OutputOsiris!A774,""),"")</f>
        <v/>
      </c>
      <c r="B774" s="76" t="str">
        <f t="shared" si="425"/>
        <v/>
      </c>
      <c r="C774" s="143" t="str">
        <f t="shared" si="426"/>
        <v/>
      </c>
      <c r="D774" s="47" t="str">
        <f>IF($H$1="Cijfer",IF(OutputOsiris!A774&lt;&gt;"9999999",OutputOsiris!A774,""),"")</f>
        <v/>
      </c>
      <c r="E774" s="76" t="str">
        <f t="shared" si="427"/>
        <v/>
      </c>
      <c r="F774" s="143" t="str">
        <f t="shared" si="428"/>
        <v/>
      </c>
      <c r="G774" s="47" t="str">
        <f>IF(ISBLANK(OutputOsiris!B774),"",OutputOsiris!B774)</f>
        <v/>
      </c>
      <c r="H774" s="47">
        <f>IF(AND($AG$7&gt;0,OutputOsiris!$A774&lt;&gt;"9999999"),VLOOKUP(OutputOsiris!A774,$AD$9:$AG$1008,4,FALSE),"")</f>
        <v>0</v>
      </c>
      <c r="I774" s="47">
        <f t="shared" si="429"/>
        <v>0</v>
      </c>
      <c r="J774" s="47">
        <f>IF(AND($AL$7&gt;0,OutputOsiris!$A774&lt;&gt;"9999999"),VLOOKUP(OutputOsiris!A774,$AI$9:$AL$1008,4,FALSE),"")</f>
        <v>0</v>
      </c>
      <c r="K774" s="47">
        <f t="shared" si="430"/>
        <v>0</v>
      </c>
      <c r="L774" s="47" t="str">
        <f>IF(AND($AQ$7&gt;0,OutputOsiris!$A774&lt;&gt;"9999999"),VLOOKUP(OutputOsiris!A774,$AN$9:$AQ$1008,4,FALSE),"")</f>
        <v/>
      </c>
      <c r="M774" s="47" t="str">
        <f t="shared" si="431"/>
        <v/>
      </c>
      <c r="N774" s="47" t="str">
        <f>IF(AND($AV$7&gt;0,OutputOsiris!$A774&lt;&gt;"9999999"),VLOOKUP(OutputOsiris!A774,$AS$9:$AV$1008,4,FALSE),"")</f>
        <v/>
      </c>
      <c r="O774" s="47" t="str">
        <f t="shared" si="432"/>
        <v/>
      </c>
      <c r="P774" s="47" t="str">
        <f>IF(AND($BA$7&gt;0,OutputOsiris!$A774&lt;&gt;"9999999"),VLOOKUP(OutputOsiris!A774,$AX$9:$BA$1008,4,FALSE),"")</f>
        <v/>
      </c>
      <c r="Q774" s="47" t="str">
        <f t="shared" si="433"/>
        <v/>
      </c>
      <c r="R774" s="47" t="str">
        <f>IF(AND($BF$7&gt;0,OutputOsiris!$A774&lt;&gt;"9999999"),VLOOKUP(OutputOsiris!A774,$BC$9:$BF$1008,4,FALSE),"")</f>
        <v/>
      </c>
      <c r="S774" s="47" t="str">
        <f t="shared" si="434"/>
        <v/>
      </c>
      <c r="T774" s="47" t="str">
        <f>IF(AND($BK$7&gt;0,OutputOsiris!$A774&lt;&gt;"9999999"),VLOOKUP(OutputOsiris!A774,$BH$9:$BK$1008,4,FALSE),"")</f>
        <v/>
      </c>
      <c r="U774" s="47" t="str">
        <f t="shared" si="435"/>
        <v/>
      </c>
      <c r="V774" s="47" t="str">
        <f>IF(AND($BP$7&gt;0,OutputOsiris!$A774&lt;&gt;"9999999"),VLOOKUP(OutputOsiris!A774,$BM$9:$BP$1008,4,FALSE),"")</f>
        <v/>
      </c>
      <c r="W774" s="47" t="str">
        <f t="shared" si="436"/>
        <v/>
      </c>
      <c r="X774" s="47" t="str">
        <f>IF(AND($BU$7&gt;0,OutputOsiris!$A774&lt;&gt;"9999999"),VLOOKUP(OutputOsiris!A774,$BR$9:$BU$1008,4,FALSE),"")</f>
        <v/>
      </c>
      <c r="Y774" s="47" t="str">
        <f t="shared" si="437"/>
        <v/>
      </c>
      <c r="Z774" s="47" t="str">
        <f>IF(AND($BZ$7&gt;0,OutputOsiris!$A774&lt;&gt;"9999999"),VLOOKUP(OutputOsiris!A774,$BW$9:$BZ$1008,4,FALSE),"")</f>
        <v/>
      </c>
      <c r="AA774" s="47" t="str">
        <f t="shared" si="438"/>
        <v/>
      </c>
      <c r="AB774" s="47">
        <f t="shared" si="439"/>
        <v>0</v>
      </c>
      <c r="AC774" s="47">
        <f t="shared" si="440"/>
        <v>0</v>
      </c>
      <c r="AD774" s="47" t="str">
        <f t="shared" si="441"/>
        <v/>
      </c>
      <c r="AE774" s="48" t="str">
        <f>IF(ISBLANK(AF774),"",VLOOKUP(AD774,OutputOsiris!$A$9:$A$1008,1,FALSE))</f>
        <v/>
      </c>
      <c r="AF774" s="111"/>
      <c r="AG774" s="78"/>
      <c r="AH774" s="148" t="str">
        <f t="shared" si="415"/>
        <v/>
      </c>
      <c r="AI774" s="47" t="str">
        <f t="shared" si="442"/>
        <v/>
      </c>
      <c r="AJ774" s="48" t="str">
        <f>IF(ISBLANK(AK774),"",VLOOKUP(AI774,OutputOsiris!$A$9:$A$1008,1,FALSE))</f>
        <v/>
      </c>
      <c r="AK774" s="112"/>
      <c r="AL774" s="78"/>
      <c r="AM774" s="148" t="str">
        <f t="shared" si="416"/>
        <v/>
      </c>
      <c r="AN774" s="47" t="str">
        <f t="shared" si="443"/>
        <v/>
      </c>
      <c r="AO774" s="48" t="str">
        <f>IF(ISBLANK(AP774),"",VLOOKUP(AN774,OutputOsiris!$A$9:$A$1008,1,FALSE))</f>
        <v/>
      </c>
      <c r="AP774" s="111"/>
      <c r="AQ774" s="78"/>
      <c r="AR774" s="148" t="str">
        <f t="shared" si="417"/>
        <v/>
      </c>
      <c r="AS774" s="47" t="str">
        <f t="shared" si="444"/>
        <v/>
      </c>
      <c r="AT774" s="48" t="str">
        <f>IF(ISBLANK(AU774),"",VLOOKUP(AS774,OutputOsiris!$A$9:$A$1008,1,FALSE))</f>
        <v/>
      </c>
      <c r="AU774" s="111"/>
      <c r="AV774" s="78"/>
      <c r="AW774" s="148" t="str">
        <f t="shared" si="418"/>
        <v/>
      </c>
      <c r="AX774" s="47" t="str">
        <f t="shared" si="445"/>
        <v/>
      </c>
      <c r="AY774" s="48" t="str">
        <f>IF(ISBLANK(AZ774),"",VLOOKUP(AX774,OutputOsiris!$A$9:$A$1008,1,FALSE))</f>
        <v/>
      </c>
      <c r="AZ774" s="111"/>
      <c r="BA774" s="78"/>
      <c r="BB774" s="148" t="str">
        <f t="shared" si="419"/>
        <v/>
      </c>
      <c r="BC774" s="47" t="str">
        <f t="shared" si="446"/>
        <v/>
      </c>
      <c r="BD774" s="48" t="str">
        <f>IF(ISBLANK(BE774),"",VLOOKUP(BC774,OutputOsiris!$A$9:$A$1008,1,FALSE))</f>
        <v/>
      </c>
      <c r="BE774" s="111"/>
      <c r="BF774" s="78"/>
      <c r="BG774" s="148" t="str">
        <f t="shared" si="420"/>
        <v/>
      </c>
      <c r="BH774" s="47" t="str">
        <f t="shared" si="447"/>
        <v/>
      </c>
      <c r="BI774" s="48" t="str">
        <f>IF(ISBLANK(BJ774),"",VLOOKUP(BH774,OutputOsiris!$A$9:$A$1008,1,FALSE))</f>
        <v/>
      </c>
      <c r="BJ774" s="111"/>
      <c r="BK774" s="78"/>
      <c r="BL774" s="148" t="str">
        <f t="shared" si="421"/>
        <v/>
      </c>
      <c r="BM774" s="47" t="str">
        <f t="shared" si="448"/>
        <v/>
      </c>
      <c r="BN774" s="48" t="str">
        <f>IF(ISBLANK(BO774),"",VLOOKUP(BM774,OutputOsiris!$A$9:$A$1008,1,FALSE))</f>
        <v/>
      </c>
      <c r="BO774" s="111"/>
      <c r="BP774" s="78"/>
      <c r="BQ774" s="148" t="str">
        <f t="shared" si="422"/>
        <v/>
      </c>
      <c r="BR774" s="47" t="str">
        <f t="shared" si="449"/>
        <v/>
      </c>
      <c r="BS774" s="48" t="str">
        <f>IF(ISBLANK(BT774),"",VLOOKUP(BR774,OutputOsiris!$A$9:$A$1008,1,FALSE))</f>
        <v/>
      </c>
      <c r="BT774" s="111"/>
      <c r="BU774" s="78"/>
      <c r="BV774" s="148" t="str">
        <f t="shared" si="423"/>
        <v/>
      </c>
      <c r="BW774" s="47" t="str">
        <f t="shared" si="450"/>
        <v/>
      </c>
      <c r="BX774" s="48" t="str">
        <f>IF(ISBLANK(BY774),"",VLOOKUP(BW774,OutputOsiris!$A$9:$A$1008,1,FALSE))</f>
        <v/>
      </c>
      <c r="BY774" s="111"/>
      <c r="BZ774" s="78"/>
      <c r="CA774" s="148" t="str">
        <f t="shared" si="424"/>
        <v/>
      </c>
    </row>
    <row r="775" spans="1:79" x14ac:dyDescent="0.2">
      <c r="A775" s="47" t="str">
        <f>IF($H$1="Score",IF(OutputOsiris!A775&lt;&gt;"9999999",OutputOsiris!A775,""),"")</f>
        <v/>
      </c>
      <c r="B775" s="76" t="str">
        <f t="shared" si="425"/>
        <v/>
      </c>
      <c r="C775" s="143" t="str">
        <f t="shared" si="426"/>
        <v/>
      </c>
      <c r="D775" s="47" t="str">
        <f>IF($H$1="Cijfer",IF(OutputOsiris!A775&lt;&gt;"9999999",OutputOsiris!A775,""),"")</f>
        <v/>
      </c>
      <c r="E775" s="76" t="str">
        <f t="shared" si="427"/>
        <v/>
      </c>
      <c r="F775" s="143" t="str">
        <f t="shared" si="428"/>
        <v/>
      </c>
      <c r="G775" s="47" t="str">
        <f>IF(ISBLANK(OutputOsiris!B775),"",OutputOsiris!B775)</f>
        <v/>
      </c>
      <c r="H775" s="47">
        <f>IF(AND($AG$7&gt;0,OutputOsiris!$A775&lt;&gt;"9999999"),VLOOKUP(OutputOsiris!A775,$AD$9:$AG$1008,4,FALSE),"")</f>
        <v>0</v>
      </c>
      <c r="I775" s="47">
        <f t="shared" si="429"/>
        <v>0</v>
      </c>
      <c r="J775" s="47">
        <f>IF(AND($AL$7&gt;0,OutputOsiris!$A775&lt;&gt;"9999999"),VLOOKUP(OutputOsiris!A775,$AI$9:$AL$1008,4,FALSE),"")</f>
        <v>0</v>
      </c>
      <c r="K775" s="47">
        <f t="shared" si="430"/>
        <v>0</v>
      </c>
      <c r="L775" s="47" t="str">
        <f>IF(AND($AQ$7&gt;0,OutputOsiris!$A775&lt;&gt;"9999999"),VLOOKUP(OutputOsiris!A775,$AN$9:$AQ$1008,4,FALSE),"")</f>
        <v/>
      </c>
      <c r="M775" s="47" t="str">
        <f t="shared" si="431"/>
        <v/>
      </c>
      <c r="N775" s="47" t="str">
        <f>IF(AND($AV$7&gt;0,OutputOsiris!$A775&lt;&gt;"9999999"),VLOOKUP(OutputOsiris!A775,$AS$9:$AV$1008,4,FALSE),"")</f>
        <v/>
      </c>
      <c r="O775" s="47" t="str">
        <f t="shared" si="432"/>
        <v/>
      </c>
      <c r="P775" s="47" t="str">
        <f>IF(AND($BA$7&gt;0,OutputOsiris!$A775&lt;&gt;"9999999"),VLOOKUP(OutputOsiris!A775,$AX$9:$BA$1008,4,FALSE),"")</f>
        <v/>
      </c>
      <c r="Q775" s="47" t="str">
        <f t="shared" si="433"/>
        <v/>
      </c>
      <c r="R775" s="47" t="str">
        <f>IF(AND($BF$7&gt;0,OutputOsiris!$A775&lt;&gt;"9999999"),VLOOKUP(OutputOsiris!A775,$BC$9:$BF$1008,4,FALSE),"")</f>
        <v/>
      </c>
      <c r="S775" s="47" t="str">
        <f t="shared" si="434"/>
        <v/>
      </c>
      <c r="T775" s="47" t="str">
        <f>IF(AND($BK$7&gt;0,OutputOsiris!$A775&lt;&gt;"9999999"),VLOOKUP(OutputOsiris!A775,$BH$9:$BK$1008,4,FALSE),"")</f>
        <v/>
      </c>
      <c r="U775" s="47" t="str">
        <f t="shared" si="435"/>
        <v/>
      </c>
      <c r="V775" s="47" t="str">
        <f>IF(AND($BP$7&gt;0,OutputOsiris!$A775&lt;&gt;"9999999"),VLOOKUP(OutputOsiris!A775,$BM$9:$BP$1008,4,FALSE),"")</f>
        <v/>
      </c>
      <c r="W775" s="47" t="str">
        <f t="shared" si="436"/>
        <v/>
      </c>
      <c r="X775" s="47" t="str">
        <f>IF(AND($BU$7&gt;0,OutputOsiris!$A775&lt;&gt;"9999999"),VLOOKUP(OutputOsiris!A775,$BR$9:$BU$1008,4,FALSE),"")</f>
        <v/>
      </c>
      <c r="Y775" s="47" t="str">
        <f t="shared" si="437"/>
        <v/>
      </c>
      <c r="Z775" s="47" t="str">
        <f>IF(AND($BZ$7&gt;0,OutputOsiris!$A775&lt;&gt;"9999999"),VLOOKUP(OutputOsiris!A775,$BW$9:$BZ$1008,4,FALSE),"")</f>
        <v/>
      </c>
      <c r="AA775" s="47" t="str">
        <f t="shared" si="438"/>
        <v/>
      </c>
      <c r="AB775" s="47">
        <f t="shared" si="439"/>
        <v>0</v>
      </c>
      <c r="AC775" s="47">
        <f t="shared" si="440"/>
        <v>0</v>
      </c>
      <c r="AD775" s="47" t="str">
        <f t="shared" si="441"/>
        <v/>
      </c>
      <c r="AE775" s="48" t="str">
        <f>IF(ISBLANK(AF775),"",VLOOKUP(AD775,OutputOsiris!$A$9:$A$1008,1,FALSE))</f>
        <v/>
      </c>
      <c r="AF775" s="111"/>
      <c r="AG775" s="78"/>
      <c r="AH775" s="148" t="str">
        <f t="shared" si="415"/>
        <v/>
      </c>
      <c r="AI775" s="47" t="str">
        <f t="shared" si="442"/>
        <v/>
      </c>
      <c r="AJ775" s="48" t="str">
        <f>IF(ISBLANK(AK775),"",VLOOKUP(AI775,OutputOsiris!$A$9:$A$1008,1,FALSE))</f>
        <v/>
      </c>
      <c r="AK775" s="112"/>
      <c r="AL775" s="78"/>
      <c r="AM775" s="148" t="str">
        <f t="shared" si="416"/>
        <v/>
      </c>
      <c r="AN775" s="47" t="str">
        <f t="shared" si="443"/>
        <v/>
      </c>
      <c r="AO775" s="48" t="str">
        <f>IF(ISBLANK(AP775),"",VLOOKUP(AN775,OutputOsiris!$A$9:$A$1008,1,FALSE))</f>
        <v/>
      </c>
      <c r="AP775" s="111"/>
      <c r="AQ775" s="78"/>
      <c r="AR775" s="148" t="str">
        <f t="shared" si="417"/>
        <v/>
      </c>
      <c r="AS775" s="47" t="str">
        <f t="shared" si="444"/>
        <v/>
      </c>
      <c r="AT775" s="48" t="str">
        <f>IF(ISBLANK(AU775),"",VLOOKUP(AS775,OutputOsiris!$A$9:$A$1008,1,FALSE))</f>
        <v/>
      </c>
      <c r="AU775" s="111"/>
      <c r="AV775" s="78"/>
      <c r="AW775" s="148" t="str">
        <f t="shared" si="418"/>
        <v/>
      </c>
      <c r="AX775" s="47" t="str">
        <f t="shared" si="445"/>
        <v/>
      </c>
      <c r="AY775" s="48" t="str">
        <f>IF(ISBLANK(AZ775),"",VLOOKUP(AX775,OutputOsiris!$A$9:$A$1008,1,FALSE))</f>
        <v/>
      </c>
      <c r="AZ775" s="111"/>
      <c r="BA775" s="78"/>
      <c r="BB775" s="148" t="str">
        <f t="shared" si="419"/>
        <v/>
      </c>
      <c r="BC775" s="47" t="str">
        <f t="shared" si="446"/>
        <v/>
      </c>
      <c r="BD775" s="48" t="str">
        <f>IF(ISBLANK(BE775),"",VLOOKUP(BC775,OutputOsiris!$A$9:$A$1008,1,FALSE))</f>
        <v/>
      </c>
      <c r="BE775" s="111"/>
      <c r="BF775" s="78"/>
      <c r="BG775" s="148" t="str">
        <f t="shared" si="420"/>
        <v/>
      </c>
      <c r="BH775" s="47" t="str">
        <f t="shared" si="447"/>
        <v/>
      </c>
      <c r="BI775" s="48" t="str">
        <f>IF(ISBLANK(BJ775),"",VLOOKUP(BH775,OutputOsiris!$A$9:$A$1008,1,FALSE))</f>
        <v/>
      </c>
      <c r="BJ775" s="111"/>
      <c r="BK775" s="78"/>
      <c r="BL775" s="148" t="str">
        <f t="shared" si="421"/>
        <v/>
      </c>
      <c r="BM775" s="47" t="str">
        <f t="shared" si="448"/>
        <v/>
      </c>
      <c r="BN775" s="48" t="str">
        <f>IF(ISBLANK(BO775),"",VLOOKUP(BM775,OutputOsiris!$A$9:$A$1008,1,FALSE))</f>
        <v/>
      </c>
      <c r="BO775" s="111"/>
      <c r="BP775" s="78"/>
      <c r="BQ775" s="148" t="str">
        <f t="shared" si="422"/>
        <v/>
      </c>
      <c r="BR775" s="47" t="str">
        <f t="shared" si="449"/>
        <v/>
      </c>
      <c r="BS775" s="48" t="str">
        <f>IF(ISBLANK(BT775),"",VLOOKUP(BR775,OutputOsiris!$A$9:$A$1008,1,FALSE))</f>
        <v/>
      </c>
      <c r="BT775" s="111"/>
      <c r="BU775" s="78"/>
      <c r="BV775" s="148" t="str">
        <f t="shared" si="423"/>
        <v/>
      </c>
      <c r="BW775" s="47" t="str">
        <f t="shared" si="450"/>
        <v/>
      </c>
      <c r="BX775" s="48" t="str">
        <f>IF(ISBLANK(BY775),"",VLOOKUP(BW775,OutputOsiris!$A$9:$A$1008,1,FALSE))</f>
        <v/>
      </c>
      <c r="BY775" s="111"/>
      <c r="BZ775" s="78"/>
      <c r="CA775" s="148" t="str">
        <f t="shared" si="424"/>
        <v/>
      </c>
    </row>
    <row r="776" spans="1:79" x14ac:dyDescent="0.2">
      <c r="A776" s="47" t="str">
        <f>IF($H$1="Score",IF(OutputOsiris!A776&lt;&gt;"9999999",OutputOsiris!A776,""),"")</f>
        <v/>
      </c>
      <c r="B776" s="76" t="str">
        <f t="shared" si="425"/>
        <v/>
      </c>
      <c r="C776" s="143" t="str">
        <f t="shared" si="426"/>
        <v/>
      </c>
      <c r="D776" s="47" t="str">
        <f>IF($H$1="Cijfer",IF(OutputOsiris!A776&lt;&gt;"9999999",OutputOsiris!A776,""),"")</f>
        <v/>
      </c>
      <c r="E776" s="76" t="str">
        <f t="shared" si="427"/>
        <v/>
      </c>
      <c r="F776" s="143" t="str">
        <f t="shared" si="428"/>
        <v/>
      </c>
      <c r="G776" s="47" t="str">
        <f>IF(ISBLANK(OutputOsiris!B776),"",OutputOsiris!B776)</f>
        <v/>
      </c>
      <c r="H776" s="47">
        <f>IF(AND($AG$7&gt;0,OutputOsiris!$A776&lt;&gt;"9999999"),VLOOKUP(OutputOsiris!A776,$AD$9:$AG$1008,4,FALSE),"")</f>
        <v>0</v>
      </c>
      <c r="I776" s="47">
        <f t="shared" si="429"/>
        <v>0</v>
      </c>
      <c r="J776" s="47">
        <f>IF(AND($AL$7&gt;0,OutputOsiris!$A776&lt;&gt;"9999999"),VLOOKUP(OutputOsiris!A776,$AI$9:$AL$1008,4,FALSE),"")</f>
        <v>0</v>
      </c>
      <c r="K776" s="47">
        <f t="shared" si="430"/>
        <v>0</v>
      </c>
      <c r="L776" s="47" t="str">
        <f>IF(AND($AQ$7&gt;0,OutputOsiris!$A776&lt;&gt;"9999999"),VLOOKUP(OutputOsiris!A776,$AN$9:$AQ$1008,4,FALSE),"")</f>
        <v/>
      </c>
      <c r="M776" s="47" t="str">
        <f t="shared" si="431"/>
        <v/>
      </c>
      <c r="N776" s="47" t="str">
        <f>IF(AND($AV$7&gt;0,OutputOsiris!$A776&lt;&gt;"9999999"),VLOOKUP(OutputOsiris!A776,$AS$9:$AV$1008,4,FALSE),"")</f>
        <v/>
      </c>
      <c r="O776" s="47" t="str">
        <f t="shared" si="432"/>
        <v/>
      </c>
      <c r="P776" s="47" t="str">
        <f>IF(AND($BA$7&gt;0,OutputOsiris!$A776&lt;&gt;"9999999"),VLOOKUP(OutputOsiris!A776,$AX$9:$BA$1008,4,FALSE),"")</f>
        <v/>
      </c>
      <c r="Q776" s="47" t="str">
        <f t="shared" si="433"/>
        <v/>
      </c>
      <c r="R776" s="47" t="str">
        <f>IF(AND($BF$7&gt;0,OutputOsiris!$A776&lt;&gt;"9999999"),VLOOKUP(OutputOsiris!A776,$BC$9:$BF$1008,4,FALSE),"")</f>
        <v/>
      </c>
      <c r="S776" s="47" t="str">
        <f t="shared" si="434"/>
        <v/>
      </c>
      <c r="T776" s="47" t="str">
        <f>IF(AND($BK$7&gt;0,OutputOsiris!$A776&lt;&gt;"9999999"),VLOOKUP(OutputOsiris!A776,$BH$9:$BK$1008,4,FALSE),"")</f>
        <v/>
      </c>
      <c r="U776" s="47" t="str">
        <f t="shared" si="435"/>
        <v/>
      </c>
      <c r="V776" s="47" t="str">
        <f>IF(AND($BP$7&gt;0,OutputOsiris!$A776&lt;&gt;"9999999"),VLOOKUP(OutputOsiris!A776,$BM$9:$BP$1008,4,FALSE),"")</f>
        <v/>
      </c>
      <c r="W776" s="47" t="str">
        <f t="shared" si="436"/>
        <v/>
      </c>
      <c r="X776" s="47" t="str">
        <f>IF(AND($BU$7&gt;0,OutputOsiris!$A776&lt;&gt;"9999999"),VLOOKUP(OutputOsiris!A776,$BR$9:$BU$1008,4,FALSE),"")</f>
        <v/>
      </c>
      <c r="Y776" s="47" t="str">
        <f t="shared" si="437"/>
        <v/>
      </c>
      <c r="Z776" s="47" t="str">
        <f>IF(AND($BZ$7&gt;0,OutputOsiris!$A776&lt;&gt;"9999999"),VLOOKUP(OutputOsiris!A776,$BW$9:$BZ$1008,4,FALSE),"")</f>
        <v/>
      </c>
      <c r="AA776" s="47" t="str">
        <f t="shared" si="438"/>
        <v/>
      </c>
      <c r="AB776" s="47">
        <f t="shared" si="439"/>
        <v>0</v>
      </c>
      <c r="AC776" s="47">
        <f t="shared" si="440"/>
        <v>0</v>
      </c>
      <c r="AD776" s="47" t="str">
        <f t="shared" si="441"/>
        <v/>
      </c>
      <c r="AE776" s="48" t="str">
        <f>IF(ISBLANK(AF776),"",VLOOKUP(AD776,OutputOsiris!$A$9:$A$1008,1,FALSE))</f>
        <v/>
      </c>
      <c r="AF776" s="111"/>
      <c r="AG776" s="78"/>
      <c r="AH776" s="148" t="str">
        <f t="shared" si="415"/>
        <v/>
      </c>
      <c r="AI776" s="47" t="str">
        <f t="shared" si="442"/>
        <v/>
      </c>
      <c r="AJ776" s="48" t="str">
        <f>IF(ISBLANK(AK776),"",VLOOKUP(AI776,OutputOsiris!$A$9:$A$1008,1,FALSE))</f>
        <v/>
      </c>
      <c r="AK776" s="112"/>
      <c r="AL776" s="78"/>
      <c r="AM776" s="148" t="str">
        <f t="shared" si="416"/>
        <v/>
      </c>
      <c r="AN776" s="47" t="str">
        <f t="shared" si="443"/>
        <v/>
      </c>
      <c r="AO776" s="48" t="str">
        <f>IF(ISBLANK(AP776),"",VLOOKUP(AN776,OutputOsiris!$A$9:$A$1008,1,FALSE))</f>
        <v/>
      </c>
      <c r="AP776" s="111"/>
      <c r="AQ776" s="78"/>
      <c r="AR776" s="148" t="str">
        <f t="shared" si="417"/>
        <v/>
      </c>
      <c r="AS776" s="47" t="str">
        <f t="shared" si="444"/>
        <v/>
      </c>
      <c r="AT776" s="48" t="str">
        <f>IF(ISBLANK(AU776),"",VLOOKUP(AS776,OutputOsiris!$A$9:$A$1008,1,FALSE))</f>
        <v/>
      </c>
      <c r="AU776" s="111"/>
      <c r="AV776" s="78"/>
      <c r="AW776" s="148" t="str">
        <f t="shared" si="418"/>
        <v/>
      </c>
      <c r="AX776" s="47" t="str">
        <f t="shared" si="445"/>
        <v/>
      </c>
      <c r="AY776" s="48" t="str">
        <f>IF(ISBLANK(AZ776),"",VLOOKUP(AX776,OutputOsiris!$A$9:$A$1008,1,FALSE))</f>
        <v/>
      </c>
      <c r="AZ776" s="111"/>
      <c r="BA776" s="78"/>
      <c r="BB776" s="148" t="str">
        <f t="shared" si="419"/>
        <v/>
      </c>
      <c r="BC776" s="47" t="str">
        <f t="shared" si="446"/>
        <v/>
      </c>
      <c r="BD776" s="48" t="str">
        <f>IF(ISBLANK(BE776),"",VLOOKUP(BC776,OutputOsiris!$A$9:$A$1008,1,FALSE))</f>
        <v/>
      </c>
      <c r="BE776" s="111"/>
      <c r="BF776" s="78"/>
      <c r="BG776" s="148" t="str">
        <f t="shared" si="420"/>
        <v/>
      </c>
      <c r="BH776" s="47" t="str">
        <f t="shared" si="447"/>
        <v/>
      </c>
      <c r="BI776" s="48" t="str">
        <f>IF(ISBLANK(BJ776),"",VLOOKUP(BH776,OutputOsiris!$A$9:$A$1008,1,FALSE))</f>
        <v/>
      </c>
      <c r="BJ776" s="111"/>
      <c r="BK776" s="78"/>
      <c r="BL776" s="148" t="str">
        <f t="shared" si="421"/>
        <v/>
      </c>
      <c r="BM776" s="47" t="str">
        <f t="shared" si="448"/>
        <v/>
      </c>
      <c r="BN776" s="48" t="str">
        <f>IF(ISBLANK(BO776),"",VLOOKUP(BM776,OutputOsiris!$A$9:$A$1008,1,FALSE))</f>
        <v/>
      </c>
      <c r="BO776" s="111"/>
      <c r="BP776" s="78"/>
      <c r="BQ776" s="148" t="str">
        <f t="shared" si="422"/>
        <v/>
      </c>
      <c r="BR776" s="47" t="str">
        <f t="shared" si="449"/>
        <v/>
      </c>
      <c r="BS776" s="48" t="str">
        <f>IF(ISBLANK(BT776),"",VLOOKUP(BR776,OutputOsiris!$A$9:$A$1008,1,FALSE))</f>
        <v/>
      </c>
      <c r="BT776" s="111"/>
      <c r="BU776" s="78"/>
      <c r="BV776" s="148" t="str">
        <f t="shared" si="423"/>
        <v/>
      </c>
      <c r="BW776" s="47" t="str">
        <f t="shared" si="450"/>
        <v/>
      </c>
      <c r="BX776" s="48" t="str">
        <f>IF(ISBLANK(BY776),"",VLOOKUP(BW776,OutputOsiris!$A$9:$A$1008,1,FALSE))</f>
        <v/>
      </c>
      <c r="BY776" s="111"/>
      <c r="BZ776" s="78"/>
      <c r="CA776" s="148" t="str">
        <f t="shared" si="424"/>
        <v/>
      </c>
    </row>
    <row r="777" spans="1:79" x14ac:dyDescent="0.2">
      <c r="A777" s="47" t="str">
        <f>IF($H$1="Score",IF(OutputOsiris!A777&lt;&gt;"9999999",OutputOsiris!A777,""),"")</f>
        <v/>
      </c>
      <c r="B777" s="76" t="str">
        <f t="shared" si="425"/>
        <v/>
      </c>
      <c r="C777" s="143" t="str">
        <f t="shared" si="426"/>
        <v/>
      </c>
      <c r="D777" s="47" t="str">
        <f>IF($H$1="Cijfer",IF(OutputOsiris!A777&lt;&gt;"9999999",OutputOsiris!A777,""),"")</f>
        <v/>
      </c>
      <c r="E777" s="76" t="str">
        <f t="shared" si="427"/>
        <v/>
      </c>
      <c r="F777" s="143" t="str">
        <f t="shared" si="428"/>
        <v/>
      </c>
      <c r="G777" s="47" t="str">
        <f>IF(ISBLANK(OutputOsiris!B777),"",OutputOsiris!B777)</f>
        <v/>
      </c>
      <c r="H777" s="47">
        <f>IF(AND($AG$7&gt;0,OutputOsiris!$A777&lt;&gt;"9999999"),VLOOKUP(OutputOsiris!A777,$AD$9:$AG$1008,4,FALSE),"")</f>
        <v>0</v>
      </c>
      <c r="I777" s="47">
        <f t="shared" si="429"/>
        <v>0</v>
      </c>
      <c r="J777" s="47">
        <f>IF(AND($AL$7&gt;0,OutputOsiris!$A777&lt;&gt;"9999999"),VLOOKUP(OutputOsiris!A777,$AI$9:$AL$1008,4,FALSE),"")</f>
        <v>0</v>
      </c>
      <c r="K777" s="47">
        <f t="shared" si="430"/>
        <v>0</v>
      </c>
      <c r="L777" s="47" t="str">
        <f>IF(AND($AQ$7&gt;0,OutputOsiris!$A777&lt;&gt;"9999999"),VLOOKUP(OutputOsiris!A777,$AN$9:$AQ$1008,4,FALSE),"")</f>
        <v/>
      </c>
      <c r="M777" s="47" t="str">
        <f t="shared" si="431"/>
        <v/>
      </c>
      <c r="N777" s="47" t="str">
        <f>IF(AND($AV$7&gt;0,OutputOsiris!$A777&lt;&gt;"9999999"),VLOOKUP(OutputOsiris!A777,$AS$9:$AV$1008,4,FALSE),"")</f>
        <v/>
      </c>
      <c r="O777" s="47" t="str">
        <f t="shared" si="432"/>
        <v/>
      </c>
      <c r="P777" s="47" t="str">
        <f>IF(AND($BA$7&gt;0,OutputOsiris!$A777&lt;&gt;"9999999"),VLOOKUP(OutputOsiris!A777,$AX$9:$BA$1008,4,FALSE),"")</f>
        <v/>
      </c>
      <c r="Q777" s="47" t="str">
        <f t="shared" si="433"/>
        <v/>
      </c>
      <c r="R777" s="47" t="str">
        <f>IF(AND($BF$7&gt;0,OutputOsiris!$A777&lt;&gt;"9999999"),VLOOKUP(OutputOsiris!A777,$BC$9:$BF$1008,4,FALSE),"")</f>
        <v/>
      </c>
      <c r="S777" s="47" t="str">
        <f t="shared" si="434"/>
        <v/>
      </c>
      <c r="T777" s="47" t="str">
        <f>IF(AND($BK$7&gt;0,OutputOsiris!$A777&lt;&gt;"9999999"),VLOOKUP(OutputOsiris!A777,$BH$9:$BK$1008,4,FALSE),"")</f>
        <v/>
      </c>
      <c r="U777" s="47" t="str">
        <f t="shared" si="435"/>
        <v/>
      </c>
      <c r="V777" s="47" t="str">
        <f>IF(AND($BP$7&gt;0,OutputOsiris!$A777&lt;&gt;"9999999"),VLOOKUP(OutputOsiris!A777,$BM$9:$BP$1008,4,FALSE),"")</f>
        <v/>
      </c>
      <c r="W777" s="47" t="str">
        <f t="shared" si="436"/>
        <v/>
      </c>
      <c r="X777" s="47" t="str">
        <f>IF(AND($BU$7&gt;0,OutputOsiris!$A777&lt;&gt;"9999999"),VLOOKUP(OutputOsiris!A777,$BR$9:$BU$1008,4,FALSE),"")</f>
        <v/>
      </c>
      <c r="Y777" s="47" t="str">
        <f t="shared" si="437"/>
        <v/>
      </c>
      <c r="Z777" s="47" t="str">
        <f>IF(AND($BZ$7&gt;0,OutputOsiris!$A777&lt;&gt;"9999999"),VLOOKUP(OutputOsiris!A777,$BW$9:$BZ$1008,4,FALSE),"")</f>
        <v/>
      </c>
      <c r="AA777" s="47" t="str">
        <f t="shared" si="438"/>
        <v/>
      </c>
      <c r="AB777" s="47">
        <f t="shared" si="439"/>
        <v>0</v>
      </c>
      <c r="AC777" s="47">
        <f t="shared" si="440"/>
        <v>0</v>
      </c>
      <c r="AD777" s="47" t="str">
        <f t="shared" si="441"/>
        <v/>
      </c>
      <c r="AE777" s="48" t="str">
        <f>IF(ISBLANK(AF777),"",VLOOKUP(AD777,OutputOsiris!$A$9:$A$1008,1,FALSE))</f>
        <v/>
      </c>
      <c r="AF777" s="111"/>
      <c r="AG777" s="78"/>
      <c r="AH777" s="148" t="str">
        <f t="shared" ref="AH777:AH840" si="451">IF(ISBLANK(AF777),"",IF(ISERROR(AE777),"M",""))</f>
        <v/>
      </c>
      <c r="AI777" s="47" t="str">
        <f t="shared" si="442"/>
        <v/>
      </c>
      <c r="AJ777" s="48" t="str">
        <f>IF(ISBLANK(AK777),"",VLOOKUP(AI777,OutputOsiris!$A$9:$A$1008,1,FALSE))</f>
        <v/>
      </c>
      <c r="AK777" s="112"/>
      <c r="AL777" s="78"/>
      <c r="AM777" s="148" t="str">
        <f t="shared" ref="AM777:AM840" si="452">IF(ISBLANK(AK777),"",IF(ISERROR(AJ777),"M",""))</f>
        <v/>
      </c>
      <c r="AN777" s="47" t="str">
        <f t="shared" si="443"/>
        <v/>
      </c>
      <c r="AO777" s="48" t="str">
        <f>IF(ISBLANK(AP777),"",VLOOKUP(AN777,OutputOsiris!$A$9:$A$1008,1,FALSE))</f>
        <v/>
      </c>
      <c r="AP777" s="111"/>
      <c r="AQ777" s="78"/>
      <c r="AR777" s="148" t="str">
        <f t="shared" ref="AR777:AR840" si="453">IF(ISBLANK(AP777),"",IF(ISERROR(AO777),"M",""))</f>
        <v/>
      </c>
      <c r="AS777" s="47" t="str">
        <f t="shared" si="444"/>
        <v/>
      </c>
      <c r="AT777" s="48" t="str">
        <f>IF(ISBLANK(AU777),"",VLOOKUP(AS777,OutputOsiris!$A$9:$A$1008,1,FALSE))</f>
        <v/>
      </c>
      <c r="AU777" s="111"/>
      <c r="AV777" s="78"/>
      <c r="AW777" s="148" t="str">
        <f t="shared" ref="AW777:AW840" si="454">IF(ISBLANK(AU777),"",IF(ISERROR(AT777),"M",""))</f>
        <v/>
      </c>
      <c r="AX777" s="47" t="str">
        <f t="shared" si="445"/>
        <v/>
      </c>
      <c r="AY777" s="48" t="str">
        <f>IF(ISBLANK(AZ777),"",VLOOKUP(AX777,OutputOsiris!$A$9:$A$1008,1,FALSE))</f>
        <v/>
      </c>
      <c r="AZ777" s="111"/>
      <c r="BA777" s="78"/>
      <c r="BB777" s="148" t="str">
        <f t="shared" ref="BB777:BB840" si="455">IF(ISBLANK(AZ777),"",IF(ISERROR(AY777),"M",""))</f>
        <v/>
      </c>
      <c r="BC777" s="47" t="str">
        <f t="shared" si="446"/>
        <v/>
      </c>
      <c r="BD777" s="48" t="str">
        <f>IF(ISBLANK(BE777),"",VLOOKUP(BC777,OutputOsiris!$A$9:$A$1008,1,FALSE))</f>
        <v/>
      </c>
      <c r="BE777" s="111"/>
      <c r="BF777" s="78"/>
      <c r="BG777" s="148" t="str">
        <f t="shared" ref="BG777:BG840" si="456">IF(ISBLANK(BE777),"",IF(ISERROR(BD777),"M",""))</f>
        <v/>
      </c>
      <c r="BH777" s="47" t="str">
        <f t="shared" si="447"/>
        <v/>
      </c>
      <c r="BI777" s="48" t="str">
        <f>IF(ISBLANK(BJ777),"",VLOOKUP(BH777,OutputOsiris!$A$9:$A$1008,1,FALSE))</f>
        <v/>
      </c>
      <c r="BJ777" s="111"/>
      <c r="BK777" s="78"/>
      <c r="BL777" s="148" t="str">
        <f t="shared" ref="BL777:BL840" si="457">IF(ISBLANK(BJ777),"",IF(ISERROR(BI777),"M",""))</f>
        <v/>
      </c>
      <c r="BM777" s="47" t="str">
        <f t="shared" si="448"/>
        <v/>
      </c>
      <c r="BN777" s="48" t="str">
        <f>IF(ISBLANK(BO777),"",VLOOKUP(BM777,OutputOsiris!$A$9:$A$1008,1,FALSE))</f>
        <v/>
      </c>
      <c r="BO777" s="111"/>
      <c r="BP777" s="78"/>
      <c r="BQ777" s="148" t="str">
        <f t="shared" ref="BQ777:BQ840" si="458">IF(ISBLANK(BO777),"",IF(ISERROR(BN777),"M",""))</f>
        <v/>
      </c>
      <c r="BR777" s="47" t="str">
        <f t="shared" si="449"/>
        <v/>
      </c>
      <c r="BS777" s="48" t="str">
        <f>IF(ISBLANK(BT777),"",VLOOKUP(BR777,OutputOsiris!$A$9:$A$1008,1,FALSE))</f>
        <v/>
      </c>
      <c r="BT777" s="111"/>
      <c r="BU777" s="78"/>
      <c r="BV777" s="148" t="str">
        <f t="shared" ref="BV777:BV840" si="459">IF(ISBLANK(BT777),"",IF(ISERROR(BS777),"M",""))</f>
        <v/>
      </c>
      <c r="BW777" s="47" t="str">
        <f t="shared" si="450"/>
        <v/>
      </c>
      <c r="BX777" s="48" t="str">
        <f>IF(ISBLANK(BY777),"",VLOOKUP(BW777,OutputOsiris!$A$9:$A$1008,1,FALSE))</f>
        <v/>
      </c>
      <c r="BY777" s="111"/>
      <c r="BZ777" s="78"/>
      <c r="CA777" s="148" t="str">
        <f t="shared" ref="CA777:CA840" si="460">IF(ISBLANK(BY777),"",IF(ISERROR(BX777),"M",""))</f>
        <v/>
      </c>
    </row>
    <row r="778" spans="1:79" x14ac:dyDescent="0.2">
      <c r="A778" s="47" t="str">
        <f>IF($H$1="Score",IF(OutputOsiris!A778&lt;&gt;"9999999",OutputOsiris!A778,""),"")</f>
        <v/>
      </c>
      <c r="B778" s="76" t="str">
        <f t="shared" ref="B778:B841" si="461">IF($H$1="Score",IF(A778="","",IF(ISERROR(AB778),"MISSING",AB778)),"")</f>
        <v/>
      </c>
      <c r="C778" s="143" t="str">
        <f t="shared" ref="C778:C841" si="462">IF(ISNUMBER(B778),IF(OR(ISERROR(H778),ISERROR(J778),ISERROR(L778),ISERROR(N778),ISERROR(P778),ISERROR(R778),ISERROR(T778),ISERROR(V778),ISERROR(X778),ISERROR(Z778)),"M",""),"")</f>
        <v/>
      </c>
      <c r="D778" s="47" t="str">
        <f>IF($H$1="Cijfer",IF(OutputOsiris!A778&lt;&gt;"9999999",OutputOsiris!A778,""),"")</f>
        <v/>
      </c>
      <c r="E778" s="76" t="str">
        <f t="shared" ref="E778:E841" si="463">IF($H$1="Cijfer",IF(D778="","",IF(ISERROR(AC778),"MISSING",IF(OR(AND(I778&gt;0,I778&lt;$E$6),AND(K778&gt;0,K778&lt;$E$6),AND(M778&gt;0,M778&lt;$E$6),AND(O778&gt;0,O778&lt;$E$6),AND(Q778&gt;0,Q778&lt;$E$6),AND(S778&gt;0,S778&lt;$E$6),AND(U778&gt;0,U778&lt;$E$6),AND(W778&gt;0,W778&lt;$E$6),AND(Y778&gt;0,Y778&lt;$E$6),AND(AA778&gt;0,AA778&lt;$E$6),AND(O778&gt;0,O778&lt;$E$6)),"!",AC778))),"")</f>
        <v/>
      </c>
      <c r="F778" s="143" t="str">
        <f t="shared" ref="F778:F841" si="464">IF(ISNUMBER(E778),IF(OR(ISERROR(H778),ISERROR(J778),ISERROR(L778),ISERROR(N778),ISERROR(P778),ISERROR(R778),ISERROR(T778),ISERROR(V778),ISERROR(X778),ISERROR(Z778)),"M",""),"")</f>
        <v/>
      </c>
      <c r="G778" s="47" t="str">
        <f>IF(ISBLANK(OutputOsiris!B778),"",OutputOsiris!B778)</f>
        <v/>
      </c>
      <c r="H778" s="47">
        <f>IF(AND($AG$7&gt;0,OutputOsiris!$A778&lt;&gt;"9999999"),VLOOKUP(OutputOsiris!A778,$AD$9:$AG$1008,4,FALSE),"")</f>
        <v>0</v>
      </c>
      <c r="I778" s="47">
        <f t="shared" ref="I778:I841" si="465">IF(AND(ISERROR(H778),H$7="N"),0,H778)</f>
        <v>0</v>
      </c>
      <c r="J778" s="47">
        <f>IF(AND($AL$7&gt;0,OutputOsiris!$A778&lt;&gt;"9999999"),VLOOKUP(OutputOsiris!A778,$AI$9:$AL$1008,4,FALSE),"")</f>
        <v>0</v>
      </c>
      <c r="K778" s="47">
        <f t="shared" ref="K778:K841" si="466">IF(AND(ISERROR(J778),J$7="N"),0,J778)</f>
        <v>0</v>
      </c>
      <c r="L778" s="47" t="str">
        <f>IF(AND($AQ$7&gt;0,OutputOsiris!$A778&lt;&gt;"9999999"),VLOOKUP(OutputOsiris!A778,$AN$9:$AQ$1008,4,FALSE),"")</f>
        <v/>
      </c>
      <c r="M778" s="47" t="str">
        <f t="shared" ref="M778:M841" si="467">IF(AND(ISERROR(L778),L$7="N"),0,L778)</f>
        <v/>
      </c>
      <c r="N778" s="47" t="str">
        <f>IF(AND($AV$7&gt;0,OutputOsiris!$A778&lt;&gt;"9999999"),VLOOKUP(OutputOsiris!A778,$AS$9:$AV$1008,4,FALSE),"")</f>
        <v/>
      </c>
      <c r="O778" s="47" t="str">
        <f t="shared" ref="O778:O841" si="468">IF(AND(ISERROR(N778),N$7="N"),0,N778)</f>
        <v/>
      </c>
      <c r="P778" s="47" t="str">
        <f>IF(AND($BA$7&gt;0,OutputOsiris!$A778&lt;&gt;"9999999"),VLOOKUP(OutputOsiris!A778,$AX$9:$BA$1008,4,FALSE),"")</f>
        <v/>
      </c>
      <c r="Q778" s="47" t="str">
        <f t="shared" ref="Q778:Q841" si="469">IF(AND(ISERROR(P778),P$7="N"),0,P778)</f>
        <v/>
      </c>
      <c r="R778" s="47" t="str">
        <f>IF(AND($BF$7&gt;0,OutputOsiris!$A778&lt;&gt;"9999999"),VLOOKUP(OutputOsiris!A778,$BC$9:$BF$1008,4,FALSE),"")</f>
        <v/>
      </c>
      <c r="S778" s="47" t="str">
        <f t="shared" ref="S778:S841" si="470">IF(AND(ISERROR(R778),R$7="N"),0,R778)</f>
        <v/>
      </c>
      <c r="T778" s="47" t="str">
        <f>IF(AND($BK$7&gt;0,OutputOsiris!$A778&lt;&gt;"9999999"),VLOOKUP(OutputOsiris!A778,$BH$9:$BK$1008,4,FALSE),"")</f>
        <v/>
      </c>
      <c r="U778" s="47" t="str">
        <f t="shared" ref="U778:U841" si="471">IF(AND(ISERROR(T778),T$7="N"),0,T778)</f>
        <v/>
      </c>
      <c r="V778" s="47" t="str">
        <f>IF(AND($BP$7&gt;0,OutputOsiris!$A778&lt;&gt;"9999999"),VLOOKUP(OutputOsiris!A778,$BM$9:$BP$1008,4,FALSE),"")</f>
        <v/>
      </c>
      <c r="W778" s="47" t="str">
        <f t="shared" ref="W778:W841" si="472">IF(AND(ISERROR(V778),V$7="N"),0,V778)</f>
        <v/>
      </c>
      <c r="X778" s="47" t="str">
        <f>IF(AND($BU$7&gt;0,OutputOsiris!$A778&lt;&gt;"9999999"),VLOOKUP(OutputOsiris!A778,$BR$9:$BU$1008,4,FALSE),"")</f>
        <v/>
      </c>
      <c r="Y778" s="47" t="str">
        <f t="shared" ref="Y778:Y841" si="473">IF(AND(ISERROR(X778),X$7="N"),0,X778)</f>
        <v/>
      </c>
      <c r="Z778" s="47" t="str">
        <f>IF(AND($BZ$7&gt;0,OutputOsiris!$A778&lt;&gt;"9999999"),VLOOKUP(OutputOsiris!A778,$BW$9:$BZ$1008,4,FALSE),"")</f>
        <v/>
      </c>
      <c r="AA778" s="47" t="str">
        <f t="shared" ref="AA778:AA841" si="474">IF(AND(ISERROR(Z778),Z$7="N"),0,Z778)</f>
        <v/>
      </c>
      <c r="AB778" s="47">
        <f t="shared" ref="AB778:AB841" si="475">IF(I778="",0,I778*$AG$7)+IF(K778="",0,K778*$AL$7)+IF(M778="",0,M778*$AQ$7)+IF(O778="",0,O778*$AV$7)+IF(Q778="",0,Q778*$BA$7)+IF(S778="",0,S778*$BF$7)+IF(U778="",0,U778*$BK$7)+IF(W778="",0,W778*$BP$7)+IF(Y778="",0,Y778*$BU$7)+IF(AA778="",0,AA778*$BZ$7)</f>
        <v>0</v>
      </c>
      <c r="AC778" s="47">
        <f t="shared" ref="AC778:AC841" si="476">AB778/SUM($AG$7,$AL$7,$AQ$7,$AV$7,$BA$7,$BF$7,$BK$7,$BP$7,$BU$7,$BZ$7)</f>
        <v>0</v>
      </c>
      <c r="AD778" s="47" t="str">
        <f t="shared" ref="AD778:AD841" si="477">TEXT(RIGHT(TRIM(AF778),7),"0000000")</f>
        <v/>
      </c>
      <c r="AE778" s="48" t="str">
        <f>IF(ISBLANK(AF778),"",VLOOKUP(AD778,OutputOsiris!$A$9:$A$1008,1,FALSE))</f>
        <v/>
      </c>
      <c r="AF778" s="111"/>
      <c r="AG778" s="78"/>
      <c r="AH778" s="148" t="str">
        <f t="shared" si="451"/>
        <v/>
      </c>
      <c r="AI778" s="47" t="str">
        <f t="shared" ref="AI778:AI841" si="478">TEXT(RIGHT(TRIM(AK778),7),"0000000")</f>
        <v/>
      </c>
      <c r="AJ778" s="48" t="str">
        <f>IF(ISBLANK(AK778),"",VLOOKUP(AI778,OutputOsiris!$A$9:$A$1008,1,FALSE))</f>
        <v/>
      </c>
      <c r="AK778" s="112"/>
      <c r="AL778" s="78"/>
      <c r="AM778" s="148" t="str">
        <f t="shared" si="452"/>
        <v/>
      </c>
      <c r="AN778" s="47" t="str">
        <f t="shared" ref="AN778:AN841" si="479">TEXT(RIGHT(TRIM(AP778),7),"0000000")</f>
        <v/>
      </c>
      <c r="AO778" s="48" t="str">
        <f>IF(ISBLANK(AP778),"",VLOOKUP(AN778,OutputOsiris!$A$9:$A$1008,1,FALSE))</f>
        <v/>
      </c>
      <c r="AP778" s="111"/>
      <c r="AQ778" s="78"/>
      <c r="AR778" s="148" t="str">
        <f t="shared" si="453"/>
        <v/>
      </c>
      <c r="AS778" s="47" t="str">
        <f t="shared" ref="AS778:AS841" si="480">TEXT(RIGHT(TRIM(AU778),7),"0000000")</f>
        <v/>
      </c>
      <c r="AT778" s="48" t="str">
        <f>IF(ISBLANK(AU778),"",VLOOKUP(AS778,OutputOsiris!$A$9:$A$1008,1,FALSE))</f>
        <v/>
      </c>
      <c r="AU778" s="111"/>
      <c r="AV778" s="78"/>
      <c r="AW778" s="148" t="str">
        <f t="shared" si="454"/>
        <v/>
      </c>
      <c r="AX778" s="47" t="str">
        <f t="shared" ref="AX778:AX841" si="481">TEXT(RIGHT(TRIM(AZ778),7),"0000000")</f>
        <v/>
      </c>
      <c r="AY778" s="48" t="str">
        <f>IF(ISBLANK(AZ778),"",VLOOKUP(AX778,OutputOsiris!$A$9:$A$1008,1,FALSE))</f>
        <v/>
      </c>
      <c r="AZ778" s="111"/>
      <c r="BA778" s="78"/>
      <c r="BB778" s="148" t="str">
        <f t="shared" si="455"/>
        <v/>
      </c>
      <c r="BC778" s="47" t="str">
        <f t="shared" ref="BC778:BC841" si="482">TEXT(RIGHT(TRIM(BE778),7),"0000000")</f>
        <v/>
      </c>
      <c r="BD778" s="48" t="str">
        <f>IF(ISBLANK(BE778),"",VLOOKUP(BC778,OutputOsiris!$A$9:$A$1008,1,FALSE))</f>
        <v/>
      </c>
      <c r="BE778" s="111"/>
      <c r="BF778" s="78"/>
      <c r="BG778" s="148" t="str">
        <f t="shared" si="456"/>
        <v/>
      </c>
      <c r="BH778" s="47" t="str">
        <f t="shared" ref="BH778:BH841" si="483">TEXT(RIGHT(TRIM(BJ778),7),"0000000")</f>
        <v/>
      </c>
      <c r="BI778" s="48" t="str">
        <f>IF(ISBLANK(BJ778),"",VLOOKUP(BH778,OutputOsiris!$A$9:$A$1008,1,FALSE))</f>
        <v/>
      </c>
      <c r="BJ778" s="111"/>
      <c r="BK778" s="78"/>
      <c r="BL778" s="148" t="str">
        <f t="shared" si="457"/>
        <v/>
      </c>
      <c r="BM778" s="47" t="str">
        <f t="shared" ref="BM778:BM841" si="484">TEXT(RIGHT(TRIM(BO778),7),"0000000")</f>
        <v/>
      </c>
      <c r="BN778" s="48" t="str">
        <f>IF(ISBLANK(BO778),"",VLOOKUP(BM778,OutputOsiris!$A$9:$A$1008,1,FALSE))</f>
        <v/>
      </c>
      <c r="BO778" s="111"/>
      <c r="BP778" s="78"/>
      <c r="BQ778" s="148" t="str">
        <f t="shared" si="458"/>
        <v/>
      </c>
      <c r="BR778" s="47" t="str">
        <f t="shared" ref="BR778:BR841" si="485">TEXT(RIGHT(TRIM(BT778),7),"0000000")</f>
        <v/>
      </c>
      <c r="BS778" s="48" t="str">
        <f>IF(ISBLANK(BT778),"",VLOOKUP(BR778,OutputOsiris!$A$9:$A$1008,1,FALSE))</f>
        <v/>
      </c>
      <c r="BT778" s="111"/>
      <c r="BU778" s="78"/>
      <c r="BV778" s="148" t="str">
        <f t="shared" si="459"/>
        <v/>
      </c>
      <c r="BW778" s="47" t="str">
        <f t="shared" ref="BW778:BW841" si="486">TEXT(RIGHT(TRIM(BY778),7),"0000000")</f>
        <v/>
      </c>
      <c r="BX778" s="48" t="str">
        <f>IF(ISBLANK(BY778),"",VLOOKUP(BW778,OutputOsiris!$A$9:$A$1008,1,FALSE))</f>
        <v/>
      </c>
      <c r="BY778" s="111"/>
      <c r="BZ778" s="78"/>
      <c r="CA778" s="148" t="str">
        <f t="shared" si="460"/>
        <v/>
      </c>
    </row>
    <row r="779" spans="1:79" x14ac:dyDescent="0.2">
      <c r="A779" s="47" t="str">
        <f>IF($H$1="Score",IF(OutputOsiris!A779&lt;&gt;"9999999",OutputOsiris!A779,""),"")</f>
        <v/>
      </c>
      <c r="B779" s="76" t="str">
        <f t="shared" si="461"/>
        <v/>
      </c>
      <c r="C779" s="143" t="str">
        <f t="shared" si="462"/>
        <v/>
      </c>
      <c r="D779" s="47" t="str">
        <f>IF($H$1="Cijfer",IF(OutputOsiris!A779&lt;&gt;"9999999",OutputOsiris!A779,""),"")</f>
        <v/>
      </c>
      <c r="E779" s="76" t="str">
        <f t="shared" si="463"/>
        <v/>
      </c>
      <c r="F779" s="143" t="str">
        <f t="shared" si="464"/>
        <v/>
      </c>
      <c r="G779" s="47" t="str">
        <f>IF(ISBLANK(OutputOsiris!B779),"",OutputOsiris!B779)</f>
        <v/>
      </c>
      <c r="H779" s="47">
        <f>IF(AND($AG$7&gt;0,OutputOsiris!$A779&lt;&gt;"9999999"),VLOOKUP(OutputOsiris!A779,$AD$9:$AG$1008,4,FALSE),"")</f>
        <v>0</v>
      </c>
      <c r="I779" s="47">
        <f t="shared" si="465"/>
        <v>0</v>
      </c>
      <c r="J779" s="47">
        <f>IF(AND($AL$7&gt;0,OutputOsiris!$A779&lt;&gt;"9999999"),VLOOKUP(OutputOsiris!A779,$AI$9:$AL$1008,4,FALSE),"")</f>
        <v>0</v>
      </c>
      <c r="K779" s="47">
        <f t="shared" si="466"/>
        <v>0</v>
      </c>
      <c r="L779" s="47" t="str">
        <f>IF(AND($AQ$7&gt;0,OutputOsiris!$A779&lt;&gt;"9999999"),VLOOKUP(OutputOsiris!A779,$AN$9:$AQ$1008,4,FALSE),"")</f>
        <v/>
      </c>
      <c r="M779" s="47" t="str">
        <f t="shared" si="467"/>
        <v/>
      </c>
      <c r="N779" s="47" t="str">
        <f>IF(AND($AV$7&gt;0,OutputOsiris!$A779&lt;&gt;"9999999"),VLOOKUP(OutputOsiris!A779,$AS$9:$AV$1008,4,FALSE),"")</f>
        <v/>
      </c>
      <c r="O779" s="47" t="str">
        <f t="shared" si="468"/>
        <v/>
      </c>
      <c r="P779" s="47" t="str">
        <f>IF(AND($BA$7&gt;0,OutputOsiris!$A779&lt;&gt;"9999999"),VLOOKUP(OutputOsiris!A779,$AX$9:$BA$1008,4,FALSE),"")</f>
        <v/>
      </c>
      <c r="Q779" s="47" t="str">
        <f t="shared" si="469"/>
        <v/>
      </c>
      <c r="R779" s="47" t="str">
        <f>IF(AND($BF$7&gt;0,OutputOsiris!$A779&lt;&gt;"9999999"),VLOOKUP(OutputOsiris!A779,$BC$9:$BF$1008,4,FALSE),"")</f>
        <v/>
      </c>
      <c r="S779" s="47" t="str">
        <f t="shared" si="470"/>
        <v/>
      </c>
      <c r="T779" s="47" t="str">
        <f>IF(AND($BK$7&gt;0,OutputOsiris!$A779&lt;&gt;"9999999"),VLOOKUP(OutputOsiris!A779,$BH$9:$BK$1008,4,FALSE),"")</f>
        <v/>
      </c>
      <c r="U779" s="47" t="str">
        <f t="shared" si="471"/>
        <v/>
      </c>
      <c r="V779" s="47" t="str">
        <f>IF(AND($BP$7&gt;0,OutputOsiris!$A779&lt;&gt;"9999999"),VLOOKUP(OutputOsiris!A779,$BM$9:$BP$1008,4,FALSE),"")</f>
        <v/>
      </c>
      <c r="W779" s="47" t="str">
        <f t="shared" si="472"/>
        <v/>
      </c>
      <c r="X779" s="47" t="str">
        <f>IF(AND($BU$7&gt;0,OutputOsiris!$A779&lt;&gt;"9999999"),VLOOKUP(OutputOsiris!A779,$BR$9:$BU$1008,4,FALSE),"")</f>
        <v/>
      </c>
      <c r="Y779" s="47" t="str">
        <f t="shared" si="473"/>
        <v/>
      </c>
      <c r="Z779" s="47" t="str">
        <f>IF(AND($BZ$7&gt;0,OutputOsiris!$A779&lt;&gt;"9999999"),VLOOKUP(OutputOsiris!A779,$BW$9:$BZ$1008,4,FALSE),"")</f>
        <v/>
      </c>
      <c r="AA779" s="47" t="str">
        <f t="shared" si="474"/>
        <v/>
      </c>
      <c r="AB779" s="47">
        <f t="shared" si="475"/>
        <v>0</v>
      </c>
      <c r="AC779" s="47">
        <f t="shared" si="476"/>
        <v>0</v>
      </c>
      <c r="AD779" s="47" t="str">
        <f t="shared" si="477"/>
        <v/>
      </c>
      <c r="AE779" s="48" t="str">
        <f>IF(ISBLANK(AF779),"",VLOOKUP(AD779,OutputOsiris!$A$9:$A$1008,1,FALSE))</f>
        <v/>
      </c>
      <c r="AF779" s="111"/>
      <c r="AG779" s="78"/>
      <c r="AH779" s="148" t="str">
        <f t="shared" si="451"/>
        <v/>
      </c>
      <c r="AI779" s="47" t="str">
        <f t="shared" si="478"/>
        <v/>
      </c>
      <c r="AJ779" s="48" t="str">
        <f>IF(ISBLANK(AK779),"",VLOOKUP(AI779,OutputOsiris!$A$9:$A$1008,1,FALSE))</f>
        <v/>
      </c>
      <c r="AK779" s="112"/>
      <c r="AL779" s="78"/>
      <c r="AM779" s="148" t="str">
        <f t="shared" si="452"/>
        <v/>
      </c>
      <c r="AN779" s="47" t="str">
        <f t="shared" si="479"/>
        <v/>
      </c>
      <c r="AO779" s="48" t="str">
        <f>IF(ISBLANK(AP779),"",VLOOKUP(AN779,OutputOsiris!$A$9:$A$1008,1,FALSE))</f>
        <v/>
      </c>
      <c r="AP779" s="111"/>
      <c r="AQ779" s="78"/>
      <c r="AR779" s="148" t="str">
        <f t="shared" si="453"/>
        <v/>
      </c>
      <c r="AS779" s="47" t="str">
        <f t="shared" si="480"/>
        <v/>
      </c>
      <c r="AT779" s="48" t="str">
        <f>IF(ISBLANK(AU779),"",VLOOKUP(AS779,OutputOsiris!$A$9:$A$1008,1,FALSE))</f>
        <v/>
      </c>
      <c r="AU779" s="111"/>
      <c r="AV779" s="78"/>
      <c r="AW779" s="148" t="str">
        <f t="shared" si="454"/>
        <v/>
      </c>
      <c r="AX779" s="47" t="str">
        <f t="shared" si="481"/>
        <v/>
      </c>
      <c r="AY779" s="48" t="str">
        <f>IF(ISBLANK(AZ779),"",VLOOKUP(AX779,OutputOsiris!$A$9:$A$1008,1,FALSE))</f>
        <v/>
      </c>
      <c r="AZ779" s="111"/>
      <c r="BA779" s="78"/>
      <c r="BB779" s="148" t="str">
        <f t="shared" si="455"/>
        <v/>
      </c>
      <c r="BC779" s="47" t="str">
        <f t="shared" si="482"/>
        <v/>
      </c>
      <c r="BD779" s="48" t="str">
        <f>IF(ISBLANK(BE779),"",VLOOKUP(BC779,OutputOsiris!$A$9:$A$1008,1,FALSE))</f>
        <v/>
      </c>
      <c r="BE779" s="111"/>
      <c r="BF779" s="78"/>
      <c r="BG779" s="148" t="str">
        <f t="shared" si="456"/>
        <v/>
      </c>
      <c r="BH779" s="47" t="str">
        <f t="shared" si="483"/>
        <v/>
      </c>
      <c r="BI779" s="48" t="str">
        <f>IF(ISBLANK(BJ779),"",VLOOKUP(BH779,OutputOsiris!$A$9:$A$1008,1,FALSE))</f>
        <v/>
      </c>
      <c r="BJ779" s="111"/>
      <c r="BK779" s="78"/>
      <c r="BL779" s="148" t="str">
        <f t="shared" si="457"/>
        <v/>
      </c>
      <c r="BM779" s="47" t="str">
        <f t="shared" si="484"/>
        <v/>
      </c>
      <c r="BN779" s="48" t="str">
        <f>IF(ISBLANK(BO779),"",VLOOKUP(BM779,OutputOsiris!$A$9:$A$1008,1,FALSE))</f>
        <v/>
      </c>
      <c r="BO779" s="111"/>
      <c r="BP779" s="78"/>
      <c r="BQ779" s="148" t="str">
        <f t="shared" si="458"/>
        <v/>
      </c>
      <c r="BR779" s="47" t="str">
        <f t="shared" si="485"/>
        <v/>
      </c>
      <c r="BS779" s="48" t="str">
        <f>IF(ISBLANK(BT779),"",VLOOKUP(BR779,OutputOsiris!$A$9:$A$1008,1,FALSE))</f>
        <v/>
      </c>
      <c r="BT779" s="111"/>
      <c r="BU779" s="78"/>
      <c r="BV779" s="148" t="str">
        <f t="shared" si="459"/>
        <v/>
      </c>
      <c r="BW779" s="47" t="str">
        <f t="shared" si="486"/>
        <v/>
      </c>
      <c r="BX779" s="48" t="str">
        <f>IF(ISBLANK(BY779),"",VLOOKUP(BW779,OutputOsiris!$A$9:$A$1008,1,FALSE))</f>
        <v/>
      </c>
      <c r="BY779" s="111"/>
      <c r="BZ779" s="78"/>
      <c r="CA779" s="148" t="str">
        <f t="shared" si="460"/>
        <v/>
      </c>
    </row>
    <row r="780" spans="1:79" x14ac:dyDescent="0.2">
      <c r="A780" s="47" t="str">
        <f>IF($H$1="Score",IF(OutputOsiris!A780&lt;&gt;"9999999",OutputOsiris!A780,""),"")</f>
        <v/>
      </c>
      <c r="B780" s="76" t="str">
        <f t="shared" si="461"/>
        <v/>
      </c>
      <c r="C780" s="143" t="str">
        <f t="shared" si="462"/>
        <v/>
      </c>
      <c r="D780" s="47" t="str">
        <f>IF($H$1="Cijfer",IF(OutputOsiris!A780&lt;&gt;"9999999",OutputOsiris!A780,""),"")</f>
        <v/>
      </c>
      <c r="E780" s="76" t="str">
        <f t="shared" si="463"/>
        <v/>
      </c>
      <c r="F780" s="143" t="str">
        <f t="shared" si="464"/>
        <v/>
      </c>
      <c r="G780" s="47" t="str">
        <f>IF(ISBLANK(OutputOsiris!B780),"",OutputOsiris!B780)</f>
        <v/>
      </c>
      <c r="H780" s="47">
        <f>IF(AND($AG$7&gt;0,OutputOsiris!$A780&lt;&gt;"9999999"),VLOOKUP(OutputOsiris!A780,$AD$9:$AG$1008,4,FALSE),"")</f>
        <v>0</v>
      </c>
      <c r="I780" s="47">
        <f t="shared" si="465"/>
        <v>0</v>
      </c>
      <c r="J780" s="47">
        <f>IF(AND($AL$7&gt;0,OutputOsiris!$A780&lt;&gt;"9999999"),VLOOKUP(OutputOsiris!A780,$AI$9:$AL$1008,4,FALSE),"")</f>
        <v>0</v>
      </c>
      <c r="K780" s="47">
        <f t="shared" si="466"/>
        <v>0</v>
      </c>
      <c r="L780" s="47" t="str">
        <f>IF(AND($AQ$7&gt;0,OutputOsiris!$A780&lt;&gt;"9999999"),VLOOKUP(OutputOsiris!A780,$AN$9:$AQ$1008,4,FALSE),"")</f>
        <v/>
      </c>
      <c r="M780" s="47" t="str">
        <f t="shared" si="467"/>
        <v/>
      </c>
      <c r="N780" s="47" t="str">
        <f>IF(AND($AV$7&gt;0,OutputOsiris!$A780&lt;&gt;"9999999"),VLOOKUP(OutputOsiris!A780,$AS$9:$AV$1008,4,FALSE),"")</f>
        <v/>
      </c>
      <c r="O780" s="47" t="str">
        <f t="shared" si="468"/>
        <v/>
      </c>
      <c r="P780" s="47" t="str">
        <f>IF(AND($BA$7&gt;0,OutputOsiris!$A780&lt;&gt;"9999999"),VLOOKUP(OutputOsiris!A780,$AX$9:$BA$1008,4,FALSE),"")</f>
        <v/>
      </c>
      <c r="Q780" s="47" t="str">
        <f t="shared" si="469"/>
        <v/>
      </c>
      <c r="R780" s="47" t="str">
        <f>IF(AND($BF$7&gt;0,OutputOsiris!$A780&lt;&gt;"9999999"),VLOOKUP(OutputOsiris!A780,$BC$9:$BF$1008,4,FALSE),"")</f>
        <v/>
      </c>
      <c r="S780" s="47" t="str">
        <f t="shared" si="470"/>
        <v/>
      </c>
      <c r="T780" s="47" t="str">
        <f>IF(AND($BK$7&gt;0,OutputOsiris!$A780&lt;&gt;"9999999"),VLOOKUP(OutputOsiris!A780,$BH$9:$BK$1008,4,FALSE),"")</f>
        <v/>
      </c>
      <c r="U780" s="47" t="str">
        <f t="shared" si="471"/>
        <v/>
      </c>
      <c r="V780" s="47" t="str">
        <f>IF(AND($BP$7&gt;0,OutputOsiris!$A780&lt;&gt;"9999999"),VLOOKUP(OutputOsiris!A780,$BM$9:$BP$1008,4,FALSE),"")</f>
        <v/>
      </c>
      <c r="W780" s="47" t="str">
        <f t="shared" si="472"/>
        <v/>
      </c>
      <c r="X780" s="47" t="str">
        <f>IF(AND($BU$7&gt;0,OutputOsiris!$A780&lt;&gt;"9999999"),VLOOKUP(OutputOsiris!A780,$BR$9:$BU$1008,4,FALSE),"")</f>
        <v/>
      </c>
      <c r="Y780" s="47" t="str">
        <f t="shared" si="473"/>
        <v/>
      </c>
      <c r="Z780" s="47" t="str">
        <f>IF(AND($BZ$7&gt;0,OutputOsiris!$A780&lt;&gt;"9999999"),VLOOKUP(OutputOsiris!A780,$BW$9:$BZ$1008,4,FALSE),"")</f>
        <v/>
      </c>
      <c r="AA780" s="47" t="str">
        <f t="shared" si="474"/>
        <v/>
      </c>
      <c r="AB780" s="47">
        <f t="shared" si="475"/>
        <v>0</v>
      </c>
      <c r="AC780" s="47">
        <f t="shared" si="476"/>
        <v>0</v>
      </c>
      <c r="AD780" s="47" t="str">
        <f t="shared" si="477"/>
        <v/>
      </c>
      <c r="AE780" s="48" t="str">
        <f>IF(ISBLANK(AF780),"",VLOOKUP(AD780,OutputOsiris!$A$9:$A$1008,1,FALSE))</f>
        <v/>
      </c>
      <c r="AF780" s="111"/>
      <c r="AG780" s="78"/>
      <c r="AH780" s="148" t="str">
        <f t="shared" si="451"/>
        <v/>
      </c>
      <c r="AI780" s="47" t="str">
        <f t="shared" si="478"/>
        <v/>
      </c>
      <c r="AJ780" s="48" t="str">
        <f>IF(ISBLANK(AK780),"",VLOOKUP(AI780,OutputOsiris!$A$9:$A$1008,1,FALSE))</f>
        <v/>
      </c>
      <c r="AK780" s="112"/>
      <c r="AL780" s="78"/>
      <c r="AM780" s="148" t="str">
        <f t="shared" si="452"/>
        <v/>
      </c>
      <c r="AN780" s="47" t="str">
        <f t="shared" si="479"/>
        <v/>
      </c>
      <c r="AO780" s="48" t="str">
        <f>IF(ISBLANK(AP780),"",VLOOKUP(AN780,OutputOsiris!$A$9:$A$1008,1,FALSE))</f>
        <v/>
      </c>
      <c r="AP780" s="111"/>
      <c r="AQ780" s="78"/>
      <c r="AR780" s="148" t="str">
        <f t="shared" si="453"/>
        <v/>
      </c>
      <c r="AS780" s="47" t="str">
        <f t="shared" si="480"/>
        <v/>
      </c>
      <c r="AT780" s="48" t="str">
        <f>IF(ISBLANK(AU780),"",VLOOKUP(AS780,OutputOsiris!$A$9:$A$1008,1,FALSE))</f>
        <v/>
      </c>
      <c r="AU780" s="111"/>
      <c r="AV780" s="78"/>
      <c r="AW780" s="148" t="str">
        <f t="shared" si="454"/>
        <v/>
      </c>
      <c r="AX780" s="47" t="str">
        <f t="shared" si="481"/>
        <v/>
      </c>
      <c r="AY780" s="48" t="str">
        <f>IF(ISBLANK(AZ780),"",VLOOKUP(AX780,OutputOsiris!$A$9:$A$1008,1,FALSE))</f>
        <v/>
      </c>
      <c r="AZ780" s="111"/>
      <c r="BA780" s="78"/>
      <c r="BB780" s="148" t="str">
        <f t="shared" si="455"/>
        <v/>
      </c>
      <c r="BC780" s="47" t="str">
        <f t="shared" si="482"/>
        <v/>
      </c>
      <c r="BD780" s="48" t="str">
        <f>IF(ISBLANK(BE780),"",VLOOKUP(BC780,OutputOsiris!$A$9:$A$1008,1,FALSE))</f>
        <v/>
      </c>
      <c r="BE780" s="111"/>
      <c r="BF780" s="78"/>
      <c r="BG780" s="148" t="str">
        <f t="shared" si="456"/>
        <v/>
      </c>
      <c r="BH780" s="47" t="str">
        <f t="shared" si="483"/>
        <v/>
      </c>
      <c r="BI780" s="48" t="str">
        <f>IF(ISBLANK(BJ780),"",VLOOKUP(BH780,OutputOsiris!$A$9:$A$1008,1,FALSE))</f>
        <v/>
      </c>
      <c r="BJ780" s="111"/>
      <c r="BK780" s="78"/>
      <c r="BL780" s="148" t="str">
        <f t="shared" si="457"/>
        <v/>
      </c>
      <c r="BM780" s="47" t="str">
        <f t="shared" si="484"/>
        <v/>
      </c>
      <c r="BN780" s="48" t="str">
        <f>IF(ISBLANK(BO780),"",VLOOKUP(BM780,OutputOsiris!$A$9:$A$1008,1,FALSE))</f>
        <v/>
      </c>
      <c r="BO780" s="111"/>
      <c r="BP780" s="78"/>
      <c r="BQ780" s="148" t="str">
        <f t="shared" si="458"/>
        <v/>
      </c>
      <c r="BR780" s="47" t="str">
        <f t="shared" si="485"/>
        <v/>
      </c>
      <c r="BS780" s="48" t="str">
        <f>IF(ISBLANK(BT780),"",VLOOKUP(BR780,OutputOsiris!$A$9:$A$1008,1,FALSE))</f>
        <v/>
      </c>
      <c r="BT780" s="111"/>
      <c r="BU780" s="78"/>
      <c r="BV780" s="148" t="str">
        <f t="shared" si="459"/>
        <v/>
      </c>
      <c r="BW780" s="47" t="str">
        <f t="shared" si="486"/>
        <v/>
      </c>
      <c r="BX780" s="48" t="str">
        <f>IF(ISBLANK(BY780),"",VLOOKUP(BW780,OutputOsiris!$A$9:$A$1008,1,FALSE))</f>
        <v/>
      </c>
      <c r="BY780" s="111"/>
      <c r="BZ780" s="78"/>
      <c r="CA780" s="148" t="str">
        <f t="shared" si="460"/>
        <v/>
      </c>
    </row>
    <row r="781" spans="1:79" x14ac:dyDescent="0.2">
      <c r="A781" s="47" t="str">
        <f>IF($H$1="Score",IF(OutputOsiris!A781&lt;&gt;"9999999",OutputOsiris!A781,""),"")</f>
        <v/>
      </c>
      <c r="B781" s="76" t="str">
        <f t="shared" si="461"/>
        <v/>
      </c>
      <c r="C781" s="143" t="str">
        <f t="shared" si="462"/>
        <v/>
      </c>
      <c r="D781" s="47" t="str">
        <f>IF($H$1="Cijfer",IF(OutputOsiris!A781&lt;&gt;"9999999",OutputOsiris!A781,""),"")</f>
        <v/>
      </c>
      <c r="E781" s="76" t="str">
        <f t="shared" si="463"/>
        <v/>
      </c>
      <c r="F781" s="143" t="str">
        <f t="shared" si="464"/>
        <v/>
      </c>
      <c r="G781" s="47" t="str">
        <f>IF(ISBLANK(OutputOsiris!B781),"",OutputOsiris!B781)</f>
        <v/>
      </c>
      <c r="H781" s="47">
        <f>IF(AND($AG$7&gt;0,OutputOsiris!$A781&lt;&gt;"9999999"),VLOOKUP(OutputOsiris!A781,$AD$9:$AG$1008,4,FALSE),"")</f>
        <v>0</v>
      </c>
      <c r="I781" s="47">
        <f t="shared" si="465"/>
        <v>0</v>
      </c>
      <c r="J781" s="47">
        <f>IF(AND($AL$7&gt;0,OutputOsiris!$A781&lt;&gt;"9999999"),VLOOKUP(OutputOsiris!A781,$AI$9:$AL$1008,4,FALSE),"")</f>
        <v>0</v>
      </c>
      <c r="K781" s="47">
        <f t="shared" si="466"/>
        <v>0</v>
      </c>
      <c r="L781" s="47" t="str">
        <f>IF(AND($AQ$7&gt;0,OutputOsiris!$A781&lt;&gt;"9999999"),VLOOKUP(OutputOsiris!A781,$AN$9:$AQ$1008,4,FALSE),"")</f>
        <v/>
      </c>
      <c r="M781" s="47" t="str">
        <f t="shared" si="467"/>
        <v/>
      </c>
      <c r="N781" s="47" t="str">
        <f>IF(AND($AV$7&gt;0,OutputOsiris!$A781&lt;&gt;"9999999"),VLOOKUP(OutputOsiris!A781,$AS$9:$AV$1008,4,FALSE),"")</f>
        <v/>
      </c>
      <c r="O781" s="47" t="str">
        <f t="shared" si="468"/>
        <v/>
      </c>
      <c r="P781" s="47" t="str">
        <f>IF(AND($BA$7&gt;0,OutputOsiris!$A781&lt;&gt;"9999999"),VLOOKUP(OutputOsiris!A781,$AX$9:$BA$1008,4,FALSE),"")</f>
        <v/>
      </c>
      <c r="Q781" s="47" t="str">
        <f t="shared" si="469"/>
        <v/>
      </c>
      <c r="R781" s="47" t="str">
        <f>IF(AND($BF$7&gt;0,OutputOsiris!$A781&lt;&gt;"9999999"),VLOOKUP(OutputOsiris!A781,$BC$9:$BF$1008,4,FALSE),"")</f>
        <v/>
      </c>
      <c r="S781" s="47" t="str">
        <f t="shared" si="470"/>
        <v/>
      </c>
      <c r="T781" s="47" t="str">
        <f>IF(AND($BK$7&gt;0,OutputOsiris!$A781&lt;&gt;"9999999"),VLOOKUP(OutputOsiris!A781,$BH$9:$BK$1008,4,FALSE),"")</f>
        <v/>
      </c>
      <c r="U781" s="47" t="str">
        <f t="shared" si="471"/>
        <v/>
      </c>
      <c r="V781" s="47" t="str">
        <f>IF(AND($BP$7&gt;0,OutputOsiris!$A781&lt;&gt;"9999999"),VLOOKUP(OutputOsiris!A781,$BM$9:$BP$1008,4,FALSE),"")</f>
        <v/>
      </c>
      <c r="W781" s="47" t="str">
        <f t="shared" si="472"/>
        <v/>
      </c>
      <c r="X781" s="47" t="str">
        <f>IF(AND($BU$7&gt;0,OutputOsiris!$A781&lt;&gt;"9999999"),VLOOKUP(OutputOsiris!A781,$BR$9:$BU$1008,4,FALSE),"")</f>
        <v/>
      </c>
      <c r="Y781" s="47" t="str">
        <f t="shared" si="473"/>
        <v/>
      </c>
      <c r="Z781" s="47" t="str">
        <f>IF(AND($BZ$7&gt;0,OutputOsiris!$A781&lt;&gt;"9999999"),VLOOKUP(OutputOsiris!A781,$BW$9:$BZ$1008,4,FALSE),"")</f>
        <v/>
      </c>
      <c r="AA781" s="47" t="str">
        <f t="shared" si="474"/>
        <v/>
      </c>
      <c r="AB781" s="47">
        <f t="shared" si="475"/>
        <v>0</v>
      </c>
      <c r="AC781" s="47">
        <f t="shared" si="476"/>
        <v>0</v>
      </c>
      <c r="AD781" s="47" t="str">
        <f t="shared" si="477"/>
        <v/>
      </c>
      <c r="AE781" s="48" t="str">
        <f>IF(ISBLANK(AF781),"",VLOOKUP(AD781,OutputOsiris!$A$9:$A$1008,1,FALSE))</f>
        <v/>
      </c>
      <c r="AF781" s="111"/>
      <c r="AG781" s="78"/>
      <c r="AH781" s="148" t="str">
        <f t="shared" si="451"/>
        <v/>
      </c>
      <c r="AI781" s="47" t="str">
        <f t="shared" si="478"/>
        <v/>
      </c>
      <c r="AJ781" s="48" t="str">
        <f>IF(ISBLANK(AK781),"",VLOOKUP(AI781,OutputOsiris!$A$9:$A$1008,1,FALSE))</f>
        <v/>
      </c>
      <c r="AK781" s="112"/>
      <c r="AL781" s="78"/>
      <c r="AM781" s="148" t="str">
        <f t="shared" si="452"/>
        <v/>
      </c>
      <c r="AN781" s="47" t="str">
        <f t="shared" si="479"/>
        <v/>
      </c>
      <c r="AO781" s="48" t="str">
        <f>IF(ISBLANK(AP781),"",VLOOKUP(AN781,OutputOsiris!$A$9:$A$1008,1,FALSE))</f>
        <v/>
      </c>
      <c r="AP781" s="111"/>
      <c r="AQ781" s="78"/>
      <c r="AR781" s="148" t="str">
        <f t="shared" si="453"/>
        <v/>
      </c>
      <c r="AS781" s="47" t="str">
        <f t="shared" si="480"/>
        <v/>
      </c>
      <c r="AT781" s="48" t="str">
        <f>IF(ISBLANK(AU781),"",VLOOKUP(AS781,OutputOsiris!$A$9:$A$1008,1,FALSE))</f>
        <v/>
      </c>
      <c r="AU781" s="111"/>
      <c r="AV781" s="78"/>
      <c r="AW781" s="148" t="str">
        <f t="shared" si="454"/>
        <v/>
      </c>
      <c r="AX781" s="47" t="str">
        <f t="shared" si="481"/>
        <v/>
      </c>
      <c r="AY781" s="48" t="str">
        <f>IF(ISBLANK(AZ781),"",VLOOKUP(AX781,OutputOsiris!$A$9:$A$1008,1,FALSE))</f>
        <v/>
      </c>
      <c r="AZ781" s="111"/>
      <c r="BA781" s="78"/>
      <c r="BB781" s="148" t="str">
        <f t="shared" si="455"/>
        <v/>
      </c>
      <c r="BC781" s="47" t="str">
        <f t="shared" si="482"/>
        <v/>
      </c>
      <c r="BD781" s="48" t="str">
        <f>IF(ISBLANK(BE781),"",VLOOKUP(BC781,OutputOsiris!$A$9:$A$1008,1,FALSE))</f>
        <v/>
      </c>
      <c r="BE781" s="111"/>
      <c r="BF781" s="78"/>
      <c r="BG781" s="148" t="str">
        <f t="shared" si="456"/>
        <v/>
      </c>
      <c r="BH781" s="47" t="str">
        <f t="shared" si="483"/>
        <v/>
      </c>
      <c r="BI781" s="48" t="str">
        <f>IF(ISBLANK(BJ781),"",VLOOKUP(BH781,OutputOsiris!$A$9:$A$1008,1,FALSE))</f>
        <v/>
      </c>
      <c r="BJ781" s="111"/>
      <c r="BK781" s="78"/>
      <c r="BL781" s="148" t="str">
        <f t="shared" si="457"/>
        <v/>
      </c>
      <c r="BM781" s="47" t="str">
        <f t="shared" si="484"/>
        <v/>
      </c>
      <c r="BN781" s="48" t="str">
        <f>IF(ISBLANK(BO781),"",VLOOKUP(BM781,OutputOsiris!$A$9:$A$1008,1,FALSE))</f>
        <v/>
      </c>
      <c r="BO781" s="111"/>
      <c r="BP781" s="78"/>
      <c r="BQ781" s="148" t="str">
        <f t="shared" si="458"/>
        <v/>
      </c>
      <c r="BR781" s="47" t="str">
        <f t="shared" si="485"/>
        <v/>
      </c>
      <c r="BS781" s="48" t="str">
        <f>IF(ISBLANK(BT781),"",VLOOKUP(BR781,OutputOsiris!$A$9:$A$1008,1,FALSE))</f>
        <v/>
      </c>
      <c r="BT781" s="111"/>
      <c r="BU781" s="78"/>
      <c r="BV781" s="148" t="str">
        <f t="shared" si="459"/>
        <v/>
      </c>
      <c r="BW781" s="47" t="str">
        <f t="shared" si="486"/>
        <v/>
      </c>
      <c r="BX781" s="48" t="str">
        <f>IF(ISBLANK(BY781),"",VLOOKUP(BW781,OutputOsiris!$A$9:$A$1008,1,FALSE))</f>
        <v/>
      </c>
      <c r="BY781" s="111"/>
      <c r="BZ781" s="78"/>
      <c r="CA781" s="148" t="str">
        <f t="shared" si="460"/>
        <v/>
      </c>
    </row>
    <row r="782" spans="1:79" x14ac:dyDescent="0.2">
      <c r="A782" s="47" t="str">
        <f>IF($H$1="Score",IF(OutputOsiris!A782&lt;&gt;"9999999",OutputOsiris!A782,""),"")</f>
        <v/>
      </c>
      <c r="B782" s="76" t="str">
        <f t="shared" si="461"/>
        <v/>
      </c>
      <c r="C782" s="143" t="str">
        <f t="shared" si="462"/>
        <v/>
      </c>
      <c r="D782" s="47" t="str">
        <f>IF($H$1="Cijfer",IF(OutputOsiris!A782&lt;&gt;"9999999",OutputOsiris!A782,""),"")</f>
        <v/>
      </c>
      <c r="E782" s="76" t="str">
        <f t="shared" si="463"/>
        <v/>
      </c>
      <c r="F782" s="143" t="str">
        <f t="shared" si="464"/>
        <v/>
      </c>
      <c r="G782" s="47" t="str">
        <f>IF(ISBLANK(OutputOsiris!B782),"",OutputOsiris!B782)</f>
        <v/>
      </c>
      <c r="H782" s="47">
        <f>IF(AND($AG$7&gt;0,OutputOsiris!$A782&lt;&gt;"9999999"),VLOOKUP(OutputOsiris!A782,$AD$9:$AG$1008,4,FALSE),"")</f>
        <v>0</v>
      </c>
      <c r="I782" s="47">
        <f t="shared" si="465"/>
        <v>0</v>
      </c>
      <c r="J782" s="47">
        <f>IF(AND($AL$7&gt;0,OutputOsiris!$A782&lt;&gt;"9999999"),VLOOKUP(OutputOsiris!A782,$AI$9:$AL$1008,4,FALSE),"")</f>
        <v>0</v>
      </c>
      <c r="K782" s="47">
        <f t="shared" si="466"/>
        <v>0</v>
      </c>
      <c r="L782" s="47" t="str">
        <f>IF(AND($AQ$7&gt;0,OutputOsiris!$A782&lt;&gt;"9999999"),VLOOKUP(OutputOsiris!A782,$AN$9:$AQ$1008,4,FALSE),"")</f>
        <v/>
      </c>
      <c r="M782" s="47" t="str">
        <f t="shared" si="467"/>
        <v/>
      </c>
      <c r="N782" s="47" t="str">
        <f>IF(AND($AV$7&gt;0,OutputOsiris!$A782&lt;&gt;"9999999"),VLOOKUP(OutputOsiris!A782,$AS$9:$AV$1008,4,FALSE),"")</f>
        <v/>
      </c>
      <c r="O782" s="47" t="str">
        <f t="shared" si="468"/>
        <v/>
      </c>
      <c r="P782" s="47" t="str">
        <f>IF(AND($BA$7&gt;0,OutputOsiris!$A782&lt;&gt;"9999999"),VLOOKUP(OutputOsiris!A782,$AX$9:$BA$1008,4,FALSE),"")</f>
        <v/>
      </c>
      <c r="Q782" s="47" t="str">
        <f t="shared" si="469"/>
        <v/>
      </c>
      <c r="R782" s="47" t="str">
        <f>IF(AND($BF$7&gt;0,OutputOsiris!$A782&lt;&gt;"9999999"),VLOOKUP(OutputOsiris!A782,$BC$9:$BF$1008,4,FALSE),"")</f>
        <v/>
      </c>
      <c r="S782" s="47" t="str">
        <f t="shared" si="470"/>
        <v/>
      </c>
      <c r="T782" s="47" t="str">
        <f>IF(AND($BK$7&gt;0,OutputOsiris!$A782&lt;&gt;"9999999"),VLOOKUP(OutputOsiris!A782,$BH$9:$BK$1008,4,FALSE),"")</f>
        <v/>
      </c>
      <c r="U782" s="47" t="str">
        <f t="shared" si="471"/>
        <v/>
      </c>
      <c r="V782" s="47" t="str">
        <f>IF(AND($BP$7&gt;0,OutputOsiris!$A782&lt;&gt;"9999999"),VLOOKUP(OutputOsiris!A782,$BM$9:$BP$1008,4,FALSE),"")</f>
        <v/>
      </c>
      <c r="W782" s="47" t="str">
        <f t="shared" si="472"/>
        <v/>
      </c>
      <c r="X782" s="47" t="str">
        <f>IF(AND($BU$7&gt;0,OutputOsiris!$A782&lt;&gt;"9999999"),VLOOKUP(OutputOsiris!A782,$BR$9:$BU$1008,4,FALSE),"")</f>
        <v/>
      </c>
      <c r="Y782" s="47" t="str">
        <f t="shared" si="473"/>
        <v/>
      </c>
      <c r="Z782" s="47" t="str">
        <f>IF(AND($BZ$7&gt;0,OutputOsiris!$A782&lt;&gt;"9999999"),VLOOKUP(OutputOsiris!A782,$BW$9:$BZ$1008,4,FALSE),"")</f>
        <v/>
      </c>
      <c r="AA782" s="47" t="str">
        <f t="shared" si="474"/>
        <v/>
      </c>
      <c r="AB782" s="47">
        <f t="shared" si="475"/>
        <v>0</v>
      </c>
      <c r="AC782" s="47">
        <f t="shared" si="476"/>
        <v>0</v>
      </c>
      <c r="AD782" s="47" t="str">
        <f t="shared" si="477"/>
        <v/>
      </c>
      <c r="AE782" s="48" t="str">
        <f>IF(ISBLANK(AF782),"",VLOOKUP(AD782,OutputOsiris!$A$9:$A$1008,1,FALSE))</f>
        <v/>
      </c>
      <c r="AF782" s="111"/>
      <c r="AG782" s="78"/>
      <c r="AH782" s="148" t="str">
        <f t="shared" si="451"/>
        <v/>
      </c>
      <c r="AI782" s="47" t="str">
        <f t="shared" si="478"/>
        <v/>
      </c>
      <c r="AJ782" s="48" t="str">
        <f>IF(ISBLANK(AK782),"",VLOOKUP(AI782,OutputOsiris!$A$9:$A$1008,1,FALSE))</f>
        <v/>
      </c>
      <c r="AK782" s="112"/>
      <c r="AL782" s="78"/>
      <c r="AM782" s="148" t="str">
        <f t="shared" si="452"/>
        <v/>
      </c>
      <c r="AN782" s="47" t="str">
        <f t="shared" si="479"/>
        <v/>
      </c>
      <c r="AO782" s="48" t="str">
        <f>IF(ISBLANK(AP782),"",VLOOKUP(AN782,OutputOsiris!$A$9:$A$1008,1,FALSE))</f>
        <v/>
      </c>
      <c r="AP782" s="111"/>
      <c r="AQ782" s="78"/>
      <c r="AR782" s="148" t="str">
        <f t="shared" si="453"/>
        <v/>
      </c>
      <c r="AS782" s="47" t="str">
        <f t="shared" si="480"/>
        <v/>
      </c>
      <c r="AT782" s="48" t="str">
        <f>IF(ISBLANK(AU782),"",VLOOKUP(AS782,OutputOsiris!$A$9:$A$1008,1,FALSE))</f>
        <v/>
      </c>
      <c r="AU782" s="111"/>
      <c r="AV782" s="78"/>
      <c r="AW782" s="148" t="str">
        <f t="shared" si="454"/>
        <v/>
      </c>
      <c r="AX782" s="47" t="str">
        <f t="shared" si="481"/>
        <v/>
      </c>
      <c r="AY782" s="48" t="str">
        <f>IF(ISBLANK(AZ782),"",VLOOKUP(AX782,OutputOsiris!$A$9:$A$1008,1,FALSE))</f>
        <v/>
      </c>
      <c r="AZ782" s="111"/>
      <c r="BA782" s="78"/>
      <c r="BB782" s="148" t="str">
        <f t="shared" si="455"/>
        <v/>
      </c>
      <c r="BC782" s="47" t="str">
        <f t="shared" si="482"/>
        <v/>
      </c>
      <c r="BD782" s="48" t="str">
        <f>IF(ISBLANK(BE782),"",VLOOKUP(BC782,OutputOsiris!$A$9:$A$1008,1,FALSE))</f>
        <v/>
      </c>
      <c r="BE782" s="111"/>
      <c r="BF782" s="78"/>
      <c r="BG782" s="148" t="str">
        <f t="shared" si="456"/>
        <v/>
      </c>
      <c r="BH782" s="47" t="str">
        <f t="shared" si="483"/>
        <v/>
      </c>
      <c r="BI782" s="48" t="str">
        <f>IF(ISBLANK(BJ782),"",VLOOKUP(BH782,OutputOsiris!$A$9:$A$1008,1,FALSE))</f>
        <v/>
      </c>
      <c r="BJ782" s="111"/>
      <c r="BK782" s="78"/>
      <c r="BL782" s="148" t="str">
        <f t="shared" si="457"/>
        <v/>
      </c>
      <c r="BM782" s="47" t="str">
        <f t="shared" si="484"/>
        <v/>
      </c>
      <c r="BN782" s="48" t="str">
        <f>IF(ISBLANK(BO782),"",VLOOKUP(BM782,OutputOsiris!$A$9:$A$1008,1,FALSE))</f>
        <v/>
      </c>
      <c r="BO782" s="111"/>
      <c r="BP782" s="78"/>
      <c r="BQ782" s="148" t="str">
        <f t="shared" si="458"/>
        <v/>
      </c>
      <c r="BR782" s="47" t="str">
        <f t="shared" si="485"/>
        <v/>
      </c>
      <c r="BS782" s="48" t="str">
        <f>IF(ISBLANK(BT782),"",VLOOKUP(BR782,OutputOsiris!$A$9:$A$1008,1,FALSE))</f>
        <v/>
      </c>
      <c r="BT782" s="111"/>
      <c r="BU782" s="78"/>
      <c r="BV782" s="148" t="str">
        <f t="shared" si="459"/>
        <v/>
      </c>
      <c r="BW782" s="47" t="str">
        <f t="shared" si="486"/>
        <v/>
      </c>
      <c r="BX782" s="48" t="str">
        <f>IF(ISBLANK(BY782),"",VLOOKUP(BW782,OutputOsiris!$A$9:$A$1008,1,FALSE))</f>
        <v/>
      </c>
      <c r="BY782" s="111"/>
      <c r="BZ782" s="78"/>
      <c r="CA782" s="148" t="str">
        <f t="shared" si="460"/>
        <v/>
      </c>
    </row>
    <row r="783" spans="1:79" x14ac:dyDescent="0.2">
      <c r="A783" s="47" t="str">
        <f>IF($H$1="Score",IF(OutputOsiris!A783&lt;&gt;"9999999",OutputOsiris!A783,""),"")</f>
        <v/>
      </c>
      <c r="B783" s="76" t="str">
        <f t="shared" si="461"/>
        <v/>
      </c>
      <c r="C783" s="143" t="str">
        <f t="shared" si="462"/>
        <v/>
      </c>
      <c r="D783" s="47" t="str">
        <f>IF($H$1="Cijfer",IF(OutputOsiris!A783&lt;&gt;"9999999",OutputOsiris!A783,""),"")</f>
        <v/>
      </c>
      <c r="E783" s="76" t="str">
        <f t="shared" si="463"/>
        <v/>
      </c>
      <c r="F783" s="143" t="str">
        <f t="shared" si="464"/>
        <v/>
      </c>
      <c r="G783" s="47" t="str">
        <f>IF(ISBLANK(OutputOsiris!B783),"",OutputOsiris!B783)</f>
        <v/>
      </c>
      <c r="H783" s="47">
        <f>IF(AND($AG$7&gt;0,OutputOsiris!$A783&lt;&gt;"9999999"),VLOOKUP(OutputOsiris!A783,$AD$9:$AG$1008,4,FALSE),"")</f>
        <v>0</v>
      </c>
      <c r="I783" s="47">
        <f t="shared" si="465"/>
        <v>0</v>
      </c>
      <c r="J783" s="47">
        <f>IF(AND($AL$7&gt;0,OutputOsiris!$A783&lt;&gt;"9999999"),VLOOKUP(OutputOsiris!A783,$AI$9:$AL$1008,4,FALSE),"")</f>
        <v>0</v>
      </c>
      <c r="K783" s="47">
        <f t="shared" si="466"/>
        <v>0</v>
      </c>
      <c r="L783" s="47" t="str">
        <f>IF(AND($AQ$7&gt;0,OutputOsiris!$A783&lt;&gt;"9999999"),VLOOKUP(OutputOsiris!A783,$AN$9:$AQ$1008,4,FALSE),"")</f>
        <v/>
      </c>
      <c r="M783" s="47" t="str">
        <f t="shared" si="467"/>
        <v/>
      </c>
      <c r="N783" s="47" t="str">
        <f>IF(AND($AV$7&gt;0,OutputOsiris!$A783&lt;&gt;"9999999"),VLOOKUP(OutputOsiris!A783,$AS$9:$AV$1008,4,FALSE),"")</f>
        <v/>
      </c>
      <c r="O783" s="47" t="str">
        <f t="shared" si="468"/>
        <v/>
      </c>
      <c r="P783" s="47" t="str">
        <f>IF(AND($BA$7&gt;0,OutputOsiris!$A783&lt;&gt;"9999999"),VLOOKUP(OutputOsiris!A783,$AX$9:$BA$1008,4,FALSE),"")</f>
        <v/>
      </c>
      <c r="Q783" s="47" t="str">
        <f t="shared" si="469"/>
        <v/>
      </c>
      <c r="R783" s="47" t="str">
        <f>IF(AND($BF$7&gt;0,OutputOsiris!$A783&lt;&gt;"9999999"),VLOOKUP(OutputOsiris!A783,$BC$9:$BF$1008,4,FALSE),"")</f>
        <v/>
      </c>
      <c r="S783" s="47" t="str">
        <f t="shared" si="470"/>
        <v/>
      </c>
      <c r="T783" s="47" t="str">
        <f>IF(AND($BK$7&gt;0,OutputOsiris!$A783&lt;&gt;"9999999"),VLOOKUP(OutputOsiris!A783,$BH$9:$BK$1008,4,FALSE),"")</f>
        <v/>
      </c>
      <c r="U783" s="47" t="str">
        <f t="shared" si="471"/>
        <v/>
      </c>
      <c r="V783" s="47" t="str">
        <f>IF(AND($BP$7&gt;0,OutputOsiris!$A783&lt;&gt;"9999999"),VLOOKUP(OutputOsiris!A783,$BM$9:$BP$1008,4,FALSE),"")</f>
        <v/>
      </c>
      <c r="W783" s="47" t="str">
        <f t="shared" si="472"/>
        <v/>
      </c>
      <c r="X783" s="47" t="str">
        <f>IF(AND($BU$7&gt;0,OutputOsiris!$A783&lt;&gt;"9999999"),VLOOKUP(OutputOsiris!A783,$BR$9:$BU$1008,4,FALSE),"")</f>
        <v/>
      </c>
      <c r="Y783" s="47" t="str">
        <f t="shared" si="473"/>
        <v/>
      </c>
      <c r="Z783" s="47" t="str">
        <f>IF(AND($BZ$7&gt;0,OutputOsiris!$A783&lt;&gt;"9999999"),VLOOKUP(OutputOsiris!A783,$BW$9:$BZ$1008,4,FALSE),"")</f>
        <v/>
      </c>
      <c r="AA783" s="47" t="str">
        <f t="shared" si="474"/>
        <v/>
      </c>
      <c r="AB783" s="47">
        <f t="shared" si="475"/>
        <v>0</v>
      </c>
      <c r="AC783" s="47">
        <f t="shared" si="476"/>
        <v>0</v>
      </c>
      <c r="AD783" s="47" t="str">
        <f t="shared" si="477"/>
        <v/>
      </c>
      <c r="AE783" s="48" t="str">
        <f>IF(ISBLANK(AF783),"",VLOOKUP(AD783,OutputOsiris!$A$9:$A$1008,1,FALSE))</f>
        <v/>
      </c>
      <c r="AF783" s="111"/>
      <c r="AG783" s="78"/>
      <c r="AH783" s="148" t="str">
        <f t="shared" si="451"/>
        <v/>
      </c>
      <c r="AI783" s="47" t="str">
        <f t="shared" si="478"/>
        <v/>
      </c>
      <c r="AJ783" s="48" t="str">
        <f>IF(ISBLANK(AK783),"",VLOOKUP(AI783,OutputOsiris!$A$9:$A$1008,1,FALSE))</f>
        <v/>
      </c>
      <c r="AK783" s="112"/>
      <c r="AL783" s="78"/>
      <c r="AM783" s="148" t="str">
        <f t="shared" si="452"/>
        <v/>
      </c>
      <c r="AN783" s="47" t="str">
        <f t="shared" si="479"/>
        <v/>
      </c>
      <c r="AO783" s="48" t="str">
        <f>IF(ISBLANK(AP783),"",VLOOKUP(AN783,OutputOsiris!$A$9:$A$1008,1,FALSE))</f>
        <v/>
      </c>
      <c r="AP783" s="111"/>
      <c r="AQ783" s="78"/>
      <c r="AR783" s="148" t="str">
        <f t="shared" si="453"/>
        <v/>
      </c>
      <c r="AS783" s="47" t="str">
        <f t="shared" si="480"/>
        <v/>
      </c>
      <c r="AT783" s="48" t="str">
        <f>IF(ISBLANK(AU783),"",VLOOKUP(AS783,OutputOsiris!$A$9:$A$1008,1,FALSE))</f>
        <v/>
      </c>
      <c r="AU783" s="111"/>
      <c r="AV783" s="78"/>
      <c r="AW783" s="148" t="str">
        <f t="shared" si="454"/>
        <v/>
      </c>
      <c r="AX783" s="47" t="str">
        <f t="shared" si="481"/>
        <v/>
      </c>
      <c r="AY783" s="48" t="str">
        <f>IF(ISBLANK(AZ783),"",VLOOKUP(AX783,OutputOsiris!$A$9:$A$1008,1,FALSE))</f>
        <v/>
      </c>
      <c r="AZ783" s="111"/>
      <c r="BA783" s="78"/>
      <c r="BB783" s="148" t="str">
        <f t="shared" si="455"/>
        <v/>
      </c>
      <c r="BC783" s="47" t="str">
        <f t="shared" si="482"/>
        <v/>
      </c>
      <c r="BD783" s="48" t="str">
        <f>IF(ISBLANK(BE783),"",VLOOKUP(BC783,OutputOsiris!$A$9:$A$1008,1,FALSE))</f>
        <v/>
      </c>
      <c r="BE783" s="111"/>
      <c r="BF783" s="78"/>
      <c r="BG783" s="148" t="str">
        <f t="shared" si="456"/>
        <v/>
      </c>
      <c r="BH783" s="47" t="str">
        <f t="shared" si="483"/>
        <v/>
      </c>
      <c r="BI783" s="48" t="str">
        <f>IF(ISBLANK(BJ783),"",VLOOKUP(BH783,OutputOsiris!$A$9:$A$1008,1,FALSE))</f>
        <v/>
      </c>
      <c r="BJ783" s="111"/>
      <c r="BK783" s="78"/>
      <c r="BL783" s="148" t="str">
        <f t="shared" si="457"/>
        <v/>
      </c>
      <c r="BM783" s="47" t="str">
        <f t="shared" si="484"/>
        <v/>
      </c>
      <c r="BN783" s="48" t="str">
        <f>IF(ISBLANK(BO783),"",VLOOKUP(BM783,OutputOsiris!$A$9:$A$1008,1,FALSE))</f>
        <v/>
      </c>
      <c r="BO783" s="111"/>
      <c r="BP783" s="78"/>
      <c r="BQ783" s="148" t="str">
        <f t="shared" si="458"/>
        <v/>
      </c>
      <c r="BR783" s="47" t="str">
        <f t="shared" si="485"/>
        <v/>
      </c>
      <c r="BS783" s="48" t="str">
        <f>IF(ISBLANK(BT783),"",VLOOKUP(BR783,OutputOsiris!$A$9:$A$1008,1,FALSE))</f>
        <v/>
      </c>
      <c r="BT783" s="111"/>
      <c r="BU783" s="78"/>
      <c r="BV783" s="148" t="str">
        <f t="shared" si="459"/>
        <v/>
      </c>
      <c r="BW783" s="47" t="str">
        <f t="shared" si="486"/>
        <v/>
      </c>
      <c r="BX783" s="48" t="str">
        <f>IF(ISBLANK(BY783),"",VLOOKUP(BW783,OutputOsiris!$A$9:$A$1008,1,FALSE))</f>
        <v/>
      </c>
      <c r="BY783" s="111"/>
      <c r="BZ783" s="78"/>
      <c r="CA783" s="148" t="str">
        <f t="shared" si="460"/>
        <v/>
      </c>
    </row>
    <row r="784" spans="1:79" x14ac:dyDescent="0.2">
      <c r="A784" s="47" t="str">
        <f>IF($H$1="Score",IF(OutputOsiris!A784&lt;&gt;"9999999",OutputOsiris!A784,""),"")</f>
        <v/>
      </c>
      <c r="B784" s="76" t="str">
        <f t="shared" si="461"/>
        <v/>
      </c>
      <c r="C784" s="143" t="str">
        <f t="shared" si="462"/>
        <v/>
      </c>
      <c r="D784" s="47" t="str">
        <f>IF($H$1="Cijfer",IF(OutputOsiris!A784&lt;&gt;"9999999",OutputOsiris!A784,""),"")</f>
        <v/>
      </c>
      <c r="E784" s="76" t="str">
        <f t="shared" si="463"/>
        <v/>
      </c>
      <c r="F784" s="143" t="str">
        <f t="shared" si="464"/>
        <v/>
      </c>
      <c r="G784" s="47" t="str">
        <f>IF(ISBLANK(OutputOsiris!B784),"",OutputOsiris!B784)</f>
        <v/>
      </c>
      <c r="H784" s="47">
        <f>IF(AND($AG$7&gt;0,OutputOsiris!$A784&lt;&gt;"9999999"),VLOOKUP(OutputOsiris!A784,$AD$9:$AG$1008,4,FALSE),"")</f>
        <v>0</v>
      </c>
      <c r="I784" s="47">
        <f t="shared" si="465"/>
        <v>0</v>
      </c>
      <c r="J784" s="47">
        <f>IF(AND($AL$7&gt;0,OutputOsiris!$A784&lt;&gt;"9999999"),VLOOKUP(OutputOsiris!A784,$AI$9:$AL$1008,4,FALSE),"")</f>
        <v>0</v>
      </c>
      <c r="K784" s="47">
        <f t="shared" si="466"/>
        <v>0</v>
      </c>
      <c r="L784" s="47" t="str">
        <f>IF(AND($AQ$7&gt;0,OutputOsiris!$A784&lt;&gt;"9999999"),VLOOKUP(OutputOsiris!A784,$AN$9:$AQ$1008,4,FALSE),"")</f>
        <v/>
      </c>
      <c r="M784" s="47" t="str">
        <f t="shared" si="467"/>
        <v/>
      </c>
      <c r="N784" s="47" t="str">
        <f>IF(AND($AV$7&gt;0,OutputOsiris!$A784&lt;&gt;"9999999"),VLOOKUP(OutputOsiris!A784,$AS$9:$AV$1008,4,FALSE),"")</f>
        <v/>
      </c>
      <c r="O784" s="47" t="str">
        <f t="shared" si="468"/>
        <v/>
      </c>
      <c r="P784" s="47" t="str">
        <f>IF(AND($BA$7&gt;0,OutputOsiris!$A784&lt;&gt;"9999999"),VLOOKUP(OutputOsiris!A784,$AX$9:$BA$1008,4,FALSE),"")</f>
        <v/>
      </c>
      <c r="Q784" s="47" t="str">
        <f t="shared" si="469"/>
        <v/>
      </c>
      <c r="R784" s="47" t="str">
        <f>IF(AND($BF$7&gt;0,OutputOsiris!$A784&lt;&gt;"9999999"),VLOOKUP(OutputOsiris!A784,$BC$9:$BF$1008,4,FALSE),"")</f>
        <v/>
      </c>
      <c r="S784" s="47" t="str">
        <f t="shared" si="470"/>
        <v/>
      </c>
      <c r="T784" s="47" t="str">
        <f>IF(AND($BK$7&gt;0,OutputOsiris!$A784&lt;&gt;"9999999"),VLOOKUP(OutputOsiris!A784,$BH$9:$BK$1008,4,FALSE),"")</f>
        <v/>
      </c>
      <c r="U784" s="47" t="str">
        <f t="shared" si="471"/>
        <v/>
      </c>
      <c r="V784" s="47" t="str">
        <f>IF(AND($BP$7&gt;0,OutputOsiris!$A784&lt;&gt;"9999999"),VLOOKUP(OutputOsiris!A784,$BM$9:$BP$1008,4,FALSE),"")</f>
        <v/>
      </c>
      <c r="W784" s="47" t="str">
        <f t="shared" si="472"/>
        <v/>
      </c>
      <c r="X784" s="47" t="str">
        <f>IF(AND($BU$7&gt;0,OutputOsiris!$A784&lt;&gt;"9999999"),VLOOKUP(OutputOsiris!A784,$BR$9:$BU$1008,4,FALSE),"")</f>
        <v/>
      </c>
      <c r="Y784" s="47" t="str">
        <f t="shared" si="473"/>
        <v/>
      </c>
      <c r="Z784" s="47" t="str">
        <f>IF(AND($BZ$7&gt;0,OutputOsiris!$A784&lt;&gt;"9999999"),VLOOKUP(OutputOsiris!A784,$BW$9:$BZ$1008,4,FALSE),"")</f>
        <v/>
      </c>
      <c r="AA784" s="47" t="str">
        <f t="shared" si="474"/>
        <v/>
      </c>
      <c r="AB784" s="47">
        <f t="shared" si="475"/>
        <v>0</v>
      </c>
      <c r="AC784" s="47">
        <f t="shared" si="476"/>
        <v>0</v>
      </c>
      <c r="AD784" s="47" t="str">
        <f t="shared" si="477"/>
        <v/>
      </c>
      <c r="AE784" s="48" t="str">
        <f>IF(ISBLANK(AF784),"",VLOOKUP(AD784,OutputOsiris!$A$9:$A$1008,1,FALSE))</f>
        <v/>
      </c>
      <c r="AF784" s="111"/>
      <c r="AG784" s="78"/>
      <c r="AH784" s="148" t="str">
        <f t="shared" si="451"/>
        <v/>
      </c>
      <c r="AI784" s="47" t="str">
        <f t="shared" si="478"/>
        <v/>
      </c>
      <c r="AJ784" s="48" t="str">
        <f>IF(ISBLANK(AK784),"",VLOOKUP(AI784,OutputOsiris!$A$9:$A$1008,1,FALSE))</f>
        <v/>
      </c>
      <c r="AK784" s="112"/>
      <c r="AL784" s="78"/>
      <c r="AM784" s="148" t="str">
        <f t="shared" si="452"/>
        <v/>
      </c>
      <c r="AN784" s="47" t="str">
        <f t="shared" si="479"/>
        <v/>
      </c>
      <c r="AO784" s="48" t="str">
        <f>IF(ISBLANK(AP784),"",VLOOKUP(AN784,OutputOsiris!$A$9:$A$1008,1,FALSE))</f>
        <v/>
      </c>
      <c r="AP784" s="111"/>
      <c r="AQ784" s="78"/>
      <c r="AR784" s="148" t="str">
        <f t="shared" si="453"/>
        <v/>
      </c>
      <c r="AS784" s="47" t="str">
        <f t="shared" si="480"/>
        <v/>
      </c>
      <c r="AT784" s="48" t="str">
        <f>IF(ISBLANK(AU784),"",VLOOKUP(AS784,OutputOsiris!$A$9:$A$1008,1,FALSE))</f>
        <v/>
      </c>
      <c r="AU784" s="111"/>
      <c r="AV784" s="78"/>
      <c r="AW784" s="148" t="str">
        <f t="shared" si="454"/>
        <v/>
      </c>
      <c r="AX784" s="47" t="str">
        <f t="shared" si="481"/>
        <v/>
      </c>
      <c r="AY784" s="48" t="str">
        <f>IF(ISBLANK(AZ784),"",VLOOKUP(AX784,OutputOsiris!$A$9:$A$1008,1,FALSE))</f>
        <v/>
      </c>
      <c r="AZ784" s="111"/>
      <c r="BA784" s="78"/>
      <c r="BB784" s="148" t="str">
        <f t="shared" si="455"/>
        <v/>
      </c>
      <c r="BC784" s="47" t="str">
        <f t="shared" si="482"/>
        <v/>
      </c>
      <c r="BD784" s="48" t="str">
        <f>IF(ISBLANK(BE784),"",VLOOKUP(BC784,OutputOsiris!$A$9:$A$1008,1,FALSE))</f>
        <v/>
      </c>
      <c r="BE784" s="111"/>
      <c r="BF784" s="78"/>
      <c r="BG784" s="148" t="str">
        <f t="shared" si="456"/>
        <v/>
      </c>
      <c r="BH784" s="47" t="str">
        <f t="shared" si="483"/>
        <v/>
      </c>
      <c r="BI784" s="48" t="str">
        <f>IF(ISBLANK(BJ784),"",VLOOKUP(BH784,OutputOsiris!$A$9:$A$1008,1,FALSE))</f>
        <v/>
      </c>
      <c r="BJ784" s="111"/>
      <c r="BK784" s="78"/>
      <c r="BL784" s="148" t="str">
        <f t="shared" si="457"/>
        <v/>
      </c>
      <c r="BM784" s="47" t="str">
        <f t="shared" si="484"/>
        <v/>
      </c>
      <c r="BN784" s="48" t="str">
        <f>IF(ISBLANK(BO784),"",VLOOKUP(BM784,OutputOsiris!$A$9:$A$1008,1,FALSE))</f>
        <v/>
      </c>
      <c r="BO784" s="111"/>
      <c r="BP784" s="78"/>
      <c r="BQ784" s="148" t="str">
        <f t="shared" si="458"/>
        <v/>
      </c>
      <c r="BR784" s="47" t="str">
        <f t="shared" si="485"/>
        <v/>
      </c>
      <c r="BS784" s="48" t="str">
        <f>IF(ISBLANK(BT784),"",VLOOKUP(BR784,OutputOsiris!$A$9:$A$1008,1,FALSE))</f>
        <v/>
      </c>
      <c r="BT784" s="111"/>
      <c r="BU784" s="78"/>
      <c r="BV784" s="148" t="str">
        <f t="shared" si="459"/>
        <v/>
      </c>
      <c r="BW784" s="47" t="str">
        <f t="shared" si="486"/>
        <v/>
      </c>
      <c r="BX784" s="48" t="str">
        <f>IF(ISBLANK(BY784),"",VLOOKUP(BW784,OutputOsiris!$A$9:$A$1008,1,FALSE))</f>
        <v/>
      </c>
      <c r="BY784" s="111"/>
      <c r="BZ784" s="78"/>
      <c r="CA784" s="148" t="str">
        <f t="shared" si="460"/>
        <v/>
      </c>
    </row>
    <row r="785" spans="1:79" x14ac:dyDescent="0.2">
      <c r="A785" s="47" t="str">
        <f>IF($H$1="Score",IF(OutputOsiris!A785&lt;&gt;"9999999",OutputOsiris!A785,""),"")</f>
        <v/>
      </c>
      <c r="B785" s="76" t="str">
        <f t="shared" si="461"/>
        <v/>
      </c>
      <c r="C785" s="143" t="str">
        <f t="shared" si="462"/>
        <v/>
      </c>
      <c r="D785" s="47" t="str">
        <f>IF($H$1="Cijfer",IF(OutputOsiris!A785&lt;&gt;"9999999",OutputOsiris!A785,""),"")</f>
        <v/>
      </c>
      <c r="E785" s="76" t="str">
        <f t="shared" si="463"/>
        <v/>
      </c>
      <c r="F785" s="143" t="str">
        <f t="shared" si="464"/>
        <v/>
      </c>
      <c r="G785" s="47" t="str">
        <f>IF(ISBLANK(OutputOsiris!B785),"",OutputOsiris!B785)</f>
        <v/>
      </c>
      <c r="H785" s="47">
        <f>IF(AND($AG$7&gt;0,OutputOsiris!$A785&lt;&gt;"9999999"),VLOOKUP(OutputOsiris!A785,$AD$9:$AG$1008,4,FALSE),"")</f>
        <v>0</v>
      </c>
      <c r="I785" s="47">
        <f t="shared" si="465"/>
        <v>0</v>
      </c>
      <c r="J785" s="47">
        <f>IF(AND($AL$7&gt;0,OutputOsiris!$A785&lt;&gt;"9999999"),VLOOKUP(OutputOsiris!A785,$AI$9:$AL$1008,4,FALSE),"")</f>
        <v>0</v>
      </c>
      <c r="K785" s="47">
        <f t="shared" si="466"/>
        <v>0</v>
      </c>
      <c r="L785" s="47" t="str">
        <f>IF(AND($AQ$7&gt;0,OutputOsiris!$A785&lt;&gt;"9999999"),VLOOKUP(OutputOsiris!A785,$AN$9:$AQ$1008,4,FALSE),"")</f>
        <v/>
      </c>
      <c r="M785" s="47" t="str">
        <f t="shared" si="467"/>
        <v/>
      </c>
      <c r="N785" s="47" t="str">
        <f>IF(AND($AV$7&gt;0,OutputOsiris!$A785&lt;&gt;"9999999"),VLOOKUP(OutputOsiris!A785,$AS$9:$AV$1008,4,FALSE),"")</f>
        <v/>
      </c>
      <c r="O785" s="47" t="str">
        <f t="shared" si="468"/>
        <v/>
      </c>
      <c r="P785" s="47" t="str">
        <f>IF(AND($BA$7&gt;0,OutputOsiris!$A785&lt;&gt;"9999999"),VLOOKUP(OutputOsiris!A785,$AX$9:$BA$1008,4,FALSE),"")</f>
        <v/>
      </c>
      <c r="Q785" s="47" t="str">
        <f t="shared" si="469"/>
        <v/>
      </c>
      <c r="R785" s="47" t="str">
        <f>IF(AND($BF$7&gt;0,OutputOsiris!$A785&lt;&gt;"9999999"),VLOOKUP(OutputOsiris!A785,$BC$9:$BF$1008,4,FALSE),"")</f>
        <v/>
      </c>
      <c r="S785" s="47" t="str">
        <f t="shared" si="470"/>
        <v/>
      </c>
      <c r="T785" s="47" t="str">
        <f>IF(AND($BK$7&gt;0,OutputOsiris!$A785&lt;&gt;"9999999"),VLOOKUP(OutputOsiris!A785,$BH$9:$BK$1008,4,FALSE),"")</f>
        <v/>
      </c>
      <c r="U785" s="47" t="str">
        <f t="shared" si="471"/>
        <v/>
      </c>
      <c r="V785" s="47" t="str">
        <f>IF(AND($BP$7&gt;0,OutputOsiris!$A785&lt;&gt;"9999999"),VLOOKUP(OutputOsiris!A785,$BM$9:$BP$1008,4,FALSE),"")</f>
        <v/>
      </c>
      <c r="W785" s="47" t="str">
        <f t="shared" si="472"/>
        <v/>
      </c>
      <c r="X785" s="47" t="str">
        <f>IF(AND($BU$7&gt;0,OutputOsiris!$A785&lt;&gt;"9999999"),VLOOKUP(OutputOsiris!A785,$BR$9:$BU$1008,4,FALSE),"")</f>
        <v/>
      </c>
      <c r="Y785" s="47" t="str">
        <f t="shared" si="473"/>
        <v/>
      </c>
      <c r="Z785" s="47" t="str">
        <f>IF(AND($BZ$7&gt;0,OutputOsiris!$A785&lt;&gt;"9999999"),VLOOKUP(OutputOsiris!A785,$BW$9:$BZ$1008,4,FALSE),"")</f>
        <v/>
      </c>
      <c r="AA785" s="47" t="str">
        <f t="shared" si="474"/>
        <v/>
      </c>
      <c r="AB785" s="47">
        <f t="shared" si="475"/>
        <v>0</v>
      </c>
      <c r="AC785" s="47">
        <f t="shared" si="476"/>
        <v>0</v>
      </c>
      <c r="AD785" s="47" t="str">
        <f t="shared" si="477"/>
        <v/>
      </c>
      <c r="AE785" s="48" t="str">
        <f>IF(ISBLANK(AF785),"",VLOOKUP(AD785,OutputOsiris!$A$9:$A$1008,1,FALSE))</f>
        <v/>
      </c>
      <c r="AF785" s="111"/>
      <c r="AG785" s="78"/>
      <c r="AH785" s="148" t="str">
        <f t="shared" si="451"/>
        <v/>
      </c>
      <c r="AI785" s="47" t="str">
        <f t="shared" si="478"/>
        <v/>
      </c>
      <c r="AJ785" s="48" t="str">
        <f>IF(ISBLANK(AK785),"",VLOOKUP(AI785,OutputOsiris!$A$9:$A$1008,1,FALSE))</f>
        <v/>
      </c>
      <c r="AK785" s="112"/>
      <c r="AL785" s="78"/>
      <c r="AM785" s="148" t="str">
        <f t="shared" si="452"/>
        <v/>
      </c>
      <c r="AN785" s="47" t="str">
        <f t="shared" si="479"/>
        <v/>
      </c>
      <c r="AO785" s="48" t="str">
        <f>IF(ISBLANK(AP785),"",VLOOKUP(AN785,OutputOsiris!$A$9:$A$1008,1,FALSE))</f>
        <v/>
      </c>
      <c r="AP785" s="111"/>
      <c r="AQ785" s="78"/>
      <c r="AR785" s="148" t="str">
        <f t="shared" si="453"/>
        <v/>
      </c>
      <c r="AS785" s="47" t="str">
        <f t="shared" si="480"/>
        <v/>
      </c>
      <c r="AT785" s="48" t="str">
        <f>IF(ISBLANK(AU785),"",VLOOKUP(AS785,OutputOsiris!$A$9:$A$1008,1,FALSE))</f>
        <v/>
      </c>
      <c r="AU785" s="111"/>
      <c r="AV785" s="78"/>
      <c r="AW785" s="148" t="str">
        <f t="shared" si="454"/>
        <v/>
      </c>
      <c r="AX785" s="47" t="str">
        <f t="shared" si="481"/>
        <v/>
      </c>
      <c r="AY785" s="48" t="str">
        <f>IF(ISBLANK(AZ785),"",VLOOKUP(AX785,OutputOsiris!$A$9:$A$1008,1,FALSE))</f>
        <v/>
      </c>
      <c r="AZ785" s="111"/>
      <c r="BA785" s="78"/>
      <c r="BB785" s="148" t="str">
        <f t="shared" si="455"/>
        <v/>
      </c>
      <c r="BC785" s="47" t="str">
        <f t="shared" si="482"/>
        <v/>
      </c>
      <c r="BD785" s="48" t="str">
        <f>IF(ISBLANK(BE785),"",VLOOKUP(BC785,OutputOsiris!$A$9:$A$1008,1,FALSE))</f>
        <v/>
      </c>
      <c r="BE785" s="111"/>
      <c r="BF785" s="78"/>
      <c r="BG785" s="148" t="str">
        <f t="shared" si="456"/>
        <v/>
      </c>
      <c r="BH785" s="47" t="str">
        <f t="shared" si="483"/>
        <v/>
      </c>
      <c r="BI785" s="48" t="str">
        <f>IF(ISBLANK(BJ785),"",VLOOKUP(BH785,OutputOsiris!$A$9:$A$1008,1,FALSE))</f>
        <v/>
      </c>
      <c r="BJ785" s="111"/>
      <c r="BK785" s="78"/>
      <c r="BL785" s="148" t="str">
        <f t="shared" si="457"/>
        <v/>
      </c>
      <c r="BM785" s="47" t="str">
        <f t="shared" si="484"/>
        <v/>
      </c>
      <c r="BN785" s="48" t="str">
        <f>IF(ISBLANK(BO785),"",VLOOKUP(BM785,OutputOsiris!$A$9:$A$1008,1,FALSE))</f>
        <v/>
      </c>
      <c r="BO785" s="111"/>
      <c r="BP785" s="78"/>
      <c r="BQ785" s="148" t="str">
        <f t="shared" si="458"/>
        <v/>
      </c>
      <c r="BR785" s="47" t="str">
        <f t="shared" si="485"/>
        <v/>
      </c>
      <c r="BS785" s="48" t="str">
        <f>IF(ISBLANK(BT785),"",VLOOKUP(BR785,OutputOsiris!$A$9:$A$1008,1,FALSE))</f>
        <v/>
      </c>
      <c r="BT785" s="111"/>
      <c r="BU785" s="78"/>
      <c r="BV785" s="148" t="str">
        <f t="shared" si="459"/>
        <v/>
      </c>
      <c r="BW785" s="47" t="str">
        <f t="shared" si="486"/>
        <v/>
      </c>
      <c r="BX785" s="48" t="str">
        <f>IF(ISBLANK(BY785),"",VLOOKUP(BW785,OutputOsiris!$A$9:$A$1008,1,FALSE))</f>
        <v/>
      </c>
      <c r="BY785" s="111"/>
      <c r="BZ785" s="78"/>
      <c r="CA785" s="148" t="str">
        <f t="shared" si="460"/>
        <v/>
      </c>
    </row>
    <row r="786" spans="1:79" x14ac:dyDescent="0.2">
      <c r="A786" s="47" t="str">
        <f>IF($H$1="Score",IF(OutputOsiris!A786&lt;&gt;"9999999",OutputOsiris!A786,""),"")</f>
        <v/>
      </c>
      <c r="B786" s="76" t="str">
        <f t="shared" si="461"/>
        <v/>
      </c>
      <c r="C786" s="143" t="str">
        <f t="shared" si="462"/>
        <v/>
      </c>
      <c r="D786" s="47" t="str">
        <f>IF($H$1="Cijfer",IF(OutputOsiris!A786&lt;&gt;"9999999",OutputOsiris!A786,""),"")</f>
        <v/>
      </c>
      <c r="E786" s="76" t="str">
        <f t="shared" si="463"/>
        <v/>
      </c>
      <c r="F786" s="143" t="str">
        <f t="shared" si="464"/>
        <v/>
      </c>
      <c r="G786" s="47" t="str">
        <f>IF(ISBLANK(OutputOsiris!B786),"",OutputOsiris!B786)</f>
        <v/>
      </c>
      <c r="H786" s="47">
        <f>IF(AND($AG$7&gt;0,OutputOsiris!$A786&lt;&gt;"9999999"),VLOOKUP(OutputOsiris!A786,$AD$9:$AG$1008,4,FALSE),"")</f>
        <v>0</v>
      </c>
      <c r="I786" s="47">
        <f t="shared" si="465"/>
        <v>0</v>
      </c>
      <c r="J786" s="47">
        <f>IF(AND($AL$7&gt;0,OutputOsiris!$A786&lt;&gt;"9999999"),VLOOKUP(OutputOsiris!A786,$AI$9:$AL$1008,4,FALSE),"")</f>
        <v>0</v>
      </c>
      <c r="K786" s="47">
        <f t="shared" si="466"/>
        <v>0</v>
      </c>
      <c r="L786" s="47" t="str">
        <f>IF(AND($AQ$7&gt;0,OutputOsiris!$A786&lt;&gt;"9999999"),VLOOKUP(OutputOsiris!A786,$AN$9:$AQ$1008,4,FALSE),"")</f>
        <v/>
      </c>
      <c r="M786" s="47" t="str">
        <f t="shared" si="467"/>
        <v/>
      </c>
      <c r="N786" s="47" t="str">
        <f>IF(AND($AV$7&gt;0,OutputOsiris!$A786&lt;&gt;"9999999"),VLOOKUP(OutputOsiris!A786,$AS$9:$AV$1008,4,FALSE),"")</f>
        <v/>
      </c>
      <c r="O786" s="47" t="str">
        <f t="shared" si="468"/>
        <v/>
      </c>
      <c r="P786" s="47" t="str">
        <f>IF(AND($BA$7&gt;0,OutputOsiris!$A786&lt;&gt;"9999999"),VLOOKUP(OutputOsiris!A786,$AX$9:$BA$1008,4,FALSE),"")</f>
        <v/>
      </c>
      <c r="Q786" s="47" t="str">
        <f t="shared" si="469"/>
        <v/>
      </c>
      <c r="R786" s="47" t="str">
        <f>IF(AND($BF$7&gt;0,OutputOsiris!$A786&lt;&gt;"9999999"),VLOOKUP(OutputOsiris!A786,$BC$9:$BF$1008,4,FALSE),"")</f>
        <v/>
      </c>
      <c r="S786" s="47" t="str">
        <f t="shared" si="470"/>
        <v/>
      </c>
      <c r="T786" s="47" t="str">
        <f>IF(AND($BK$7&gt;0,OutputOsiris!$A786&lt;&gt;"9999999"),VLOOKUP(OutputOsiris!A786,$BH$9:$BK$1008,4,FALSE),"")</f>
        <v/>
      </c>
      <c r="U786" s="47" t="str">
        <f t="shared" si="471"/>
        <v/>
      </c>
      <c r="V786" s="47" t="str">
        <f>IF(AND($BP$7&gt;0,OutputOsiris!$A786&lt;&gt;"9999999"),VLOOKUP(OutputOsiris!A786,$BM$9:$BP$1008,4,FALSE),"")</f>
        <v/>
      </c>
      <c r="W786" s="47" t="str">
        <f t="shared" si="472"/>
        <v/>
      </c>
      <c r="X786" s="47" t="str">
        <f>IF(AND($BU$7&gt;0,OutputOsiris!$A786&lt;&gt;"9999999"),VLOOKUP(OutputOsiris!A786,$BR$9:$BU$1008,4,FALSE),"")</f>
        <v/>
      </c>
      <c r="Y786" s="47" t="str">
        <f t="shared" si="473"/>
        <v/>
      </c>
      <c r="Z786" s="47" t="str">
        <f>IF(AND($BZ$7&gt;0,OutputOsiris!$A786&lt;&gt;"9999999"),VLOOKUP(OutputOsiris!A786,$BW$9:$BZ$1008,4,FALSE),"")</f>
        <v/>
      </c>
      <c r="AA786" s="47" t="str">
        <f t="shared" si="474"/>
        <v/>
      </c>
      <c r="AB786" s="47">
        <f t="shared" si="475"/>
        <v>0</v>
      </c>
      <c r="AC786" s="47">
        <f t="shared" si="476"/>
        <v>0</v>
      </c>
      <c r="AD786" s="47" t="str">
        <f t="shared" si="477"/>
        <v/>
      </c>
      <c r="AE786" s="48" t="str">
        <f>IF(ISBLANK(AF786),"",VLOOKUP(AD786,OutputOsiris!$A$9:$A$1008,1,FALSE))</f>
        <v/>
      </c>
      <c r="AF786" s="111"/>
      <c r="AG786" s="78"/>
      <c r="AH786" s="148" t="str">
        <f t="shared" si="451"/>
        <v/>
      </c>
      <c r="AI786" s="47" t="str">
        <f t="shared" si="478"/>
        <v/>
      </c>
      <c r="AJ786" s="48" t="str">
        <f>IF(ISBLANK(AK786),"",VLOOKUP(AI786,OutputOsiris!$A$9:$A$1008,1,FALSE))</f>
        <v/>
      </c>
      <c r="AK786" s="112"/>
      <c r="AL786" s="78"/>
      <c r="AM786" s="148" t="str">
        <f t="shared" si="452"/>
        <v/>
      </c>
      <c r="AN786" s="47" t="str">
        <f t="shared" si="479"/>
        <v/>
      </c>
      <c r="AO786" s="48" t="str">
        <f>IF(ISBLANK(AP786),"",VLOOKUP(AN786,OutputOsiris!$A$9:$A$1008,1,FALSE))</f>
        <v/>
      </c>
      <c r="AP786" s="111"/>
      <c r="AQ786" s="78"/>
      <c r="AR786" s="148" t="str">
        <f t="shared" si="453"/>
        <v/>
      </c>
      <c r="AS786" s="47" t="str">
        <f t="shared" si="480"/>
        <v/>
      </c>
      <c r="AT786" s="48" t="str">
        <f>IF(ISBLANK(AU786),"",VLOOKUP(AS786,OutputOsiris!$A$9:$A$1008,1,FALSE))</f>
        <v/>
      </c>
      <c r="AU786" s="111"/>
      <c r="AV786" s="78"/>
      <c r="AW786" s="148" t="str">
        <f t="shared" si="454"/>
        <v/>
      </c>
      <c r="AX786" s="47" t="str">
        <f t="shared" si="481"/>
        <v/>
      </c>
      <c r="AY786" s="48" t="str">
        <f>IF(ISBLANK(AZ786),"",VLOOKUP(AX786,OutputOsiris!$A$9:$A$1008,1,FALSE))</f>
        <v/>
      </c>
      <c r="AZ786" s="111"/>
      <c r="BA786" s="78"/>
      <c r="BB786" s="148" t="str">
        <f t="shared" si="455"/>
        <v/>
      </c>
      <c r="BC786" s="47" t="str">
        <f t="shared" si="482"/>
        <v/>
      </c>
      <c r="BD786" s="48" t="str">
        <f>IF(ISBLANK(BE786),"",VLOOKUP(BC786,OutputOsiris!$A$9:$A$1008,1,FALSE))</f>
        <v/>
      </c>
      <c r="BE786" s="111"/>
      <c r="BF786" s="78"/>
      <c r="BG786" s="148" t="str">
        <f t="shared" si="456"/>
        <v/>
      </c>
      <c r="BH786" s="47" t="str">
        <f t="shared" si="483"/>
        <v/>
      </c>
      <c r="BI786" s="48" t="str">
        <f>IF(ISBLANK(BJ786),"",VLOOKUP(BH786,OutputOsiris!$A$9:$A$1008,1,FALSE))</f>
        <v/>
      </c>
      <c r="BJ786" s="111"/>
      <c r="BK786" s="78"/>
      <c r="BL786" s="148" t="str">
        <f t="shared" si="457"/>
        <v/>
      </c>
      <c r="BM786" s="47" t="str">
        <f t="shared" si="484"/>
        <v/>
      </c>
      <c r="BN786" s="48" t="str">
        <f>IF(ISBLANK(BO786),"",VLOOKUP(BM786,OutputOsiris!$A$9:$A$1008,1,FALSE))</f>
        <v/>
      </c>
      <c r="BO786" s="111"/>
      <c r="BP786" s="78"/>
      <c r="BQ786" s="148" t="str">
        <f t="shared" si="458"/>
        <v/>
      </c>
      <c r="BR786" s="47" t="str">
        <f t="shared" si="485"/>
        <v/>
      </c>
      <c r="BS786" s="48" t="str">
        <f>IF(ISBLANK(BT786),"",VLOOKUP(BR786,OutputOsiris!$A$9:$A$1008,1,FALSE))</f>
        <v/>
      </c>
      <c r="BT786" s="111"/>
      <c r="BU786" s="78"/>
      <c r="BV786" s="148" t="str">
        <f t="shared" si="459"/>
        <v/>
      </c>
      <c r="BW786" s="47" t="str">
        <f t="shared" si="486"/>
        <v/>
      </c>
      <c r="BX786" s="48" t="str">
        <f>IF(ISBLANK(BY786),"",VLOOKUP(BW786,OutputOsiris!$A$9:$A$1008,1,FALSE))</f>
        <v/>
      </c>
      <c r="BY786" s="111"/>
      <c r="BZ786" s="78"/>
      <c r="CA786" s="148" t="str">
        <f t="shared" si="460"/>
        <v/>
      </c>
    </row>
    <row r="787" spans="1:79" x14ac:dyDescent="0.2">
      <c r="A787" s="47" t="str">
        <f>IF($H$1="Score",IF(OutputOsiris!A787&lt;&gt;"9999999",OutputOsiris!A787,""),"")</f>
        <v/>
      </c>
      <c r="B787" s="76" t="str">
        <f t="shared" si="461"/>
        <v/>
      </c>
      <c r="C787" s="143" t="str">
        <f t="shared" si="462"/>
        <v/>
      </c>
      <c r="D787" s="47" t="str">
        <f>IF($H$1="Cijfer",IF(OutputOsiris!A787&lt;&gt;"9999999",OutputOsiris!A787,""),"")</f>
        <v/>
      </c>
      <c r="E787" s="76" t="str">
        <f t="shared" si="463"/>
        <v/>
      </c>
      <c r="F787" s="143" t="str">
        <f t="shared" si="464"/>
        <v/>
      </c>
      <c r="G787" s="47" t="str">
        <f>IF(ISBLANK(OutputOsiris!B787),"",OutputOsiris!B787)</f>
        <v/>
      </c>
      <c r="H787" s="47">
        <f>IF(AND($AG$7&gt;0,OutputOsiris!$A787&lt;&gt;"9999999"),VLOOKUP(OutputOsiris!A787,$AD$9:$AG$1008,4,FALSE),"")</f>
        <v>0</v>
      </c>
      <c r="I787" s="47">
        <f t="shared" si="465"/>
        <v>0</v>
      </c>
      <c r="J787" s="47">
        <f>IF(AND($AL$7&gt;0,OutputOsiris!$A787&lt;&gt;"9999999"),VLOOKUP(OutputOsiris!A787,$AI$9:$AL$1008,4,FALSE),"")</f>
        <v>0</v>
      </c>
      <c r="K787" s="47">
        <f t="shared" si="466"/>
        <v>0</v>
      </c>
      <c r="L787" s="47" t="str">
        <f>IF(AND($AQ$7&gt;0,OutputOsiris!$A787&lt;&gt;"9999999"),VLOOKUP(OutputOsiris!A787,$AN$9:$AQ$1008,4,FALSE),"")</f>
        <v/>
      </c>
      <c r="M787" s="47" t="str">
        <f t="shared" si="467"/>
        <v/>
      </c>
      <c r="N787" s="47" t="str">
        <f>IF(AND($AV$7&gt;0,OutputOsiris!$A787&lt;&gt;"9999999"),VLOOKUP(OutputOsiris!A787,$AS$9:$AV$1008,4,FALSE),"")</f>
        <v/>
      </c>
      <c r="O787" s="47" t="str">
        <f t="shared" si="468"/>
        <v/>
      </c>
      <c r="P787" s="47" t="str">
        <f>IF(AND($BA$7&gt;0,OutputOsiris!$A787&lt;&gt;"9999999"),VLOOKUP(OutputOsiris!A787,$AX$9:$BA$1008,4,FALSE),"")</f>
        <v/>
      </c>
      <c r="Q787" s="47" t="str">
        <f t="shared" si="469"/>
        <v/>
      </c>
      <c r="R787" s="47" t="str">
        <f>IF(AND($BF$7&gt;0,OutputOsiris!$A787&lt;&gt;"9999999"),VLOOKUP(OutputOsiris!A787,$BC$9:$BF$1008,4,FALSE),"")</f>
        <v/>
      </c>
      <c r="S787" s="47" t="str">
        <f t="shared" si="470"/>
        <v/>
      </c>
      <c r="T787" s="47" t="str">
        <f>IF(AND($BK$7&gt;0,OutputOsiris!$A787&lt;&gt;"9999999"),VLOOKUP(OutputOsiris!A787,$BH$9:$BK$1008,4,FALSE),"")</f>
        <v/>
      </c>
      <c r="U787" s="47" t="str">
        <f t="shared" si="471"/>
        <v/>
      </c>
      <c r="V787" s="47" t="str">
        <f>IF(AND($BP$7&gt;0,OutputOsiris!$A787&lt;&gt;"9999999"),VLOOKUP(OutputOsiris!A787,$BM$9:$BP$1008,4,FALSE),"")</f>
        <v/>
      </c>
      <c r="W787" s="47" t="str">
        <f t="shared" si="472"/>
        <v/>
      </c>
      <c r="X787" s="47" t="str">
        <f>IF(AND($BU$7&gt;0,OutputOsiris!$A787&lt;&gt;"9999999"),VLOOKUP(OutputOsiris!A787,$BR$9:$BU$1008,4,FALSE),"")</f>
        <v/>
      </c>
      <c r="Y787" s="47" t="str">
        <f t="shared" si="473"/>
        <v/>
      </c>
      <c r="Z787" s="47" t="str">
        <f>IF(AND($BZ$7&gt;0,OutputOsiris!$A787&lt;&gt;"9999999"),VLOOKUP(OutputOsiris!A787,$BW$9:$BZ$1008,4,FALSE),"")</f>
        <v/>
      </c>
      <c r="AA787" s="47" t="str">
        <f t="shared" si="474"/>
        <v/>
      </c>
      <c r="AB787" s="47">
        <f t="shared" si="475"/>
        <v>0</v>
      </c>
      <c r="AC787" s="47">
        <f t="shared" si="476"/>
        <v>0</v>
      </c>
      <c r="AD787" s="47" t="str">
        <f t="shared" si="477"/>
        <v/>
      </c>
      <c r="AE787" s="48" t="str">
        <f>IF(ISBLANK(AF787),"",VLOOKUP(AD787,OutputOsiris!$A$9:$A$1008,1,FALSE))</f>
        <v/>
      </c>
      <c r="AF787" s="111"/>
      <c r="AG787" s="78"/>
      <c r="AH787" s="148" t="str">
        <f t="shared" si="451"/>
        <v/>
      </c>
      <c r="AI787" s="47" t="str">
        <f t="shared" si="478"/>
        <v/>
      </c>
      <c r="AJ787" s="48" t="str">
        <f>IF(ISBLANK(AK787),"",VLOOKUP(AI787,OutputOsiris!$A$9:$A$1008,1,FALSE))</f>
        <v/>
      </c>
      <c r="AK787" s="112"/>
      <c r="AL787" s="78"/>
      <c r="AM787" s="148" t="str">
        <f t="shared" si="452"/>
        <v/>
      </c>
      <c r="AN787" s="47" t="str">
        <f t="shared" si="479"/>
        <v/>
      </c>
      <c r="AO787" s="48" t="str">
        <f>IF(ISBLANK(AP787),"",VLOOKUP(AN787,OutputOsiris!$A$9:$A$1008,1,FALSE))</f>
        <v/>
      </c>
      <c r="AP787" s="111"/>
      <c r="AQ787" s="78"/>
      <c r="AR787" s="148" t="str">
        <f t="shared" si="453"/>
        <v/>
      </c>
      <c r="AS787" s="47" t="str">
        <f t="shared" si="480"/>
        <v/>
      </c>
      <c r="AT787" s="48" t="str">
        <f>IF(ISBLANK(AU787),"",VLOOKUP(AS787,OutputOsiris!$A$9:$A$1008,1,FALSE))</f>
        <v/>
      </c>
      <c r="AU787" s="111"/>
      <c r="AV787" s="78"/>
      <c r="AW787" s="148" t="str">
        <f t="shared" si="454"/>
        <v/>
      </c>
      <c r="AX787" s="47" t="str">
        <f t="shared" si="481"/>
        <v/>
      </c>
      <c r="AY787" s="48" t="str">
        <f>IF(ISBLANK(AZ787),"",VLOOKUP(AX787,OutputOsiris!$A$9:$A$1008,1,FALSE))</f>
        <v/>
      </c>
      <c r="AZ787" s="111"/>
      <c r="BA787" s="78"/>
      <c r="BB787" s="148" t="str">
        <f t="shared" si="455"/>
        <v/>
      </c>
      <c r="BC787" s="47" t="str">
        <f t="shared" si="482"/>
        <v/>
      </c>
      <c r="BD787" s="48" t="str">
        <f>IF(ISBLANK(BE787),"",VLOOKUP(BC787,OutputOsiris!$A$9:$A$1008,1,FALSE))</f>
        <v/>
      </c>
      <c r="BE787" s="111"/>
      <c r="BF787" s="78"/>
      <c r="BG787" s="148" t="str">
        <f t="shared" si="456"/>
        <v/>
      </c>
      <c r="BH787" s="47" t="str">
        <f t="shared" si="483"/>
        <v/>
      </c>
      <c r="BI787" s="48" t="str">
        <f>IF(ISBLANK(BJ787),"",VLOOKUP(BH787,OutputOsiris!$A$9:$A$1008,1,FALSE))</f>
        <v/>
      </c>
      <c r="BJ787" s="111"/>
      <c r="BK787" s="78"/>
      <c r="BL787" s="148" t="str">
        <f t="shared" si="457"/>
        <v/>
      </c>
      <c r="BM787" s="47" t="str">
        <f t="shared" si="484"/>
        <v/>
      </c>
      <c r="BN787" s="48" t="str">
        <f>IF(ISBLANK(BO787),"",VLOOKUP(BM787,OutputOsiris!$A$9:$A$1008,1,FALSE))</f>
        <v/>
      </c>
      <c r="BO787" s="111"/>
      <c r="BP787" s="78"/>
      <c r="BQ787" s="148" t="str">
        <f t="shared" si="458"/>
        <v/>
      </c>
      <c r="BR787" s="47" t="str">
        <f t="shared" si="485"/>
        <v/>
      </c>
      <c r="BS787" s="48" t="str">
        <f>IF(ISBLANK(BT787),"",VLOOKUP(BR787,OutputOsiris!$A$9:$A$1008,1,FALSE))</f>
        <v/>
      </c>
      <c r="BT787" s="111"/>
      <c r="BU787" s="78"/>
      <c r="BV787" s="148" t="str">
        <f t="shared" si="459"/>
        <v/>
      </c>
      <c r="BW787" s="47" t="str">
        <f t="shared" si="486"/>
        <v/>
      </c>
      <c r="BX787" s="48" t="str">
        <f>IF(ISBLANK(BY787),"",VLOOKUP(BW787,OutputOsiris!$A$9:$A$1008,1,FALSE))</f>
        <v/>
      </c>
      <c r="BY787" s="111"/>
      <c r="BZ787" s="78"/>
      <c r="CA787" s="148" t="str">
        <f t="shared" si="460"/>
        <v/>
      </c>
    </row>
    <row r="788" spans="1:79" x14ac:dyDescent="0.2">
      <c r="A788" s="47" t="str">
        <f>IF($H$1="Score",IF(OutputOsiris!A788&lt;&gt;"9999999",OutputOsiris!A788,""),"")</f>
        <v/>
      </c>
      <c r="B788" s="76" t="str">
        <f t="shared" si="461"/>
        <v/>
      </c>
      <c r="C788" s="143" t="str">
        <f t="shared" si="462"/>
        <v/>
      </c>
      <c r="D788" s="47" t="str">
        <f>IF($H$1="Cijfer",IF(OutputOsiris!A788&lt;&gt;"9999999",OutputOsiris!A788,""),"")</f>
        <v/>
      </c>
      <c r="E788" s="76" t="str">
        <f t="shared" si="463"/>
        <v/>
      </c>
      <c r="F788" s="143" t="str">
        <f t="shared" si="464"/>
        <v/>
      </c>
      <c r="G788" s="47" t="str">
        <f>IF(ISBLANK(OutputOsiris!B788),"",OutputOsiris!B788)</f>
        <v/>
      </c>
      <c r="H788" s="47">
        <f>IF(AND($AG$7&gt;0,OutputOsiris!$A788&lt;&gt;"9999999"),VLOOKUP(OutputOsiris!A788,$AD$9:$AG$1008,4,FALSE),"")</f>
        <v>0</v>
      </c>
      <c r="I788" s="47">
        <f t="shared" si="465"/>
        <v>0</v>
      </c>
      <c r="J788" s="47">
        <f>IF(AND($AL$7&gt;0,OutputOsiris!$A788&lt;&gt;"9999999"),VLOOKUP(OutputOsiris!A788,$AI$9:$AL$1008,4,FALSE),"")</f>
        <v>0</v>
      </c>
      <c r="K788" s="47">
        <f t="shared" si="466"/>
        <v>0</v>
      </c>
      <c r="L788" s="47" t="str">
        <f>IF(AND($AQ$7&gt;0,OutputOsiris!$A788&lt;&gt;"9999999"),VLOOKUP(OutputOsiris!A788,$AN$9:$AQ$1008,4,FALSE),"")</f>
        <v/>
      </c>
      <c r="M788" s="47" t="str">
        <f t="shared" si="467"/>
        <v/>
      </c>
      <c r="N788" s="47" t="str">
        <f>IF(AND($AV$7&gt;0,OutputOsiris!$A788&lt;&gt;"9999999"),VLOOKUP(OutputOsiris!A788,$AS$9:$AV$1008,4,FALSE),"")</f>
        <v/>
      </c>
      <c r="O788" s="47" t="str">
        <f t="shared" si="468"/>
        <v/>
      </c>
      <c r="P788" s="47" t="str">
        <f>IF(AND($BA$7&gt;0,OutputOsiris!$A788&lt;&gt;"9999999"),VLOOKUP(OutputOsiris!A788,$AX$9:$BA$1008,4,FALSE),"")</f>
        <v/>
      </c>
      <c r="Q788" s="47" t="str">
        <f t="shared" si="469"/>
        <v/>
      </c>
      <c r="R788" s="47" t="str">
        <f>IF(AND($BF$7&gt;0,OutputOsiris!$A788&lt;&gt;"9999999"),VLOOKUP(OutputOsiris!A788,$BC$9:$BF$1008,4,FALSE),"")</f>
        <v/>
      </c>
      <c r="S788" s="47" t="str">
        <f t="shared" si="470"/>
        <v/>
      </c>
      <c r="T788" s="47" t="str">
        <f>IF(AND($BK$7&gt;0,OutputOsiris!$A788&lt;&gt;"9999999"),VLOOKUP(OutputOsiris!A788,$BH$9:$BK$1008,4,FALSE),"")</f>
        <v/>
      </c>
      <c r="U788" s="47" t="str">
        <f t="shared" si="471"/>
        <v/>
      </c>
      <c r="V788" s="47" t="str">
        <f>IF(AND($BP$7&gt;0,OutputOsiris!$A788&lt;&gt;"9999999"),VLOOKUP(OutputOsiris!A788,$BM$9:$BP$1008,4,FALSE),"")</f>
        <v/>
      </c>
      <c r="W788" s="47" t="str">
        <f t="shared" si="472"/>
        <v/>
      </c>
      <c r="X788" s="47" t="str">
        <f>IF(AND($BU$7&gt;0,OutputOsiris!$A788&lt;&gt;"9999999"),VLOOKUP(OutputOsiris!A788,$BR$9:$BU$1008,4,FALSE),"")</f>
        <v/>
      </c>
      <c r="Y788" s="47" t="str">
        <f t="shared" si="473"/>
        <v/>
      </c>
      <c r="Z788" s="47" t="str">
        <f>IF(AND($BZ$7&gt;0,OutputOsiris!$A788&lt;&gt;"9999999"),VLOOKUP(OutputOsiris!A788,$BW$9:$BZ$1008,4,FALSE),"")</f>
        <v/>
      </c>
      <c r="AA788" s="47" t="str">
        <f t="shared" si="474"/>
        <v/>
      </c>
      <c r="AB788" s="47">
        <f t="shared" si="475"/>
        <v>0</v>
      </c>
      <c r="AC788" s="47">
        <f t="shared" si="476"/>
        <v>0</v>
      </c>
      <c r="AD788" s="47" t="str">
        <f t="shared" si="477"/>
        <v/>
      </c>
      <c r="AE788" s="48" t="str">
        <f>IF(ISBLANK(AF788),"",VLOOKUP(AD788,OutputOsiris!$A$9:$A$1008,1,FALSE))</f>
        <v/>
      </c>
      <c r="AF788" s="111"/>
      <c r="AG788" s="78"/>
      <c r="AH788" s="148" t="str">
        <f t="shared" si="451"/>
        <v/>
      </c>
      <c r="AI788" s="47" t="str">
        <f t="shared" si="478"/>
        <v/>
      </c>
      <c r="AJ788" s="48" t="str">
        <f>IF(ISBLANK(AK788),"",VLOOKUP(AI788,OutputOsiris!$A$9:$A$1008,1,FALSE))</f>
        <v/>
      </c>
      <c r="AK788" s="112"/>
      <c r="AL788" s="78"/>
      <c r="AM788" s="148" t="str">
        <f t="shared" si="452"/>
        <v/>
      </c>
      <c r="AN788" s="47" t="str">
        <f t="shared" si="479"/>
        <v/>
      </c>
      <c r="AO788" s="48" t="str">
        <f>IF(ISBLANK(AP788),"",VLOOKUP(AN788,OutputOsiris!$A$9:$A$1008,1,FALSE))</f>
        <v/>
      </c>
      <c r="AP788" s="111"/>
      <c r="AQ788" s="78"/>
      <c r="AR788" s="148" t="str">
        <f t="shared" si="453"/>
        <v/>
      </c>
      <c r="AS788" s="47" t="str">
        <f t="shared" si="480"/>
        <v/>
      </c>
      <c r="AT788" s="48" t="str">
        <f>IF(ISBLANK(AU788),"",VLOOKUP(AS788,OutputOsiris!$A$9:$A$1008,1,FALSE))</f>
        <v/>
      </c>
      <c r="AU788" s="111"/>
      <c r="AV788" s="78"/>
      <c r="AW788" s="148" t="str">
        <f t="shared" si="454"/>
        <v/>
      </c>
      <c r="AX788" s="47" t="str">
        <f t="shared" si="481"/>
        <v/>
      </c>
      <c r="AY788" s="48" t="str">
        <f>IF(ISBLANK(AZ788),"",VLOOKUP(AX788,OutputOsiris!$A$9:$A$1008,1,FALSE))</f>
        <v/>
      </c>
      <c r="AZ788" s="111"/>
      <c r="BA788" s="78"/>
      <c r="BB788" s="148" t="str">
        <f t="shared" si="455"/>
        <v/>
      </c>
      <c r="BC788" s="47" t="str">
        <f t="shared" si="482"/>
        <v/>
      </c>
      <c r="BD788" s="48" t="str">
        <f>IF(ISBLANK(BE788),"",VLOOKUP(BC788,OutputOsiris!$A$9:$A$1008,1,FALSE))</f>
        <v/>
      </c>
      <c r="BE788" s="111"/>
      <c r="BF788" s="78"/>
      <c r="BG788" s="148" t="str">
        <f t="shared" si="456"/>
        <v/>
      </c>
      <c r="BH788" s="47" t="str">
        <f t="shared" si="483"/>
        <v/>
      </c>
      <c r="BI788" s="48" t="str">
        <f>IF(ISBLANK(BJ788),"",VLOOKUP(BH788,OutputOsiris!$A$9:$A$1008,1,FALSE))</f>
        <v/>
      </c>
      <c r="BJ788" s="111"/>
      <c r="BK788" s="78"/>
      <c r="BL788" s="148" t="str">
        <f t="shared" si="457"/>
        <v/>
      </c>
      <c r="BM788" s="47" t="str">
        <f t="shared" si="484"/>
        <v/>
      </c>
      <c r="BN788" s="48" t="str">
        <f>IF(ISBLANK(BO788),"",VLOOKUP(BM788,OutputOsiris!$A$9:$A$1008,1,FALSE))</f>
        <v/>
      </c>
      <c r="BO788" s="111"/>
      <c r="BP788" s="78"/>
      <c r="BQ788" s="148" t="str">
        <f t="shared" si="458"/>
        <v/>
      </c>
      <c r="BR788" s="47" t="str">
        <f t="shared" si="485"/>
        <v/>
      </c>
      <c r="BS788" s="48" t="str">
        <f>IF(ISBLANK(BT788),"",VLOOKUP(BR788,OutputOsiris!$A$9:$A$1008,1,FALSE))</f>
        <v/>
      </c>
      <c r="BT788" s="111"/>
      <c r="BU788" s="78"/>
      <c r="BV788" s="148" t="str">
        <f t="shared" si="459"/>
        <v/>
      </c>
      <c r="BW788" s="47" t="str">
        <f t="shared" si="486"/>
        <v/>
      </c>
      <c r="BX788" s="48" t="str">
        <f>IF(ISBLANK(BY788),"",VLOOKUP(BW788,OutputOsiris!$A$9:$A$1008,1,FALSE))</f>
        <v/>
      </c>
      <c r="BY788" s="111"/>
      <c r="BZ788" s="78"/>
      <c r="CA788" s="148" t="str">
        <f t="shared" si="460"/>
        <v/>
      </c>
    </row>
    <row r="789" spans="1:79" x14ac:dyDescent="0.2">
      <c r="A789" s="47" t="str">
        <f>IF($H$1="Score",IF(OutputOsiris!A789&lt;&gt;"9999999",OutputOsiris!A789,""),"")</f>
        <v/>
      </c>
      <c r="B789" s="76" t="str">
        <f t="shared" si="461"/>
        <v/>
      </c>
      <c r="C789" s="143" t="str">
        <f t="shared" si="462"/>
        <v/>
      </c>
      <c r="D789" s="47" t="str">
        <f>IF($H$1="Cijfer",IF(OutputOsiris!A789&lt;&gt;"9999999",OutputOsiris!A789,""),"")</f>
        <v/>
      </c>
      <c r="E789" s="76" t="str">
        <f t="shared" si="463"/>
        <v/>
      </c>
      <c r="F789" s="143" t="str">
        <f t="shared" si="464"/>
        <v/>
      </c>
      <c r="G789" s="47" t="str">
        <f>IF(ISBLANK(OutputOsiris!B789),"",OutputOsiris!B789)</f>
        <v/>
      </c>
      <c r="H789" s="47">
        <f>IF(AND($AG$7&gt;0,OutputOsiris!$A789&lt;&gt;"9999999"),VLOOKUP(OutputOsiris!A789,$AD$9:$AG$1008,4,FALSE),"")</f>
        <v>0</v>
      </c>
      <c r="I789" s="47">
        <f t="shared" si="465"/>
        <v>0</v>
      </c>
      <c r="J789" s="47">
        <f>IF(AND($AL$7&gt;0,OutputOsiris!$A789&lt;&gt;"9999999"),VLOOKUP(OutputOsiris!A789,$AI$9:$AL$1008,4,FALSE),"")</f>
        <v>0</v>
      </c>
      <c r="K789" s="47">
        <f t="shared" si="466"/>
        <v>0</v>
      </c>
      <c r="L789" s="47" t="str">
        <f>IF(AND($AQ$7&gt;0,OutputOsiris!$A789&lt;&gt;"9999999"),VLOOKUP(OutputOsiris!A789,$AN$9:$AQ$1008,4,FALSE),"")</f>
        <v/>
      </c>
      <c r="M789" s="47" t="str">
        <f t="shared" si="467"/>
        <v/>
      </c>
      <c r="N789" s="47" t="str">
        <f>IF(AND($AV$7&gt;0,OutputOsiris!$A789&lt;&gt;"9999999"),VLOOKUP(OutputOsiris!A789,$AS$9:$AV$1008,4,FALSE),"")</f>
        <v/>
      </c>
      <c r="O789" s="47" t="str">
        <f t="shared" si="468"/>
        <v/>
      </c>
      <c r="P789" s="47" t="str">
        <f>IF(AND($BA$7&gt;0,OutputOsiris!$A789&lt;&gt;"9999999"),VLOOKUP(OutputOsiris!A789,$AX$9:$BA$1008,4,FALSE),"")</f>
        <v/>
      </c>
      <c r="Q789" s="47" t="str">
        <f t="shared" si="469"/>
        <v/>
      </c>
      <c r="R789" s="47" t="str">
        <f>IF(AND($BF$7&gt;0,OutputOsiris!$A789&lt;&gt;"9999999"),VLOOKUP(OutputOsiris!A789,$BC$9:$BF$1008,4,FALSE),"")</f>
        <v/>
      </c>
      <c r="S789" s="47" t="str">
        <f t="shared" si="470"/>
        <v/>
      </c>
      <c r="T789" s="47" t="str">
        <f>IF(AND($BK$7&gt;0,OutputOsiris!$A789&lt;&gt;"9999999"),VLOOKUP(OutputOsiris!A789,$BH$9:$BK$1008,4,FALSE),"")</f>
        <v/>
      </c>
      <c r="U789" s="47" t="str">
        <f t="shared" si="471"/>
        <v/>
      </c>
      <c r="V789" s="47" t="str">
        <f>IF(AND($BP$7&gt;0,OutputOsiris!$A789&lt;&gt;"9999999"),VLOOKUP(OutputOsiris!A789,$BM$9:$BP$1008,4,FALSE),"")</f>
        <v/>
      </c>
      <c r="W789" s="47" t="str">
        <f t="shared" si="472"/>
        <v/>
      </c>
      <c r="X789" s="47" t="str">
        <f>IF(AND($BU$7&gt;0,OutputOsiris!$A789&lt;&gt;"9999999"),VLOOKUP(OutputOsiris!A789,$BR$9:$BU$1008,4,FALSE),"")</f>
        <v/>
      </c>
      <c r="Y789" s="47" t="str">
        <f t="shared" si="473"/>
        <v/>
      </c>
      <c r="Z789" s="47" t="str">
        <f>IF(AND($BZ$7&gt;0,OutputOsiris!$A789&lt;&gt;"9999999"),VLOOKUP(OutputOsiris!A789,$BW$9:$BZ$1008,4,FALSE),"")</f>
        <v/>
      </c>
      <c r="AA789" s="47" t="str">
        <f t="shared" si="474"/>
        <v/>
      </c>
      <c r="AB789" s="47">
        <f t="shared" si="475"/>
        <v>0</v>
      </c>
      <c r="AC789" s="47">
        <f t="shared" si="476"/>
        <v>0</v>
      </c>
      <c r="AD789" s="47" t="str">
        <f t="shared" si="477"/>
        <v/>
      </c>
      <c r="AE789" s="48" t="str">
        <f>IF(ISBLANK(AF789),"",VLOOKUP(AD789,OutputOsiris!$A$9:$A$1008,1,FALSE))</f>
        <v/>
      </c>
      <c r="AF789" s="111"/>
      <c r="AG789" s="78"/>
      <c r="AH789" s="148" t="str">
        <f t="shared" si="451"/>
        <v/>
      </c>
      <c r="AI789" s="47" t="str">
        <f t="shared" si="478"/>
        <v/>
      </c>
      <c r="AJ789" s="48" t="str">
        <f>IF(ISBLANK(AK789),"",VLOOKUP(AI789,OutputOsiris!$A$9:$A$1008,1,FALSE))</f>
        <v/>
      </c>
      <c r="AK789" s="112"/>
      <c r="AL789" s="78"/>
      <c r="AM789" s="148" t="str">
        <f t="shared" si="452"/>
        <v/>
      </c>
      <c r="AN789" s="47" t="str">
        <f t="shared" si="479"/>
        <v/>
      </c>
      <c r="AO789" s="48" t="str">
        <f>IF(ISBLANK(AP789),"",VLOOKUP(AN789,OutputOsiris!$A$9:$A$1008,1,FALSE))</f>
        <v/>
      </c>
      <c r="AP789" s="111"/>
      <c r="AQ789" s="78"/>
      <c r="AR789" s="148" t="str">
        <f t="shared" si="453"/>
        <v/>
      </c>
      <c r="AS789" s="47" t="str">
        <f t="shared" si="480"/>
        <v/>
      </c>
      <c r="AT789" s="48" t="str">
        <f>IF(ISBLANK(AU789),"",VLOOKUP(AS789,OutputOsiris!$A$9:$A$1008,1,FALSE))</f>
        <v/>
      </c>
      <c r="AU789" s="111"/>
      <c r="AV789" s="78"/>
      <c r="AW789" s="148" t="str">
        <f t="shared" si="454"/>
        <v/>
      </c>
      <c r="AX789" s="47" t="str">
        <f t="shared" si="481"/>
        <v/>
      </c>
      <c r="AY789" s="48" t="str">
        <f>IF(ISBLANK(AZ789),"",VLOOKUP(AX789,OutputOsiris!$A$9:$A$1008,1,FALSE))</f>
        <v/>
      </c>
      <c r="AZ789" s="111"/>
      <c r="BA789" s="78"/>
      <c r="BB789" s="148" t="str">
        <f t="shared" si="455"/>
        <v/>
      </c>
      <c r="BC789" s="47" t="str">
        <f t="shared" si="482"/>
        <v/>
      </c>
      <c r="BD789" s="48" t="str">
        <f>IF(ISBLANK(BE789),"",VLOOKUP(BC789,OutputOsiris!$A$9:$A$1008,1,FALSE))</f>
        <v/>
      </c>
      <c r="BE789" s="111"/>
      <c r="BF789" s="78"/>
      <c r="BG789" s="148" t="str">
        <f t="shared" si="456"/>
        <v/>
      </c>
      <c r="BH789" s="47" t="str">
        <f t="shared" si="483"/>
        <v/>
      </c>
      <c r="BI789" s="48" t="str">
        <f>IF(ISBLANK(BJ789),"",VLOOKUP(BH789,OutputOsiris!$A$9:$A$1008,1,FALSE))</f>
        <v/>
      </c>
      <c r="BJ789" s="111"/>
      <c r="BK789" s="78"/>
      <c r="BL789" s="148" t="str">
        <f t="shared" si="457"/>
        <v/>
      </c>
      <c r="BM789" s="47" t="str">
        <f t="shared" si="484"/>
        <v/>
      </c>
      <c r="BN789" s="48" t="str">
        <f>IF(ISBLANK(BO789),"",VLOOKUP(BM789,OutputOsiris!$A$9:$A$1008,1,FALSE))</f>
        <v/>
      </c>
      <c r="BO789" s="111"/>
      <c r="BP789" s="78"/>
      <c r="BQ789" s="148" t="str">
        <f t="shared" si="458"/>
        <v/>
      </c>
      <c r="BR789" s="47" t="str">
        <f t="shared" si="485"/>
        <v/>
      </c>
      <c r="BS789" s="48" t="str">
        <f>IF(ISBLANK(BT789),"",VLOOKUP(BR789,OutputOsiris!$A$9:$A$1008,1,FALSE))</f>
        <v/>
      </c>
      <c r="BT789" s="111"/>
      <c r="BU789" s="78"/>
      <c r="BV789" s="148" t="str">
        <f t="shared" si="459"/>
        <v/>
      </c>
      <c r="BW789" s="47" t="str">
        <f t="shared" si="486"/>
        <v/>
      </c>
      <c r="BX789" s="48" t="str">
        <f>IF(ISBLANK(BY789),"",VLOOKUP(BW789,OutputOsiris!$A$9:$A$1008,1,FALSE))</f>
        <v/>
      </c>
      <c r="BY789" s="111"/>
      <c r="BZ789" s="78"/>
      <c r="CA789" s="148" t="str">
        <f t="shared" si="460"/>
        <v/>
      </c>
    </row>
    <row r="790" spans="1:79" x14ac:dyDescent="0.2">
      <c r="A790" s="47" t="str">
        <f>IF($H$1="Score",IF(OutputOsiris!A790&lt;&gt;"9999999",OutputOsiris!A790,""),"")</f>
        <v/>
      </c>
      <c r="B790" s="76" t="str">
        <f t="shared" si="461"/>
        <v/>
      </c>
      <c r="C790" s="143" t="str">
        <f t="shared" si="462"/>
        <v/>
      </c>
      <c r="D790" s="47" t="str">
        <f>IF($H$1="Cijfer",IF(OutputOsiris!A790&lt;&gt;"9999999",OutputOsiris!A790,""),"")</f>
        <v/>
      </c>
      <c r="E790" s="76" t="str">
        <f t="shared" si="463"/>
        <v/>
      </c>
      <c r="F790" s="143" t="str">
        <f t="shared" si="464"/>
        <v/>
      </c>
      <c r="G790" s="47" t="str">
        <f>IF(ISBLANK(OutputOsiris!B790),"",OutputOsiris!B790)</f>
        <v/>
      </c>
      <c r="H790" s="47">
        <f>IF(AND($AG$7&gt;0,OutputOsiris!$A790&lt;&gt;"9999999"),VLOOKUP(OutputOsiris!A790,$AD$9:$AG$1008,4,FALSE),"")</f>
        <v>0</v>
      </c>
      <c r="I790" s="47">
        <f t="shared" si="465"/>
        <v>0</v>
      </c>
      <c r="J790" s="47">
        <f>IF(AND($AL$7&gt;0,OutputOsiris!$A790&lt;&gt;"9999999"),VLOOKUP(OutputOsiris!A790,$AI$9:$AL$1008,4,FALSE),"")</f>
        <v>0</v>
      </c>
      <c r="K790" s="47">
        <f t="shared" si="466"/>
        <v>0</v>
      </c>
      <c r="L790" s="47" t="str">
        <f>IF(AND($AQ$7&gt;0,OutputOsiris!$A790&lt;&gt;"9999999"),VLOOKUP(OutputOsiris!A790,$AN$9:$AQ$1008,4,FALSE),"")</f>
        <v/>
      </c>
      <c r="M790" s="47" t="str">
        <f t="shared" si="467"/>
        <v/>
      </c>
      <c r="N790" s="47" t="str">
        <f>IF(AND($AV$7&gt;0,OutputOsiris!$A790&lt;&gt;"9999999"),VLOOKUP(OutputOsiris!A790,$AS$9:$AV$1008,4,FALSE),"")</f>
        <v/>
      </c>
      <c r="O790" s="47" t="str">
        <f t="shared" si="468"/>
        <v/>
      </c>
      <c r="P790" s="47" t="str">
        <f>IF(AND($BA$7&gt;0,OutputOsiris!$A790&lt;&gt;"9999999"),VLOOKUP(OutputOsiris!A790,$AX$9:$BA$1008,4,FALSE),"")</f>
        <v/>
      </c>
      <c r="Q790" s="47" t="str">
        <f t="shared" si="469"/>
        <v/>
      </c>
      <c r="R790" s="47" t="str">
        <f>IF(AND($BF$7&gt;0,OutputOsiris!$A790&lt;&gt;"9999999"),VLOOKUP(OutputOsiris!A790,$BC$9:$BF$1008,4,FALSE),"")</f>
        <v/>
      </c>
      <c r="S790" s="47" t="str">
        <f t="shared" si="470"/>
        <v/>
      </c>
      <c r="T790" s="47" t="str">
        <f>IF(AND($BK$7&gt;0,OutputOsiris!$A790&lt;&gt;"9999999"),VLOOKUP(OutputOsiris!A790,$BH$9:$BK$1008,4,FALSE),"")</f>
        <v/>
      </c>
      <c r="U790" s="47" t="str">
        <f t="shared" si="471"/>
        <v/>
      </c>
      <c r="V790" s="47" t="str">
        <f>IF(AND($BP$7&gt;0,OutputOsiris!$A790&lt;&gt;"9999999"),VLOOKUP(OutputOsiris!A790,$BM$9:$BP$1008,4,FALSE),"")</f>
        <v/>
      </c>
      <c r="W790" s="47" t="str">
        <f t="shared" si="472"/>
        <v/>
      </c>
      <c r="X790" s="47" t="str">
        <f>IF(AND($BU$7&gt;0,OutputOsiris!$A790&lt;&gt;"9999999"),VLOOKUP(OutputOsiris!A790,$BR$9:$BU$1008,4,FALSE),"")</f>
        <v/>
      </c>
      <c r="Y790" s="47" t="str">
        <f t="shared" si="473"/>
        <v/>
      </c>
      <c r="Z790" s="47" t="str">
        <f>IF(AND($BZ$7&gt;0,OutputOsiris!$A790&lt;&gt;"9999999"),VLOOKUP(OutputOsiris!A790,$BW$9:$BZ$1008,4,FALSE),"")</f>
        <v/>
      </c>
      <c r="AA790" s="47" t="str">
        <f t="shared" si="474"/>
        <v/>
      </c>
      <c r="AB790" s="47">
        <f t="shared" si="475"/>
        <v>0</v>
      </c>
      <c r="AC790" s="47">
        <f t="shared" si="476"/>
        <v>0</v>
      </c>
      <c r="AD790" s="47" t="str">
        <f t="shared" si="477"/>
        <v/>
      </c>
      <c r="AE790" s="48" t="str">
        <f>IF(ISBLANK(AF790),"",VLOOKUP(AD790,OutputOsiris!$A$9:$A$1008,1,FALSE))</f>
        <v/>
      </c>
      <c r="AF790" s="111"/>
      <c r="AG790" s="78"/>
      <c r="AH790" s="148" t="str">
        <f t="shared" si="451"/>
        <v/>
      </c>
      <c r="AI790" s="47" t="str">
        <f t="shared" si="478"/>
        <v/>
      </c>
      <c r="AJ790" s="48" t="str">
        <f>IF(ISBLANK(AK790),"",VLOOKUP(AI790,OutputOsiris!$A$9:$A$1008,1,FALSE))</f>
        <v/>
      </c>
      <c r="AK790" s="112"/>
      <c r="AL790" s="78"/>
      <c r="AM790" s="148" t="str">
        <f t="shared" si="452"/>
        <v/>
      </c>
      <c r="AN790" s="47" t="str">
        <f t="shared" si="479"/>
        <v/>
      </c>
      <c r="AO790" s="48" t="str">
        <f>IF(ISBLANK(AP790),"",VLOOKUP(AN790,OutputOsiris!$A$9:$A$1008,1,FALSE))</f>
        <v/>
      </c>
      <c r="AP790" s="111"/>
      <c r="AQ790" s="78"/>
      <c r="AR790" s="148" t="str">
        <f t="shared" si="453"/>
        <v/>
      </c>
      <c r="AS790" s="47" t="str">
        <f t="shared" si="480"/>
        <v/>
      </c>
      <c r="AT790" s="48" t="str">
        <f>IF(ISBLANK(AU790),"",VLOOKUP(AS790,OutputOsiris!$A$9:$A$1008,1,FALSE))</f>
        <v/>
      </c>
      <c r="AU790" s="111"/>
      <c r="AV790" s="78"/>
      <c r="AW790" s="148" t="str">
        <f t="shared" si="454"/>
        <v/>
      </c>
      <c r="AX790" s="47" t="str">
        <f t="shared" si="481"/>
        <v/>
      </c>
      <c r="AY790" s="48" t="str">
        <f>IF(ISBLANK(AZ790),"",VLOOKUP(AX790,OutputOsiris!$A$9:$A$1008,1,FALSE))</f>
        <v/>
      </c>
      <c r="AZ790" s="111"/>
      <c r="BA790" s="78"/>
      <c r="BB790" s="148" t="str">
        <f t="shared" si="455"/>
        <v/>
      </c>
      <c r="BC790" s="47" t="str">
        <f t="shared" si="482"/>
        <v/>
      </c>
      <c r="BD790" s="48" t="str">
        <f>IF(ISBLANK(BE790),"",VLOOKUP(BC790,OutputOsiris!$A$9:$A$1008,1,FALSE))</f>
        <v/>
      </c>
      <c r="BE790" s="111"/>
      <c r="BF790" s="78"/>
      <c r="BG790" s="148" t="str">
        <f t="shared" si="456"/>
        <v/>
      </c>
      <c r="BH790" s="47" t="str">
        <f t="shared" si="483"/>
        <v/>
      </c>
      <c r="BI790" s="48" t="str">
        <f>IF(ISBLANK(BJ790),"",VLOOKUP(BH790,OutputOsiris!$A$9:$A$1008,1,FALSE))</f>
        <v/>
      </c>
      <c r="BJ790" s="111"/>
      <c r="BK790" s="78"/>
      <c r="BL790" s="148" t="str">
        <f t="shared" si="457"/>
        <v/>
      </c>
      <c r="BM790" s="47" t="str">
        <f t="shared" si="484"/>
        <v/>
      </c>
      <c r="BN790" s="48" t="str">
        <f>IF(ISBLANK(BO790),"",VLOOKUP(BM790,OutputOsiris!$A$9:$A$1008,1,FALSE))</f>
        <v/>
      </c>
      <c r="BO790" s="111"/>
      <c r="BP790" s="78"/>
      <c r="BQ790" s="148" t="str">
        <f t="shared" si="458"/>
        <v/>
      </c>
      <c r="BR790" s="47" t="str">
        <f t="shared" si="485"/>
        <v/>
      </c>
      <c r="BS790" s="48" t="str">
        <f>IF(ISBLANK(BT790),"",VLOOKUP(BR790,OutputOsiris!$A$9:$A$1008,1,FALSE))</f>
        <v/>
      </c>
      <c r="BT790" s="111"/>
      <c r="BU790" s="78"/>
      <c r="BV790" s="148" t="str">
        <f t="shared" si="459"/>
        <v/>
      </c>
      <c r="BW790" s="47" t="str">
        <f t="shared" si="486"/>
        <v/>
      </c>
      <c r="BX790" s="48" t="str">
        <f>IF(ISBLANK(BY790),"",VLOOKUP(BW790,OutputOsiris!$A$9:$A$1008,1,FALSE))</f>
        <v/>
      </c>
      <c r="BY790" s="111"/>
      <c r="BZ790" s="78"/>
      <c r="CA790" s="148" t="str">
        <f t="shared" si="460"/>
        <v/>
      </c>
    </row>
    <row r="791" spans="1:79" x14ac:dyDescent="0.2">
      <c r="A791" s="47" t="str">
        <f>IF($H$1="Score",IF(OutputOsiris!A791&lt;&gt;"9999999",OutputOsiris!A791,""),"")</f>
        <v/>
      </c>
      <c r="B791" s="76" t="str">
        <f t="shared" si="461"/>
        <v/>
      </c>
      <c r="C791" s="143" t="str">
        <f t="shared" si="462"/>
        <v/>
      </c>
      <c r="D791" s="47" t="str">
        <f>IF($H$1="Cijfer",IF(OutputOsiris!A791&lt;&gt;"9999999",OutputOsiris!A791,""),"")</f>
        <v/>
      </c>
      <c r="E791" s="76" t="str">
        <f t="shared" si="463"/>
        <v/>
      </c>
      <c r="F791" s="143" t="str">
        <f t="shared" si="464"/>
        <v/>
      </c>
      <c r="G791" s="47" t="str">
        <f>IF(ISBLANK(OutputOsiris!B791),"",OutputOsiris!B791)</f>
        <v/>
      </c>
      <c r="H791" s="47">
        <f>IF(AND($AG$7&gt;0,OutputOsiris!$A791&lt;&gt;"9999999"),VLOOKUP(OutputOsiris!A791,$AD$9:$AG$1008,4,FALSE),"")</f>
        <v>0</v>
      </c>
      <c r="I791" s="47">
        <f t="shared" si="465"/>
        <v>0</v>
      </c>
      <c r="J791" s="47">
        <f>IF(AND($AL$7&gt;0,OutputOsiris!$A791&lt;&gt;"9999999"),VLOOKUP(OutputOsiris!A791,$AI$9:$AL$1008,4,FALSE),"")</f>
        <v>0</v>
      </c>
      <c r="K791" s="47">
        <f t="shared" si="466"/>
        <v>0</v>
      </c>
      <c r="L791" s="47" t="str">
        <f>IF(AND($AQ$7&gt;0,OutputOsiris!$A791&lt;&gt;"9999999"),VLOOKUP(OutputOsiris!A791,$AN$9:$AQ$1008,4,FALSE),"")</f>
        <v/>
      </c>
      <c r="M791" s="47" t="str">
        <f t="shared" si="467"/>
        <v/>
      </c>
      <c r="N791" s="47" t="str">
        <f>IF(AND($AV$7&gt;0,OutputOsiris!$A791&lt;&gt;"9999999"),VLOOKUP(OutputOsiris!A791,$AS$9:$AV$1008,4,FALSE),"")</f>
        <v/>
      </c>
      <c r="O791" s="47" t="str">
        <f t="shared" si="468"/>
        <v/>
      </c>
      <c r="P791" s="47" t="str">
        <f>IF(AND($BA$7&gt;0,OutputOsiris!$A791&lt;&gt;"9999999"),VLOOKUP(OutputOsiris!A791,$AX$9:$BA$1008,4,FALSE),"")</f>
        <v/>
      </c>
      <c r="Q791" s="47" t="str">
        <f t="shared" si="469"/>
        <v/>
      </c>
      <c r="R791" s="47" t="str">
        <f>IF(AND($BF$7&gt;0,OutputOsiris!$A791&lt;&gt;"9999999"),VLOOKUP(OutputOsiris!A791,$BC$9:$BF$1008,4,FALSE),"")</f>
        <v/>
      </c>
      <c r="S791" s="47" t="str">
        <f t="shared" si="470"/>
        <v/>
      </c>
      <c r="T791" s="47" t="str">
        <f>IF(AND($BK$7&gt;0,OutputOsiris!$A791&lt;&gt;"9999999"),VLOOKUP(OutputOsiris!A791,$BH$9:$BK$1008,4,FALSE),"")</f>
        <v/>
      </c>
      <c r="U791" s="47" t="str">
        <f t="shared" si="471"/>
        <v/>
      </c>
      <c r="V791" s="47" t="str">
        <f>IF(AND($BP$7&gt;0,OutputOsiris!$A791&lt;&gt;"9999999"),VLOOKUP(OutputOsiris!A791,$BM$9:$BP$1008,4,FALSE),"")</f>
        <v/>
      </c>
      <c r="W791" s="47" t="str">
        <f t="shared" si="472"/>
        <v/>
      </c>
      <c r="X791" s="47" t="str">
        <f>IF(AND($BU$7&gt;0,OutputOsiris!$A791&lt;&gt;"9999999"),VLOOKUP(OutputOsiris!A791,$BR$9:$BU$1008,4,FALSE),"")</f>
        <v/>
      </c>
      <c r="Y791" s="47" t="str">
        <f t="shared" si="473"/>
        <v/>
      </c>
      <c r="Z791" s="47" t="str">
        <f>IF(AND($BZ$7&gt;0,OutputOsiris!$A791&lt;&gt;"9999999"),VLOOKUP(OutputOsiris!A791,$BW$9:$BZ$1008,4,FALSE),"")</f>
        <v/>
      </c>
      <c r="AA791" s="47" t="str">
        <f t="shared" si="474"/>
        <v/>
      </c>
      <c r="AB791" s="47">
        <f t="shared" si="475"/>
        <v>0</v>
      </c>
      <c r="AC791" s="47">
        <f t="shared" si="476"/>
        <v>0</v>
      </c>
      <c r="AD791" s="47" t="str">
        <f t="shared" si="477"/>
        <v/>
      </c>
      <c r="AE791" s="48" t="str">
        <f>IF(ISBLANK(AF791),"",VLOOKUP(AD791,OutputOsiris!$A$9:$A$1008,1,FALSE))</f>
        <v/>
      </c>
      <c r="AF791" s="111"/>
      <c r="AG791" s="78"/>
      <c r="AH791" s="148" t="str">
        <f t="shared" si="451"/>
        <v/>
      </c>
      <c r="AI791" s="47" t="str">
        <f t="shared" si="478"/>
        <v/>
      </c>
      <c r="AJ791" s="48" t="str">
        <f>IF(ISBLANK(AK791),"",VLOOKUP(AI791,OutputOsiris!$A$9:$A$1008,1,FALSE))</f>
        <v/>
      </c>
      <c r="AK791" s="112"/>
      <c r="AL791" s="78"/>
      <c r="AM791" s="148" t="str">
        <f t="shared" si="452"/>
        <v/>
      </c>
      <c r="AN791" s="47" t="str">
        <f t="shared" si="479"/>
        <v/>
      </c>
      <c r="AO791" s="48" t="str">
        <f>IF(ISBLANK(AP791),"",VLOOKUP(AN791,OutputOsiris!$A$9:$A$1008,1,FALSE))</f>
        <v/>
      </c>
      <c r="AP791" s="111"/>
      <c r="AQ791" s="78"/>
      <c r="AR791" s="148" t="str">
        <f t="shared" si="453"/>
        <v/>
      </c>
      <c r="AS791" s="47" t="str">
        <f t="shared" si="480"/>
        <v/>
      </c>
      <c r="AT791" s="48" t="str">
        <f>IF(ISBLANK(AU791),"",VLOOKUP(AS791,OutputOsiris!$A$9:$A$1008,1,FALSE))</f>
        <v/>
      </c>
      <c r="AU791" s="111"/>
      <c r="AV791" s="78"/>
      <c r="AW791" s="148" t="str">
        <f t="shared" si="454"/>
        <v/>
      </c>
      <c r="AX791" s="47" t="str">
        <f t="shared" si="481"/>
        <v/>
      </c>
      <c r="AY791" s="48" t="str">
        <f>IF(ISBLANK(AZ791),"",VLOOKUP(AX791,OutputOsiris!$A$9:$A$1008,1,FALSE))</f>
        <v/>
      </c>
      <c r="AZ791" s="111"/>
      <c r="BA791" s="78"/>
      <c r="BB791" s="148" t="str">
        <f t="shared" si="455"/>
        <v/>
      </c>
      <c r="BC791" s="47" t="str">
        <f t="shared" si="482"/>
        <v/>
      </c>
      <c r="BD791" s="48" t="str">
        <f>IF(ISBLANK(BE791),"",VLOOKUP(BC791,OutputOsiris!$A$9:$A$1008,1,FALSE))</f>
        <v/>
      </c>
      <c r="BE791" s="111"/>
      <c r="BF791" s="78"/>
      <c r="BG791" s="148" t="str">
        <f t="shared" si="456"/>
        <v/>
      </c>
      <c r="BH791" s="47" t="str">
        <f t="shared" si="483"/>
        <v/>
      </c>
      <c r="BI791" s="48" t="str">
        <f>IF(ISBLANK(BJ791),"",VLOOKUP(BH791,OutputOsiris!$A$9:$A$1008,1,FALSE))</f>
        <v/>
      </c>
      <c r="BJ791" s="111"/>
      <c r="BK791" s="78"/>
      <c r="BL791" s="148" t="str">
        <f t="shared" si="457"/>
        <v/>
      </c>
      <c r="BM791" s="47" t="str">
        <f t="shared" si="484"/>
        <v/>
      </c>
      <c r="BN791" s="48" t="str">
        <f>IF(ISBLANK(BO791),"",VLOOKUP(BM791,OutputOsiris!$A$9:$A$1008,1,FALSE))</f>
        <v/>
      </c>
      <c r="BO791" s="111"/>
      <c r="BP791" s="78"/>
      <c r="BQ791" s="148" t="str">
        <f t="shared" si="458"/>
        <v/>
      </c>
      <c r="BR791" s="47" t="str">
        <f t="shared" si="485"/>
        <v/>
      </c>
      <c r="BS791" s="48" t="str">
        <f>IF(ISBLANK(BT791),"",VLOOKUP(BR791,OutputOsiris!$A$9:$A$1008,1,FALSE))</f>
        <v/>
      </c>
      <c r="BT791" s="111"/>
      <c r="BU791" s="78"/>
      <c r="BV791" s="148" t="str">
        <f t="shared" si="459"/>
        <v/>
      </c>
      <c r="BW791" s="47" t="str">
        <f t="shared" si="486"/>
        <v/>
      </c>
      <c r="BX791" s="48" t="str">
        <f>IF(ISBLANK(BY791),"",VLOOKUP(BW791,OutputOsiris!$A$9:$A$1008,1,FALSE))</f>
        <v/>
      </c>
      <c r="BY791" s="111"/>
      <c r="BZ791" s="78"/>
      <c r="CA791" s="148" t="str">
        <f t="shared" si="460"/>
        <v/>
      </c>
    </row>
    <row r="792" spans="1:79" x14ac:dyDescent="0.2">
      <c r="A792" s="47" t="str">
        <f>IF($H$1="Score",IF(OutputOsiris!A792&lt;&gt;"9999999",OutputOsiris!A792,""),"")</f>
        <v/>
      </c>
      <c r="B792" s="76" t="str">
        <f t="shared" si="461"/>
        <v/>
      </c>
      <c r="C792" s="143" t="str">
        <f t="shared" si="462"/>
        <v/>
      </c>
      <c r="D792" s="47" t="str">
        <f>IF($H$1="Cijfer",IF(OutputOsiris!A792&lt;&gt;"9999999",OutputOsiris!A792,""),"")</f>
        <v/>
      </c>
      <c r="E792" s="76" t="str">
        <f t="shared" si="463"/>
        <v/>
      </c>
      <c r="F792" s="143" t="str">
        <f t="shared" si="464"/>
        <v/>
      </c>
      <c r="G792" s="47" t="str">
        <f>IF(ISBLANK(OutputOsiris!B792),"",OutputOsiris!B792)</f>
        <v/>
      </c>
      <c r="H792" s="47">
        <f>IF(AND($AG$7&gt;0,OutputOsiris!$A792&lt;&gt;"9999999"),VLOOKUP(OutputOsiris!A792,$AD$9:$AG$1008,4,FALSE),"")</f>
        <v>0</v>
      </c>
      <c r="I792" s="47">
        <f t="shared" si="465"/>
        <v>0</v>
      </c>
      <c r="J792" s="47">
        <f>IF(AND($AL$7&gt;0,OutputOsiris!$A792&lt;&gt;"9999999"),VLOOKUP(OutputOsiris!A792,$AI$9:$AL$1008,4,FALSE),"")</f>
        <v>0</v>
      </c>
      <c r="K792" s="47">
        <f t="shared" si="466"/>
        <v>0</v>
      </c>
      <c r="L792" s="47" t="str">
        <f>IF(AND($AQ$7&gt;0,OutputOsiris!$A792&lt;&gt;"9999999"),VLOOKUP(OutputOsiris!A792,$AN$9:$AQ$1008,4,FALSE),"")</f>
        <v/>
      </c>
      <c r="M792" s="47" t="str">
        <f t="shared" si="467"/>
        <v/>
      </c>
      <c r="N792" s="47" t="str">
        <f>IF(AND($AV$7&gt;0,OutputOsiris!$A792&lt;&gt;"9999999"),VLOOKUP(OutputOsiris!A792,$AS$9:$AV$1008,4,FALSE),"")</f>
        <v/>
      </c>
      <c r="O792" s="47" t="str">
        <f t="shared" si="468"/>
        <v/>
      </c>
      <c r="P792" s="47" t="str">
        <f>IF(AND($BA$7&gt;0,OutputOsiris!$A792&lt;&gt;"9999999"),VLOOKUP(OutputOsiris!A792,$AX$9:$BA$1008,4,FALSE),"")</f>
        <v/>
      </c>
      <c r="Q792" s="47" t="str">
        <f t="shared" si="469"/>
        <v/>
      </c>
      <c r="R792" s="47" t="str">
        <f>IF(AND($BF$7&gt;0,OutputOsiris!$A792&lt;&gt;"9999999"),VLOOKUP(OutputOsiris!A792,$BC$9:$BF$1008,4,FALSE),"")</f>
        <v/>
      </c>
      <c r="S792" s="47" t="str">
        <f t="shared" si="470"/>
        <v/>
      </c>
      <c r="T792" s="47" t="str">
        <f>IF(AND($BK$7&gt;0,OutputOsiris!$A792&lt;&gt;"9999999"),VLOOKUP(OutputOsiris!A792,$BH$9:$BK$1008,4,FALSE),"")</f>
        <v/>
      </c>
      <c r="U792" s="47" t="str">
        <f t="shared" si="471"/>
        <v/>
      </c>
      <c r="V792" s="47" t="str">
        <f>IF(AND($BP$7&gt;0,OutputOsiris!$A792&lt;&gt;"9999999"),VLOOKUP(OutputOsiris!A792,$BM$9:$BP$1008,4,FALSE),"")</f>
        <v/>
      </c>
      <c r="W792" s="47" t="str">
        <f t="shared" si="472"/>
        <v/>
      </c>
      <c r="X792" s="47" t="str">
        <f>IF(AND($BU$7&gt;0,OutputOsiris!$A792&lt;&gt;"9999999"),VLOOKUP(OutputOsiris!A792,$BR$9:$BU$1008,4,FALSE),"")</f>
        <v/>
      </c>
      <c r="Y792" s="47" t="str">
        <f t="shared" si="473"/>
        <v/>
      </c>
      <c r="Z792" s="47" t="str">
        <f>IF(AND($BZ$7&gt;0,OutputOsiris!$A792&lt;&gt;"9999999"),VLOOKUP(OutputOsiris!A792,$BW$9:$BZ$1008,4,FALSE),"")</f>
        <v/>
      </c>
      <c r="AA792" s="47" t="str">
        <f t="shared" si="474"/>
        <v/>
      </c>
      <c r="AB792" s="47">
        <f t="shared" si="475"/>
        <v>0</v>
      </c>
      <c r="AC792" s="47">
        <f t="shared" si="476"/>
        <v>0</v>
      </c>
      <c r="AD792" s="47" t="str">
        <f t="shared" si="477"/>
        <v/>
      </c>
      <c r="AE792" s="48" t="str">
        <f>IF(ISBLANK(AF792),"",VLOOKUP(AD792,OutputOsiris!$A$9:$A$1008,1,FALSE))</f>
        <v/>
      </c>
      <c r="AF792" s="111"/>
      <c r="AG792" s="78"/>
      <c r="AH792" s="148" t="str">
        <f t="shared" si="451"/>
        <v/>
      </c>
      <c r="AI792" s="47" t="str">
        <f t="shared" si="478"/>
        <v/>
      </c>
      <c r="AJ792" s="48" t="str">
        <f>IF(ISBLANK(AK792),"",VLOOKUP(AI792,OutputOsiris!$A$9:$A$1008,1,FALSE))</f>
        <v/>
      </c>
      <c r="AK792" s="112"/>
      <c r="AL792" s="78"/>
      <c r="AM792" s="148" t="str">
        <f t="shared" si="452"/>
        <v/>
      </c>
      <c r="AN792" s="47" t="str">
        <f t="shared" si="479"/>
        <v/>
      </c>
      <c r="AO792" s="48" t="str">
        <f>IF(ISBLANK(AP792),"",VLOOKUP(AN792,OutputOsiris!$A$9:$A$1008,1,FALSE))</f>
        <v/>
      </c>
      <c r="AP792" s="111"/>
      <c r="AQ792" s="78"/>
      <c r="AR792" s="148" t="str">
        <f t="shared" si="453"/>
        <v/>
      </c>
      <c r="AS792" s="47" t="str">
        <f t="shared" si="480"/>
        <v/>
      </c>
      <c r="AT792" s="48" t="str">
        <f>IF(ISBLANK(AU792),"",VLOOKUP(AS792,OutputOsiris!$A$9:$A$1008,1,FALSE))</f>
        <v/>
      </c>
      <c r="AU792" s="111"/>
      <c r="AV792" s="78"/>
      <c r="AW792" s="148" t="str">
        <f t="shared" si="454"/>
        <v/>
      </c>
      <c r="AX792" s="47" t="str">
        <f t="shared" si="481"/>
        <v/>
      </c>
      <c r="AY792" s="48" t="str">
        <f>IF(ISBLANK(AZ792),"",VLOOKUP(AX792,OutputOsiris!$A$9:$A$1008,1,FALSE))</f>
        <v/>
      </c>
      <c r="AZ792" s="111"/>
      <c r="BA792" s="78"/>
      <c r="BB792" s="148" t="str">
        <f t="shared" si="455"/>
        <v/>
      </c>
      <c r="BC792" s="47" t="str">
        <f t="shared" si="482"/>
        <v/>
      </c>
      <c r="BD792" s="48" t="str">
        <f>IF(ISBLANK(BE792),"",VLOOKUP(BC792,OutputOsiris!$A$9:$A$1008,1,FALSE))</f>
        <v/>
      </c>
      <c r="BE792" s="111"/>
      <c r="BF792" s="78"/>
      <c r="BG792" s="148" t="str">
        <f t="shared" si="456"/>
        <v/>
      </c>
      <c r="BH792" s="47" t="str">
        <f t="shared" si="483"/>
        <v/>
      </c>
      <c r="BI792" s="48" t="str">
        <f>IF(ISBLANK(BJ792),"",VLOOKUP(BH792,OutputOsiris!$A$9:$A$1008,1,FALSE))</f>
        <v/>
      </c>
      <c r="BJ792" s="111"/>
      <c r="BK792" s="78"/>
      <c r="BL792" s="148" t="str">
        <f t="shared" si="457"/>
        <v/>
      </c>
      <c r="BM792" s="47" t="str">
        <f t="shared" si="484"/>
        <v/>
      </c>
      <c r="BN792" s="48" t="str">
        <f>IF(ISBLANK(BO792),"",VLOOKUP(BM792,OutputOsiris!$A$9:$A$1008,1,FALSE))</f>
        <v/>
      </c>
      <c r="BO792" s="111"/>
      <c r="BP792" s="78"/>
      <c r="BQ792" s="148" t="str">
        <f t="shared" si="458"/>
        <v/>
      </c>
      <c r="BR792" s="47" t="str">
        <f t="shared" si="485"/>
        <v/>
      </c>
      <c r="BS792" s="48" t="str">
        <f>IF(ISBLANK(BT792),"",VLOOKUP(BR792,OutputOsiris!$A$9:$A$1008,1,FALSE))</f>
        <v/>
      </c>
      <c r="BT792" s="111"/>
      <c r="BU792" s="78"/>
      <c r="BV792" s="148" t="str">
        <f t="shared" si="459"/>
        <v/>
      </c>
      <c r="BW792" s="47" t="str">
        <f t="shared" si="486"/>
        <v/>
      </c>
      <c r="BX792" s="48" t="str">
        <f>IF(ISBLANK(BY792),"",VLOOKUP(BW792,OutputOsiris!$A$9:$A$1008,1,FALSE))</f>
        <v/>
      </c>
      <c r="BY792" s="111"/>
      <c r="BZ792" s="78"/>
      <c r="CA792" s="148" t="str">
        <f t="shared" si="460"/>
        <v/>
      </c>
    </row>
    <row r="793" spans="1:79" x14ac:dyDescent="0.2">
      <c r="A793" s="47" t="str">
        <f>IF($H$1="Score",IF(OutputOsiris!A793&lt;&gt;"9999999",OutputOsiris!A793,""),"")</f>
        <v/>
      </c>
      <c r="B793" s="76" t="str">
        <f t="shared" si="461"/>
        <v/>
      </c>
      <c r="C793" s="143" t="str">
        <f t="shared" si="462"/>
        <v/>
      </c>
      <c r="D793" s="47" t="str">
        <f>IF($H$1="Cijfer",IF(OutputOsiris!A793&lt;&gt;"9999999",OutputOsiris!A793,""),"")</f>
        <v/>
      </c>
      <c r="E793" s="76" t="str">
        <f t="shared" si="463"/>
        <v/>
      </c>
      <c r="F793" s="143" t="str">
        <f t="shared" si="464"/>
        <v/>
      </c>
      <c r="G793" s="47" t="str">
        <f>IF(ISBLANK(OutputOsiris!B793),"",OutputOsiris!B793)</f>
        <v/>
      </c>
      <c r="H793" s="47">
        <f>IF(AND($AG$7&gt;0,OutputOsiris!$A793&lt;&gt;"9999999"),VLOOKUP(OutputOsiris!A793,$AD$9:$AG$1008,4,FALSE),"")</f>
        <v>0</v>
      </c>
      <c r="I793" s="47">
        <f t="shared" si="465"/>
        <v>0</v>
      </c>
      <c r="J793" s="47">
        <f>IF(AND($AL$7&gt;0,OutputOsiris!$A793&lt;&gt;"9999999"),VLOOKUP(OutputOsiris!A793,$AI$9:$AL$1008,4,FALSE),"")</f>
        <v>0</v>
      </c>
      <c r="K793" s="47">
        <f t="shared" si="466"/>
        <v>0</v>
      </c>
      <c r="L793" s="47" t="str">
        <f>IF(AND($AQ$7&gt;0,OutputOsiris!$A793&lt;&gt;"9999999"),VLOOKUP(OutputOsiris!A793,$AN$9:$AQ$1008,4,FALSE),"")</f>
        <v/>
      </c>
      <c r="M793" s="47" t="str">
        <f t="shared" si="467"/>
        <v/>
      </c>
      <c r="N793" s="47" t="str">
        <f>IF(AND($AV$7&gt;0,OutputOsiris!$A793&lt;&gt;"9999999"),VLOOKUP(OutputOsiris!A793,$AS$9:$AV$1008,4,FALSE),"")</f>
        <v/>
      </c>
      <c r="O793" s="47" t="str">
        <f t="shared" si="468"/>
        <v/>
      </c>
      <c r="P793" s="47" t="str">
        <f>IF(AND($BA$7&gt;0,OutputOsiris!$A793&lt;&gt;"9999999"),VLOOKUP(OutputOsiris!A793,$AX$9:$BA$1008,4,FALSE),"")</f>
        <v/>
      </c>
      <c r="Q793" s="47" t="str">
        <f t="shared" si="469"/>
        <v/>
      </c>
      <c r="R793" s="47" t="str">
        <f>IF(AND($BF$7&gt;0,OutputOsiris!$A793&lt;&gt;"9999999"),VLOOKUP(OutputOsiris!A793,$BC$9:$BF$1008,4,FALSE),"")</f>
        <v/>
      </c>
      <c r="S793" s="47" t="str">
        <f t="shared" si="470"/>
        <v/>
      </c>
      <c r="T793" s="47" t="str">
        <f>IF(AND($BK$7&gt;0,OutputOsiris!$A793&lt;&gt;"9999999"),VLOOKUP(OutputOsiris!A793,$BH$9:$BK$1008,4,FALSE),"")</f>
        <v/>
      </c>
      <c r="U793" s="47" t="str">
        <f t="shared" si="471"/>
        <v/>
      </c>
      <c r="V793" s="47" t="str">
        <f>IF(AND($BP$7&gt;0,OutputOsiris!$A793&lt;&gt;"9999999"),VLOOKUP(OutputOsiris!A793,$BM$9:$BP$1008,4,FALSE),"")</f>
        <v/>
      </c>
      <c r="W793" s="47" t="str">
        <f t="shared" si="472"/>
        <v/>
      </c>
      <c r="X793" s="47" t="str">
        <f>IF(AND($BU$7&gt;0,OutputOsiris!$A793&lt;&gt;"9999999"),VLOOKUP(OutputOsiris!A793,$BR$9:$BU$1008,4,FALSE),"")</f>
        <v/>
      </c>
      <c r="Y793" s="47" t="str">
        <f t="shared" si="473"/>
        <v/>
      </c>
      <c r="Z793" s="47" t="str">
        <f>IF(AND($BZ$7&gt;0,OutputOsiris!$A793&lt;&gt;"9999999"),VLOOKUP(OutputOsiris!A793,$BW$9:$BZ$1008,4,FALSE),"")</f>
        <v/>
      </c>
      <c r="AA793" s="47" t="str">
        <f t="shared" si="474"/>
        <v/>
      </c>
      <c r="AB793" s="47">
        <f t="shared" si="475"/>
        <v>0</v>
      </c>
      <c r="AC793" s="47">
        <f t="shared" si="476"/>
        <v>0</v>
      </c>
      <c r="AD793" s="47" t="str">
        <f t="shared" si="477"/>
        <v/>
      </c>
      <c r="AE793" s="48" t="str">
        <f>IF(ISBLANK(AF793),"",VLOOKUP(AD793,OutputOsiris!$A$9:$A$1008,1,FALSE))</f>
        <v/>
      </c>
      <c r="AF793" s="111"/>
      <c r="AG793" s="78"/>
      <c r="AH793" s="148" t="str">
        <f t="shared" si="451"/>
        <v/>
      </c>
      <c r="AI793" s="47" t="str">
        <f t="shared" si="478"/>
        <v/>
      </c>
      <c r="AJ793" s="48" t="str">
        <f>IF(ISBLANK(AK793),"",VLOOKUP(AI793,OutputOsiris!$A$9:$A$1008,1,FALSE))</f>
        <v/>
      </c>
      <c r="AK793" s="112"/>
      <c r="AL793" s="78"/>
      <c r="AM793" s="148" t="str">
        <f t="shared" si="452"/>
        <v/>
      </c>
      <c r="AN793" s="47" t="str">
        <f t="shared" si="479"/>
        <v/>
      </c>
      <c r="AO793" s="48" t="str">
        <f>IF(ISBLANK(AP793),"",VLOOKUP(AN793,OutputOsiris!$A$9:$A$1008,1,FALSE))</f>
        <v/>
      </c>
      <c r="AP793" s="111"/>
      <c r="AQ793" s="78"/>
      <c r="AR793" s="148" t="str">
        <f t="shared" si="453"/>
        <v/>
      </c>
      <c r="AS793" s="47" t="str">
        <f t="shared" si="480"/>
        <v/>
      </c>
      <c r="AT793" s="48" t="str">
        <f>IF(ISBLANK(AU793),"",VLOOKUP(AS793,OutputOsiris!$A$9:$A$1008,1,FALSE))</f>
        <v/>
      </c>
      <c r="AU793" s="111"/>
      <c r="AV793" s="78"/>
      <c r="AW793" s="148" t="str">
        <f t="shared" si="454"/>
        <v/>
      </c>
      <c r="AX793" s="47" t="str">
        <f t="shared" si="481"/>
        <v/>
      </c>
      <c r="AY793" s="48" t="str">
        <f>IF(ISBLANK(AZ793),"",VLOOKUP(AX793,OutputOsiris!$A$9:$A$1008,1,FALSE))</f>
        <v/>
      </c>
      <c r="AZ793" s="111"/>
      <c r="BA793" s="78"/>
      <c r="BB793" s="148" t="str">
        <f t="shared" si="455"/>
        <v/>
      </c>
      <c r="BC793" s="47" t="str">
        <f t="shared" si="482"/>
        <v/>
      </c>
      <c r="BD793" s="48" t="str">
        <f>IF(ISBLANK(BE793),"",VLOOKUP(BC793,OutputOsiris!$A$9:$A$1008,1,FALSE))</f>
        <v/>
      </c>
      <c r="BE793" s="111"/>
      <c r="BF793" s="78"/>
      <c r="BG793" s="148" t="str">
        <f t="shared" si="456"/>
        <v/>
      </c>
      <c r="BH793" s="47" t="str">
        <f t="shared" si="483"/>
        <v/>
      </c>
      <c r="BI793" s="48" t="str">
        <f>IF(ISBLANK(BJ793),"",VLOOKUP(BH793,OutputOsiris!$A$9:$A$1008,1,FALSE))</f>
        <v/>
      </c>
      <c r="BJ793" s="111"/>
      <c r="BK793" s="78"/>
      <c r="BL793" s="148" t="str">
        <f t="shared" si="457"/>
        <v/>
      </c>
      <c r="BM793" s="47" t="str">
        <f t="shared" si="484"/>
        <v/>
      </c>
      <c r="BN793" s="48" t="str">
        <f>IF(ISBLANK(BO793),"",VLOOKUP(BM793,OutputOsiris!$A$9:$A$1008,1,FALSE))</f>
        <v/>
      </c>
      <c r="BO793" s="111"/>
      <c r="BP793" s="78"/>
      <c r="BQ793" s="148" t="str">
        <f t="shared" si="458"/>
        <v/>
      </c>
      <c r="BR793" s="47" t="str">
        <f t="shared" si="485"/>
        <v/>
      </c>
      <c r="BS793" s="48" t="str">
        <f>IF(ISBLANK(BT793),"",VLOOKUP(BR793,OutputOsiris!$A$9:$A$1008,1,FALSE))</f>
        <v/>
      </c>
      <c r="BT793" s="111"/>
      <c r="BU793" s="78"/>
      <c r="BV793" s="148" t="str">
        <f t="shared" si="459"/>
        <v/>
      </c>
      <c r="BW793" s="47" t="str">
        <f t="shared" si="486"/>
        <v/>
      </c>
      <c r="BX793" s="48" t="str">
        <f>IF(ISBLANK(BY793),"",VLOOKUP(BW793,OutputOsiris!$A$9:$A$1008,1,FALSE))</f>
        <v/>
      </c>
      <c r="BY793" s="111"/>
      <c r="BZ793" s="78"/>
      <c r="CA793" s="148" t="str">
        <f t="shared" si="460"/>
        <v/>
      </c>
    </row>
    <row r="794" spans="1:79" x14ac:dyDescent="0.2">
      <c r="A794" s="47" t="str">
        <f>IF($H$1="Score",IF(OutputOsiris!A794&lt;&gt;"9999999",OutputOsiris!A794,""),"")</f>
        <v/>
      </c>
      <c r="B794" s="76" t="str">
        <f t="shared" si="461"/>
        <v/>
      </c>
      <c r="C794" s="143" t="str">
        <f t="shared" si="462"/>
        <v/>
      </c>
      <c r="D794" s="47" t="str">
        <f>IF($H$1="Cijfer",IF(OutputOsiris!A794&lt;&gt;"9999999",OutputOsiris!A794,""),"")</f>
        <v/>
      </c>
      <c r="E794" s="76" t="str">
        <f t="shared" si="463"/>
        <v/>
      </c>
      <c r="F794" s="143" t="str">
        <f t="shared" si="464"/>
        <v/>
      </c>
      <c r="G794" s="47" t="str">
        <f>IF(ISBLANK(OutputOsiris!B794),"",OutputOsiris!B794)</f>
        <v/>
      </c>
      <c r="H794" s="47">
        <f>IF(AND($AG$7&gt;0,OutputOsiris!$A794&lt;&gt;"9999999"),VLOOKUP(OutputOsiris!A794,$AD$9:$AG$1008,4,FALSE),"")</f>
        <v>0</v>
      </c>
      <c r="I794" s="47">
        <f t="shared" si="465"/>
        <v>0</v>
      </c>
      <c r="J794" s="47">
        <f>IF(AND($AL$7&gt;0,OutputOsiris!$A794&lt;&gt;"9999999"),VLOOKUP(OutputOsiris!A794,$AI$9:$AL$1008,4,FALSE),"")</f>
        <v>0</v>
      </c>
      <c r="K794" s="47">
        <f t="shared" si="466"/>
        <v>0</v>
      </c>
      <c r="L794" s="47" t="str">
        <f>IF(AND($AQ$7&gt;0,OutputOsiris!$A794&lt;&gt;"9999999"),VLOOKUP(OutputOsiris!A794,$AN$9:$AQ$1008,4,FALSE),"")</f>
        <v/>
      </c>
      <c r="M794" s="47" t="str">
        <f t="shared" si="467"/>
        <v/>
      </c>
      <c r="N794" s="47" t="str">
        <f>IF(AND($AV$7&gt;0,OutputOsiris!$A794&lt;&gt;"9999999"),VLOOKUP(OutputOsiris!A794,$AS$9:$AV$1008,4,FALSE),"")</f>
        <v/>
      </c>
      <c r="O794" s="47" t="str">
        <f t="shared" si="468"/>
        <v/>
      </c>
      <c r="P794" s="47" t="str">
        <f>IF(AND($BA$7&gt;0,OutputOsiris!$A794&lt;&gt;"9999999"),VLOOKUP(OutputOsiris!A794,$AX$9:$BA$1008,4,FALSE),"")</f>
        <v/>
      </c>
      <c r="Q794" s="47" t="str">
        <f t="shared" si="469"/>
        <v/>
      </c>
      <c r="R794" s="47" t="str">
        <f>IF(AND($BF$7&gt;0,OutputOsiris!$A794&lt;&gt;"9999999"),VLOOKUP(OutputOsiris!A794,$BC$9:$BF$1008,4,FALSE),"")</f>
        <v/>
      </c>
      <c r="S794" s="47" t="str">
        <f t="shared" si="470"/>
        <v/>
      </c>
      <c r="T794" s="47" t="str">
        <f>IF(AND($BK$7&gt;0,OutputOsiris!$A794&lt;&gt;"9999999"),VLOOKUP(OutputOsiris!A794,$BH$9:$BK$1008,4,FALSE),"")</f>
        <v/>
      </c>
      <c r="U794" s="47" t="str">
        <f t="shared" si="471"/>
        <v/>
      </c>
      <c r="V794" s="47" t="str">
        <f>IF(AND($BP$7&gt;0,OutputOsiris!$A794&lt;&gt;"9999999"),VLOOKUP(OutputOsiris!A794,$BM$9:$BP$1008,4,FALSE),"")</f>
        <v/>
      </c>
      <c r="W794" s="47" t="str">
        <f t="shared" si="472"/>
        <v/>
      </c>
      <c r="X794" s="47" t="str">
        <f>IF(AND($BU$7&gt;0,OutputOsiris!$A794&lt;&gt;"9999999"),VLOOKUP(OutputOsiris!A794,$BR$9:$BU$1008,4,FALSE),"")</f>
        <v/>
      </c>
      <c r="Y794" s="47" t="str">
        <f t="shared" si="473"/>
        <v/>
      </c>
      <c r="Z794" s="47" t="str">
        <f>IF(AND($BZ$7&gt;0,OutputOsiris!$A794&lt;&gt;"9999999"),VLOOKUP(OutputOsiris!A794,$BW$9:$BZ$1008,4,FALSE),"")</f>
        <v/>
      </c>
      <c r="AA794" s="47" t="str">
        <f t="shared" si="474"/>
        <v/>
      </c>
      <c r="AB794" s="47">
        <f t="shared" si="475"/>
        <v>0</v>
      </c>
      <c r="AC794" s="47">
        <f t="shared" si="476"/>
        <v>0</v>
      </c>
      <c r="AD794" s="47" t="str">
        <f t="shared" si="477"/>
        <v/>
      </c>
      <c r="AE794" s="48" t="str">
        <f>IF(ISBLANK(AF794),"",VLOOKUP(AD794,OutputOsiris!$A$9:$A$1008,1,FALSE))</f>
        <v/>
      </c>
      <c r="AF794" s="111"/>
      <c r="AG794" s="78"/>
      <c r="AH794" s="148" t="str">
        <f t="shared" si="451"/>
        <v/>
      </c>
      <c r="AI794" s="47" t="str">
        <f t="shared" si="478"/>
        <v/>
      </c>
      <c r="AJ794" s="48" t="str">
        <f>IF(ISBLANK(AK794),"",VLOOKUP(AI794,OutputOsiris!$A$9:$A$1008,1,FALSE))</f>
        <v/>
      </c>
      <c r="AK794" s="112"/>
      <c r="AL794" s="78"/>
      <c r="AM794" s="148" t="str">
        <f t="shared" si="452"/>
        <v/>
      </c>
      <c r="AN794" s="47" t="str">
        <f t="shared" si="479"/>
        <v/>
      </c>
      <c r="AO794" s="48" t="str">
        <f>IF(ISBLANK(AP794),"",VLOOKUP(AN794,OutputOsiris!$A$9:$A$1008,1,FALSE))</f>
        <v/>
      </c>
      <c r="AP794" s="111"/>
      <c r="AQ794" s="78"/>
      <c r="AR794" s="148" t="str">
        <f t="shared" si="453"/>
        <v/>
      </c>
      <c r="AS794" s="47" t="str">
        <f t="shared" si="480"/>
        <v/>
      </c>
      <c r="AT794" s="48" t="str">
        <f>IF(ISBLANK(AU794),"",VLOOKUP(AS794,OutputOsiris!$A$9:$A$1008,1,FALSE))</f>
        <v/>
      </c>
      <c r="AU794" s="111"/>
      <c r="AV794" s="78"/>
      <c r="AW794" s="148" t="str">
        <f t="shared" si="454"/>
        <v/>
      </c>
      <c r="AX794" s="47" t="str">
        <f t="shared" si="481"/>
        <v/>
      </c>
      <c r="AY794" s="48" t="str">
        <f>IF(ISBLANK(AZ794),"",VLOOKUP(AX794,OutputOsiris!$A$9:$A$1008,1,FALSE))</f>
        <v/>
      </c>
      <c r="AZ794" s="111"/>
      <c r="BA794" s="78"/>
      <c r="BB794" s="148" t="str">
        <f t="shared" si="455"/>
        <v/>
      </c>
      <c r="BC794" s="47" t="str">
        <f t="shared" si="482"/>
        <v/>
      </c>
      <c r="BD794" s="48" t="str">
        <f>IF(ISBLANK(BE794),"",VLOOKUP(BC794,OutputOsiris!$A$9:$A$1008,1,FALSE))</f>
        <v/>
      </c>
      <c r="BE794" s="111"/>
      <c r="BF794" s="78"/>
      <c r="BG794" s="148" t="str">
        <f t="shared" si="456"/>
        <v/>
      </c>
      <c r="BH794" s="47" t="str">
        <f t="shared" si="483"/>
        <v/>
      </c>
      <c r="BI794" s="48" t="str">
        <f>IF(ISBLANK(BJ794),"",VLOOKUP(BH794,OutputOsiris!$A$9:$A$1008,1,FALSE))</f>
        <v/>
      </c>
      <c r="BJ794" s="111"/>
      <c r="BK794" s="78"/>
      <c r="BL794" s="148" t="str">
        <f t="shared" si="457"/>
        <v/>
      </c>
      <c r="BM794" s="47" t="str">
        <f t="shared" si="484"/>
        <v/>
      </c>
      <c r="BN794" s="48" t="str">
        <f>IF(ISBLANK(BO794),"",VLOOKUP(BM794,OutputOsiris!$A$9:$A$1008,1,FALSE))</f>
        <v/>
      </c>
      <c r="BO794" s="111"/>
      <c r="BP794" s="78"/>
      <c r="BQ794" s="148" t="str">
        <f t="shared" si="458"/>
        <v/>
      </c>
      <c r="BR794" s="47" t="str">
        <f t="shared" si="485"/>
        <v/>
      </c>
      <c r="BS794" s="48" t="str">
        <f>IF(ISBLANK(BT794),"",VLOOKUP(BR794,OutputOsiris!$A$9:$A$1008,1,FALSE))</f>
        <v/>
      </c>
      <c r="BT794" s="111"/>
      <c r="BU794" s="78"/>
      <c r="BV794" s="148" t="str">
        <f t="shared" si="459"/>
        <v/>
      </c>
      <c r="BW794" s="47" t="str">
        <f t="shared" si="486"/>
        <v/>
      </c>
      <c r="BX794" s="48" t="str">
        <f>IF(ISBLANK(BY794),"",VLOOKUP(BW794,OutputOsiris!$A$9:$A$1008,1,FALSE))</f>
        <v/>
      </c>
      <c r="BY794" s="111"/>
      <c r="BZ794" s="78"/>
      <c r="CA794" s="148" t="str">
        <f t="shared" si="460"/>
        <v/>
      </c>
    </row>
    <row r="795" spans="1:79" x14ac:dyDescent="0.2">
      <c r="A795" s="47" t="str">
        <f>IF($H$1="Score",IF(OutputOsiris!A795&lt;&gt;"9999999",OutputOsiris!A795,""),"")</f>
        <v/>
      </c>
      <c r="B795" s="76" t="str">
        <f t="shared" si="461"/>
        <v/>
      </c>
      <c r="C795" s="143" t="str">
        <f t="shared" si="462"/>
        <v/>
      </c>
      <c r="D795" s="47" t="str">
        <f>IF($H$1="Cijfer",IF(OutputOsiris!A795&lt;&gt;"9999999",OutputOsiris!A795,""),"")</f>
        <v/>
      </c>
      <c r="E795" s="76" t="str">
        <f t="shared" si="463"/>
        <v/>
      </c>
      <c r="F795" s="143" t="str">
        <f t="shared" si="464"/>
        <v/>
      </c>
      <c r="G795" s="47" t="str">
        <f>IF(ISBLANK(OutputOsiris!B795),"",OutputOsiris!B795)</f>
        <v/>
      </c>
      <c r="H795" s="47">
        <f>IF(AND($AG$7&gt;0,OutputOsiris!$A795&lt;&gt;"9999999"),VLOOKUP(OutputOsiris!A795,$AD$9:$AG$1008,4,FALSE),"")</f>
        <v>0</v>
      </c>
      <c r="I795" s="47">
        <f t="shared" si="465"/>
        <v>0</v>
      </c>
      <c r="J795" s="47">
        <f>IF(AND($AL$7&gt;0,OutputOsiris!$A795&lt;&gt;"9999999"),VLOOKUP(OutputOsiris!A795,$AI$9:$AL$1008,4,FALSE),"")</f>
        <v>0</v>
      </c>
      <c r="K795" s="47">
        <f t="shared" si="466"/>
        <v>0</v>
      </c>
      <c r="L795" s="47" t="str">
        <f>IF(AND($AQ$7&gt;0,OutputOsiris!$A795&lt;&gt;"9999999"),VLOOKUP(OutputOsiris!A795,$AN$9:$AQ$1008,4,FALSE),"")</f>
        <v/>
      </c>
      <c r="M795" s="47" t="str">
        <f t="shared" si="467"/>
        <v/>
      </c>
      <c r="N795" s="47" t="str">
        <f>IF(AND($AV$7&gt;0,OutputOsiris!$A795&lt;&gt;"9999999"),VLOOKUP(OutputOsiris!A795,$AS$9:$AV$1008,4,FALSE),"")</f>
        <v/>
      </c>
      <c r="O795" s="47" t="str">
        <f t="shared" si="468"/>
        <v/>
      </c>
      <c r="P795" s="47" t="str">
        <f>IF(AND($BA$7&gt;0,OutputOsiris!$A795&lt;&gt;"9999999"),VLOOKUP(OutputOsiris!A795,$AX$9:$BA$1008,4,FALSE),"")</f>
        <v/>
      </c>
      <c r="Q795" s="47" t="str">
        <f t="shared" si="469"/>
        <v/>
      </c>
      <c r="R795" s="47" t="str">
        <f>IF(AND($BF$7&gt;0,OutputOsiris!$A795&lt;&gt;"9999999"),VLOOKUP(OutputOsiris!A795,$BC$9:$BF$1008,4,FALSE),"")</f>
        <v/>
      </c>
      <c r="S795" s="47" t="str">
        <f t="shared" si="470"/>
        <v/>
      </c>
      <c r="T795" s="47" t="str">
        <f>IF(AND($BK$7&gt;0,OutputOsiris!$A795&lt;&gt;"9999999"),VLOOKUP(OutputOsiris!A795,$BH$9:$BK$1008,4,FALSE),"")</f>
        <v/>
      </c>
      <c r="U795" s="47" t="str">
        <f t="shared" si="471"/>
        <v/>
      </c>
      <c r="V795" s="47" t="str">
        <f>IF(AND($BP$7&gt;0,OutputOsiris!$A795&lt;&gt;"9999999"),VLOOKUP(OutputOsiris!A795,$BM$9:$BP$1008,4,FALSE),"")</f>
        <v/>
      </c>
      <c r="W795" s="47" t="str">
        <f t="shared" si="472"/>
        <v/>
      </c>
      <c r="X795" s="47" t="str">
        <f>IF(AND($BU$7&gt;0,OutputOsiris!$A795&lt;&gt;"9999999"),VLOOKUP(OutputOsiris!A795,$BR$9:$BU$1008,4,FALSE),"")</f>
        <v/>
      </c>
      <c r="Y795" s="47" t="str">
        <f t="shared" si="473"/>
        <v/>
      </c>
      <c r="Z795" s="47" t="str">
        <f>IF(AND($BZ$7&gt;0,OutputOsiris!$A795&lt;&gt;"9999999"),VLOOKUP(OutputOsiris!A795,$BW$9:$BZ$1008,4,FALSE),"")</f>
        <v/>
      </c>
      <c r="AA795" s="47" t="str">
        <f t="shared" si="474"/>
        <v/>
      </c>
      <c r="AB795" s="47">
        <f t="shared" si="475"/>
        <v>0</v>
      </c>
      <c r="AC795" s="47">
        <f t="shared" si="476"/>
        <v>0</v>
      </c>
      <c r="AD795" s="47" t="str">
        <f t="shared" si="477"/>
        <v/>
      </c>
      <c r="AE795" s="48" t="str">
        <f>IF(ISBLANK(AF795),"",VLOOKUP(AD795,OutputOsiris!$A$9:$A$1008,1,FALSE))</f>
        <v/>
      </c>
      <c r="AF795" s="111"/>
      <c r="AG795" s="78"/>
      <c r="AH795" s="148" t="str">
        <f t="shared" si="451"/>
        <v/>
      </c>
      <c r="AI795" s="47" t="str">
        <f t="shared" si="478"/>
        <v/>
      </c>
      <c r="AJ795" s="48" t="str">
        <f>IF(ISBLANK(AK795),"",VLOOKUP(AI795,OutputOsiris!$A$9:$A$1008,1,FALSE))</f>
        <v/>
      </c>
      <c r="AK795" s="112"/>
      <c r="AL795" s="78"/>
      <c r="AM795" s="148" t="str">
        <f t="shared" si="452"/>
        <v/>
      </c>
      <c r="AN795" s="47" t="str">
        <f t="shared" si="479"/>
        <v/>
      </c>
      <c r="AO795" s="48" t="str">
        <f>IF(ISBLANK(AP795),"",VLOOKUP(AN795,OutputOsiris!$A$9:$A$1008,1,FALSE))</f>
        <v/>
      </c>
      <c r="AP795" s="111"/>
      <c r="AQ795" s="78"/>
      <c r="AR795" s="148" t="str">
        <f t="shared" si="453"/>
        <v/>
      </c>
      <c r="AS795" s="47" t="str">
        <f t="shared" si="480"/>
        <v/>
      </c>
      <c r="AT795" s="48" t="str">
        <f>IF(ISBLANK(AU795),"",VLOOKUP(AS795,OutputOsiris!$A$9:$A$1008,1,FALSE))</f>
        <v/>
      </c>
      <c r="AU795" s="111"/>
      <c r="AV795" s="78"/>
      <c r="AW795" s="148" t="str">
        <f t="shared" si="454"/>
        <v/>
      </c>
      <c r="AX795" s="47" t="str">
        <f t="shared" si="481"/>
        <v/>
      </c>
      <c r="AY795" s="48" t="str">
        <f>IF(ISBLANK(AZ795),"",VLOOKUP(AX795,OutputOsiris!$A$9:$A$1008,1,FALSE))</f>
        <v/>
      </c>
      <c r="AZ795" s="111"/>
      <c r="BA795" s="78"/>
      <c r="BB795" s="148" t="str">
        <f t="shared" si="455"/>
        <v/>
      </c>
      <c r="BC795" s="47" t="str">
        <f t="shared" si="482"/>
        <v/>
      </c>
      <c r="BD795" s="48" t="str">
        <f>IF(ISBLANK(BE795),"",VLOOKUP(BC795,OutputOsiris!$A$9:$A$1008,1,FALSE))</f>
        <v/>
      </c>
      <c r="BE795" s="111"/>
      <c r="BF795" s="78"/>
      <c r="BG795" s="148" t="str">
        <f t="shared" si="456"/>
        <v/>
      </c>
      <c r="BH795" s="47" t="str">
        <f t="shared" si="483"/>
        <v/>
      </c>
      <c r="BI795" s="48" t="str">
        <f>IF(ISBLANK(BJ795),"",VLOOKUP(BH795,OutputOsiris!$A$9:$A$1008,1,FALSE))</f>
        <v/>
      </c>
      <c r="BJ795" s="111"/>
      <c r="BK795" s="78"/>
      <c r="BL795" s="148" t="str">
        <f t="shared" si="457"/>
        <v/>
      </c>
      <c r="BM795" s="47" t="str">
        <f t="shared" si="484"/>
        <v/>
      </c>
      <c r="BN795" s="48" t="str">
        <f>IF(ISBLANK(BO795),"",VLOOKUP(BM795,OutputOsiris!$A$9:$A$1008,1,FALSE))</f>
        <v/>
      </c>
      <c r="BO795" s="111"/>
      <c r="BP795" s="78"/>
      <c r="BQ795" s="148" t="str">
        <f t="shared" si="458"/>
        <v/>
      </c>
      <c r="BR795" s="47" t="str">
        <f t="shared" si="485"/>
        <v/>
      </c>
      <c r="BS795" s="48" t="str">
        <f>IF(ISBLANK(BT795),"",VLOOKUP(BR795,OutputOsiris!$A$9:$A$1008,1,FALSE))</f>
        <v/>
      </c>
      <c r="BT795" s="111"/>
      <c r="BU795" s="78"/>
      <c r="BV795" s="148" t="str">
        <f t="shared" si="459"/>
        <v/>
      </c>
      <c r="BW795" s="47" t="str">
        <f t="shared" si="486"/>
        <v/>
      </c>
      <c r="BX795" s="48" t="str">
        <f>IF(ISBLANK(BY795),"",VLOOKUP(BW795,OutputOsiris!$A$9:$A$1008,1,FALSE))</f>
        <v/>
      </c>
      <c r="BY795" s="111"/>
      <c r="BZ795" s="78"/>
      <c r="CA795" s="148" t="str">
        <f t="shared" si="460"/>
        <v/>
      </c>
    </row>
    <row r="796" spans="1:79" x14ac:dyDescent="0.2">
      <c r="A796" s="47" t="str">
        <f>IF($H$1="Score",IF(OutputOsiris!A796&lt;&gt;"9999999",OutputOsiris!A796,""),"")</f>
        <v/>
      </c>
      <c r="B796" s="76" t="str">
        <f t="shared" si="461"/>
        <v/>
      </c>
      <c r="C796" s="143" t="str">
        <f t="shared" si="462"/>
        <v/>
      </c>
      <c r="D796" s="47" t="str">
        <f>IF($H$1="Cijfer",IF(OutputOsiris!A796&lt;&gt;"9999999",OutputOsiris!A796,""),"")</f>
        <v/>
      </c>
      <c r="E796" s="76" t="str">
        <f t="shared" si="463"/>
        <v/>
      </c>
      <c r="F796" s="143" t="str">
        <f t="shared" si="464"/>
        <v/>
      </c>
      <c r="G796" s="47" t="str">
        <f>IF(ISBLANK(OutputOsiris!B796),"",OutputOsiris!B796)</f>
        <v/>
      </c>
      <c r="H796" s="47">
        <f>IF(AND($AG$7&gt;0,OutputOsiris!$A796&lt;&gt;"9999999"),VLOOKUP(OutputOsiris!A796,$AD$9:$AG$1008,4,FALSE),"")</f>
        <v>0</v>
      </c>
      <c r="I796" s="47">
        <f t="shared" si="465"/>
        <v>0</v>
      </c>
      <c r="J796" s="47">
        <f>IF(AND($AL$7&gt;0,OutputOsiris!$A796&lt;&gt;"9999999"),VLOOKUP(OutputOsiris!A796,$AI$9:$AL$1008,4,FALSE),"")</f>
        <v>0</v>
      </c>
      <c r="K796" s="47">
        <f t="shared" si="466"/>
        <v>0</v>
      </c>
      <c r="L796" s="47" t="str">
        <f>IF(AND($AQ$7&gt;0,OutputOsiris!$A796&lt;&gt;"9999999"),VLOOKUP(OutputOsiris!A796,$AN$9:$AQ$1008,4,FALSE),"")</f>
        <v/>
      </c>
      <c r="M796" s="47" t="str">
        <f t="shared" si="467"/>
        <v/>
      </c>
      <c r="N796" s="47" t="str">
        <f>IF(AND($AV$7&gt;0,OutputOsiris!$A796&lt;&gt;"9999999"),VLOOKUP(OutputOsiris!A796,$AS$9:$AV$1008,4,FALSE),"")</f>
        <v/>
      </c>
      <c r="O796" s="47" t="str">
        <f t="shared" si="468"/>
        <v/>
      </c>
      <c r="P796" s="47" t="str">
        <f>IF(AND($BA$7&gt;0,OutputOsiris!$A796&lt;&gt;"9999999"),VLOOKUP(OutputOsiris!A796,$AX$9:$BA$1008,4,FALSE),"")</f>
        <v/>
      </c>
      <c r="Q796" s="47" t="str">
        <f t="shared" si="469"/>
        <v/>
      </c>
      <c r="R796" s="47" t="str">
        <f>IF(AND($BF$7&gt;0,OutputOsiris!$A796&lt;&gt;"9999999"),VLOOKUP(OutputOsiris!A796,$BC$9:$BF$1008,4,FALSE),"")</f>
        <v/>
      </c>
      <c r="S796" s="47" t="str">
        <f t="shared" si="470"/>
        <v/>
      </c>
      <c r="T796" s="47" t="str">
        <f>IF(AND($BK$7&gt;0,OutputOsiris!$A796&lt;&gt;"9999999"),VLOOKUP(OutputOsiris!A796,$BH$9:$BK$1008,4,FALSE),"")</f>
        <v/>
      </c>
      <c r="U796" s="47" t="str">
        <f t="shared" si="471"/>
        <v/>
      </c>
      <c r="V796" s="47" t="str">
        <f>IF(AND($BP$7&gt;0,OutputOsiris!$A796&lt;&gt;"9999999"),VLOOKUP(OutputOsiris!A796,$BM$9:$BP$1008,4,FALSE),"")</f>
        <v/>
      </c>
      <c r="W796" s="47" t="str">
        <f t="shared" si="472"/>
        <v/>
      </c>
      <c r="X796" s="47" t="str">
        <f>IF(AND($BU$7&gt;0,OutputOsiris!$A796&lt;&gt;"9999999"),VLOOKUP(OutputOsiris!A796,$BR$9:$BU$1008,4,FALSE),"")</f>
        <v/>
      </c>
      <c r="Y796" s="47" t="str">
        <f t="shared" si="473"/>
        <v/>
      </c>
      <c r="Z796" s="47" t="str">
        <f>IF(AND($BZ$7&gt;0,OutputOsiris!$A796&lt;&gt;"9999999"),VLOOKUP(OutputOsiris!A796,$BW$9:$BZ$1008,4,FALSE),"")</f>
        <v/>
      </c>
      <c r="AA796" s="47" t="str">
        <f t="shared" si="474"/>
        <v/>
      </c>
      <c r="AB796" s="47">
        <f t="shared" si="475"/>
        <v>0</v>
      </c>
      <c r="AC796" s="47">
        <f t="shared" si="476"/>
        <v>0</v>
      </c>
      <c r="AD796" s="47" t="str">
        <f t="shared" si="477"/>
        <v/>
      </c>
      <c r="AE796" s="48" t="str">
        <f>IF(ISBLANK(AF796),"",VLOOKUP(AD796,OutputOsiris!$A$9:$A$1008,1,FALSE))</f>
        <v/>
      </c>
      <c r="AF796" s="111"/>
      <c r="AG796" s="78"/>
      <c r="AH796" s="148" t="str">
        <f t="shared" si="451"/>
        <v/>
      </c>
      <c r="AI796" s="47" t="str">
        <f t="shared" si="478"/>
        <v/>
      </c>
      <c r="AJ796" s="48" t="str">
        <f>IF(ISBLANK(AK796),"",VLOOKUP(AI796,OutputOsiris!$A$9:$A$1008,1,FALSE))</f>
        <v/>
      </c>
      <c r="AK796" s="112"/>
      <c r="AL796" s="78"/>
      <c r="AM796" s="148" t="str">
        <f t="shared" si="452"/>
        <v/>
      </c>
      <c r="AN796" s="47" t="str">
        <f t="shared" si="479"/>
        <v/>
      </c>
      <c r="AO796" s="48" t="str">
        <f>IF(ISBLANK(AP796),"",VLOOKUP(AN796,OutputOsiris!$A$9:$A$1008,1,FALSE))</f>
        <v/>
      </c>
      <c r="AP796" s="111"/>
      <c r="AQ796" s="78"/>
      <c r="AR796" s="148" t="str">
        <f t="shared" si="453"/>
        <v/>
      </c>
      <c r="AS796" s="47" t="str">
        <f t="shared" si="480"/>
        <v/>
      </c>
      <c r="AT796" s="48" t="str">
        <f>IF(ISBLANK(AU796),"",VLOOKUP(AS796,OutputOsiris!$A$9:$A$1008,1,FALSE))</f>
        <v/>
      </c>
      <c r="AU796" s="111"/>
      <c r="AV796" s="78"/>
      <c r="AW796" s="148" t="str">
        <f t="shared" si="454"/>
        <v/>
      </c>
      <c r="AX796" s="47" t="str">
        <f t="shared" si="481"/>
        <v/>
      </c>
      <c r="AY796" s="48" t="str">
        <f>IF(ISBLANK(AZ796),"",VLOOKUP(AX796,OutputOsiris!$A$9:$A$1008,1,FALSE))</f>
        <v/>
      </c>
      <c r="AZ796" s="111"/>
      <c r="BA796" s="78"/>
      <c r="BB796" s="148" t="str">
        <f t="shared" si="455"/>
        <v/>
      </c>
      <c r="BC796" s="47" t="str">
        <f t="shared" si="482"/>
        <v/>
      </c>
      <c r="BD796" s="48" t="str">
        <f>IF(ISBLANK(BE796),"",VLOOKUP(BC796,OutputOsiris!$A$9:$A$1008,1,FALSE))</f>
        <v/>
      </c>
      <c r="BE796" s="111"/>
      <c r="BF796" s="78"/>
      <c r="BG796" s="148" t="str">
        <f t="shared" si="456"/>
        <v/>
      </c>
      <c r="BH796" s="47" t="str">
        <f t="shared" si="483"/>
        <v/>
      </c>
      <c r="BI796" s="48" t="str">
        <f>IF(ISBLANK(BJ796),"",VLOOKUP(BH796,OutputOsiris!$A$9:$A$1008,1,FALSE))</f>
        <v/>
      </c>
      <c r="BJ796" s="111"/>
      <c r="BK796" s="78"/>
      <c r="BL796" s="148" t="str">
        <f t="shared" si="457"/>
        <v/>
      </c>
      <c r="BM796" s="47" t="str">
        <f t="shared" si="484"/>
        <v/>
      </c>
      <c r="BN796" s="48" t="str">
        <f>IF(ISBLANK(BO796),"",VLOOKUP(BM796,OutputOsiris!$A$9:$A$1008,1,FALSE))</f>
        <v/>
      </c>
      <c r="BO796" s="111"/>
      <c r="BP796" s="78"/>
      <c r="BQ796" s="148" t="str">
        <f t="shared" si="458"/>
        <v/>
      </c>
      <c r="BR796" s="47" t="str">
        <f t="shared" si="485"/>
        <v/>
      </c>
      <c r="BS796" s="48" t="str">
        <f>IF(ISBLANK(BT796),"",VLOOKUP(BR796,OutputOsiris!$A$9:$A$1008,1,FALSE))</f>
        <v/>
      </c>
      <c r="BT796" s="111"/>
      <c r="BU796" s="78"/>
      <c r="BV796" s="148" t="str">
        <f t="shared" si="459"/>
        <v/>
      </c>
      <c r="BW796" s="47" t="str">
        <f t="shared" si="486"/>
        <v/>
      </c>
      <c r="BX796" s="48" t="str">
        <f>IF(ISBLANK(BY796),"",VLOOKUP(BW796,OutputOsiris!$A$9:$A$1008,1,FALSE))</f>
        <v/>
      </c>
      <c r="BY796" s="111"/>
      <c r="BZ796" s="78"/>
      <c r="CA796" s="148" t="str">
        <f t="shared" si="460"/>
        <v/>
      </c>
    </row>
    <row r="797" spans="1:79" x14ac:dyDescent="0.2">
      <c r="A797" s="47" t="str">
        <f>IF($H$1="Score",IF(OutputOsiris!A797&lt;&gt;"9999999",OutputOsiris!A797,""),"")</f>
        <v/>
      </c>
      <c r="B797" s="76" t="str">
        <f t="shared" si="461"/>
        <v/>
      </c>
      <c r="C797" s="143" t="str">
        <f t="shared" si="462"/>
        <v/>
      </c>
      <c r="D797" s="47" t="str">
        <f>IF($H$1="Cijfer",IF(OutputOsiris!A797&lt;&gt;"9999999",OutputOsiris!A797,""),"")</f>
        <v/>
      </c>
      <c r="E797" s="76" t="str">
        <f t="shared" si="463"/>
        <v/>
      </c>
      <c r="F797" s="143" t="str">
        <f t="shared" si="464"/>
        <v/>
      </c>
      <c r="G797" s="47" t="str">
        <f>IF(ISBLANK(OutputOsiris!B797),"",OutputOsiris!B797)</f>
        <v/>
      </c>
      <c r="H797" s="47">
        <f>IF(AND($AG$7&gt;0,OutputOsiris!$A797&lt;&gt;"9999999"),VLOOKUP(OutputOsiris!A797,$AD$9:$AG$1008,4,FALSE),"")</f>
        <v>0</v>
      </c>
      <c r="I797" s="47">
        <f t="shared" si="465"/>
        <v>0</v>
      </c>
      <c r="J797" s="47">
        <f>IF(AND($AL$7&gt;0,OutputOsiris!$A797&lt;&gt;"9999999"),VLOOKUP(OutputOsiris!A797,$AI$9:$AL$1008,4,FALSE),"")</f>
        <v>0</v>
      </c>
      <c r="K797" s="47">
        <f t="shared" si="466"/>
        <v>0</v>
      </c>
      <c r="L797" s="47" t="str">
        <f>IF(AND($AQ$7&gt;0,OutputOsiris!$A797&lt;&gt;"9999999"),VLOOKUP(OutputOsiris!A797,$AN$9:$AQ$1008,4,FALSE),"")</f>
        <v/>
      </c>
      <c r="M797" s="47" t="str">
        <f t="shared" si="467"/>
        <v/>
      </c>
      <c r="N797" s="47" t="str">
        <f>IF(AND($AV$7&gt;0,OutputOsiris!$A797&lt;&gt;"9999999"),VLOOKUP(OutputOsiris!A797,$AS$9:$AV$1008,4,FALSE),"")</f>
        <v/>
      </c>
      <c r="O797" s="47" t="str">
        <f t="shared" si="468"/>
        <v/>
      </c>
      <c r="P797" s="47" t="str">
        <f>IF(AND($BA$7&gt;0,OutputOsiris!$A797&lt;&gt;"9999999"),VLOOKUP(OutputOsiris!A797,$AX$9:$BA$1008,4,FALSE),"")</f>
        <v/>
      </c>
      <c r="Q797" s="47" t="str">
        <f t="shared" si="469"/>
        <v/>
      </c>
      <c r="R797" s="47" t="str">
        <f>IF(AND($BF$7&gt;0,OutputOsiris!$A797&lt;&gt;"9999999"),VLOOKUP(OutputOsiris!A797,$BC$9:$BF$1008,4,FALSE),"")</f>
        <v/>
      </c>
      <c r="S797" s="47" t="str">
        <f t="shared" si="470"/>
        <v/>
      </c>
      <c r="T797" s="47" t="str">
        <f>IF(AND($BK$7&gt;0,OutputOsiris!$A797&lt;&gt;"9999999"),VLOOKUP(OutputOsiris!A797,$BH$9:$BK$1008,4,FALSE),"")</f>
        <v/>
      </c>
      <c r="U797" s="47" t="str">
        <f t="shared" si="471"/>
        <v/>
      </c>
      <c r="V797" s="47" t="str">
        <f>IF(AND($BP$7&gt;0,OutputOsiris!$A797&lt;&gt;"9999999"),VLOOKUP(OutputOsiris!A797,$BM$9:$BP$1008,4,FALSE),"")</f>
        <v/>
      </c>
      <c r="W797" s="47" t="str">
        <f t="shared" si="472"/>
        <v/>
      </c>
      <c r="X797" s="47" t="str">
        <f>IF(AND($BU$7&gt;0,OutputOsiris!$A797&lt;&gt;"9999999"),VLOOKUP(OutputOsiris!A797,$BR$9:$BU$1008,4,FALSE),"")</f>
        <v/>
      </c>
      <c r="Y797" s="47" t="str">
        <f t="shared" si="473"/>
        <v/>
      </c>
      <c r="Z797" s="47" t="str">
        <f>IF(AND($BZ$7&gt;0,OutputOsiris!$A797&lt;&gt;"9999999"),VLOOKUP(OutputOsiris!A797,$BW$9:$BZ$1008,4,FALSE),"")</f>
        <v/>
      </c>
      <c r="AA797" s="47" t="str">
        <f t="shared" si="474"/>
        <v/>
      </c>
      <c r="AB797" s="47">
        <f t="shared" si="475"/>
        <v>0</v>
      </c>
      <c r="AC797" s="47">
        <f t="shared" si="476"/>
        <v>0</v>
      </c>
      <c r="AD797" s="47" t="str">
        <f t="shared" si="477"/>
        <v/>
      </c>
      <c r="AE797" s="48" t="str">
        <f>IF(ISBLANK(AF797),"",VLOOKUP(AD797,OutputOsiris!$A$9:$A$1008,1,FALSE))</f>
        <v/>
      </c>
      <c r="AF797" s="111"/>
      <c r="AG797" s="78"/>
      <c r="AH797" s="148" t="str">
        <f t="shared" si="451"/>
        <v/>
      </c>
      <c r="AI797" s="47" t="str">
        <f t="shared" si="478"/>
        <v/>
      </c>
      <c r="AJ797" s="48" t="str">
        <f>IF(ISBLANK(AK797),"",VLOOKUP(AI797,OutputOsiris!$A$9:$A$1008,1,FALSE))</f>
        <v/>
      </c>
      <c r="AK797" s="112"/>
      <c r="AL797" s="78"/>
      <c r="AM797" s="148" t="str">
        <f t="shared" si="452"/>
        <v/>
      </c>
      <c r="AN797" s="47" t="str">
        <f t="shared" si="479"/>
        <v/>
      </c>
      <c r="AO797" s="48" t="str">
        <f>IF(ISBLANK(AP797),"",VLOOKUP(AN797,OutputOsiris!$A$9:$A$1008,1,FALSE))</f>
        <v/>
      </c>
      <c r="AP797" s="111"/>
      <c r="AQ797" s="78"/>
      <c r="AR797" s="148" t="str">
        <f t="shared" si="453"/>
        <v/>
      </c>
      <c r="AS797" s="47" t="str">
        <f t="shared" si="480"/>
        <v/>
      </c>
      <c r="AT797" s="48" t="str">
        <f>IF(ISBLANK(AU797),"",VLOOKUP(AS797,OutputOsiris!$A$9:$A$1008,1,FALSE))</f>
        <v/>
      </c>
      <c r="AU797" s="111"/>
      <c r="AV797" s="78"/>
      <c r="AW797" s="148" t="str">
        <f t="shared" si="454"/>
        <v/>
      </c>
      <c r="AX797" s="47" t="str">
        <f t="shared" si="481"/>
        <v/>
      </c>
      <c r="AY797" s="48" t="str">
        <f>IF(ISBLANK(AZ797),"",VLOOKUP(AX797,OutputOsiris!$A$9:$A$1008,1,FALSE))</f>
        <v/>
      </c>
      <c r="AZ797" s="111"/>
      <c r="BA797" s="78"/>
      <c r="BB797" s="148" t="str">
        <f t="shared" si="455"/>
        <v/>
      </c>
      <c r="BC797" s="47" t="str">
        <f t="shared" si="482"/>
        <v/>
      </c>
      <c r="BD797" s="48" t="str">
        <f>IF(ISBLANK(BE797),"",VLOOKUP(BC797,OutputOsiris!$A$9:$A$1008,1,FALSE))</f>
        <v/>
      </c>
      <c r="BE797" s="111"/>
      <c r="BF797" s="78"/>
      <c r="BG797" s="148" t="str">
        <f t="shared" si="456"/>
        <v/>
      </c>
      <c r="BH797" s="47" t="str">
        <f t="shared" si="483"/>
        <v/>
      </c>
      <c r="BI797" s="48" t="str">
        <f>IF(ISBLANK(BJ797),"",VLOOKUP(BH797,OutputOsiris!$A$9:$A$1008,1,FALSE))</f>
        <v/>
      </c>
      <c r="BJ797" s="111"/>
      <c r="BK797" s="78"/>
      <c r="BL797" s="148" t="str">
        <f t="shared" si="457"/>
        <v/>
      </c>
      <c r="BM797" s="47" t="str">
        <f t="shared" si="484"/>
        <v/>
      </c>
      <c r="BN797" s="48" t="str">
        <f>IF(ISBLANK(BO797),"",VLOOKUP(BM797,OutputOsiris!$A$9:$A$1008,1,FALSE))</f>
        <v/>
      </c>
      <c r="BO797" s="111"/>
      <c r="BP797" s="78"/>
      <c r="BQ797" s="148" t="str">
        <f t="shared" si="458"/>
        <v/>
      </c>
      <c r="BR797" s="47" t="str">
        <f t="shared" si="485"/>
        <v/>
      </c>
      <c r="BS797" s="48" t="str">
        <f>IF(ISBLANK(BT797),"",VLOOKUP(BR797,OutputOsiris!$A$9:$A$1008,1,FALSE))</f>
        <v/>
      </c>
      <c r="BT797" s="111"/>
      <c r="BU797" s="78"/>
      <c r="BV797" s="148" t="str">
        <f t="shared" si="459"/>
        <v/>
      </c>
      <c r="BW797" s="47" t="str">
        <f t="shared" si="486"/>
        <v/>
      </c>
      <c r="BX797" s="48" t="str">
        <f>IF(ISBLANK(BY797),"",VLOOKUP(BW797,OutputOsiris!$A$9:$A$1008,1,FALSE))</f>
        <v/>
      </c>
      <c r="BY797" s="111"/>
      <c r="BZ797" s="78"/>
      <c r="CA797" s="148" t="str">
        <f t="shared" si="460"/>
        <v/>
      </c>
    </row>
    <row r="798" spans="1:79" x14ac:dyDescent="0.2">
      <c r="A798" s="47" t="str">
        <f>IF($H$1="Score",IF(OutputOsiris!A798&lt;&gt;"9999999",OutputOsiris!A798,""),"")</f>
        <v/>
      </c>
      <c r="B798" s="76" t="str">
        <f t="shared" si="461"/>
        <v/>
      </c>
      <c r="C798" s="143" t="str">
        <f t="shared" si="462"/>
        <v/>
      </c>
      <c r="D798" s="47" t="str">
        <f>IF($H$1="Cijfer",IF(OutputOsiris!A798&lt;&gt;"9999999",OutputOsiris!A798,""),"")</f>
        <v/>
      </c>
      <c r="E798" s="76" t="str">
        <f t="shared" si="463"/>
        <v/>
      </c>
      <c r="F798" s="143" t="str">
        <f t="shared" si="464"/>
        <v/>
      </c>
      <c r="G798" s="47" t="str">
        <f>IF(ISBLANK(OutputOsiris!B798),"",OutputOsiris!B798)</f>
        <v/>
      </c>
      <c r="H798" s="47">
        <f>IF(AND($AG$7&gt;0,OutputOsiris!$A798&lt;&gt;"9999999"),VLOOKUP(OutputOsiris!A798,$AD$9:$AG$1008,4,FALSE),"")</f>
        <v>0</v>
      </c>
      <c r="I798" s="47">
        <f t="shared" si="465"/>
        <v>0</v>
      </c>
      <c r="J798" s="47">
        <f>IF(AND($AL$7&gt;0,OutputOsiris!$A798&lt;&gt;"9999999"),VLOOKUP(OutputOsiris!A798,$AI$9:$AL$1008,4,FALSE),"")</f>
        <v>0</v>
      </c>
      <c r="K798" s="47">
        <f t="shared" si="466"/>
        <v>0</v>
      </c>
      <c r="L798" s="47" t="str">
        <f>IF(AND($AQ$7&gt;0,OutputOsiris!$A798&lt;&gt;"9999999"),VLOOKUP(OutputOsiris!A798,$AN$9:$AQ$1008,4,FALSE),"")</f>
        <v/>
      </c>
      <c r="M798" s="47" t="str">
        <f t="shared" si="467"/>
        <v/>
      </c>
      <c r="N798" s="47" t="str">
        <f>IF(AND($AV$7&gt;0,OutputOsiris!$A798&lt;&gt;"9999999"),VLOOKUP(OutputOsiris!A798,$AS$9:$AV$1008,4,FALSE),"")</f>
        <v/>
      </c>
      <c r="O798" s="47" t="str">
        <f t="shared" si="468"/>
        <v/>
      </c>
      <c r="P798" s="47" t="str">
        <f>IF(AND($BA$7&gt;0,OutputOsiris!$A798&lt;&gt;"9999999"),VLOOKUP(OutputOsiris!A798,$AX$9:$BA$1008,4,FALSE),"")</f>
        <v/>
      </c>
      <c r="Q798" s="47" t="str">
        <f t="shared" si="469"/>
        <v/>
      </c>
      <c r="R798" s="47" t="str">
        <f>IF(AND($BF$7&gt;0,OutputOsiris!$A798&lt;&gt;"9999999"),VLOOKUP(OutputOsiris!A798,$BC$9:$BF$1008,4,FALSE),"")</f>
        <v/>
      </c>
      <c r="S798" s="47" t="str">
        <f t="shared" si="470"/>
        <v/>
      </c>
      <c r="T798" s="47" t="str">
        <f>IF(AND($BK$7&gt;0,OutputOsiris!$A798&lt;&gt;"9999999"),VLOOKUP(OutputOsiris!A798,$BH$9:$BK$1008,4,FALSE),"")</f>
        <v/>
      </c>
      <c r="U798" s="47" t="str">
        <f t="shared" si="471"/>
        <v/>
      </c>
      <c r="V798" s="47" t="str">
        <f>IF(AND($BP$7&gt;0,OutputOsiris!$A798&lt;&gt;"9999999"),VLOOKUP(OutputOsiris!A798,$BM$9:$BP$1008,4,FALSE),"")</f>
        <v/>
      </c>
      <c r="W798" s="47" t="str">
        <f t="shared" si="472"/>
        <v/>
      </c>
      <c r="X798" s="47" t="str">
        <f>IF(AND($BU$7&gt;0,OutputOsiris!$A798&lt;&gt;"9999999"),VLOOKUP(OutputOsiris!A798,$BR$9:$BU$1008,4,FALSE),"")</f>
        <v/>
      </c>
      <c r="Y798" s="47" t="str">
        <f t="shared" si="473"/>
        <v/>
      </c>
      <c r="Z798" s="47" t="str">
        <f>IF(AND($BZ$7&gt;0,OutputOsiris!$A798&lt;&gt;"9999999"),VLOOKUP(OutputOsiris!A798,$BW$9:$BZ$1008,4,FALSE),"")</f>
        <v/>
      </c>
      <c r="AA798" s="47" t="str">
        <f t="shared" si="474"/>
        <v/>
      </c>
      <c r="AB798" s="47">
        <f t="shared" si="475"/>
        <v>0</v>
      </c>
      <c r="AC798" s="47">
        <f t="shared" si="476"/>
        <v>0</v>
      </c>
      <c r="AD798" s="47" t="str">
        <f t="shared" si="477"/>
        <v/>
      </c>
      <c r="AE798" s="48" t="str">
        <f>IF(ISBLANK(AF798),"",VLOOKUP(AD798,OutputOsiris!$A$9:$A$1008,1,FALSE))</f>
        <v/>
      </c>
      <c r="AF798" s="111"/>
      <c r="AG798" s="78"/>
      <c r="AH798" s="148" t="str">
        <f t="shared" si="451"/>
        <v/>
      </c>
      <c r="AI798" s="47" t="str">
        <f t="shared" si="478"/>
        <v/>
      </c>
      <c r="AJ798" s="48" t="str">
        <f>IF(ISBLANK(AK798),"",VLOOKUP(AI798,OutputOsiris!$A$9:$A$1008,1,FALSE))</f>
        <v/>
      </c>
      <c r="AK798" s="112"/>
      <c r="AL798" s="78"/>
      <c r="AM798" s="148" t="str">
        <f t="shared" si="452"/>
        <v/>
      </c>
      <c r="AN798" s="47" t="str">
        <f t="shared" si="479"/>
        <v/>
      </c>
      <c r="AO798" s="48" t="str">
        <f>IF(ISBLANK(AP798),"",VLOOKUP(AN798,OutputOsiris!$A$9:$A$1008,1,FALSE))</f>
        <v/>
      </c>
      <c r="AP798" s="111"/>
      <c r="AQ798" s="78"/>
      <c r="AR798" s="148" t="str">
        <f t="shared" si="453"/>
        <v/>
      </c>
      <c r="AS798" s="47" t="str">
        <f t="shared" si="480"/>
        <v/>
      </c>
      <c r="AT798" s="48" t="str">
        <f>IF(ISBLANK(AU798),"",VLOOKUP(AS798,OutputOsiris!$A$9:$A$1008,1,FALSE))</f>
        <v/>
      </c>
      <c r="AU798" s="111"/>
      <c r="AV798" s="78"/>
      <c r="AW798" s="148" t="str">
        <f t="shared" si="454"/>
        <v/>
      </c>
      <c r="AX798" s="47" t="str">
        <f t="shared" si="481"/>
        <v/>
      </c>
      <c r="AY798" s="48" t="str">
        <f>IF(ISBLANK(AZ798),"",VLOOKUP(AX798,OutputOsiris!$A$9:$A$1008,1,FALSE))</f>
        <v/>
      </c>
      <c r="AZ798" s="111"/>
      <c r="BA798" s="78"/>
      <c r="BB798" s="148" t="str">
        <f t="shared" si="455"/>
        <v/>
      </c>
      <c r="BC798" s="47" t="str">
        <f t="shared" si="482"/>
        <v/>
      </c>
      <c r="BD798" s="48" t="str">
        <f>IF(ISBLANK(BE798),"",VLOOKUP(BC798,OutputOsiris!$A$9:$A$1008,1,FALSE))</f>
        <v/>
      </c>
      <c r="BE798" s="111"/>
      <c r="BF798" s="78"/>
      <c r="BG798" s="148" t="str">
        <f t="shared" si="456"/>
        <v/>
      </c>
      <c r="BH798" s="47" t="str">
        <f t="shared" si="483"/>
        <v/>
      </c>
      <c r="BI798" s="48" t="str">
        <f>IF(ISBLANK(BJ798),"",VLOOKUP(BH798,OutputOsiris!$A$9:$A$1008,1,FALSE))</f>
        <v/>
      </c>
      <c r="BJ798" s="111"/>
      <c r="BK798" s="78"/>
      <c r="BL798" s="148" t="str">
        <f t="shared" si="457"/>
        <v/>
      </c>
      <c r="BM798" s="47" t="str">
        <f t="shared" si="484"/>
        <v/>
      </c>
      <c r="BN798" s="48" t="str">
        <f>IF(ISBLANK(BO798),"",VLOOKUP(BM798,OutputOsiris!$A$9:$A$1008,1,FALSE))</f>
        <v/>
      </c>
      <c r="BO798" s="111"/>
      <c r="BP798" s="78"/>
      <c r="BQ798" s="148" t="str">
        <f t="shared" si="458"/>
        <v/>
      </c>
      <c r="BR798" s="47" t="str">
        <f t="shared" si="485"/>
        <v/>
      </c>
      <c r="BS798" s="48" t="str">
        <f>IF(ISBLANK(BT798),"",VLOOKUP(BR798,OutputOsiris!$A$9:$A$1008,1,FALSE))</f>
        <v/>
      </c>
      <c r="BT798" s="111"/>
      <c r="BU798" s="78"/>
      <c r="BV798" s="148" t="str">
        <f t="shared" si="459"/>
        <v/>
      </c>
      <c r="BW798" s="47" t="str">
        <f t="shared" si="486"/>
        <v/>
      </c>
      <c r="BX798" s="48" t="str">
        <f>IF(ISBLANK(BY798),"",VLOOKUP(BW798,OutputOsiris!$A$9:$A$1008,1,FALSE))</f>
        <v/>
      </c>
      <c r="BY798" s="111"/>
      <c r="BZ798" s="78"/>
      <c r="CA798" s="148" t="str">
        <f t="shared" si="460"/>
        <v/>
      </c>
    </row>
    <row r="799" spans="1:79" x14ac:dyDescent="0.2">
      <c r="A799" s="47" t="str">
        <f>IF($H$1="Score",IF(OutputOsiris!A799&lt;&gt;"9999999",OutputOsiris!A799,""),"")</f>
        <v/>
      </c>
      <c r="B799" s="76" t="str">
        <f t="shared" si="461"/>
        <v/>
      </c>
      <c r="C799" s="143" t="str">
        <f t="shared" si="462"/>
        <v/>
      </c>
      <c r="D799" s="47" t="str">
        <f>IF($H$1="Cijfer",IF(OutputOsiris!A799&lt;&gt;"9999999",OutputOsiris!A799,""),"")</f>
        <v/>
      </c>
      <c r="E799" s="76" t="str">
        <f t="shared" si="463"/>
        <v/>
      </c>
      <c r="F799" s="143" t="str">
        <f t="shared" si="464"/>
        <v/>
      </c>
      <c r="G799" s="47" t="str">
        <f>IF(ISBLANK(OutputOsiris!B799),"",OutputOsiris!B799)</f>
        <v/>
      </c>
      <c r="H799" s="47">
        <f>IF(AND($AG$7&gt;0,OutputOsiris!$A799&lt;&gt;"9999999"),VLOOKUP(OutputOsiris!A799,$AD$9:$AG$1008,4,FALSE),"")</f>
        <v>0</v>
      </c>
      <c r="I799" s="47">
        <f t="shared" si="465"/>
        <v>0</v>
      </c>
      <c r="J799" s="47">
        <f>IF(AND($AL$7&gt;0,OutputOsiris!$A799&lt;&gt;"9999999"),VLOOKUP(OutputOsiris!A799,$AI$9:$AL$1008,4,FALSE),"")</f>
        <v>0</v>
      </c>
      <c r="K799" s="47">
        <f t="shared" si="466"/>
        <v>0</v>
      </c>
      <c r="L799" s="47" t="str">
        <f>IF(AND($AQ$7&gt;0,OutputOsiris!$A799&lt;&gt;"9999999"),VLOOKUP(OutputOsiris!A799,$AN$9:$AQ$1008,4,FALSE),"")</f>
        <v/>
      </c>
      <c r="M799" s="47" t="str">
        <f t="shared" si="467"/>
        <v/>
      </c>
      <c r="N799" s="47" t="str">
        <f>IF(AND($AV$7&gt;0,OutputOsiris!$A799&lt;&gt;"9999999"),VLOOKUP(OutputOsiris!A799,$AS$9:$AV$1008,4,FALSE),"")</f>
        <v/>
      </c>
      <c r="O799" s="47" t="str">
        <f t="shared" si="468"/>
        <v/>
      </c>
      <c r="P799" s="47" t="str">
        <f>IF(AND($BA$7&gt;0,OutputOsiris!$A799&lt;&gt;"9999999"),VLOOKUP(OutputOsiris!A799,$AX$9:$BA$1008,4,FALSE),"")</f>
        <v/>
      </c>
      <c r="Q799" s="47" t="str">
        <f t="shared" si="469"/>
        <v/>
      </c>
      <c r="R799" s="47" t="str">
        <f>IF(AND($BF$7&gt;0,OutputOsiris!$A799&lt;&gt;"9999999"),VLOOKUP(OutputOsiris!A799,$BC$9:$BF$1008,4,FALSE),"")</f>
        <v/>
      </c>
      <c r="S799" s="47" t="str">
        <f t="shared" si="470"/>
        <v/>
      </c>
      <c r="T799" s="47" t="str">
        <f>IF(AND($BK$7&gt;0,OutputOsiris!$A799&lt;&gt;"9999999"),VLOOKUP(OutputOsiris!A799,$BH$9:$BK$1008,4,FALSE),"")</f>
        <v/>
      </c>
      <c r="U799" s="47" t="str">
        <f t="shared" si="471"/>
        <v/>
      </c>
      <c r="V799" s="47" t="str">
        <f>IF(AND($BP$7&gt;0,OutputOsiris!$A799&lt;&gt;"9999999"),VLOOKUP(OutputOsiris!A799,$BM$9:$BP$1008,4,FALSE),"")</f>
        <v/>
      </c>
      <c r="W799" s="47" t="str">
        <f t="shared" si="472"/>
        <v/>
      </c>
      <c r="X799" s="47" t="str">
        <f>IF(AND($BU$7&gt;0,OutputOsiris!$A799&lt;&gt;"9999999"),VLOOKUP(OutputOsiris!A799,$BR$9:$BU$1008,4,FALSE),"")</f>
        <v/>
      </c>
      <c r="Y799" s="47" t="str">
        <f t="shared" si="473"/>
        <v/>
      </c>
      <c r="Z799" s="47" t="str">
        <f>IF(AND($BZ$7&gt;0,OutputOsiris!$A799&lt;&gt;"9999999"),VLOOKUP(OutputOsiris!A799,$BW$9:$BZ$1008,4,FALSE),"")</f>
        <v/>
      </c>
      <c r="AA799" s="47" t="str">
        <f t="shared" si="474"/>
        <v/>
      </c>
      <c r="AB799" s="47">
        <f t="shared" si="475"/>
        <v>0</v>
      </c>
      <c r="AC799" s="47">
        <f t="shared" si="476"/>
        <v>0</v>
      </c>
      <c r="AD799" s="47" t="str">
        <f t="shared" si="477"/>
        <v/>
      </c>
      <c r="AE799" s="48" t="str">
        <f>IF(ISBLANK(AF799),"",VLOOKUP(AD799,OutputOsiris!$A$9:$A$1008,1,FALSE))</f>
        <v/>
      </c>
      <c r="AF799" s="111"/>
      <c r="AG799" s="78"/>
      <c r="AH799" s="148" t="str">
        <f t="shared" si="451"/>
        <v/>
      </c>
      <c r="AI799" s="47" t="str">
        <f t="shared" si="478"/>
        <v/>
      </c>
      <c r="AJ799" s="48" t="str">
        <f>IF(ISBLANK(AK799),"",VLOOKUP(AI799,OutputOsiris!$A$9:$A$1008,1,FALSE))</f>
        <v/>
      </c>
      <c r="AK799" s="112"/>
      <c r="AL799" s="78"/>
      <c r="AM799" s="148" t="str">
        <f t="shared" si="452"/>
        <v/>
      </c>
      <c r="AN799" s="47" t="str">
        <f t="shared" si="479"/>
        <v/>
      </c>
      <c r="AO799" s="48" t="str">
        <f>IF(ISBLANK(AP799),"",VLOOKUP(AN799,OutputOsiris!$A$9:$A$1008,1,FALSE))</f>
        <v/>
      </c>
      <c r="AP799" s="111"/>
      <c r="AQ799" s="78"/>
      <c r="AR799" s="148" t="str">
        <f t="shared" si="453"/>
        <v/>
      </c>
      <c r="AS799" s="47" t="str">
        <f t="shared" si="480"/>
        <v/>
      </c>
      <c r="AT799" s="48" t="str">
        <f>IF(ISBLANK(AU799),"",VLOOKUP(AS799,OutputOsiris!$A$9:$A$1008,1,FALSE))</f>
        <v/>
      </c>
      <c r="AU799" s="111"/>
      <c r="AV799" s="78"/>
      <c r="AW799" s="148" t="str">
        <f t="shared" si="454"/>
        <v/>
      </c>
      <c r="AX799" s="47" t="str">
        <f t="shared" si="481"/>
        <v/>
      </c>
      <c r="AY799" s="48" t="str">
        <f>IF(ISBLANK(AZ799),"",VLOOKUP(AX799,OutputOsiris!$A$9:$A$1008,1,FALSE))</f>
        <v/>
      </c>
      <c r="AZ799" s="111"/>
      <c r="BA799" s="78"/>
      <c r="BB799" s="148" t="str">
        <f t="shared" si="455"/>
        <v/>
      </c>
      <c r="BC799" s="47" t="str">
        <f t="shared" si="482"/>
        <v/>
      </c>
      <c r="BD799" s="48" t="str">
        <f>IF(ISBLANK(BE799),"",VLOOKUP(BC799,OutputOsiris!$A$9:$A$1008,1,FALSE))</f>
        <v/>
      </c>
      <c r="BE799" s="111"/>
      <c r="BF799" s="78"/>
      <c r="BG799" s="148" t="str">
        <f t="shared" si="456"/>
        <v/>
      </c>
      <c r="BH799" s="47" t="str">
        <f t="shared" si="483"/>
        <v/>
      </c>
      <c r="BI799" s="48" t="str">
        <f>IF(ISBLANK(BJ799),"",VLOOKUP(BH799,OutputOsiris!$A$9:$A$1008,1,FALSE))</f>
        <v/>
      </c>
      <c r="BJ799" s="111"/>
      <c r="BK799" s="78"/>
      <c r="BL799" s="148" t="str">
        <f t="shared" si="457"/>
        <v/>
      </c>
      <c r="BM799" s="47" t="str">
        <f t="shared" si="484"/>
        <v/>
      </c>
      <c r="BN799" s="48" t="str">
        <f>IF(ISBLANK(BO799),"",VLOOKUP(BM799,OutputOsiris!$A$9:$A$1008,1,FALSE))</f>
        <v/>
      </c>
      <c r="BO799" s="111"/>
      <c r="BP799" s="78"/>
      <c r="BQ799" s="148" t="str">
        <f t="shared" si="458"/>
        <v/>
      </c>
      <c r="BR799" s="47" t="str">
        <f t="shared" si="485"/>
        <v/>
      </c>
      <c r="BS799" s="48" t="str">
        <f>IF(ISBLANK(BT799),"",VLOOKUP(BR799,OutputOsiris!$A$9:$A$1008,1,FALSE))</f>
        <v/>
      </c>
      <c r="BT799" s="111"/>
      <c r="BU799" s="78"/>
      <c r="BV799" s="148" t="str">
        <f t="shared" si="459"/>
        <v/>
      </c>
      <c r="BW799" s="47" t="str">
        <f t="shared" si="486"/>
        <v/>
      </c>
      <c r="BX799" s="48" t="str">
        <f>IF(ISBLANK(BY799),"",VLOOKUP(BW799,OutputOsiris!$A$9:$A$1008,1,FALSE))</f>
        <v/>
      </c>
      <c r="BY799" s="111"/>
      <c r="BZ799" s="78"/>
      <c r="CA799" s="148" t="str">
        <f t="shared" si="460"/>
        <v/>
      </c>
    </row>
    <row r="800" spans="1:79" x14ac:dyDescent="0.2">
      <c r="A800" s="47" t="str">
        <f>IF($H$1="Score",IF(OutputOsiris!A800&lt;&gt;"9999999",OutputOsiris!A800,""),"")</f>
        <v/>
      </c>
      <c r="B800" s="76" t="str">
        <f t="shared" si="461"/>
        <v/>
      </c>
      <c r="C800" s="143" t="str">
        <f t="shared" si="462"/>
        <v/>
      </c>
      <c r="D800" s="47" t="str">
        <f>IF($H$1="Cijfer",IF(OutputOsiris!A800&lt;&gt;"9999999",OutputOsiris!A800,""),"")</f>
        <v/>
      </c>
      <c r="E800" s="76" t="str">
        <f t="shared" si="463"/>
        <v/>
      </c>
      <c r="F800" s="143" t="str">
        <f t="shared" si="464"/>
        <v/>
      </c>
      <c r="G800" s="47" t="str">
        <f>IF(ISBLANK(OutputOsiris!B800),"",OutputOsiris!B800)</f>
        <v/>
      </c>
      <c r="H800" s="47">
        <f>IF(AND($AG$7&gt;0,OutputOsiris!$A800&lt;&gt;"9999999"),VLOOKUP(OutputOsiris!A800,$AD$9:$AG$1008,4,FALSE),"")</f>
        <v>0</v>
      </c>
      <c r="I800" s="47">
        <f t="shared" si="465"/>
        <v>0</v>
      </c>
      <c r="J800" s="47">
        <f>IF(AND($AL$7&gt;0,OutputOsiris!$A800&lt;&gt;"9999999"),VLOOKUP(OutputOsiris!A800,$AI$9:$AL$1008,4,FALSE),"")</f>
        <v>0</v>
      </c>
      <c r="K800" s="47">
        <f t="shared" si="466"/>
        <v>0</v>
      </c>
      <c r="L800" s="47" t="str">
        <f>IF(AND($AQ$7&gt;0,OutputOsiris!$A800&lt;&gt;"9999999"),VLOOKUP(OutputOsiris!A800,$AN$9:$AQ$1008,4,FALSE),"")</f>
        <v/>
      </c>
      <c r="M800" s="47" t="str">
        <f t="shared" si="467"/>
        <v/>
      </c>
      <c r="N800" s="47" t="str">
        <f>IF(AND($AV$7&gt;0,OutputOsiris!$A800&lt;&gt;"9999999"),VLOOKUP(OutputOsiris!A800,$AS$9:$AV$1008,4,FALSE),"")</f>
        <v/>
      </c>
      <c r="O800" s="47" t="str">
        <f t="shared" si="468"/>
        <v/>
      </c>
      <c r="P800" s="47" t="str">
        <f>IF(AND($BA$7&gt;0,OutputOsiris!$A800&lt;&gt;"9999999"),VLOOKUP(OutputOsiris!A800,$AX$9:$BA$1008,4,FALSE),"")</f>
        <v/>
      </c>
      <c r="Q800" s="47" t="str">
        <f t="shared" si="469"/>
        <v/>
      </c>
      <c r="R800" s="47" t="str">
        <f>IF(AND($BF$7&gt;0,OutputOsiris!$A800&lt;&gt;"9999999"),VLOOKUP(OutputOsiris!A800,$BC$9:$BF$1008,4,FALSE),"")</f>
        <v/>
      </c>
      <c r="S800" s="47" t="str">
        <f t="shared" si="470"/>
        <v/>
      </c>
      <c r="T800" s="47" t="str">
        <f>IF(AND($BK$7&gt;0,OutputOsiris!$A800&lt;&gt;"9999999"),VLOOKUP(OutputOsiris!A800,$BH$9:$BK$1008,4,FALSE),"")</f>
        <v/>
      </c>
      <c r="U800" s="47" t="str">
        <f t="shared" si="471"/>
        <v/>
      </c>
      <c r="V800" s="47" t="str">
        <f>IF(AND($BP$7&gt;0,OutputOsiris!$A800&lt;&gt;"9999999"),VLOOKUP(OutputOsiris!A800,$BM$9:$BP$1008,4,FALSE),"")</f>
        <v/>
      </c>
      <c r="W800" s="47" t="str">
        <f t="shared" si="472"/>
        <v/>
      </c>
      <c r="X800" s="47" t="str">
        <f>IF(AND($BU$7&gt;0,OutputOsiris!$A800&lt;&gt;"9999999"),VLOOKUP(OutputOsiris!A800,$BR$9:$BU$1008,4,FALSE),"")</f>
        <v/>
      </c>
      <c r="Y800" s="47" t="str">
        <f t="shared" si="473"/>
        <v/>
      </c>
      <c r="Z800" s="47" t="str">
        <f>IF(AND($BZ$7&gt;0,OutputOsiris!$A800&lt;&gt;"9999999"),VLOOKUP(OutputOsiris!A800,$BW$9:$BZ$1008,4,FALSE),"")</f>
        <v/>
      </c>
      <c r="AA800" s="47" t="str">
        <f t="shared" si="474"/>
        <v/>
      </c>
      <c r="AB800" s="47">
        <f t="shared" si="475"/>
        <v>0</v>
      </c>
      <c r="AC800" s="47">
        <f t="shared" si="476"/>
        <v>0</v>
      </c>
      <c r="AD800" s="47" t="str">
        <f t="shared" si="477"/>
        <v/>
      </c>
      <c r="AE800" s="48" t="str">
        <f>IF(ISBLANK(AF800),"",VLOOKUP(AD800,OutputOsiris!$A$9:$A$1008,1,FALSE))</f>
        <v/>
      </c>
      <c r="AF800" s="111"/>
      <c r="AG800" s="78"/>
      <c r="AH800" s="148" t="str">
        <f t="shared" si="451"/>
        <v/>
      </c>
      <c r="AI800" s="47" t="str">
        <f t="shared" si="478"/>
        <v/>
      </c>
      <c r="AJ800" s="48" t="str">
        <f>IF(ISBLANK(AK800),"",VLOOKUP(AI800,OutputOsiris!$A$9:$A$1008,1,FALSE))</f>
        <v/>
      </c>
      <c r="AK800" s="112"/>
      <c r="AL800" s="78"/>
      <c r="AM800" s="148" t="str">
        <f t="shared" si="452"/>
        <v/>
      </c>
      <c r="AN800" s="47" t="str">
        <f t="shared" si="479"/>
        <v/>
      </c>
      <c r="AO800" s="48" t="str">
        <f>IF(ISBLANK(AP800),"",VLOOKUP(AN800,OutputOsiris!$A$9:$A$1008,1,FALSE))</f>
        <v/>
      </c>
      <c r="AP800" s="111"/>
      <c r="AQ800" s="78"/>
      <c r="AR800" s="148" t="str">
        <f t="shared" si="453"/>
        <v/>
      </c>
      <c r="AS800" s="47" t="str">
        <f t="shared" si="480"/>
        <v/>
      </c>
      <c r="AT800" s="48" t="str">
        <f>IF(ISBLANK(AU800),"",VLOOKUP(AS800,OutputOsiris!$A$9:$A$1008,1,FALSE))</f>
        <v/>
      </c>
      <c r="AU800" s="111"/>
      <c r="AV800" s="78"/>
      <c r="AW800" s="148" t="str">
        <f t="shared" si="454"/>
        <v/>
      </c>
      <c r="AX800" s="47" t="str">
        <f t="shared" si="481"/>
        <v/>
      </c>
      <c r="AY800" s="48" t="str">
        <f>IF(ISBLANK(AZ800),"",VLOOKUP(AX800,OutputOsiris!$A$9:$A$1008,1,FALSE))</f>
        <v/>
      </c>
      <c r="AZ800" s="111"/>
      <c r="BA800" s="78"/>
      <c r="BB800" s="148" t="str">
        <f t="shared" si="455"/>
        <v/>
      </c>
      <c r="BC800" s="47" t="str">
        <f t="shared" si="482"/>
        <v/>
      </c>
      <c r="BD800" s="48" t="str">
        <f>IF(ISBLANK(BE800),"",VLOOKUP(BC800,OutputOsiris!$A$9:$A$1008,1,FALSE))</f>
        <v/>
      </c>
      <c r="BE800" s="111"/>
      <c r="BF800" s="78"/>
      <c r="BG800" s="148" t="str">
        <f t="shared" si="456"/>
        <v/>
      </c>
      <c r="BH800" s="47" t="str">
        <f t="shared" si="483"/>
        <v/>
      </c>
      <c r="BI800" s="48" t="str">
        <f>IF(ISBLANK(BJ800),"",VLOOKUP(BH800,OutputOsiris!$A$9:$A$1008,1,FALSE))</f>
        <v/>
      </c>
      <c r="BJ800" s="111"/>
      <c r="BK800" s="78"/>
      <c r="BL800" s="148" t="str">
        <f t="shared" si="457"/>
        <v/>
      </c>
      <c r="BM800" s="47" t="str">
        <f t="shared" si="484"/>
        <v/>
      </c>
      <c r="BN800" s="48" t="str">
        <f>IF(ISBLANK(BO800),"",VLOOKUP(BM800,OutputOsiris!$A$9:$A$1008,1,FALSE))</f>
        <v/>
      </c>
      <c r="BO800" s="111"/>
      <c r="BP800" s="78"/>
      <c r="BQ800" s="148" t="str">
        <f t="shared" si="458"/>
        <v/>
      </c>
      <c r="BR800" s="47" t="str">
        <f t="shared" si="485"/>
        <v/>
      </c>
      <c r="BS800" s="48" t="str">
        <f>IF(ISBLANK(BT800),"",VLOOKUP(BR800,OutputOsiris!$A$9:$A$1008,1,FALSE))</f>
        <v/>
      </c>
      <c r="BT800" s="111"/>
      <c r="BU800" s="78"/>
      <c r="BV800" s="148" t="str">
        <f t="shared" si="459"/>
        <v/>
      </c>
      <c r="BW800" s="47" t="str">
        <f t="shared" si="486"/>
        <v/>
      </c>
      <c r="BX800" s="48" t="str">
        <f>IF(ISBLANK(BY800),"",VLOOKUP(BW800,OutputOsiris!$A$9:$A$1008,1,FALSE))</f>
        <v/>
      </c>
      <c r="BY800" s="111"/>
      <c r="BZ800" s="78"/>
      <c r="CA800" s="148" t="str">
        <f t="shared" si="460"/>
        <v/>
      </c>
    </row>
    <row r="801" spans="1:79" x14ac:dyDescent="0.2">
      <c r="A801" s="47" t="str">
        <f>IF($H$1="Score",IF(OutputOsiris!A801&lt;&gt;"9999999",OutputOsiris!A801,""),"")</f>
        <v/>
      </c>
      <c r="B801" s="76" t="str">
        <f t="shared" si="461"/>
        <v/>
      </c>
      <c r="C801" s="143" t="str">
        <f t="shared" si="462"/>
        <v/>
      </c>
      <c r="D801" s="47" t="str">
        <f>IF($H$1="Cijfer",IF(OutputOsiris!A801&lt;&gt;"9999999",OutputOsiris!A801,""),"")</f>
        <v/>
      </c>
      <c r="E801" s="76" t="str">
        <f t="shared" si="463"/>
        <v/>
      </c>
      <c r="F801" s="143" t="str">
        <f t="shared" si="464"/>
        <v/>
      </c>
      <c r="G801" s="47" t="str">
        <f>IF(ISBLANK(OutputOsiris!B801),"",OutputOsiris!B801)</f>
        <v/>
      </c>
      <c r="H801" s="47">
        <f>IF(AND($AG$7&gt;0,OutputOsiris!$A801&lt;&gt;"9999999"),VLOOKUP(OutputOsiris!A801,$AD$9:$AG$1008,4,FALSE),"")</f>
        <v>0</v>
      </c>
      <c r="I801" s="47">
        <f t="shared" si="465"/>
        <v>0</v>
      </c>
      <c r="J801" s="47">
        <f>IF(AND($AL$7&gt;0,OutputOsiris!$A801&lt;&gt;"9999999"),VLOOKUP(OutputOsiris!A801,$AI$9:$AL$1008,4,FALSE),"")</f>
        <v>0</v>
      </c>
      <c r="K801" s="47">
        <f t="shared" si="466"/>
        <v>0</v>
      </c>
      <c r="L801" s="47" t="str">
        <f>IF(AND($AQ$7&gt;0,OutputOsiris!$A801&lt;&gt;"9999999"),VLOOKUP(OutputOsiris!A801,$AN$9:$AQ$1008,4,FALSE),"")</f>
        <v/>
      </c>
      <c r="M801" s="47" t="str">
        <f t="shared" si="467"/>
        <v/>
      </c>
      <c r="N801" s="47" t="str">
        <f>IF(AND($AV$7&gt;0,OutputOsiris!$A801&lt;&gt;"9999999"),VLOOKUP(OutputOsiris!A801,$AS$9:$AV$1008,4,FALSE),"")</f>
        <v/>
      </c>
      <c r="O801" s="47" t="str">
        <f t="shared" si="468"/>
        <v/>
      </c>
      <c r="P801" s="47" t="str">
        <f>IF(AND($BA$7&gt;0,OutputOsiris!$A801&lt;&gt;"9999999"),VLOOKUP(OutputOsiris!A801,$AX$9:$BA$1008,4,FALSE),"")</f>
        <v/>
      </c>
      <c r="Q801" s="47" t="str">
        <f t="shared" si="469"/>
        <v/>
      </c>
      <c r="R801" s="47" t="str">
        <f>IF(AND($BF$7&gt;0,OutputOsiris!$A801&lt;&gt;"9999999"),VLOOKUP(OutputOsiris!A801,$BC$9:$BF$1008,4,FALSE),"")</f>
        <v/>
      </c>
      <c r="S801" s="47" t="str">
        <f t="shared" si="470"/>
        <v/>
      </c>
      <c r="T801" s="47" t="str">
        <f>IF(AND($BK$7&gt;0,OutputOsiris!$A801&lt;&gt;"9999999"),VLOOKUP(OutputOsiris!A801,$BH$9:$BK$1008,4,FALSE),"")</f>
        <v/>
      </c>
      <c r="U801" s="47" t="str">
        <f t="shared" si="471"/>
        <v/>
      </c>
      <c r="V801" s="47" t="str">
        <f>IF(AND($BP$7&gt;0,OutputOsiris!$A801&lt;&gt;"9999999"),VLOOKUP(OutputOsiris!A801,$BM$9:$BP$1008,4,FALSE),"")</f>
        <v/>
      </c>
      <c r="W801" s="47" t="str">
        <f t="shared" si="472"/>
        <v/>
      </c>
      <c r="X801" s="47" t="str">
        <f>IF(AND($BU$7&gt;0,OutputOsiris!$A801&lt;&gt;"9999999"),VLOOKUP(OutputOsiris!A801,$BR$9:$BU$1008,4,FALSE),"")</f>
        <v/>
      </c>
      <c r="Y801" s="47" t="str">
        <f t="shared" si="473"/>
        <v/>
      </c>
      <c r="Z801" s="47" t="str">
        <f>IF(AND($BZ$7&gt;0,OutputOsiris!$A801&lt;&gt;"9999999"),VLOOKUP(OutputOsiris!A801,$BW$9:$BZ$1008,4,FALSE),"")</f>
        <v/>
      </c>
      <c r="AA801" s="47" t="str">
        <f t="shared" si="474"/>
        <v/>
      </c>
      <c r="AB801" s="47">
        <f t="shared" si="475"/>
        <v>0</v>
      </c>
      <c r="AC801" s="47">
        <f t="shared" si="476"/>
        <v>0</v>
      </c>
      <c r="AD801" s="47" t="str">
        <f t="shared" si="477"/>
        <v/>
      </c>
      <c r="AE801" s="48" t="str">
        <f>IF(ISBLANK(AF801),"",VLOOKUP(AD801,OutputOsiris!$A$9:$A$1008,1,FALSE))</f>
        <v/>
      </c>
      <c r="AF801" s="111"/>
      <c r="AG801" s="78"/>
      <c r="AH801" s="148" t="str">
        <f t="shared" si="451"/>
        <v/>
      </c>
      <c r="AI801" s="47" t="str">
        <f t="shared" si="478"/>
        <v/>
      </c>
      <c r="AJ801" s="48" t="str">
        <f>IF(ISBLANK(AK801),"",VLOOKUP(AI801,OutputOsiris!$A$9:$A$1008,1,FALSE))</f>
        <v/>
      </c>
      <c r="AK801" s="112"/>
      <c r="AL801" s="78"/>
      <c r="AM801" s="148" t="str">
        <f t="shared" si="452"/>
        <v/>
      </c>
      <c r="AN801" s="47" t="str">
        <f t="shared" si="479"/>
        <v/>
      </c>
      <c r="AO801" s="48" t="str">
        <f>IF(ISBLANK(AP801),"",VLOOKUP(AN801,OutputOsiris!$A$9:$A$1008,1,FALSE))</f>
        <v/>
      </c>
      <c r="AP801" s="111"/>
      <c r="AQ801" s="78"/>
      <c r="AR801" s="148" t="str">
        <f t="shared" si="453"/>
        <v/>
      </c>
      <c r="AS801" s="47" t="str">
        <f t="shared" si="480"/>
        <v/>
      </c>
      <c r="AT801" s="48" t="str">
        <f>IF(ISBLANK(AU801),"",VLOOKUP(AS801,OutputOsiris!$A$9:$A$1008,1,FALSE))</f>
        <v/>
      </c>
      <c r="AU801" s="111"/>
      <c r="AV801" s="78"/>
      <c r="AW801" s="148" t="str">
        <f t="shared" si="454"/>
        <v/>
      </c>
      <c r="AX801" s="47" t="str">
        <f t="shared" si="481"/>
        <v/>
      </c>
      <c r="AY801" s="48" t="str">
        <f>IF(ISBLANK(AZ801),"",VLOOKUP(AX801,OutputOsiris!$A$9:$A$1008,1,FALSE))</f>
        <v/>
      </c>
      <c r="AZ801" s="111"/>
      <c r="BA801" s="78"/>
      <c r="BB801" s="148" t="str">
        <f t="shared" si="455"/>
        <v/>
      </c>
      <c r="BC801" s="47" t="str">
        <f t="shared" si="482"/>
        <v/>
      </c>
      <c r="BD801" s="48" t="str">
        <f>IF(ISBLANK(BE801),"",VLOOKUP(BC801,OutputOsiris!$A$9:$A$1008,1,FALSE))</f>
        <v/>
      </c>
      <c r="BE801" s="111"/>
      <c r="BF801" s="78"/>
      <c r="BG801" s="148" t="str">
        <f t="shared" si="456"/>
        <v/>
      </c>
      <c r="BH801" s="47" t="str">
        <f t="shared" si="483"/>
        <v/>
      </c>
      <c r="BI801" s="48" t="str">
        <f>IF(ISBLANK(BJ801),"",VLOOKUP(BH801,OutputOsiris!$A$9:$A$1008,1,FALSE))</f>
        <v/>
      </c>
      <c r="BJ801" s="111"/>
      <c r="BK801" s="78"/>
      <c r="BL801" s="148" t="str">
        <f t="shared" si="457"/>
        <v/>
      </c>
      <c r="BM801" s="47" t="str">
        <f t="shared" si="484"/>
        <v/>
      </c>
      <c r="BN801" s="48" t="str">
        <f>IF(ISBLANK(BO801),"",VLOOKUP(BM801,OutputOsiris!$A$9:$A$1008,1,FALSE))</f>
        <v/>
      </c>
      <c r="BO801" s="111"/>
      <c r="BP801" s="78"/>
      <c r="BQ801" s="148" t="str">
        <f t="shared" si="458"/>
        <v/>
      </c>
      <c r="BR801" s="47" t="str">
        <f t="shared" si="485"/>
        <v/>
      </c>
      <c r="BS801" s="48" t="str">
        <f>IF(ISBLANK(BT801),"",VLOOKUP(BR801,OutputOsiris!$A$9:$A$1008,1,FALSE))</f>
        <v/>
      </c>
      <c r="BT801" s="111"/>
      <c r="BU801" s="78"/>
      <c r="BV801" s="148" t="str">
        <f t="shared" si="459"/>
        <v/>
      </c>
      <c r="BW801" s="47" t="str">
        <f t="shared" si="486"/>
        <v/>
      </c>
      <c r="BX801" s="48" t="str">
        <f>IF(ISBLANK(BY801),"",VLOOKUP(BW801,OutputOsiris!$A$9:$A$1008,1,FALSE))</f>
        <v/>
      </c>
      <c r="BY801" s="111"/>
      <c r="BZ801" s="78"/>
      <c r="CA801" s="148" t="str">
        <f t="shared" si="460"/>
        <v/>
      </c>
    </row>
    <row r="802" spans="1:79" x14ac:dyDescent="0.2">
      <c r="A802" s="47" t="str">
        <f>IF($H$1="Score",IF(OutputOsiris!A802&lt;&gt;"9999999",OutputOsiris!A802,""),"")</f>
        <v/>
      </c>
      <c r="B802" s="76" t="str">
        <f t="shared" si="461"/>
        <v/>
      </c>
      <c r="C802" s="143" t="str">
        <f t="shared" si="462"/>
        <v/>
      </c>
      <c r="D802" s="47" t="str">
        <f>IF($H$1="Cijfer",IF(OutputOsiris!A802&lt;&gt;"9999999",OutputOsiris!A802,""),"")</f>
        <v/>
      </c>
      <c r="E802" s="76" t="str">
        <f t="shared" si="463"/>
        <v/>
      </c>
      <c r="F802" s="143" t="str">
        <f t="shared" si="464"/>
        <v/>
      </c>
      <c r="G802" s="47" t="str">
        <f>IF(ISBLANK(OutputOsiris!B802),"",OutputOsiris!B802)</f>
        <v/>
      </c>
      <c r="H802" s="47">
        <f>IF(AND($AG$7&gt;0,OutputOsiris!$A802&lt;&gt;"9999999"),VLOOKUP(OutputOsiris!A802,$AD$9:$AG$1008,4,FALSE),"")</f>
        <v>0</v>
      </c>
      <c r="I802" s="47">
        <f t="shared" si="465"/>
        <v>0</v>
      </c>
      <c r="J802" s="47">
        <f>IF(AND($AL$7&gt;0,OutputOsiris!$A802&lt;&gt;"9999999"),VLOOKUP(OutputOsiris!A802,$AI$9:$AL$1008,4,FALSE),"")</f>
        <v>0</v>
      </c>
      <c r="K802" s="47">
        <f t="shared" si="466"/>
        <v>0</v>
      </c>
      <c r="L802" s="47" t="str">
        <f>IF(AND($AQ$7&gt;0,OutputOsiris!$A802&lt;&gt;"9999999"),VLOOKUP(OutputOsiris!A802,$AN$9:$AQ$1008,4,FALSE),"")</f>
        <v/>
      </c>
      <c r="M802" s="47" t="str">
        <f t="shared" si="467"/>
        <v/>
      </c>
      <c r="N802" s="47" t="str">
        <f>IF(AND($AV$7&gt;0,OutputOsiris!$A802&lt;&gt;"9999999"),VLOOKUP(OutputOsiris!A802,$AS$9:$AV$1008,4,FALSE),"")</f>
        <v/>
      </c>
      <c r="O802" s="47" t="str">
        <f t="shared" si="468"/>
        <v/>
      </c>
      <c r="P802" s="47" t="str">
        <f>IF(AND($BA$7&gt;0,OutputOsiris!$A802&lt;&gt;"9999999"),VLOOKUP(OutputOsiris!A802,$AX$9:$BA$1008,4,FALSE),"")</f>
        <v/>
      </c>
      <c r="Q802" s="47" t="str">
        <f t="shared" si="469"/>
        <v/>
      </c>
      <c r="R802" s="47" t="str">
        <f>IF(AND($BF$7&gt;0,OutputOsiris!$A802&lt;&gt;"9999999"),VLOOKUP(OutputOsiris!A802,$BC$9:$BF$1008,4,FALSE),"")</f>
        <v/>
      </c>
      <c r="S802" s="47" t="str">
        <f t="shared" si="470"/>
        <v/>
      </c>
      <c r="T802" s="47" t="str">
        <f>IF(AND($BK$7&gt;0,OutputOsiris!$A802&lt;&gt;"9999999"),VLOOKUP(OutputOsiris!A802,$BH$9:$BK$1008,4,FALSE),"")</f>
        <v/>
      </c>
      <c r="U802" s="47" t="str">
        <f t="shared" si="471"/>
        <v/>
      </c>
      <c r="V802" s="47" t="str">
        <f>IF(AND($BP$7&gt;0,OutputOsiris!$A802&lt;&gt;"9999999"),VLOOKUP(OutputOsiris!A802,$BM$9:$BP$1008,4,FALSE),"")</f>
        <v/>
      </c>
      <c r="W802" s="47" t="str">
        <f t="shared" si="472"/>
        <v/>
      </c>
      <c r="X802" s="47" t="str">
        <f>IF(AND($BU$7&gt;0,OutputOsiris!$A802&lt;&gt;"9999999"),VLOOKUP(OutputOsiris!A802,$BR$9:$BU$1008,4,FALSE),"")</f>
        <v/>
      </c>
      <c r="Y802" s="47" t="str">
        <f t="shared" si="473"/>
        <v/>
      </c>
      <c r="Z802" s="47" t="str">
        <f>IF(AND($BZ$7&gt;0,OutputOsiris!$A802&lt;&gt;"9999999"),VLOOKUP(OutputOsiris!A802,$BW$9:$BZ$1008,4,FALSE),"")</f>
        <v/>
      </c>
      <c r="AA802" s="47" t="str">
        <f t="shared" si="474"/>
        <v/>
      </c>
      <c r="AB802" s="47">
        <f t="shared" si="475"/>
        <v>0</v>
      </c>
      <c r="AC802" s="47">
        <f t="shared" si="476"/>
        <v>0</v>
      </c>
      <c r="AD802" s="47" t="str">
        <f t="shared" si="477"/>
        <v/>
      </c>
      <c r="AE802" s="48" t="str">
        <f>IF(ISBLANK(AF802),"",VLOOKUP(AD802,OutputOsiris!$A$9:$A$1008,1,FALSE))</f>
        <v/>
      </c>
      <c r="AF802" s="111"/>
      <c r="AG802" s="78"/>
      <c r="AH802" s="148" t="str">
        <f t="shared" si="451"/>
        <v/>
      </c>
      <c r="AI802" s="47" t="str">
        <f t="shared" si="478"/>
        <v/>
      </c>
      <c r="AJ802" s="48" t="str">
        <f>IF(ISBLANK(AK802),"",VLOOKUP(AI802,OutputOsiris!$A$9:$A$1008,1,FALSE))</f>
        <v/>
      </c>
      <c r="AK802" s="112"/>
      <c r="AL802" s="78"/>
      <c r="AM802" s="148" t="str">
        <f t="shared" si="452"/>
        <v/>
      </c>
      <c r="AN802" s="47" t="str">
        <f t="shared" si="479"/>
        <v/>
      </c>
      <c r="AO802" s="48" t="str">
        <f>IF(ISBLANK(AP802),"",VLOOKUP(AN802,OutputOsiris!$A$9:$A$1008,1,FALSE))</f>
        <v/>
      </c>
      <c r="AP802" s="111"/>
      <c r="AQ802" s="78"/>
      <c r="AR802" s="148" t="str">
        <f t="shared" si="453"/>
        <v/>
      </c>
      <c r="AS802" s="47" t="str">
        <f t="shared" si="480"/>
        <v/>
      </c>
      <c r="AT802" s="48" t="str">
        <f>IF(ISBLANK(AU802),"",VLOOKUP(AS802,OutputOsiris!$A$9:$A$1008,1,FALSE))</f>
        <v/>
      </c>
      <c r="AU802" s="111"/>
      <c r="AV802" s="78"/>
      <c r="AW802" s="148" t="str">
        <f t="shared" si="454"/>
        <v/>
      </c>
      <c r="AX802" s="47" t="str">
        <f t="shared" si="481"/>
        <v/>
      </c>
      <c r="AY802" s="48" t="str">
        <f>IF(ISBLANK(AZ802),"",VLOOKUP(AX802,OutputOsiris!$A$9:$A$1008,1,FALSE))</f>
        <v/>
      </c>
      <c r="AZ802" s="111"/>
      <c r="BA802" s="78"/>
      <c r="BB802" s="148" t="str">
        <f t="shared" si="455"/>
        <v/>
      </c>
      <c r="BC802" s="47" t="str">
        <f t="shared" si="482"/>
        <v/>
      </c>
      <c r="BD802" s="48" t="str">
        <f>IF(ISBLANK(BE802),"",VLOOKUP(BC802,OutputOsiris!$A$9:$A$1008,1,FALSE))</f>
        <v/>
      </c>
      <c r="BE802" s="111"/>
      <c r="BF802" s="78"/>
      <c r="BG802" s="148" t="str">
        <f t="shared" si="456"/>
        <v/>
      </c>
      <c r="BH802" s="47" t="str">
        <f t="shared" si="483"/>
        <v/>
      </c>
      <c r="BI802" s="48" t="str">
        <f>IF(ISBLANK(BJ802),"",VLOOKUP(BH802,OutputOsiris!$A$9:$A$1008,1,FALSE))</f>
        <v/>
      </c>
      <c r="BJ802" s="111"/>
      <c r="BK802" s="78"/>
      <c r="BL802" s="148" t="str">
        <f t="shared" si="457"/>
        <v/>
      </c>
      <c r="BM802" s="47" t="str">
        <f t="shared" si="484"/>
        <v/>
      </c>
      <c r="BN802" s="48" t="str">
        <f>IF(ISBLANK(BO802),"",VLOOKUP(BM802,OutputOsiris!$A$9:$A$1008,1,FALSE))</f>
        <v/>
      </c>
      <c r="BO802" s="111"/>
      <c r="BP802" s="78"/>
      <c r="BQ802" s="148" t="str">
        <f t="shared" si="458"/>
        <v/>
      </c>
      <c r="BR802" s="47" t="str">
        <f t="shared" si="485"/>
        <v/>
      </c>
      <c r="BS802" s="48" t="str">
        <f>IF(ISBLANK(BT802),"",VLOOKUP(BR802,OutputOsiris!$A$9:$A$1008,1,FALSE))</f>
        <v/>
      </c>
      <c r="BT802" s="111"/>
      <c r="BU802" s="78"/>
      <c r="BV802" s="148" t="str">
        <f t="shared" si="459"/>
        <v/>
      </c>
      <c r="BW802" s="47" t="str">
        <f t="shared" si="486"/>
        <v/>
      </c>
      <c r="BX802" s="48" t="str">
        <f>IF(ISBLANK(BY802),"",VLOOKUP(BW802,OutputOsiris!$A$9:$A$1008,1,FALSE))</f>
        <v/>
      </c>
      <c r="BY802" s="111"/>
      <c r="BZ802" s="78"/>
      <c r="CA802" s="148" t="str">
        <f t="shared" si="460"/>
        <v/>
      </c>
    </row>
    <row r="803" spans="1:79" x14ac:dyDescent="0.2">
      <c r="A803" s="47" t="str">
        <f>IF($H$1="Score",IF(OutputOsiris!A803&lt;&gt;"9999999",OutputOsiris!A803,""),"")</f>
        <v/>
      </c>
      <c r="B803" s="76" t="str">
        <f t="shared" si="461"/>
        <v/>
      </c>
      <c r="C803" s="143" t="str">
        <f t="shared" si="462"/>
        <v/>
      </c>
      <c r="D803" s="47" t="str">
        <f>IF($H$1="Cijfer",IF(OutputOsiris!A803&lt;&gt;"9999999",OutputOsiris!A803,""),"")</f>
        <v/>
      </c>
      <c r="E803" s="76" t="str">
        <f t="shared" si="463"/>
        <v/>
      </c>
      <c r="F803" s="143" t="str">
        <f t="shared" si="464"/>
        <v/>
      </c>
      <c r="G803" s="47" t="str">
        <f>IF(ISBLANK(OutputOsiris!B803),"",OutputOsiris!B803)</f>
        <v/>
      </c>
      <c r="H803" s="47">
        <f>IF(AND($AG$7&gt;0,OutputOsiris!$A803&lt;&gt;"9999999"),VLOOKUP(OutputOsiris!A803,$AD$9:$AG$1008,4,FALSE),"")</f>
        <v>0</v>
      </c>
      <c r="I803" s="47">
        <f t="shared" si="465"/>
        <v>0</v>
      </c>
      <c r="J803" s="47">
        <f>IF(AND($AL$7&gt;0,OutputOsiris!$A803&lt;&gt;"9999999"),VLOOKUP(OutputOsiris!A803,$AI$9:$AL$1008,4,FALSE),"")</f>
        <v>0</v>
      </c>
      <c r="K803" s="47">
        <f t="shared" si="466"/>
        <v>0</v>
      </c>
      <c r="L803" s="47" t="str">
        <f>IF(AND($AQ$7&gt;0,OutputOsiris!$A803&lt;&gt;"9999999"),VLOOKUP(OutputOsiris!A803,$AN$9:$AQ$1008,4,FALSE),"")</f>
        <v/>
      </c>
      <c r="M803" s="47" t="str">
        <f t="shared" si="467"/>
        <v/>
      </c>
      <c r="N803" s="47" t="str">
        <f>IF(AND($AV$7&gt;0,OutputOsiris!$A803&lt;&gt;"9999999"),VLOOKUP(OutputOsiris!A803,$AS$9:$AV$1008,4,FALSE),"")</f>
        <v/>
      </c>
      <c r="O803" s="47" t="str">
        <f t="shared" si="468"/>
        <v/>
      </c>
      <c r="P803" s="47" t="str">
        <f>IF(AND($BA$7&gt;0,OutputOsiris!$A803&lt;&gt;"9999999"),VLOOKUP(OutputOsiris!A803,$AX$9:$BA$1008,4,FALSE),"")</f>
        <v/>
      </c>
      <c r="Q803" s="47" t="str">
        <f t="shared" si="469"/>
        <v/>
      </c>
      <c r="R803" s="47" t="str">
        <f>IF(AND($BF$7&gt;0,OutputOsiris!$A803&lt;&gt;"9999999"),VLOOKUP(OutputOsiris!A803,$BC$9:$BF$1008,4,FALSE),"")</f>
        <v/>
      </c>
      <c r="S803" s="47" t="str">
        <f t="shared" si="470"/>
        <v/>
      </c>
      <c r="T803" s="47" t="str">
        <f>IF(AND($BK$7&gt;0,OutputOsiris!$A803&lt;&gt;"9999999"),VLOOKUP(OutputOsiris!A803,$BH$9:$BK$1008,4,FALSE),"")</f>
        <v/>
      </c>
      <c r="U803" s="47" t="str">
        <f t="shared" si="471"/>
        <v/>
      </c>
      <c r="V803" s="47" t="str">
        <f>IF(AND($BP$7&gt;0,OutputOsiris!$A803&lt;&gt;"9999999"),VLOOKUP(OutputOsiris!A803,$BM$9:$BP$1008,4,FALSE),"")</f>
        <v/>
      </c>
      <c r="W803" s="47" t="str">
        <f t="shared" si="472"/>
        <v/>
      </c>
      <c r="X803" s="47" t="str">
        <f>IF(AND($BU$7&gt;0,OutputOsiris!$A803&lt;&gt;"9999999"),VLOOKUP(OutputOsiris!A803,$BR$9:$BU$1008,4,FALSE),"")</f>
        <v/>
      </c>
      <c r="Y803" s="47" t="str">
        <f t="shared" si="473"/>
        <v/>
      </c>
      <c r="Z803" s="47" t="str">
        <f>IF(AND($BZ$7&gt;0,OutputOsiris!$A803&lt;&gt;"9999999"),VLOOKUP(OutputOsiris!A803,$BW$9:$BZ$1008,4,FALSE),"")</f>
        <v/>
      </c>
      <c r="AA803" s="47" t="str">
        <f t="shared" si="474"/>
        <v/>
      </c>
      <c r="AB803" s="47">
        <f t="shared" si="475"/>
        <v>0</v>
      </c>
      <c r="AC803" s="47">
        <f t="shared" si="476"/>
        <v>0</v>
      </c>
      <c r="AD803" s="47" t="str">
        <f t="shared" si="477"/>
        <v/>
      </c>
      <c r="AE803" s="48" t="str">
        <f>IF(ISBLANK(AF803),"",VLOOKUP(AD803,OutputOsiris!$A$9:$A$1008,1,FALSE))</f>
        <v/>
      </c>
      <c r="AF803" s="111"/>
      <c r="AG803" s="78"/>
      <c r="AH803" s="148" t="str">
        <f t="shared" si="451"/>
        <v/>
      </c>
      <c r="AI803" s="47" t="str">
        <f t="shared" si="478"/>
        <v/>
      </c>
      <c r="AJ803" s="48" t="str">
        <f>IF(ISBLANK(AK803),"",VLOOKUP(AI803,OutputOsiris!$A$9:$A$1008,1,FALSE))</f>
        <v/>
      </c>
      <c r="AK803" s="112"/>
      <c r="AL803" s="78"/>
      <c r="AM803" s="148" t="str">
        <f t="shared" si="452"/>
        <v/>
      </c>
      <c r="AN803" s="47" t="str">
        <f t="shared" si="479"/>
        <v/>
      </c>
      <c r="AO803" s="48" t="str">
        <f>IF(ISBLANK(AP803),"",VLOOKUP(AN803,OutputOsiris!$A$9:$A$1008,1,FALSE))</f>
        <v/>
      </c>
      <c r="AP803" s="111"/>
      <c r="AQ803" s="78"/>
      <c r="AR803" s="148" t="str">
        <f t="shared" si="453"/>
        <v/>
      </c>
      <c r="AS803" s="47" t="str">
        <f t="shared" si="480"/>
        <v/>
      </c>
      <c r="AT803" s="48" t="str">
        <f>IF(ISBLANK(AU803),"",VLOOKUP(AS803,OutputOsiris!$A$9:$A$1008,1,FALSE))</f>
        <v/>
      </c>
      <c r="AU803" s="111"/>
      <c r="AV803" s="78"/>
      <c r="AW803" s="148" t="str">
        <f t="shared" si="454"/>
        <v/>
      </c>
      <c r="AX803" s="47" t="str">
        <f t="shared" si="481"/>
        <v/>
      </c>
      <c r="AY803" s="48" t="str">
        <f>IF(ISBLANK(AZ803),"",VLOOKUP(AX803,OutputOsiris!$A$9:$A$1008,1,FALSE))</f>
        <v/>
      </c>
      <c r="AZ803" s="111"/>
      <c r="BA803" s="78"/>
      <c r="BB803" s="148" t="str">
        <f t="shared" si="455"/>
        <v/>
      </c>
      <c r="BC803" s="47" t="str">
        <f t="shared" si="482"/>
        <v/>
      </c>
      <c r="BD803" s="48" t="str">
        <f>IF(ISBLANK(BE803),"",VLOOKUP(BC803,OutputOsiris!$A$9:$A$1008,1,FALSE))</f>
        <v/>
      </c>
      <c r="BE803" s="111"/>
      <c r="BF803" s="78"/>
      <c r="BG803" s="148" t="str">
        <f t="shared" si="456"/>
        <v/>
      </c>
      <c r="BH803" s="47" t="str">
        <f t="shared" si="483"/>
        <v/>
      </c>
      <c r="BI803" s="48" t="str">
        <f>IF(ISBLANK(BJ803),"",VLOOKUP(BH803,OutputOsiris!$A$9:$A$1008,1,FALSE))</f>
        <v/>
      </c>
      <c r="BJ803" s="111"/>
      <c r="BK803" s="78"/>
      <c r="BL803" s="148" t="str">
        <f t="shared" si="457"/>
        <v/>
      </c>
      <c r="BM803" s="47" t="str">
        <f t="shared" si="484"/>
        <v/>
      </c>
      <c r="BN803" s="48" t="str">
        <f>IF(ISBLANK(BO803),"",VLOOKUP(BM803,OutputOsiris!$A$9:$A$1008,1,FALSE))</f>
        <v/>
      </c>
      <c r="BO803" s="111"/>
      <c r="BP803" s="78"/>
      <c r="BQ803" s="148" t="str">
        <f t="shared" si="458"/>
        <v/>
      </c>
      <c r="BR803" s="47" t="str">
        <f t="shared" si="485"/>
        <v/>
      </c>
      <c r="BS803" s="48" t="str">
        <f>IF(ISBLANK(BT803),"",VLOOKUP(BR803,OutputOsiris!$A$9:$A$1008,1,FALSE))</f>
        <v/>
      </c>
      <c r="BT803" s="111"/>
      <c r="BU803" s="78"/>
      <c r="BV803" s="148" t="str">
        <f t="shared" si="459"/>
        <v/>
      </c>
      <c r="BW803" s="47" t="str">
        <f t="shared" si="486"/>
        <v/>
      </c>
      <c r="BX803" s="48" t="str">
        <f>IF(ISBLANK(BY803),"",VLOOKUP(BW803,OutputOsiris!$A$9:$A$1008,1,FALSE))</f>
        <v/>
      </c>
      <c r="BY803" s="111"/>
      <c r="BZ803" s="78"/>
      <c r="CA803" s="148" t="str">
        <f t="shared" si="460"/>
        <v/>
      </c>
    </row>
    <row r="804" spans="1:79" x14ac:dyDescent="0.2">
      <c r="A804" s="47" t="str">
        <f>IF($H$1="Score",IF(OutputOsiris!A804&lt;&gt;"9999999",OutputOsiris!A804,""),"")</f>
        <v/>
      </c>
      <c r="B804" s="76" t="str">
        <f t="shared" si="461"/>
        <v/>
      </c>
      <c r="C804" s="143" t="str">
        <f t="shared" si="462"/>
        <v/>
      </c>
      <c r="D804" s="47" t="str">
        <f>IF($H$1="Cijfer",IF(OutputOsiris!A804&lt;&gt;"9999999",OutputOsiris!A804,""),"")</f>
        <v/>
      </c>
      <c r="E804" s="76" t="str">
        <f t="shared" si="463"/>
        <v/>
      </c>
      <c r="F804" s="143" t="str">
        <f t="shared" si="464"/>
        <v/>
      </c>
      <c r="G804" s="47" t="str">
        <f>IF(ISBLANK(OutputOsiris!B804),"",OutputOsiris!B804)</f>
        <v/>
      </c>
      <c r="H804" s="47">
        <f>IF(AND($AG$7&gt;0,OutputOsiris!$A804&lt;&gt;"9999999"),VLOOKUP(OutputOsiris!A804,$AD$9:$AG$1008,4,FALSE),"")</f>
        <v>0</v>
      </c>
      <c r="I804" s="47">
        <f t="shared" si="465"/>
        <v>0</v>
      </c>
      <c r="J804" s="47">
        <f>IF(AND($AL$7&gt;0,OutputOsiris!$A804&lt;&gt;"9999999"),VLOOKUP(OutputOsiris!A804,$AI$9:$AL$1008,4,FALSE),"")</f>
        <v>0</v>
      </c>
      <c r="K804" s="47">
        <f t="shared" si="466"/>
        <v>0</v>
      </c>
      <c r="L804" s="47" t="str">
        <f>IF(AND($AQ$7&gt;0,OutputOsiris!$A804&lt;&gt;"9999999"),VLOOKUP(OutputOsiris!A804,$AN$9:$AQ$1008,4,FALSE),"")</f>
        <v/>
      </c>
      <c r="M804" s="47" t="str">
        <f t="shared" si="467"/>
        <v/>
      </c>
      <c r="N804" s="47" t="str">
        <f>IF(AND($AV$7&gt;0,OutputOsiris!$A804&lt;&gt;"9999999"),VLOOKUP(OutputOsiris!A804,$AS$9:$AV$1008,4,FALSE),"")</f>
        <v/>
      </c>
      <c r="O804" s="47" t="str">
        <f t="shared" si="468"/>
        <v/>
      </c>
      <c r="P804" s="47" t="str">
        <f>IF(AND($BA$7&gt;0,OutputOsiris!$A804&lt;&gt;"9999999"),VLOOKUP(OutputOsiris!A804,$AX$9:$BA$1008,4,FALSE),"")</f>
        <v/>
      </c>
      <c r="Q804" s="47" t="str">
        <f t="shared" si="469"/>
        <v/>
      </c>
      <c r="R804" s="47" t="str">
        <f>IF(AND($BF$7&gt;0,OutputOsiris!$A804&lt;&gt;"9999999"),VLOOKUP(OutputOsiris!A804,$BC$9:$BF$1008,4,FALSE),"")</f>
        <v/>
      </c>
      <c r="S804" s="47" t="str">
        <f t="shared" si="470"/>
        <v/>
      </c>
      <c r="T804" s="47" t="str">
        <f>IF(AND($BK$7&gt;0,OutputOsiris!$A804&lt;&gt;"9999999"),VLOOKUP(OutputOsiris!A804,$BH$9:$BK$1008,4,FALSE),"")</f>
        <v/>
      </c>
      <c r="U804" s="47" t="str">
        <f t="shared" si="471"/>
        <v/>
      </c>
      <c r="V804" s="47" t="str">
        <f>IF(AND($BP$7&gt;0,OutputOsiris!$A804&lt;&gt;"9999999"),VLOOKUP(OutputOsiris!A804,$BM$9:$BP$1008,4,FALSE),"")</f>
        <v/>
      </c>
      <c r="W804" s="47" t="str">
        <f t="shared" si="472"/>
        <v/>
      </c>
      <c r="X804" s="47" t="str">
        <f>IF(AND($BU$7&gt;0,OutputOsiris!$A804&lt;&gt;"9999999"),VLOOKUP(OutputOsiris!A804,$BR$9:$BU$1008,4,FALSE),"")</f>
        <v/>
      </c>
      <c r="Y804" s="47" t="str">
        <f t="shared" si="473"/>
        <v/>
      </c>
      <c r="Z804" s="47" t="str">
        <f>IF(AND($BZ$7&gt;0,OutputOsiris!$A804&lt;&gt;"9999999"),VLOOKUP(OutputOsiris!A804,$BW$9:$BZ$1008,4,FALSE),"")</f>
        <v/>
      </c>
      <c r="AA804" s="47" t="str">
        <f t="shared" si="474"/>
        <v/>
      </c>
      <c r="AB804" s="47">
        <f t="shared" si="475"/>
        <v>0</v>
      </c>
      <c r="AC804" s="47">
        <f t="shared" si="476"/>
        <v>0</v>
      </c>
      <c r="AD804" s="47" t="str">
        <f t="shared" si="477"/>
        <v/>
      </c>
      <c r="AE804" s="48" t="str">
        <f>IF(ISBLANK(AF804),"",VLOOKUP(AD804,OutputOsiris!$A$9:$A$1008,1,FALSE))</f>
        <v/>
      </c>
      <c r="AF804" s="111"/>
      <c r="AG804" s="78"/>
      <c r="AH804" s="148" t="str">
        <f t="shared" si="451"/>
        <v/>
      </c>
      <c r="AI804" s="47" t="str">
        <f t="shared" si="478"/>
        <v/>
      </c>
      <c r="AJ804" s="48" t="str">
        <f>IF(ISBLANK(AK804),"",VLOOKUP(AI804,OutputOsiris!$A$9:$A$1008,1,FALSE))</f>
        <v/>
      </c>
      <c r="AK804" s="112"/>
      <c r="AL804" s="78"/>
      <c r="AM804" s="148" t="str">
        <f t="shared" si="452"/>
        <v/>
      </c>
      <c r="AN804" s="47" t="str">
        <f t="shared" si="479"/>
        <v/>
      </c>
      <c r="AO804" s="48" t="str">
        <f>IF(ISBLANK(AP804),"",VLOOKUP(AN804,OutputOsiris!$A$9:$A$1008,1,FALSE))</f>
        <v/>
      </c>
      <c r="AP804" s="111"/>
      <c r="AQ804" s="78"/>
      <c r="AR804" s="148" t="str">
        <f t="shared" si="453"/>
        <v/>
      </c>
      <c r="AS804" s="47" t="str">
        <f t="shared" si="480"/>
        <v/>
      </c>
      <c r="AT804" s="48" t="str">
        <f>IF(ISBLANK(AU804),"",VLOOKUP(AS804,OutputOsiris!$A$9:$A$1008,1,FALSE))</f>
        <v/>
      </c>
      <c r="AU804" s="111"/>
      <c r="AV804" s="78"/>
      <c r="AW804" s="148" t="str">
        <f t="shared" si="454"/>
        <v/>
      </c>
      <c r="AX804" s="47" t="str">
        <f t="shared" si="481"/>
        <v/>
      </c>
      <c r="AY804" s="48" t="str">
        <f>IF(ISBLANK(AZ804),"",VLOOKUP(AX804,OutputOsiris!$A$9:$A$1008,1,FALSE))</f>
        <v/>
      </c>
      <c r="AZ804" s="111"/>
      <c r="BA804" s="78"/>
      <c r="BB804" s="148" t="str">
        <f t="shared" si="455"/>
        <v/>
      </c>
      <c r="BC804" s="47" t="str">
        <f t="shared" si="482"/>
        <v/>
      </c>
      <c r="BD804" s="48" t="str">
        <f>IF(ISBLANK(BE804),"",VLOOKUP(BC804,OutputOsiris!$A$9:$A$1008,1,FALSE))</f>
        <v/>
      </c>
      <c r="BE804" s="111"/>
      <c r="BF804" s="78"/>
      <c r="BG804" s="148" t="str">
        <f t="shared" si="456"/>
        <v/>
      </c>
      <c r="BH804" s="47" t="str">
        <f t="shared" si="483"/>
        <v/>
      </c>
      <c r="BI804" s="48" t="str">
        <f>IF(ISBLANK(BJ804),"",VLOOKUP(BH804,OutputOsiris!$A$9:$A$1008,1,FALSE))</f>
        <v/>
      </c>
      <c r="BJ804" s="111"/>
      <c r="BK804" s="78"/>
      <c r="BL804" s="148" t="str">
        <f t="shared" si="457"/>
        <v/>
      </c>
      <c r="BM804" s="47" t="str">
        <f t="shared" si="484"/>
        <v/>
      </c>
      <c r="BN804" s="48" t="str">
        <f>IF(ISBLANK(BO804),"",VLOOKUP(BM804,OutputOsiris!$A$9:$A$1008,1,FALSE))</f>
        <v/>
      </c>
      <c r="BO804" s="111"/>
      <c r="BP804" s="78"/>
      <c r="BQ804" s="148" t="str">
        <f t="shared" si="458"/>
        <v/>
      </c>
      <c r="BR804" s="47" t="str">
        <f t="shared" si="485"/>
        <v/>
      </c>
      <c r="BS804" s="48" t="str">
        <f>IF(ISBLANK(BT804),"",VLOOKUP(BR804,OutputOsiris!$A$9:$A$1008,1,FALSE))</f>
        <v/>
      </c>
      <c r="BT804" s="111"/>
      <c r="BU804" s="78"/>
      <c r="BV804" s="148" t="str">
        <f t="shared" si="459"/>
        <v/>
      </c>
      <c r="BW804" s="47" t="str">
        <f t="shared" si="486"/>
        <v/>
      </c>
      <c r="BX804" s="48" t="str">
        <f>IF(ISBLANK(BY804),"",VLOOKUP(BW804,OutputOsiris!$A$9:$A$1008,1,FALSE))</f>
        <v/>
      </c>
      <c r="BY804" s="111"/>
      <c r="BZ804" s="78"/>
      <c r="CA804" s="148" t="str">
        <f t="shared" si="460"/>
        <v/>
      </c>
    </row>
    <row r="805" spans="1:79" x14ac:dyDescent="0.2">
      <c r="A805" s="47" t="str">
        <f>IF($H$1="Score",IF(OutputOsiris!A805&lt;&gt;"9999999",OutputOsiris!A805,""),"")</f>
        <v/>
      </c>
      <c r="B805" s="76" t="str">
        <f t="shared" si="461"/>
        <v/>
      </c>
      <c r="C805" s="143" t="str">
        <f t="shared" si="462"/>
        <v/>
      </c>
      <c r="D805" s="47" t="str">
        <f>IF($H$1="Cijfer",IF(OutputOsiris!A805&lt;&gt;"9999999",OutputOsiris!A805,""),"")</f>
        <v/>
      </c>
      <c r="E805" s="76" t="str">
        <f t="shared" si="463"/>
        <v/>
      </c>
      <c r="F805" s="143" t="str">
        <f t="shared" si="464"/>
        <v/>
      </c>
      <c r="G805" s="47" t="str">
        <f>IF(ISBLANK(OutputOsiris!B805),"",OutputOsiris!B805)</f>
        <v/>
      </c>
      <c r="H805" s="47">
        <f>IF(AND($AG$7&gt;0,OutputOsiris!$A805&lt;&gt;"9999999"),VLOOKUP(OutputOsiris!A805,$AD$9:$AG$1008,4,FALSE),"")</f>
        <v>0</v>
      </c>
      <c r="I805" s="47">
        <f t="shared" si="465"/>
        <v>0</v>
      </c>
      <c r="J805" s="47">
        <f>IF(AND($AL$7&gt;0,OutputOsiris!$A805&lt;&gt;"9999999"),VLOOKUP(OutputOsiris!A805,$AI$9:$AL$1008,4,FALSE),"")</f>
        <v>0</v>
      </c>
      <c r="K805" s="47">
        <f t="shared" si="466"/>
        <v>0</v>
      </c>
      <c r="L805" s="47" t="str">
        <f>IF(AND($AQ$7&gt;0,OutputOsiris!$A805&lt;&gt;"9999999"),VLOOKUP(OutputOsiris!A805,$AN$9:$AQ$1008,4,FALSE),"")</f>
        <v/>
      </c>
      <c r="M805" s="47" t="str">
        <f t="shared" si="467"/>
        <v/>
      </c>
      <c r="N805" s="47" t="str">
        <f>IF(AND($AV$7&gt;0,OutputOsiris!$A805&lt;&gt;"9999999"),VLOOKUP(OutputOsiris!A805,$AS$9:$AV$1008,4,FALSE),"")</f>
        <v/>
      </c>
      <c r="O805" s="47" t="str">
        <f t="shared" si="468"/>
        <v/>
      </c>
      <c r="P805" s="47" t="str">
        <f>IF(AND($BA$7&gt;0,OutputOsiris!$A805&lt;&gt;"9999999"),VLOOKUP(OutputOsiris!A805,$AX$9:$BA$1008,4,FALSE),"")</f>
        <v/>
      </c>
      <c r="Q805" s="47" t="str">
        <f t="shared" si="469"/>
        <v/>
      </c>
      <c r="R805" s="47" t="str">
        <f>IF(AND($BF$7&gt;0,OutputOsiris!$A805&lt;&gt;"9999999"),VLOOKUP(OutputOsiris!A805,$BC$9:$BF$1008,4,FALSE),"")</f>
        <v/>
      </c>
      <c r="S805" s="47" t="str">
        <f t="shared" si="470"/>
        <v/>
      </c>
      <c r="T805" s="47" t="str">
        <f>IF(AND($BK$7&gt;0,OutputOsiris!$A805&lt;&gt;"9999999"),VLOOKUP(OutputOsiris!A805,$BH$9:$BK$1008,4,FALSE),"")</f>
        <v/>
      </c>
      <c r="U805" s="47" t="str">
        <f t="shared" si="471"/>
        <v/>
      </c>
      <c r="V805" s="47" t="str">
        <f>IF(AND($BP$7&gt;0,OutputOsiris!$A805&lt;&gt;"9999999"),VLOOKUP(OutputOsiris!A805,$BM$9:$BP$1008,4,FALSE),"")</f>
        <v/>
      </c>
      <c r="W805" s="47" t="str">
        <f t="shared" si="472"/>
        <v/>
      </c>
      <c r="X805" s="47" t="str">
        <f>IF(AND($BU$7&gt;0,OutputOsiris!$A805&lt;&gt;"9999999"),VLOOKUP(OutputOsiris!A805,$BR$9:$BU$1008,4,FALSE),"")</f>
        <v/>
      </c>
      <c r="Y805" s="47" t="str">
        <f t="shared" si="473"/>
        <v/>
      </c>
      <c r="Z805" s="47" t="str">
        <f>IF(AND($BZ$7&gt;0,OutputOsiris!$A805&lt;&gt;"9999999"),VLOOKUP(OutputOsiris!A805,$BW$9:$BZ$1008,4,FALSE),"")</f>
        <v/>
      </c>
      <c r="AA805" s="47" t="str">
        <f t="shared" si="474"/>
        <v/>
      </c>
      <c r="AB805" s="47">
        <f t="shared" si="475"/>
        <v>0</v>
      </c>
      <c r="AC805" s="47">
        <f t="shared" si="476"/>
        <v>0</v>
      </c>
      <c r="AD805" s="47" t="str">
        <f t="shared" si="477"/>
        <v/>
      </c>
      <c r="AE805" s="48" t="str">
        <f>IF(ISBLANK(AF805),"",VLOOKUP(AD805,OutputOsiris!$A$9:$A$1008,1,FALSE))</f>
        <v/>
      </c>
      <c r="AF805" s="111"/>
      <c r="AG805" s="78"/>
      <c r="AH805" s="148" t="str">
        <f t="shared" si="451"/>
        <v/>
      </c>
      <c r="AI805" s="47" t="str">
        <f t="shared" si="478"/>
        <v/>
      </c>
      <c r="AJ805" s="48" t="str">
        <f>IF(ISBLANK(AK805),"",VLOOKUP(AI805,OutputOsiris!$A$9:$A$1008,1,FALSE))</f>
        <v/>
      </c>
      <c r="AK805" s="112"/>
      <c r="AL805" s="78"/>
      <c r="AM805" s="148" t="str">
        <f t="shared" si="452"/>
        <v/>
      </c>
      <c r="AN805" s="47" t="str">
        <f t="shared" si="479"/>
        <v/>
      </c>
      <c r="AO805" s="48" t="str">
        <f>IF(ISBLANK(AP805),"",VLOOKUP(AN805,OutputOsiris!$A$9:$A$1008,1,FALSE))</f>
        <v/>
      </c>
      <c r="AP805" s="111"/>
      <c r="AQ805" s="78"/>
      <c r="AR805" s="148" t="str">
        <f t="shared" si="453"/>
        <v/>
      </c>
      <c r="AS805" s="47" t="str">
        <f t="shared" si="480"/>
        <v/>
      </c>
      <c r="AT805" s="48" t="str">
        <f>IF(ISBLANK(AU805),"",VLOOKUP(AS805,OutputOsiris!$A$9:$A$1008,1,FALSE))</f>
        <v/>
      </c>
      <c r="AU805" s="111"/>
      <c r="AV805" s="78"/>
      <c r="AW805" s="148" t="str">
        <f t="shared" si="454"/>
        <v/>
      </c>
      <c r="AX805" s="47" t="str">
        <f t="shared" si="481"/>
        <v/>
      </c>
      <c r="AY805" s="48" t="str">
        <f>IF(ISBLANK(AZ805),"",VLOOKUP(AX805,OutputOsiris!$A$9:$A$1008,1,FALSE))</f>
        <v/>
      </c>
      <c r="AZ805" s="111"/>
      <c r="BA805" s="78"/>
      <c r="BB805" s="148" t="str">
        <f t="shared" si="455"/>
        <v/>
      </c>
      <c r="BC805" s="47" t="str">
        <f t="shared" si="482"/>
        <v/>
      </c>
      <c r="BD805" s="48" t="str">
        <f>IF(ISBLANK(BE805),"",VLOOKUP(BC805,OutputOsiris!$A$9:$A$1008,1,FALSE))</f>
        <v/>
      </c>
      <c r="BE805" s="111"/>
      <c r="BF805" s="78"/>
      <c r="BG805" s="148" t="str">
        <f t="shared" si="456"/>
        <v/>
      </c>
      <c r="BH805" s="47" t="str">
        <f t="shared" si="483"/>
        <v/>
      </c>
      <c r="BI805" s="48" t="str">
        <f>IF(ISBLANK(BJ805),"",VLOOKUP(BH805,OutputOsiris!$A$9:$A$1008,1,FALSE))</f>
        <v/>
      </c>
      <c r="BJ805" s="111"/>
      <c r="BK805" s="78"/>
      <c r="BL805" s="148" t="str">
        <f t="shared" si="457"/>
        <v/>
      </c>
      <c r="BM805" s="47" t="str">
        <f t="shared" si="484"/>
        <v/>
      </c>
      <c r="BN805" s="48" t="str">
        <f>IF(ISBLANK(BO805),"",VLOOKUP(BM805,OutputOsiris!$A$9:$A$1008,1,FALSE))</f>
        <v/>
      </c>
      <c r="BO805" s="111"/>
      <c r="BP805" s="78"/>
      <c r="BQ805" s="148" t="str">
        <f t="shared" si="458"/>
        <v/>
      </c>
      <c r="BR805" s="47" t="str">
        <f t="shared" si="485"/>
        <v/>
      </c>
      <c r="BS805" s="48" t="str">
        <f>IF(ISBLANK(BT805),"",VLOOKUP(BR805,OutputOsiris!$A$9:$A$1008,1,FALSE))</f>
        <v/>
      </c>
      <c r="BT805" s="111"/>
      <c r="BU805" s="78"/>
      <c r="BV805" s="148" t="str">
        <f t="shared" si="459"/>
        <v/>
      </c>
      <c r="BW805" s="47" t="str">
        <f t="shared" si="486"/>
        <v/>
      </c>
      <c r="BX805" s="48" t="str">
        <f>IF(ISBLANK(BY805),"",VLOOKUP(BW805,OutputOsiris!$A$9:$A$1008,1,FALSE))</f>
        <v/>
      </c>
      <c r="BY805" s="111"/>
      <c r="BZ805" s="78"/>
      <c r="CA805" s="148" t="str">
        <f t="shared" si="460"/>
        <v/>
      </c>
    </row>
    <row r="806" spans="1:79" x14ac:dyDescent="0.2">
      <c r="A806" s="47" t="str">
        <f>IF($H$1="Score",IF(OutputOsiris!A806&lt;&gt;"9999999",OutputOsiris!A806,""),"")</f>
        <v/>
      </c>
      <c r="B806" s="76" t="str">
        <f t="shared" si="461"/>
        <v/>
      </c>
      <c r="C806" s="143" t="str">
        <f t="shared" si="462"/>
        <v/>
      </c>
      <c r="D806" s="47" t="str">
        <f>IF($H$1="Cijfer",IF(OutputOsiris!A806&lt;&gt;"9999999",OutputOsiris!A806,""),"")</f>
        <v/>
      </c>
      <c r="E806" s="76" t="str">
        <f t="shared" si="463"/>
        <v/>
      </c>
      <c r="F806" s="143" t="str">
        <f t="shared" si="464"/>
        <v/>
      </c>
      <c r="G806" s="47" t="str">
        <f>IF(ISBLANK(OutputOsiris!B806),"",OutputOsiris!B806)</f>
        <v/>
      </c>
      <c r="H806" s="47">
        <f>IF(AND($AG$7&gt;0,OutputOsiris!$A806&lt;&gt;"9999999"),VLOOKUP(OutputOsiris!A806,$AD$9:$AG$1008,4,FALSE),"")</f>
        <v>0</v>
      </c>
      <c r="I806" s="47">
        <f t="shared" si="465"/>
        <v>0</v>
      </c>
      <c r="J806" s="47">
        <f>IF(AND($AL$7&gt;0,OutputOsiris!$A806&lt;&gt;"9999999"),VLOOKUP(OutputOsiris!A806,$AI$9:$AL$1008,4,FALSE),"")</f>
        <v>0</v>
      </c>
      <c r="K806" s="47">
        <f t="shared" si="466"/>
        <v>0</v>
      </c>
      <c r="L806" s="47" t="str">
        <f>IF(AND($AQ$7&gt;0,OutputOsiris!$A806&lt;&gt;"9999999"),VLOOKUP(OutputOsiris!A806,$AN$9:$AQ$1008,4,FALSE),"")</f>
        <v/>
      </c>
      <c r="M806" s="47" t="str">
        <f t="shared" si="467"/>
        <v/>
      </c>
      <c r="N806" s="47" t="str">
        <f>IF(AND($AV$7&gt;0,OutputOsiris!$A806&lt;&gt;"9999999"),VLOOKUP(OutputOsiris!A806,$AS$9:$AV$1008,4,FALSE),"")</f>
        <v/>
      </c>
      <c r="O806" s="47" t="str">
        <f t="shared" si="468"/>
        <v/>
      </c>
      <c r="P806" s="47" t="str">
        <f>IF(AND($BA$7&gt;0,OutputOsiris!$A806&lt;&gt;"9999999"),VLOOKUP(OutputOsiris!A806,$AX$9:$BA$1008,4,FALSE),"")</f>
        <v/>
      </c>
      <c r="Q806" s="47" t="str">
        <f t="shared" si="469"/>
        <v/>
      </c>
      <c r="R806" s="47" t="str">
        <f>IF(AND($BF$7&gt;0,OutputOsiris!$A806&lt;&gt;"9999999"),VLOOKUP(OutputOsiris!A806,$BC$9:$BF$1008,4,FALSE),"")</f>
        <v/>
      </c>
      <c r="S806" s="47" t="str">
        <f t="shared" si="470"/>
        <v/>
      </c>
      <c r="T806" s="47" t="str">
        <f>IF(AND($BK$7&gt;0,OutputOsiris!$A806&lt;&gt;"9999999"),VLOOKUP(OutputOsiris!A806,$BH$9:$BK$1008,4,FALSE),"")</f>
        <v/>
      </c>
      <c r="U806" s="47" t="str">
        <f t="shared" si="471"/>
        <v/>
      </c>
      <c r="V806" s="47" t="str">
        <f>IF(AND($BP$7&gt;0,OutputOsiris!$A806&lt;&gt;"9999999"),VLOOKUP(OutputOsiris!A806,$BM$9:$BP$1008,4,FALSE),"")</f>
        <v/>
      </c>
      <c r="W806" s="47" t="str">
        <f t="shared" si="472"/>
        <v/>
      </c>
      <c r="X806" s="47" t="str">
        <f>IF(AND($BU$7&gt;0,OutputOsiris!$A806&lt;&gt;"9999999"),VLOOKUP(OutputOsiris!A806,$BR$9:$BU$1008,4,FALSE),"")</f>
        <v/>
      </c>
      <c r="Y806" s="47" t="str">
        <f t="shared" si="473"/>
        <v/>
      </c>
      <c r="Z806" s="47" t="str">
        <f>IF(AND($BZ$7&gt;0,OutputOsiris!$A806&lt;&gt;"9999999"),VLOOKUP(OutputOsiris!A806,$BW$9:$BZ$1008,4,FALSE),"")</f>
        <v/>
      </c>
      <c r="AA806" s="47" t="str">
        <f t="shared" si="474"/>
        <v/>
      </c>
      <c r="AB806" s="47">
        <f t="shared" si="475"/>
        <v>0</v>
      </c>
      <c r="AC806" s="47">
        <f t="shared" si="476"/>
        <v>0</v>
      </c>
      <c r="AD806" s="47" t="str">
        <f t="shared" si="477"/>
        <v/>
      </c>
      <c r="AE806" s="48" t="str">
        <f>IF(ISBLANK(AF806),"",VLOOKUP(AD806,OutputOsiris!$A$9:$A$1008,1,FALSE))</f>
        <v/>
      </c>
      <c r="AF806" s="111"/>
      <c r="AG806" s="78"/>
      <c r="AH806" s="148" t="str">
        <f t="shared" si="451"/>
        <v/>
      </c>
      <c r="AI806" s="47" t="str">
        <f t="shared" si="478"/>
        <v/>
      </c>
      <c r="AJ806" s="48" t="str">
        <f>IF(ISBLANK(AK806),"",VLOOKUP(AI806,OutputOsiris!$A$9:$A$1008,1,FALSE))</f>
        <v/>
      </c>
      <c r="AK806" s="112"/>
      <c r="AL806" s="78"/>
      <c r="AM806" s="148" t="str">
        <f t="shared" si="452"/>
        <v/>
      </c>
      <c r="AN806" s="47" t="str">
        <f t="shared" si="479"/>
        <v/>
      </c>
      <c r="AO806" s="48" t="str">
        <f>IF(ISBLANK(AP806),"",VLOOKUP(AN806,OutputOsiris!$A$9:$A$1008,1,FALSE))</f>
        <v/>
      </c>
      <c r="AP806" s="111"/>
      <c r="AQ806" s="78"/>
      <c r="AR806" s="148" t="str">
        <f t="shared" si="453"/>
        <v/>
      </c>
      <c r="AS806" s="47" t="str">
        <f t="shared" si="480"/>
        <v/>
      </c>
      <c r="AT806" s="48" t="str">
        <f>IF(ISBLANK(AU806),"",VLOOKUP(AS806,OutputOsiris!$A$9:$A$1008,1,FALSE))</f>
        <v/>
      </c>
      <c r="AU806" s="111"/>
      <c r="AV806" s="78"/>
      <c r="AW806" s="148" t="str">
        <f t="shared" si="454"/>
        <v/>
      </c>
      <c r="AX806" s="47" t="str">
        <f t="shared" si="481"/>
        <v/>
      </c>
      <c r="AY806" s="48" t="str">
        <f>IF(ISBLANK(AZ806),"",VLOOKUP(AX806,OutputOsiris!$A$9:$A$1008,1,FALSE))</f>
        <v/>
      </c>
      <c r="AZ806" s="111"/>
      <c r="BA806" s="78"/>
      <c r="BB806" s="148" t="str">
        <f t="shared" si="455"/>
        <v/>
      </c>
      <c r="BC806" s="47" t="str">
        <f t="shared" si="482"/>
        <v/>
      </c>
      <c r="BD806" s="48" t="str">
        <f>IF(ISBLANK(BE806),"",VLOOKUP(BC806,OutputOsiris!$A$9:$A$1008,1,FALSE))</f>
        <v/>
      </c>
      <c r="BE806" s="111"/>
      <c r="BF806" s="78"/>
      <c r="BG806" s="148" t="str">
        <f t="shared" si="456"/>
        <v/>
      </c>
      <c r="BH806" s="47" t="str">
        <f t="shared" si="483"/>
        <v/>
      </c>
      <c r="BI806" s="48" t="str">
        <f>IF(ISBLANK(BJ806),"",VLOOKUP(BH806,OutputOsiris!$A$9:$A$1008,1,FALSE))</f>
        <v/>
      </c>
      <c r="BJ806" s="111"/>
      <c r="BK806" s="78"/>
      <c r="BL806" s="148" t="str">
        <f t="shared" si="457"/>
        <v/>
      </c>
      <c r="BM806" s="47" t="str">
        <f t="shared" si="484"/>
        <v/>
      </c>
      <c r="BN806" s="48" t="str">
        <f>IF(ISBLANK(BO806),"",VLOOKUP(BM806,OutputOsiris!$A$9:$A$1008,1,FALSE))</f>
        <v/>
      </c>
      <c r="BO806" s="111"/>
      <c r="BP806" s="78"/>
      <c r="BQ806" s="148" t="str">
        <f t="shared" si="458"/>
        <v/>
      </c>
      <c r="BR806" s="47" t="str">
        <f t="shared" si="485"/>
        <v/>
      </c>
      <c r="BS806" s="48" t="str">
        <f>IF(ISBLANK(BT806),"",VLOOKUP(BR806,OutputOsiris!$A$9:$A$1008,1,FALSE))</f>
        <v/>
      </c>
      <c r="BT806" s="111"/>
      <c r="BU806" s="78"/>
      <c r="BV806" s="148" t="str">
        <f t="shared" si="459"/>
        <v/>
      </c>
      <c r="BW806" s="47" t="str">
        <f t="shared" si="486"/>
        <v/>
      </c>
      <c r="BX806" s="48" t="str">
        <f>IF(ISBLANK(BY806),"",VLOOKUP(BW806,OutputOsiris!$A$9:$A$1008,1,FALSE))</f>
        <v/>
      </c>
      <c r="BY806" s="111"/>
      <c r="BZ806" s="78"/>
      <c r="CA806" s="148" t="str">
        <f t="shared" si="460"/>
        <v/>
      </c>
    </row>
    <row r="807" spans="1:79" x14ac:dyDescent="0.2">
      <c r="A807" s="47" t="str">
        <f>IF($H$1="Score",IF(OutputOsiris!A807&lt;&gt;"9999999",OutputOsiris!A807,""),"")</f>
        <v/>
      </c>
      <c r="B807" s="76" t="str">
        <f t="shared" si="461"/>
        <v/>
      </c>
      <c r="C807" s="143" t="str">
        <f t="shared" si="462"/>
        <v/>
      </c>
      <c r="D807" s="47" t="str">
        <f>IF($H$1="Cijfer",IF(OutputOsiris!A807&lt;&gt;"9999999",OutputOsiris!A807,""),"")</f>
        <v/>
      </c>
      <c r="E807" s="76" t="str">
        <f t="shared" si="463"/>
        <v/>
      </c>
      <c r="F807" s="143" t="str">
        <f t="shared" si="464"/>
        <v/>
      </c>
      <c r="G807" s="47" t="str">
        <f>IF(ISBLANK(OutputOsiris!B807),"",OutputOsiris!B807)</f>
        <v/>
      </c>
      <c r="H807" s="47">
        <f>IF(AND($AG$7&gt;0,OutputOsiris!$A807&lt;&gt;"9999999"),VLOOKUP(OutputOsiris!A807,$AD$9:$AG$1008,4,FALSE),"")</f>
        <v>0</v>
      </c>
      <c r="I807" s="47">
        <f t="shared" si="465"/>
        <v>0</v>
      </c>
      <c r="J807" s="47">
        <f>IF(AND($AL$7&gt;0,OutputOsiris!$A807&lt;&gt;"9999999"),VLOOKUP(OutputOsiris!A807,$AI$9:$AL$1008,4,FALSE),"")</f>
        <v>0</v>
      </c>
      <c r="K807" s="47">
        <f t="shared" si="466"/>
        <v>0</v>
      </c>
      <c r="L807" s="47" t="str">
        <f>IF(AND($AQ$7&gt;0,OutputOsiris!$A807&lt;&gt;"9999999"),VLOOKUP(OutputOsiris!A807,$AN$9:$AQ$1008,4,FALSE),"")</f>
        <v/>
      </c>
      <c r="M807" s="47" t="str">
        <f t="shared" si="467"/>
        <v/>
      </c>
      <c r="N807" s="47" t="str">
        <f>IF(AND($AV$7&gt;0,OutputOsiris!$A807&lt;&gt;"9999999"),VLOOKUP(OutputOsiris!A807,$AS$9:$AV$1008,4,FALSE),"")</f>
        <v/>
      </c>
      <c r="O807" s="47" t="str">
        <f t="shared" si="468"/>
        <v/>
      </c>
      <c r="P807" s="47" t="str">
        <f>IF(AND($BA$7&gt;0,OutputOsiris!$A807&lt;&gt;"9999999"),VLOOKUP(OutputOsiris!A807,$AX$9:$BA$1008,4,FALSE),"")</f>
        <v/>
      </c>
      <c r="Q807" s="47" t="str">
        <f t="shared" si="469"/>
        <v/>
      </c>
      <c r="R807" s="47" t="str">
        <f>IF(AND($BF$7&gt;0,OutputOsiris!$A807&lt;&gt;"9999999"),VLOOKUP(OutputOsiris!A807,$BC$9:$BF$1008,4,FALSE),"")</f>
        <v/>
      </c>
      <c r="S807" s="47" t="str">
        <f t="shared" si="470"/>
        <v/>
      </c>
      <c r="T807" s="47" t="str">
        <f>IF(AND($BK$7&gt;0,OutputOsiris!$A807&lt;&gt;"9999999"),VLOOKUP(OutputOsiris!A807,$BH$9:$BK$1008,4,FALSE),"")</f>
        <v/>
      </c>
      <c r="U807" s="47" t="str">
        <f t="shared" si="471"/>
        <v/>
      </c>
      <c r="V807" s="47" t="str">
        <f>IF(AND($BP$7&gt;0,OutputOsiris!$A807&lt;&gt;"9999999"),VLOOKUP(OutputOsiris!A807,$BM$9:$BP$1008,4,FALSE),"")</f>
        <v/>
      </c>
      <c r="W807" s="47" t="str">
        <f t="shared" si="472"/>
        <v/>
      </c>
      <c r="X807" s="47" t="str">
        <f>IF(AND($BU$7&gt;0,OutputOsiris!$A807&lt;&gt;"9999999"),VLOOKUP(OutputOsiris!A807,$BR$9:$BU$1008,4,FALSE),"")</f>
        <v/>
      </c>
      <c r="Y807" s="47" t="str">
        <f t="shared" si="473"/>
        <v/>
      </c>
      <c r="Z807" s="47" t="str">
        <f>IF(AND($BZ$7&gt;0,OutputOsiris!$A807&lt;&gt;"9999999"),VLOOKUP(OutputOsiris!A807,$BW$9:$BZ$1008,4,FALSE),"")</f>
        <v/>
      </c>
      <c r="AA807" s="47" t="str">
        <f t="shared" si="474"/>
        <v/>
      </c>
      <c r="AB807" s="47">
        <f t="shared" si="475"/>
        <v>0</v>
      </c>
      <c r="AC807" s="47">
        <f t="shared" si="476"/>
        <v>0</v>
      </c>
      <c r="AD807" s="47" t="str">
        <f t="shared" si="477"/>
        <v/>
      </c>
      <c r="AE807" s="48" t="str">
        <f>IF(ISBLANK(AF807),"",VLOOKUP(AD807,OutputOsiris!$A$9:$A$1008,1,FALSE))</f>
        <v/>
      </c>
      <c r="AF807" s="111"/>
      <c r="AG807" s="78"/>
      <c r="AH807" s="148" t="str">
        <f t="shared" si="451"/>
        <v/>
      </c>
      <c r="AI807" s="47" t="str">
        <f t="shared" si="478"/>
        <v/>
      </c>
      <c r="AJ807" s="48" t="str">
        <f>IF(ISBLANK(AK807),"",VLOOKUP(AI807,OutputOsiris!$A$9:$A$1008,1,FALSE))</f>
        <v/>
      </c>
      <c r="AK807" s="112"/>
      <c r="AL807" s="78"/>
      <c r="AM807" s="148" t="str">
        <f t="shared" si="452"/>
        <v/>
      </c>
      <c r="AN807" s="47" t="str">
        <f t="shared" si="479"/>
        <v/>
      </c>
      <c r="AO807" s="48" t="str">
        <f>IF(ISBLANK(AP807),"",VLOOKUP(AN807,OutputOsiris!$A$9:$A$1008,1,FALSE))</f>
        <v/>
      </c>
      <c r="AP807" s="111"/>
      <c r="AQ807" s="78"/>
      <c r="AR807" s="148" t="str">
        <f t="shared" si="453"/>
        <v/>
      </c>
      <c r="AS807" s="47" t="str">
        <f t="shared" si="480"/>
        <v/>
      </c>
      <c r="AT807" s="48" t="str">
        <f>IF(ISBLANK(AU807),"",VLOOKUP(AS807,OutputOsiris!$A$9:$A$1008,1,FALSE))</f>
        <v/>
      </c>
      <c r="AU807" s="111"/>
      <c r="AV807" s="78"/>
      <c r="AW807" s="148" t="str">
        <f t="shared" si="454"/>
        <v/>
      </c>
      <c r="AX807" s="47" t="str">
        <f t="shared" si="481"/>
        <v/>
      </c>
      <c r="AY807" s="48" t="str">
        <f>IF(ISBLANK(AZ807),"",VLOOKUP(AX807,OutputOsiris!$A$9:$A$1008,1,FALSE))</f>
        <v/>
      </c>
      <c r="AZ807" s="111"/>
      <c r="BA807" s="78"/>
      <c r="BB807" s="148" t="str">
        <f t="shared" si="455"/>
        <v/>
      </c>
      <c r="BC807" s="47" t="str">
        <f t="shared" si="482"/>
        <v/>
      </c>
      <c r="BD807" s="48" t="str">
        <f>IF(ISBLANK(BE807),"",VLOOKUP(BC807,OutputOsiris!$A$9:$A$1008,1,FALSE))</f>
        <v/>
      </c>
      <c r="BE807" s="111"/>
      <c r="BF807" s="78"/>
      <c r="BG807" s="148" t="str">
        <f t="shared" si="456"/>
        <v/>
      </c>
      <c r="BH807" s="47" t="str">
        <f t="shared" si="483"/>
        <v/>
      </c>
      <c r="BI807" s="48" t="str">
        <f>IF(ISBLANK(BJ807),"",VLOOKUP(BH807,OutputOsiris!$A$9:$A$1008,1,FALSE))</f>
        <v/>
      </c>
      <c r="BJ807" s="111"/>
      <c r="BK807" s="78"/>
      <c r="BL807" s="148" t="str">
        <f t="shared" si="457"/>
        <v/>
      </c>
      <c r="BM807" s="47" t="str">
        <f t="shared" si="484"/>
        <v/>
      </c>
      <c r="BN807" s="48" t="str">
        <f>IF(ISBLANK(BO807),"",VLOOKUP(BM807,OutputOsiris!$A$9:$A$1008,1,FALSE))</f>
        <v/>
      </c>
      <c r="BO807" s="111"/>
      <c r="BP807" s="78"/>
      <c r="BQ807" s="148" t="str">
        <f t="shared" si="458"/>
        <v/>
      </c>
      <c r="BR807" s="47" t="str">
        <f t="shared" si="485"/>
        <v/>
      </c>
      <c r="BS807" s="48" t="str">
        <f>IF(ISBLANK(BT807),"",VLOOKUP(BR807,OutputOsiris!$A$9:$A$1008,1,FALSE))</f>
        <v/>
      </c>
      <c r="BT807" s="111"/>
      <c r="BU807" s="78"/>
      <c r="BV807" s="148" t="str">
        <f t="shared" si="459"/>
        <v/>
      </c>
      <c r="BW807" s="47" t="str">
        <f t="shared" si="486"/>
        <v/>
      </c>
      <c r="BX807" s="48" t="str">
        <f>IF(ISBLANK(BY807),"",VLOOKUP(BW807,OutputOsiris!$A$9:$A$1008,1,FALSE))</f>
        <v/>
      </c>
      <c r="BY807" s="111"/>
      <c r="BZ807" s="78"/>
      <c r="CA807" s="148" t="str">
        <f t="shared" si="460"/>
        <v/>
      </c>
    </row>
    <row r="808" spans="1:79" x14ac:dyDescent="0.2">
      <c r="A808" s="47" t="str">
        <f>IF($H$1="Score",IF(OutputOsiris!A808&lt;&gt;"9999999",OutputOsiris!A808,""),"")</f>
        <v/>
      </c>
      <c r="B808" s="76" t="str">
        <f t="shared" si="461"/>
        <v/>
      </c>
      <c r="C808" s="143" t="str">
        <f t="shared" si="462"/>
        <v/>
      </c>
      <c r="D808" s="47" t="str">
        <f>IF($H$1="Cijfer",IF(OutputOsiris!A808&lt;&gt;"9999999",OutputOsiris!A808,""),"")</f>
        <v/>
      </c>
      <c r="E808" s="76" t="str">
        <f t="shared" si="463"/>
        <v/>
      </c>
      <c r="F808" s="143" t="str">
        <f t="shared" si="464"/>
        <v/>
      </c>
      <c r="G808" s="47" t="str">
        <f>IF(ISBLANK(OutputOsiris!B808),"",OutputOsiris!B808)</f>
        <v/>
      </c>
      <c r="H808" s="47">
        <f>IF(AND($AG$7&gt;0,OutputOsiris!$A808&lt;&gt;"9999999"),VLOOKUP(OutputOsiris!A808,$AD$9:$AG$1008,4,FALSE),"")</f>
        <v>0</v>
      </c>
      <c r="I808" s="47">
        <f t="shared" si="465"/>
        <v>0</v>
      </c>
      <c r="J808" s="47">
        <f>IF(AND($AL$7&gt;0,OutputOsiris!$A808&lt;&gt;"9999999"),VLOOKUP(OutputOsiris!A808,$AI$9:$AL$1008,4,FALSE),"")</f>
        <v>0</v>
      </c>
      <c r="K808" s="47">
        <f t="shared" si="466"/>
        <v>0</v>
      </c>
      <c r="L808" s="47" t="str">
        <f>IF(AND($AQ$7&gt;0,OutputOsiris!$A808&lt;&gt;"9999999"),VLOOKUP(OutputOsiris!A808,$AN$9:$AQ$1008,4,FALSE),"")</f>
        <v/>
      </c>
      <c r="M808" s="47" t="str">
        <f t="shared" si="467"/>
        <v/>
      </c>
      <c r="N808" s="47" t="str">
        <f>IF(AND($AV$7&gt;0,OutputOsiris!$A808&lt;&gt;"9999999"),VLOOKUP(OutputOsiris!A808,$AS$9:$AV$1008,4,FALSE),"")</f>
        <v/>
      </c>
      <c r="O808" s="47" t="str">
        <f t="shared" si="468"/>
        <v/>
      </c>
      <c r="P808" s="47" t="str">
        <f>IF(AND($BA$7&gt;0,OutputOsiris!$A808&lt;&gt;"9999999"),VLOOKUP(OutputOsiris!A808,$AX$9:$BA$1008,4,FALSE),"")</f>
        <v/>
      </c>
      <c r="Q808" s="47" t="str">
        <f t="shared" si="469"/>
        <v/>
      </c>
      <c r="R808" s="47" t="str">
        <f>IF(AND($BF$7&gt;0,OutputOsiris!$A808&lt;&gt;"9999999"),VLOOKUP(OutputOsiris!A808,$BC$9:$BF$1008,4,FALSE),"")</f>
        <v/>
      </c>
      <c r="S808" s="47" t="str">
        <f t="shared" si="470"/>
        <v/>
      </c>
      <c r="T808" s="47" t="str">
        <f>IF(AND($BK$7&gt;0,OutputOsiris!$A808&lt;&gt;"9999999"),VLOOKUP(OutputOsiris!A808,$BH$9:$BK$1008,4,FALSE),"")</f>
        <v/>
      </c>
      <c r="U808" s="47" t="str">
        <f t="shared" si="471"/>
        <v/>
      </c>
      <c r="V808" s="47" t="str">
        <f>IF(AND($BP$7&gt;0,OutputOsiris!$A808&lt;&gt;"9999999"),VLOOKUP(OutputOsiris!A808,$BM$9:$BP$1008,4,FALSE),"")</f>
        <v/>
      </c>
      <c r="W808" s="47" t="str">
        <f t="shared" si="472"/>
        <v/>
      </c>
      <c r="X808" s="47" t="str">
        <f>IF(AND($BU$7&gt;0,OutputOsiris!$A808&lt;&gt;"9999999"),VLOOKUP(OutputOsiris!A808,$BR$9:$BU$1008,4,FALSE),"")</f>
        <v/>
      </c>
      <c r="Y808" s="47" t="str">
        <f t="shared" si="473"/>
        <v/>
      </c>
      <c r="Z808" s="47" t="str">
        <f>IF(AND($BZ$7&gt;0,OutputOsiris!$A808&lt;&gt;"9999999"),VLOOKUP(OutputOsiris!A808,$BW$9:$BZ$1008,4,FALSE),"")</f>
        <v/>
      </c>
      <c r="AA808" s="47" t="str">
        <f t="shared" si="474"/>
        <v/>
      </c>
      <c r="AB808" s="47">
        <f t="shared" si="475"/>
        <v>0</v>
      </c>
      <c r="AC808" s="47">
        <f t="shared" si="476"/>
        <v>0</v>
      </c>
      <c r="AD808" s="47" t="str">
        <f t="shared" si="477"/>
        <v/>
      </c>
      <c r="AE808" s="48" t="str">
        <f>IF(ISBLANK(AF808),"",VLOOKUP(AD808,OutputOsiris!$A$9:$A$1008,1,FALSE))</f>
        <v/>
      </c>
      <c r="AF808" s="111"/>
      <c r="AG808" s="78"/>
      <c r="AH808" s="148" t="str">
        <f t="shared" si="451"/>
        <v/>
      </c>
      <c r="AI808" s="47" t="str">
        <f t="shared" si="478"/>
        <v/>
      </c>
      <c r="AJ808" s="48" t="str">
        <f>IF(ISBLANK(AK808),"",VLOOKUP(AI808,OutputOsiris!$A$9:$A$1008,1,FALSE))</f>
        <v/>
      </c>
      <c r="AK808" s="112"/>
      <c r="AL808" s="78"/>
      <c r="AM808" s="148" t="str">
        <f t="shared" si="452"/>
        <v/>
      </c>
      <c r="AN808" s="47" t="str">
        <f t="shared" si="479"/>
        <v/>
      </c>
      <c r="AO808" s="48" t="str">
        <f>IF(ISBLANK(AP808),"",VLOOKUP(AN808,OutputOsiris!$A$9:$A$1008,1,FALSE))</f>
        <v/>
      </c>
      <c r="AP808" s="111"/>
      <c r="AQ808" s="78"/>
      <c r="AR808" s="148" t="str">
        <f t="shared" si="453"/>
        <v/>
      </c>
      <c r="AS808" s="47" t="str">
        <f t="shared" si="480"/>
        <v/>
      </c>
      <c r="AT808" s="48" t="str">
        <f>IF(ISBLANK(AU808),"",VLOOKUP(AS808,OutputOsiris!$A$9:$A$1008,1,FALSE))</f>
        <v/>
      </c>
      <c r="AU808" s="111"/>
      <c r="AV808" s="78"/>
      <c r="AW808" s="148" t="str">
        <f t="shared" si="454"/>
        <v/>
      </c>
      <c r="AX808" s="47" t="str">
        <f t="shared" si="481"/>
        <v/>
      </c>
      <c r="AY808" s="48" t="str">
        <f>IF(ISBLANK(AZ808),"",VLOOKUP(AX808,OutputOsiris!$A$9:$A$1008,1,FALSE))</f>
        <v/>
      </c>
      <c r="AZ808" s="111"/>
      <c r="BA808" s="78"/>
      <c r="BB808" s="148" t="str">
        <f t="shared" si="455"/>
        <v/>
      </c>
      <c r="BC808" s="47" t="str">
        <f t="shared" si="482"/>
        <v/>
      </c>
      <c r="BD808" s="48" t="str">
        <f>IF(ISBLANK(BE808),"",VLOOKUP(BC808,OutputOsiris!$A$9:$A$1008,1,FALSE))</f>
        <v/>
      </c>
      <c r="BE808" s="111"/>
      <c r="BF808" s="78"/>
      <c r="BG808" s="148" t="str">
        <f t="shared" si="456"/>
        <v/>
      </c>
      <c r="BH808" s="47" t="str">
        <f t="shared" si="483"/>
        <v/>
      </c>
      <c r="BI808" s="48" t="str">
        <f>IF(ISBLANK(BJ808),"",VLOOKUP(BH808,OutputOsiris!$A$9:$A$1008,1,FALSE))</f>
        <v/>
      </c>
      <c r="BJ808" s="111"/>
      <c r="BK808" s="78"/>
      <c r="BL808" s="148" t="str">
        <f t="shared" si="457"/>
        <v/>
      </c>
      <c r="BM808" s="47" t="str">
        <f t="shared" si="484"/>
        <v/>
      </c>
      <c r="BN808" s="48" t="str">
        <f>IF(ISBLANK(BO808),"",VLOOKUP(BM808,OutputOsiris!$A$9:$A$1008,1,FALSE))</f>
        <v/>
      </c>
      <c r="BO808" s="111"/>
      <c r="BP808" s="78"/>
      <c r="BQ808" s="148" t="str">
        <f t="shared" si="458"/>
        <v/>
      </c>
      <c r="BR808" s="47" t="str">
        <f t="shared" si="485"/>
        <v/>
      </c>
      <c r="BS808" s="48" t="str">
        <f>IF(ISBLANK(BT808),"",VLOOKUP(BR808,OutputOsiris!$A$9:$A$1008,1,FALSE))</f>
        <v/>
      </c>
      <c r="BT808" s="111"/>
      <c r="BU808" s="78"/>
      <c r="BV808" s="148" t="str">
        <f t="shared" si="459"/>
        <v/>
      </c>
      <c r="BW808" s="47" t="str">
        <f t="shared" si="486"/>
        <v/>
      </c>
      <c r="BX808" s="48" t="str">
        <f>IF(ISBLANK(BY808),"",VLOOKUP(BW808,OutputOsiris!$A$9:$A$1008,1,FALSE))</f>
        <v/>
      </c>
      <c r="BY808" s="111"/>
      <c r="BZ808" s="78"/>
      <c r="CA808" s="148" t="str">
        <f t="shared" si="460"/>
        <v/>
      </c>
    </row>
    <row r="809" spans="1:79" x14ac:dyDescent="0.2">
      <c r="A809" s="47" t="str">
        <f>IF($H$1="Score",IF(OutputOsiris!A809&lt;&gt;"9999999",OutputOsiris!A809,""),"")</f>
        <v/>
      </c>
      <c r="B809" s="76" t="str">
        <f t="shared" si="461"/>
        <v/>
      </c>
      <c r="C809" s="143" t="str">
        <f t="shared" si="462"/>
        <v/>
      </c>
      <c r="D809" s="47" t="str">
        <f>IF($H$1="Cijfer",IF(OutputOsiris!A809&lt;&gt;"9999999",OutputOsiris!A809,""),"")</f>
        <v/>
      </c>
      <c r="E809" s="76" t="str">
        <f t="shared" si="463"/>
        <v/>
      </c>
      <c r="F809" s="143" t="str">
        <f t="shared" si="464"/>
        <v/>
      </c>
      <c r="G809" s="47" t="str">
        <f>IF(ISBLANK(OutputOsiris!B809),"",OutputOsiris!B809)</f>
        <v/>
      </c>
      <c r="H809" s="47">
        <f>IF(AND($AG$7&gt;0,OutputOsiris!$A809&lt;&gt;"9999999"),VLOOKUP(OutputOsiris!A809,$AD$9:$AG$1008,4,FALSE),"")</f>
        <v>0</v>
      </c>
      <c r="I809" s="47">
        <f t="shared" si="465"/>
        <v>0</v>
      </c>
      <c r="J809" s="47">
        <f>IF(AND($AL$7&gt;0,OutputOsiris!$A809&lt;&gt;"9999999"),VLOOKUP(OutputOsiris!A809,$AI$9:$AL$1008,4,FALSE),"")</f>
        <v>0</v>
      </c>
      <c r="K809" s="47">
        <f t="shared" si="466"/>
        <v>0</v>
      </c>
      <c r="L809" s="47" t="str">
        <f>IF(AND($AQ$7&gt;0,OutputOsiris!$A809&lt;&gt;"9999999"),VLOOKUP(OutputOsiris!A809,$AN$9:$AQ$1008,4,FALSE),"")</f>
        <v/>
      </c>
      <c r="M809" s="47" t="str">
        <f t="shared" si="467"/>
        <v/>
      </c>
      <c r="N809" s="47" t="str">
        <f>IF(AND($AV$7&gt;0,OutputOsiris!$A809&lt;&gt;"9999999"),VLOOKUP(OutputOsiris!A809,$AS$9:$AV$1008,4,FALSE),"")</f>
        <v/>
      </c>
      <c r="O809" s="47" t="str">
        <f t="shared" si="468"/>
        <v/>
      </c>
      <c r="P809" s="47" t="str">
        <f>IF(AND($BA$7&gt;0,OutputOsiris!$A809&lt;&gt;"9999999"),VLOOKUP(OutputOsiris!A809,$AX$9:$BA$1008,4,FALSE),"")</f>
        <v/>
      </c>
      <c r="Q809" s="47" t="str">
        <f t="shared" si="469"/>
        <v/>
      </c>
      <c r="R809" s="47" t="str">
        <f>IF(AND($BF$7&gt;0,OutputOsiris!$A809&lt;&gt;"9999999"),VLOOKUP(OutputOsiris!A809,$BC$9:$BF$1008,4,FALSE),"")</f>
        <v/>
      </c>
      <c r="S809" s="47" t="str">
        <f t="shared" si="470"/>
        <v/>
      </c>
      <c r="T809" s="47" t="str">
        <f>IF(AND($BK$7&gt;0,OutputOsiris!$A809&lt;&gt;"9999999"),VLOOKUP(OutputOsiris!A809,$BH$9:$BK$1008,4,FALSE),"")</f>
        <v/>
      </c>
      <c r="U809" s="47" t="str">
        <f t="shared" si="471"/>
        <v/>
      </c>
      <c r="V809" s="47" t="str">
        <f>IF(AND($BP$7&gt;0,OutputOsiris!$A809&lt;&gt;"9999999"),VLOOKUP(OutputOsiris!A809,$BM$9:$BP$1008,4,FALSE),"")</f>
        <v/>
      </c>
      <c r="W809" s="47" t="str">
        <f t="shared" si="472"/>
        <v/>
      </c>
      <c r="X809" s="47" t="str">
        <f>IF(AND($BU$7&gt;0,OutputOsiris!$A809&lt;&gt;"9999999"),VLOOKUP(OutputOsiris!A809,$BR$9:$BU$1008,4,FALSE),"")</f>
        <v/>
      </c>
      <c r="Y809" s="47" t="str">
        <f t="shared" si="473"/>
        <v/>
      </c>
      <c r="Z809" s="47" t="str">
        <f>IF(AND($BZ$7&gt;0,OutputOsiris!$A809&lt;&gt;"9999999"),VLOOKUP(OutputOsiris!A809,$BW$9:$BZ$1008,4,FALSE),"")</f>
        <v/>
      </c>
      <c r="AA809" s="47" t="str">
        <f t="shared" si="474"/>
        <v/>
      </c>
      <c r="AB809" s="47">
        <f t="shared" si="475"/>
        <v>0</v>
      </c>
      <c r="AC809" s="47">
        <f t="shared" si="476"/>
        <v>0</v>
      </c>
      <c r="AD809" s="47" t="str">
        <f t="shared" si="477"/>
        <v/>
      </c>
      <c r="AE809" s="48" t="str">
        <f>IF(ISBLANK(AF809),"",VLOOKUP(AD809,OutputOsiris!$A$9:$A$1008,1,FALSE))</f>
        <v/>
      </c>
      <c r="AF809" s="111"/>
      <c r="AG809" s="78"/>
      <c r="AH809" s="148" t="str">
        <f t="shared" si="451"/>
        <v/>
      </c>
      <c r="AI809" s="47" t="str">
        <f t="shared" si="478"/>
        <v/>
      </c>
      <c r="AJ809" s="48" t="str">
        <f>IF(ISBLANK(AK809),"",VLOOKUP(AI809,OutputOsiris!$A$9:$A$1008,1,FALSE))</f>
        <v/>
      </c>
      <c r="AK809" s="112"/>
      <c r="AL809" s="78"/>
      <c r="AM809" s="148" t="str">
        <f t="shared" si="452"/>
        <v/>
      </c>
      <c r="AN809" s="47" t="str">
        <f t="shared" si="479"/>
        <v/>
      </c>
      <c r="AO809" s="48" t="str">
        <f>IF(ISBLANK(AP809),"",VLOOKUP(AN809,OutputOsiris!$A$9:$A$1008,1,FALSE))</f>
        <v/>
      </c>
      <c r="AP809" s="111"/>
      <c r="AQ809" s="78"/>
      <c r="AR809" s="148" t="str">
        <f t="shared" si="453"/>
        <v/>
      </c>
      <c r="AS809" s="47" t="str">
        <f t="shared" si="480"/>
        <v/>
      </c>
      <c r="AT809" s="48" t="str">
        <f>IF(ISBLANK(AU809),"",VLOOKUP(AS809,OutputOsiris!$A$9:$A$1008,1,FALSE))</f>
        <v/>
      </c>
      <c r="AU809" s="111"/>
      <c r="AV809" s="78"/>
      <c r="AW809" s="148" t="str">
        <f t="shared" si="454"/>
        <v/>
      </c>
      <c r="AX809" s="47" t="str">
        <f t="shared" si="481"/>
        <v/>
      </c>
      <c r="AY809" s="48" t="str">
        <f>IF(ISBLANK(AZ809),"",VLOOKUP(AX809,OutputOsiris!$A$9:$A$1008,1,FALSE))</f>
        <v/>
      </c>
      <c r="AZ809" s="111"/>
      <c r="BA809" s="78"/>
      <c r="BB809" s="148" t="str">
        <f t="shared" si="455"/>
        <v/>
      </c>
      <c r="BC809" s="47" t="str">
        <f t="shared" si="482"/>
        <v/>
      </c>
      <c r="BD809" s="48" t="str">
        <f>IF(ISBLANK(BE809),"",VLOOKUP(BC809,OutputOsiris!$A$9:$A$1008,1,FALSE))</f>
        <v/>
      </c>
      <c r="BE809" s="111"/>
      <c r="BF809" s="78"/>
      <c r="BG809" s="148" t="str">
        <f t="shared" si="456"/>
        <v/>
      </c>
      <c r="BH809" s="47" t="str">
        <f t="shared" si="483"/>
        <v/>
      </c>
      <c r="BI809" s="48" t="str">
        <f>IF(ISBLANK(BJ809),"",VLOOKUP(BH809,OutputOsiris!$A$9:$A$1008,1,FALSE))</f>
        <v/>
      </c>
      <c r="BJ809" s="111"/>
      <c r="BK809" s="78"/>
      <c r="BL809" s="148" t="str">
        <f t="shared" si="457"/>
        <v/>
      </c>
      <c r="BM809" s="47" t="str">
        <f t="shared" si="484"/>
        <v/>
      </c>
      <c r="BN809" s="48" t="str">
        <f>IF(ISBLANK(BO809),"",VLOOKUP(BM809,OutputOsiris!$A$9:$A$1008,1,FALSE))</f>
        <v/>
      </c>
      <c r="BO809" s="111"/>
      <c r="BP809" s="78"/>
      <c r="BQ809" s="148" t="str">
        <f t="shared" si="458"/>
        <v/>
      </c>
      <c r="BR809" s="47" t="str">
        <f t="shared" si="485"/>
        <v/>
      </c>
      <c r="BS809" s="48" t="str">
        <f>IF(ISBLANK(BT809),"",VLOOKUP(BR809,OutputOsiris!$A$9:$A$1008,1,FALSE))</f>
        <v/>
      </c>
      <c r="BT809" s="111"/>
      <c r="BU809" s="78"/>
      <c r="BV809" s="148" t="str">
        <f t="shared" si="459"/>
        <v/>
      </c>
      <c r="BW809" s="47" t="str">
        <f t="shared" si="486"/>
        <v/>
      </c>
      <c r="BX809" s="48" t="str">
        <f>IF(ISBLANK(BY809),"",VLOOKUP(BW809,OutputOsiris!$A$9:$A$1008,1,FALSE))</f>
        <v/>
      </c>
      <c r="BY809" s="111"/>
      <c r="BZ809" s="78"/>
      <c r="CA809" s="148" t="str">
        <f t="shared" si="460"/>
        <v/>
      </c>
    </row>
    <row r="810" spans="1:79" x14ac:dyDescent="0.2">
      <c r="A810" s="47" t="str">
        <f>IF($H$1="Score",IF(OutputOsiris!A810&lt;&gt;"9999999",OutputOsiris!A810,""),"")</f>
        <v/>
      </c>
      <c r="B810" s="76" t="str">
        <f t="shared" si="461"/>
        <v/>
      </c>
      <c r="C810" s="143" t="str">
        <f t="shared" si="462"/>
        <v/>
      </c>
      <c r="D810" s="47" t="str">
        <f>IF($H$1="Cijfer",IF(OutputOsiris!A810&lt;&gt;"9999999",OutputOsiris!A810,""),"")</f>
        <v/>
      </c>
      <c r="E810" s="76" t="str">
        <f t="shared" si="463"/>
        <v/>
      </c>
      <c r="F810" s="143" t="str">
        <f t="shared" si="464"/>
        <v/>
      </c>
      <c r="G810" s="47" t="str">
        <f>IF(ISBLANK(OutputOsiris!B810),"",OutputOsiris!B810)</f>
        <v/>
      </c>
      <c r="H810" s="47">
        <f>IF(AND($AG$7&gt;0,OutputOsiris!$A810&lt;&gt;"9999999"),VLOOKUP(OutputOsiris!A810,$AD$9:$AG$1008,4,FALSE),"")</f>
        <v>0</v>
      </c>
      <c r="I810" s="47">
        <f t="shared" si="465"/>
        <v>0</v>
      </c>
      <c r="J810" s="47">
        <f>IF(AND($AL$7&gt;0,OutputOsiris!$A810&lt;&gt;"9999999"),VLOOKUP(OutputOsiris!A810,$AI$9:$AL$1008,4,FALSE),"")</f>
        <v>0</v>
      </c>
      <c r="K810" s="47">
        <f t="shared" si="466"/>
        <v>0</v>
      </c>
      <c r="L810" s="47" t="str">
        <f>IF(AND($AQ$7&gt;0,OutputOsiris!$A810&lt;&gt;"9999999"),VLOOKUP(OutputOsiris!A810,$AN$9:$AQ$1008,4,FALSE),"")</f>
        <v/>
      </c>
      <c r="M810" s="47" t="str">
        <f t="shared" si="467"/>
        <v/>
      </c>
      <c r="N810" s="47" t="str">
        <f>IF(AND($AV$7&gt;0,OutputOsiris!$A810&lt;&gt;"9999999"),VLOOKUP(OutputOsiris!A810,$AS$9:$AV$1008,4,FALSE),"")</f>
        <v/>
      </c>
      <c r="O810" s="47" t="str">
        <f t="shared" si="468"/>
        <v/>
      </c>
      <c r="P810" s="47" t="str">
        <f>IF(AND($BA$7&gt;0,OutputOsiris!$A810&lt;&gt;"9999999"),VLOOKUP(OutputOsiris!A810,$AX$9:$BA$1008,4,FALSE),"")</f>
        <v/>
      </c>
      <c r="Q810" s="47" t="str">
        <f t="shared" si="469"/>
        <v/>
      </c>
      <c r="R810" s="47" t="str">
        <f>IF(AND($BF$7&gt;0,OutputOsiris!$A810&lt;&gt;"9999999"),VLOOKUP(OutputOsiris!A810,$BC$9:$BF$1008,4,FALSE),"")</f>
        <v/>
      </c>
      <c r="S810" s="47" t="str">
        <f t="shared" si="470"/>
        <v/>
      </c>
      <c r="T810" s="47" t="str">
        <f>IF(AND($BK$7&gt;0,OutputOsiris!$A810&lt;&gt;"9999999"),VLOOKUP(OutputOsiris!A810,$BH$9:$BK$1008,4,FALSE),"")</f>
        <v/>
      </c>
      <c r="U810" s="47" t="str">
        <f t="shared" si="471"/>
        <v/>
      </c>
      <c r="V810" s="47" t="str">
        <f>IF(AND($BP$7&gt;0,OutputOsiris!$A810&lt;&gt;"9999999"),VLOOKUP(OutputOsiris!A810,$BM$9:$BP$1008,4,FALSE),"")</f>
        <v/>
      </c>
      <c r="W810" s="47" t="str">
        <f t="shared" si="472"/>
        <v/>
      </c>
      <c r="X810" s="47" t="str">
        <f>IF(AND($BU$7&gt;0,OutputOsiris!$A810&lt;&gt;"9999999"),VLOOKUP(OutputOsiris!A810,$BR$9:$BU$1008,4,FALSE),"")</f>
        <v/>
      </c>
      <c r="Y810" s="47" t="str">
        <f t="shared" si="473"/>
        <v/>
      </c>
      <c r="Z810" s="47" t="str">
        <f>IF(AND($BZ$7&gt;0,OutputOsiris!$A810&lt;&gt;"9999999"),VLOOKUP(OutputOsiris!A810,$BW$9:$BZ$1008,4,FALSE),"")</f>
        <v/>
      </c>
      <c r="AA810" s="47" t="str">
        <f t="shared" si="474"/>
        <v/>
      </c>
      <c r="AB810" s="47">
        <f t="shared" si="475"/>
        <v>0</v>
      </c>
      <c r="AC810" s="47">
        <f t="shared" si="476"/>
        <v>0</v>
      </c>
      <c r="AD810" s="47" t="str">
        <f t="shared" si="477"/>
        <v/>
      </c>
      <c r="AE810" s="48" t="str">
        <f>IF(ISBLANK(AF810),"",VLOOKUP(AD810,OutputOsiris!$A$9:$A$1008,1,FALSE))</f>
        <v/>
      </c>
      <c r="AF810" s="111"/>
      <c r="AG810" s="78"/>
      <c r="AH810" s="148" t="str">
        <f t="shared" si="451"/>
        <v/>
      </c>
      <c r="AI810" s="47" t="str">
        <f t="shared" si="478"/>
        <v/>
      </c>
      <c r="AJ810" s="48" t="str">
        <f>IF(ISBLANK(AK810),"",VLOOKUP(AI810,OutputOsiris!$A$9:$A$1008,1,FALSE))</f>
        <v/>
      </c>
      <c r="AK810" s="112"/>
      <c r="AL810" s="78"/>
      <c r="AM810" s="148" t="str">
        <f t="shared" si="452"/>
        <v/>
      </c>
      <c r="AN810" s="47" t="str">
        <f t="shared" si="479"/>
        <v/>
      </c>
      <c r="AO810" s="48" t="str">
        <f>IF(ISBLANK(AP810),"",VLOOKUP(AN810,OutputOsiris!$A$9:$A$1008,1,FALSE))</f>
        <v/>
      </c>
      <c r="AP810" s="111"/>
      <c r="AQ810" s="78"/>
      <c r="AR810" s="148" t="str">
        <f t="shared" si="453"/>
        <v/>
      </c>
      <c r="AS810" s="47" t="str">
        <f t="shared" si="480"/>
        <v/>
      </c>
      <c r="AT810" s="48" t="str">
        <f>IF(ISBLANK(AU810),"",VLOOKUP(AS810,OutputOsiris!$A$9:$A$1008,1,FALSE))</f>
        <v/>
      </c>
      <c r="AU810" s="111"/>
      <c r="AV810" s="78"/>
      <c r="AW810" s="148" t="str">
        <f t="shared" si="454"/>
        <v/>
      </c>
      <c r="AX810" s="47" t="str">
        <f t="shared" si="481"/>
        <v/>
      </c>
      <c r="AY810" s="48" t="str">
        <f>IF(ISBLANK(AZ810),"",VLOOKUP(AX810,OutputOsiris!$A$9:$A$1008,1,FALSE))</f>
        <v/>
      </c>
      <c r="AZ810" s="111"/>
      <c r="BA810" s="78"/>
      <c r="BB810" s="148" t="str">
        <f t="shared" si="455"/>
        <v/>
      </c>
      <c r="BC810" s="47" t="str">
        <f t="shared" si="482"/>
        <v/>
      </c>
      <c r="BD810" s="48" t="str">
        <f>IF(ISBLANK(BE810),"",VLOOKUP(BC810,OutputOsiris!$A$9:$A$1008,1,FALSE))</f>
        <v/>
      </c>
      <c r="BE810" s="111"/>
      <c r="BF810" s="78"/>
      <c r="BG810" s="148" t="str">
        <f t="shared" si="456"/>
        <v/>
      </c>
      <c r="BH810" s="47" t="str">
        <f t="shared" si="483"/>
        <v/>
      </c>
      <c r="BI810" s="48" t="str">
        <f>IF(ISBLANK(BJ810),"",VLOOKUP(BH810,OutputOsiris!$A$9:$A$1008,1,FALSE))</f>
        <v/>
      </c>
      <c r="BJ810" s="111"/>
      <c r="BK810" s="78"/>
      <c r="BL810" s="148" t="str">
        <f t="shared" si="457"/>
        <v/>
      </c>
      <c r="BM810" s="47" t="str">
        <f t="shared" si="484"/>
        <v/>
      </c>
      <c r="BN810" s="48" t="str">
        <f>IF(ISBLANK(BO810),"",VLOOKUP(BM810,OutputOsiris!$A$9:$A$1008,1,FALSE))</f>
        <v/>
      </c>
      <c r="BO810" s="111"/>
      <c r="BP810" s="78"/>
      <c r="BQ810" s="148" t="str">
        <f t="shared" si="458"/>
        <v/>
      </c>
      <c r="BR810" s="47" t="str">
        <f t="shared" si="485"/>
        <v/>
      </c>
      <c r="BS810" s="48" t="str">
        <f>IF(ISBLANK(BT810),"",VLOOKUP(BR810,OutputOsiris!$A$9:$A$1008,1,FALSE))</f>
        <v/>
      </c>
      <c r="BT810" s="111"/>
      <c r="BU810" s="78"/>
      <c r="BV810" s="148" t="str">
        <f t="shared" si="459"/>
        <v/>
      </c>
      <c r="BW810" s="47" t="str">
        <f t="shared" si="486"/>
        <v/>
      </c>
      <c r="BX810" s="48" t="str">
        <f>IF(ISBLANK(BY810),"",VLOOKUP(BW810,OutputOsiris!$A$9:$A$1008,1,FALSE))</f>
        <v/>
      </c>
      <c r="BY810" s="111"/>
      <c r="BZ810" s="78"/>
      <c r="CA810" s="148" t="str">
        <f t="shared" si="460"/>
        <v/>
      </c>
    </row>
    <row r="811" spans="1:79" x14ac:dyDescent="0.2">
      <c r="A811" s="47" t="str">
        <f>IF($H$1="Score",IF(OutputOsiris!A811&lt;&gt;"9999999",OutputOsiris!A811,""),"")</f>
        <v/>
      </c>
      <c r="B811" s="76" t="str">
        <f t="shared" si="461"/>
        <v/>
      </c>
      <c r="C811" s="143" t="str">
        <f t="shared" si="462"/>
        <v/>
      </c>
      <c r="D811" s="47" t="str">
        <f>IF($H$1="Cijfer",IF(OutputOsiris!A811&lt;&gt;"9999999",OutputOsiris!A811,""),"")</f>
        <v/>
      </c>
      <c r="E811" s="76" t="str">
        <f t="shared" si="463"/>
        <v/>
      </c>
      <c r="F811" s="143" t="str">
        <f t="shared" si="464"/>
        <v/>
      </c>
      <c r="G811" s="47" t="str">
        <f>IF(ISBLANK(OutputOsiris!B811),"",OutputOsiris!B811)</f>
        <v/>
      </c>
      <c r="H811" s="47">
        <f>IF(AND($AG$7&gt;0,OutputOsiris!$A811&lt;&gt;"9999999"),VLOOKUP(OutputOsiris!A811,$AD$9:$AG$1008,4,FALSE),"")</f>
        <v>0</v>
      </c>
      <c r="I811" s="47">
        <f t="shared" si="465"/>
        <v>0</v>
      </c>
      <c r="J811" s="47">
        <f>IF(AND($AL$7&gt;0,OutputOsiris!$A811&lt;&gt;"9999999"),VLOOKUP(OutputOsiris!A811,$AI$9:$AL$1008,4,FALSE),"")</f>
        <v>0</v>
      </c>
      <c r="K811" s="47">
        <f t="shared" si="466"/>
        <v>0</v>
      </c>
      <c r="L811" s="47" t="str">
        <f>IF(AND($AQ$7&gt;0,OutputOsiris!$A811&lt;&gt;"9999999"),VLOOKUP(OutputOsiris!A811,$AN$9:$AQ$1008,4,FALSE),"")</f>
        <v/>
      </c>
      <c r="M811" s="47" t="str">
        <f t="shared" si="467"/>
        <v/>
      </c>
      <c r="N811" s="47" t="str">
        <f>IF(AND($AV$7&gt;0,OutputOsiris!$A811&lt;&gt;"9999999"),VLOOKUP(OutputOsiris!A811,$AS$9:$AV$1008,4,FALSE),"")</f>
        <v/>
      </c>
      <c r="O811" s="47" t="str">
        <f t="shared" si="468"/>
        <v/>
      </c>
      <c r="P811" s="47" t="str">
        <f>IF(AND($BA$7&gt;0,OutputOsiris!$A811&lt;&gt;"9999999"),VLOOKUP(OutputOsiris!A811,$AX$9:$BA$1008,4,FALSE),"")</f>
        <v/>
      </c>
      <c r="Q811" s="47" t="str">
        <f t="shared" si="469"/>
        <v/>
      </c>
      <c r="R811" s="47" t="str">
        <f>IF(AND($BF$7&gt;0,OutputOsiris!$A811&lt;&gt;"9999999"),VLOOKUP(OutputOsiris!A811,$BC$9:$BF$1008,4,FALSE),"")</f>
        <v/>
      </c>
      <c r="S811" s="47" t="str">
        <f t="shared" si="470"/>
        <v/>
      </c>
      <c r="T811" s="47" t="str">
        <f>IF(AND($BK$7&gt;0,OutputOsiris!$A811&lt;&gt;"9999999"),VLOOKUP(OutputOsiris!A811,$BH$9:$BK$1008,4,FALSE),"")</f>
        <v/>
      </c>
      <c r="U811" s="47" t="str">
        <f t="shared" si="471"/>
        <v/>
      </c>
      <c r="V811" s="47" t="str">
        <f>IF(AND($BP$7&gt;0,OutputOsiris!$A811&lt;&gt;"9999999"),VLOOKUP(OutputOsiris!A811,$BM$9:$BP$1008,4,FALSE),"")</f>
        <v/>
      </c>
      <c r="W811" s="47" t="str">
        <f t="shared" si="472"/>
        <v/>
      </c>
      <c r="X811" s="47" t="str">
        <f>IF(AND($BU$7&gt;0,OutputOsiris!$A811&lt;&gt;"9999999"),VLOOKUP(OutputOsiris!A811,$BR$9:$BU$1008,4,FALSE),"")</f>
        <v/>
      </c>
      <c r="Y811" s="47" t="str">
        <f t="shared" si="473"/>
        <v/>
      </c>
      <c r="Z811" s="47" t="str">
        <f>IF(AND($BZ$7&gt;0,OutputOsiris!$A811&lt;&gt;"9999999"),VLOOKUP(OutputOsiris!A811,$BW$9:$BZ$1008,4,FALSE),"")</f>
        <v/>
      </c>
      <c r="AA811" s="47" t="str">
        <f t="shared" si="474"/>
        <v/>
      </c>
      <c r="AB811" s="47">
        <f t="shared" si="475"/>
        <v>0</v>
      </c>
      <c r="AC811" s="47">
        <f t="shared" si="476"/>
        <v>0</v>
      </c>
      <c r="AD811" s="47" t="str">
        <f t="shared" si="477"/>
        <v/>
      </c>
      <c r="AE811" s="48" t="str">
        <f>IF(ISBLANK(AF811),"",VLOOKUP(AD811,OutputOsiris!$A$9:$A$1008,1,FALSE))</f>
        <v/>
      </c>
      <c r="AF811" s="111"/>
      <c r="AG811" s="78"/>
      <c r="AH811" s="148" t="str">
        <f t="shared" si="451"/>
        <v/>
      </c>
      <c r="AI811" s="47" t="str">
        <f t="shared" si="478"/>
        <v/>
      </c>
      <c r="AJ811" s="48" t="str">
        <f>IF(ISBLANK(AK811),"",VLOOKUP(AI811,OutputOsiris!$A$9:$A$1008,1,FALSE))</f>
        <v/>
      </c>
      <c r="AK811" s="112"/>
      <c r="AL811" s="78"/>
      <c r="AM811" s="148" t="str">
        <f t="shared" si="452"/>
        <v/>
      </c>
      <c r="AN811" s="47" t="str">
        <f t="shared" si="479"/>
        <v/>
      </c>
      <c r="AO811" s="48" t="str">
        <f>IF(ISBLANK(AP811),"",VLOOKUP(AN811,OutputOsiris!$A$9:$A$1008,1,FALSE))</f>
        <v/>
      </c>
      <c r="AP811" s="111"/>
      <c r="AQ811" s="78"/>
      <c r="AR811" s="148" t="str">
        <f t="shared" si="453"/>
        <v/>
      </c>
      <c r="AS811" s="47" t="str">
        <f t="shared" si="480"/>
        <v/>
      </c>
      <c r="AT811" s="48" t="str">
        <f>IF(ISBLANK(AU811),"",VLOOKUP(AS811,OutputOsiris!$A$9:$A$1008,1,FALSE))</f>
        <v/>
      </c>
      <c r="AU811" s="111"/>
      <c r="AV811" s="78"/>
      <c r="AW811" s="148" t="str">
        <f t="shared" si="454"/>
        <v/>
      </c>
      <c r="AX811" s="47" t="str">
        <f t="shared" si="481"/>
        <v/>
      </c>
      <c r="AY811" s="48" t="str">
        <f>IF(ISBLANK(AZ811),"",VLOOKUP(AX811,OutputOsiris!$A$9:$A$1008,1,FALSE))</f>
        <v/>
      </c>
      <c r="AZ811" s="111"/>
      <c r="BA811" s="78"/>
      <c r="BB811" s="148" t="str">
        <f t="shared" si="455"/>
        <v/>
      </c>
      <c r="BC811" s="47" t="str">
        <f t="shared" si="482"/>
        <v/>
      </c>
      <c r="BD811" s="48" t="str">
        <f>IF(ISBLANK(BE811),"",VLOOKUP(BC811,OutputOsiris!$A$9:$A$1008,1,FALSE))</f>
        <v/>
      </c>
      <c r="BE811" s="111"/>
      <c r="BF811" s="78"/>
      <c r="BG811" s="148" t="str">
        <f t="shared" si="456"/>
        <v/>
      </c>
      <c r="BH811" s="47" t="str">
        <f t="shared" si="483"/>
        <v/>
      </c>
      <c r="BI811" s="48" t="str">
        <f>IF(ISBLANK(BJ811),"",VLOOKUP(BH811,OutputOsiris!$A$9:$A$1008,1,FALSE))</f>
        <v/>
      </c>
      <c r="BJ811" s="111"/>
      <c r="BK811" s="78"/>
      <c r="BL811" s="148" t="str">
        <f t="shared" si="457"/>
        <v/>
      </c>
      <c r="BM811" s="47" t="str">
        <f t="shared" si="484"/>
        <v/>
      </c>
      <c r="BN811" s="48" t="str">
        <f>IF(ISBLANK(BO811),"",VLOOKUP(BM811,OutputOsiris!$A$9:$A$1008,1,FALSE))</f>
        <v/>
      </c>
      <c r="BO811" s="111"/>
      <c r="BP811" s="78"/>
      <c r="BQ811" s="148" t="str">
        <f t="shared" si="458"/>
        <v/>
      </c>
      <c r="BR811" s="47" t="str">
        <f t="shared" si="485"/>
        <v/>
      </c>
      <c r="BS811" s="48" t="str">
        <f>IF(ISBLANK(BT811),"",VLOOKUP(BR811,OutputOsiris!$A$9:$A$1008,1,FALSE))</f>
        <v/>
      </c>
      <c r="BT811" s="111"/>
      <c r="BU811" s="78"/>
      <c r="BV811" s="148" t="str">
        <f t="shared" si="459"/>
        <v/>
      </c>
      <c r="BW811" s="47" t="str">
        <f t="shared" si="486"/>
        <v/>
      </c>
      <c r="BX811" s="48" t="str">
        <f>IF(ISBLANK(BY811),"",VLOOKUP(BW811,OutputOsiris!$A$9:$A$1008,1,FALSE))</f>
        <v/>
      </c>
      <c r="BY811" s="111"/>
      <c r="BZ811" s="78"/>
      <c r="CA811" s="148" t="str">
        <f t="shared" si="460"/>
        <v/>
      </c>
    </row>
    <row r="812" spans="1:79" x14ac:dyDescent="0.2">
      <c r="A812" s="47" t="str">
        <f>IF($H$1="Score",IF(OutputOsiris!A812&lt;&gt;"9999999",OutputOsiris!A812,""),"")</f>
        <v/>
      </c>
      <c r="B812" s="76" t="str">
        <f t="shared" si="461"/>
        <v/>
      </c>
      <c r="C812" s="143" t="str">
        <f t="shared" si="462"/>
        <v/>
      </c>
      <c r="D812" s="47" t="str">
        <f>IF($H$1="Cijfer",IF(OutputOsiris!A812&lt;&gt;"9999999",OutputOsiris!A812,""),"")</f>
        <v/>
      </c>
      <c r="E812" s="76" t="str">
        <f t="shared" si="463"/>
        <v/>
      </c>
      <c r="F812" s="143" t="str">
        <f t="shared" si="464"/>
        <v/>
      </c>
      <c r="G812" s="47" t="str">
        <f>IF(ISBLANK(OutputOsiris!B812),"",OutputOsiris!B812)</f>
        <v/>
      </c>
      <c r="H812" s="47">
        <f>IF(AND($AG$7&gt;0,OutputOsiris!$A812&lt;&gt;"9999999"),VLOOKUP(OutputOsiris!A812,$AD$9:$AG$1008,4,FALSE),"")</f>
        <v>0</v>
      </c>
      <c r="I812" s="47">
        <f t="shared" si="465"/>
        <v>0</v>
      </c>
      <c r="J812" s="47">
        <f>IF(AND($AL$7&gt;0,OutputOsiris!$A812&lt;&gt;"9999999"),VLOOKUP(OutputOsiris!A812,$AI$9:$AL$1008,4,FALSE),"")</f>
        <v>0</v>
      </c>
      <c r="K812" s="47">
        <f t="shared" si="466"/>
        <v>0</v>
      </c>
      <c r="L812" s="47" t="str">
        <f>IF(AND($AQ$7&gt;0,OutputOsiris!$A812&lt;&gt;"9999999"),VLOOKUP(OutputOsiris!A812,$AN$9:$AQ$1008,4,FALSE),"")</f>
        <v/>
      </c>
      <c r="M812" s="47" t="str">
        <f t="shared" si="467"/>
        <v/>
      </c>
      <c r="N812" s="47" t="str">
        <f>IF(AND($AV$7&gt;0,OutputOsiris!$A812&lt;&gt;"9999999"),VLOOKUP(OutputOsiris!A812,$AS$9:$AV$1008,4,FALSE),"")</f>
        <v/>
      </c>
      <c r="O812" s="47" t="str">
        <f t="shared" si="468"/>
        <v/>
      </c>
      <c r="P812" s="47" t="str">
        <f>IF(AND($BA$7&gt;0,OutputOsiris!$A812&lt;&gt;"9999999"),VLOOKUP(OutputOsiris!A812,$AX$9:$BA$1008,4,FALSE),"")</f>
        <v/>
      </c>
      <c r="Q812" s="47" t="str">
        <f t="shared" si="469"/>
        <v/>
      </c>
      <c r="R812" s="47" t="str">
        <f>IF(AND($BF$7&gt;0,OutputOsiris!$A812&lt;&gt;"9999999"),VLOOKUP(OutputOsiris!A812,$BC$9:$BF$1008,4,FALSE),"")</f>
        <v/>
      </c>
      <c r="S812" s="47" t="str">
        <f t="shared" si="470"/>
        <v/>
      </c>
      <c r="T812" s="47" t="str">
        <f>IF(AND($BK$7&gt;0,OutputOsiris!$A812&lt;&gt;"9999999"),VLOOKUP(OutputOsiris!A812,$BH$9:$BK$1008,4,FALSE),"")</f>
        <v/>
      </c>
      <c r="U812" s="47" t="str">
        <f t="shared" si="471"/>
        <v/>
      </c>
      <c r="V812" s="47" t="str">
        <f>IF(AND($BP$7&gt;0,OutputOsiris!$A812&lt;&gt;"9999999"),VLOOKUP(OutputOsiris!A812,$BM$9:$BP$1008,4,FALSE),"")</f>
        <v/>
      </c>
      <c r="W812" s="47" t="str">
        <f t="shared" si="472"/>
        <v/>
      </c>
      <c r="X812" s="47" t="str">
        <f>IF(AND($BU$7&gt;0,OutputOsiris!$A812&lt;&gt;"9999999"),VLOOKUP(OutputOsiris!A812,$BR$9:$BU$1008,4,FALSE),"")</f>
        <v/>
      </c>
      <c r="Y812" s="47" t="str">
        <f t="shared" si="473"/>
        <v/>
      </c>
      <c r="Z812" s="47" t="str">
        <f>IF(AND($BZ$7&gt;0,OutputOsiris!$A812&lt;&gt;"9999999"),VLOOKUP(OutputOsiris!A812,$BW$9:$BZ$1008,4,FALSE),"")</f>
        <v/>
      </c>
      <c r="AA812" s="47" t="str">
        <f t="shared" si="474"/>
        <v/>
      </c>
      <c r="AB812" s="47">
        <f t="shared" si="475"/>
        <v>0</v>
      </c>
      <c r="AC812" s="47">
        <f t="shared" si="476"/>
        <v>0</v>
      </c>
      <c r="AD812" s="47" t="str">
        <f t="shared" si="477"/>
        <v/>
      </c>
      <c r="AE812" s="48" t="str">
        <f>IF(ISBLANK(AF812),"",VLOOKUP(AD812,OutputOsiris!$A$9:$A$1008,1,FALSE))</f>
        <v/>
      </c>
      <c r="AF812" s="111"/>
      <c r="AG812" s="78"/>
      <c r="AH812" s="148" t="str">
        <f t="shared" si="451"/>
        <v/>
      </c>
      <c r="AI812" s="47" t="str">
        <f t="shared" si="478"/>
        <v/>
      </c>
      <c r="AJ812" s="48" t="str">
        <f>IF(ISBLANK(AK812),"",VLOOKUP(AI812,OutputOsiris!$A$9:$A$1008,1,FALSE))</f>
        <v/>
      </c>
      <c r="AK812" s="112"/>
      <c r="AL812" s="78"/>
      <c r="AM812" s="148" t="str">
        <f t="shared" si="452"/>
        <v/>
      </c>
      <c r="AN812" s="47" t="str">
        <f t="shared" si="479"/>
        <v/>
      </c>
      <c r="AO812" s="48" t="str">
        <f>IF(ISBLANK(AP812),"",VLOOKUP(AN812,OutputOsiris!$A$9:$A$1008,1,FALSE))</f>
        <v/>
      </c>
      <c r="AP812" s="111"/>
      <c r="AQ812" s="78"/>
      <c r="AR812" s="148" t="str">
        <f t="shared" si="453"/>
        <v/>
      </c>
      <c r="AS812" s="47" t="str">
        <f t="shared" si="480"/>
        <v/>
      </c>
      <c r="AT812" s="48" t="str">
        <f>IF(ISBLANK(AU812),"",VLOOKUP(AS812,OutputOsiris!$A$9:$A$1008,1,FALSE))</f>
        <v/>
      </c>
      <c r="AU812" s="111"/>
      <c r="AV812" s="78"/>
      <c r="AW812" s="148" t="str">
        <f t="shared" si="454"/>
        <v/>
      </c>
      <c r="AX812" s="47" t="str">
        <f t="shared" si="481"/>
        <v/>
      </c>
      <c r="AY812" s="48" t="str">
        <f>IF(ISBLANK(AZ812),"",VLOOKUP(AX812,OutputOsiris!$A$9:$A$1008,1,FALSE))</f>
        <v/>
      </c>
      <c r="AZ812" s="111"/>
      <c r="BA812" s="78"/>
      <c r="BB812" s="148" t="str">
        <f t="shared" si="455"/>
        <v/>
      </c>
      <c r="BC812" s="47" t="str">
        <f t="shared" si="482"/>
        <v/>
      </c>
      <c r="BD812" s="48" t="str">
        <f>IF(ISBLANK(BE812),"",VLOOKUP(BC812,OutputOsiris!$A$9:$A$1008,1,FALSE))</f>
        <v/>
      </c>
      <c r="BE812" s="111"/>
      <c r="BF812" s="78"/>
      <c r="BG812" s="148" t="str">
        <f t="shared" si="456"/>
        <v/>
      </c>
      <c r="BH812" s="47" t="str">
        <f t="shared" si="483"/>
        <v/>
      </c>
      <c r="BI812" s="48" t="str">
        <f>IF(ISBLANK(BJ812),"",VLOOKUP(BH812,OutputOsiris!$A$9:$A$1008,1,FALSE))</f>
        <v/>
      </c>
      <c r="BJ812" s="111"/>
      <c r="BK812" s="78"/>
      <c r="BL812" s="148" t="str">
        <f t="shared" si="457"/>
        <v/>
      </c>
      <c r="BM812" s="47" t="str">
        <f t="shared" si="484"/>
        <v/>
      </c>
      <c r="BN812" s="48" t="str">
        <f>IF(ISBLANK(BO812),"",VLOOKUP(BM812,OutputOsiris!$A$9:$A$1008,1,FALSE))</f>
        <v/>
      </c>
      <c r="BO812" s="111"/>
      <c r="BP812" s="78"/>
      <c r="BQ812" s="148" t="str">
        <f t="shared" si="458"/>
        <v/>
      </c>
      <c r="BR812" s="47" t="str">
        <f t="shared" si="485"/>
        <v/>
      </c>
      <c r="BS812" s="48" t="str">
        <f>IF(ISBLANK(BT812),"",VLOOKUP(BR812,OutputOsiris!$A$9:$A$1008,1,FALSE))</f>
        <v/>
      </c>
      <c r="BT812" s="111"/>
      <c r="BU812" s="78"/>
      <c r="BV812" s="148" t="str">
        <f t="shared" si="459"/>
        <v/>
      </c>
      <c r="BW812" s="47" t="str">
        <f t="shared" si="486"/>
        <v/>
      </c>
      <c r="BX812" s="48" t="str">
        <f>IF(ISBLANK(BY812),"",VLOOKUP(BW812,OutputOsiris!$A$9:$A$1008,1,FALSE))</f>
        <v/>
      </c>
      <c r="BY812" s="111"/>
      <c r="BZ812" s="78"/>
      <c r="CA812" s="148" t="str">
        <f t="shared" si="460"/>
        <v/>
      </c>
    </row>
    <row r="813" spans="1:79" x14ac:dyDescent="0.2">
      <c r="A813" s="47" t="str">
        <f>IF($H$1="Score",IF(OutputOsiris!A813&lt;&gt;"9999999",OutputOsiris!A813,""),"")</f>
        <v/>
      </c>
      <c r="B813" s="76" t="str">
        <f t="shared" si="461"/>
        <v/>
      </c>
      <c r="C813" s="143" t="str">
        <f t="shared" si="462"/>
        <v/>
      </c>
      <c r="D813" s="47" t="str">
        <f>IF($H$1="Cijfer",IF(OutputOsiris!A813&lt;&gt;"9999999",OutputOsiris!A813,""),"")</f>
        <v/>
      </c>
      <c r="E813" s="76" t="str">
        <f t="shared" si="463"/>
        <v/>
      </c>
      <c r="F813" s="143" t="str">
        <f t="shared" si="464"/>
        <v/>
      </c>
      <c r="G813" s="47" t="str">
        <f>IF(ISBLANK(OutputOsiris!B813),"",OutputOsiris!B813)</f>
        <v/>
      </c>
      <c r="H813" s="47">
        <f>IF(AND($AG$7&gt;0,OutputOsiris!$A813&lt;&gt;"9999999"),VLOOKUP(OutputOsiris!A813,$AD$9:$AG$1008,4,FALSE),"")</f>
        <v>0</v>
      </c>
      <c r="I813" s="47">
        <f t="shared" si="465"/>
        <v>0</v>
      </c>
      <c r="J813" s="47">
        <f>IF(AND($AL$7&gt;0,OutputOsiris!$A813&lt;&gt;"9999999"),VLOOKUP(OutputOsiris!A813,$AI$9:$AL$1008,4,FALSE),"")</f>
        <v>0</v>
      </c>
      <c r="K813" s="47">
        <f t="shared" si="466"/>
        <v>0</v>
      </c>
      <c r="L813" s="47" t="str">
        <f>IF(AND($AQ$7&gt;0,OutputOsiris!$A813&lt;&gt;"9999999"),VLOOKUP(OutputOsiris!A813,$AN$9:$AQ$1008,4,FALSE),"")</f>
        <v/>
      </c>
      <c r="M813" s="47" t="str">
        <f t="shared" si="467"/>
        <v/>
      </c>
      <c r="N813" s="47" t="str">
        <f>IF(AND($AV$7&gt;0,OutputOsiris!$A813&lt;&gt;"9999999"),VLOOKUP(OutputOsiris!A813,$AS$9:$AV$1008,4,FALSE),"")</f>
        <v/>
      </c>
      <c r="O813" s="47" t="str">
        <f t="shared" si="468"/>
        <v/>
      </c>
      <c r="P813" s="47" t="str">
        <f>IF(AND($BA$7&gt;0,OutputOsiris!$A813&lt;&gt;"9999999"),VLOOKUP(OutputOsiris!A813,$AX$9:$BA$1008,4,FALSE),"")</f>
        <v/>
      </c>
      <c r="Q813" s="47" t="str">
        <f t="shared" si="469"/>
        <v/>
      </c>
      <c r="R813" s="47" t="str">
        <f>IF(AND($BF$7&gt;0,OutputOsiris!$A813&lt;&gt;"9999999"),VLOOKUP(OutputOsiris!A813,$BC$9:$BF$1008,4,FALSE),"")</f>
        <v/>
      </c>
      <c r="S813" s="47" t="str">
        <f t="shared" si="470"/>
        <v/>
      </c>
      <c r="T813" s="47" t="str">
        <f>IF(AND($BK$7&gt;0,OutputOsiris!$A813&lt;&gt;"9999999"),VLOOKUP(OutputOsiris!A813,$BH$9:$BK$1008,4,FALSE),"")</f>
        <v/>
      </c>
      <c r="U813" s="47" t="str">
        <f t="shared" si="471"/>
        <v/>
      </c>
      <c r="V813" s="47" t="str">
        <f>IF(AND($BP$7&gt;0,OutputOsiris!$A813&lt;&gt;"9999999"),VLOOKUP(OutputOsiris!A813,$BM$9:$BP$1008,4,FALSE),"")</f>
        <v/>
      </c>
      <c r="W813" s="47" t="str">
        <f t="shared" si="472"/>
        <v/>
      </c>
      <c r="X813" s="47" t="str">
        <f>IF(AND($BU$7&gt;0,OutputOsiris!$A813&lt;&gt;"9999999"),VLOOKUP(OutputOsiris!A813,$BR$9:$BU$1008,4,FALSE),"")</f>
        <v/>
      </c>
      <c r="Y813" s="47" t="str">
        <f t="shared" si="473"/>
        <v/>
      </c>
      <c r="Z813" s="47" t="str">
        <f>IF(AND($BZ$7&gt;0,OutputOsiris!$A813&lt;&gt;"9999999"),VLOOKUP(OutputOsiris!A813,$BW$9:$BZ$1008,4,FALSE),"")</f>
        <v/>
      </c>
      <c r="AA813" s="47" t="str">
        <f t="shared" si="474"/>
        <v/>
      </c>
      <c r="AB813" s="47">
        <f t="shared" si="475"/>
        <v>0</v>
      </c>
      <c r="AC813" s="47">
        <f t="shared" si="476"/>
        <v>0</v>
      </c>
      <c r="AD813" s="47" t="str">
        <f t="shared" si="477"/>
        <v/>
      </c>
      <c r="AE813" s="48" t="str">
        <f>IF(ISBLANK(AF813),"",VLOOKUP(AD813,OutputOsiris!$A$9:$A$1008,1,FALSE))</f>
        <v/>
      </c>
      <c r="AF813" s="111"/>
      <c r="AG813" s="78"/>
      <c r="AH813" s="148" t="str">
        <f t="shared" si="451"/>
        <v/>
      </c>
      <c r="AI813" s="47" t="str">
        <f t="shared" si="478"/>
        <v/>
      </c>
      <c r="AJ813" s="48" t="str">
        <f>IF(ISBLANK(AK813),"",VLOOKUP(AI813,OutputOsiris!$A$9:$A$1008,1,FALSE))</f>
        <v/>
      </c>
      <c r="AK813" s="112"/>
      <c r="AL813" s="78"/>
      <c r="AM813" s="148" t="str">
        <f t="shared" si="452"/>
        <v/>
      </c>
      <c r="AN813" s="47" t="str">
        <f t="shared" si="479"/>
        <v/>
      </c>
      <c r="AO813" s="48" t="str">
        <f>IF(ISBLANK(AP813),"",VLOOKUP(AN813,OutputOsiris!$A$9:$A$1008,1,FALSE))</f>
        <v/>
      </c>
      <c r="AP813" s="111"/>
      <c r="AQ813" s="78"/>
      <c r="AR813" s="148" t="str">
        <f t="shared" si="453"/>
        <v/>
      </c>
      <c r="AS813" s="47" t="str">
        <f t="shared" si="480"/>
        <v/>
      </c>
      <c r="AT813" s="48" t="str">
        <f>IF(ISBLANK(AU813),"",VLOOKUP(AS813,OutputOsiris!$A$9:$A$1008,1,FALSE))</f>
        <v/>
      </c>
      <c r="AU813" s="111"/>
      <c r="AV813" s="78"/>
      <c r="AW813" s="148" t="str">
        <f t="shared" si="454"/>
        <v/>
      </c>
      <c r="AX813" s="47" t="str">
        <f t="shared" si="481"/>
        <v/>
      </c>
      <c r="AY813" s="48" t="str">
        <f>IF(ISBLANK(AZ813),"",VLOOKUP(AX813,OutputOsiris!$A$9:$A$1008,1,FALSE))</f>
        <v/>
      </c>
      <c r="AZ813" s="111"/>
      <c r="BA813" s="78"/>
      <c r="BB813" s="148" t="str">
        <f t="shared" si="455"/>
        <v/>
      </c>
      <c r="BC813" s="47" t="str">
        <f t="shared" si="482"/>
        <v/>
      </c>
      <c r="BD813" s="48" t="str">
        <f>IF(ISBLANK(BE813),"",VLOOKUP(BC813,OutputOsiris!$A$9:$A$1008,1,FALSE))</f>
        <v/>
      </c>
      <c r="BE813" s="111"/>
      <c r="BF813" s="78"/>
      <c r="BG813" s="148" t="str">
        <f t="shared" si="456"/>
        <v/>
      </c>
      <c r="BH813" s="47" t="str">
        <f t="shared" si="483"/>
        <v/>
      </c>
      <c r="BI813" s="48" t="str">
        <f>IF(ISBLANK(BJ813),"",VLOOKUP(BH813,OutputOsiris!$A$9:$A$1008,1,FALSE))</f>
        <v/>
      </c>
      <c r="BJ813" s="111"/>
      <c r="BK813" s="78"/>
      <c r="BL813" s="148" t="str">
        <f t="shared" si="457"/>
        <v/>
      </c>
      <c r="BM813" s="47" t="str">
        <f t="shared" si="484"/>
        <v/>
      </c>
      <c r="BN813" s="48" t="str">
        <f>IF(ISBLANK(BO813),"",VLOOKUP(BM813,OutputOsiris!$A$9:$A$1008,1,FALSE))</f>
        <v/>
      </c>
      <c r="BO813" s="111"/>
      <c r="BP813" s="78"/>
      <c r="BQ813" s="148" t="str">
        <f t="shared" si="458"/>
        <v/>
      </c>
      <c r="BR813" s="47" t="str">
        <f t="shared" si="485"/>
        <v/>
      </c>
      <c r="BS813" s="48" t="str">
        <f>IF(ISBLANK(BT813),"",VLOOKUP(BR813,OutputOsiris!$A$9:$A$1008,1,FALSE))</f>
        <v/>
      </c>
      <c r="BT813" s="111"/>
      <c r="BU813" s="78"/>
      <c r="BV813" s="148" t="str">
        <f t="shared" si="459"/>
        <v/>
      </c>
      <c r="BW813" s="47" t="str">
        <f t="shared" si="486"/>
        <v/>
      </c>
      <c r="BX813" s="48" t="str">
        <f>IF(ISBLANK(BY813),"",VLOOKUP(BW813,OutputOsiris!$A$9:$A$1008,1,FALSE))</f>
        <v/>
      </c>
      <c r="BY813" s="111"/>
      <c r="BZ813" s="78"/>
      <c r="CA813" s="148" t="str">
        <f t="shared" si="460"/>
        <v/>
      </c>
    </row>
    <row r="814" spans="1:79" x14ac:dyDescent="0.2">
      <c r="A814" s="47" t="str">
        <f>IF($H$1="Score",IF(OutputOsiris!A814&lt;&gt;"9999999",OutputOsiris!A814,""),"")</f>
        <v/>
      </c>
      <c r="B814" s="76" t="str">
        <f t="shared" si="461"/>
        <v/>
      </c>
      <c r="C814" s="143" t="str">
        <f t="shared" si="462"/>
        <v/>
      </c>
      <c r="D814" s="47" t="str">
        <f>IF($H$1="Cijfer",IF(OutputOsiris!A814&lt;&gt;"9999999",OutputOsiris!A814,""),"")</f>
        <v/>
      </c>
      <c r="E814" s="76" t="str">
        <f t="shared" si="463"/>
        <v/>
      </c>
      <c r="F814" s="143" t="str">
        <f t="shared" si="464"/>
        <v/>
      </c>
      <c r="G814" s="47" t="str">
        <f>IF(ISBLANK(OutputOsiris!B814),"",OutputOsiris!B814)</f>
        <v/>
      </c>
      <c r="H814" s="47">
        <f>IF(AND($AG$7&gt;0,OutputOsiris!$A814&lt;&gt;"9999999"),VLOOKUP(OutputOsiris!A814,$AD$9:$AG$1008,4,FALSE),"")</f>
        <v>0</v>
      </c>
      <c r="I814" s="47">
        <f t="shared" si="465"/>
        <v>0</v>
      </c>
      <c r="J814" s="47">
        <f>IF(AND($AL$7&gt;0,OutputOsiris!$A814&lt;&gt;"9999999"),VLOOKUP(OutputOsiris!A814,$AI$9:$AL$1008,4,FALSE),"")</f>
        <v>0</v>
      </c>
      <c r="K814" s="47">
        <f t="shared" si="466"/>
        <v>0</v>
      </c>
      <c r="L814" s="47" t="str">
        <f>IF(AND($AQ$7&gt;0,OutputOsiris!$A814&lt;&gt;"9999999"),VLOOKUP(OutputOsiris!A814,$AN$9:$AQ$1008,4,FALSE),"")</f>
        <v/>
      </c>
      <c r="M814" s="47" t="str">
        <f t="shared" si="467"/>
        <v/>
      </c>
      <c r="N814" s="47" t="str">
        <f>IF(AND($AV$7&gt;0,OutputOsiris!$A814&lt;&gt;"9999999"),VLOOKUP(OutputOsiris!A814,$AS$9:$AV$1008,4,FALSE),"")</f>
        <v/>
      </c>
      <c r="O814" s="47" t="str">
        <f t="shared" si="468"/>
        <v/>
      </c>
      <c r="P814" s="47" t="str">
        <f>IF(AND($BA$7&gt;0,OutputOsiris!$A814&lt;&gt;"9999999"),VLOOKUP(OutputOsiris!A814,$AX$9:$BA$1008,4,FALSE),"")</f>
        <v/>
      </c>
      <c r="Q814" s="47" t="str">
        <f t="shared" si="469"/>
        <v/>
      </c>
      <c r="R814" s="47" t="str">
        <f>IF(AND($BF$7&gt;0,OutputOsiris!$A814&lt;&gt;"9999999"),VLOOKUP(OutputOsiris!A814,$BC$9:$BF$1008,4,FALSE),"")</f>
        <v/>
      </c>
      <c r="S814" s="47" t="str">
        <f t="shared" si="470"/>
        <v/>
      </c>
      <c r="T814" s="47" t="str">
        <f>IF(AND($BK$7&gt;0,OutputOsiris!$A814&lt;&gt;"9999999"),VLOOKUP(OutputOsiris!A814,$BH$9:$BK$1008,4,FALSE),"")</f>
        <v/>
      </c>
      <c r="U814" s="47" t="str">
        <f t="shared" si="471"/>
        <v/>
      </c>
      <c r="V814" s="47" t="str">
        <f>IF(AND($BP$7&gt;0,OutputOsiris!$A814&lt;&gt;"9999999"),VLOOKUP(OutputOsiris!A814,$BM$9:$BP$1008,4,FALSE),"")</f>
        <v/>
      </c>
      <c r="W814" s="47" t="str">
        <f t="shared" si="472"/>
        <v/>
      </c>
      <c r="X814" s="47" t="str">
        <f>IF(AND($BU$7&gt;0,OutputOsiris!$A814&lt;&gt;"9999999"),VLOOKUP(OutputOsiris!A814,$BR$9:$BU$1008,4,FALSE),"")</f>
        <v/>
      </c>
      <c r="Y814" s="47" t="str">
        <f t="shared" si="473"/>
        <v/>
      </c>
      <c r="Z814" s="47" t="str">
        <f>IF(AND($BZ$7&gt;0,OutputOsiris!$A814&lt;&gt;"9999999"),VLOOKUP(OutputOsiris!A814,$BW$9:$BZ$1008,4,FALSE),"")</f>
        <v/>
      </c>
      <c r="AA814" s="47" t="str">
        <f t="shared" si="474"/>
        <v/>
      </c>
      <c r="AB814" s="47">
        <f t="shared" si="475"/>
        <v>0</v>
      </c>
      <c r="AC814" s="47">
        <f t="shared" si="476"/>
        <v>0</v>
      </c>
      <c r="AD814" s="47" t="str">
        <f t="shared" si="477"/>
        <v/>
      </c>
      <c r="AE814" s="48" t="str">
        <f>IF(ISBLANK(AF814),"",VLOOKUP(AD814,OutputOsiris!$A$9:$A$1008,1,FALSE))</f>
        <v/>
      </c>
      <c r="AF814" s="111"/>
      <c r="AG814" s="78"/>
      <c r="AH814" s="148" t="str">
        <f t="shared" si="451"/>
        <v/>
      </c>
      <c r="AI814" s="47" t="str">
        <f t="shared" si="478"/>
        <v/>
      </c>
      <c r="AJ814" s="48" t="str">
        <f>IF(ISBLANK(AK814),"",VLOOKUP(AI814,OutputOsiris!$A$9:$A$1008,1,FALSE))</f>
        <v/>
      </c>
      <c r="AK814" s="112"/>
      <c r="AL814" s="78"/>
      <c r="AM814" s="148" t="str">
        <f t="shared" si="452"/>
        <v/>
      </c>
      <c r="AN814" s="47" t="str">
        <f t="shared" si="479"/>
        <v/>
      </c>
      <c r="AO814" s="48" t="str">
        <f>IF(ISBLANK(AP814),"",VLOOKUP(AN814,OutputOsiris!$A$9:$A$1008,1,FALSE))</f>
        <v/>
      </c>
      <c r="AP814" s="111"/>
      <c r="AQ814" s="78"/>
      <c r="AR814" s="148" t="str">
        <f t="shared" si="453"/>
        <v/>
      </c>
      <c r="AS814" s="47" t="str">
        <f t="shared" si="480"/>
        <v/>
      </c>
      <c r="AT814" s="48" t="str">
        <f>IF(ISBLANK(AU814),"",VLOOKUP(AS814,OutputOsiris!$A$9:$A$1008,1,FALSE))</f>
        <v/>
      </c>
      <c r="AU814" s="111"/>
      <c r="AV814" s="78"/>
      <c r="AW814" s="148" t="str">
        <f t="shared" si="454"/>
        <v/>
      </c>
      <c r="AX814" s="47" t="str">
        <f t="shared" si="481"/>
        <v/>
      </c>
      <c r="AY814" s="48" t="str">
        <f>IF(ISBLANK(AZ814),"",VLOOKUP(AX814,OutputOsiris!$A$9:$A$1008,1,FALSE))</f>
        <v/>
      </c>
      <c r="AZ814" s="111"/>
      <c r="BA814" s="78"/>
      <c r="BB814" s="148" t="str">
        <f t="shared" si="455"/>
        <v/>
      </c>
      <c r="BC814" s="47" t="str">
        <f t="shared" si="482"/>
        <v/>
      </c>
      <c r="BD814" s="48" t="str">
        <f>IF(ISBLANK(BE814),"",VLOOKUP(BC814,OutputOsiris!$A$9:$A$1008,1,FALSE))</f>
        <v/>
      </c>
      <c r="BE814" s="111"/>
      <c r="BF814" s="78"/>
      <c r="BG814" s="148" t="str">
        <f t="shared" si="456"/>
        <v/>
      </c>
      <c r="BH814" s="47" t="str">
        <f t="shared" si="483"/>
        <v/>
      </c>
      <c r="BI814" s="48" t="str">
        <f>IF(ISBLANK(BJ814),"",VLOOKUP(BH814,OutputOsiris!$A$9:$A$1008,1,FALSE))</f>
        <v/>
      </c>
      <c r="BJ814" s="111"/>
      <c r="BK814" s="78"/>
      <c r="BL814" s="148" t="str">
        <f t="shared" si="457"/>
        <v/>
      </c>
      <c r="BM814" s="47" t="str">
        <f t="shared" si="484"/>
        <v/>
      </c>
      <c r="BN814" s="48" t="str">
        <f>IF(ISBLANK(BO814),"",VLOOKUP(BM814,OutputOsiris!$A$9:$A$1008,1,FALSE))</f>
        <v/>
      </c>
      <c r="BO814" s="111"/>
      <c r="BP814" s="78"/>
      <c r="BQ814" s="148" t="str">
        <f t="shared" si="458"/>
        <v/>
      </c>
      <c r="BR814" s="47" t="str">
        <f t="shared" si="485"/>
        <v/>
      </c>
      <c r="BS814" s="48" t="str">
        <f>IF(ISBLANK(BT814),"",VLOOKUP(BR814,OutputOsiris!$A$9:$A$1008,1,FALSE))</f>
        <v/>
      </c>
      <c r="BT814" s="111"/>
      <c r="BU814" s="78"/>
      <c r="BV814" s="148" t="str">
        <f t="shared" si="459"/>
        <v/>
      </c>
      <c r="BW814" s="47" t="str">
        <f t="shared" si="486"/>
        <v/>
      </c>
      <c r="BX814" s="48" t="str">
        <f>IF(ISBLANK(BY814),"",VLOOKUP(BW814,OutputOsiris!$A$9:$A$1008,1,FALSE))</f>
        <v/>
      </c>
      <c r="BY814" s="111"/>
      <c r="BZ814" s="78"/>
      <c r="CA814" s="148" t="str">
        <f t="shared" si="460"/>
        <v/>
      </c>
    </row>
    <row r="815" spans="1:79" x14ac:dyDescent="0.2">
      <c r="A815" s="47" t="str">
        <f>IF($H$1="Score",IF(OutputOsiris!A815&lt;&gt;"9999999",OutputOsiris!A815,""),"")</f>
        <v/>
      </c>
      <c r="B815" s="76" t="str">
        <f t="shared" si="461"/>
        <v/>
      </c>
      <c r="C815" s="143" t="str">
        <f t="shared" si="462"/>
        <v/>
      </c>
      <c r="D815" s="47" t="str">
        <f>IF($H$1="Cijfer",IF(OutputOsiris!A815&lt;&gt;"9999999",OutputOsiris!A815,""),"")</f>
        <v/>
      </c>
      <c r="E815" s="76" t="str">
        <f t="shared" si="463"/>
        <v/>
      </c>
      <c r="F815" s="143" t="str">
        <f t="shared" si="464"/>
        <v/>
      </c>
      <c r="G815" s="47" t="str">
        <f>IF(ISBLANK(OutputOsiris!B815),"",OutputOsiris!B815)</f>
        <v/>
      </c>
      <c r="H815" s="47">
        <f>IF(AND($AG$7&gt;0,OutputOsiris!$A815&lt;&gt;"9999999"),VLOOKUP(OutputOsiris!A815,$AD$9:$AG$1008,4,FALSE),"")</f>
        <v>0</v>
      </c>
      <c r="I815" s="47">
        <f t="shared" si="465"/>
        <v>0</v>
      </c>
      <c r="J815" s="47">
        <f>IF(AND($AL$7&gt;0,OutputOsiris!$A815&lt;&gt;"9999999"),VLOOKUP(OutputOsiris!A815,$AI$9:$AL$1008,4,FALSE),"")</f>
        <v>0</v>
      </c>
      <c r="K815" s="47">
        <f t="shared" si="466"/>
        <v>0</v>
      </c>
      <c r="L815" s="47" t="str">
        <f>IF(AND($AQ$7&gt;0,OutputOsiris!$A815&lt;&gt;"9999999"),VLOOKUP(OutputOsiris!A815,$AN$9:$AQ$1008,4,FALSE),"")</f>
        <v/>
      </c>
      <c r="M815" s="47" t="str">
        <f t="shared" si="467"/>
        <v/>
      </c>
      <c r="N815" s="47" t="str">
        <f>IF(AND($AV$7&gt;0,OutputOsiris!$A815&lt;&gt;"9999999"),VLOOKUP(OutputOsiris!A815,$AS$9:$AV$1008,4,FALSE),"")</f>
        <v/>
      </c>
      <c r="O815" s="47" t="str">
        <f t="shared" si="468"/>
        <v/>
      </c>
      <c r="P815" s="47" t="str">
        <f>IF(AND($BA$7&gt;0,OutputOsiris!$A815&lt;&gt;"9999999"),VLOOKUP(OutputOsiris!A815,$AX$9:$BA$1008,4,FALSE),"")</f>
        <v/>
      </c>
      <c r="Q815" s="47" t="str">
        <f t="shared" si="469"/>
        <v/>
      </c>
      <c r="R815" s="47" t="str">
        <f>IF(AND($BF$7&gt;0,OutputOsiris!$A815&lt;&gt;"9999999"),VLOOKUP(OutputOsiris!A815,$BC$9:$BF$1008,4,FALSE),"")</f>
        <v/>
      </c>
      <c r="S815" s="47" t="str">
        <f t="shared" si="470"/>
        <v/>
      </c>
      <c r="T815" s="47" t="str">
        <f>IF(AND($BK$7&gt;0,OutputOsiris!$A815&lt;&gt;"9999999"),VLOOKUP(OutputOsiris!A815,$BH$9:$BK$1008,4,FALSE),"")</f>
        <v/>
      </c>
      <c r="U815" s="47" t="str">
        <f t="shared" si="471"/>
        <v/>
      </c>
      <c r="V815" s="47" t="str">
        <f>IF(AND($BP$7&gt;0,OutputOsiris!$A815&lt;&gt;"9999999"),VLOOKUP(OutputOsiris!A815,$BM$9:$BP$1008,4,FALSE),"")</f>
        <v/>
      </c>
      <c r="W815" s="47" t="str">
        <f t="shared" si="472"/>
        <v/>
      </c>
      <c r="X815" s="47" t="str">
        <f>IF(AND($BU$7&gt;0,OutputOsiris!$A815&lt;&gt;"9999999"),VLOOKUP(OutputOsiris!A815,$BR$9:$BU$1008,4,FALSE),"")</f>
        <v/>
      </c>
      <c r="Y815" s="47" t="str">
        <f t="shared" si="473"/>
        <v/>
      </c>
      <c r="Z815" s="47" t="str">
        <f>IF(AND($BZ$7&gt;0,OutputOsiris!$A815&lt;&gt;"9999999"),VLOOKUP(OutputOsiris!A815,$BW$9:$BZ$1008,4,FALSE),"")</f>
        <v/>
      </c>
      <c r="AA815" s="47" t="str">
        <f t="shared" si="474"/>
        <v/>
      </c>
      <c r="AB815" s="47">
        <f t="shared" si="475"/>
        <v>0</v>
      </c>
      <c r="AC815" s="47">
        <f t="shared" si="476"/>
        <v>0</v>
      </c>
      <c r="AD815" s="47" t="str">
        <f t="shared" si="477"/>
        <v/>
      </c>
      <c r="AE815" s="48" t="str">
        <f>IF(ISBLANK(AF815),"",VLOOKUP(AD815,OutputOsiris!$A$9:$A$1008,1,FALSE))</f>
        <v/>
      </c>
      <c r="AF815" s="111"/>
      <c r="AG815" s="78"/>
      <c r="AH815" s="148" t="str">
        <f t="shared" si="451"/>
        <v/>
      </c>
      <c r="AI815" s="47" t="str">
        <f t="shared" si="478"/>
        <v/>
      </c>
      <c r="AJ815" s="48" t="str">
        <f>IF(ISBLANK(AK815),"",VLOOKUP(AI815,OutputOsiris!$A$9:$A$1008,1,FALSE))</f>
        <v/>
      </c>
      <c r="AK815" s="112"/>
      <c r="AL815" s="78"/>
      <c r="AM815" s="148" t="str">
        <f t="shared" si="452"/>
        <v/>
      </c>
      <c r="AN815" s="47" t="str">
        <f t="shared" si="479"/>
        <v/>
      </c>
      <c r="AO815" s="48" t="str">
        <f>IF(ISBLANK(AP815),"",VLOOKUP(AN815,OutputOsiris!$A$9:$A$1008,1,FALSE))</f>
        <v/>
      </c>
      <c r="AP815" s="111"/>
      <c r="AQ815" s="78"/>
      <c r="AR815" s="148" t="str">
        <f t="shared" si="453"/>
        <v/>
      </c>
      <c r="AS815" s="47" t="str">
        <f t="shared" si="480"/>
        <v/>
      </c>
      <c r="AT815" s="48" t="str">
        <f>IF(ISBLANK(AU815),"",VLOOKUP(AS815,OutputOsiris!$A$9:$A$1008,1,FALSE))</f>
        <v/>
      </c>
      <c r="AU815" s="111"/>
      <c r="AV815" s="78"/>
      <c r="AW815" s="148" t="str">
        <f t="shared" si="454"/>
        <v/>
      </c>
      <c r="AX815" s="47" t="str">
        <f t="shared" si="481"/>
        <v/>
      </c>
      <c r="AY815" s="48" t="str">
        <f>IF(ISBLANK(AZ815),"",VLOOKUP(AX815,OutputOsiris!$A$9:$A$1008,1,FALSE))</f>
        <v/>
      </c>
      <c r="AZ815" s="111"/>
      <c r="BA815" s="78"/>
      <c r="BB815" s="148" t="str">
        <f t="shared" si="455"/>
        <v/>
      </c>
      <c r="BC815" s="47" t="str">
        <f t="shared" si="482"/>
        <v/>
      </c>
      <c r="BD815" s="48" t="str">
        <f>IF(ISBLANK(BE815),"",VLOOKUP(BC815,OutputOsiris!$A$9:$A$1008,1,FALSE))</f>
        <v/>
      </c>
      <c r="BE815" s="111"/>
      <c r="BF815" s="78"/>
      <c r="BG815" s="148" t="str">
        <f t="shared" si="456"/>
        <v/>
      </c>
      <c r="BH815" s="47" t="str">
        <f t="shared" si="483"/>
        <v/>
      </c>
      <c r="BI815" s="48" t="str">
        <f>IF(ISBLANK(BJ815),"",VLOOKUP(BH815,OutputOsiris!$A$9:$A$1008,1,FALSE))</f>
        <v/>
      </c>
      <c r="BJ815" s="111"/>
      <c r="BK815" s="78"/>
      <c r="BL815" s="148" t="str">
        <f t="shared" si="457"/>
        <v/>
      </c>
      <c r="BM815" s="47" t="str">
        <f t="shared" si="484"/>
        <v/>
      </c>
      <c r="BN815" s="48" t="str">
        <f>IF(ISBLANK(BO815),"",VLOOKUP(BM815,OutputOsiris!$A$9:$A$1008,1,FALSE))</f>
        <v/>
      </c>
      <c r="BO815" s="111"/>
      <c r="BP815" s="78"/>
      <c r="BQ815" s="148" t="str">
        <f t="shared" si="458"/>
        <v/>
      </c>
      <c r="BR815" s="47" t="str">
        <f t="shared" si="485"/>
        <v/>
      </c>
      <c r="BS815" s="48" t="str">
        <f>IF(ISBLANK(BT815),"",VLOOKUP(BR815,OutputOsiris!$A$9:$A$1008,1,FALSE))</f>
        <v/>
      </c>
      <c r="BT815" s="111"/>
      <c r="BU815" s="78"/>
      <c r="BV815" s="148" t="str">
        <f t="shared" si="459"/>
        <v/>
      </c>
      <c r="BW815" s="47" t="str">
        <f t="shared" si="486"/>
        <v/>
      </c>
      <c r="BX815" s="48" t="str">
        <f>IF(ISBLANK(BY815),"",VLOOKUP(BW815,OutputOsiris!$A$9:$A$1008,1,FALSE))</f>
        <v/>
      </c>
      <c r="BY815" s="111"/>
      <c r="BZ815" s="78"/>
      <c r="CA815" s="148" t="str">
        <f t="shared" si="460"/>
        <v/>
      </c>
    </row>
    <row r="816" spans="1:79" x14ac:dyDescent="0.2">
      <c r="A816" s="47" t="str">
        <f>IF($H$1="Score",IF(OutputOsiris!A816&lt;&gt;"9999999",OutputOsiris!A816,""),"")</f>
        <v/>
      </c>
      <c r="B816" s="76" t="str">
        <f t="shared" si="461"/>
        <v/>
      </c>
      <c r="C816" s="143" t="str">
        <f t="shared" si="462"/>
        <v/>
      </c>
      <c r="D816" s="47" t="str">
        <f>IF($H$1="Cijfer",IF(OutputOsiris!A816&lt;&gt;"9999999",OutputOsiris!A816,""),"")</f>
        <v/>
      </c>
      <c r="E816" s="76" t="str">
        <f t="shared" si="463"/>
        <v/>
      </c>
      <c r="F816" s="143" t="str">
        <f t="shared" si="464"/>
        <v/>
      </c>
      <c r="G816" s="47" t="str">
        <f>IF(ISBLANK(OutputOsiris!B816),"",OutputOsiris!B816)</f>
        <v/>
      </c>
      <c r="H816" s="47">
        <f>IF(AND($AG$7&gt;0,OutputOsiris!$A816&lt;&gt;"9999999"),VLOOKUP(OutputOsiris!A816,$AD$9:$AG$1008,4,FALSE),"")</f>
        <v>0</v>
      </c>
      <c r="I816" s="47">
        <f t="shared" si="465"/>
        <v>0</v>
      </c>
      <c r="J816" s="47">
        <f>IF(AND($AL$7&gt;0,OutputOsiris!$A816&lt;&gt;"9999999"),VLOOKUP(OutputOsiris!A816,$AI$9:$AL$1008,4,FALSE),"")</f>
        <v>0</v>
      </c>
      <c r="K816" s="47">
        <f t="shared" si="466"/>
        <v>0</v>
      </c>
      <c r="L816" s="47" t="str">
        <f>IF(AND($AQ$7&gt;0,OutputOsiris!$A816&lt;&gt;"9999999"),VLOOKUP(OutputOsiris!A816,$AN$9:$AQ$1008,4,FALSE),"")</f>
        <v/>
      </c>
      <c r="M816" s="47" t="str">
        <f t="shared" si="467"/>
        <v/>
      </c>
      <c r="N816" s="47" t="str">
        <f>IF(AND($AV$7&gt;0,OutputOsiris!$A816&lt;&gt;"9999999"),VLOOKUP(OutputOsiris!A816,$AS$9:$AV$1008,4,FALSE),"")</f>
        <v/>
      </c>
      <c r="O816" s="47" t="str">
        <f t="shared" si="468"/>
        <v/>
      </c>
      <c r="P816" s="47" t="str">
        <f>IF(AND($BA$7&gt;0,OutputOsiris!$A816&lt;&gt;"9999999"),VLOOKUP(OutputOsiris!A816,$AX$9:$BA$1008,4,FALSE),"")</f>
        <v/>
      </c>
      <c r="Q816" s="47" t="str">
        <f t="shared" si="469"/>
        <v/>
      </c>
      <c r="R816" s="47" t="str">
        <f>IF(AND($BF$7&gt;0,OutputOsiris!$A816&lt;&gt;"9999999"),VLOOKUP(OutputOsiris!A816,$BC$9:$BF$1008,4,FALSE),"")</f>
        <v/>
      </c>
      <c r="S816" s="47" t="str">
        <f t="shared" si="470"/>
        <v/>
      </c>
      <c r="T816" s="47" t="str">
        <f>IF(AND($BK$7&gt;0,OutputOsiris!$A816&lt;&gt;"9999999"),VLOOKUP(OutputOsiris!A816,$BH$9:$BK$1008,4,FALSE),"")</f>
        <v/>
      </c>
      <c r="U816" s="47" t="str">
        <f t="shared" si="471"/>
        <v/>
      </c>
      <c r="V816" s="47" t="str">
        <f>IF(AND($BP$7&gt;0,OutputOsiris!$A816&lt;&gt;"9999999"),VLOOKUP(OutputOsiris!A816,$BM$9:$BP$1008,4,FALSE),"")</f>
        <v/>
      </c>
      <c r="W816" s="47" t="str">
        <f t="shared" si="472"/>
        <v/>
      </c>
      <c r="X816" s="47" t="str">
        <f>IF(AND($BU$7&gt;0,OutputOsiris!$A816&lt;&gt;"9999999"),VLOOKUP(OutputOsiris!A816,$BR$9:$BU$1008,4,FALSE),"")</f>
        <v/>
      </c>
      <c r="Y816" s="47" t="str">
        <f t="shared" si="473"/>
        <v/>
      </c>
      <c r="Z816" s="47" t="str">
        <f>IF(AND($BZ$7&gt;0,OutputOsiris!$A816&lt;&gt;"9999999"),VLOOKUP(OutputOsiris!A816,$BW$9:$BZ$1008,4,FALSE),"")</f>
        <v/>
      </c>
      <c r="AA816" s="47" t="str">
        <f t="shared" si="474"/>
        <v/>
      </c>
      <c r="AB816" s="47">
        <f t="shared" si="475"/>
        <v>0</v>
      </c>
      <c r="AC816" s="47">
        <f t="shared" si="476"/>
        <v>0</v>
      </c>
      <c r="AD816" s="47" t="str">
        <f t="shared" si="477"/>
        <v/>
      </c>
      <c r="AE816" s="48" t="str">
        <f>IF(ISBLANK(AF816),"",VLOOKUP(AD816,OutputOsiris!$A$9:$A$1008,1,FALSE))</f>
        <v/>
      </c>
      <c r="AF816" s="111"/>
      <c r="AG816" s="78"/>
      <c r="AH816" s="148" t="str">
        <f t="shared" si="451"/>
        <v/>
      </c>
      <c r="AI816" s="47" t="str">
        <f t="shared" si="478"/>
        <v/>
      </c>
      <c r="AJ816" s="48" t="str">
        <f>IF(ISBLANK(AK816),"",VLOOKUP(AI816,OutputOsiris!$A$9:$A$1008,1,FALSE))</f>
        <v/>
      </c>
      <c r="AK816" s="112"/>
      <c r="AL816" s="78"/>
      <c r="AM816" s="148" t="str">
        <f t="shared" si="452"/>
        <v/>
      </c>
      <c r="AN816" s="47" t="str">
        <f t="shared" si="479"/>
        <v/>
      </c>
      <c r="AO816" s="48" t="str">
        <f>IF(ISBLANK(AP816),"",VLOOKUP(AN816,OutputOsiris!$A$9:$A$1008,1,FALSE))</f>
        <v/>
      </c>
      <c r="AP816" s="111"/>
      <c r="AQ816" s="78"/>
      <c r="AR816" s="148" t="str">
        <f t="shared" si="453"/>
        <v/>
      </c>
      <c r="AS816" s="47" t="str">
        <f t="shared" si="480"/>
        <v/>
      </c>
      <c r="AT816" s="48" t="str">
        <f>IF(ISBLANK(AU816),"",VLOOKUP(AS816,OutputOsiris!$A$9:$A$1008,1,FALSE))</f>
        <v/>
      </c>
      <c r="AU816" s="111"/>
      <c r="AV816" s="78"/>
      <c r="AW816" s="148" t="str">
        <f t="shared" si="454"/>
        <v/>
      </c>
      <c r="AX816" s="47" t="str">
        <f t="shared" si="481"/>
        <v/>
      </c>
      <c r="AY816" s="48" t="str">
        <f>IF(ISBLANK(AZ816),"",VLOOKUP(AX816,OutputOsiris!$A$9:$A$1008,1,FALSE))</f>
        <v/>
      </c>
      <c r="AZ816" s="111"/>
      <c r="BA816" s="78"/>
      <c r="BB816" s="148" t="str">
        <f t="shared" si="455"/>
        <v/>
      </c>
      <c r="BC816" s="47" t="str">
        <f t="shared" si="482"/>
        <v/>
      </c>
      <c r="BD816" s="48" t="str">
        <f>IF(ISBLANK(BE816),"",VLOOKUP(BC816,OutputOsiris!$A$9:$A$1008,1,FALSE))</f>
        <v/>
      </c>
      <c r="BE816" s="111"/>
      <c r="BF816" s="78"/>
      <c r="BG816" s="148" t="str">
        <f t="shared" si="456"/>
        <v/>
      </c>
      <c r="BH816" s="47" t="str">
        <f t="shared" si="483"/>
        <v/>
      </c>
      <c r="BI816" s="48" t="str">
        <f>IF(ISBLANK(BJ816),"",VLOOKUP(BH816,OutputOsiris!$A$9:$A$1008,1,FALSE))</f>
        <v/>
      </c>
      <c r="BJ816" s="111"/>
      <c r="BK816" s="78"/>
      <c r="BL816" s="148" t="str">
        <f t="shared" si="457"/>
        <v/>
      </c>
      <c r="BM816" s="47" t="str">
        <f t="shared" si="484"/>
        <v/>
      </c>
      <c r="BN816" s="48" t="str">
        <f>IF(ISBLANK(BO816),"",VLOOKUP(BM816,OutputOsiris!$A$9:$A$1008,1,FALSE))</f>
        <v/>
      </c>
      <c r="BO816" s="111"/>
      <c r="BP816" s="78"/>
      <c r="BQ816" s="148" t="str">
        <f t="shared" si="458"/>
        <v/>
      </c>
      <c r="BR816" s="47" t="str">
        <f t="shared" si="485"/>
        <v/>
      </c>
      <c r="BS816" s="48" t="str">
        <f>IF(ISBLANK(BT816),"",VLOOKUP(BR816,OutputOsiris!$A$9:$A$1008,1,FALSE))</f>
        <v/>
      </c>
      <c r="BT816" s="111"/>
      <c r="BU816" s="78"/>
      <c r="BV816" s="148" t="str">
        <f t="shared" si="459"/>
        <v/>
      </c>
      <c r="BW816" s="47" t="str">
        <f t="shared" si="486"/>
        <v/>
      </c>
      <c r="BX816" s="48" t="str">
        <f>IF(ISBLANK(BY816),"",VLOOKUP(BW816,OutputOsiris!$A$9:$A$1008,1,FALSE))</f>
        <v/>
      </c>
      <c r="BY816" s="111"/>
      <c r="BZ816" s="78"/>
      <c r="CA816" s="148" t="str">
        <f t="shared" si="460"/>
        <v/>
      </c>
    </row>
    <row r="817" spans="1:79" x14ac:dyDescent="0.2">
      <c r="A817" s="47" t="str">
        <f>IF($H$1="Score",IF(OutputOsiris!A817&lt;&gt;"9999999",OutputOsiris!A817,""),"")</f>
        <v/>
      </c>
      <c r="B817" s="76" t="str">
        <f t="shared" si="461"/>
        <v/>
      </c>
      <c r="C817" s="143" t="str">
        <f t="shared" si="462"/>
        <v/>
      </c>
      <c r="D817" s="47" t="str">
        <f>IF($H$1="Cijfer",IF(OutputOsiris!A817&lt;&gt;"9999999",OutputOsiris!A817,""),"")</f>
        <v/>
      </c>
      <c r="E817" s="76" t="str">
        <f t="shared" si="463"/>
        <v/>
      </c>
      <c r="F817" s="143" t="str">
        <f t="shared" si="464"/>
        <v/>
      </c>
      <c r="G817" s="47" t="str">
        <f>IF(ISBLANK(OutputOsiris!B817),"",OutputOsiris!B817)</f>
        <v/>
      </c>
      <c r="H817" s="47">
        <f>IF(AND($AG$7&gt;0,OutputOsiris!$A817&lt;&gt;"9999999"),VLOOKUP(OutputOsiris!A817,$AD$9:$AG$1008,4,FALSE),"")</f>
        <v>0</v>
      </c>
      <c r="I817" s="47">
        <f t="shared" si="465"/>
        <v>0</v>
      </c>
      <c r="J817" s="47">
        <f>IF(AND($AL$7&gt;0,OutputOsiris!$A817&lt;&gt;"9999999"),VLOOKUP(OutputOsiris!A817,$AI$9:$AL$1008,4,FALSE),"")</f>
        <v>0</v>
      </c>
      <c r="K817" s="47">
        <f t="shared" si="466"/>
        <v>0</v>
      </c>
      <c r="L817" s="47" t="str">
        <f>IF(AND($AQ$7&gt;0,OutputOsiris!$A817&lt;&gt;"9999999"),VLOOKUP(OutputOsiris!A817,$AN$9:$AQ$1008,4,FALSE),"")</f>
        <v/>
      </c>
      <c r="M817" s="47" t="str">
        <f t="shared" si="467"/>
        <v/>
      </c>
      <c r="N817" s="47" t="str">
        <f>IF(AND($AV$7&gt;0,OutputOsiris!$A817&lt;&gt;"9999999"),VLOOKUP(OutputOsiris!A817,$AS$9:$AV$1008,4,FALSE),"")</f>
        <v/>
      </c>
      <c r="O817" s="47" t="str">
        <f t="shared" si="468"/>
        <v/>
      </c>
      <c r="P817" s="47" t="str">
        <f>IF(AND($BA$7&gt;0,OutputOsiris!$A817&lt;&gt;"9999999"),VLOOKUP(OutputOsiris!A817,$AX$9:$BA$1008,4,FALSE),"")</f>
        <v/>
      </c>
      <c r="Q817" s="47" t="str">
        <f t="shared" si="469"/>
        <v/>
      </c>
      <c r="R817" s="47" t="str">
        <f>IF(AND($BF$7&gt;0,OutputOsiris!$A817&lt;&gt;"9999999"),VLOOKUP(OutputOsiris!A817,$BC$9:$BF$1008,4,FALSE),"")</f>
        <v/>
      </c>
      <c r="S817" s="47" t="str">
        <f t="shared" si="470"/>
        <v/>
      </c>
      <c r="T817" s="47" t="str">
        <f>IF(AND($BK$7&gt;0,OutputOsiris!$A817&lt;&gt;"9999999"),VLOOKUP(OutputOsiris!A817,$BH$9:$BK$1008,4,FALSE),"")</f>
        <v/>
      </c>
      <c r="U817" s="47" t="str">
        <f t="shared" si="471"/>
        <v/>
      </c>
      <c r="V817" s="47" t="str">
        <f>IF(AND($BP$7&gt;0,OutputOsiris!$A817&lt;&gt;"9999999"),VLOOKUP(OutputOsiris!A817,$BM$9:$BP$1008,4,FALSE),"")</f>
        <v/>
      </c>
      <c r="W817" s="47" t="str">
        <f t="shared" si="472"/>
        <v/>
      </c>
      <c r="X817" s="47" t="str">
        <f>IF(AND($BU$7&gt;0,OutputOsiris!$A817&lt;&gt;"9999999"),VLOOKUP(OutputOsiris!A817,$BR$9:$BU$1008,4,FALSE),"")</f>
        <v/>
      </c>
      <c r="Y817" s="47" t="str">
        <f t="shared" si="473"/>
        <v/>
      </c>
      <c r="Z817" s="47" t="str">
        <f>IF(AND($BZ$7&gt;0,OutputOsiris!$A817&lt;&gt;"9999999"),VLOOKUP(OutputOsiris!A817,$BW$9:$BZ$1008,4,FALSE),"")</f>
        <v/>
      </c>
      <c r="AA817" s="47" t="str">
        <f t="shared" si="474"/>
        <v/>
      </c>
      <c r="AB817" s="47">
        <f t="shared" si="475"/>
        <v>0</v>
      </c>
      <c r="AC817" s="47">
        <f t="shared" si="476"/>
        <v>0</v>
      </c>
      <c r="AD817" s="47" t="str">
        <f t="shared" si="477"/>
        <v/>
      </c>
      <c r="AE817" s="48" t="str">
        <f>IF(ISBLANK(AF817),"",VLOOKUP(AD817,OutputOsiris!$A$9:$A$1008,1,FALSE))</f>
        <v/>
      </c>
      <c r="AF817" s="111"/>
      <c r="AG817" s="78"/>
      <c r="AH817" s="148" t="str">
        <f t="shared" si="451"/>
        <v/>
      </c>
      <c r="AI817" s="47" t="str">
        <f t="shared" si="478"/>
        <v/>
      </c>
      <c r="AJ817" s="48" t="str">
        <f>IF(ISBLANK(AK817),"",VLOOKUP(AI817,OutputOsiris!$A$9:$A$1008,1,FALSE))</f>
        <v/>
      </c>
      <c r="AK817" s="112"/>
      <c r="AL817" s="78"/>
      <c r="AM817" s="148" t="str">
        <f t="shared" si="452"/>
        <v/>
      </c>
      <c r="AN817" s="47" t="str">
        <f t="shared" si="479"/>
        <v/>
      </c>
      <c r="AO817" s="48" t="str">
        <f>IF(ISBLANK(AP817),"",VLOOKUP(AN817,OutputOsiris!$A$9:$A$1008,1,FALSE))</f>
        <v/>
      </c>
      <c r="AP817" s="111"/>
      <c r="AQ817" s="78"/>
      <c r="AR817" s="148" t="str">
        <f t="shared" si="453"/>
        <v/>
      </c>
      <c r="AS817" s="47" t="str">
        <f t="shared" si="480"/>
        <v/>
      </c>
      <c r="AT817" s="48" t="str">
        <f>IF(ISBLANK(AU817),"",VLOOKUP(AS817,OutputOsiris!$A$9:$A$1008,1,FALSE))</f>
        <v/>
      </c>
      <c r="AU817" s="111"/>
      <c r="AV817" s="78"/>
      <c r="AW817" s="148" t="str">
        <f t="shared" si="454"/>
        <v/>
      </c>
      <c r="AX817" s="47" t="str">
        <f t="shared" si="481"/>
        <v/>
      </c>
      <c r="AY817" s="48" t="str">
        <f>IF(ISBLANK(AZ817),"",VLOOKUP(AX817,OutputOsiris!$A$9:$A$1008,1,FALSE))</f>
        <v/>
      </c>
      <c r="AZ817" s="111"/>
      <c r="BA817" s="78"/>
      <c r="BB817" s="148" t="str">
        <f t="shared" si="455"/>
        <v/>
      </c>
      <c r="BC817" s="47" t="str">
        <f t="shared" si="482"/>
        <v/>
      </c>
      <c r="BD817" s="48" t="str">
        <f>IF(ISBLANK(BE817),"",VLOOKUP(BC817,OutputOsiris!$A$9:$A$1008,1,FALSE))</f>
        <v/>
      </c>
      <c r="BE817" s="111"/>
      <c r="BF817" s="78"/>
      <c r="BG817" s="148" t="str">
        <f t="shared" si="456"/>
        <v/>
      </c>
      <c r="BH817" s="47" t="str">
        <f t="shared" si="483"/>
        <v/>
      </c>
      <c r="BI817" s="48" t="str">
        <f>IF(ISBLANK(BJ817),"",VLOOKUP(BH817,OutputOsiris!$A$9:$A$1008,1,FALSE))</f>
        <v/>
      </c>
      <c r="BJ817" s="111"/>
      <c r="BK817" s="78"/>
      <c r="BL817" s="148" t="str">
        <f t="shared" si="457"/>
        <v/>
      </c>
      <c r="BM817" s="47" t="str">
        <f t="shared" si="484"/>
        <v/>
      </c>
      <c r="BN817" s="48" t="str">
        <f>IF(ISBLANK(BO817),"",VLOOKUP(BM817,OutputOsiris!$A$9:$A$1008,1,FALSE))</f>
        <v/>
      </c>
      <c r="BO817" s="111"/>
      <c r="BP817" s="78"/>
      <c r="BQ817" s="148" t="str">
        <f t="shared" si="458"/>
        <v/>
      </c>
      <c r="BR817" s="47" t="str">
        <f t="shared" si="485"/>
        <v/>
      </c>
      <c r="BS817" s="48" t="str">
        <f>IF(ISBLANK(BT817),"",VLOOKUP(BR817,OutputOsiris!$A$9:$A$1008,1,FALSE))</f>
        <v/>
      </c>
      <c r="BT817" s="111"/>
      <c r="BU817" s="78"/>
      <c r="BV817" s="148" t="str">
        <f t="shared" si="459"/>
        <v/>
      </c>
      <c r="BW817" s="47" t="str">
        <f t="shared" si="486"/>
        <v/>
      </c>
      <c r="BX817" s="48" t="str">
        <f>IF(ISBLANK(BY817),"",VLOOKUP(BW817,OutputOsiris!$A$9:$A$1008,1,FALSE))</f>
        <v/>
      </c>
      <c r="BY817" s="111"/>
      <c r="BZ817" s="78"/>
      <c r="CA817" s="148" t="str">
        <f t="shared" si="460"/>
        <v/>
      </c>
    </row>
    <row r="818" spans="1:79" x14ac:dyDescent="0.2">
      <c r="A818" s="47" t="str">
        <f>IF($H$1="Score",IF(OutputOsiris!A818&lt;&gt;"9999999",OutputOsiris!A818,""),"")</f>
        <v/>
      </c>
      <c r="B818" s="76" t="str">
        <f t="shared" si="461"/>
        <v/>
      </c>
      <c r="C818" s="143" t="str">
        <f t="shared" si="462"/>
        <v/>
      </c>
      <c r="D818" s="47" t="str">
        <f>IF($H$1="Cijfer",IF(OutputOsiris!A818&lt;&gt;"9999999",OutputOsiris!A818,""),"")</f>
        <v/>
      </c>
      <c r="E818" s="76" t="str">
        <f t="shared" si="463"/>
        <v/>
      </c>
      <c r="F818" s="143" t="str">
        <f t="shared" si="464"/>
        <v/>
      </c>
      <c r="G818" s="47" t="str">
        <f>IF(ISBLANK(OutputOsiris!B818),"",OutputOsiris!B818)</f>
        <v/>
      </c>
      <c r="H818" s="47">
        <f>IF(AND($AG$7&gt;0,OutputOsiris!$A818&lt;&gt;"9999999"),VLOOKUP(OutputOsiris!A818,$AD$9:$AG$1008,4,FALSE),"")</f>
        <v>0</v>
      </c>
      <c r="I818" s="47">
        <f t="shared" si="465"/>
        <v>0</v>
      </c>
      <c r="J818" s="47">
        <f>IF(AND($AL$7&gt;0,OutputOsiris!$A818&lt;&gt;"9999999"),VLOOKUP(OutputOsiris!A818,$AI$9:$AL$1008,4,FALSE),"")</f>
        <v>0</v>
      </c>
      <c r="K818" s="47">
        <f t="shared" si="466"/>
        <v>0</v>
      </c>
      <c r="L818" s="47" t="str">
        <f>IF(AND($AQ$7&gt;0,OutputOsiris!$A818&lt;&gt;"9999999"),VLOOKUP(OutputOsiris!A818,$AN$9:$AQ$1008,4,FALSE),"")</f>
        <v/>
      </c>
      <c r="M818" s="47" t="str">
        <f t="shared" si="467"/>
        <v/>
      </c>
      <c r="N818" s="47" t="str">
        <f>IF(AND($AV$7&gt;0,OutputOsiris!$A818&lt;&gt;"9999999"),VLOOKUP(OutputOsiris!A818,$AS$9:$AV$1008,4,FALSE),"")</f>
        <v/>
      </c>
      <c r="O818" s="47" t="str">
        <f t="shared" si="468"/>
        <v/>
      </c>
      <c r="P818" s="47" t="str">
        <f>IF(AND($BA$7&gt;0,OutputOsiris!$A818&lt;&gt;"9999999"),VLOOKUP(OutputOsiris!A818,$AX$9:$BA$1008,4,FALSE),"")</f>
        <v/>
      </c>
      <c r="Q818" s="47" t="str">
        <f t="shared" si="469"/>
        <v/>
      </c>
      <c r="R818" s="47" t="str">
        <f>IF(AND($BF$7&gt;0,OutputOsiris!$A818&lt;&gt;"9999999"),VLOOKUP(OutputOsiris!A818,$BC$9:$BF$1008,4,FALSE),"")</f>
        <v/>
      </c>
      <c r="S818" s="47" t="str">
        <f t="shared" si="470"/>
        <v/>
      </c>
      <c r="T818" s="47" t="str">
        <f>IF(AND($BK$7&gt;0,OutputOsiris!$A818&lt;&gt;"9999999"),VLOOKUP(OutputOsiris!A818,$BH$9:$BK$1008,4,FALSE),"")</f>
        <v/>
      </c>
      <c r="U818" s="47" t="str">
        <f t="shared" si="471"/>
        <v/>
      </c>
      <c r="V818" s="47" t="str">
        <f>IF(AND($BP$7&gt;0,OutputOsiris!$A818&lt;&gt;"9999999"),VLOOKUP(OutputOsiris!A818,$BM$9:$BP$1008,4,FALSE),"")</f>
        <v/>
      </c>
      <c r="W818" s="47" t="str">
        <f t="shared" si="472"/>
        <v/>
      </c>
      <c r="X818" s="47" t="str">
        <f>IF(AND($BU$7&gt;0,OutputOsiris!$A818&lt;&gt;"9999999"),VLOOKUP(OutputOsiris!A818,$BR$9:$BU$1008,4,FALSE),"")</f>
        <v/>
      </c>
      <c r="Y818" s="47" t="str">
        <f t="shared" si="473"/>
        <v/>
      </c>
      <c r="Z818" s="47" t="str">
        <f>IF(AND($BZ$7&gt;0,OutputOsiris!$A818&lt;&gt;"9999999"),VLOOKUP(OutputOsiris!A818,$BW$9:$BZ$1008,4,FALSE),"")</f>
        <v/>
      </c>
      <c r="AA818" s="47" t="str">
        <f t="shared" si="474"/>
        <v/>
      </c>
      <c r="AB818" s="47">
        <f t="shared" si="475"/>
        <v>0</v>
      </c>
      <c r="AC818" s="47">
        <f t="shared" si="476"/>
        <v>0</v>
      </c>
      <c r="AD818" s="47" t="str">
        <f t="shared" si="477"/>
        <v/>
      </c>
      <c r="AE818" s="48" t="str">
        <f>IF(ISBLANK(AF818),"",VLOOKUP(AD818,OutputOsiris!$A$9:$A$1008,1,FALSE))</f>
        <v/>
      </c>
      <c r="AF818" s="111"/>
      <c r="AG818" s="78"/>
      <c r="AH818" s="148" t="str">
        <f t="shared" si="451"/>
        <v/>
      </c>
      <c r="AI818" s="47" t="str">
        <f t="shared" si="478"/>
        <v/>
      </c>
      <c r="AJ818" s="48" t="str">
        <f>IF(ISBLANK(AK818),"",VLOOKUP(AI818,OutputOsiris!$A$9:$A$1008,1,FALSE))</f>
        <v/>
      </c>
      <c r="AK818" s="112"/>
      <c r="AL818" s="78"/>
      <c r="AM818" s="148" t="str">
        <f t="shared" si="452"/>
        <v/>
      </c>
      <c r="AN818" s="47" t="str">
        <f t="shared" si="479"/>
        <v/>
      </c>
      <c r="AO818" s="48" t="str">
        <f>IF(ISBLANK(AP818),"",VLOOKUP(AN818,OutputOsiris!$A$9:$A$1008,1,FALSE))</f>
        <v/>
      </c>
      <c r="AP818" s="111"/>
      <c r="AQ818" s="78"/>
      <c r="AR818" s="148" t="str">
        <f t="shared" si="453"/>
        <v/>
      </c>
      <c r="AS818" s="47" t="str">
        <f t="shared" si="480"/>
        <v/>
      </c>
      <c r="AT818" s="48" t="str">
        <f>IF(ISBLANK(AU818),"",VLOOKUP(AS818,OutputOsiris!$A$9:$A$1008,1,FALSE))</f>
        <v/>
      </c>
      <c r="AU818" s="111"/>
      <c r="AV818" s="78"/>
      <c r="AW818" s="148" t="str">
        <f t="shared" si="454"/>
        <v/>
      </c>
      <c r="AX818" s="47" t="str">
        <f t="shared" si="481"/>
        <v/>
      </c>
      <c r="AY818" s="48" t="str">
        <f>IF(ISBLANK(AZ818),"",VLOOKUP(AX818,OutputOsiris!$A$9:$A$1008,1,FALSE))</f>
        <v/>
      </c>
      <c r="AZ818" s="111"/>
      <c r="BA818" s="78"/>
      <c r="BB818" s="148" t="str">
        <f t="shared" si="455"/>
        <v/>
      </c>
      <c r="BC818" s="47" t="str">
        <f t="shared" si="482"/>
        <v/>
      </c>
      <c r="BD818" s="48" t="str">
        <f>IF(ISBLANK(BE818),"",VLOOKUP(BC818,OutputOsiris!$A$9:$A$1008,1,FALSE))</f>
        <v/>
      </c>
      <c r="BE818" s="111"/>
      <c r="BF818" s="78"/>
      <c r="BG818" s="148" t="str">
        <f t="shared" si="456"/>
        <v/>
      </c>
      <c r="BH818" s="47" t="str">
        <f t="shared" si="483"/>
        <v/>
      </c>
      <c r="BI818" s="48" t="str">
        <f>IF(ISBLANK(BJ818),"",VLOOKUP(BH818,OutputOsiris!$A$9:$A$1008,1,FALSE))</f>
        <v/>
      </c>
      <c r="BJ818" s="111"/>
      <c r="BK818" s="78"/>
      <c r="BL818" s="148" t="str">
        <f t="shared" si="457"/>
        <v/>
      </c>
      <c r="BM818" s="47" t="str">
        <f t="shared" si="484"/>
        <v/>
      </c>
      <c r="BN818" s="48" t="str">
        <f>IF(ISBLANK(BO818),"",VLOOKUP(BM818,OutputOsiris!$A$9:$A$1008,1,FALSE))</f>
        <v/>
      </c>
      <c r="BO818" s="111"/>
      <c r="BP818" s="78"/>
      <c r="BQ818" s="148" t="str">
        <f t="shared" si="458"/>
        <v/>
      </c>
      <c r="BR818" s="47" t="str">
        <f t="shared" si="485"/>
        <v/>
      </c>
      <c r="BS818" s="48" t="str">
        <f>IF(ISBLANK(BT818),"",VLOOKUP(BR818,OutputOsiris!$A$9:$A$1008,1,FALSE))</f>
        <v/>
      </c>
      <c r="BT818" s="111"/>
      <c r="BU818" s="78"/>
      <c r="BV818" s="148" t="str">
        <f t="shared" si="459"/>
        <v/>
      </c>
      <c r="BW818" s="47" t="str">
        <f t="shared" si="486"/>
        <v/>
      </c>
      <c r="BX818" s="48" t="str">
        <f>IF(ISBLANK(BY818),"",VLOOKUP(BW818,OutputOsiris!$A$9:$A$1008,1,FALSE))</f>
        <v/>
      </c>
      <c r="BY818" s="111"/>
      <c r="BZ818" s="78"/>
      <c r="CA818" s="148" t="str">
        <f t="shared" si="460"/>
        <v/>
      </c>
    </row>
    <row r="819" spans="1:79" x14ac:dyDescent="0.2">
      <c r="A819" s="47" t="str">
        <f>IF($H$1="Score",IF(OutputOsiris!A819&lt;&gt;"9999999",OutputOsiris!A819,""),"")</f>
        <v/>
      </c>
      <c r="B819" s="76" t="str">
        <f t="shared" si="461"/>
        <v/>
      </c>
      <c r="C819" s="143" t="str">
        <f t="shared" si="462"/>
        <v/>
      </c>
      <c r="D819" s="47" t="str">
        <f>IF($H$1="Cijfer",IF(OutputOsiris!A819&lt;&gt;"9999999",OutputOsiris!A819,""),"")</f>
        <v/>
      </c>
      <c r="E819" s="76" t="str">
        <f t="shared" si="463"/>
        <v/>
      </c>
      <c r="F819" s="143" t="str">
        <f t="shared" si="464"/>
        <v/>
      </c>
      <c r="G819" s="47" t="str">
        <f>IF(ISBLANK(OutputOsiris!B819),"",OutputOsiris!B819)</f>
        <v/>
      </c>
      <c r="H819" s="47">
        <f>IF(AND($AG$7&gt;0,OutputOsiris!$A819&lt;&gt;"9999999"),VLOOKUP(OutputOsiris!A819,$AD$9:$AG$1008,4,FALSE),"")</f>
        <v>0</v>
      </c>
      <c r="I819" s="47">
        <f t="shared" si="465"/>
        <v>0</v>
      </c>
      <c r="J819" s="47">
        <f>IF(AND($AL$7&gt;0,OutputOsiris!$A819&lt;&gt;"9999999"),VLOOKUP(OutputOsiris!A819,$AI$9:$AL$1008,4,FALSE),"")</f>
        <v>0</v>
      </c>
      <c r="K819" s="47">
        <f t="shared" si="466"/>
        <v>0</v>
      </c>
      <c r="L819" s="47" t="str">
        <f>IF(AND($AQ$7&gt;0,OutputOsiris!$A819&lt;&gt;"9999999"),VLOOKUP(OutputOsiris!A819,$AN$9:$AQ$1008,4,FALSE),"")</f>
        <v/>
      </c>
      <c r="M819" s="47" t="str">
        <f t="shared" si="467"/>
        <v/>
      </c>
      <c r="N819" s="47" t="str">
        <f>IF(AND($AV$7&gt;0,OutputOsiris!$A819&lt;&gt;"9999999"),VLOOKUP(OutputOsiris!A819,$AS$9:$AV$1008,4,FALSE),"")</f>
        <v/>
      </c>
      <c r="O819" s="47" t="str">
        <f t="shared" si="468"/>
        <v/>
      </c>
      <c r="P819" s="47" t="str">
        <f>IF(AND($BA$7&gt;0,OutputOsiris!$A819&lt;&gt;"9999999"),VLOOKUP(OutputOsiris!A819,$AX$9:$BA$1008,4,FALSE),"")</f>
        <v/>
      </c>
      <c r="Q819" s="47" t="str">
        <f t="shared" si="469"/>
        <v/>
      </c>
      <c r="R819" s="47" t="str">
        <f>IF(AND($BF$7&gt;0,OutputOsiris!$A819&lt;&gt;"9999999"),VLOOKUP(OutputOsiris!A819,$BC$9:$BF$1008,4,FALSE),"")</f>
        <v/>
      </c>
      <c r="S819" s="47" t="str">
        <f t="shared" si="470"/>
        <v/>
      </c>
      <c r="T819" s="47" t="str">
        <f>IF(AND($BK$7&gt;0,OutputOsiris!$A819&lt;&gt;"9999999"),VLOOKUP(OutputOsiris!A819,$BH$9:$BK$1008,4,FALSE),"")</f>
        <v/>
      </c>
      <c r="U819" s="47" t="str">
        <f t="shared" si="471"/>
        <v/>
      </c>
      <c r="V819" s="47" t="str">
        <f>IF(AND($BP$7&gt;0,OutputOsiris!$A819&lt;&gt;"9999999"),VLOOKUP(OutputOsiris!A819,$BM$9:$BP$1008,4,FALSE),"")</f>
        <v/>
      </c>
      <c r="W819" s="47" t="str">
        <f t="shared" si="472"/>
        <v/>
      </c>
      <c r="X819" s="47" t="str">
        <f>IF(AND($BU$7&gt;0,OutputOsiris!$A819&lt;&gt;"9999999"),VLOOKUP(OutputOsiris!A819,$BR$9:$BU$1008,4,FALSE),"")</f>
        <v/>
      </c>
      <c r="Y819" s="47" t="str">
        <f t="shared" si="473"/>
        <v/>
      </c>
      <c r="Z819" s="47" t="str">
        <f>IF(AND($BZ$7&gt;0,OutputOsiris!$A819&lt;&gt;"9999999"),VLOOKUP(OutputOsiris!A819,$BW$9:$BZ$1008,4,FALSE),"")</f>
        <v/>
      </c>
      <c r="AA819" s="47" t="str">
        <f t="shared" si="474"/>
        <v/>
      </c>
      <c r="AB819" s="47">
        <f t="shared" si="475"/>
        <v>0</v>
      </c>
      <c r="AC819" s="47">
        <f t="shared" si="476"/>
        <v>0</v>
      </c>
      <c r="AD819" s="47" t="str">
        <f t="shared" si="477"/>
        <v/>
      </c>
      <c r="AE819" s="48" t="str">
        <f>IF(ISBLANK(AF819),"",VLOOKUP(AD819,OutputOsiris!$A$9:$A$1008,1,FALSE))</f>
        <v/>
      </c>
      <c r="AF819" s="111"/>
      <c r="AG819" s="78"/>
      <c r="AH819" s="148" t="str">
        <f t="shared" si="451"/>
        <v/>
      </c>
      <c r="AI819" s="47" t="str">
        <f t="shared" si="478"/>
        <v/>
      </c>
      <c r="AJ819" s="48" t="str">
        <f>IF(ISBLANK(AK819),"",VLOOKUP(AI819,OutputOsiris!$A$9:$A$1008,1,FALSE))</f>
        <v/>
      </c>
      <c r="AK819" s="112"/>
      <c r="AL819" s="78"/>
      <c r="AM819" s="148" t="str">
        <f t="shared" si="452"/>
        <v/>
      </c>
      <c r="AN819" s="47" t="str">
        <f t="shared" si="479"/>
        <v/>
      </c>
      <c r="AO819" s="48" t="str">
        <f>IF(ISBLANK(AP819),"",VLOOKUP(AN819,OutputOsiris!$A$9:$A$1008,1,FALSE))</f>
        <v/>
      </c>
      <c r="AP819" s="111"/>
      <c r="AQ819" s="78"/>
      <c r="AR819" s="148" t="str">
        <f t="shared" si="453"/>
        <v/>
      </c>
      <c r="AS819" s="47" t="str">
        <f t="shared" si="480"/>
        <v/>
      </c>
      <c r="AT819" s="48" t="str">
        <f>IF(ISBLANK(AU819),"",VLOOKUP(AS819,OutputOsiris!$A$9:$A$1008,1,FALSE))</f>
        <v/>
      </c>
      <c r="AU819" s="111"/>
      <c r="AV819" s="78"/>
      <c r="AW819" s="148" t="str">
        <f t="shared" si="454"/>
        <v/>
      </c>
      <c r="AX819" s="47" t="str">
        <f t="shared" si="481"/>
        <v/>
      </c>
      <c r="AY819" s="48" t="str">
        <f>IF(ISBLANK(AZ819),"",VLOOKUP(AX819,OutputOsiris!$A$9:$A$1008,1,FALSE))</f>
        <v/>
      </c>
      <c r="AZ819" s="111"/>
      <c r="BA819" s="78"/>
      <c r="BB819" s="148" t="str">
        <f t="shared" si="455"/>
        <v/>
      </c>
      <c r="BC819" s="47" t="str">
        <f t="shared" si="482"/>
        <v/>
      </c>
      <c r="BD819" s="48" t="str">
        <f>IF(ISBLANK(BE819),"",VLOOKUP(BC819,OutputOsiris!$A$9:$A$1008,1,FALSE))</f>
        <v/>
      </c>
      <c r="BE819" s="111"/>
      <c r="BF819" s="78"/>
      <c r="BG819" s="148" t="str">
        <f t="shared" si="456"/>
        <v/>
      </c>
      <c r="BH819" s="47" t="str">
        <f t="shared" si="483"/>
        <v/>
      </c>
      <c r="BI819" s="48" t="str">
        <f>IF(ISBLANK(BJ819),"",VLOOKUP(BH819,OutputOsiris!$A$9:$A$1008,1,FALSE))</f>
        <v/>
      </c>
      <c r="BJ819" s="111"/>
      <c r="BK819" s="78"/>
      <c r="BL819" s="148" t="str">
        <f t="shared" si="457"/>
        <v/>
      </c>
      <c r="BM819" s="47" t="str">
        <f t="shared" si="484"/>
        <v/>
      </c>
      <c r="BN819" s="48" t="str">
        <f>IF(ISBLANK(BO819),"",VLOOKUP(BM819,OutputOsiris!$A$9:$A$1008,1,FALSE))</f>
        <v/>
      </c>
      <c r="BO819" s="111"/>
      <c r="BP819" s="78"/>
      <c r="BQ819" s="148" t="str">
        <f t="shared" si="458"/>
        <v/>
      </c>
      <c r="BR819" s="47" t="str">
        <f t="shared" si="485"/>
        <v/>
      </c>
      <c r="BS819" s="48" t="str">
        <f>IF(ISBLANK(BT819),"",VLOOKUP(BR819,OutputOsiris!$A$9:$A$1008,1,FALSE))</f>
        <v/>
      </c>
      <c r="BT819" s="111"/>
      <c r="BU819" s="78"/>
      <c r="BV819" s="148" t="str">
        <f t="shared" si="459"/>
        <v/>
      </c>
      <c r="BW819" s="47" t="str">
        <f t="shared" si="486"/>
        <v/>
      </c>
      <c r="BX819" s="48" t="str">
        <f>IF(ISBLANK(BY819),"",VLOOKUP(BW819,OutputOsiris!$A$9:$A$1008,1,FALSE))</f>
        <v/>
      </c>
      <c r="BY819" s="111"/>
      <c r="BZ819" s="78"/>
      <c r="CA819" s="148" t="str">
        <f t="shared" si="460"/>
        <v/>
      </c>
    </row>
    <row r="820" spans="1:79" x14ac:dyDescent="0.2">
      <c r="A820" s="47" t="str">
        <f>IF($H$1="Score",IF(OutputOsiris!A820&lt;&gt;"9999999",OutputOsiris!A820,""),"")</f>
        <v/>
      </c>
      <c r="B820" s="76" t="str">
        <f t="shared" si="461"/>
        <v/>
      </c>
      <c r="C820" s="143" t="str">
        <f t="shared" si="462"/>
        <v/>
      </c>
      <c r="D820" s="47" t="str">
        <f>IF($H$1="Cijfer",IF(OutputOsiris!A820&lt;&gt;"9999999",OutputOsiris!A820,""),"")</f>
        <v/>
      </c>
      <c r="E820" s="76" t="str">
        <f t="shared" si="463"/>
        <v/>
      </c>
      <c r="F820" s="143" t="str">
        <f t="shared" si="464"/>
        <v/>
      </c>
      <c r="G820" s="47" t="str">
        <f>IF(ISBLANK(OutputOsiris!B820),"",OutputOsiris!B820)</f>
        <v/>
      </c>
      <c r="H820" s="47">
        <f>IF(AND($AG$7&gt;0,OutputOsiris!$A820&lt;&gt;"9999999"),VLOOKUP(OutputOsiris!A820,$AD$9:$AG$1008,4,FALSE),"")</f>
        <v>0</v>
      </c>
      <c r="I820" s="47">
        <f t="shared" si="465"/>
        <v>0</v>
      </c>
      <c r="J820" s="47">
        <f>IF(AND($AL$7&gt;0,OutputOsiris!$A820&lt;&gt;"9999999"),VLOOKUP(OutputOsiris!A820,$AI$9:$AL$1008,4,FALSE),"")</f>
        <v>0</v>
      </c>
      <c r="K820" s="47">
        <f t="shared" si="466"/>
        <v>0</v>
      </c>
      <c r="L820" s="47" t="str">
        <f>IF(AND($AQ$7&gt;0,OutputOsiris!$A820&lt;&gt;"9999999"),VLOOKUP(OutputOsiris!A820,$AN$9:$AQ$1008,4,FALSE),"")</f>
        <v/>
      </c>
      <c r="M820" s="47" t="str">
        <f t="shared" si="467"/>
        <v/>
      </c>
      <c r="N820" s="47" t="str">
        <f>IF(AND($AV$7&gt;0,OutputOsiris!$A820&lt;&gt;"9999999"),VLOOKUP(OutputOsiris!A820,$AS$9:$AV$1008,4,FALSE),"")</f>
        <v/>
      </c>
      <c r="O820" s="47" t="str">
        <f t="shared" si="468"/>
        <v/>
      </c>
      <c r="P820" s="47" t="str">
        <f>IF(AND($BA$7&gt;0,OutputOsiris!$A820&lt;&gt;"9999999"),VLOOKUP(OutputOsiris!A820,$AX$9:$BA$1008,4,FALSE),"")</f>
        <v/>
      </c>
      <c r="Q820" s="47" t="str">
        <f t="shared" si="469"/>
        <v/>
      </c>
      <c r="R820" s="47" t="str">
        <f>IF(AND($BF$7&gt;0,OutputOsiris!$A820&lt;&gt;"9999999"),VLOOKUP(OutputOsiris!A820,$BC$9:$BF$1008,4,FALSE),"")</f>
        <v/>
      </c>
      <c r="S820" s="47" t="str">
        <f t="shared" si="470"/>
        <v/>
      </c>
      <c r="T820" s="47" t="str">
        <f>IF(AND($BK$7&gt;0,OutputOsiris!$A820&lt;&gt;"9999999"),VLOOKUP(OutputOsiris!A820,$BH$9:$BK$1008,4,FALSE),"")</f>
        <v/>
      </c>
      <c r="U820" s="47" t="str">
        <f t="shared" si="471"/>
        <v/>
      </c>
      <c r="V820" s="47" t="str">
        <f>IF(AND($BP$7&gt;0,OutputOsiris!$A820&lt;&gt;"9999999"),VLOOKUP(OutputOsiris!A820,$BM$9:$BP$1008,4,FALSE),"")</f>
        <v/>
      </c>
      <c r="W820" s="47" t="str">
        <f t="shared" si="472"/>
        <v/>
      </c>
      <c r="X820" s="47" t="str">
        <f>IF(AND($BU$7&gt;0,OutputOsiris!$A820&lt;&gt;"9999999"),VLOOKUP(OutputOsiris!A820,$BR$9:$BU$1008,4,FALSE),"")</f>
        <v/>
      </c>
      <c r="Y820" s="47" t="str">
        <f t="shared" si="473"/>
        <v/>
      </c>
      <c r="Z820" s="47" t="str">
        <f>IF(AND($BZ$7&gt;0,OutputOsiris!$A820&lt;&gt;"9999999"),VLOOKUP(OutputOsiris!A820,$BW$9:$BZ$1008,4,FALSE),"")</f>
        <v/>
      </c>
      <c r="AA820" s="47" t="str">
        <f t="shared" si="474"/>
        <v/>
      </c>
      <c r="AB820" s="47">
        <f t="shared" si="475"/>
        <v>0</v>
      </c>
      <c r="AC820" s="47">
        <f t="shared" si="476"/>
        <v>0</v>
      </c>
      <c r="AD820" s="47" t="str">
        <f t="shared" si="477"/>
        <v/>
      </c>
      <c r="AE820" s="48" t="str">
        <f>IF(ISBLANK(AF820),"",VLOOKUP(AD820,OutputOsiris!$A$9:$A$1008,1,FALSE))</f>
        <v/>
      </c>
      <c r="AF820" s="111"/>
      <c r="AG820" s="78"/>
      <c r="AH820" s="148" t="str">
        <f t="shared" si="451"/>
        <v/>
      </c>
      <c r="AI820" s="47" t="str">
        <f t="shared" si="478"/>
        <v/>
      </c>
      <c r="AJ820" s="48" t="str">
        <f>IF(ISBLANK(AK820),"",VLOOKUP(AI820,OutputOsiris!$A$9:$A$1008,1,FALSE))</f>
        <v/>
      </c>
      <c r="AK820" s="112"/>
      <c r="AL820" s="78"/>
      <c r="AM820" s="148" t="str">
        <f t="shared" si="452"/>
        <v/>
      </c>
      <c r="AN820" s="47" t="str">
        <f t="shared" si="479"/>
        <v/>
      </c>
      <c r="AO820" s="48" t="str">
        <f>IF(ISBLANK(AP820),"",VLOOKUP(AN820,OutputOsiris!$A$9:$A$1008,1,FALSE))</f>
        <v/>
      </c>
      <c r="AP820" s="111"/>
      <c r="AQ820" s="78"/>
      <c r="AR820" s="148" t="str">
        <f t="shared" si="453"/>
        <v/>
      </c>
      <c r="AS820" s="47" t="str">
        <f t="shared" si="480"/>
        <v/>
      </c>
      <c r="AT820" s="48" t="str">
        <f>IF(ISBLANK(AU820),"",VLOOKUP(AS820,OutputOsiris!$A$9:$A$1008,1,FALSE))</f>
        <v/>
      </c>
      <c r="AU820" s="111"/>
      <c r="AV820" s="78"/>
      <c r="AW820" s="148" t="str">
        <f t="shared" si="454"/>
        <v/>
      </c>
      <c r="AX820" s="47" t="str">
        <f t="shared" si="481"/>
        <v/>
      </c>
      <c r="AY820" s="48" t="str">
        <f>IF(ISBLANK(AZ820),"",VLOOKUP(AX820,OutputOsiris!$A$9:$A$1008,1,FALSE))</f>
        <v/>
      </c>
      <c r="AZ820" s="111"/>
      <c r="BA820" s="78"/>
      <c r="BB820" s="148" t="str">
        <f t="shared" si="455"/>
        <v/>
      </c>
      <c r="BC820" s="47" t="str">
        <f t="shared" si="482"/>
        <v/>
      </c>
      <c r="BD820" s="48" t="str">
        <f>IF(ISBLANK(BE820),"",VLOOKUP(BC820,OutputOsiris!$A$9:$A$1008,1,FALSE))</f>
        <v/>
      </c>
      <c r="BE820" s="111"/>
      <c r="BF820" s="78"/>
      <c r="BG820" s="148" t="str">
        <f t="shared" si="456"/>
        <v/>
      </c>
      <c r="BH820" s="47" t="str">
        <f t="shared" si="483"/>
        <v/>
      </c>
      <c r="BI820" s="48" t="str">
        <f>IF(ISBLANK(BJ820),"",VLOOKUP(BH820,OutputOsiris!$A$9:$A$1008,1,FALSE))</f>
        <v/>
      </c>
      <c r="BJ820" s="111"/>
      <c r="BK820" s="78"/>
      <c r="BL820" s="148" t="str">
        <f t="shared" si="457"/>
        <v/>
      </c>
      <c r="BM820" s="47" t="str">
        <f t="shared" si="484"/>
        <v/>
      </c>
      <c r="BN820" s="48" t="str">
        <f>IF(ISBLANK(BO820),"",VLOOKUP(BM820,OutputOsiris!$A$9:$A$1008,1,FALSE))</f>
        <v/>
      </c>
      <c r="BO820" s="111"/>
      <c r="BP820" s="78"/>
      <c r="BQ820" s="148" t="str">
        <f t="shared" si="458"/>
        <v/>
      </c>
      <c r="BR820" s="47" t="str">
        <f t="shared" si="485"/>
        <v/>
      </c>
      <c r="BS820" s="48" t="str">
        <f>IF(ISBLANK(BT820),"",VLOOKUP(BR820,OutputOsiris!$A$9:$A$1008,1,FALSE))</f>
        <v/>
      </c>
      <c r="BT820" s="111"/>
      <c r="BU820" s="78"/>
      <c r="BV820" s="148" t="str">
        <f t="shared" si="459"/>
        <v/>
      </c>
      <c r="BW820" s="47" t="str">
        <f t="shared" si="486"/>
        <v/>
      </c>
      <c r="BX820" s="48" t="str">
        <f>IF(ISBLANK(BY820),"",VLOOKUP(BW820,OutputOsiris!$A$9:$A$1008,1,FALSE))</f>
        <v/>
      </c>
      <c r="BY820" s="111"/>
      <c r="BZ820" s="78"/>
      <c r="CA820" s="148" t="str">
        <f t="shared" si="460"/>
        <v/>
      </c>
    </row>
    <row r="821" spans="1:79" x14ac:dyDescent="0.2">
      <c r="A821" s="47" t="str">
        <f>IF($H$1="Score",IF(OutputOsiris!A821&lt;&gt;"9999999",OutputOsiris!A821,""),"")</f>
        <v/>
      </c>
      <c r="B821" s="76" t="str">
        <f t="shared" si="461"/>
        <v/>
      </c>
      <c r="C821" s="143" t="str">
        <f t="shared" si="462"/>
        <v/>
      </c>
      <c r="D821" s="47" t="str">
        <f>IF($H$1="Cijfer",IF(OutputOsiris!A821&lt;&gt;"9999999",OutputOsiris!A821,""),"")</f>
        <v/>
      </c>
      <c r="E821" s="76" t="str">
        <f t="shared" si="463"/>
        <v/>
      </c>
      <c r="F821" s="143" t="str">
        <f t="shared" si="464"/>
        <v/>
      </c>
      <c r="G821" s="47" t="str">
        <f>IF(ISBLANK(OutputOsiris!B821),"",OutputOsiris!B821)</f>
        <v/>
      </c>
      <c r="H821" s="47">
        <f>IF(AND($AG$7&gt;0,OutputOsiris!$A821&lt;&gt;"9999999"),VLOOKUP(OutputOsiris!A821,$AD$9:$AG$1008,4,FALSE),"")</f>
        <v>0</v>
      </c>
      <c r="I821" s="47">
        <f t="shared" si="465"/>
        <v>0</v>
      </c>
      <c r="J821" s="47">
        <f>IF(AND($AL$7&gt;0,OutputOsiris!$A821&lt;&gt;"9999999"),VLOOKUP(OutputOsiris!A821,$AI$9:$AL$1008,4,FALSE),"")</f>
        <v>0</v>
      </c>
      <c r="K821" s="47">
        <f t="shared" si="466"/>
        <v>0</v>
      </c>
      <c r="L821" s="47" t="str">
        <f>IF(AND($AQ$7&gt;0,OutputOsiris!$A821&lt;&gt;"9999999"),VLOOKUP(OutputOsiris!A821,$AN$9:$AQ$1008,4,FALSE),"")</f>
        <v/>
      </c>
      <c r="M821" s="47" t="str">
        <f t="shared" si="467"/>
        <v/>
      </c>
      <c r="N821" s="47" t="str">
        <f>IF(AND($AV$7&gt;0,OutputOsiris!$A821&lt;&gt;"9999999"),VLOOKUP(OutputOsiris!A821,$AS$9:$AV$1008,4,FALSE),"")</f>
        <v/>
      </c>
      <c r="O821" s="47" t="str">
        <f t="shared" si="468"/>
        <v/>
      </c>
      <c r="P821" s="47" t="str">
        <f>IF(AND($BA$7&gt;0,OutputOsiris!$A821&lt;&gt;"9999999"),VLOOKUP(OutputOsiris!A821,$AX$9:$BA$1008,4,FALSE),"")</f>
        <v/>
      </c>
      <c r="Q821" s="47" t="str">
        <f t="shared" si="469"/>
        <v/>
      </c>
      <c r="R821" s="47" t="str">
        <f>IF(AND($BF$7&gt;0,OutputOsiris!$A821&lt;&gt;"9999999"),VLOOKUP(OutputOsiris!A821,$BC$9:$BF$1008,4,FALSE),"")</f>
        <v/>
      </c>
      <c r="S821" s="47" t="str">
        <f t="shared" si="470"/>
        <v/>
      </c>
      <c r="T821" s="47" t="str">
        <f>IF(AND($BK$7&gt;0,OutputOsiris!$A821&lt;&gt;"9999999"),VLOOKUP(OutputOsiris!A821,$BH$9:$BK$1008,4,FALSE),"")</f>
        <v/>
      </c>
      <c r="U821" s="47" t="str">
        <f t="shared" si="471"/>
        <v/>
      </c>
      <c r="V821" s="47" t="str">
        <f>IF(AND($BP$7&gt;0,OutputOsiris!$A821&lt;&gt;"9999999"),VLOOKUP(OutputOsiris!A821,$BM$9:$BP$1008,4,FALSE),"")</f>
        <v/>
      </c>
      <c r="W821" s="47" t="str">
        <f t="shared" si="472"/>
        <v/>
      </c>
      <c r="X821" s="47" t="str">
        <f>IF(AND($BU$7&gt;0,OutputOsiris!$A821&lt;&gt;"9999999"),VLOOKUP(OutputOsiris!A821,$BR$9:$BU$1008,4,FALSE),"")</f>
        <v/>
      </c>
      <c r="Y821" s="47" t="str">
        <f t="shared" si="473"/>
        <v/>
      </c>
      <c r="Z821" s="47" t="str">
        <f>IF(AND($BZ$7&gt;0,OutputOsiris!$A821&lt;&gt;"9999999"),VLOOKUP(OutputOsiris!A821,$BW$9:$BZ$1008,4,FALSE),"")</f>
        <v/>
      </c>
      <c r="AA821" s="47" t="str">
        <f t="shared" si="474"/>
        <v/>
      </c>
      <c r="AB821" s="47">
        <f t="shared" si="475"/>
        <v>0</v>
      </c>
      <c r="AC821" s="47">
        <f t="shared" si="476"/>
        <v>0</v>
      </c>
      <c r="AD821" s="47" t="str">
        <f t="shared" si="477"/>
        <v/>
      </c>
      <c r="AE821" s="48" t="str">
        <f>IF(ISBLANK(AF821),"",VLOOKUP(AD821,OutputOsiris!$A$9:$A$1008,1,FALSE))</f>
        <v/>
      </c>
      <c r="AF821" s="111"/>
      <c r="AG821" s="78"/>
      <c r="AH821" s="148" t="str">
        <f t="shared" si="451"/>
        <v/>
      </c>
      <c r="AI821" s="47" t="str">
        <f t="shared" si="478"/>
        <v/>
      </c>
      <c r="AJ821" s="48" t="str">
        <f>IF(ISBLANK(AK821),"",VLOOKUP(AI821,OutputOsiris!$A$9:$A$1008,1,FALSE))</f>
        <v/>
      </c>
      <c r="AK821" s="112"/>
      <c r="AL821" s="78"/>
      <c r="AM821" s="148" t="str">
        <f t="shared" si="452"/>
        <v/>
      </c>
      <c r="AN821" s="47" t="str">
        <f t="shared" si="479"/>
        <v/>
      </c>
      <c r="AO821" s="48" t="str">
        <f>IF(ISBLANK(AP821),"",VLOOKUP(AN821,OutputOsiris!$A$9:$A$1008,1,FALSE))</f>
        <v/>
      </c>
      <c r="AP821" s="111"/>
      <c r="AQ821" s="78"/>
      <c r="AR821" s="148" t="str">
        <f t="shared" si="453"/>
        <v/>
      </c>
      <c r="AS821" s="47" t="str">
        <f t="shared" si="480"/>
        <v/>
      </c>
      <c r="AT821" s="48" t="str">
        <f>IF(ISBLANK(AU821),"",VLOOKUP(AS821,OutputOsiris!$A$9:$A$1008,1,FALSE))</f>
        <v/>
      </c>
      <c r="AU821" s="111"/>
      <c r="AV821" s="78"/>
      <c r="AW821" s="148" t="str">
        <f t="shared" si="454"/>
        <v/>
      </c>
      <c r="AX821" s="47" t="str">
        <f t="shared" si="481"/>
        <v/>
      </c>
      <c r="AY821" s="48" t="str">
        <f>IF(ISBLANK(AZ821),"",VLOOKUP(AX821,OutputOsiris!$A$9:$A$1008,1,FALSE))</f>
        <v/>
      </c>
      <c r="AZ821" s="111"/>
      <c r="BA821" s="78"/>
      <c r="BB821" s="148" t="str">
        <f t="shared" si="455"/>
        <v/>
      </c>
      <c r="BC821" s="47" t="str">
        <f t="shared" si="482"/>
        <v/>
      </c>
      <c r="BD821" s="48" t="str">
        <f>IF(ISBLANK(BE821),"",VLOOKUP(BC821,OutputOsiris!$A$9:$A$1008,1,FALSE))</f>
        <v/>
      </c>
      <c r="BE821" s="111"/>
      <c r="BF821" s="78"/>
      <c r="BG821" s="148" t="str">
        <f t="shared" si="456"/>
        <v/>
      </c>
      <c r="BH821" s="47" t="str">
        <f t="shared" si="483"/>
        <v/>
      </c>
      <c r="BI821" s="48" t="str">
        <f>IF(ISBLANK(BJ821),"",VLOOKUP(BH821,OutputOsiris!$A$9:$A$1008,1,FALSE))</f>
        <v/>
      </c>
      <c r="BJ821" s="111"/>
      <c r="BK821" s="78"/>
      <c r="BL821" s="148" t="str">
        <f t="shared" si="457"/>
        <v/>
      </c>
      <c r="BM821" s="47" t="str">
        <f t="shared" si="484"/>
        <v/>
      </c>
      <c r="BN821" s="48" t="str">
        <f>IF(ISBLANK(BO821),"",VLOOKUP(BM821,OutputOsiris!$A$9:$A$1008,1,FALSE))</f>
        <v/>
      </c>
      <c r="BO821" s="111"/>
      <c r="BP821" s="78"/>
      <c r="BQ821" s="148" t="str">
        <f t="shared" si="458"/>
        <v/>
      </c>
      <c r="BR821" s="47" t="str">
        <f t="shared" si="485"/>
        <v/>
      </c>
      <c r="BS821" s="48" t="str">
        <f>IF(ISBLANK(BT821),"",VLOOKUP(BR821,OutputOsiris!$A$9:$A$1008,1,FALSE))</f>
        <v/>
      </c>
      <c r="BT821" s="111"/>
      <c r="BU821" s="78"/>
      <c r="BV821" s="148" t="str">
        <f t="shared" si="459"/>
        <v/>
      </c>
      <c r="BW821" s="47" t="str">
        <f t="shared" si="486"/>
        <v/>
      </c>
      <c r="BX821" s="48" t="str">
        <f>IF(ISBLANK(BY821),"",VLOOKUP(BW821,OutputOsiris!$A$9:$A$1008,1,FALSE))</f>
        <v/>
      </c>
      <c r="BY821" s="111"/>
      <c r="BZ821" s="78"/>
      <c r="CA821" s="148" t="str">
        <f t="shared" si="460"/>
        <v/>
      </c>
    </row>
    <row r="822" spans="1:79" x14ac:dyDescent="0.2">
      <c r="A822" s="47" t="str">
        <f>IF($H$1="Score",IF(OutputOsiris!A822&lt;&gt;"9999999",OutputOsiris!A822,""),"")</f>
        <v/>
      </c>
      <c r="B822" s="76" t="str">
        <f t="shared" si="461"/>
        <v/>
      </c>
      <c r="C822" s="143" t="str">
        <f t="shared" si="462"/>
        <v/>
      </c>
      <c r="D822" s="47" t="str">
        <f>IF($H$1="Cijfer",IF(OutputOsiris!A822&lt;&gt;"9999999",OutputOsiris!A822,""),"")</f>
        <v/>
      </c>
      <c r="E822" s="76" t="str">
        <f t="shared" si="463"/>
        <v/>
      </c>
      <c r="F822" s="143" t="str">
        <f t="shared" si="464"/>
        <v/>
      </c>
      <c r="G822" s="47" t="str">
        <f>IF(ISBLANK(OutputOsiris!B822),"",OutputOsiris!B822)</f>
        <v/>
      </c>
      <c r="H822" s="47">
        <f>IF(AND($AG$7&gt;0,OutputOsiris!$A822&lt;&gt;"9999999"),VLOOKUP(OutputOsiris!A822,$AD$9:$AG$1008,4,FALSE),"")</f>
        <v>0</v>
      </c>
      <c r="I822" s="47">
        <f t="shared" si="465"/>
        <v>0</v>
      </c>
      <c r="J822" s="47">
        <f>IF(AND($AL$7&gt;0,OutputOsiris!$A822&lt;&gt;"9999999"),VLOOKUP(OutputOsiris!A822,$AI$9:$AL$1008,4,FALSE),"")</f>
        <v>0</v>
      </c>
      <c r="K822" s="47">
        <f t="shared" si="466"/>
        <v>0</v>
      </c>
      <c r="L822" s="47" t="str">
        <f>IF(AND($AQ$7&gt;0,OutputOsiris!$A822&lt;&gt;"9999999"),VLOOKUP(OutputOsiris!A822,$AN$9:$AQ$1008,4,FALSE),"")</f>
        <v/>
      </c>
      <c r="M822" s="47" t="str">
        <f t="shared" si="467"/>
        <v/>
      </c>
      <c r="N822" s="47" t="str">
        <f>IF(AND($AV$7&gt;0,OutputOsiris!$A822&lt;&gt;"9999999"),VLOOKUP(OutputOsiris!A822,$AS$9:$AV$1008,4,FALSE),"")</f>
        <v/>
      </c>
      <c r="O822" s="47" t="str">
        <f t="shared" si="468"/>
        <v/>
      </c>
      <c r="P822" s="47" t="str">
        <f>IF(AND($BA$7&gt;0,OutputOsiris!$A822&lt;&gt;"9999999"),VLOOKUP(OutputOsiris!A822,$AX$9:$BA$1008,4,FALSE),"")</f>
        <v/>
      </c>
      <c r="Q822" s="47" t="str">
        <f t="shared" si="469"/>
        <v/>
      </c>
      <c r="R822" s="47" t="str">
        <f>IF(AND($BF$7&gt;0,OutputOsiris!$A822&lt;&gt;"9999999"),VLOOKUP(OutputOsiris!A822,$BC$9:$BF$1008,4,FALSE),"")</f>
        <v/>
      </c>
      <c r="S822" s="47" t="str">
        <f t="shared" si="470"/>
        <v/>
      </c>
      <c r="T822" s="47" t="str">
        <f>IF(AND($BK$7&gt;0,OutputOsiris!$A822&lt;&gt;"9999999"),VLOOKUP(OutputOsiris!A822,$BH$9:$BK$1008,4,FALSE),"")</f>
        <v/>
      </c>
      <c r="U822" s="47" t="str">
        <f t="shared" si="471"/>
        <v/>
      </c>
      <c r="V822" s="47" t="str">
        <f>IF(AND($BP$7&gt;0,OutputOsiris!$A822&lt;&gt;"9999999"),VLOOKUP(OutputOsiris!A822,$BM$9:$BP$1008,4,FALSE),"")</f>
        <v/>
      </c>
      <c r="W822" s="47" t="str">
        <f t="shared" si="472"/>
        <v/>
      </c>
      <c r="X822" s="47" t="str">
        <f>IF(AND($BU$7&gt;0,OutputOsiris!$A822&lt;&gt;"9999999"),VLOOKUP(OutputOsiris!A822,$BR$9:$BU$1008,4,FALSE),"")</f>
        <v/>
      </c>
      <c r="Y822" s="47" t="str">
        <f t="shared" si="473"/>
        <v/>
      </c>
      <c r="Z822" s="47" t="str">
        <f>IF(AND($BZ$7&gt;0,OutputOsiris!$A822&lt;&gt;"9999999"),VLOOKUP(OutputOsiris!A822,$BW$9:$BZ$1008,4,FALSE),"")</f>
        <v/>
      </c>
      <c r="AA822" s="47" t="str">
        <f t="shared" si="474"/>
        <v/>
      </c>
      <c r="AB822" s="47">
        <f t="shared" si="475"/>
        <v>0</v>
      </c>
      <c r="AC822" s="47">
        <f t="shared" si="476"/>
        <v>0</v>
      </c>
      <c r="AD822" s="47" t="str">
        <f t="shared" si="477"/>
        <v/>
      </c>
      <c r="AE822" s="48" t="str">
        <f>IF(ISBLANK(AF822),"",VLOOKUP(AD822,OutputOsiris!$A$9:$A$1008,1,FALSE))</f>
        <v/>
      </c>
      <c r="AF822" s="111"/>
      <c r="AG822" s="78"/>
      <c r="AH822" s="148" t="str">
        <f t="shared" si="451"/>
        <v/>
      </c>
      <c r="AI822" s="47" t="str">
        <f t="shared" si="478"/>
        <v/>
      </c>
      <c r="AJ822" s="48" t="str">
        <f>IF(ISBLANK(AK822),"",VLOOKUP(AI822,OutputOsiris!$A$9:$A$1008,1,FALSE))</f>
        <v/>
      </c>
      <c r="AK822" s="112"/>
      <c r="AL822" s="78"/>
      <c r="AM822" s="148" t="str">
        <f t="shared" si="452"/>
        <v/>
      </c>
      <c r="AN822" s="47" t="str">
        <f t="shared" si="479"/>
        <v/>
      </c>
      <c r="AO822" s="48" t="str">
        <f>IF(ISBLANK(AP822),"",VLOOKUP(AN822,OutputOsiris!$A$9:$A$1008,1,FALSE))</f>
        <v/>
      </c>
      <c r="AP822" s="111"/>
      <c r="AQ822" s="78"/>
      <c r="AR822" s="148" t="str">
        <f t="shared" si="453"/>
        <v/>
      </c>
      <c r="AS822" s="47" t="str">
        <f t="shared" si="480"/>
        <v/>
      </c>
      <c r="AT822" s="48" t="str">
        <f>IF(ISBLANK(AU822),"",VLOOKUP(AS822,OutputOsiris!$A$9:$A$1008,1,FALSE))</f>
        <v/>
      </c>
      <c r="AU822" s="111"/>
      <c r="AV822" s="78"/>
      <c r="AW822" s="148" t="str">
        <f t="shared" si="454"/>
        <v/>
      </c>
      <c r="AX822" s="47" t="str">
        <f t="shared" si="481"/>
        <v/>
      </c>
      <c r="AY822" s="48" t="str">
        <f>IF(ISBLANK(AZ822),"",VLOOKUP(AX822,OutputOsiris!$A$9:$A$1008,1,FALSE))</f>
        <v/>
      </c>
      <c r="AZ822" s="111"/>
      <c r="BA822" s="78"/>
      <c r="BB822" s="148" t="str">
        <f t="shared" si="455"/>
        <v/>
      </c>
      <c r="BC822" s="47" t="str">
        <f t="shared" si="482"/>
        <v/>
      </c>
      <c r="BD822" s="48" t="str">
        <f>IF(ISBLANK(BE822),"",VLOOKUP(BC822,OutputOsiris!$A$9:$A$1008,1,FALSE))</f>
        <v/>
      </c>
      <c r="BE822" s="111"/>
      <c r="BF822" s="78"/>
      <c r="BG822" s="148" t="str">
        <f t="shared" si="456"/>
        <v/>
      </c>
      <c r="BH822" s="47" t="str">
        <f t="shared" si="483"/>
        <v/>
      </c>
      <c r="BI822" s="48" t="str">
        <f>IF(ISBLANK(BJ822),"",VLOOKUP(BH822,OutputOsiris!$A$9:$A$1008,1,FALSE))</f>
        <v/>
      </c>
      <c r="BJ822" s="111"/>
      <c r="BK822" s="78"/>
      <c r="BL822" s="148" t="str">
        <f t="shared" si="457"/>
        <v/>
      </c>
      <c r="BM822" s="47" t="str">
        <f t="shared" si="484"/>
        <v/>
      </c>
      <c r="BN822" s="48" t="str">
        <f>IF(ISBLANK(BO822),"",VLOOKUP(BM822,OutputOsiris!$A$9:$A$1008,1,FALSE))</f>
        <v/>
      </c>
      <c r="BO822" s="111"/>
      <c r="BP822" s="78"/>
      <c r="BQ822" s="148" t="str">
        <f t="shared" si="458"/>
        <v/>
      </c>
      <c r="BR822" s="47" t="str">
        <f t="shared" si="485"/>
        <v/>
      </c>
      <c r="BS822" s="48" t="str">
        <f>IF(ISBLANK(BT822),"",VLOOKUP(BR822,OutputOsiris!$A$9:$A$1008,1,FALSE))</f>
        <v/>
      </c>
      <c r="BT822" s="111"/>
      <c r="BU822" s="78"/>
      <c r="BV822" s="148" t="str">
        <f t="shared" si="459"/>
        <v/>
      </c>
      <c r="BW822" s="47" t="str">
        <f t="shared" si="486"/>
        <v/>
      </c>
      <c r="BX822" s="48" t="str">
        <f>IF(ISBLANK(BY822),"",VLOOKUP(BW822,OutputOsiris!$A$9:$A$1008,1,FALSE))</f>
        <v/>
      </c>
      <c r="BY822" s="111"/>
      <c r="BZ822" s="78"/>
      <c r="CA822" s="148" t="str">
        <f t="shared" si="460"/>
        <v/>
      </c>
    </row>
    <row r="823" spans="1:79" x14ac:dyDescent="0.2">
      <c r="A823" s="47" t="str">
        <f>IF($H$1="Score",IF(OutputOsiris!A823&lt;&gt;"9999999",OutputOsiris!A823,""),"")</f>
        <v/>
      </c>
      <c r="B823" s="76" t="str">
        <f t="shared" si="461"/>
        <v/>
      </c>
      <c r="C823" s="143" t="str">
        <f t="shared" si="462"/>
        <v/>
      </c>
      <c r="D823" s="47" t="str">
        <f>IF($H$1="Cijfer",IF(OutputOsiris!A823&lt;&gt;"9999999",OutputOsiris!A823,""),"")</f>
        <v/>
      </c>
      <c r="E823" s="76" t="str">
        <f t="shared" si="463"/>
        <v/>
      </c>
      <c r="F823" s="143" t="str">
        <f t="shared" si="464"/>
        <v/>
      </c>
      <c r="G823" s="47" t="str">
        <f>IF(ISBLANK(OutputOsiris!B823),"",OutputOsiris!B823)</f>
        <v/>
      </c>
      <c r="H823" s="47">
        <f>IF(AND($AG$7&gt;0,OutputOsiris!$A823&lt;&gt;"9999999"),VLOOKUP(OutputOsiris!A823,$AD$9:$AG$1008,4,FALSE),"")</f>
        <v>0</v>
      </c>
      <c r="I823" s="47">
        <f t="shared" si="465"/>
        <v>0</v>
      </c>
      <c r="J823" s="47">
        <f>IF(AND($AL$7&gt;0,OutputOsiris!$A823&lt;&gt;"9999999"),VLOOKUP(OutputOsiris!A823,$AI$9:$AL$1008,4,FALSE),"")</f>
        <v>0</v>
      </c>
      <c r="K823" s="47">
        <f t="shared" si="466"/>
        <v>0</v>
      </c>
      <c r="L823" s="47" t="str">
        <f>IF(AND($AQ$7&gt;0,OutputOsiris!$A823&lt;&gt;"9999999"),VLOOKUP(OutputOsiris!A823,$AN$9:$AQ$1008,4,FALSE),"")</f>
        <v/>
      </c>
      <c r="M823" s="47" t="str">
        <f t="shared" si="467"/>
        <v/>
      </c>
      <c r="N823" s="47" t="str">
        <f>IF(AND($AV$7&gt;0,OutputOsiris!$A823&lt;&gt;"9999999"),VLOOKUP(OutputOsiris!A823,$AS$9:$AV$1008,4,FALSE),"")</f>
        <v/>
      </c>
      <c r="O823" s="47" t="str">
        <f t="shared" si="468"/>
        <v/>
      </c>
      <c r="P823" s="47" t="str">
        <f>IF(AND($BA$7&gt;0,OutputOsiris!$A823&lt;&gt;"9999999"),VLOOKUP(OutputOsiris!A823,$AX$9:$BA$1008,4,FALSE),"")</f>
        <v/>
      </c>
      <c r="Q823" s="47" t="str">
        <f t="shared" si="469"/>
        <v/>
      </c>
      <c r="R823" s="47" t="str">
        <f>IF(AND($BF$7&gt;0,OutputOsiris!$A823&lt;&gt;"9999999"),VLOOKUP(OutputOsiris!A823,$BC$9:$BF$1008,4,FALSE),"")</f>
        <v/>
      </c>
      <c r="S823" s="47" t="str">
        <f t="shared" si="470"/>
        <v/>
      </c>
      <c r="T823" s="47" t="str">
        <f>IF(AND($BK$7&gt;0,OutputOsiris!$A823&lt;&gt;"9999999"),VLOOKUP(OutputOsiris!A823,$BH$9:$BK$1008,4,FALSE),"")</f>
        <v/>
      </c>
      <c r="U823" s="47" t="str">
        <f t="shared" si="471"/>
        <v/>
      </c>
      <c r="V823" s="47" t="str">
        <f>IF(AND($BP$7&gt;0,OutputOsiris!$A823&lt;&gt;"9999999"),VLOOKUP(OutputOsiris!A823,$BM$9:$BP$1008,4,FALSE),"")</f>
        <v/>
      </c>
      <c r="W823" s="47" t="str">
        <f t="shared" si="472"/>
        <v/>
      </c>
      <c r="X823" s="47" t="str">
        <f>IF(AND($BU$7&gt;0,OutputOsiris!$A823&lt;&gt;"9999999"),VLOOKUP(OutputOsiris!A823,$BR$9:$BU$1008,4,FALSE),"")</f>
        <v/>
      </c>
      <c r="Y823" s="47" t="str">
        <f t="shared" si="473"/>
        <v/>
      </c>
      <c r="Z823" s="47" t="str">
        <f>IF(AND($BZ$7&gt;0,OutputOsiris!$A823&lt;&gt;"9999999"),VLOOKUP(OutputOsiris!A823,$BW$9:$BZ$1008,4,FALSE),"")</f>
        <v/>
      </c>
      <c r="AA823" s="47" t="str">
        <f t="shared" si="474"/>
        <v/>
      </c>
      <c r="AB823" s="47">
        <f t="shared" si="475"/>
        <v>0</v>
      </c>
      <c r="AC823" s="47">
        <f t="shared" si="476"/>
        <v>0</v>
      </c>
      <c r="AD823" s="47" t="str">
        <f t="shared" si="477"/>
        <v/>
      </c>
      <c r="AE823" s="48" t="str">
        <f>IF(ISBLANK(AF823),"",VLOOKUP(AD823,OutputOsiris!$A$9:$A$1008,1,FALSE))</f>
        <v/>
      </c>
      <c r="AF823" s="111"/>
      <c r="AG823" s="78"/>
      <c r="AH823" s="148" t="str">
        <f t="shared" si="451"/>
        <v/>
      </c>
      <c r="AI823" s="47" t="str">
        <f t="shared" si="478"/>
        <v/>
      </c>
      <c r="AJ823" s="48" t="str">
        <f>IF(ISBLANK(AK823),"",VLOOKUP(AI823,OutputOsiris!$A$9:$A$1008,1,FALSE))</f>
        <v/>
      </c>
      <c r="AK823" s="112"/>
      <c r="AL823" s="78"/>
      <c r="AM823" s="148" t="str">
        <f t="shared" si="452"/>
        <v/>
      </c>
      <c r="AN823" s="47" t="str">
        <f t="shared" si="479"/>
        <v/>
      </c>
      <c r="AO823" s="48" t="str">
        <f>IF(ISBLANK(AP823),"",VLOOKUP(AN823,OutputOsiris!$A$9:$A$1008,1,FALSE))</f>
        <v/>
      </c>
      <c r="AP823" s="111"/>
      <c r="AQ823" s="78"/>
      <c r="AR823" s="148" t="str">
        <f t="shared" si="453"/>
        <v/>
      </c>
      <c r="AS823" s="47" t="str">
        <f t="shared" si="480"/>
        <v/>
      </c>
      <c r="AT823" s="48" t="str">
        <f>IF(ISBLANK(AU823),"",VLOOKUP(AS823,OutputOsiris!$A$9:$A$1008,1,FALSE))</f>
        <v/>
      </c>
      <c r="AU823" s="111"/>
      <c r="AV823" s="78"/>
      <c r="AW823" s="148" t="str">
        <f t="shared" si="454"/>
        <v/>
      </c>
      <c r="AX823" s="47" t="str">
        <f t="shared" si="481"/>
        <v/>
      </c>
      <c r="AY823" s="48" t="str">
        <f>IF(ISBLANK(AZ823),"",VLOOKUP(AX823,OutputOsiris!$A$9:$A$1008,1,FALSE))</f>
        <v/>
      </c>
      <c r="AZ823" s="111"/>
      <c r="BA823" s="78"/>
      <c r="BB823" s="148" t="str">
        <f t="shared" si="455"/>
        <v/>
      </c>
      <c r="BC823" s="47" t="str">
        <f t="shared" si="482"/>
        <v/>
      </c>
      <c r="BD823" s="48" t="str">
        <f>IF(ISBLANK(BE823),"",VLOOKUP(BC823,OutputOsiris!$A$9:$A$1008,1,FALSE))</f>
        <v/>
      </c>
      <c r="BE823" s="111"/>
      <c r="BF823" s="78"/>
      <c r="BG823" s="148" t="str">
        <f t="shared" si="456"/>
        <v/>
      </c>
      <c r="BH823" s="47" t="str">
        <f t="shared" si="483"/>
        <v/>
      </c>
      <c r="BI823" s="48" t="str">
        <f>IF(ISBLANK(BJ823),"",VLOOKUP(BH823,OutputOsiris!$A$9:$A$1008,1,FALSE))</f>
        <v/>
      </c>
      <c r="BJ823" s="111"/>
      <c r="BK823" s="78"/>
      <c r="BL823" s="148" t="str">
        <f t="shared" si="457"/>
        <v/>
      </c>
      <c r="BM823" s="47" t="str">
        <f t="shared" si="484"/>
        <v/>
      </c>
      <c r="BN823" s="48" t="str">
        <f>IF(ISBLANK(BO823),"",VLOOKUP(BM823,OutputOsiris!$A$9:$A$1008,1,FALSE))</f>
        <v/>
      </c>
      <c r="BO823" s="111"/>
      <c r="BP823" s="78"/>
      <c r="BQ823" s="148" t="str">
        <f t="shared" si="458"/>
        <v/>
      </c>
      <c r="BR823" s="47" t="str">
        <f t="shared" si="485"/>
        <v/>
      </c>
      <c r="BS823" s="48" t="str">
        <f>IF(ISBLANK(BT823),"",VLOOKUP(BR823,OutputOsiris!$A$9:$A$1008,1,FALSE))</f>
        <v/>
      </c>
      <c r="BT823" s="111"/>
      <c r="BU823" s="78"/>
      <c r="BV823" s="148" t="str">
        <f t="shared" si="459"/>
        <v/>
      </c>
      <c r="BW823" s="47" t="str">
        <f t="shared" si="486"/>
        <v/>
      </c>
      <c r="BX823" s="48" t="str">
        <f>IF(ISBLANK(BY823),"",VLOOKUP(BW823,OutputOsiris!$A$9:$A$1008,1,FALSE))</f>
        <v/>
      </c>
      <c r="BY823" s="111"/>
      <c r="BZ823" s="78"/>
      <c r="CA823" s="148" t="str">
        <f t="shared" si="460"/>
        <v/>
      </c>
    </row>
    <row r="824" spans="1:79" x14ac:dyDescent="0.2">
      <c r="A824" s="47" t="str">
        <f>IF($H$1="Score",IF(OutputOsiris!A824&lt;&gt;"9999999",OutputOsiris!A824,""),"")</f>
        <v/>
      </c>
      <c r="B824" s="76" t="str">
        <f t="shared" si="461"/>
        <v/>
      </c>
      <c r="C824" s="143" t="str">
        <f t="shared" si="462"/>
        <v/>
      </c>
      <c r="D824" s="47" t="str">
        <f>IF($H$1="Cijfer",IF(OutputOsiris!A824&lt;&gt;"9999999",OutputOsiris!A824,""),"")</f>
        <v/>
      </c>
      <c r="E824" s="76" t="str">
        <f t="shared" si="463"/>
        <v/>
      </c>
      <c r="F824" s="143" t="str">
        <f t="shared" si="464"/>
        <v/>
      </c>
      <c r="G824" s="47" t="str">
        <f>IF(ISBLANK(OutputOsiris!B824),"",OutputOsiris!B824)</f>
        <v/>
      </c>
      <c r="H824" s="47">
        <f>IF(AND($AG$7&gt;0,OutputOsiris!$A824&lt;&gt;"9999999"),VLOOKUP(OutputOsiris!A824,$AD$9:$AG$1008,4,FALSE),"")</f>
        <v>0</v>
      </c>
      <c r="I824" s="47">
        <f t="shared" si="465"/>
        <v>0</v>
      </c>
      <c r="J824" s="47">
        <f>IF(AND($AL$7&gt;0,OutputOsiris!$A824&lt;&gt;"9999999"),VLOOKUP(OutputOsiris!A824,$AI$9:$AL$1008,4,FALSE),"")</f>
        <v>0</v>
      </c>
      <c r="K824" s="47">
        <f t="shared" si="466"/>
        <v>0</v>
      </c>
      <c r="L824" s="47" t="str">
        <f>IF(AND($AQ$7&gt;0,OutputOsiris!$A824&lt;&gt;"9999999"),VLOOKUP(OutputOsiris!A824,$AN$9:$AQ$1008,4,FALSE),"")</f>
        <v/>
      </c>
      <c r="M824" s="47" t="str">
        <f t="shared" si="467"/>
        <v/>
      </c>
      <c r="N824" s="47" t="str">
        <f>IF(AND($AV$7&gt;0,OutputOsiris!$A824&lt;&gt;"9999999"),VLOOKUP(OutputOsiris!A824,$AS$9:$AV$1008,4,FALSE),"")</f>
        <v/>
      </c>
      <c r="O824" s="47" t="str">
        <f t="shared" si="468"/>
        <v/>
      </c>
      <c r="P824" s="47" t="str">
        <f>IF(AND($BA$7&gt;0,OutputOsiris!$A824&lt;&gt;"9999999"),VLOOKUP(OutputOsiris!A824,$AX$9:$BA$1008,4,FALSE),"")</f>
        <v/>
      </c>
      <c r="Q824" s="47" t="str">
        <f t="shared" si="469"/>
        <v/>
      </c>
      <c r="R824" s="47" t="str">
        <f>IF(AND($BF$7&gt;0,OutputOsiris!$A824&lt;&gt;"9999999"),VLOOKUP(OutputOsiris!A824,$BC$9:$BF$1008,4,FALSE),"")</f>
        <v/>
      </c>
      <c r="S824" s="47" t="str">
        <f t="shared" si="470"/>
        <v/>
      </c>
      <c r="T824" s="47" t="str">
        <f>IF(AND($BK$7&gt;0,OutputOsiris!$A824&lt;&gt;"9999999"),VLOOKUP(OutputOsiris!A824,$BH$9:$BK$1008,4,FALSE),"")</f>
        <v/>
      </c>
      <c r="U824" s="47" t="str">
        <f t="shared" si="471"/>
        <v/>
      </c>
      <c r="V824" s="47" t="str">
        <f>IF(AND($BP$7&gt;0,OutputOsiris!$A824&lt;&gt;"9999999"),VLOOKUP(OutputOsiris!A824,$BM$9:$BP$1008,4,FALSE),"")</f>
        <v/>
      </c>
      <c r="W824" s="47" t="str">
        <f t="shared" si="472"/>
        <v/>
      </c>
      <c r="X824" s="47" t="str">
        <f>IF(AND($BU$7&gt;0,OutputOsiris!$A824&lt;&gt;"9999999"),VLOOKUP(OutputOsiris!A824,$BR$9:$BU$1008,4,FALSE),"")</f>
        <v/>
      </c>
      <c r="Y824" s="47" t="str">
        <f t="shared" si="473"/>
        <v/>
      </c>
      <c r="Z824" s="47" t="str">
        <f>IF(AND($BZ$7&gt;0,OutputOsiris!$A824&lt;&gt;"9999999"),VLOOKUP(OutputOsiris!A824,$BW$9:$BZ$1008,4,FALSE),"")</f>
        <v/>
      </c>
      <c r="AA824" s="47" t="str">
        <f t="shared" si="474"/>
        <v/>
      </c>
      <c r="AB824" s="47">
        <f t="shared" si="475"/>
        <v>0</v>
      </c>
      <c r="AC824" s="47">
        <f t="shared" si="476"/>
        <v>0</v>
      </c>
      <c r="AD824" s="47" t="str">
        <f t="shared" si="477"/>
        <v/>
      </c>
      <c r="AE824" s="48" t="str">
        <f>IF(ISBLANK(AF824),"",VLOOKUP(AD824,OutputOsiris!$A$9:$A$1008,1,FALSE))</f>
        <v/>
      </c>
      <c r="AF824" s="111"/>
      <c r="AG824" s="78"/>
      <c r="AH824" s="148" t="str">
        <f t="shared" si="451"/>
        <v/>
      </c>
      <c r="AI824" s="47" t="str">
        <f t="shared" si="478"/>
        <v/>
      </c>
      <c r="AJ824" s="48" t="str">
        <f>IF(ISBLANK(AK824),"",VLOOKUP(AI824,OutputOsiris!$A$9:$A$1008,1,FALSE))</f>
        <v/>
      </c>
      <c r="AK824" s="112"/>
      <c r="AL824" s="78"/>
      <c r="AM824" s="148" t="str">
        <f t="shared" si="452"/>
        <v/>
      </c>
      <c r="AN824" s="47" t="str">
        <f t="shared" si="479"/>
        <v/>
      </c>
      <c r="AO824" s="48" t="str">
        <f>IF(ISBLANK(AP824),"",VLOOKUP(AN824,OutputOsiris!$A$9:$A$1008,1,FALSE))</f>
        <v/>
      </c>
      <c r="AP824" s="111"/>
      <c r="AQ824" s="78"/>
      <c r="AR824" s="148" t="str">
        <f t="shared" si="453"/>
        <v/>
      </c>
      <c r="AS824" s="47" t="str">
        <f t="shared" si="480"/>
        <v/>
      </c>
      <c r="AT824" s="48" t="str">
        <f>IF(ISBLANK(AU824),"",VLOOKUP(AS824,OutputOsiris!$A$9:$A$1008,1,FALSE))</f>
        <v/>
      </c>
      <c r="AU824" s="111"/>
      <c r="AV824" s="78"/>
      <c r="AW824" s="148" t="str">
        <f t="shared" si="454"/>
        <v/>
      </c>
      <c r="AX824" s="47" t="str">
        <f t="shared" si="481"/>
        <v/>
      </c>
      <c r="AY824" s="48" t="str">
        <f>IF(ISBLANK(AZ824),"",VLOOKUP(AX824,OutputOsiris!$A$9:$A$1008,1,FALSE))</f>
        <v/>
      </c>
      <c r="AZ824" s="111"/>
      <c r="BA824" s="78"/>
      <c r="BB824" s="148" t="str">
        <f t="shared" si="455"/>
        <v/>
      </c>
      <c r="BC824" s="47" t="str">
        <f t="shared" si="482"/>
        <v/>
      </c>
      <c r="BD824" s="48" t="str">
        <f>IF(ISBLANK(BE824),"",VLOOKUP(BC824,OutputOsiris!$A$9:$A$1008,1,FALSE))</f>
        <v/>
      </c>
      <c r="BE824" s="111"/>
      <c r="BF824" s="78"/>
      <c r="BG824" s="148" t="str">
        <f t="shared" si="456"/>
        <v/>
      </c>
      <c r="BH824" s="47" t="str">
        <f t="shared" si="483"/>
        <v/>
      </c>
      <c r="BI824" s="48" t="str">
        <f>IF(ISBLANK(BJ824),"",VLOOKUP(BH824,OutputOsiris!$A$9:$A$1008,1,FALSE))</f>
        <v/>
      </c>
      <c r="BJ824" s="111"/>
      <c r="BK824" s="78"/>
      <c r="BL824" s="148" t="str">
        <f t="shared" si="457"/>
        <v/>
      </c>
      <c r="BM824" s="47" t="str">
        <f t="shared" si="484"/>
        <v/>
      </c>
      <c r="BN824" s="48" t="str">
        <f>IF(ISBLANK(BO824),"",VLOOKUP(BM824,OutputOsiris!$A$9:$A$1008,1,FALSE))</f>
        <v/>
      </c>
      <c r="BO824" s="111"/>
      <c r="BP824" s="78"/>
      <c r="BQ824" s="148" t="str">
        <f t="shared" si="458"/>
        <v/>
      </c>
      <c r="BR824" s="47" t="str">
        <f t="shared" si="485"/>
        <v/>
      </c>
      <c r="BS824" s="48" t="str">
        <f>IF(ISBLANK(BT824),"",VLOOKUP(BR824,OutputOsiris!$A$9:$A$1008,1,FALSE))</f>
        <v/>
      </c>
      <c r="BT824" s="111"/>
      <c r="BU824" s="78"/>
      <c r="BV824" s="148" t="str">
        <f t="shared" si="459"/>
        <v/>
      </c>
      <c r="BW824" s="47" t="str">
        <f t="shared" si="486"/>
        <v/>
      </c>
      <c r="BX824" s="48" t="str">
        <f>IF(ISBLANK(BY824),"",VLOOKUP(BW824,OutputOsiris!$A$9:$A$1008,1,FALSE))</f>
        <v/>
      </c>
      <c r="BY824" s="111"/>
      <c r="BZ824" s="78"/>
      <c r="CA824" s="148" t="str">
        <f t="shared" si="460"/>
        <v/>
      </c>
    </row>
    <row r="825" spans="1:79" x14ac:dyDescent="0.2">
      <c r="A825" s="47" t="str">
        <f>IF($H$1="Score",IF(OutputOsiris!A825&lt;&gt;"9999999",OutputOsiris!A825,""),"")</f>
        <v/>
      </c>
      <c r="B825" s="76" t="str">
        <f t="shared" si="461"/>
        <v/>
      </c>
      <c r="C825" s="143" t="str">
        <f t="shared" si="462"/>
        <v/>
      </c>
      <c r="D825" s="47" t="str">
        <f>IF($H$1="Cijfer",IF(OutputOsiris!A825&lt;&gt;"9999999",OutputOsiris!A825,""),"")</f>
        <v/>
      </c>
      <c r="E825" s="76" t="str">
        <f t="shared" si="463"/>
        <v/>
      </c>
      <c r="F825" s="143" t="str">
        <f t="shared" si="464"/>
        <v/>
      </c>
      <c r="G825" s="47" t="str">
        <f>IF(ISBLANK(OutputOsiris!B825),"",OutputOsiris!B825)</f>
        <v/>
      </c>
      <c r="H825" s="47">
        <f>IF(AND($AG$7&gt;0,OutputOsiris!$A825&lt;&gt;"9999999"),VLOOKUP(OutputOsiris!A825,$AD$9:$AG$1008,4,FALSE),"")</f>
        <v>0</v>
      </c>
      <c r="I825" s="47">
        <f t="shared" si="465"/>
        <v>0</v>
      </c>
      <c r="J825" s="47">
        <f>IF(AND($AL$7&gt;0,OutputOsiris!$A825&lt;&gt;"9999999"),VLOOKUP(OutputOsiris!A825,$AI$9:$AL$1008,4,FALSE),"")</f>
        <v>0</v>
      </c>
      <c r="K825" s="47">
        <f t="shared" si="466"/>
        <v>0</v>
      </c>
      <c r="L825" s="47" t="str">
        <f>IF(AND($AQ$7&gt;0,OutputOsiris!$A825&lt;&gt;"9999999"),VLOOKUP(OutputOsiris!A825,$AN$9:$AQ$1008,4,FALSE),"")</f>
        <v/>
      </c>
      <c r="M825" s="47" t="str">
        <f t="shared" si="467"/>
        <v/>
      </c>
      <c r="N825" s="47" t="str">
        <f>IF(AND($AV$7&gt;0,OutputOsiris!$A825&lt;&gt;"9999999"),VLOOKUP(OutputOsiris!A825,$AS$9:$AV$1008,4,FALSE),"")</f>
        <v/>
      </c>
      <c r="O825" s="47" t="str">
        <f t="shared" si="468"/>
        <v/>
      </c>
      <c r="P825" s="47" t="str">
        <f>IF(AND($BA$7&gt;0,OutputOsiris!$A825&lt;&gt;"9999999"),VLOOKUP(OutputOsiris!A825,$AX$9:$BA$1008,4,FALSE),"")</f>
        <v/>
      </c>
      <c r="Q825" s="47" t="str">
        <f t="shared" si="469"/>
        <v/>
      </c>
      <c r="R825" s="47" t="str">
        <f>IF(AND($BF$7&gt;0,OutputOsiris!$A825&lt;&gt;"9999999"),VLOOKUP(OutputOsiris!A825,$BC$9:$BF$1008,4,FALSE),"")</f>
        <v/>
      </c>
      <c r="S825" s="47" t="str">
        <f t="shared" si="470"/>
        <v/>
      </c>
      <c r="T825" s="47" t="str">
        <f>IF(AND($BK$7&gt;0,OutputOsiris!$A825&lt;&gt;"9999999"),VLOOKUP(OutputOsiris!A825,$BH$9:$BK$1008,4,FALSE),"")</f>
        <v/>
      </c>
      <c r="U825" s="47" t="str">
        <f t="shared" si="471"/>
        <v/>
      </c>
      <c r="V825" s="47" t="str">
        <f>IF(AND($BP$7&gt;0,OutputOsiris!$A825&lt;&gt;"9999999"),VLOOKUP(OutputOsiris!A825,$BM$9:$BP$1008,4,FALSE),"")</f>
        <v/>
      </c>
      <c r="W825" s="47" t="str">
        <f t="shared" si="472"/>
        <v/>
      </c>
      <c r="X825" s="47" t="str">
        <f>IF(AND($BU$7&gt;0,OutputOsiris!$A825&lt;&gt;"9999999"),VLOOKUP(OutputOsiris!A825,$BR$9:$BU$1008,4,FALSE),"")</f>
        <v/>
      </c>
      <c r="Y825" s="47" t="str">
        <f t="shared" si="473"/>
        <v/>
      </c>
      <c r="Z825" s="47" t="str">
        <f>IF(AND($BZ$7&gt;0,OutputOsiris!$A825&lt;&gt;"9999999"),VLOOKUP(OutputOsiris!A825,$BW$9:$BZ$1008,4,FALSE),"")</f>
        <v/>
      </c>
      <c r="AA825" s="47" t="str">
        <f t="shared" si="474"/>
        <v/>
      </c>
      <c r="AB825" s="47">
        <f t="shared" si="475"/>
        <v>0</v>
      </c>
      <c r="AC825" s="47">
        <f t="shared" si="476"/>
        <v>0</v>
      </c>
      <c r="AD825" s="47" t="str">
        <f t="shared" si="477"/>
        <v/>
      </c>
      <c r="AE825" s="48" t="str">
        <f>IF(ISBLANK(AF825),"",VLOOKUP(AD825,OutputOsiris!$A$9:$A$1008,1,FALSE))</f>
        <v/>
      </c>
      <c r="AF825" s="111"/>
      <c r="AG825" s="78"/>
      <c r="AH825" s="148" t="str">
        <f t="shared" si="451"/>
        <v/>
      </c>
      <c r="AI825" s="47" t="str">
        <f t="shared" si="478"/>
        <v/>
      </c>
      <c r="AJ825" s="48" t="str">
        <f>IF(ISBLANK(AK825),"",VLOOKUP(AI825,OutputOsiris!$A$9:$A$1008,1,FALSE))</f>
        <v/>
      </c>
      <c r="AK825" s="112"/>
      <c r="AL825" s="78"/>
      <c r="AM825" s="148" t="str">
        <f t="shared" si="452"/>
        <v/>
      </c>
      <c r="AN825" s="47" t="str">
        <f t="shared" si="479"/>
        <v/>
      </c>
      <c r="AO825" s="48" t="str">
        <f>IF(ISBLANK(AP825),"",VLOOKUP(AN825,OutputOsiris!$A$9:$A$1008,1,FALSE))</f>
        <v/>
      </c>
      <c r="AP825" s="111"/>
      <c r="AQ825" s="78"/>
      <c r="AR825" s="148" t="str">
        <f t="shared" si="453"/>
        <v/>
      </c>
      <c r="AS825" s="47" t="str">
        <f t="shared" si="480"/>
        <v/>
      </c>
      <c r="AT825" s="48" t="str">
        <f>IF(ISBLANK(AU825),"",VLOOKUP(AS825,OutputOsiris!$A$9:$A$1008,1,FALSE))</f>
        <v/>
      </c>
      <c r="AU825" s="111"/>
      <c r="AV825" s="78"/>
      <c r="AW825" s="148" t="str">
        <f t="shared" si="454"/>
        <v/>
      </c>
      <c r="AX825" s="47" t="str">
        <f t="shared" si="481"/>
        <v/>
      </c>
      <c r="AY825" s="48" t="str">
        <f>IF(ISBLANK(AZ825),"",VLOOKUP(AX825,OutputOsiris!$A$9:$A$1008,1,FALSE))</f>
        <v/>
      </c>
      <c r="AZ825" s="111"/>
      <c r="BA825" s="78"/>
      <c r="BB825" s="148" t="str">
        <f t="shared" si="455"/>
        <v/>
      </c>
      <c r="BC825" s="47" t="str">
        <f t="shared" si="482"/>
        <v/>
      </c>
      <c r="BD825" s="48" t="str">
        <f>IF(ISBLANK(BE825),"",VLOOKUP(BC825,OutputOsiris!$A$9:$A$1008,1,FALSE))</f>
        <v/>
      </c>
      <c r="BE825" s="111"/>
      <c r="BF825" s="78"/>
      <c r="BG825" s="148" t="str">
        <f t="shared" si="456"/>
        <v/>
      </c>
      <c r="BH825" s="47" t="str">
        <f t="shared" si="483"/>
        <v/>
      </c>
      <c r="BI825" s="48" t="str">
        <f>IF(ISBLANK(BJ825),"",VLOOKUP(BH825,OutputOsiris!$A$9:$A$1008,1,FALSE))</f>
        <v/>
      </c>
      <c r="BJ825" s="111"/>
      <c r="BK825" s="78"/>
      <c r="BL825" s="148" t="str">
        <f t="shared" si="457"/>
        <v/>
      </c>
      <c r="BM825" s="47" t="str">
        <f t="shared" si="484"/>
        <v/>
      </c>
      <c r="BN825" s="48" t="str">
        <f>IF(ISBLANK(BO825),"",VLOOKUP(BM825,OutputOsiris!$A$9:$A$1008,1,FALSE))</f>
        <v/>
      </c>
      <c r="BO825" s="111"/>
      <c r="BP825" s="78"/>
      <c r="BQ825" s="148" t="str">
        <f t="shared" si="458"/>
        <v/>
      </c>
      <c r="BR825" s="47" t="str">
        <f t="shared" si="485"/>
        <v/>
      </c>
      <c r="BS825" s="48" t="str">
        <f>IF(ISBLANK(BT825),"",VLOOKUP(BR825,OutputOsiris!$A$9:$A$1008,1,FALSE))</f>
        <v/>
      </c>
      <c r="BT825" s="111"/>
      <c r="BU825" s="78"/>
      <c r="BV825" s="148" t="str">
        <f t="shared" si="459"/>
        <v/>
      </c>
      <c r="BW825" s="47" t="str">
        <f t="shared" si="486"/>
        <v/>
      </c>
      <c r="BX825" s="48" t="str">
        <f>IF(ISBLANK(BY825),"",VLOOKUP(BW825,OutputOsiris!$A$9:$A$1008,1,FALSE))</f>
        <v/>
      </c>
      <c r="BY825" s="111"/>
      <c r="BZ825" s="78"/>
      <c r="CA825" s="148" t="str">
        <f t="shared" si="460"/>
        <v/>
      </c>
    </row>
    <row r="826" spans="1:79" x14ac:dyDescent="0.2">
      <c r="A826" s="47" t="str">
        <f>IF($H$1="Score",IF(OutputOsiris!A826&lt;&gt;"9999999",OutputOsiris!A826,""),"")</f>
        <v/>
      </c>
      <c r="B826" s="76" t="str">
        <f t="shared" si="461"/>
        <v/>
      </c>
      <c r="C826" s="143" t="str">
        <f t="shared" si="462"/>
        <v/>
      </c>
      <c r="D826" s="47" t="str">
        <f>IF($H$1="Cijfer",IF(OutputOsiris!A826&lt;&gt;"9999999",OutputOsiris!A826,""),"")</f>
        <v/>
      </c>
      <c r="E826" s="76" t="str">
        <f t="shared" si="463"/>
        <v/>
      </c>
      <c r="F826" s="143" t="str">
        <f t="shared" si="464"/>
        <v/>
      </c>
      <c r="G826" s="47" t="str">
        <f>IF(ISBLANK(OutputOsiris!B826),"",OutputOsiris!B826)</f>
        <v/>
      </c>
      <c r="H826" s="47">
        <f>IF(AND($AG$7&gt;0,OutputOsiris!$A826&lt;&gt;"9999999"),VLOOKUP(OutputOsiris!A826,$AD$9:$AG$1008,4,FALSE),"")</f>
        <v>0</v>
      </c>
      <c r="I826" s="47">
        <f t="shared" si="465"/>
        <v>0</v>
      </c>
      <c r="J826" s="47">
        <f>IF(AND($AL$7&gt;0,OutputOsiris!$A826&lt;&gt;"9999999"),VLOOKUP(OutputOsiris!A826,$AI$9:$AL$1008,4,FALSE),"")</f>
        <v>0</v>
      </c>
      <c r="K826" s="47">
        <f t="shared" si="466"/>
        <v>0</v>
      </c>
      <c r="L826" s="47" t="str">
        <f>IF(AND($AQ$7&gt;0,OutputOsiris!$A826&lt;&gt;"9999999"),VLOOKUP(OutputOsiris!A826,$AN$9:$AQ$1008,4,FALSE),"")</f>
        <v/>
      </c>
      <c r="M826" s="47" t="str">
        <f t="shared" si="467"/>
        <v/>
      </c>
      <c r="N826" s="47" t="str">
        <f>IF(AND($AV$7&gt;0,OutputOsiris!$A826&lt;&gt;"9999999"),VLOOKUP(OutputOsiris!A826,$AS$9:$AV$1008,4,FALSE),"")</f>
        <v/>
      </c>
      <c r="O826" s="47" t="str">
        <f t="shared" si="468"/>
        <v/>
      </c>
      <c r="P826" s="47" t="str">
        <f>IF(AND($BA$7&gt;0,OutputOsiris!$A826&lt;&gt;"9999999"),VLOOKUP(OutputOsiris!A826,$AX$9:$BA$1008,4,FALSE),"")</f>
        <v/>
      </c>
      <c r="Q826" s="47" t="str">
        <f t="shared" si="469"/>
        <v/>
      </c>
      <c r="R826" s="47" t="str">
        <f>IF(AND($BF$7&gt;0,OutputOsiris!$A826&lt;&gt;"9999999"),VLOOKUP(OutputOsiris!A826,$BC$9:$BF$1008,4,FALSE),"")</f>
        <v/>
      </c>
      <c r="S826" s="47" t="str">
        <f t="shared" si="470"/>
        <v/>
      </c>
      <c r="T826" s="47" t="str">
        <f>IF(AND($BK$7&gt;0,OutputOsiris!$A826&lt;&gt;"9999999"),VLOOKUP(OutputOsiris!A826,$BH$9:$BK$1008,4,FALSE),"")</f>
        <v/>
      </c>
      <c r="U826" s="47" t="str">
        <f t="shared" si="471"/>
        <v/>
      </c>
      <c r="V826" s="47" t="str">
        <f>IF(AND($BP$7&gt;0,OutputOsiris!$A826&lt;&gt;"9999999"),VLOOKUP(OutputOsiris!A826,$BM$9:$BP$1008,4,FALSE),"")</f>
        <v/>
      </c>
      <c r="W826" s="47" t="str">
        <f t="shared" si="472"/>
        <v/>
      </c>
      <c r="X826" s="47" t="str">
        <f>IF(AND($BU$7&gt;0,OutputOsiris!$A826&lt;&gt;"9999999"),VLOOKUP(OutputOsiris!A826,$BR$9:$BU$1008,4,FALSE),"")</f>
        <v/>
      </c>
      <c r="Y826" s="47" t="str">
        <f t="shared" si="473"/>
        <v/>
      </c>
      <c r="Z826" s="47" t="str">
        <f>IF(AND($BZ$7&gt;0,OutputOsiris!$A826&lt;&gt;"9999999"),VLOOKUP(OutputOsiris!A826,$BW$9:$BZ$1008,4,FALSE),"")</f>
        <v/>
      </c>
      <c r="AA826" s="47" t="str">
        <f t="shared" si="474"/>
        <v/>
      </c>
      <c r="AB826" s="47">
        <f t="shared" si="475"/>
        <v>0</v>
      </c>
      <c r="AC826" s="47">
        <f t="shared" si="476"/>
        <v>0</v>
      </c>
      <c r="AD826" s="47" t="str">
        <f t="shared" si="477"/>
        <v/>
      </c>
      <c r="AE826" s="48" t="str">
        <f>IF(ISBLANK(AF826),"",VLOOKUP(AD826,OutputOsiris!$A$9:$A$1008,1,FALSE))</f>
        <v/>
      </c>
      <c r="AF826" s="111"/>
      <c r="AG826" s="78"/>
      <c r="AH826" s="148" t="str">
        <f t="shared" si="451"/>
        <v/>
      </c>
      <c r="AI826" s="47" t="str">
        <f t="shared" si="478"/>
        <v/>
      </c>
      <c r="AJ826" s="48" t="str">
        <f>IF(ISBLANK(AK826),"",VLOOKUP(AI826,OutputOsiris!$A$9:$A$1008,1,FALSE))</f>
        <v/>
      </c>
      <c r="AK826" s="112"/>
      <c r="AL826" s="78"/>
      <c r="AM826" s="148" t="str">
        <f t="shared" si="452"/>
        <v/>
      </c>
      <c r="AN826" s="47" t="str">
        <f t="shared" si="479"/>
        <v/>
      </c>
      <c r="AO826" s="48" t="str">
        <f>IF(ISBLANK(AP826),"",VLOOKUP(AN826,OutputOsiris!$A$9:$A$1008,1,FALSE))</f>
        <v/>
      </c>
      <c r="AP826" s="111"/>
      <c r="AQ826" s="78"/>
      <c r="AR826" s="148" t="str">
        <f t="shared" si="453"/>
        <v/>
      </c>
      <c r="AS826" s="47" t="str">
        <f t="shared" si="480"/>
        <v/>
      </c>
      <c r="AT826" s="48" t="str">
        <f>IF(ISBLANK(AU826),"",VLOOKUP(AS826,OutputOsiris!$A$9:$A$1008,1,FALSE))</f>
        <v/>
      </c>
      <c r="AU826" s="111"/>
      <c r="AV826" s="78"/>
      <c r="AW826" s="148" t="str">
        <f t="shared" si="454"/>
        <v/>
      </c>
      <c r="AX826" s="47" t="str">
        <f t="shared" si="481"/>
        <v/>
      </c>
      <c r="AY826" s="48" t="str">
        <f>IF(ISBLANK(AZ826),"",VLOOKUP(AX826,OutputOsiris!$A$9:$A$1008,1,FALSE))</f>
        <v/>
      </c>
      <c r="AZ826" s="111"/>
      <c r="BA826" s="78"/>
      <c r="BB826" s="148" t="str">
        <f t="shared" si="455"/>
        <v/>
      </c>
      <c r="BC826" s="47" t="str">
        <f t="shared" si="482"/>
        <v/>
      </c>
      <c r="BD826" s="48" t="str">
        <f>IF(ISBLANK(BE826),"",VLOOKUP(BC826,OutputOsiris!$A$9:$A$1008,1,FALSE))</f>
        <v/>
      </c>
      <c r="BE826" s="111"/>
      <c r="BF826" s="78"/>
      <c r="BG826" s="148" t="str">
        <f t="shared" si="456"/>
        <v/>
      </c>
      <c r="BH826" s="47" t="str">
        <f t="shared" si="483"/>
        <v/>
      </c>
      <c r="BI826" s="48" t="str">
        <f>IF(ISBLANK(BJ826),"",VLOOKUP(BH826,OutputOsiris!$A$9:$A$1008,1,FALSE))</f>
        <v/>
      </c>
      <c r="BJ826" s="111"/>
      <c r="BK826" s="78"/>
      <c r="BL826" s="148" t="str">
        <f t="shared" si="457"/>
        <v/>
      </c>
      <c r="BM826" s="47" t="str">
        <f t="shared" si="484"/>
        <v/>
      </c>
      <c r="BN826" s="48" t="str">
        <f>IF(ISBLANK(BO826),"",VLOOKUP(BM826,OutputOsiris!$A$9:$A$1008,1,FALSE))</f>
        <v/>
      </c>
      <c r="BO826" s="111"/>
      <c r="BP826" s="78"/>
      <c r="BQ826" s="148" t="str">
        <f t="shared" si="458"/>
        <v/>
      </c>
      <c r="BR826" s="47" t="str">
        <f t="shared" si="485"/>
        <v/>
      </c>
      <c r="BS826" s="48" t="str">
        <f>IF(ISBLANK(BT826),"",VLOOKUP(BR826,OutputOsiris!$A$9:$A$1008,1,FALSE))</f>
        <v/>
      </c>
      <c r="BT826" s="111"/>
      <c r="BU826" s="78"/>
      <c r="BV826" s="148" t="str">
        <f t="shared" si="459"/>
        <v/>
      </c>
      <c r="BW826" s="47" t="str">
        <f t="shared" si="486"/>
        <v/>
      </c>
      <c r="BX826" s="48" t="str">
        <f>IF(ISBLANK(BY826),"",VLOOKUP(BW826,OutputOsiris!$A$9:$A$1008,1,FALSE))</f>
        <v/>
      </c>
      <c r="BY826" s="111"/>
      <c r="BZ826" s="78"/>
      <c r="CA826" s="148" t="str">
        <f t="shared" si="460"/>
        <v/>
      </c>
    </row>
    <row r="827" spans="1:79" x14ac:dyDescent="0.2">
      <c r="A827" s="47" t="str">
        <f>IF($H$1="Score",IF(OutputOsiris!A827&lt;&gt;"9999999",OutputOsiris!A827,""),"")</f>
        <v/>
      </c>
      <c r="B827" s="76" t="str">
        <f t="shared" si="461"/>
        <v/>
      </c>
      <c r="C827" s="143" t="str">
        <f t="shared" si="462"/>
        <v/>
      </c>
      <c r="D827" s="47" t="str">
        <f>IF($H$1="Cijfer",IF(OutputOsiris!A827&lt;&gt;"9999999",OutputOsiris!A827,""),"")</f>
        <v/>
      </c>
      <c r="E827" s="76" t="str">
        <f t="shared" si="463"/>
        <v/>
      </c>
      <c r="F827" s="143" t="str">
        <f t="shared" si="464"/>
        <v/>
      </c>
      <c r="G827" s="47" t="str">
        <f>IF(ISBLANK(OutputOsiris!B827),"",OutputOsiris!B827)</f>
        <v/>
      </c>
      <c r="H827" s="47">
        <f>IF(AND($AG$7&gt;0,OutputOsiris!$A827&lt;&gt;"9999999"),VLOOKUP(OutputOsiris!A827,$AD$9:$AG$1008,4,FALSE),"")</f>
        <v>0</v>
      </c>
      <c r="I827" s="47">
        <f t="shared" si="465"/>
        <v>0</v>
      </c>
      <c r="J827" s="47">
        <f>IF(AND($AL$7&gt;0,OutputOsiris!$A827&lt;&gt;"9999999"),VLOOKUP(OutputOsiris!A827,$AI$9:$AL$1008,4,FALSE),"")</f>
        <v>0</v>
      </c>
      <c r="K827" s="47">
        <f t="shared" si="466"/>
        <v>0</v>
      </c>
      <c r="L827" s="47" t="str">
        <f>IF(AND($AQ$7&gt;0,OutputOsiris!$A827&lt;&gt;"9999999"),VLOOKUP(OutputOsiris!A827,$AN$9:$AQ$1008,4,FALSE),"")</f>
        <v/>
      </c>
      <c r="M827" s="47" t="str">
        <f t="shared" si="467"/>
        <v/>
      </c>
      <c r="N827" s="47" t="str">
        <f>IF(AND($AV$7&gt;0,OutputOsiris!$A827&lt;&gt;"9999999"),VLOOKUP(OutputOsiris!A827,$AS$9:$AV$1008,4,FALSE),"")</f>
        <v/>
      </c>
      <c r="O827" s="47" t="str">
        <f t="shared" si="468"/>
        <v/>
      </c>
      <c r="P827" s="47" t="str">
        <f>IF(AND($BA$7&gt;0,OutputOsiris!$A827&lt;&gt;"9999999"),VLOOKUP(OutputOsiris!A827,$AX$9:$BA$1008,4,FALSE),"")</f>
        <v/>
      </c>
      <c r="Q827" s="47" t="str">
        <f t="shared" si="469"/>
        <v/>
      </c>
      <c r="R827" s="47" t="str">
        <f>IF(AND($BF$7&gt;0,OutputOsiris!$A827&lt;&gt;"9999999"),VLOOKUP(OutputOsiris!A827,$BC$9:$BF$1008,4,FALSE),"")</f>
        <v/>
      </c>
      <c r="S827" s="47" t="str">
        <f t="shared" si="470"/>
        <v/>
      </c>
      <c r="T827" s="47" t="str">
        <f>IF(AND($BK$7&gt;0,OutputOsiris!$A827&lt;&gt;"9999999"),VLOOKUP(OutputOsiris!A827,$BH$9:$BK$1008,4,FALSE),"")</f>
        <v/>
      </c>
      <c r="U827" s="47" t="str">
        <f t="shared" si="471"/>
        <v/>
      </c>
      <c r="V827" s="47" t="str">
        <f>IF(AND($BP$7&gt;0,OutputOsiris!$A827&lt;&gt;"9999999"),VLOOKUP(OutputOsiris!A827,$BM$9:$BP$1008,4,FALSE),"")</f>
        <v/>
      </c>
      <c r="W827" s="47" t="str">
        <f t="shared" si="472"/>
        <v/>
      </c>
      <c r="X827" s="47" t="str">
        <f>IF(AND($BU$7&gt;0,OutputOsiris!$A827&lt;&gt;"9999999"),VLOOKUP(OutputOsiris!A827,$BR$9:$BU$1008,4,FALSE),"")</f>
        <v/>
      </c>
      <c r="Y827" s="47" t="str">
        <f t="shared" si="473"/>
        <v/>
      </c>
      <c r="Z827" s="47" t="str">
        <f>IF(AND($BZ$7&gt;0,OutputOsiris!$A827&lt;&gt;"9999999"),VLOOKUP(OutputOsiris!A827,$BW$9:$BZ$1008,4,FALSE),"")</f>
        <v/>
      </c>
      <c r="AA827" s="47" t="str">
        <f t="shared" si="474"/>
        <v/>
      </c>
      <c r="AB827" s="47">
        <f t="shared" si="475"/>
        <v>0</v>
      </c>
      <c r="AC827" s="47">
        <f t="shared" si="476"/>
        <v>0</v>
      </c>
      <c r="AD827" s="47" t="str">
        <f t="shared" si="477"/>
        <v/>
      </c>
      <c r="AE827" s="48" t="str">
        <f>IF(ISBLANK(AF827),"",VLOOKUP(AD827,OutputOsiris!$A$9:$A$1008,1,FALSE))</f>
        <v/>
      </c>
      <c r="AF827" s="111"/>
      <c r="AG827" s="78"/>
      <c r="AH827" s="148" t="str">
        <f t="shared" si="451"/>
        <v/>
      </c>
      <c r="AI827" s="47" t="str">
        <f t="shared" si="478"/>
        <v/>
      </c>
      <c r="AJ827" s="48" t="str">
        <f>IF(ISBLANK(AK827),"",VLOOKUP(AI827,OutputOsiris!$A$9:$A$1008,1,FALSE))</f>
        <v/>
      </c>
      <c r="AK827" s="112"/>
      <c r="AL827" s="78"/>
      <c r="AM827" s="148" t="str">
        <f t="shared" si="452"/>
        <v/>
      </c>
      <c r="AN827" s="47" t="str">
        <f t="shared" si="479"/>
        <v/>
      </c>
      <c r="AO827" s="48" t="str">
        <f>IF(ISBLANK(AP827),"",VLOOKUP(AN827,OutputOsiris!$A$9:$A$1008,1,FALSE))</f>
        <v/>
      </c>
      <c r="AP827" s="111"/>
      <c r="AQ827" s="78"/>
      <c r="AR827" s="148" t="str">
        <f t="shared" si="453"/>
        <v/>
      </c>
      <c r="AS827" s="47" t="str">
        <f t="shared" si="480"/>
        <v/>
      </c>
      <c r="AT827" s="48" t="str">
        <f>IF(ISBLANK(AU827),"",VLOOKUP(AS827,OutputOsiris!$A$9:$A$1008,1,FALSE))</f>
        <v/>
      </c>
      <c r="AU827" s="111"/>
      <c r="AV827" s="78"/>
      <c r="AW827" s="148" t="str">
        <f t="shared" si="454"/>
        <v/>
      </c>
      <c r="AX827" s="47" t="str">
        <f t="shared" si="481"/>
        <v/>
      </c>
      <c r="AY827" s="48" t="str">
        <f>IF(ISBLANK(AZ827),"",VLOOKUP(AX827,OutputOsiris!$A$9:$A$1008,1,FALSE))</f>
        <v/>
      </c>
      <c r="AZ827" s="111"/>
      <c r="BA827" s="78"/>
      <c r="BB827" s="148" t="str">
        <f t="shared" si="455"/>
        <v/>
      </c>
      <c r="BC827" s="47" t="str">
        <f t="shared" si="482"/>
        <v/>
      </c>
      <c r="BD827" s="48" t="str">
        <f>IF(ISBLANK(BE827),"",VLOOKUP(BC827,OutputOsiris!$A$9:$A$1008,1,FALSE))</f>
        <v/>
      </c>
      <c r="BE827" s="111"/>
      <c r="BF827" s="78"/>
      <c r="BG827" s="148" t="str">
        <f t="shared" si="456"/>
        <v/>
      </c>
      <c r="BH827" s="47" t="str">
        <f t="shared" si="483"/>
        <v/>
      </c>
      <c r="BI827" s="48" t="str">
        <f>IF(ISBLANK(BJ827),"",VLOOKUP(BH827,OutputOsiris!$A$9:$A$1008,1,FALSE))</f>
        <v/>
      </c>
      <c r="BJ827" s="111"/>
      <c r="BK827" s="78"/>
      <c r="BL827" s="148" t="str">
        <f t="shared" si="457"/>
        <v/>
      </c>
      <c r="BM827" s="47" t="str">
        <f t="shared" si="484"/>
        <v/>
      </c>
      <c r="BN827" s="48" t="str">
        <f>IF(ISBLANK(BO827),"",VLOOKUP(BM827,OutputOsiris!$A$9:$A$1008,1,FALSE))</f>
        <v/>
      </c>
      <c r="BO827" s="111"/>
      <c r="BP827" s="78"/>
      <c r="BQ827" s="148" t="str">
        <f t="shared" si="458"/>
        <v/>
      </c>
      <c r="BR827" s="47" t="str">
        <f t="shared" si="485"/>
        <v/>
      </c>
      <c r="BS827" s="48" t="str">
        <f>IF(ISBLANK(BT827),"",VLOOKUP(BR827,OutputOsiris!$A$9:$A$1008,1,FALSE))</f>
        <v/>
      </c>
      <c r="BT827" s="111"/>
      <c r="BU827" s="78"/>
      <c r="BV827" s="148" t="str">
        <f t="shared" si="459"/>
        <v/>
      </c>
      <c r="BW827" s="47" t="str">
        <f t="shared" si="486"/>
        <v/>
      </c>
      <c r="BX827" s="48" t="str">
        <f>IF(ISBLANK(BY827),"",VLOOKUP(BW827,OutputOsiris!$A$9:$A$1008,1,FALSE))</f>
        <v/>
      </c>
      <c r="BY827" s="111"/>
      <c r="BZ827" s="78"/>
      <c r="CA827" s="148" t="str">
        <f t="shared" si="460"/>
        <v/>
      </c>
    </row>
    <row r="828" spans="1:79" x14ac:dyDescent="0.2">
      <c r="A828" s="47" t="str">
        <f>IF($H$1="Score",IF(OutputOsiris!A828&lt;&gt;"9999999",OutputOsiris!A828,""),"")</f>
        <v/>
      </c>
      <c r="B828" s="76" t="str">
        <f t="shared" si="461"/>
        <v/>
      </c>
      <c r="C828" s="143" t="str">
        <f t="shared" si="462"/>
        <v/>
      </c>
      <c r="D828" s="47" t="str">
        <f>IF($H$1="Cijfer",IF(OutputOsiris!A828&lt;&gt;"9999999",OutputOsiris!A828,""),"")</f>
        <v/>
      </c>
      <c r="E828" s="76" t="str">
        <f t="shared" si="463"/>
        <v/>
      </c>
      <c r="F828" s="143" t="str">
        <f t="shared" si="464"/>
        <v/>
      </c>
      <c r="G828" s="47" t="str">
        <f>IF(ISBLANK(OutputOsiris!B828),"",OutputOsiris!B828)</f>
        <v/>
      </c>
      <c r="H828" s="47">
        <f>IF(AND($AG$7&gt;0,OutputOsiris!$A828&lt;&gt;"9999999"),VLOOKUP(OutputOsiris!A828,$AD$9:$AG$1008,4,FALSE),"")</f>
        <v>0</v>
      </c>
      <c r="I828" s="47">
        <f t="shared" si="465"/>
        <v>0</v>
      </c>
      <c r="J828" s="47">
        <f>IF(AND($AL$7&gt;0,OutputOsiris!$A828&lt;&gt;"9999999"),VLOOKUP(OutputOsiris!A828,$AI$9:$AL$1008,4,FALSE),"")</f>
        <v>0</v>
      </c>
      <c r="K828" s="47">
        <f t="shared" si="466"/>
        <v>0</v>
      </c>
      <c r="L828" s="47" t="str">
        <f>IF(AND($AQ$7&gt;0,OutputOsiris!$A828&lt;&gt;"9999999"),VLOOKUP(OutputOsiris!A828,$AN$9:$AQ$1008,4,FALSE),"")</f>
        <v/>
      </c>
      <c r="M828" s="47" t="str">
        <f t="shared" si="467"/>
        <v/>
      </c>
      <c r="N828" s="47" t="str">
        <f>IF(AND($AV$7&gt;0,OutputOsiris!$A828&lt;&gt;"9999999"),VLOOKUP(OutputOsiris!A828,$AS$9:$AV$1008,4,FALSE),"")</f>
        <v/>
      </c>
      <c r="O828" s="47" t="str">
        <f t="shared" si="468"/>
        <v/>
      </c>
      <c r="P828" s="47" t="str">
        <f>IF(AND($BA$7&gt;0,OutputOsiris!$A828&lt;&gt;"9999999"),VLOOKUP(OutputOsiris!A828,$AX$9:$BA$1008,4,FALSE),"")</f>
        <v/>
      </c>
      <c r="Q828" s="47" t="str">
        <f t="shared" si="469"/>
        <v/>
      </c>
      <c r="R828" s="47" t="str">
        <f>IF(AND($BF$7&gt;0,OutputOsiris!$A828&lt;&gt;"9999999"),VLOOKUP(OutputOsiris!A828,$BC$9:$BF$1008,4,FALSE),"")</f>
        <v/>
      </c>
      <c r="S828" s="47" t="str">
        <f t="shared" si="470"/>
        <v/>
      </c>
      <c r="T828" s="47" t="str">
        <f>IF(AND($BK$7&gt;0,OutputOsiris!$A828&lt;&gt;"9999999"),VLOOKUP(OutputOsiris!A828,$BH$9:$BK$1008,4,FALSE),"")</f>
        <v/>
      </c>
      <c r="U828" s="47" t="str">
        <f t="shared" si="471"/>
        <v/>
      </c>
      <c r="V828" s="47" t="str">
        <f>IF(AND($BP$7&gt;0,OutputOsiris!$A828&lt;&gt;"9999999"),VLOOKUP(OutputOsiris!A828,$BM$9:$BP$1008,4,FALSE),"")</f>
        <v/>
      </c>
      <c r="W828" s="47" t="str">
        <f t="shared" si="472"/>
        <v/>
      </c>
      <c r="X828" s="47" t="str">
        <f>IF(AND($BU$7&gt;0,OutputOsiris!$A828&lt;&gt;"9999999"),VLOOKUP(OutputOsiris!A828,$BR$9:$BU$1008,4,FALSE),"")</f>
        <v/>
      </c>
      <c r="Y828" s="47" t="str">
        <f t="shared" si="473"/>
        <v/>
      </c>
      <c r="Z828" s="47" t="str">
        <f>IF(AND($BZ$7&gt;0,OutputOsiris!$A828&lt;&gt;"9999999"),VLOOKUP(OutputOsiris!A828,$BW$9:$BZ$1008,4,FALSE),"")</f>
        <v/>
      </c>
      <c r="AA828" s="47" t="str">
        <f t="shared" si="474"/>
        <v/>
      </c>
      <c r="AB828" s="47">
        <f t="shared" si="475"/>
        <v>0</v>
      </c>
      <c r="AC828" s="47">
        <f t="shared" si="476"/>
        <v>0</v>
      </c>
      <c r="AD828" s="47" t="str">
        <f t="shared" si="477"/>
        <v/>
      </c>
      <c r="AE828" s="48" t="str">
        <f>IF(ISBLANK(AF828),"",VLOOKUP(AD828,OutputOsiris!$A$9:$A$1008,1,FALSE))</f>
        <v/>
      </c>
      <c r="AF828" s="111"/>
      <c r="AG828" s="78"/>
      <c r="AH828" s="148" t="str">
        <f t="shared" si="451"/>
        <v/>
      </c>
      <c r="AI828" s="47" t="str">
        <f t="shared" si="478"/>
        <v/>
      </c>
      <c r="AJ828" s="48" t="str">
        <f>IF(ISBLANK(AK828),"",VLOOKUP(AI828,OutputOsiris!$A$9:$A$1008,1,FALSE))</f>
        <v/>
      </c>
      <c r="AK828" s="112"/>
      <c r="AL828" s="78"/>
      <c r="AM828" s="148" t="str">
        <f t="shared" si="452"/>
        <v/>
      </c>
      <c r="AN828" s="47" t="str">
        <f t="shared" si="479"/>
        <v/>
      </c>
      <c r="AO828" s="48" t="str">
        <f>IF(ISBLANK(AP828),"",VLOOKUP(AN828,OutputOsiris!$A$9:$A$1008,1,FALSE))</f>
        <v/>
      </c>
      <c r="AP828" s="111"/>
      <c r="AQ828" s="78"/>
      <c r="AR828" s="148" t="str">
        <f t="shared" si="453"/>
        <v/>
      </c>
      <c r="AS828" s="47" t="str">
        <f t="shared" si="480"/>
        <v/>
      </c>
      <c r="AT828" s="48" t="str">
        <f>IF(ISBLANK(AU828),"",VLOOKUP(AS828,OutputOsiris!$A$9:$A$1008,1,FALSE))</f>
        <v/>
      </c>
      <c r="AU828" s="111"/>
      <c r="AV828" s="78"/>
      <c r="AW828" s="148" t="str">
        <f t="shared" si="454"/>
        <v/>
      </c>
      <c r="AX828" s="47" t="str">
        <f t="shared" si="481"/>
        <v/>
      </c>
      <c r="AY828" s="48" t="str">
        <f>IF(ISBLANK(AZ828),"",VLOOKUP(AX828,OutputOsiris!$A$9:$A$1008,1,FALSE))</f>
        <v/>
      </c>
      <c r="AZ828" s="111"/>
      <c r="BA828" s="78"/>
      <c r="BB828" s="148" t="str">
        <f t="shared" si="455"/>
        <v/>
      </c>
      <c r="BC828" s="47" t="str">
        <f t="shared" si="482"/>
        <v/>
      </c>
      <c r="BD828" s="48" t="str">
        <f>IF(ISBLANK(BE828),"",VLOOKUP(BC828,OutputOsiris!$A$9:$A$1008,1,FALSE))</f>
        <v/>
      </c>
      <c r="BE828" s="111"/>
      <c r="BF828" s="78"/>
      <c r="BG828" s="148" t="str">
        <f t="shared" si="456"/>
        <v/>
      </c>
      <c r="BH828" s="47" t="str">
        <f t="shared" si="483"/>
        <v/>
      </c>
      <c r="BI828" s="48" t="str">
        <f>IF(ISBLANK(BJ828),"",VLOOKUP(BH828,OutputOsiris!$A$9:$A$1008,1,FALSE))</f>
        <v/>
      </c>
      <c r="BJ828" s="111"/>
      <c r="BK828" s="78"/>
      <c r="BL828" s="148" t="str">
        <f t="shared" si="457"/>
        <v/>
      </c>
      <c r="BM828" s="47" t="str">
        <f t="shared" si="484"/>
        <v/>
      </c>
      <c r="BN828" s="48" t="str">
        <f>IF(ISBLANK(BO828),"",VLOOKUP(BM828,OutputOsiris!$A$9:$A$1008,1,FALSE))</f>
        <v/>
      </c>
      <c r="BO828" s="111"/>
      <c r="BP828" s="78"/>
      <c r="BQ828" s="148" t="str">
        <f t="shared" si="458"/>
        <v/>
      </c>
      <c r="BR828" s="47" t="str">
        <f t="shared" si="485"/>
        <v/>
      </c>
      <c r="BS828" s="48" t="str">
        <f>IF(ISBLANK(BT828),"",VLOOKUP(BR828,OutputOsiris!$A$9:$A$1008,1,FALSE))</f>
        <v/>
      </c>
      <c r="BT828" s="111"/>
      <c r="BU828" s="78"/>
      <c r="BV828" s="148" t="str">
        <f t="shared" si="459"/>
        <v/>
      </c>
      <c r="BW828" s="47" t="str">
        <f t="shared" si="486"/>
        <v/>
      </c>
      <c r="BX828" s="48" t="str">
        <f>IF(ISBLANK(BY828),"",VLOOKUP(BW828,OutputOsiris!$A$9:$A$1008,1,FALSE))</f>
        <v/>
      </c>
      <c r="BY828" s="111"/>
      <c r="BZ828" s="78"/>
      <c r="CA828" s="148" t="str">
        <f t="shared" si="460"/>
        <v/>
      </c>
    </row>
    <row r="829" spans="1:79" x14ac:dyDescent="0.2">
      <c r="A829" s="47" t="str">
        <f>IF($H$1="Score",IF(OutputOsiris!A829&lt;&gt;"9999999",OutputOsiris!A829,""),"")</f>
        <v/>
      </c>
      <c r="B829" s="76" t="str">
        <f t="shared" si="461"/>
        <v/>
      </c>
      <c r="C829" s="143" t="str">
        <f t="shared" si="462"/>
        <v/>
      </c>
      <c r="D829" s="47" t="str">
        <f>IF($H$1="Cijfer",IF(OutputOsiris!A829&lt;&gt;"9999999",OutputOsiris!A829,""),"")</f>
        <v/>
      </c>
      <c r="E829" s="76" t="str">
        <f t="shared" si="463"/>
        <v/>
      </c>
      <c r="F829" s="143" t="str">
        <f t="shared" si="464"/>
        <v/>
      </c>
      <c r="G829" s="47" t="str">
        <f>IF(ISBLANK(OutputOsiris!B829),"",OutputOsiris!B829)</f>
        <v/>
      </c>
      <c r="H829" s="47">
        <f>IF(AND($AG$7&gt;0,OutputOsiris!$A829&lt;&gt;"9999999"),VLOOKUP(OutputOsiris!A829,$AD$9:$AG$1008,4,FALSE),"")</f>
        <v>0</v>
      </c>
      <c r="I829" s="47">
        <f t="shared" si="465"/>
        <v>0</v>
      </c>
      <c r="J829" s="47">
        <f>IF(AND($AL$7&gt;0,OutputOsiris!$A829&lt;&gt;"9999999"),VLOOKUP(OutputOsiris!A829,$AI$9:$AL$1008,4,FALSE),"")</f>
        <v>0</v>
      </c>
      <c r="K829" s="47">
        <f t="shared" si="466"/>
        <v>0</v>
      </c>
      <c r="L829" s="47" t="str">
        <f>IF(AND($AQ$7&gt;0,OutputOsiris!$A829&lt;&gt;"9999999"),VLOOKUP(OutputOsiris!A829,$AN$9:$AQ$1008,4,FALSE),"")</f>
        <v/>
      </c>
      <c r="M829" s="47" t="str">
        <f t="shared" si="467"/>
        <v/>
      </c>
      <c r="N829" s="47" t="str">
        <f>IF(AND($AV$7&gt;0,OutputOsiris!$A829&lt;&gt;"9999999"),VLOOKUP(OutputOsiris!A829,$AS$9:$AV$1008,4,FALSE),"")</f>
        <v/>
      </c>
      <c r="O829" s="47" t="str">
        <f t="shared" si="468"/>
        <v/>
      </c>
      <c r="P829" s="47" t="str">
        <f>IF(AND($BA$7&gt;0,OutputOsiris!$A829&lt;&gt;"9999999"),VLOOKUP(OutputOsiris!A829,$AX$9:$BA$1008,4,FALSE),"")</f>
        <v/>
      </c>
      <c r="Q829" s="47" t="str">
        <f t="shared" si="469"/>
        <v/>
      </c>
      <c r="R829" s="47" t="str">
        <f>IF(AND($BF$7&gt;0,OutputOsiris!$A829&lt;&gt;"9999999"),VLOOKUP(OutputOsiris!A829,$BC$9:$BF$1008,4,FALSE),"")</f>
        <v/>
      </c>
      <c r="S829" s="47" t="str">
        <f t="shared" si="470"/>
        <v/>
      </c>
      <c r="T829" s="47" t="str">
        <f>IF(AND($BK$7&gt;0,OutputOsiris!$A829&lt;&gt;"9999999"),VLOOKUP(OutputOsiris!A829,$BH$9:$BK$1008,4,FALSE),"")</f>
        <v/>
      </c>
      <c r="U829" s="47" t="str">
        <f t="shared" si="471"/>
        <v/>
      </c>
      <c r="V829" s="47" t="str">
        <f>IF(AND($BP$7&gt;0,OutputOsiris!$A829&lt;&gt;"9999999"),VLOOKUP(OutputOsiris!A829,$BM$9:$BP$1008,4,FALSE),"")</f>
        <v/>
      </c>
      <c r="W829" s="47" t="str">
        <f t="shared" si="472"/>
        <v/>
      </c>
      <c r="X829" s="47" t="str">
        <f>IF(AND($BU$7&gt;0,OutputOsiris!$A829&lt;&gt;"9999999"),VLOOKUP(OutputOsiris!A829,$BR$9:$BU$1008,4,FALSE),"")</f>
        <v/>
      </c>
      <c r="Y829" s="47" t="str">
        <f t="shared" si="473"/>
        <v/>
      </c>
      <c r="Z829" s="47" t="str">
        <f>IF(AND($BZ$7&gt;0,OutputOsiris!$A829&lt;&gt;"9999999"),VLOOKUP(OutputOsiris!A829,$BW$9:$BZ$1008,4,FALSE),"")</f>
        <v/>
      </c>
      <c r="AA829" s="47" t="str">
        <f t="shared" si="474"/>
        <v/>
      </c>
      <c r="AB829" s="47">
        <f t="shared" si="475"/>
        <v>0</v>
      </c>
      <c r="AC829" s="47">
        <f t="shared" si="476"/>
        <v>0</v>
      </c>
      <c r="AD829" s="47" t="str">
        <f t="shared" si="477"/>
        <v/>
      </c>
      <c r="AE829" s="48" t="str">
        <f>IF(ISBLANK(AF829),"",VLOOKUP(AD829,OutputOsiris!$A$9:$A$1008,1,FALSE))</f>
        <v/>
      </c>
      <c r="AF829" s="111"/>
      <c r="AG829" s="78"/>
      <c r="AH829" s="148" t="str">
        <f t="shared" si="451"/>
        <v/>
      </c>
      <c r="AI829" s="47" t="str">
        <f t="shared" si="478"/>
        <v/>
      </c>
      <c r="AJ829" s="48" t="str">
        <f>IF(ISBLANK(AK829),"",VLOOKUP(AI829,OutputOsiris!$A$9:$A$1008,1,FALSE))</f>
        <v/>
      </c>
      <c r="AK829" s="112"/>
      <c r="AL829" s="78"/>
      <c r="AM829" s="148" t="str">
        <f t="shared" si="452"/>
        <v/>
      </c>
      <c r="AN829" s="47" t="str">
        <f t="shared" si="479"/>
        <v/>
      </c>
      <c r="AO829" s="48" t="str">
        <f>IF(ISBLANK(AP829),"",VLOOKUP(AN829,OutputOsiris!$A$9:$A$1008,1,FALSE))</f>
        <v/>
      </c>
      <c r="AP829" s="111"/>
      <c r="AQ829" s="78"/>
      <c r="AR829" s="148" t="str">
        <f t="shared" si="453"/>
        <v/>
      </c>
      <c r="AS829" s="47" t="str">
        <f t="shared" si="480"/>
        <v/>
      </c>
      <c r="AT829" s="48" t="str">
        <f>IF(ISBLANK(AU829),"",VLOOKUP(AS829,OutputOsiris!$A$9:$A$1008,1,FALSE))</f>
        <v/>
      </c>
      <c r="AU829" s="111"/>
      <c r="AV829" s="78"/>
      <c r="AW829" s="148" t="str">
        <f t="shared" si="454"/>
        <v/>
      </c>
      <c r="AX829" s="47" t="str">
        <f t="shared" si="481"/>
        <v/>
      </c>
      <c r="AY829" s="48" t="str">
        <f>IF(ISBLANK(AZ829),"",VLOOKUP(AX829,OutputOsiris!$A$9:$A$1008,1,FALSE))</f>
        <v/>
      </c>
      <c r="AZ829" s="111"/>
      <c r="BA829" s="78"/>
      <c r="BB829" s="148" t="str">
        <f t="shared" si="455"/>
        <v/>
      </c>
      <c r="BC829" s="47" t="str">
        <f t="shared" si="482"/>
        <v/>
      </c>
      <c r="BD829" s="48" t="str">
        <f>IF(ISBLANK(BE829),"",VLOOKUP(BC829,OutputOsiris!$A$9:$A$1008,1,FALSE))</f>
        <v/>
      </c>
      <c r="BE829" s="111"/>
      <c r="BF829" s="78"/>
      <c r="BG829" s="148" t="str">
        <f t="shared" si="456"/>
        <v/>
      </c>
      <c r="BH829" s="47" t="str">
        <f t="shared" si="483"/>
        <v/>
      </c>
      <c r="BI829" s="48" t="str">
        <f>IF(ISBLANK(BJ829),"",VLOOKUP(BH829,OutputOsiris!$A$9:$A$1008,1,FALSE))</f>
        <v/>
      </c>
      <c r="BJ829" s="111"/>
      <c r="BK829" s="78"/>
      <c r="BL829" s="148" t="str">
        <f t="shared" si="457"/>
        <v/>
      </c>
      <c r="BM829" s="47" t="str">
        <f t="shared" si="484"/>
        <v/>
      </c>
      <c r="BN829" s="48" t="str">
        <f>IF(ISBLANK(BO829),"",VLOOKUP(BM829,OutputOsiris!$A$9:$A$1008,1,FALSE))</f>
        <v/>
      </c>
      <c r="BO829" s="111"/>
      <c r="BP829" s="78"/>
      <c r="BQ829" s="148" t="str">
        <f t="shared" si="458"/>
        <v/>
      </c>
      <c r="BR829" s="47" t="str">
        <f t="shared" si="485"/>
        <v/>
      </c>
      <c r="BS829" s="48" t="str">
        <f>IF(ISBLANK(BT829),"",VLOOKUP(BR829,OutputOsiris!$A$9:$A$1008,1,FALSE))</f>
        <v/>
      </c>
      <c r="BT829" s="111"/>
      <c r="BU829" s="78"/>
      <c r="BV829" s="148" t="str">
        <f t="shared" si="459"/>
        <v/>
      </c>
      <c r="BW829" s="47" t="str">
        <f t="shared" si="486"/>
        <v/>
      </c>
      <c r="BX829" s="48" t="str">
        <f>IF(ISBLANK(BY829),"",VLOOKUP(BW829,OutputOsiris!$A$9:$A$1008,1,FALSE))</f>
        <v/>
      </c>
      <c r="BY829" s="111"/>
      <c r="BZ829" s="78"/>
      <c r="CA829" s="148" t="str">
        <f t="shared" si="460"/>
        <v/>
      </c>
    </row>
    <row r="830" spans="1:79" x14ac:dyDescent="0.2">
      <c r="A830" s="47" t="str">
        <f>IF($H$1="Score",IF(OutputOsiris!A830&lt;&gt;"9999999",OutputOsiris!A830,""),"")</f>
        <v/>
      </c>
      <c r="B830" s="76" t="str">
        <f t="shared" si="461"/>
        <v/>
      </c>
      <c r="C830" s="143" t="str">
        <f t="shared" si="462"/>
        <v/>
      </c>
      <c r="D830" s="47" t="str">
        <f>IF($H$1="Cijfer",IF(OutputOsiris!A830&lt;&gt;"9999999",OutputOsiris!A830,""),"")</f>
        <v/>
      </c>
      <c r="E830" s="76" t="str">
        <f t="shared" si="463"/>
        <v/>
      </c>
      <c r="F830" s="143" t="str">
        <f t="shared" si="464"/>
        <v/>
      </c>
      <c r="G830" s="47" t="str">
        <f>IF(ISBLANK(OutputOsiris!B830),"",OutputOsiris!B830)</f>
        <v/>
      </c>
      <c r="H830" s="47">
        <f>IF(AND($AG$7&gt;0,OutputOsiris!$A830&lt;&gt;"9999999"),VLOOKUP(OutputOsiris!A830,$AD$9:$AG$1008,4,FALSE),"")</f>
        <v>0</v>
      </c>
      <c r="I830" s="47">
        <f t="shared" si="465"/>
        <v>0</v>
      </c>
      <c r="J830" s="47">
        <f>IF(AND($AL$7&gt;0,OutputOsiris!$A830&lt;&gt;"9999999"),VLOOKUP(OutputOsiris!A830,$AI$9:$AL$1008,4,FALSE),"")</f>
        <v>0</v>
      </c>
      <c r="K830" s="47">
        <f t="shared" si="466"/>
        <v>0</v>
      </c>
      <c r="L830" s="47" t="str">
        <f>IF(AND($AQ$7&gt;0,OutputOsiris!$A830&lt;&gt;"9999999"),VLOOKUP(OutputOsiris!A830,$AN$9:$AQ$1008,4,FALSE),"")</f>
        <v/>
      </c>
      <c r="M830" s="47" t="str">
        <f t="shared" si="467"/>
        <v/>
      </c>
      <c r="N830" s="47" t="str">
        <f>IF(AND($AV$7&gt;0,OutputOsiris!$A830&lt;&gt;"9999999"),VLOOKUP(OutputOsiris!A830,$AS$9:$AV$1008,4,FALSE),"")</f>
        <v/>
      </c>
      <c r="O830" s="47" t="str">
        <f t="shared" si="468"/>
        <v/>
      </c>
      <c r="P830" s="47" t="str">
        <f>IF(AND($BA$7&gt;0,OutputOsiris!$A830&lt;&gt;"9999999"),VLOOKUP(OutputOsiris!A830,$AX$9:$BA$1008,4,FALSE),"")</f>
        <v/>
      </c>
      <c r="Q830" s="47" t="str">
        <f t="shared" si="469"/>
        <v/>
      </c>
      <c r="R830" s="47" t="str">
        <f>IF(AND($BF$7&gt;0,OutputOsiris!$A830&lt;&gt;"9999999"),VLOOKUP(OutputOsiris!A830,$BC$9:$BF$1008,4,FALSE),"")</f>
        <v/>
      </c>
      <c r="S830" s="47" t="str">
        <f t="shared" si="470"/>
        <v/>
      </c>
      <c r="T830" s="47" t="str">
        <f>IF(AND($BK$7&gt;0,OutputOsiris!$A830&lt;&gt;"9999999"),VLOOKUP(OutputOsiris!A830,$BH$9:$BK$1008,4,FALSE),"")</f>
        <v/>
      </c>
      <c r="U830" s="47" t="str">
        <f t="shared" si="471"/>
        <v/>
      </c>
      <c r="V830" s="47" t="str">
        <f>IF(AND($BP$7&gt;0,OutputOsiris!$A830&lt;&gt;"9999999"),VLOOKUP(OutputOsiris!A830,$BM$9:$BP$1008,4,FALSE),"")</f>
        <v/>
      </c>
      <c r="W830" s="47" t="str">
        <f t="shared" si="472"/>
        <v/>
      </c>
      <c r="X830" s="47" t="str">
        <f>IF(AND($BU$7&gt;0,OutputOsiris!$A830&lt;&gt;"9999999"),VLOOKUP(OutputOsiris!A830,$BR$9:$BU$1008,4,FALSE),"")</f>
        <v/>
      </c>
      <c r="Y830" s="47" t="str">
        <f t="shared" si="473"/>
        <v/>
      </c>
      <c r="Z830" s="47" t="str">
        <f>IF(AND($BZ$7&gt;0,OutputOsiris!$A830&lt;&gt;"9999999"),VLOOKUP(OutputOsiris!A830,$BW$9:$BZ$1008,4,FALSE),"")</f>
        <v/>
      </c>
      <c r="AA830" s="47" t="str">
        <f t="shared" si="474"/>
        <v/>
      </c>
      <c r="AB830" s="47">
        <f t="shared" si="475"/>
        <v>0</v>
      </c>
      <c r="AC830" s="47">
        <f t="shared" si="476"/>
        <v>0</v>
      </c>
      <c r="AD830" s="47" t="str">
        <f t="shared" si="477"/>
        <v/>
      </c>
      <c r="AE830" s="48" t="str">
        <f>IF(ISBLANK(AF830),"",VLOOKUP(AD830,OutputOsiris!$A$9:$A$1008,1,FALSE))</f>
        <v/>
      </c>
      <c r="AF830" s="111"/>
      <c r="AG830" s="78"/>
      <c r="AH830" s="148" t="str">
        <f t="shared" si="451"/>
        <v/>
      </c>
      <c r="AI830" s="47" t="str">
        <f t="shared" si="478"/>
        <v/>
      </c>
      <c r="AJ830" s="48" t="str">
        <f>IF(ISBLANK(AK830),"",VLOOKUP(AI830,OutputOsiris!$A$9:$A$1008,1,FALSE))</f>
        <v/>
      </c>
      <c r="AK830" s="112"/>
      <c r="AL830" s="78"/>
      <c r="AM830" s="148" t="str">
        <f t="shared" si="452"/>
        <v/>
      </c>
      <c r="AN830" s="47" t="str">
        <f t="shared" si="479"/>
        <v/>
      </c>
      <c r="AO830" s="48" t="str">
        <f>IF(ISBLANK(AP830),"",VLOOKUP(AN830,OutputOsiris!$A$9:$A$1008,1,FALSE))</f>
        <v/>
      </c>
      <c r="AP830" s="111"/>
      <c r="AQ830" s="78"/>
      <c r="AR830" s="148" t="str">
        <f t="shared" si="453"/>
        <v/>
      </c>
      <c r="AS830" s="47" t="str">
        <f t="shared" si="480"/>
        <v/>
      </c>
      <c r="AT830" s="48" t="str">
        <f>IF(ISBLANK(AU830),"",VLOOKUP(AS830,OutputOsiris!$A$9:$A$1008,1,FALSE))</f>
        <v/>
      </c>
      <c r="AU830" s="111"/>
      <c r="AV830" s="78"/>
      <c r="AW830" s="148" t="str">
        <f t="shared" si="454"/>
        <v/>
      </c>
      <c r="AX830" s="47" t="str">
        <f t="shared" si="481"/>
        <v/>
      </c>
      <c r="AY830" s="48" t="str">
        <f>IF(ISBLANK(AZ830),"",VLOOKUP(AX830,OutputOsiris!$A$9:$A$1008,1,FALSE))</f>
        <v/>
      </c>
      <c r="AZ830" s="111"/>
      <c r="BA830" s="78"/>
      <c r="BB830" s="148" t="str">
        <f t="shared" si="455"/>
        <v/>
      </c>
      <c r="BC830" s="47" t="str">
        <f t="shared" si="482"/>
        <v/>
      </c>
      <c r="BD830" s="48" t="str">
        <f>IF(ISBLANK(BE830),"",VLOOKUP(BC830,OutputOsiris!$A$9:$A$1008,1,FALSE))</f>
        <v/>
      </c>
      <c r="BE830" s="111"/>
      <c r="BF830" s="78"/>
      <c r="BG830" s="148" t="str">
        <f t="shared" si="456"/>
        <v/>
      </c>
      <c r="BH830" s="47" t="str">
        <f t="shared" si="483"/>
        <v/>
      </c>
      <c r="BI830" s="48" t="str">
        <f>IF(ISBLANK(BJ830),"",VLOOKUP(BH830,OutputOsiris!$A$9:$A$1008,1,FALSE))</f>
        <v/>
      </c>
      <c r="BJ830" s="111"/>
      <c r="BK830" s="78"/>
      <c r="BL830" s="148" t="str">
        <f t="shared" si="457"/>
        <v/>
      </c>
      <c r="BM830" s="47" t="str">
        <f t="shared" si="484"/>
        <v/>
      </c>
      <c r="BN830" s="48" t="str">
        <f>IF(ISBLANK(BO830),"",VLOOKUP(BM830,OutputOsiris!$A$9:$A$1008,1,FALSE))</f>
        <v/>
      </c>
      <c r="BO830" s="111"/>
      <c r="BP830" s="78"/>
      <c r="BQ830" s="148" t="str">
        <f t="shared" si="458"/>
        <v/>
      </c>
      <c r="BR830" s="47" t="str">
        <f t="shared" si="485"/>
        <v/>
      </c>
      <c r="BS830" s="48" t="str">
        <f>IF(ISBLANK(BT830),"",VLOOKUP(BR830,OutputOsiris!$A$9:$A$1008,1,FALSE))</f>
        <v/>
      </c>
      <c r="BT830" s="111"/>
      <c r="BU830" s="78"/>
      <c r="BV830" s="148" t="str">
        <f t="shared" si="459"/>
        <v/>
      </c>
      <c r="BW830" s="47" t="str">
        <f t="shared" si="486"/>
        <v/>
      </c>
      <c r="BX830" s="48" t="str">
        <f>IF(ISBLANK(BY830),"",VLOOKUP(BW830,OutputOsiris!$A$9:$A$1008,1,FALSE))</f>
        <v/>
      </c>
      <c r="BY830" s="111"/>
      <c r="BZ830" s="78"/>
      <c r="CA830" s="148" t="str">
        <f t="shared" si="460"/>
        <v/>
      </c>
    </row>
    <row r="831" spans="1:79" x14ac:dyDescent="0.2">
      <c r="A831" s="47" t="str">
        <f>IF($H$1="Score",IF(OutputOsiris!A831&lt;&gt;"9999999",OutputOsiris!A831,""),"")</f>
        <v/>
      </c>
      <c r="B831" s="76" t="str">
        <f t="shared" si="461"/>
        <v/>
      </c>
      <c r="C831" s="143" t="str">
        <f t="shared" si="462"/>
        <v/>
      </c>
      <c r="D831" s="47" t="str">
        <f>IF($H$1="Cijfer",IF(OutputOsiris!A831&lt;&gt;"9999999",OutputOsiris!A831,""),"")</f>
        <v/>
      </c>
      <c r="E831" s="76" t="str">
        <f t="shared" si="463"/>
        <v/>
      </c>
      <c r="F831" s="143" t="str">
        <f t="shared" si="464"/>
        <v/>
      </c>
      <c r="G831" s="47" t="str">
        <f>IF(ISBLANK(OutputOsiris!B831),"",OutputOsiris!B831)</f>
        <v/>
      </c>
      <c r="H831" s="47">
        <f>IF(AND($AG$7&gt;0,OutputOsiris!$A831&lt;&gt;"9999999"),VLOOKUP(OutputOsiris!A831,$AD$9:$AG$1008,4,FALSE),"")</f>
        <v>0</v>
      </c>
      <c r="I831" s="47">
        <f t="shared" si="465"/>
        <v>0</v>
      </c>
      <c r="J831" s="47">
        <f>IF(AND($AL$7&gt;0,OutputOsiris!$A831&lt;&gt;"9999999"),VLOOKUP(OutputOsiris!A831,$AI$9:$AL$1008,4,FALSE),"")</f>
        <v>0</v>
      </c>
      <c r="K831" s="47">
        <f t="shared" si="466"/>
        <v>0</v>
      </c>
      <c r="L831" s="47" t="str">
        <f>IF(AND($AQ$7&gt;0,OutputOsiris!$A831&lt;&gt;"9999999"),VLOOKUP(OutputOsiris!A831,$AN$9:$AQ$1008,4,FALSE),"")</f>
        <v/>
      </c>
      <c r="M831" s="47" t="str">
        <f t="shared" si="467"/>
        <v/>
      </c>
      <c r="N831" s="47" t="str">
        <f>IF(AND($AV$7&gt;0,OutputOsiris!$A831&lt;&gt;"9999999"),VLOOKUP(OutputOsiris!A831,$AS$9:$AV$1008,4,FALSE),"")</f>
        <v/>
      </c>
      <c r="O831" s="47" t="str">
        <f t="shared" si="468"/>
        <v/>
      </c>
      <c r="P831" s="47" t="str">
        <f>IF(AND($BA$7&gt;0,OutputOsiris!$A831&lt;&gt;"9999999"),VLOOKUP(OutputOsiris!A831,$AX$9:$BA$1008,4,FALSE),"")</f>
        <v/>
      </c>
      <c r="Q831" s="47" t="str">
        <f t="shared" si="469"/>
        <v/>
      </c>
      <c r="R831" s="47" t="str">
        <f>IF(AND($BF$7&gt;0,OutputOsiris!$A831&lt;&gt;"9999999"),VLOOKUP(OutputOsiris!A831,$BC$9:$BF$1008,4,FALSE),"")</f>
        <v/>
      </c>
      <c r="S831" s="47" t="str">
        <f t="shared" si="470"/>
        <v/>
      </c>
      <c r="T831" s="47" t="str">
        <f>IF(AND($BK$7&gt;0,OutputOsiris!$A831&lt;&gt;"9999999"),VLOOKUP(OutputOsiris!A831,$BH$9:$BK$1008,4,FALSE),"")</f>
        <v/>
      </c>
      <c r="U831" s="47" t="str">
        <f t="shared" si="471"/>
        <v/>
      </c>
      <c r="V831" s="47" t="str">
        <f>IF(AND($BP$7&gt;0,OutputOsiris!$A831&lt;&gt;"9999999"),VLOOKUP(OutputOsiris!A831,$BM$9:$BP$1008,4,FALSE),"")</f>
        <v/>
      </c>
      <c r="W831" s="47" t="str">
        <f t="shared" si="472"/>
        <v/>
      </c>
      <c r="X831" s="47" t="str">
        <f>IF(AND($BU$7&gt;0,OutputOsiris!$A831&lt;&gt;"9999999"),VLOOKUP(OutputOsiris!A831,$BR$9:$BU$1008,4,FALSE),"")</f>
        <v/>
      </c>
      <c r="Y831" s="47" t="str">
        <f t="shared" si="473"/>
        <v/>
      </c>
      <c r="Z831" s="47" t="str">
        <f>IF(AND($BZ$7&gt;0,OutputOsiris!$A831&lt;&gt;"9999999"),VLOOKUP(OutputOsiris!A831,$BW$9:$BZ$1008,4,FALSE),"")</f>
        <v/>
      </c>
      <c r="AA831" s="47" t="str">
        <f t="shared" si="474"/>
        <v/>
      </c>
      <c r="AB831" s="47">
        <f t="shared" si="475"/>
        <v>0</v>
      </c>
      <c r="AC831" s="47">
        <f t="shared" si="476"/>
        <v>0</v>
      </c>
      <c r="AD831" s="47" t="str">
        <f t="shared" si="477"/>
        <v/>
      </c>
      <c r="AE831" s="48" t="str">
        <f>IF(ISBLANK(AF831),"",VLOOKUP(AD831,OutputOsiris!$A$9:$A$1008,1,FALSE))</f>
        <v/>
      </c>
      <c r="AF831" s="111"/>
      <c r="AG831" s="78"/>
      <c r="AH831" s="148" t="str">
        <f t="shared" si="451"/>
        <v/>
      </c>
      <c r="AI831" s="47" t="str">
        <f t="shared" si="478"/>
        <v/>
      </c>
      <c r="AJ831" s="48" t="str">
        <f>IF(ISBLANK(AK831),"",VLOOKUP(AI831,OutputOsiris!$A$9:$A$1008,1,FALSE))</f>
        <v/>
      </c>
      <c r="AK831" s="112"/>
      <c r="AL831" s="78"/>
      <c r="AM831" s="148" t="str">
        <f t="shared" si="452"/>
        <v/>
      </c>
      <c r="AN831" s="47" t="str">
        <f t="shared" si="479"/>
        <v/>
      </c>
      <c r="AO831" s="48" t="str">
        <f>IF(ISBLANK(AP831),"",VLOOKUP(AN831,OutputOsiris!$A$9:$A$1008,1,FALSE))</f>
        <v/>
      </c>
      <c r="AP831" s="111"/>
      <c r="AQ831" s="78"/>
      <c r="AR831" s="148" t="str">
        <f t="shared" si="453"/>
        <v/>
      </c>
      <c r="AS831" s="47" t="str">
        <f t="shared" si="480"/>
        <v/>
      </c>
      <c r="AT831" s="48" t="str">
        <f>IF(ISBLANK(AU831),"",VLOOKUP(AS831,OutputOsiris!$A$9:$A$1008,1,FALSE))</f>
        <v/>
      </c>
      <c r="AU831" s="111"/>
      <c r="AV831" s="78"/>
      <c r="AW831" s="148" t="str">
        <f t="shared" si="454"/>
        <v/>
      </c>
      <c r="AX831" s="47" t="str">
        <f t="shared" si="481"/>
        <v/>
      </c>
      <c r="AY831" s="48" t="str">
        <f>IF(ISBLANK(AZ831),"",VLOOKUP(AX831,OutputOsiris!$A$9:$A$1008,1,FALSE))</f>
        <v/>
      </c>
      <c r="AZ831" s="111"/>
      <c r="BA831" s="78"/>
      <c r="BB831" s="148" t="str">
        <f t="shared" si="455"/>
        <v/>
      </c>
      <c r="BC831" s="47" t="str">
        <f t="shared" si="482"/>
        <v/>
      </c>
      <c r="BD831" s="48" t="str">
        <f>IF(ISBLANK(BE831),"",VLOOKUP(BC831,OutputOsiris!$A$9:$A$1008,1,FALSE))</f>
        <v/>
      </c>
      <c r="BE831" s="111"/>
      <c r="BF831" s="78"/>
      <c r="BG831" s="148" t="str">
        <f t="shared" si="456"/>
        <v/>
      </c>
      <c r="BH831" s="47" t="str">
        <f t="shared" si="483"/>
        <v/>
      </c>
      <c r="BI831" s="48" t="str">
        <f>IF(ISBLANK(BJ831),"",VLOOKUP(BH831,OutputOsiris!$A$9:$A$1008,1,FALSE))</f>
        <v/>
      </c>
      <c r="BJ831" s="111"/>
      <c r="BK831" s="78"/>
      <c r="BL831" s="148" t="str">
        <f t="shared" si="457"/>
        <v/>
      </c>
      <c r="BM831" s="47" t="str">
        <f t="shared" si="484"/>
        <v/>
      </c>
      <c r="BN831" s="48" t="str">
        <f>IF(ISBLANK(BO831),"",VLOOKUP(BM831,OutputOsiris!$A$9:$A$1008,1,FALSE))</f>
        <v/>
      </c>
      <c r="BO831" s="111"/>
      <c r="BP831" s="78"/>
      <c r="BQ831" s="148" t="str">
        <f t="shared" si="458"/>
        <v/>
      </c>
      <c r="BR831" s="47" t="str">
        <f t="shared" si="485"/>
        <v/>
      </c>
      <c r="BS831" s="48" t="str">
        <f>IF(ISBLANK(BT831),"",VLOOKUP(BR831,OutputOsiris!$A$9:$A$1008,1,FALSE))</f>
        <v/>
      </c>
      <c r="BT831" s="111"/>
      <c r="BU831" s="78"/>
      <c r="BV831" s="148" t="str">
        <f t="shared" si="459"/>
        <v/>
      </c>
      <c r="BW831" s="47" t="str">
        <f t="shared" si="486"/>
        <v/>
      </c>
      <c r="BX831" s="48" t="str">
        <f>IF(ISBLANK(BY831),"",VLOOKUP(BW831,OutputOsiris!$A$9:$A$1008,1,FALSE))</f>
        <v/>
      </c>
      <c r="BY831" s="111"/>
      <c r="BZ831" s="78"/>
      <c r="CA831" s="148" t="str">
        <f t="shared" si="460"/>
        <v/>
      </c>
    </row>
    <row r="832" spans="1:79" x14ac:dyDescent="0.2">
      <c r="A832" s="47" t="str">
        <f>IF($H$1="Score",IF(OutputOsiris!A832&lt;&gt;"9999999",OutputOsiris!A832,""),"")</f>
        <v/>
      </c>
      <c r="B832" s="76" t="str">
        <f t="shared" si="461"/>
        <v/>
      </c>
      <c r="C832" s="143" t="str">
        <f t="shared" si="462"/>
        <v/>
      </c>
      <c r="D832" s="47" t="str">
        <f>IF($H$1="Cijfer",IF(OutputOsiris!A832&lt;&gt;"9999999",OutputOsiris!A832,""),"")</f>
        <v/>
      </c>
      <c r="E832" s="76" t="str">
        <f t="shared" si="463"/>
        <v/>
      </c>
      <c r="F832" s="143" t="str">
        <f t="shared" si="464"/>
        <v/>
      </c>
      <c r="G832" s="47" t="str">
        <f>IF(ISBLANK(OutputOsiris!B832),"",OutputOsiris!B832)</f>
        <v/>
      </c>
      <c r="H832" s="47">
        <f>IF(AND($AG$7&gt;0,OutputOsiris!$A832&lt;&gt;"9999999"),VLOOKUP(OutputOsiris!A832,$AD$9:$AG$1008,4,FALSE),"")</f>
        <v>0</v>
      </c>
      <c r="I832" s="47">
        <f t="shared" si="465"/>
        <v>0</v>
      </c>
      <c r="J832" s="47">
        <f>IF(AND($AL$7&gt;0,OutputOsiris!$A832&lt;&gt;"9999999"),VLOOKUP(OutputOsiris!A832,$AI$9:$AL$1008,4,FALSE),"")</f>
        <v>0</v>
      </c>
      <c r="K832" s="47">
        <f t="shared" si="466"/>
        <v>0</v>
      </c>
      <c r="L832" s="47" t="str">
        <f>IF(AND($AQ$7&gt;0,OutputOsiris!$A832&lt;&gt;"9999999"),VLOOKUP(OutputOsiris!A832,$AN$9:$AQ$1008,4,FALSE),"")</f>
        <v/>
      </c>
      <c r="M832" s="47" t="str">
        <f t="shared" si="467"/>
        <v/>
      </c>
      <c r="N832" s="47" t="str">
        <f>IF(AND($AV$7&gt;0,OutputOsiris!$A832&lt;&gt;"9999999"),VLOOKUP(OutputOsiris!A832,$AS$9:$AV$1008,4,FALSE),"")</f>
        <v/>
      </c>
      <c r="O832" s="47" t="str">
        <f t="shared" si="468"/>
        <v/>
      </c>
      <c r="P832" s="47" t="str">
        <f>IF(AND($BA$7&gt;0,OutputOsiris!$A832&lt;&gt;"9999999"),VLOOKUP(OutputOsiris!A832,$AX$9:$BA$1008,4,FALSE),"")</f>
        <v/>
      </c>
      <c r="Q832" s="47" t="str">
        <f t="shared" si="469"/>
        <v/>
      </c>
      <c r="R832" s="47" t="str">
        <f>IF(AND($BF$7&gt;0,OutputOsiris!$A832&lt;&gt;"9999999"),VLOOKUP(OutputOsiris!A832,$BC$9:$BF$1008,4,FALSE),"")</f>
        <v/>
      </c>
      <c r="S832" s="47" t="str">
        <f t="shared" si="470"/>
        <v/>
      </c>
      <c r="T832" s="47" t="str">
        <f>IF(AND($BK$7&gt;0,OutputOsiris!$A832&lt;&gt;"9999999"),VLOOKUP(OutputOsiris!A832,$BH$9:$BK$1008,4,FALSE),"")</f>
        <v/>
      </c>
      <c r="U832" s="47" t="str">
        <f t="shared" si="471"/>
        <v/>
      </c>
      <c r="V832" s="47" t="str">
        <f>IF(AND($BP$7&gt;0,OutputOsiris!$A832&lt;&gt;"9999999"),VLOOKUP(OutputOsiris!A832,$BM$9:$BP$1008,4,FALSE),"")</f>
        <v/>
      </c>
      <c r="W832" s="47" t="str">
        <f t="shared" si="472"/>
        <v/>
      </c>
      <c r="X832" s="47" t="str">
        <f>IF(AND($BU$7&gt;0,OutputOsiris!$A832&lt;&gt;"9999999"),VLOOKUP(OutputOsiris!A832,$BR$9:$BU$1008,4,FALSE),"")</f>
        <v/>
      </c>
      <c r="Y832" s="47" t="str">
        <f t="shared" si="473"/>
        <v/>
      </c>
      <c r="Z832" s="47" t="str">
        <f>IF(AND($BZ$7&gt;0,OutputOsiris!$A832&lt;&gt;"9999999"),VLOOKUP(OutputOsiris!A832,$BW$9:$BZ$1008,4,FALSE),"")</f>
        <v/>
      </c>
      <c r="AA832" s="47" t="str">
        <f t="shared" si="474"/>
        <v/>
      </c>
      <c r="AB832" s="47">
        <f t="shared" si="475"/>
        <v>0</v>
      </c>
      <c r="AC832" s="47">
        <f t="shared" si="476"/>
        <v>0</v>
      </c>
      <c r="AD832" s="47" t="str">
        <f t="shared" si="477"/>
        <v/>
      </c>
      <c r="AE832" s="48" t="str">
        <f>IF(ISBLANK(AF832),"",VLOOKUP(AD832,OutputOsiris!$A$9:$A$1008,1,FALSE))</f>
        <v/>
      </c>
      <c r="AF832" s="111"/>
      <c r="AG832" s="78"/>
      <c r="AH832" s="148" t="str">
        <f t="shared" si="451"/>
        <v/>
      </c>
      <c r="AI832" s="47" t="str">
        <f t="shared" si="478"/>
        <v/>
      </c>
      <c r="AJ832" s="48" t="str">
        <f>IF(ISBLANK(AK832),"",VLOOKUP(AI832,OutputOsiris!$A$9:$A$1008,1,FALSE))</f>
        <v/>
      </c>
      <c r="AK832" s="112"/>
      <c r="AL832" s="78"/>
      <c r="AM832" s="148" t="str">
        <f t="shared" si="452"/>
        <v/>
      </c>
      <c r="AN832" s="47" t="str">
        <f t="shared" si="479"/>
        <v/>
      </c>
      <c r="AO832" s="48" t="str">
        <f>IF(ISBLANK(AP832),"",VLOOKUP(AN832,OutputOsiris!$A$9:$A$1008,1,FALSE))</f>
        <v/>
      </c>
      <c r="AP832" s="111"/>
      <c r="AQ832" s="78"/>
      <c r="AR832" s="148" t="str">
        <f t="shared" si="453"/>
        <v/>
      </c>
      <c r="AS832" s="47" t="str">
        <f t="shared" si="480"/>
        <v/>
      </c>
      <c r="AT832" s="48" t="str">
        <f>IF(ISBLANK(AU832),"",VLOOKUP(AS832,OutputOsiris!$A$9:$A$1008,1,FALSE))</f>
        <v/>
      </c>
      <c r="AU832" s="111"/>
      <c r="AV832" s="78"/>
      <c r="AW832" s="148" t="str">
        <f t="shared" si="454"/>
        <v/>
      </c>
      <c r="AX832" s="47" t="str">
        <f t="shared" si="481"/>
        <v/>
      </c>
      <c r="AY832" s="48" t="str">
        <f>IF(ISBLANK(AZ832),"",VLOOKUP(AX832,OutputOsiris!$A$9:$A$1008,1,FALSE))</f>
        <v/>
      </c>
      <c r="AZ832" s="111"/>
      <c r="BA832" s="78"/>
      <c r="BB832" s="148" t="str">
        <f t="shared" si="455"/>
        <v/>
      </c>
      <c r="BC832" s="47" t="str">
        <f t="shared" si="482"/>
        <v/>
      </c>
      <c r="BD832" s="48" t="str">
        <f>IF(ISBLANK(BE832),"",VLOOKUP(BC832,OutputOsiris!$A$9:$A$1008,1,FALSE))</f>
        <v/>
      </c>
      <c r="BE832" s="111"/>
      <c r="BF832" s="78"/>
      <c r="BG832" s="148" t="str">
        <f t="shared" si="456"/>
        <v/>
      </c>
      <c r="BH832" s="47" t="str">
        <f t="shared" si="483"/>
        <v/>
      </c>
      <c r="BI832" s="48" t="str">
        <f>IF(ISBLANK(BJ832),"",VLOOKUP(BH832,OutputOsiris!$A$9:$A$1008,1,FALSE))</f>
        <v/>
      </c>
      <c r="BJ832" s="111"/>
      <c r="BK832" s="78"/>
      <c r="BL832" s="148" t="str">
        <f t="shared" si="457"/>
        <v/>
      </c>
      <c r="BM832" s="47" t="str">
        <f t="shared" si="484"/>
        <v/>
      </c>
      <c r="BN832" s="48" t="str">
        <f>IF(ISBLANK(BO832),"",VLOOKUP(BM832,OutputOsiris!$A$9:$A$1008,1,FALSE))</f>
        <v/>
      </c>
      <c r="BO832" s="111"/>
      <c r="BP832" s="78"/>
      <c r="BQ832" s="148" t="str">
        <f t="shared" si="458"/>
        <v/>
      </c>
      <c r="BR832" s="47" t="str">
        <f t="shared" si="485"/>
        <v/>
      </c>
      <c r="BS832" s="48" t="str">
        <f>IF(ISBLANK(BT832),"",VLOOKUP(BR832,OutputOsiris!$A$9:$A$1008,1,FALSE))</f>
        <v/>
      </c>
      <c r="BT832" s="111"/>
      <c r="BU832" s="78"/>
      <c r="BV832" s="148" t="str">
        <f t="shared" si="459"/>
        <v/>
      </c>
      <c r="BW832" s="47" t="str">
        <f t="shared" si="486"/>
        <v/>
      </c>
      <c r="BX832" s="48" t="str">
        <f>IF(ISBLANK(BY832),"",VLOOKUP(BW832,OutputOsiris!$A$9:$A$1008,1,FALSE))</f>
        <v/>
      </c>
      <c r="BY832" s="111"/>
      <c r="BZ832" s="78"/>
      <c r="CA832" s="148" t="str">
        <f t="shared" si="460"/>
        <v/>
      </c>
    </row>
    <row r="833" spans="1:79" x14ac:dyDescent="0.2">
      <c r="A833" s="47" t="str">
        <f>IF($H$1="Score",IF(OutputOsiris!A833&lt;&gt;"9999999",OutputOsiris!A833,""),"")</f>
        <v/>
      </c>
      <c r="B833" s="76" t="str">
        <f t="shared" si="461"/>
        <v/>
      </c>
      <c r="C833" s="143" t="str">
        <f t="shared" si="462"/>
        <v/>
      </c>
      <c r="D833" s="47" t="str">
        <f>IF($H$1="Cijfer",IF(OutputOsiris!A833&lt;&gt;"9999999",OutputOsiris!A833,""),"")</f>
        <v/>
      </c>
      <c r="E833" s="76" t="str">
        <f t="shared" si="463"/>
        <v/>
      </c>
      <c r="F833" s="143" t="str">
        <f t="shared" si="464"/>
        <v/>
      </c>
      <c r="G833" s="47" t="str">
        <f>IF(ISBLANK(OutputOsiris!B833),"",OutputOsiris!B833)</f>
        <v/>
      </c>
      <c r="H833" s="47">
        <f>IF(AND($AG$7&gt;0,OutputOsiris!$A833&lt;&gt;"9999999"),VLOOKUP(OutputOsiris!A833,$AD$9:$AG$1008,4,FALSE),"")</f>
        <v>0</v>
      </c>
      <c r="I833" s="47">
        <f t="shared" si="465"/>
        <v>0</v>
      </c>
      <c r="J833" s="47">
        <f>IF(AND($AL$7&gt;0,OutputOsiris!$A833&lt;&gt;"9999999"),VLOOKUP(OutputOsiris!A833,$AI$9:$AL$1008,4,FALSE),"")</f>
        <v>0</v>
      </c>
      <c r="K833" s="47">
        <f t="shared" si="466"/>
        <v>0</v>
      </c>
      <c r="L833" s="47" t="str">
        <f>IF(AND($AQ$7&gt;0,OutputOsiris!$A833&lt;&gt;"9999999"),VLOOKUP(OutputOsiris!A833,$AN$9:$AQ$1008,4,FALSE),"")</f>
        <v/>
      </c>
      <c r="M833" s="47" t="str">
        <f t="shared" si="467"/>
        <v/>
      </c>
      <c r="N833" s="47" t="str">
        <f>IF(AND($AV$7&gt;0,OutputOsiris!$A833&lt;&gt;"9999999"),VLOOKUP(OutputOsiris!A833,$AS$9:$AV$1008,4,FALSE),"")</f>
        <v/>
      </c>
      <c r="O833" s="47" t="str">
        <f t="shared" si="468"/>
        <v/>
      </c>
      <c r="P833" s="47" t="str">
        <f>IF(AND($BA$7&gt;0,OutputOsiris!$A833&lt;&gt;"9999999"),VLOOKUP(OutputOsiris!A833,$AX$9:$BA$1008,4,FALSE),"")</f>
        <v/>
      </c>
      <c r="Q833" s="47" t="str">
        <f t="shared" si="469"/>
        <v/>
      </c>
      <c r="R833" s="47" t="str">
        <f>IF(AND($BF$7&gt;0,OutputOsiris!$A833&lt;&gt;"9999999"),VLOOKUP(OutputOsiris!A833,$BC$9:$BF$1008,4,FALSE),"")</f>
        <v/>
      </c>
      <c r="S833" s="47" t="str">
        <f t="shared" si="470"/>
        <v/>
      </c>
      <c r="T833" s="47" t="str">
        <f>IF(AND($BK$7&gt;0,OutputOsiris!$A833&lt;&gt;"9999999"),VLOOKUP(OutputOsiris!A833,$BH$9:$BK$1008,4,FALSE),"")</f>
        <v/>
      </c>
      <c r="U833" s="47" t="str">
        <f t="shared" si="471"/>
        <v/>
      </c>
      <c r="V833" s="47" t="str">
        <f>IF(AND($BP$7&gt;0,OutputOsiris!$A833&lt;&gt;"9999999"),VLOOKUP(OutputOsiris!A833,$BM$9:$BP$1008,4,FALSE),"")</f>
        <v/>
      </c>
      <c r="W833" s="47" t="str">
        <f t="shared" si="472"/>
        <v/>
      </c>
      <c r="X833" s="47" t="str">
        <f>IF(AND($BU$7&gt;0,OutputOsiris!$A833&lt;&gt;"9999999"),VLOOKUP(OutputOsiris!A833,$BR$9:$BU$1008,4,FALSE),"")</f>
        <v/>
      </c>
      <c r="Y833" s="47" t="str">
        <f t="shared" si="473"/>
        <v/>
      </c>
      <c r="Z833" s="47" t="str">
        <f>IF(AND($BZ$7&gt;0,OutputOsiris!$A833&lt;&gt;"9999999"),VLOOKUP(OutputOsiris!A833,$BW$9:$BZ$1008,4,FALSE),"")</f>
        <v/>
      </c>
      <c r="AA833" s="47" t="str">
        <f t="shared" si="474"/>
        <v/>
      </c>
      <c r="AB833" s="47">
        <f t="shared" si="475"/>
        <v>0</v>
      </c>
      <c r="AC833" s="47">
        <f t="shared" si="476"/>
        <v>0</v>
      </c>
      <c r="AD833" s="47" t="str">
        <f t="shared" si="477"/>
        <v/>
      </c>
      <c r="AE833" s="48" t="str">
        <f>IF(ISBLANK(AF833),"",VLOOKUP(AD833,OutputOsiris!$A$9:$A$1008,1,FALSE))</f>
        <v/>
      </c>
      <c r="AF833" s="111"/>
      <c r="AG833" s="78"/>
      <c r="AH833" s="148" t="str">
        <f t="shared" si="451"/>
        <v/>
      </c>
      <c r="AI833" s="47" t="str">
        <f t="shared" si="478"/>
        <v/>
      </c>
      <c r="AJ833" s="48" t="str">
        <f>IF(ISBLANK(AK833),"",VLOOKUP(AI833,OutputOsiris!$A$9:$A$1008,1,FALSE))</f>
        <v/>
      </c>
      <c r="AK833" s="112"/>
      <c r="AL833" s="78"/>
      <c r="AM833" s="148" t="str">
        <f t="shared" si="452"/>
        <v/>
      </c>
      <c r="AN833" s="47" t="str">
        <f t="shared" si="479"/>
        <v/>
      </c>
      <c r="AO833" s="48" t="str">
        <f>IF(ISBLANK(AP833),"",VLOOKUP(AN833,OutputOsiris!$A$9:$A$1008,1,FALSE))</f>
        <v/>
      </c>
      <c r="AP833" s="111"/>
      <c r="AQ833" s="78"/>
      <c r="AR833" s="148" t="str">
        <f t="shared" si="453"/>
        <v/>
      </c>
      <c r="AS833" s="47" t="str">
        <f t="shared" si="480"/>
        <v/>
      </c>
      <c r="AT833" s="48" t="str">
        <f>IF(ISBLANK(AU833),"",VLOOKUP(AS833,OutputOsiris!$A$9:$A$1008,1,FALSE))</f>
        <v/>
      </c>
      <c r="AU833" s="111"/>
      <c r="AV833" s="78"/>
      <c r="AW833" s="148" t="str">
        <f t="shared" si="454"/>
        <v/>
      </c>
      <c r="AX833" s="47" t="str">
        <f t="shared" si="481"/>
        <v/>
      </c>
      <c r="AY833" s="48" t="str">
        <f>IF(ISBLANK(AZ833),"",VLOOKUP(AX833,OutputOsiris!$A$9:$A$1008,1,FALSE))</f>
        <v/>
      </c>
      <c r="AZ833" s="111"/>
      <c r="BA833" s="78"/>
      <c r="BB833" s="148" t="str">
        <f t="shared" si="455"/>
        <v/>
      </c>
      <c r="BC833" s="47" t="str">
        <f t="shared" si="482"/>
        <v/>
      </c>
      <c r="BD833" s="48" t="str">
        <f>IF(ISBLANK(BE833),"",VLOOKUP(BC833,OutputOsiris!$A$9:$A$1008,1,FALSE))</f>
        <v/>
      </c>
      <c r="BE833" s="111"/>
      <c r="BF833" s="78"/>
      <c r="BG833" s="148" t="str">
        <f t="shared" si="456"/>
        <v/>
      </c>
      <c r="BH833" s="47" t="str">
        <f t="shared" si="483"/>
        <v/>
      </c>
      <c r="BI833" s="48" t="str">
        <f>IF(ISBLANK(BJ833),"",VLOOKUP(BH833,OutputOsiris!$A$9:$A$1008,1,FALSE))</f>
        <v/>
      </c>
      <c r="BJ833" s="111"/>
      <c r="BK833" s="78"/>
      <c r="BL833" s="148" t="str">
        <f t="shared" si="457"/>
        <v/>
      </c>
      <c r="BM833" s="47" t="str">
        <f t="shared" si="484"/>
        <v/>
      </c>
      <c r="BN833" s="48" t="str">
        <f>IF(ISBLANK(BO833),"",VLOOKUP(BM833,OutputOsiris!$A$9:$A$1008,1,FALSE))</f>
        <v/>
      </c>
      <c r="BO833" s="111"/>
      <c r="BP833" s="78"/>
      <c r="BQ833" s="148" t="str">
        <f t="shared" si="458"/>
        <v/>
      </c>
      <c r="BR833" s="47" t="str">
        <f t="shared" si="485"/>
        <v/>
      </c>
      <c r="BS833" s="48" t="str">
        <f>IF(ISBLANK(BT833),"",VLOOKUP(BR833,OutputOsiris!$A$9:$A$1008,1,FALSE))</f>
        <v/>
      </c>
      <c r="BT833" s="111"/>
      <c r="BU833" s="78"/>
      <c r="BV833" s="148" t="str">
        <f t="shared" si="459"/>
        <v/>
      </c>
      <c r="BW833" s="47" t="str">
        <f t="shared" si="486"/>
        <v/>
      </c>
      <c r="BX833" s="48" t="str">
        <f>IF(ISBLANK(BY833),"",VLOOKUP(BW833,OutputOsiris!$A$9:$A$1008,1,FALSE))</f>
        <v/>
      </c>
      <c r="BY833" s="111"/>
      <c r="BZ833" s="78"/>
      <c r="CA833" s="148" t="str">
        <f t="shared" si="460"/>
        <v/>
      </c>
    </row>
    <row r="834" spans="1:79" x14ac:dyDescent="0.2">
      <c r="A834" s="47" t="str">
        <f>IF($H$1="Score",IF(OutputOsiris!A834&lt;&gt;"9999999",OutputOsiris!A834,""),"")</f>
        <v/>
      </c>
      <c r="B834" s="76" t="str">
        <f t="shared" si="461"/>
        <v/>
      </c>
      <c r="C834" s="143" t="str">
        <f t="shared" si="462"/>
        <v/>
      </c>
      <c r="D834" s="47" t="str">
        <f>IF($H$1="Cijfer",IF(OutputOsiris!A834&lt;&gt;"9999999",OutputOsiris!A834,""),"")</f>
        <v/>
      </c>
      <c r="E834" s="76" t="str">
        <f t="shared" si="463"/>
        <v/>
      </c>
      <c r="F834" s="143" t="str">
        <f t="shared" si="464"/>
        <v/>
      </c>
      <c r="G834" s="47" t="str">
        <f>IF(ISBLANK(OutputOsiris!B834),"",OutputOsiris!B834)</f>
        <v/>
      </c>
      <c r="H834" s="47">
        <f>IF(AND($AG$7&gt;0,OutputOsiris!$A834&lt;&gt;"9999999"),VLOOKUP(OutputOsiris!A834,$AD$9:$AG$1008,4,FALSE),"")</f>
        <v>0</v>
      </c>
      <c r="I834" s="47">
        <f t="shared" si="465"/>
        <v>0</v>
      </c>
      <c r="J834" s="47">
        <f>IF(AND($AL$7&gt;0,OutputOsiris!$A834&lt;&gt;"9999999"),VLOOKUP(OutputOsiris!A834,$AI$9:$AL$1008,4,FALSE),"")</f>
        <v>0</v>
      </c>
      <c r="K834" s="47">
        <f t="shared" si="466"/>
        <v>0</v>
      </c>
      <c r="L834" s="47" t="str">
        <f>IF(AND($AQ$7&gt;0,OutputOsiris!$A834&lt;&gt;"9999999"),VLOOKUP(OutputOsiris!A834,$AN$9:$AQ$1008,4,FALSE),"")</f>
        <v/>
      </c>
      <c r="M834" s="47" t="str">
        <f t="shared" si="467"/>
        <v/>
      </c>
      <c r="N834" s="47" t="str">
        <f>IF(AND($AV$7&gt;0,OutputOsiris!$A834&lt;&gt;"9999999"),VLOOKUP(OutputOsiris!A834,$AS$9:$AV$1008,4,FALSE),"")</f>
        <v/>
      </c>
      <c r="O834" s="47" t="str">
        <f t="shared" si="468"/>
        <v/>
      </c>
      <c r="P834" s="47" t="str">
        <f>IF(AND($BA$7&gt;0,OutputOsiris!$A834&lt;&gt;"9999999"),VLOOKUP(OutputOsiris!A834,$AX$9:$BA$1008,4,FALSE),"")</f>
        <v/>
      </c>
      <c r="Q834" s="47" t="str">
        <f t="shared" si="469"/>
        <v/>
      </c>
      <c r="R834" s="47" t="str">
        <f>IF(AND($BF$7&gt;0,OutputOsiris!$A834&lt;&gt;"9999999"),VLOOKUP(OutputOsiris!A834,$BC$9:$BF$1008,4,FALSE),"")</f>
        <v/>
      </c>
      <c r="S834" s="47" t="str">
        <f t="shared" si="470"/>
        <v/>
      </c>
      <c r="T834" s="47" t="str">
        <f>IF(AND($BK$7&gt;0,OutputOsiris!$A834&lt;&gt;"9999999"),VLOOKUP(OutputOsiris!A834,$BH$9:$BK$1008,4,FALSE),"")</f>
        <v/>
      </c>
      <c r="U834" s="47" t="str">
        <f t="shared" si="471"/>
        <v/>
      </c>
      <c r="V834" s="47" t="str">
        <f>IF(AND($BP$7&gt;0,OutputOsiris!$A834&lt;&gt;"9999999"),VLOOKUP(OutputOsiris!A834,$BM$9:$BP$1008,4,FALSE),"")</f>
        <v/>
      </c>
      <c r="W834" s="47" t="str">
        <f t="shared" si="472"/>
        <v/>
      </c>
      <c r="X834" s="47" t="str">
        <f>IF(AND($BU$7&gt;0,OutputOsiris!$A834&lt;&gt;"9999999"),VLOOKUP(OutputOsiris!A834,$BR$9:$BU$1008,4,FALSE),"")</f>
        <v/>
      </c>
      <c r="Y834" s="47" t="str">
        <f t="shared" si="473"/>
        <v/>
      </c>
      <c r="Z834" s="47" t="str">
        <f>IF(AND($BZ$7&gt;0,OutputOsiris!$A834&lt;&gt;"9999999"),VLOOKUP(OutputOsiris!A834,$BW$9:$BZ$1008,4,FALSE),"")</f>
        <v/>
      </c>
      <c r="AA834" s="47" t="str">
        <f t="shared" si="474"/>
        <v/>
      </c>
      <c r="AB834" s="47">
        <f t="shared" si="475"/>
        <v>0</v>
      </c>
      <c r="AC834" s="47">
        <f t="shared" si="476"/>
        <v>0</v>
      </c>
      <c r="AD834" s="47" t="str">
        <f t="shared" si="477"/>
        <v/>
      </c>
      <c r="AE834" s="48" t="str">
        <f>IF(ISBLANK(AF834),"",VLOOKUP(AD834,OutputOsiris!$A$9:$A$1008,1,FALSE))</f>
        <v/>
      </c>
      <c r="AF834" s="111"/>
      <c r="AG834" s="78"/>
      <c r="AH834" s="148" t="str">
        <f t="shared" si="451"/>
        <v/>
      </c>
      <c r="AI834" s="47" t="str">
        <f t="shared" si="478"/>
        <v/>
      </c>
      <c r="AJ834" s="48" t="str">
        <f>IF(ISBLANK(AK834),"",VLOOKUP(AI834,OutputOsiris!$A$9:$A$1008,1,FALSE))</f>
        <v/>
      </c>
      <c r="AK834" s="112"/>
      <c r="AL834" s="78"/>
      <c r="AM834" s="148" t="str">
        <f t="shared" si="452"/>
        <v/>
      </c>
      <c r="AN834" s="47" t="str">
        <f t="shared" si="479"/>
        <v/>
      </c>
      <c r="AO834" s="48" t="str">
        <f>IF(ISBLANK(AP834),"",VLOOKUP(AN834,OutputOsiris!$A$9:$A$1008,1,FALSE))</f>
        <v/>
      </c>
      <c r="AP834" s="111"/>
      <c r="AQ834" s="78"/>
      <c r="AR834" s="148" t="str">
        <f t="shared" si="453"/>
        <v/>
      </c>
      <c r="AS834" s="47" t="str">
        <f t="shared" si="480"/>
        <v/>
      </c>
      <c r="AT834" s="48" t="str">
        <f>IF(ISBLANK(AU834),"",VLOOKUP(AS834,OutputOsiris!$A$9:$A$1008,1,FALSE))</f>
        <v/>
      </c>
      <c r="AU834" s="111"/>
      <c r="AV834" s="78"/>
      <c r="AW834" s="148" t="str">
        <f t="shared" si="454"/>
        <v/>
      </c>
      <c r="AX834" s="47" t="str">
        <f t="shared" si="481"/>
        <v/>
      </c>
      <c r="AY834" s="48" t="str">
        <f>IF(ISBLANK(AZ834),"",VLOOKUP(AX834,OutputOsiris!$A$9:$A$1008,1,FALSE))</f>
        <v/>
      </c>
      <c r="AZ834" s="111"/>
      <c r="BA834" s="78"/>
      <c r="BB834" s="148" t="str">
        <f t="shared" si="455"/>
        <v/>
      </c>
      <c r="BC834" s="47" t="str">
        <f t="shared" si="482"/>
        <v/>
      </c>
      <c r="BD834" s="48" t="str">
        <f>IF(ISBLANK(BE834),"",VLOOKUP(BC834,OutputOsiris!$A$9:$A$1008,1,FALSE))</f>
        <v/>
      </c>
      <c r="BE834" s="111"/>
      <c r="BF834" s="78"/>
      <c r="BG834" s="148" t="str">
        <f t="shared" si="456"/>
        <v/>
      </c>
      <c r="BH834" s="47" t="str">
        <f t="shared" si="483"/>
        <v/>
      </c>
      <c r="BI834" s="48" t="str">
        <f>IF(ISBLANK(BJ834),"",VLOOKUP(BH834,OutputOsiris!$A$9:$A$1008,1,FALSE))</f>
        <v/>
      </c>
      <c r="BJ834" s="111"/>
      <c r="BK834" s="78"/>
      <c r="BL834" s="148" t="str">
        <f t="shared" si="457"/>
        <v/>
      </c>
      <c r="BM834" s="47" t="str">
        <f t="shared" si="484"/>
        <v/>
      </c>
      <c r="BN834" s="48" t="str">
        <f>IF(ISBLANK(BO834),"",VLOOKUP(BM834,OutputOsiris!$A$9:$A$1008,1,FALSE))</f>
        <v/>
      </c>
      <c r="BO834" s="111"/>
      <c r="BP834" s="78"/>
      <c r="BQ834" s="148" t="str">
        <f t="shared" si="458"/>
        <v/>
      </c>
      <c r="BR834" s="47" t="str">
        <f t="shared" si="485"/>
        <v/>
      </c>
      <c r="BS834" s="48" t="str">
        <f>IF(ISBLANK(BT834),"",VLOOKUP(BR834,OutputOsiris!$A$9:$A$1008,1,FALSE))</f>
        <v/>
      </c>
      <c r="BT834" s="111"/>
      <c r="BU834" s="78"/>
      <c r="BV834" s="148" t="str">
        <f t="shared" si="459"/>
        <v/>
      </c>
      <c r="BW834" s="47" t="str">
        <f t="shared" si="486"/>
        <v/>
      </c>
      <c r="BX834" s="48" t="str">
        <f>IF(ISBLANK(BY834),"",VLOOKUP(BW834,OutputOsiris!$A$9:$A$1008,1,FALSE))</f>
        <v/>
      </c>
      <c r="BY834" s="111"/>
      <c r="BZ834" s="78"/>
      <c r="CA834" s="148" t="str">
        <f t="shared" si="460"/>
        <v/>
      </c>
    </row>
    <row r="835" spans="1:79" x14ac:dyDescent="0.2">
      <c r="A835" s="47" t="str">
        <f>IF($H$1="Score",IF(OutputOsiris!A835&lt;&gt;"9999999",OutputOsiris!A835,""),"")</f>
        <v/>
      </c>
      <c r="B835" s="76" t="str">
        <f t="shared" si="461"/>
        <v/>
      </c>
      <c r="C835" s="143" t="str">
        <f t="shared" si="462"/>
        <v/>
      </c>
      <c r="D835" s="47" t="str">
        <f>IF($H$1="Cijfer",IF(OutputOsiris!A835&lt;&gt;"9999999",OutputOsiris!A835,""),"")</f>
        <v/>
      </c>
      <c r="E835" s="76" t="str">
        <f t="shared" si="463"/>
        <v/>
      </c>
      <c r="F835" s="143" t="str">
        <f t="shared" si="464"/>
        <v/>
      </c>
      <c r="G835" s="47" t="str">
        <f>IF(ISBLANK(OutputOsiris!B835),"",OutputOsiris!B835)</f>
        <v/>
      </c>
      <c r="H835" s="47">
        <f>IF(AND($AG$7&gt;0,OutputOsiris!$A835&lt;&gt;"9999999"),VLOOKUP(OutputOsiris!A835,$AD$9:$AG$1008,4,FALSE),"")</f>
        <v>0</v>
      </c>
      <c r="I835" s="47">
        <f t="shared" si="465"/>
        <v>0</v>
      </c>
      <c r="J835" s="47">
        <f>IF(AND($AL$7&gt;0,OutputOsiris!$A835&lt;&gt;"9999999"),VLOOKUP(OutputOsiris!A835,$AI$9:$AL$1008,4,FALSE),"")</f>
        <v>0</v>
      </c>
      <c r="K835" s="47">
        <f t="shared" si="466"/>
        <v>0</v>
      </c>
      <c r="L835" s="47" t="str">
        <f>IF(AND($AQ$7&gt;0,OutputOsiris!$A835&lt;&gt;"9999999"),VLOOKUP(OutputOsiris!A835,$AN$9:$AQ$1008,4,FALSE),"")</f>
        <v/>
      </c>
      <c r="M835" s="47" t="str">
        <f t="shared" si="467"/>
        <v/>
      </c>
      <c r="N835" s="47" t="str">
        <f>IF(AND($AV$7&gt;0,OutputOsiris!$A835&lt;&gt;"9999999"),VLOOKUP(OutputOsiris!A835,$AS$9:$AV$1008,4,FALSE),"")</f>
        <v/>
      </c>
      <c r="O835" s="47" t="str">
        <f t="shared" si="468"/>
        <v/>
      </c>
      <c r="P835" s="47" t="str">
        <f>IF(AND($BA$7&gt;0,OutputOsiris!$A835&lt;&gt;"9999999"),VLOOKUP(OutputOsiris!A835,$AX$9:$BA$1008,4,FALSE),"")</f>
        <v/>
      </c>
      <c r="Q835" s="47" t="str">
        <f t="shared" si="469"/>
        <v/>
      </c>
      <c r="R835" s="47" t="str">
        <f>IF(AND($BF$7&gt;0,OutputOsiris!$A835&lt;&gt;"9999999"),VLOOKUP(OutputOsiris!A835,$BC$9:$BF$1008,4,FALSE),"")</f>
        <v/>
      </c>
      <c r="S835" s="47" t="str">
        <f t="shared" si="470"/>
        <v/>
      </c>
      <c r="T835" s="47" t="str">
        <f>IF(AND($BK$7&gt;0,OutputOsiris!$A835&lt;&gt;"9999999"),VLOOKUP(OutputOsiris!A835,$BH$9:$BK$1008,4,FALSE),"")</f>
        <v/>
      </c>
      <c r="U835" s="47" t="str">
        <f t="shared" si="471"/>
        <v/>
      </c>
      <c r="V835" s="47" t="str">
        <f>IF(AND($BP$7&gt;0,OutputOsiris!$A835&lt;&gt;"9999999"),VLOOKUP(OutputOsiris!A835,$BM$9:$BP$1008,4,FALSE),"")</f>
        <v/>
      </c>
      <c r="W835" s="47" t="str">
        <f t="shared" si="472"/>
        <v/>
      </c>
      <c r="X835" s="47" t="str">
        <f>IF(AND($BU$7&gt;0,OutputOsiris!$A835&lt;&gt;"9999999"),VLOOKUP(OutputOsiris!A835,$BR$9:$BU$1008,4,FALSE),"")</f>
        <v/>
      </c>
      <c r="Y835" s="47" t="str">
        <f t="shared" si="473"/>
        <v/>
      </c>
      <c r="Z835" s="47" t="str">
        <f>IF(AND($BZ$7&gt;0,OutputOsiris!$A835&lt;&gt;"9999999"),VLOOKUP(OutputOsiris!A835,$BW$9:$BZ$1008,4,FALSE),"")</f>
        <v/>
      </c>
      <c r="AA835" s="47" t="str">
        <f t="shared" si="474"/>
        <v/>
      </c>
      <c r="AB835" s="47">
        <f t="shared" si="475"/>
        <v>0</v>
      </c>
      <c r="AC835" s="47">
        <f t="shared" si="476"/>
        <v>0</v>
      </c>
      <c r="AD835" s="47" t="str">
        <f t="shared" si="477"/>
        <v/>
      </c>
      <c r="AE835" s="48" t="str">
        <f>IF(ISBLANK(AF835),"",VLOOKUP(AD835,OutputOsiris!$A$9:$A$1008,1,FALSE))</f>
        <v/>
      </c>
      <c r="AF835" s="111"/>
      <c r="AG835" s="78"/>
      <c r="AH835" s="148" t="str">
        <f t="shared" si="451"/>
        <v/>
      </c>
      <c r="AI835" s="47" t="str">
        <f t="shared" si="478"/>
        <v/>
      </c>
      <c r="AJ835" s="48" t="str">
        <f>IF(ISBLANK(AK835),"",VLOOKUP(AI835,OutputOsiris!$A$9:$A$1008,1,FALSE))</f>
        <v/>
      </c>
      <c r="AK835" s="112"/>
      <c r="AL835" s="78"/>
      <c r="AM835" s="148" t="str">
        <f t="shared" si="452"/>
        <v/>
      </c>
      <c r="AN835" s="47" t="str">
        <f t="shared" si="479"/>
        <v/>
      </c>
      <c r="AO835" s="48" t="str">
        <f>IF(ISBLANK(AP835),"",VLOOKUP(AN835,OutputOsiris!$A$9:$A$1008,1,FALSE))</f>
        <v/>
      </c>
      <c r="AP835" s="111"/>
      <c r="AQ835" s="78"/>
      <c r="AR835" s="148" t="str">
        <f t="shared" si="453"/>
        <v/>
      </c>
      <c r="AS835" s="47" t="str">
        <f t="shared" si="480"/>
        <v/>
      </c>
      <c r="AT835" s="48" t="str">
        <f>IF(ISBLANK(AU835),"",VLOOKUP(AS835,OutputOsiris!$A$9:$A$1008,1,FALSE))</f>
        <v/>
      </c>
      <c r="AU835" s="111"/>
      <c r="AV835" s="78"/>
      <c r="AW835" s="148" t="str">
        <f t="shared" si="454"/>
        <v/>
      </c>
      <c r="AX835" s="47" t="str">
        <f t="shared" si="481"/>
        <v/>
      </c>
      <c r="AY835" s="48" t="str">
        <f>IF(ISBLANK(AZ835),"",VLOOKUP(AX835,OutputOsiris!$A$9:$A$1008,1,FALSE))</f>
        <v/>
      </c>
      <c r="AZ835" s="111"/>
      <c r="BA835" s="78"/>
      <c r="BB835" s="148" t="str">
        <f t="shared" si="455"/>
        <v/>
      </c>
      <c r="BC835" s="47" t="str">
        <f t="shared" si="482"/>
        <v/>
      </c>
      <c r="BD835" s="48" t="str">
        <f>IF(ISBLANK(BE835),"",VLOOKUP(BC835,OutputOsiris!$A$9:$A$1008,1,FALSE))</f>
        <v/>
      </c>
      <c r="BE835" s="111"/>
      <c r="BF835" s="78"/>
      <c r="BG835" s="148" t="str">
        <f t="shared" si="456"/>
        <v/>
      </c>
      <c r="BH835" s="47" t="str">
        <f t="shared" si="483"/>
        <v/>
      </c>
      <c r="BI835" s="48" t="str">
        <f>IF(ISBLANK(BJ835),"",VLOOKUP(BH835,OutputOsiris!$A$9:$A$1008,1,FALSE))</f>
        <v/>
      </c>
      <c r="BJ835" s="111"/>
      <c r="BK835" s="78"/>
      <c r="BL835" s="148" t="str">
        <f t="shared" si="457"/>
        <v/>
      </c>
      <c r="BM835" s="47" t="str">
        <f t="shared" si="484"/>
        <v/>
      </c>
      <c r="BN835" s="48" t="str">
        <f>IF(ISBLANK(BO835),"",VLOOKUP(BM835,OutputOsiris!$A$9:$A$1008,1,FALSE))</f>
        <v/>
      </c>
      <c r="BO835" s="111"/>
      <c r="BP835" s="78"/>
      <c r="BQ835" s="148" t="str">
        <f t="shared" si="458"/>
        <v/>
      </c>
      <c r="BR835" s="47" t="str">
        <f t="shared" si="485"/>
        <v/>
      </c>
      <c r="BS835" s="48" t="str">
        <f>IF(ISBLANK(BT835),"",VLOOKUP(BR835,OutputOsiris!$A$9:$A$1008,1,FALSE))</f>
        <v/>
      </c>
      <c r="BT835" s="111"/>
      <c r="BU835" s="78"/>
      <c r="BV835" s="148" t="str">
        <f t="shared" si="459"/>
        <v/>
      </c>
      <c r="BW835" s="47" t="str">
        <f t="shared" si="486"/>
        <v/>
      </c>
      <c r="BX835" s="48" t="str">
        <f>IF(ISBLANK(BY835),"",VLOOKUP(BW835,OutputOsiris!$A$9:$A$1008,1,FALSE))</f>
        <v/>
      </c>
      <c r="BY835" s="111"/>
      <c r="BZ835" s="78"/>
      <c r="CA835" s="148" t="str">
        <f t="shared" si="460"/>
        <v/>
      </c>
    </row>
    <row r="836" spans="1:79" x14ac:dyDescent="0.2">
      <c r="A836" s="47" t="str">
        <f>IF($H$1="Score",IF(OutputOsiris!A836&lt;&gt;"9999999",OutputOsiris!A836,""),"")</f>
        <v/>
      </c>
      <c r="B836" s="76" t="str">
        <f t="shared" si="461"/>
        <v/>
      </c>
      <c r="C836" s="143" t="str">
        <f t="shared" si="462"/>
        <v/>
      </c>
      <c r="D836" s="47" t="str">
        <f>IF($H$1="Cijfer",IF(OutputOsiris!A836&lt;&gt;"9999999",OutputOsiris!A836,""),"")</f>
        <v/>
      </c>
      <c r="E836" s="76" t="str">
        <f t="shared" si="463"/>
        <v/>
      </c>
      <c r="F836" s="143" t="str">
        <f t="shared" si="464"/>
        <v/>
      </c>
      <c r="G836" s="47" t="str">
        <f>IF(ISBLANK(OutputOsiris!B836),"",OutputOsiris!B836)</f>
        <v/>
      </c>
      <c r="H836" s="47">
        <f>IF(AND($AG$7&gt;0,OutputOsiris!$A836&lt;&gt;"9999999"),VLOOKUP(OutputOsiris!A836,$AD$9:$AG$1008,4,FALSE),"")</f>
        <v>0</v>
      </c>
      <c r="I836" s="47">
        <f t="shared" si="465"/>
        <v>0</v>
      </c>
      <c r="J836" s="47">
        <f>IF(AND($AL$7&gt;0,OutputOsiris!$A836&lt;&gt;"9999999"),VLOOKUP(OutputOsiris!A836,$AI$9:$AL$1008,4,FALSE),"")</f>
        <v>0</v>
      </c>
      <c r="K836" s="47">
        <f t="shared" si="466"/>
        <v>0</v>
      </c>
      <c r="L836" s="47" t="str">
        <f>IF(AND($AQ$7&gt;0,OutputOsiris!$A836&lt;&gt;"9999999"),VLOOKUP(OutputOsiris!A836,$AN$9:$AQ$1008,4,FALSE),"")</f>
        <v/>
      </c>
      <c r="M836" s="47" t="str">
        <f t="shared" si="467"/>
        <v/>
      </c>
      <c r="N836" s="47" t="str">
        <f>IF(AND($AV$7&gt;0,OutputOsiris!$A836&lt;&gt;"9999999"),VLOOKUP(OutputOsiris!A836,$AS$9:$AV$1008,4,FALSE),"")</f>
        <v/>
      </c>
      <c r="O836" s="47" t="str">
        <f t="shared" si="468"/>
        <v/>
      </c>
      <c r="P836" s="47" t="str">
        <f>IF(AND($BA$7&gt;0,OutputOsiris!$A836&lt;&gt;"9999999"),VLOOKUP(OutputOsiris!A836,$AX$9:$BA$1008,4,FALSE),"")</f>
        <v/>
      </c>
      <c r="Q836" s="47" t="str">
        <f t="shared" si="469"/>
        <v/>
      </c>
      <c r="R836" s="47" t="str">
        <f>IF(AND($BF$7&gt;0,OutputOsiris!$A836&lt;&gt;"9999999"),VLOOKUP(OutputOsiris!A836,$BC$9:$BF$1008,4,FALSE),"")</f>
        <v/>
      </c>
      <c r="S836" s="47" t="str">
        <f t="shared" si="470"/>
        <v/>
      </c>
      <c r="T836" s="47" t="str">
        <f>IF(AND($BK$7&gt;0,OutputOsiris!$A836&lt;&gt;"9999999"),VLOOKUP(OutputOsiris!A836,$BH$9:$BK$1008,4,FALSE),"")</f>
        <v/>
      </c>
      <c r="U836" s="47" t="str">
        <f t="shared" si="471"/>
        <v/>
      </c>
      <c r="V836" s="47" t="str">
        <f>IF(AND($BP$7&gt;0,OutputOsiris!$A836&lt;&gt;"9999999"),VLOOKUP(OutputOsiris!A836,$BM$9:$BP$1008,4,FALSE),"")</f>
        <v/>
      </c>
      <c r="W836" s="47" t="str">
        <f t="shared" si="472"/>
        <v/>
      </c>
      <c r="X836" s="47" t="str">
        <f>IF(AND($BU$7&gt;0,OutputOsiris!$A836&lt;&gt;"9999999"),VLOOKUP(OutputOsiris!A836,$BR$9:$BU$1008,4,FALSE),"")</f>
        <v/>
      </c>
      <c r="Y836" s="47" t="str">
        <f t="shared" si="473"/>
        <v/>
      </c>
      <c r="Z836" s="47" t="str">
        <f>IF(AND($BZ$7&gt;0,OutputOsiris!$A836&lt;&gt;"9999999"),VLOOKUP(OutputOsiris!A836,$BW$9:$BZ$1008,4,FALSE),"")</f>
        <v/>
      </c>
      <c r="AA836" s="47" t="str">
        <f t="shared" si="474"/>
        <v/>
      </c>
      <c r="AB836" s="47">
        <f t="shared" si="475"/>
        <v>0</v>
      </c>
      <c r="AC836" s="47">
        <f t="shared" si="476"/>
        <v>0</v>
      </c>
      <c r="AD836" s="47" t="str">
        <f t="shared" si="477"/>
        <v/>
      </c>
      <c r="AE836" s="48" t="str">
        <f>IF(ISBLANK(AF836),"",VLOOKUP(AD836,OutputOsiris!$A$9:$A$1008,1,FALSE))</f>
        <v/>
      </c>
      <c r="AF836" s="111"/>
      <c r="AG836" s="78"/>
      <c r="AH836" s="148" t="str">
        <f t="shared" si="451"/>
        <v/>
      </c>
      <c r="AI836" s="47" t="str">
        <f t="shared" si="478"/>
        <v/>
      </c>
      <c r="AJ836" s="48" t="str">
        <f>IF(ISBLANK(AK836),"",VLOOKUP(AI836,OutputOsiris!$A$9:$A$1008,1,FALSE))</f>
        <v/>
      </c>
      <c r="AK836" s="112"/>
      <c r="AL836" s="78"/>
      <c r="AM836" s="148" t="str">
        <f t="shared" si="452"/>
        <v/>
      </c>
      <c r="AN836" s="47" t="str">
        <f t="shared" si="479"/>
        <v/>
      </c>
      <c r="AO836" s="48" t="str">
        <f>IF(ISBLANK(AP836),"",VLOOKUP(AN836,OutputOsiris!$A$9:$A$1008,1,FALSE))</f>
        <v/>
      </c>
      <c r="AP836" s="111"/>
      <c r="AQ836" s="78"/>
      <c r="AR836" s="148" t="str">
        <f t="shared" si="453"/>
        <v/>
      </c>
      <c r="AS836" s="47" t="str">
        <f t="shared" si="480"/>
        <v/>
      </c>
      <c r="AT836" s="48" t="str">
        <f>IF(ISBLANK(AU836),"",VLOOKUP(AS836,OutputOsiris!$A$9:$A$1008,1,FALSE))</f>
        <v/>
      </c>
      <c r="AU836" s="111"/>
      <c r="AV836" s="78"/>
      <c r="AW836" s="148" t="str">
        <f t="shared" si="454"/>
        <v/>
      </c>
      <c r="AX836" s="47" t="str">
        <f t="shared" si="481"/>
        <v/>
      </c>
      <c r="AY836" s="48" t="str">
        <f>IF(ISBLANK(AZ836),"",VLOOKUP(AX836,OutputOsiris!$A$9:$A$1008,1,FALSE))</f>
        <v/>
      </c>
      <c r="AZ836" s="111"/>
      <c r="BA836" s="78"/>
      <c r="BB836" s="148" t="str">
        <f t="shared" si="455"/>
        <v/>
      </c>
      <c r="BC836" s="47" t="str">
        <f t="shared" si="482"/>
        <v/>
      </c>
      <c r="BD836" s="48" t="str">
        <f>IF(ISBLANK(BE836),"",VLOOKUP(BC836,OutputOsiris!$A$9:$A$1008,1,FALSE))</f>
        <v/>
      </c>
      <c r="BE836" s="111"/>
      <c r="BF836" s="78"/>
      <c r="BG836" s="148" t="str">
        <f t="shared" si="456"/>
        <v/>
      </c>
      <c r="BH836" s="47" t="str">
        <f t="shared" si="483"/>
        <v/>
      </c>
      <c r="BI836" s="48" t="str">
        <f>IF(ISBLANK(BJ836),"",VLOOKUP(BH836,OutputOsiris!$A$9:$A$1008,1,FALSE))</f>
        <v/>
      </c>
      <c r="BJ836" s="111"/>
      <c r="BK836" s="78"/>
      <c r="BL836" s="148" t="str">
        <f t="shared" si="457"/>
        <v/>
      </c>
      <c r="BM836" s="47" t="str">
        <f t="shared" si="484"/>
        <v/>
      </c>
      <c r="BN836" s="48" t="str">
        <f>IF(ISBLANK(BO836),"",VLOOKUP(BM836,OutputOsiris!$A$9:$A$1008,1,FALSE))</f>
        <v/>
      </c>
      <c r="BO836" s="111"/>
      <c r="BP836" s="78"/>
      <c r="BQ836" s="148" t="str">
        <f t="shared" si="458"/>
        <v/>
      </c>
      <c r="BR836" s="47" t="str">
        <f t="shared" si="485"/>
        <v/>
      </c>
      <c r="BS836" s="48" t="str">
        <f>IF(ISBLANK(BT836),"",VLOOKUP(BR836,OutputOsiris!$A$9:$A$1008,1,FALSE))</f>
        <v/>
      </c>
      <c r="BT836" s="111"/>
      <c r="BU836" s="78"/>
      <c r="BV836" s="148" t="str">
        <f t="shared" si="459"/>
        <v/>
      </c>
      <c r="BW836" s="47" t="str">
        <f t="shared" si="486"/>
        <v/>
      </c>
      <c r="BX836" s="48" t="str">
        <f>IF(ISBLANK(BY836),"",VLOOKUP(BW836,OutputOsiris!$A$9:$A$1008,1,FALSE))</f>
        <v/>
      </c>
      <c r="BY836" s="111"/>
      <c r="BZ836" s="78"/>
      <c r="CA836" s="148" t="str">
        <f t="shared" si="460"/>
        <v/>
      </c>
    </row>
    <row r="837" spans="1:79" x14ac:dyDescent="0.2">
      <c r="A837" s="47" t="str">
        <f>IF($H$1="Score",IF(OutputOsiris!A837&lt;&gt;"9999999",OutputOsiris!A837,""),"")</f>
        <v/>
      </c>
      <c r="B837" s="76" t="str">
        <f t="shared" si="461"/>
        <v/>
      </c>
      <c r="C837" s="143" t="str">
        <f t="shared" si="462"/>
        <v/>
      </c>
      <c r="D837" s="47" t="str">
        <f>IF($H$1="Cijfer",IF(OutputOsiris!A837&lt;&gt;"9999999",OutputOsiris!A837,""),"")</f>
        <v/>
      </c>
      <c r="E837" s="76" t="str">
        <f t="shared" si="463"/>
        <v/>
      </c>
      <c r="F837" s="143" t="str">
        <f t="shared" si="464"/>
        <v/>
      </c>
      <c r="G837" s="47" t="str">
        <f>IF(ISBLANK(OutputOsiris!B837),"",OutputOsiris!B837)</f>
        <v/>
      </c>
      <c r="H837" s="47">
        <f>IF(AND($AG$7&gt;0,OutputOsiris!$A837&lt;&gt;"9999999"),VLOOKUP(OutputOsiris!A837,$AD$9:$AG$1008,4,FALSE),"")</f>
        <v>0</v>
      </c>
      <c r="I837" s="47">
        <f t="shared" si="465"/>
        <v>0</v>
      </c>
      <c r="J837" s="47">
        <f>IF(AND($AL$7&gt;0,OutputOsiris!$A837&lt;&gt;"9999999"),VLOOKUP(OutputOsiris!A837,$AI$9:$AL$1008,4,FALSE),"")</f>
        <v>0</v>
      </c>
      <c r="K837" s="47">
        <f t="shared" si="466"/>
        <v>0</v>
      </c>
      <c r="L837" s="47" t="str">
        <f>IF(AND($AQ$7&gt;0,OutputOsiris!$A837&lt;&gt;"9999999"),VLOOKUP(OutputOsiris!A837,$AN$9:$AQ$1008,4,FALSE),"")</f>
        <v/>
      </c>
      <c r="M837" s="47" t="str">
        <f t="shared" si="467"/>
        <v/>
      </c>
      <c r="N837" s="47" t="str">
        <f>IF(AND($AV$7&gt;0,OutputOsiris!$A837&lt;&gt;"9999999"),VLOOKUP(OutputOsiris!A837,$AS$9:$AV$1008,4,FALSE),"")</f>
        <v/>
      </c>
      <c r="O837" s="47" t="str">
        <f t="shared" si="468"/>
        <v/>
      </c>
      <c r="P837" s="47" t="str">
        <f>IF(AND($BA$7&gt;0,OutputOsiris!$A837&lt;&gt;"9999999"),VLOOKUP(OutputOsiris!A837,$AX$9:$BA$1008,4,FALSE),"")</f>
        <v/>
      </c>
      <c r="Q837" s="47" t="str">
        <f t="shared" si="469"/>
        <v/>
      </c>
      <c r="R837" s="47" t="str">
        <f>IF(AND($BF$7&gt;0,OutputOsiris!$A837&lt;&gt;"9999999"),VLOOKUP(OutputOsiris!A837,$BC$9:$BF$1008,4,FALSE),"")</f>
        <v/>
      </c>
      <c r="S837" s="47" t="str">
        <f t="shared" si="470"/>
        <v/>
      </c>
      <c r="T837" s="47" t="str">
        <f>IF(AND($BK$7&gt;0,OutputOsiris!$A837&lt;&gt;"9999999"),VLOOKUP(OutputOsiris!A837,$BH$9:$BK$1008,4,FALSE),"")</f>
        <v/>
      </c>
      <c r="U837" s="47" t="str">
        <f t="shared" si="471"/>
        <v/>
      </c>
      <c r="V837" s="47" t="str">
        <f>IF(AND($BP$7&gt;0,OutputOsiris!$A837&lt;&gt;"9999999"),VLOOKUP(OutputOsiris!A837,$BM$9:$BP$1008,4,FALSE),"")</f>
        <v/>
      </c>
      <c r="W837" s="47" t="str">
        <f t="shared" si="472"/>
        <v/>
      </c>
      <c r="X837" s="47" t="str">
        <f>IF(AND($BU$7&gt;0,OutputOsiris!$A837&lt;&gt;"9999999"),VLOOKUP(OutputOsiris!A837,$BR$9:$BU$1008,4,FALSE),"")</f>
        <v/>
      </c>
      <c r="Y837" s="47" t="str">
        <f t="shared" si="473"/>
        <v/>
      </c>
      <c r="Z837" s="47" t="str">
        <f>IF(AND($BZ$7&gt;0,OutputOsiris!$A837&lt;&gt;"9999999"),VLOOKUP(OutputOsiris!A837,$BW$9:$BZ$1008,4,FALSE),"")</f>
        <v/>
      </c>
      <c r="AA837" s="47" t="str">
        <f t="shared" si="474"/>
        <v/>
      </c>
      <c r="AB837" s="47">
        <f t="shared" si="475"/>
        <v>0</v>
      </c>
      <c r="AC837" s="47">
        <f t="shared" si="476"/>
        <v>0</v>
      </c>
      <c r="AD837" s="47" t="str">
        <f t="shared" si="477"/>
        <v/>
      </c>
      <c r="AE837" s="48" t="str">
        <f>IF(ISBLANK(AF837),"",VLOOKUP(AD837,OutputOsiris!$A$9:$A$1008,1,FALSE))</f>
        <v/>
      </c>
      <c r="AF837" s="111"/>
      <c r="AG837" s="78"/>
      <c r="AH837" s="148" t="str">
        <f t="shared" si="451"/>
        <v/>
      </c>
      <c r="AI837" s="47" t="str">
        <f t="shared" si="478"/>
        <v/>
      </c>
      <c r="AJ837" s="48" t="str">
        <f>IF(ISBLANK(AK837),"",VLOOKUP(AI837,OutputOsiris!$A$9:$A$1008,1,FALSE))</f>
        <v/>
      </c>
      <c r="AK837" s="112"/>
      <c r="AL837" s="78"/>
      <c r="AM837" s="148" t="str">
        <f t="shared" si="452"/>
        <v/>
      </c>
      <c r="AN837" s="47" t="str">
        <f t="shared" si="479"/>
        <v/>
      </c>
      <c r="AO837" s="48" t="str">
        <f>IF(ISBLANK(AP837),"",VLOOKUP(AN837,OutputOsiris!$A$9:$A$1008,1,FALSE))</f>
        <v/>
      </c>
      <c r="AP837" s="111"/>
      <c r="AQ837" s="78"/>
      <c r="AR837" s="148" t="str">
        <f t="shared" si="453"/>
        <v/>
      </c>
      <c r="AS837" s="47" t="str">
        <f t="shared" si="480"/>
        <v/>
      </c>
      <c r="AT837" s="48" t="str">
        <f>IF(ISBLANK(AU837),"",VLOOKUP(AS837,OutputOsiris!$A$9:$A$1008,1,FALSE))</f>
        <v/>
      </c>
      <c r="AU837" s="111"/>
      <c r="AV837" s="78"/>
      <c r="AW837" s="148" t="str">
        <f t="shared" si="454"/>
        <v/>
      </c>
      <c r="AX837" s="47" t="str">
        <f t="shared" si="481"/>
        <v/>
      </c>
      <c r="AY837" s="48" t="str">
        <f>IF(ISBLANK(AZ837),"",VLOOKUP(AX837,OutputOsiris!$A$9:$A$1008,1,FALSE))</f>
        <v/>
      </c>
      <c r="AZ837" s="111"/>
      <c r="BA837" s="78"/>
      <c r="BB837" s="148" t="str">
        <f t="shared" si="455"/>
        <v/>
      </c>
      <c r="BC837" s="47" t="str">
        <f t="shared" si="482"/>
        <v/>
      </c>
      <c r="BD837" s="48" t="str">
        <f>IF(ISBLANK(BE837),"",VLOOKUP(BC837,OutputOsiris!$A$9:$A$1008,1,FALSE))</f>
        <v/>
      </c>
      <c r="BE837" s="111"/>
      <c r="BF837" s="78"/>
      <c r="BG837" s="148" t="str">
        <f t="shared" si="456"/>
        <v/>
      </c>
      <c r="BH837" s="47" t="str">
        <f t="shared" si="483"/>
        <v/>
      </c>
      <c r="BI837" s="48" t="str">
        <f>IF(ISBLANK(BJ837),"",VLOOKUP(BH837,OutputOsiris!$A$9:$A$1008,1,FALSE))</f>
        <v/>
      </c>
      <c r="BJ837" s="111"/>
      <c r="BK837" s="78"/>
      <c r="BL837" s="148" t="str">
        <f t="shared" si="457"/>
        <v/>
      </c>
      <c r="BM837" s="47" t="str">
        <f t="shared" si="484"/>
        <v/>
      </c>
      <c r="BN837" s="48" t="str">
        <f>IF(ISBLANK(BO837),"",VLOOKUP(BM837,OutputOsiris!$A$9:$A$1008,1,FALSE))</f>
        <v/>
      </c>
      <c r="BO837" s="111"/>
      <c r="BP837" s="78"/>
      <c r="BQ837" s="148" t="str">
        <f t="shared" si="458"/>
        <v/>
      </c>
      <c r="BR837" s="47" t="str">
        <f t="shared" si="485"/>
        <v/>
      </c>
      <c r="BS837" s="48" t="str">
        <f>IF(ISBLANK(BT837),"",VLOOKUP(BR837,OutputOsiris!$A$9:$A$1008,1,FALSE))</f>
        <v/>
      </c>
      <c r="BT837" s="111"/>
      <c r="BU837" s="78"/>
      <c r="BV837" s="148" t="str">
        <f t="shared" si="459"/>
        <v/>
      </c>
      <c r="BW837" s="47" t="str">
        <f t="shared" si="486"/>
        <v/>
      </c>
      <c r="BX837" s="48" t="str">
        <f>IF(ISBLANK(BY837),"",VLOOKUP(BW837,OutputOsiris!$A$9:$A$1008,1,FALSE))</f>
        <v/>
      </c>
      <c r="BY837" s="111"/>
      <c r="BZ837" s="78"/>
      <c r="CA837" s="148" t="str">
        <f t="shared" si="460"/>
        <v/>
      </c>
    </row>
    <row r="838" spans="1:79" x14ac:dyDescent="0.2">
      <c r="A838" s="47" t="str">
        <f>IF($H$1="Score",IF(OutputOsiris!A838&lt;&gt;"9999999",OutputOsiris!A838,""),"")</f>
        <v/>
      </c>
      <c r="B838" s="76" t="str">
        <f t="shared" si="461"/>
        <v/>
      </c>
      <c r="C838" s="143" t="str">
        <f t="shared" si="462"/>
        <v/>
      </c>
      <c r="D838" s="47" t="str">
        <f>IF($H$1="Cijfer",IF(OutputOsiris!A838&lt;&gt;"9999999",OutputOsiris!A838,""),"")</f>
        <v/>
      </c>
      <c r="E838" s="76" t="str">
        <f t="shared" si="463"/>
        <v/>
      </c>
      <c r="F838" s="143" t="str">
        <f t="shared" si="464"/>
        <v/>
      </c>
      <c r="G838" s="47" t="str">
        <f>IF(ISBLANK(OutputOsiris!B838),"",OutputOsiris!B838)</f>
        <v/>
      </c>
      <c r="H838" s="47">
        <f>IF(AND($AG$7&gt;0,OutputOsiris!$A838&lt;&gt;"9999999"),VLOOKUP(OutputOsiris!A838,$AD$9:$AG$1008,4,FALSE),"")</f>
        <v>0</v>
      </c>
      <c r="I838" s="47">
        <f t="shared" si="465"/>
        <v>0</v>
      </c>
      <c r="J838" s="47">
        <f>IF(AND($AL$7&gt;0,OutputOsiris!$A838&lt;&gt;"9999999"),VLOOKUP(OutputOsiris!A838,$AI$9:$AL$1008,4,FALSE),"")</f>
        <v>0</v>
      </c>
      <c r="K838" s="47">
        <f t="shared" si="466"/>
        <v>0</v>
      </c>
      <c r="L838" s="47" t="str">
        <f>IF(AND($AQ$7&gt;0,OutputOsiris!$A838&lt;&gt;"9999999"),VLOOKUP(OutputOsiris!A838,$AN$9:$AQ$1008,4,FALSE),"")</f>
        <v/>
      </c>
      <c r="M838" s="47" t="str">
        <f t="shared" si="467"/>
        <v/>
      </c>
      <c r="N838" s="47" t="str">
        <f>IF(AND($AV$7&gt;0,OutputOsiris!$A838&lt;&gt;"9999999"),VLOOKUP(OutputOsiris!A838,$AS$9:$AV$1008,4,FALSE),"")</f>
        <v/>
      </c>
      <c r="O838" s="47" t="str">
        <f t="shared" si="468"/>
        <v/>
      </c>
      <c r="P838" s="47" t="str">
        <f>IF(AND($BA$7&gt;0,OutputOsiris!$A838&lt;&gt;"9999999"),VLOOKUP(OutputOsiris!A838,$AX$9:$BA$1008,4,FALSE),"")</f>
        <v/>
      </c>
      <c r="Q838" s="47" t="str">
        <f t="shared" si="469"/>
        <v/>
      </c>
      <c r="R838" s="47" t="str">
        <f>IF(AND($BF$7&gt;0,OutputOsiris!$A838&lt;&gt;"9999999"),VLOOKUP(OutputOsiris!A838,$BC$9:$BF$1008,4,FALSE),"")</f>
        <v/>
      </c>
      <c r="S838" s="47" t="str">
        <f t="shared" si="470"/>
        <v/>
      </c>
      <c r="T838" s="47" t="str">
        <f>IF(AND($BK$7&gt;0,OutputOsiris!$A838&lt;&gt;"9999999"),VLOOKUP(OutputOsiris!A838,$BH$9:$BK$1008,4,FALSE),"")</f>
        <v/>
      </c>
      <c r="U838" s="47" t="str">
        <f t="shared" si="471"/>
        <v/>
      </c>
      <c r="V838" s="47" t="str">
        <f>IF(AND($BP$7&gt;0,OutputOsiris!$A838&lt;&gt;"9999999"),VLOOKUP(OutputOsiris!A838,$BM$9:$BP$1008,4,FALSE),"")</f>
        <v/>
      </c>
      <c r="W838" s="47" t="str">
        <f t="shared" si="472"/>
        <v/>
      </c>
      <c r="X838" s="47" t="str">
        <f>IF(AND($BU$7&gt;0,OutputOsiris!$A838&lt;&gt;"9999999"),VLOOKUP(OutputOsiris!A838,$BR$9:$BU$1008,4,FALSE),"")</f>
        <v/>
      </c>
      <c r="Y838" s="47" t="str">
        <f t="shared" si="473"/>
        <v/>
      </c>
      <c r="Z838" s="47" t="str">
        <f>IF(AND($BZ$7&gt;0,OutputOsiris!$A838&lt;&gt;"9999999"),VLOOKUP(OutputOsiris!A838,$BW$9:$BZ$1008,4,FALSE),"")</f>
        <v/>
      </c>
      <c r="AA838" s="47" t="str">
        <f t="shared" si="474"/>
        <v/>
      </c>
      <c r="AB838" s="47">
        <f t="shared" si="475"/>
        <v>0</v>
      </c>
      <c r="AC838" s="47">
        <f t="shared" si="476"/>
        <v>0</v>
      </c>
      <c r="AD838" s="47" t="str">
        <f t="shared" si="477"/>
        <v/>
      </c>
      <c r="AE838" s="48" t="str">
        <f>IF(ISBLANK(AF838),"",VLOOKUP(AD838,OutputOsiris!$A$9:$A$1008,1,FALSE))</f>
        <v/>
      </c>
      <c r="AF838" s="111"/>
      <c r="AG838" s="78"/>
      <c r="AH838" s="148" t="str">
        <f t="shared" si="451"/>
        <v/>
      </c>
      <c r="AI838" s="47" t="str">
        <f t="shared" si="478"/>
        <v/>
      </c>
      <c r="AJ838" s="48" t="str">
        <f>IF(ISBLANK(AK838),"",VLOOKUP(AI838,OutputOsiris!$A$9:$A$1008,1,FALSE))</f>
        <v/>
      </c>
      <c r="AK838" s="112"/>
      <c r="AL838" s="78"/>
      <c r="AM838" s="148" t="str">
        <f t="shared" si="452"/>
        <v/>
      </c>
      <c r="AN838" s="47" t="str">
        <f t="shared" si="479"/>
        <v/>
      </c>
      <c r="AO838" s="48" t="str">
        <f>IF(ISBLANK(AP838),"",VLOOKUP(AN838,OutputOsiris!$A$9:$A$1008,1,FALSE))</f>
        <v/>
      </c>
      <c r="AP838" s="111"/>
      <c r="AQ838" s="78"/>
      <c r="AR838" s="148" t="str">
        <f t="shared" si="453"/>
        <v/>
      </c>
      <c r="AS838" s="47" t="str">
        <f t="shared" si="480"/>
        <v/>
      </c>
      <c r="AT838" s="48" t="str">
        <f>IF(ISBLANK(AU838),"",VLOOKUP(AS838,OutputOsiris!$A$9:$A$1008,1,FALSE))</f>
        <v/>
      </c>
      <c r="AU838" s="111"/>
      <c r="AV838" s="78"/>
      <c r="AW838" s="148" t="str">
        <f t="shared" si="454"/>
        <v/>
      </c>
      <c r="AX838" s="47" t="str">
        <f t="shared" si="481"/>
        <v/>
      </c>
      <c r="AY838" s="48" t="str">
        <f>IF(ISBLANK(AZ838),"",VLOOKUP(AX838,OutputOsiris!$A$9:$A$1008,1,FALSE))</f>
        <v/>
      </c>
      <c r="AZ838" s="111"/>
      <c r="BA838" s="78"/>
      <c r="BB838" s="148" t="str">
        <f t="shared" si="455"/>
        <v/>
      </c>
      <c r="BC838" s="47" t="str">
        <f t="shared" si="482"/>
        <v/>
      </c>
      <c r="BD838" s="48" t="str">
        <f>IF(ISBLANK(BE838),"",VLOOKUP(BC838,OutputOsiris!$A$9:$A$1008,1,FALSE))</f>
        <v/>
      </c>
      <c r="BE838" s="111"/>
      <c r="BF838" s="78"/>
      <c r="BG838" s="148" t="str">
        <f t="shared" si="456"/>
        <v/>
      </c>
      <c r="BH838" s="47" t="str">
        <f t="shared" si="483"/>
        <v/>
      </c>
      <c r="BI838" s="48" t="str">
        <f>IF(ISBLANK(BJ838),"",VLOOKUP(BH838,OutputOsiris!$A$9:$A$1008,1,FALSE))</f>
        <v/>
      </c>
      <c r="BJ838" s="111"/>
      <c r="BK838" s="78"/>
      <c r="BL838" s="148" t="str">
        <f t="shared" si="457"/>
        <v/>
      </c>
      <c r="BM838" s="47" t="str">
        <f t="shared" si="484"/>
        <v/>
      </c>
      <c r="BN838" s="48" t="str">
        <f>IF(ISBLANK(BO838),"",VLOOKUP(BM838,OutputOsiris!$A$9:$A$1008,1,FALSE))</f>
        <v/>
      </c>
      <c r="BO838" s="111"/>
      <c r="BP838" s="78"/>
      <c r="BQ838" s="148" t="str">
        <f t="shared" si="458"/>
        <v/>
      </c>
      <c r="BR838" s="47" t="str">
        <f t="shared" si="485"/>
        <v/>
      </c>
      <c r="BS838" s="48" t="str">
        <f>IF(ISBLANK(BT838),"",VLOOKUP(BR838,OutputOsiris!$A$9:$A$1008,1,FALSE))</f>
        <v/>
      </c>
      <c r="BT838" s="111"/>
      <c r="BU838" s="78"/>
      <c r="BV838" s="148" t="str">
        <f t="shared" si="459"/>
        <v/>
      </c>
      <c r="BW838" s="47" t="str">
        <f t="shared" si="486"/>
        <v/>
      </c>
      <c r="BX838" s="48" t="str">
        <f>IF(ISBLANK(BY838),"",VLOOKUP(BW838,OutputOsiris!$A$9:$A$1008,1,FALSE))</f>
        <v/>
      </c>
      <c r="BY838" s="111"/>
      <c r="BZ838" s="78"/>
      <c r="CA838" s="148" t="str">
        <f t="shared" si="460"/>
        <v/>
      </c>
    </row>
    <row r="839" spans="1:79" x14ac:dyDescent="0.2">
      <c r="A839" s="47" t="str">
        <f>IF($H$1="Score",IF(OutputOsiris!A839&lt;&gt;"9999999",OutputOsiris!A839,""),"")</f>
        <v/>
      </c>
      <c r="B839" s="76" t="str">
        <f t="shared" si="461"/>
        <v/>
      </c>
      <c r="C839" s="143" t="str">
        <f t="shared" si="462"/>
        <v/>
      </c>
      <c r="D839" s="47" t="str">
        <f>IF($H$1="Cijfer",IF(OutputOsiris!A839&lt;&gt;"9999999",OutputOsiris!A839,""),"")</f>
        <v/>
      </c>
      <c r="E839" s="76" t="str">
        <f t="shared" si="463"/>
        <v/>
      </c>
      <c r="F839" s="143" t="str">
        <f t="shared" si="464"/>
        <v/>
      </c>
      <c r="G839" s="47" t="str">
        <f>IF(ISBLANK(OutputOsiris!B839),"",OutputOsiris!B839)</f>
        <v/>
      </c>
      <c r="H839" s="47">
        <f>IF(AND($AG$7&gt;0,OutputOsiris!$A839&lt;&gt;"9999999"),VLOOKUP(OutputOsiris!A839,$AD$9:$AG$1008,4,FALSE),"")</f>
        <v>0</v>
      </c>
      <c r="I839" s="47">
        <f t="shared" si="465"/>
        <v>0</v>
      </c>
      <c r="J839" s="47">
        <f>IF(AND($AL$7&gt;0,OutputOsiris!$A839&lt;&gt;"9999999"),VLOOKUP(OutputOsiris!A839,$AI$9:$AL$1008,4,FALSE),"")</f>
        <v>0</v>
      </c>
      <c r="K839" s="47">
        <f t="shared" si="466"/>
        <v>0</v>
      </c>
      <c r="L839" s="47" t="str">
        <f>IF(AND($AQ$7&gt;0,OutputOsiris!$A839&lt;&gt;"9999999"),VLOOKUP(OutputOsiris!A839,$AN$9:$AQ$1008,4,FALSE),"")</f>
        <v/>
      </c>
      <c r="M839" s="47" t="str">
        <f t="shared" si="467"/>
        <v/>
      </c>
      <c r="N839" s="47" t="str">
        <f>IF(AND($AV$7&gt;0,OutputOsiris!$A839&lt;&gt;"9999999"),VLOOKUP(OutputOsiris!A839,$AS$9:$AV$1008,4,FALSE),"")</f>
        <v/>
      </c>
      <c r="O839" s="47" t="str">
        <f t="shared" si="468"/>
        <v/>
      </c>
      <c r="P839" s="47" t="str">
        <f>IF(AND($BA$7&gt;0,OutputOsiris!$A839&lt;&gt;"9999999"),VLOOKUP(OutputOsiris!A839,$AX$9:$BA$1008,4,FALSE),"")</f>
        <v/>
      </c>
      <c r="Q839" s="47" t="str">
        <f t="shared" si="469"/>
        <v/>
      </c>
      <c r="R839" s="47" t="str">
        <f>IF(AND($BF$7&gt;0,OutputOsiris!$A839&lt;&gt;"9999999"),VLOOKUP(OutputOsiris!A839,$BC$9:$BF$1008,4,FALSE),"")</f>
        <v/>
      </c>
      <c r="S839" s="47" t="str">
        <f t="shared" si="470"/>
        <v/>
      </c>
      <c r="T839" s="47" t="str">
        <f>IF(AND($BK$7&gt;0,OutputOsiris!$A839&lt;&gt;"9999999"),VLOOKUP(OutputOsiris!A839,$BH$9:$BK$1008,4,FALSE),"")</f>
        <v/>
      </c>
      <c r="U839" s="47" t="str">
        <f t="shared" si="471"/>
        <v/>
      </c>
      <c r="V839" s="47" t="str">
        <f>IF(AND($BP$7&gt;0,OutputOsiris!$A839&lt;&gt;"9999999"),VLOOKUP(OutputOsiris!A839,$BM$9:$BP$1008,4,FALSE),"")</f>
        <v/>
      </c>
      <c r="W839" s="47" t="str">
        <f t="shared" si="472"/>
        <v/>
      </c>
      <c r="X839" s="47" t="str">
        <f>IF(AND($BU$7&gt;0,OutputOsiris!$A839&lt;&gt;"9999999"),VLOOKUP(OutputOsiris!A839,$BR$9:$BU$1008,4,FALSE),"")</f>
        <v/>
      </c>
      <c r="Y839" s="47" t="str">
        <f t="shared" si="473"/>
        <v/>
      </c>
      <c r="Z839" s="47" t="str">
        <f>IF(AND($BZ$7&gt;0,OutputOsiris!$A839&lt;&gt;"9999999"),VLOOKUP(OutputOsiris!A839,$BW$9:$BZ$1008,4,FALSE),"")</f>
        <v/>
      </c>
      <c r="AA839" s="47" t="str">
        <f t="shared" si="474"/>
        <v/>
      </c>
      <c r="AB839" s="47">
        <f t="shared" si="475"/>
        <v>0</v>
      </c>
      <c r="AC839" s="47">
        <f t="shared" si="476"/>
        <v>0</v>
      </c>
      <c r="AD839" s="47" t="str">
        <f t="shared" si="477"/>
        <v/>
      </c>
      <c r="AE839" s="48" t="str">
        <f>IF(ISBLANK(AF839),"",VLOOKUP(AD839,OutputOsiris!$A$9:$A$1008,1,FALSE))</f>
        <v/>
      </c>
      <c r="AF839" s="111"/>
      <c r="AG839" s="78"/>
      <c r="AH839" s="148" t="str">
        <f t="shared" si="451"/>
        <v/>
      </c>
      <c r="AI839" s="47" t="str">
        <f t="shared" si="478"/>
        <v/>
      </c>
      <c r="AJ839" s="48" t="str">
        <f>IF(ISBLANK(AK839),"",VLOOKUP(AI839,OutputOsiris!$A$9:$A$1008,1,FALSE))</f>
        <v/>
      </c>
      <c r="AK839" s="112"/>
      <c r="AL839" s="78"/>
      <c r="AM839" s="148" t="str">
        <f t="shared" si="452"/>
        <v/>
      </c>
      <c r="AN839" s="47" t="str">
        <f t="shared" si="479"/>
        <v/>
      </c>
      <c r="AO839" s="48" t="str">
        <f>IF(ISBLANK(AP839),"",VLOOKUP(AN839,OutputOsiris!$A$9:$A$1008,1,FALSE))</f>
        <v/>
      </c>
      <c r="AP839" s="111"/>
      <c r="AQ839" s="78"/>
      <c r="AR839" s="148" t="str">
        <f t="shared" si="453"/>
        <v/>
      </c>
      <c r="AS839" s="47" t="str">
        <f t="shared" si="480"/>
        <v/>
      </c>
      <c r="AT839" s="48" t="str">
        <f>IF(ISBLANK(AU839),"",VLOOKUP(AS839,OutputOsiris!$A$9:$A$1008,1,FALSE))</f>
        <v/>
      </c>
      <c r="AU839" s="111"/>
      <c r="AV839" s="78"/>
      <c r="AW839" s="148" t="str">
        <f t="shared" si="454"/>
        <v/>
      </c>
      <c r="AX839" s="47" t="str">
        <f t="shared" si="481"/>
        <v/>
      </c>
      <c r="AY839" s="48" t="str">
        <f>IF(ISBLANK(AZ839),"",VLOOKUP(AX839,OutputOsiris!$A$9:$A$1008,1,FALSE))</f>
        <v/>
      </c>
      <c r="AZ839" s="111"/>
      <c r="BA839" s="78"/>
      <c r="BB839" s="148" t="str">
        <f t="shared" si="455"/>
        <v/>
      </c>
      <c r="BC839" s="47" t="str">
        <f t="shared" si="482"/>
        <v/>
      </c>
      <c r="BD839" s="48" t="str">
        <f>IF(ISBLANK(BE839),"",VLOOKUP(BC839,OutputOsiris!$A$9:$A$1008,1,FALSE))</f>
        <v/>
      </c>
      <c r="BE839" s="111"/>
      <c r="BF839" s="78"/>
      <c r="BG839" s="148" t="str">
        <f t="shared" si="456"/>
        <v/>
      </c>
      <c r="BH839" s="47" t="str">
        <f t="shared" si="483"/>
        <v/>
      </c>
      <c r="BI839" s="48" t="str">
        <f>IF(ISBLANK(BJ839),"",VLOOKUP(BH839,OutputOsiris!$A$9:$A$1008,1,FALSE))</f>
        <v/>
      </c>
      <c r="BJ839" s="111"/>
      <c r="BK839" s="78"/>
      <c r="BL839" s="148" t="str">
        <f t="shared" si="457"/>
        <v/>
      </c>
      <c r="BM839" s="47" t="str">
        <f t="shared" si="484"/>
        <v/>
      </c>
      <c r="BN839" s="48" t="str">
        <f>IF(ISBLANK(BO839),"",VLOOKUP(BM839,OutputOsiris!$A$9:$A$1008,1,FALSE))</f>
        <v/>
      </c>
      <c r="BO839" s="111"/>
      <c r="BP839" s="78"/>
      <c r="BQ839" s="148" t="str">
        <f t="shared" si="458"/>
        <v/>
      </c>
      <c r="BR839" s="47" t="str">
        <f t="shared" si="485"/>
        <v/>
      </c>
      <c r="BS839" s="48" t="str">
        <f>IF(ISBLANK(BT839),"",VLOOKUP(BR839,OutputOsiris!$A$9:$A$1008,1,FALSE))</f>
        <v/>
      </c>
      <c r="BT839" s="111"/>
      <c r="BU839" s="78"/>
      <c r="BV839" s="148" t="str">
        <f t="shared" si="459"/>
        <v/>
      </c>
      <c r="BW839" s="47" t="str">
        <f t="shared" si="486"/>
        <v/>
      </c>
      <c r="BX839" s="48" t="str">
        <f>IF(ISBLANK(BY839),"",VLOOKUP(BW839,OutputOsiris!$A$9:$A$1008,1,FALSE))</f>
        <v/>
      </c>
      <c r="BY839" s="111"/>
      <c r="BZ839" s="78"/>
      <c r="CA839" s="148" t="str">
        <f t="shared" si="460"/>
        <v/>
      </c>
    </row>
    <row r="840" spans="1:79" x14ac:dyDescent="0.2">
      <c r="A840" s="47" t="str">
        <f>IF($H$1="Score",IF(OutputOsiris!A840&lt;&gt;"9999999",OutputOsiris!A840,""),"")</f>
        <v/>
      </c>
      <c r="B840" s="76" t="str">
        <f t="shared" si="461"/>
        <v/>
      </c>
      <c r="C840" s="143" t="str">
        <f t="shared" si="462"/>
        <v/>
      </c>
      <c r="D840" s="47" t="str">
        <f>IF($H$1="Cijfer",IF(OutputOsiris!A840&lt;&gt;"9999999",OutputOsiris!A840,""),"")</f>
        <v/>
      </c>
      <c r="E840" s="76" t="str">
        <f t="shared" si="463"/>
        <v/>
      </c>
      <c r="F840" s="143" t="str">
        <f t="shared" si="464"/>
        <v/>
      </c>
      <c r="G840" s="47" t="str">
        <f>IF(ISBLANK(OutputOsiris!B840),"",OutputOsiris!B840)</f>
        <v/>
      </c>
      <c r="H840" s="47">
        <f>IF(AND($AG$7&gt;0,OutputOsiris!$A840&lt;&gt;"9999999"),VLOOKUP(OutputOsiris!A840,$AD$9:$AG$1008,4,FALSE),"")</f>
        <v>0</v>
      </c>
      <c r="I840" s="47">
        <f t="shared" si="465"/>
        <v>0</v>
      </c>
      <c r="J840" s="47">
        <f>IF(AND($AL$7&gt;0,OutputOsiris!$A840&lt;&gt;"9999999"),VLOOKUP(OutputOsiris!A840,$AI$9:$AL$1008,4,FALSE),"")</f>
        <v>0</v>
      </c>
      <c r="K840" s="47">
        <f t="shared" si="466"/>
        <v>0</v>
      </c>
      <c r="L840" s="47" t="str">
        <f>IF(AND($AQ$7&gt;0,OutputOsiris!$A840&lt;&gt;"9999999"),VLOOKUP(OutputOsiris!A840,$AN$9:$AQ$1008,4,FALSE),"")</f>
        <v/>
      </c>
      <c r="M840" s="47" t="str">
        <f t="shared" si="467"/>
        <v/>
      </c>
      <c r="N840" s="47" t="str">
        <f>IF(AND($AV$7&gt;0,OutputOsiris!$A840&lt;&gt;"9999999"),VLOOKUP(OutputOsiris!A840,$AS$9:$AV$1008,4,FALSE),"")</f>
        <v/>
      </c>
      <c r="O840" s="47" t="str">
        <f t="shared" si="468"/>
        <v/>
      </c>
      <c r="P840" s="47" t="str">
        <f>IF(AND($BA$7&gt;0,OutputOsiris!$A840&lt;&gt;"9999999"),VLOOKUP(OutputOsiris!A840,$AX$9:$BA$1008,4,FALSE),"")</f>
        <v/>
      </c>
      <c r="Q840" s="47" t="str">
        <f t="shared" si="469"/>
        <v/>
      </c>
      <c r="R840" s="47" t="str">
        <f>IF(AND($BF$7&gt;0,OutputOsiris!$A840&lt;&gt;"9999999"),VLOOKUP(OutputOsiris!A840,$BC$9:$BF$1008,4,FALSE),"")</f>
        <v/>
      </c>
      <c r="S840" s="47" t="str">
        <f t="shared" si="470"/>
        <v/>
      </c>
      <c r="T840" s="47" t="str">
        <f>IF(AND($BK$7&gt;0,OutputOsiris!$A840&lt;&gt;"9999999"),VLOOKUP(OutputOsiris!A840,$BH$9:$BK$1008,4,FALSE),"")</f>
        <v/>
      </c>
      <c r="U840" s="47" t="str">
        <f t="shared" si="471"/>
        <v/>
      </c>
      <c r="V840" s="47" t="str">
        <f>IF(AND($BP$7&gt;0,OutputOsiris!$A840&lt;&gt;"9999999"),VLOOKUP(OutputOsiris!A840,$BM$9:$BP$1008,4,FALSE),"")</f>
        <v/>
      </c>
      <c r="W840" s="47" t="str">
        <f t="shared" si="472"/>
        <v/>
      </c>
      <c r="X840" s="47" t="str">
        <f>IF(AND($BU$7&gt;0,OutputOsiris!$A840&lt;&gt;"9999999"),VLOOKUP(OutputOsiris!A840,$BR$9:$BU$1008,4,FALSE),"")</f>
        <v/>
      </c>
      <c r="Y840" s="47" t="str">
        <f t="shared" si="473"/>
        <v/>
      </c>
      <c r="Z840" s="47" t="str">
        <f>IF(AND($BZ$7&gt;0,OutputOsiris!$A840&lt;&gt;"9999999"),VLOOKUP(OutputOsiris!A840,$BW$9:$BZ$1008,4,FALSE),"")</f>
        <v/>
      </c>
      <c r="AA840" s="47" t="str">
        <f t="shared" si="474"/>
        <v/>
      </c>
      <c r="AB840" s="47">
        <f t="shared" si="475"/>
        <v>0</v>
      </c>
      <c r="AC840" s="47">
        <f t="shared" si="476"/>
        <v>0</v>
      </c>
      <c r="AD840" s="47" t="str">
        <f t="shared" si="477"/>
        <v/>
      </c>
      <c r="AE840" s="48" t="str">
        <f>IF(ISBLANK(AF840),"",VLOOKUP(AD840,OutputOsiris!$A$9:$A$1008,1,FALSE))</f>
        <v/>
      </c>
      <c r="AF840" s="111"/>
      <c r="AG840" s="78"/>
      <c r="AH840" s="148" t="str">
        <f t="shared" si="451"/>
        <v/>
      </c>
      <c r="AI840" s="47" t="str">
        <f t="shared" si="478"/>
        <v/>
      </c>
      <c r="AJ840" s="48" t="str">
        <f>IF(ISBLANK(AK840),"",VLOOKUP(AI840,OutputOsiris!$A$9:$A$1008,1,FALSE))</f>
        <v/>
      </c>
      <c r="AK840" s="112"/>
      <c r="AL840" s="78"/>
      <c r="AM840" s="148" t="str">
        <f t="shared" si="452"/>
        <v/>
      </c>
      <c r="AN840" s="47" t="str">
        <f t="shared" si="479"/>
        <v/>
      </c>
      <c r="AO840" s="48" t="str">
        <f>IF(ISBLANK(AP840),"",VLOOKUP(AN840,OutputOsiris!$A$9:$A$1008,1,FALSE))</f>
        <v/>
      </c>
      <c r="AP840" s="111"/>
      <c r="AQ840" s="78"/>
      <c r="AR840" s="148" t="str">
        <f t="shared" si="453"/>
        <v/>
      </c>
      <c r="AS840" s="47" t="str">
        <f t="shared" si="480"/>
        <v/>
      </c>
      <c r="AT840" s="48" t="str">
        <f>IF(ISBLANK(AU840),"",VLOOKUP(AS840,OutputOsiris!$A$9:$A$1008,1,FALSE))</f>
        <v/>
      </c>
      <c r="AU840" s="111"/>
      <c r="AV840" s="78"/>
      <c r="AW840" s="148" t="str">
        <f t="shared" si="454"/>
        <v/>
      </c>
      <c r="AX840" s="47" t="str">
        <f t="shared" si="481"/>
        <v/>
      </c>
      <c r="AY840" s="48" t="str">
        <f>IF(ISBLANK(AZ840),"",VLOOKUP(AX840,OutputOsiris!$A$9:$A$1008,1,FALSE))</f>
        <v/>
      </c>
      <c r="AZ840" s="111"/>
      <c r="BA840" s="78"/>
      <c r="BB840" s="148" t="str">
        <f t="shared" si="455"/>
        <v/>
      </c>
      <c r="BC840" s="47" t="str">
        <f t="shared" si="482"/>
        <v/>
      </c>
      <c r="BD840" s="48" t="str">
        <f>IF(ISBLANK(BE840),"",VLOOKUP(BC840,OutputOsiris!$A$9:$A$1008,1,FALSE))</f>
        <v/>
      </c>
      <c r="BE840" s="111"/>
      <c r="BF840" s="78"/>
      <c r="BG840" s="148" t="str">
        <f t="shared" si="456"/>
        <v/>
      </c>
      <c r="BH840" s="47" t="str">
        <f t="shared" si="483"/>
        <v/>
      </c>
      <c r="BI840" s="48" t="str">
        <f>IF(ISBLANK(BJ840),"",VLOOKUP(BH840,OutputOsiris!$A$9:$A$1008,1,FALSE))</f>
        <v/>
      </c>
      <c r="BJ840" s="111"/>
      <c r="BK840" s="78"/>
      <c r="BL840" s="148" t="str">
        <f t="shared" si="457"/>
        <v/>
      </c>
      <c r="BM840" s="47" t="str">
        <f t="shared" si="484"/>
        <v/>
      </c>
      <c r="BN840" s="48" t="str">
        <f>IF(ISBLANK(BO840),"",VLOOKUP(BM840,OutputOsiris!$A$9:$A$1008,1,FALSE))</f>
        <v/>
      </c>
      <c r="BO840" s="111"/>
      <c r="BP840" s="78"/>
      <c r="BQ840" s="148" t="str">
        <f t="shared" si="458"/>
        <v/>
      </c>
      <c r="BR840" s="47" t="str">
        <f t="shared" si="485"/>
        <v/>
      </c>
      <c r="BS840" s="48" t="str">
        <f>IF(ISBLANK(BT840),"",VLOOKUP(BR840,OutputOsiris!$A$9:$A$1008,1,FALSE))</f>
        <v/>
      </c>
      <c r="BT840" s="111"/>
      <c r="BU840" s="78"/>
      <c r="BV840" s="148" t="str">
        <f t="shared" si="459"/>
        <v/>
      </c>
      <c r="BW840" s="47" t="str">
        <f t="shared" si="486"/>
        <v/>
      </c>
      <c r="BX840" s="48" t="str">
        <f>IF(ISBLANK(BY840),"",VLOOKUP(BW840,OutputOsiris!$A$9:$A$1008,1,FALSE))</f>
        <v/>
      </c>
      <c r="BY840" s="111"/>
      <c r="BZ840" s="78"/>
      <c r="CA840" s="148" t="str">
        <f t="shared" si="460"/>
        <v/>
      </c>
    </row>
    <row r="841" spans="1:79" x14ac:dyDescent="0.2">
      <c r="A841" s="47" t="str">
        <f>IF($H$1="Score",IF(OutputOsiris!A841&lt;&gt;"9999999",OutputOsiris!A841,""),"")</f>
        <v/>
      </c>
      <c r="B841" s="76" t="str">
        <f t="shared" si="461"/>
        <v/>
      </c>
      <c r="C841" s="143" t="str">
        <f t="shared" si="462"/>
        <v/>
      </c>
      <c r="D841" s="47" t="str">
        <f>IF($H$1="Cijfer",IF(OutputOsiris!A841&lt;&gt;"9999999",OutputOsiris!A841,""),"")</f>
        <v/>
      </c>
      <c r="E841" s="76" t="str">
        <f t="shared" si="463"/>
        <v/>
      </c>
      <c r="F841" s="143" t="str">
        <f t="shared" si="464"/>
        <v/>
      </c>
      <c r="G841" s="47" t="str">
        <f>IF(ISBLANK(OutputOsiris!B841),"",OutputOsiris!B841)</f>
        <v/>
      </c>
      <c r="H841" s="47">
        <f>IF(AND($AG$7&gt;0,OutputOsiris!$A841&lt;&gt;"9999999"),VLOOKUP(OutputOsiris!A841,$AD$9:$AG$1008,4,FALSE),"")</f>
        <v>0</v>
      </c>
      <c r="I841" s="47">
        <f t="shared" si="465"/>
        <v>0</v>
      </c>
      <c r="J841" s="47">
        <f>IF(AND($AL$7&gt;0,OutputOsiris!$A841&lt;&gt;"9999999"),VLOOKUP(OutputOsiris!A841,$AI$9:$AL$1008,4,FALSE),"")</f>
        <v>0</v>
      </c>
      <c r="K841" s="47">
        <f t="shared" si="466"/>
        <v>0</v>
      </c>
      <c r="L841" s="47" t="str">
        <f>IF(AND($AQ$7&gt;0,OutputOsiris!$A841&lt;&gt;"9999999"),VLOOKUP(OutputOsiris!A841,$AN$9:$AQ$1008,4,FALSE),"")</f>
        <v/>
      </c>
      <c r="M841" s="47" t="str">
        <f t="shared" si="467"/>
        <v/>
      </c>
      <c r="N841" s="47" t="str">
        <f>IF(AND($AV$7&gt;0,OutputOsiris!$A841&lt;&gt;"9999999"),VLOOKUP(OutputOsiris!A841,$AS$9:$AV$1008,4,FALSE),"")</f>
        <v/>
      </c>
      <c r="O841" s="47" t="str">
        <f t="shared" si="468"/>
        <v/>
      </c>
      <c r="P841" s="47" t="str">
        <f>IF(AND($BA$7&gt;0,OutputOsiris!$A841&lt;&gt;"9999999"),VLOOKUP(OutputOsiris!A841,$AX$9:$BA$1008,4,FALSE),"")</f>
        <v/>
      </c>
      <c r="Q841" s="47" t="str">
        <f t="shared" si="469"/>
        <v/>
      </c>
      <c r="R841" s="47" t="str">
        <f>IF(AND($BF$7&gt;0,OutputOsiris!$A841&lt;&gt;"9999999"),VLOOKUP(OutputOsiris!A841,$BC$9:$BF$1008,4,FALSE),"")</f>
        <v/>
      </c>
      <c r="S841" s="47" t="str">
        <f t="shared" si="470"/>
        <v/>
      </c>
      <c r="T841" s="47" t="str">
        <f>IF(AND($BK$7&gt;0,OutputOsiris!$A841&lt;&gt;"9999999"),VLOOKUP(OutputOsiris!A841,$BH$9:$BK$1008,4,FALSE),"")</f>
        <v/>
      </c>
      <c r="U841" s="47" t="str">
        <f t="shared" si="471"/>
        <v/>
      </c>
      <c r="V841" s="47" t="str">
        <f>IF(AND($BP$7&gt;0,OutputOsiris!$A841&lt;&gt;"9999999"),VLOOKUP(OutputOsiris!A841,$BM$9:$BP$1008,4,FALSE),"")</f>
        <v/>
      </c>
      <c r="W841" s="47" t="str">
        <f t="shared" si="472"/>
        <v/>
      </c>
      <c r="X841" s="47" t="str">
        <f>IF(AND($BU$7&gt;0,OutputOsiris!$A841&lt;&gt;"9999999"),VLOOKUP(OutputOsiris!A841,$BR$9:$BU$1008,4,FALSE),"")</f>
        <v/>
      </c>
      <c r="Y841" s="47" t="str">
        <f t="shared" si="473"/>
        <v/>
      </c>
      <c r="Z841" s="47" t="str">
        <f>IF(AND($BZ$7&gt;0,OutputOsiris!$A841&lt;&gt;"9999999"),VLOOKUP(OutputOsiris!A841,$BW$9:$BZ$1008,4,FALSE),"")</f>
        <v/>
      </c>
      <c r="AA841" s="47" t="str">
        <f t="shared" si="474"/>
        <v/>
      </c>
      <c r="AB841" s="47">
        <f t="shared" si="475"/>
        <v>0</v>
      </c>
      <c r="AC841" s="47">
        <f t="shared" si="476"/>
        <v>0</v>
      </c>
      <c r="AD841" s="47" t="str">
        <f t="shared" si="477"/>
        <v/>
      </c>
      <c r="AE841" s="48" t="str">
        <f>IF(ISBLANK(AF841),"",VLOOKUP(AD841,OutputOsiris!$A$9:$A$1008,1,FALSE))</f>
        <v/>
      </c>
      <c r="AF841" s="111"/>
      <c r="AG841" s="78"/>
      <c r="AH841" s="148" t="str">
        <f t="shared" ref="AH841:AH904" si="487">IF(ISBLANK(AF841),"",IF(ISERROR(AE841),"M",""))</f>
        <v/>
      </c>
      <c r="AI841" s="47" t="str">
        <f t="shared" si="478"/>
        <v/>
      </c>
      <c r="AJ841" s="48" t="str">
        <f>IF(ISBLANK(AK841),"",VLOOKUP(AI841,OutputOsiris!$A$9:$A$1008,1,FALSE))</f>
        <v/>
      </c>
      <c r="AK841" s="112"/>
      <c r="AL841" s="78"/>
      <c r="AM841" s="148" t="str">
        <f t="shared" ref="AM841:AM904" si="488">IF(ISBLANK(AK841),"",IF(ISERROR(AJ841),"M",""))</f>
        <v/>
      </c>
      <c r="AN841" s="47" t="str">
        <f t="shared" si="479"/>
        <v/>
      </c>
      <c r="AO841" s="48" t="str">
        <f>IF(ISBLANK(AP841),"",VLOOKUP(AN841,OutputOsiris!$A$9:$A$1008,1,FALSE))</f>
        <v/>
      </c>
      <c r="AP841" s="111"/>
      <c r="AQ841" s="78"/>
      <c r="AR841" s="148" t="str">
        <f t="shared" ref="AR841:AR904" si="489">IF(ISBLANK(AP841),"",IF(ISERROR(AO841),"M",""))</f>
        <v/>
      </c>
      <c r="AS841" s="47" t="str">
        <f t="shared" si="480"/>
        <v/>
      </c>
      <c r="AT841" s="48" t="str">
        <f>IF(ISBLANK(AU841),"",VLOOKUP(AS841,OutputOsiris!$A$9:$A$1008,1,FALSE))</f>
        <v/>
      </c>
      <c r="AU841" s="111"/>
      <c r="AV841" s="78"/>
      <c r="AW841" s="148" t="str">
        <f t="shared" ref="AW841:AW904" si="490">IF(ISBLANK(AU841),"",IF(ISERROR(AT841),"M",""))</f>
        <v/>
      </c>
      <c r="AX841" s="47" t="str">
        <f t="shared" si="481"/>
        <v/>
      </c>
      <c r="AY841" s="48" t="str">
        <f>IF(ISBLANK(AZ841),"",VLOOKUP(AX841,OutputOsiris!$A$9:$A$1008,1,FALSE))</f>
        <v/>
      </c>
      <c r="AZ841" s="111"/>
      <c r="BA841" s="78"/>
      <c r="BB841" s="148" t="str">
        <f t="shared" ref="BB841:BB904" si="491">IF(ISBLANK(AZ841),"",IF(ISERROR(AY841),"M",""))</f>
        <v/>
      </c>
      <c r="BC841" s="47" t="str">
        <f t="shared" si="482"/>
        <v/>
      </c>
      <c r="BD841" s="48" t="str">
        <f>IF(ISBLANK(BE841),"",VLOOKUP(BC841,OutputOsiris!$A$9:$A$1008,1,FALSE))</f>
        <v/>
      </c>
      <c r="BE841" s="111"/>
      <c r="BF841" s="78"/>
      <c r="BG841" s="148" t="str">
        <f t="shared" ref="BG841:BG904" si="492">IF(ISBLANK(BE841),"",IF(ISERROR(BD841),"M",""))</f>
        <v/>
      </c>
      <c r="BH841" s="47" t="str">
        <f t="shared" si="483"/>
        <v/>
      </c>
      <c r="BI841" s="48" t="str">
        <f>IF(ISBLANK(BJ841),"",VLOOKUP(BH841,OutputOsiris!$A$9:$A$1008,1,FALSE))</f>
        <v/>
      </c>
      <c r="BJ841" s="111"/>
      <c r="BK841" s="78"/>
      <c r="BL841" s="148" t="str">
        <f t="shared" ref="BL841:BL904" si="493">IF(ISBLANK(BJ841),"",IF(ISERROR(BI841),"M",""))</f>
        <v/>
      </c>
      <c r="BM841" s="47" t="str">
        <f t="shared" si="484"/>
        <v/>
      </c>
      <c r="BN841" s="48" t="str">
        <f>IF(ISBLANK(BO841),"",VLOOKUP(BM841,OutputOsiris!$A$9:$A$1008,1,FALSE))</f>
        <v/>
      </c>
      <c r="BO841" s="111"/>
      <c r="BP841" s="78"/>
      <c r="BQ841" s="148" t="str">
        <f t="shared" ref="BQ841:BQ904" si="494">IF(ISBLANK(BO841),"",IF(ISERROR(BN841),"M",""))</f>
        <v/>
      </c>
      <c r="BR841" s="47" t="str">
        <f t="shared" si="485"/>
        <v/>
      </c>
      <c r="BS841" s="48" t="str">
        <f>IF(ISBLANK(BT841),"",VLOOKUP(BR841,OutputOsiris!$A$9:$A$1008,1,FALSE))</f>
        <v/>
      </c>
      <c r="BT841" s="111"/>
      <c r="BU841" s="78"/>
      <c r="BV841" s="148" t="str">
        <f t="shared" ref="BV841:BV904" si="495">IF(ISBLANK(BT841),"",IF(ISERROR(BS841),"M",""))</f>
        <v/>
      </c>
      <c r="BW841" s="47" t="str">
        <f t="shared" si="486"/>
        <v/>
      </c>
      <c r="BX841" s="48" t="str">
        <f>IF(ISBLANK(BY841),"",VLOOKUP(BW841,OutputOsiris!$A$9:$A$1008,1,FALSE))</f>
        <v/>
      </c>
      <c r="BY841" s="111"/>
      <c r="BZ841" s="78"/>
      <c r="CA841" s="148" t="str">
        <f t="shared" ref="CA841:CA904" si="496">IF(ISBLANK(BY841),"",IF(ISERROR(BX841),"M",""))</f>
        <v/>
      </c>
    </row>
    <row r="842" spans="1:79" x14ac:dyDescent="0.2">
      <c r="A842" s="47" t="str">
        <f>IF($H$1="Score",IF(OutputOsiris!A842&lt;&gt;"9999999",OutputOsiris!A842,""),"")</f>
        <v/>
      </c>
      <c r="B842" s="76" t="str">
        <f t="shared" ref="B842:B905" si="497">IF($H$1="Score",IF(A842="","",IF(ISERROR(AB842),"MISSING",AB842)),"")</f>
        <v/>
      </c>
      <c r="C842" s="143" t="str">
        <f t="shared" ref="C842:C905" si="498">IF(ISNUMBER(B842),IF(OR(ISERROR(H842),ISERROR(J842),ISERROR(L842),ISERROR(N842),ISERROR(P842),ISERROR(R842),ISERROR(T842),ISERROR(V842),ISERROR(X842),ISERROR(Z842)),"M",""),"")</f>
        <v/>
      </c>
      <c r="D842" s="47" t="str">
        <f>IF($H$1="Cijfer",IF(OutputOsiris!A842&lt;&gt;"9999999",OutputOsiris!A842,""),"")</f>
        <v/>
      </c>
      <c r="E842" s="76" t="str">
        <f t="shared" ref="E842:E905" si="499">IF($H$1="Cijfer",IF(D842="","",IF(ISERROR(AC842),"MISSING",IF(OR(AND(I842&gt;0,I842&lt;$E$6),AND(K842&gt;0,K842&lt;$E$6),AND(M842&gt;0,M842&lt;$E$6),AND(O842&gt;0,O842&lt;$E$6),AND(Q842&gt;0,Q842&lt;$E$6),AND(S842&gt;0,S842&lt;$E$6),AND(U842&gt;0,U842&lt;$E$6),AND(W842&gt;0,W842&lt;$E$6),AND(Y842&gt;0,Y842&lt;$E$6),AND(AA842&gt;0,AA842&lt;$E$6),AND(O842&gt;0,O842&lt;$E$6)),"!",AC842))),"")</f>
        <v/>
      </c>
      <c r="F842" s="143" t="str">
        <f t="shared" ref="F842:F905" si="500">IF(ISNUMBER(E842),IF(OR(ISERROR(H842),ISERROR(J842),ISERROR(L842),ISERROR(N842),ISERROR(P842),ISERROR(R842),ISERROR(T842),ISERROR(V842),ISERROR(X842),ISERROR(Z842)),"M",""),"")</f>
        <v/>
      </c>
      <c r="G842" s="47" t="str">
        <f>IF(ISBLANK(OutputOsiris!B842),"",OutputOsiris!B842)</f>
        <v/>
      </c>
      <c r="H842" s="47">
        <f>IF(AND($AG$7&gt;0,OutputOsiris!$A842&lt;&gt;"9999999"),VLOOKUP(OutputOsiris!A842,$AD$9:$AG$1008,4,FALSE),"")</f>
        <v>0</v>
      </c>
      <c r="I842" s="47">
        <f t="shared" ref="I842:I905" si="501">IF(AND(ISERROR(H842),H$7="N"),0,H842)</f>
        <v>0</v>
      </c>
      <c r="J842" s="47">
        <f>IF(AND($AL$7&gt;0,OutputOsiris!$A842&lt;&gt;"9999999"),VLOOKUP(OutputOsiris!A842,$AI$9:$AL$1008,4,FALSE),"")</f>
        <v>0</v>
      </c>
      <c r="K842" s="47">
        <f t="shared" ref="K842:K905" si="502">IF(AND(ISERROR(J842),J$7="N"),0,J842)</f>
        <v>0</v>
      </c>
      <c r="L842" s="47" t="str">
        <f>IF(AND($AQ$7&gt;0,OutputOsiris!$A842&lt;&gt;"9999999"),VLOOKUP(OutputOsiris!A842,$AN$9:$AQ$1008,4,FALSE),"")</f>
        <v/>
      </c>
      <c r="M842" s="47" t="str">
        <f t="shared" ref="M842:M905" si="503">IF(AND(ISERROR(L842),L$7="N"),0,L842)</f>
        <v/>
      </c>
      <c r="N842" s="47" t="str">
        <f>IF(AND($AV$7&gt;0,OutputOsiris!$A842&lt;&gt;"9999999"),VLOOKUP(OutputOsiris!A842,$AS$9:$AV$1008,4,FALSE),"")</f>
        <v/>
      </c>
      <c r="O842" s="47" t="str">
        <f t="shared" ref="O842:O905" si="504">IF(AND(ISERROR(N842),N$7="N"),0,N842)</f>
        <v/>
      </c>
      <c r="P842" s="47" t="str">
        <f>IF(AND($BA$7&gt;0,OutputOsiris!$A842&lt;&gt;"9999999"),VLOOKUP(OutputOsiris!A842,$AX$9:$BA$1008,4,FALSE),"")</f>
        <v/>
      </c>
      <c r="Q842" s="47" t="str">
        <f t="shared" ref="Q842:Q905" si="505">IF(AND(ISERROR(P842),P$7="N"),0,P842)</f>
        <v/>
      </c>
      <c r="R842" s="47" t="str">
        <f>IF(AND($BF$7&gt;0,OutputOsiris!$A842&lt;&gt;"9999999"),VLOOKUP(OutputOsiris!A842,$BC$9:$BF$1008,4,FALSE),"")</f>
        <v/>
      </c>
      <c r="S842" s="47" t="str">
        <f t="shared" ref="S842:S905" si="506">IF(AND(ISERROR(R842),R$7="N"),0,R842)</f>
        <v/>
      </c>
      <c r="T842" s="47" t="str">
        <f>IF(AND($BK$7&gt;0,OutputOsiris!$A842&lt;&gt;"9999999"),VLOOKUP(OutputOsiris!A842,$BH$9:$BK$1008,4,FALSE),"")</f>
        <v/>
      </c>
      <c r="U842" s="47" t="str">
        <f t="shared" ref="U842:U905" si="507">IF(AND(ISERROR(T842),T$7="N"),0,T842)</f>
        <v/>
      </c>
      <c r="V842" s="47" t="str">
        <f>IF(AND($BP$7&gt;0,OutputOsiris!$A842&lt;&gt;"9999999"),VLOOKUP(OutputOsiris!A842,$BM$9:$BP$1008,4,FALSE),"")</f>
        <v/>
      </c>
      <c r="W842" s="47" t="str">
        <f t="shared" ref="W842:W905" si="508">IF(AND(ISERROR(V842),V$7="N"),0,V842)</f>
        <v/>
      </c>
      <c r="X842" s="47" t="str">
        <f>IF(AND($BU$7&gt;0,OutputOsiris!$A842&lt;&gt;"9999999"),VLOOKUP(OutputOsiris!A842,$BR$9:$BU$1008,4,FALSE),"")</f>
        <v/>
      </c>
      <c r="Y842" s="47" t="str">
        <f t="shared" ref="Y842:Y905" si="509">IF(AND(ISERROR(X842),X$7="N"),0,X842)</f>
        <v/>
      </c>
      <c r="Z842" s="47" t="str">
        <f>IF(AND($BZ$7&gt;0,OutputOsiris!$A842&lt;&gt;"9999999"),VLOOKUP(OutputOsiris!A842,$BW$9:$BZ$1008,4,FALSE),"")</f>
        <v/>
      </c>
      <c r="AA842" s="47" t="str">
        <f t="shared" ref="AA842:AA905" si="510">IF(AND(ISERROR(Z842),Z$7="N"),0,Z842)</f>
        <v/>
      </c>
      <c r="AB842" s="47">
        <f t="shared" ref="AB842:AB905" si="511">IF(I842="",0,I842*$AG$7)+IF(K842="",0,K842*$AL$7)+IF(M842="",0,M842*$AQ$7)+IF(O842="",0,O842*$AV$7)+IF(Q842="",0,Q842*$BA$7)+IF(S842="",0,S842*$BF$7)+IF(U842="",0,U842*$BK$7)+IF(W842="",0,W842*$BP$7)+IF(Y842="",0,Y842*$BU$7)+IF(AA842="",0,AA842*$BZ$7)</f>
        <v>0</v>
      </c>
      <c r="AC842" s="47">
        <f t="shared" ref="AC842:AC905" si="512">AB842/SUM($AG$7,$AL$7,$AQ$7,$AV$7,$BA$7,$BF$7,$BK$7,$BP$7,$BU$7,$BZ$7)</f>
        <v>0</v>
      </c>
      <c r="AD842" s="47" t="str">
        <f t="shared" ref="AD842:AD905" si="513">TEXT(RIGHT(TRIM(AF842),7),"0000000")</f>
        <v/>
      </c>
      <c r="AE842" s="48" t="str">
        <f>IF(ISBLANK(AF842),"",VLOOKUP(AD842,OutputOsiris!$A$9:$A$1008,1,FALSE))</f>
        <v/>
      </c>
      <c r="AF842" s="111"/>
      <c r="AG842" s="78"/>
      <c r="AH842" s="148" t="str">
        <f t="shared" si="487"/>
        <v/>
      </c>
      <c r="AI842" s="47" t="str">
        <f t="shared" ref="AI842:AI905" si="514">TEXT(RIGHT(TRIM(AK842),7),"0000000")</f>
        <v/>
      </c>
      <c r="AJ842" s="48" t="str">
        <f>IF(ISBLANK(AK842),"",VLOOKUP(AI842,OutputOsiris!$A$9:$A$1008,1,FALSE))</f>
        <v/>
      </c>
      <c r="AK842" s="112"/>
      <c r="AL842" s="78"/>
      <c r="AM842" s="148" t="str">
        <f t="shared" si="488"/>
        <v/>
      </c>
      <c r="AN842" s="47" t="str">
        <f t="shared" ref="AN842:AN905" si="515">TEXT(RIGHT(TRIM(AP842),7),"0000000")</f>
        <v/>
      </c>
      <c r="AO842" s="48" t="str">
        <f>IF(ISBLANK(AP842),"",VLOOKUP(AN842,OutputOsiris!$A$9:$A$1008,1,FALSE))</f>
        <v/>
      </c>
      <c r="AP842" s="111"/>
      <c r="AQ842" s="78"/>
      <c r="AR842" s="148" t="str">
        <f t="shared" si="489"/>
        <v/>
      </c>
      <c r="AS842" s="47" t="str">
        <f t="shared" ref="AS842:AS905" si="516">TEXT(RIGHT(TRIM(AU842),7),"0000000")</f>
        <v/>
      </c>
      <c r="AT842" s="48" t="str">
        <f>IF(ISBLANK(AU842),"",VLOOKUP(AS842,OutputOsiris!$A$9:$A$1008,1,FALSE))</f>
        <v/>
      </c>
      <c r="AU842" s="111"/>
      <c r="AV842" s="78"/>
      <c r="AW842" s="148" t="str">
        <f t="shared" si="490"/>
        <v/>
      </c>
      <c r="AX842" s="47" t="str">
        <f t="shared" ref="AX842:AX905" si="517">TEXT(RIGHT(TRIM(AZ842),7),"0000000")</f>
        <v/>
      </c>
      <c r="AY842" s="48" t="str">
        <f>IF(ISBLANK(AZ842),"",VLOOKUP(AX842,OutputOsiris!$A$9:$A$1008,1,FALSE))</f>
        <v/>
      </c>
      <c r="AZ842" s="111"/>
      <c r="BA842" s="78"/>
      <c r="BB842" s="148" t="str">
        <f t="shared" si="491"/>
        <v/>
      </c>
      <c r="BC842" s="47" t="str">
        <f t="shared" ref="BC842:BC905" si="518">TEXT(RIGHT(TRIM(BE842),7),"0000000")</f>
        <v/>
      </c>
      <c r="BD842" s="48" t="str">
        <f>IF(ISBLANK(BE842),"",VLOOKUP(BC842,OutputOsiris!$A$9:$A$1008,1,FALSE))</f>
        <v/>
      </c>
      <c r="BE842" s="111"/>
      <c r="BF842" s="78"/>
      <c r="BG842" s="148" t="str">
        <f t="shared" si="492"/>
        <v/>
      </c>
      <c r="BH842" s="47" t="str">
        <f t="shared" ref="BH842:BH905" si="519">TEXT(RIGHT(TRIM(BJ842),7),"0000000")</f>
        <v/>
      </c>
      <c r="BI842" s="48" t="str">
        <f>IF(ISBLANK(BJ842),"",VLOOKUP(BH842,OutputOsiris!$A$9:$A$1008,1,FALSE))</f>
        <v/>
      </c>
      <c r="BJ842" s="111"/>
      <c r="BK842" s="78"/>
      <c r="BL842" s="148" t="str">
        <f t="shared" si="493"/>
        <v/>
      </c>
      <c r="BM842" s="47" t="str">
        <f t="shared" ref="BM842:BM905" si="520">TEXT(RIGHT(TRIM(BO842),7),"0000000")</f>
        <v/>
      </c>
      <c r="BN842" s="48" t="str">
        <f>IF(ISBLANK(BO842),"",VLOOKUP(BM842,OutputOsiris!$A$9:$A$1008,1,FALSE))</f>
        <v/>
      </c>
      <c r="BO842" s="111"/>
      <c r="BP842" s="78"/>
      <c r="BQ842" s="148" t="str">
        <f t="shared" si="494"/>
        <v/>
      </c>
      <c r="BR842" s="47" t="str">
        <f t="shared" ref="BR842:BR905" si="521">TEXT(RIGHT(TRIM(BT842),7),"0000000")</f>
        <v/>
      </c>
      <c r="BS842" s="48" t="str">
        <f>IF(ISBLANK(BT842),"",VLOOKUP(BR842,OutputOsiris!$A$9:$A$1008,1,FALSE))</f>
        <v/>
      </c>
      <c r="BT842" s="111"/>
      <c r="BU842" s="78"/>
      <c r="BV842" s="148" t="str">
        <f t="shared" si="495"/>
        <v/>
      </c>
      <c r="BW842" s="47" t="str">
        <f t="shared" ref="BW842:BW905" si="522">TEXT(RIGHT(TRIM(BY842),7),"0000000")</f>
        <v/>
      </c>
      <c r="BX842" s="48" t="str">
        <f>IF(ISBLANK(BY842),"",VLOOKUP(BW842,OutputOsiris!$A$9:$A$1008,1,FALSE))</f>
        <v/>
      </c>
      <c r="BY842" s="111"/>
      <c r="BZ842" s="78"/>
      <c r="CA842" s="148" t="str">
        <f t="shared" si="496"/>
        <v/>
      </c>
    </row>
    <row r="843" spans="1:79" x14ac:dyDescent="0.2">
      <c r="A843" s="47" t="str">
        <f>IF($H$1="Score",IF(OutputOsiris!A843&lt;&gt;"9999999",OutputOsiris!A843,""),"")</f>
        <v/>
      </c>
      <c r="B843" s="76" t="str">
        <f t="shared" si="497"/>
        <v/>
      </c>
      <c r="C843" s="143" t="str">
        <f t="shared" si="498"/>
        <v/>
      </c>
      <c r="D843" s="47" t="str">
        <f>IF($H$1="Cijfer",IF(OutputOsiris!A843&lt;&gt;"9999999",OutputOsiris!A843,""),"")</f>
        <v/>
      </c>
      <c r="E843" s="76" t="str">
        <f t="shared" si="499"/>
        <v/>
      </c>
      <c r="F843" s="143" t="str">
        <f t="shared" si="500"/>
        <v/>
      </c>
      <c r="G843" s="47" t="str">
        <f>IF(ISBLANK(OutputOsiris!B843),"",OutputOsiris!B843)</f>
        <v/>
      </c>
      <c r="H843" s="47">
        <f>IF(AND($AG$7&gt;0,OutputOsiris!$A843&lt;&gt;"9999999"),VLOOKUP(OutputOsiris!A843,$AD$9:$AG$1008,4,FALSE),"")</f>
        <v>0</v>
      </c>
      <c r="I843" s="47">
        <f t="shared" si="501"/>
        <v>0</v>
      </c>
      <c r="J843" s="47">
        <f>IF(AND($AL$7&gt;0,OutputOsiris!$A843&lt;&gt;"9999999"),VLOOKUP(OutputOsiris!A843,$AI$9:$AL$1008,4,FALSE),"")</f>
        <v>0</v>
      </c>
      <c r="K843" s="47">
        <f t="shared" si="502"/>
        <v>0</v>
      </c>
      <c r="L843" s="47" t="str">
        <f>IF(AND($AQ$7&gt;0,OutputOsiris!$A843&lt;&gt;"9999999"),VLOOKUP(OutputOsiris!A843,$AN$9:$AQ$1008,4,FALSE),"")</f>
        <v/>
      </c>
      <c r="M843" s="47" t="str">
        <f t="shared" si="503"/>
        <v/>
      </c>
      <c r="N843" s="47" t="str">
        <f>IF(AND($AV$7&gt;0,OutputOsiris!$A843&lt;&gt;"9999999"),VLOOKUP(OutputOsiris!A843,$AS$9:$AV$1008,4,FALSE),"")</f>
        <v/>
      </c>
      <c r="O843" s="47" t="str">
        <f t="shared" si="504"/>
        <v/>
      </c>
      <c r="P843" s="47" t="str">
        <f>IF(AND($BA$7&gt;0,OutputOsiris!$A843&lt;&gt;"9999999"),VLOOKUP(OutputOsiris!A843,$AX$9:$BA$1008,4,FALSE),"")</f>
        <v/>
      </c>
      <c r="Q843" s="47" t="str">
        <f t="shared" si="505"/>
        <v/>
      </c>
      <c r="R843" s="47" t="str">
        <f>IF(AND($BF$7&gt;0,OutputOsiris!$A843&lt;&gt;"9999999"),VLOOKUP(OutputOsiris!A843,$BC$9:$BF$1008,4,FALSE),"")</f>
        <v/>
      </c>
      <c r="S843" s="47" t="str">
        <f t="shared" si="506"/>
        <v/>
      </c>
      <c r="T843" s="47" t="str">
        <f>IF(AND($BK$7&gt;0,OutputOsiris!$A843&lt;&gt;"9999999"),VLOOKUP(OutputOsiris!A843,$BH$9:$BK$1008,4,FALSE),"")</f>
        <v/>
      </c>
      <c r="U843" s="47" t="str">
        <f t="shared" si="507"/>
        <v/>
      </c>
      <c r="V843" s="47" t="str">
        <f>IF(AND($BP$7&gt;0,OutputOsiris!$A843&lt;&gt;"9999999"),VLOOKUP(OutputOsiris!A843,$BM$9:$BP$1008,4,FALSE),"")</f>
        <v/>
      </c>
      <c r="W843" s="47" t="str">
        <f t="shared" si="508"/>
        <v/>
      </c>
      <c r="X843" s="47" t="str">
        <f>IF(AND($BU$7&gt;0,OutputOsiris!$A843&lt;&gt;"9999999"),VLOOKUP(OutputOsiris!A843,$BR$9:$BU$1008,4,FALSE),"")</f>
        <v/>
      </c>
      <c r="Y843" s="47" t="str">
        <f t="shared" si="509"/>
        <v/>
      </c>
      <c r="Z843" s="47" t="str">
        <f>IF(AND($BZ$7&gt;0,OutputOsiris!$A843&lt;&gt;"9999999"),VLOOKUP(OutputOsiris!A843,$BW$9:$BZ$1008,4,FALSE),"")</f>
        <v/>
      </c>
      <c r="AA843" s="47" t="str">
        <f t="shared" si="510"/>
        <v/>
      </c>
      <c r="AB843" s="47">
        <f t="shared" si="511"/>
        <v>0</v>
      </c>
      <c r="AC843" s="47">
        <f t="shared" si="512"/>
        <v>0</v>
      </c>
      <c r="AD843" s="47" t="str">
        <f t="shared" si="513"/>
        <v/>
      </c>
      <c r="AE843" s="48" t="str">
        <f>IF(ISBLANK(AF843),"",VLOOKUP(AD843,OutputOsiris!$A$9:$A$1008,1,FALSE))</f>
        <v/>
      </c>
      <c r="AF843" s="111"/>
      <c r="AG843" s="78"/>
      <c r="AH843" s="148" t="str">
        <f t="shared" si="487"/>
        <v/>
      </c>
      <c r="AI843" s="47" t="str">
        <f t="shared" si="514"/>
        <v/>
      </c>
      <c r="AJ843" s="48" t="str">
        <f>IF(ISBLANK(AK843),"",VLOOKUP(AI843,OutputOsiris!$A$9:$A$1008,1,FALSE))</f>
        <v/>
      </c>
      <c r="AK843" s="112"/>
      <c r="AL843" s="78"/>
      <c r="AM843" s="148" t="str">
        <f t="shared" si="488"/>
        <v/>
      </c>
      <c r="AN843" s="47" t="str">
        <f t="shared" si="515"/>
        <v/>
      </c>
      <c r="AO843" s="48" t="str">
        <f>IF(ISBLANK(AP843),"",VLOOKUP(AN843,OutputOsiris!$A$9:$A$1008,1,FALSE))</f>
        <v/>
      </c>
      <c r="AP843" s="111"/>
      <c r="AQ843" s="78"/>
      <c r="AR843" s="148" t="str">
        <f t="shared" si="489"/>
        <v/>
      </c>
      <c r="AS843" s="47" t="str">
        <f t="shared" si="516"/>
        <v/>
      </c>
      <c r="AT843" s="48" t="str">
        <f>IF(ISBLANK(AU843),"",VLOOKUP(AS843,OutputOsiris!$A$9:$A$1008,1,FALSE))</f>
        <v/>
      </c>
      <c r="AU843" s="111"/>
      <c r="AV843" s="78"/>
      <c r="AW843" s="148" t="str">
        <f t="shared" si="490"/>
        <v/>
      </c>
      <c r="AX843" s="47" t="str">
        <f t="shared" si="517"/>
        <v/>
      </c>
      <c r="AY843" s="48" t="str">
        <f>IF(ISBLANK(AZ843),"",VLOOKUP(AX843,OutputOsiris!$A$9:$A$1008,1,FALSE))</f>
        <v/>
      </c>
      <c r="AZ843" s="111"/>
      <c r="BA843" s="78"/>
      <c r="BB843" s="148" t="str">
        <f t="shared" si="491"/>
        <v/>
      </c>
      <c r="BC843" s="47" t="str">
        <f t="shared" si="518"/>
        <v/>
      </c>
      <c r="BD843" s="48" t="str">
        <f>IF(ISBLANK(BE843),"",VLOOKUP(BC843,OutputOsiris!$A$9:$A$1008,1,FALSE))</f>
        <v/>
      </c>
      <c r="BE843" s="111"/>
      <c r="BF843" s="78"/>
      <c r="BG843" s="148" t="str">
        <f t="shared" si="492"/>
        <v/>
      </c>
      <c r="BH843" s="47" t="str">
        <f t="shared" si="519"/>
        <v/>
      </c>
      <c r="BI843" s="48" t="str">
        <f>IF(ISBLANK(BJ843),"",VLOOKUP(BH843,OutputOsiris!$A$9:$A$1008,1,FALSE))</f>
        <v/>
      </c>
      <c r="BJ843" s="111"/>
      <c r="BK843" s="78"/>
      <c r="BL843" s="148" t="str">
        <f t="shared" si="493"/>
        <v/>
      </c>
      <c r="BM843" s="47" t="str">
        <f t="shared" si="520"/>
        <v/>
      </c>
      <c r="BN843" s="48" t="str">
        <f>IF(ISBLANK(BO843),"",VLOOKUP(BM843,OutputOsiris!$A$9:$A$1008,1,FALSE))</f>
        <v/>
      </c>
      <c r="BO843" s="111"/>
      <c r="BP843" s="78"/>
      <c r="BQ843" s="148" t="str">
        <f t="shared" si="494"/>
        <v/>
      </c>
      <c r="BR843" s="47" t="str">
        <f t="shared" si="521"/>
        <v/>
      </c>
      <c r="BS843" s="48" t="str">
        <f>IF(ISBLANK(BT843),"",VLOOKUP(BR843,OutputOsiris!$A$9:$A$1008,1,FALSE))</f>
        <v/>
      </c>
      <c r="BT843" s="111"/>
      <c r="BU843" s="78"/>
      <c r="BV843" s="148" t="str">
        <f t="shared" si="495"/>
        <v/>
      </c>
      <c r="BW843" s="47" t="str">
        <f t="shared" si="522"/>
        <v/>
      </c>
      <c r="BX843" s="48" t="str">
        <f>IF(ISBLANK(BY843),"",VLOOKUP(BW843,OutputOsiris!$A$9:$A$1008,1,FALSE))</f>
        <v/>
      </c>
      <c r="BY843" s="111"/>
      <c r="BZ843" s="78"/>
      <c r="CA843" s="148" t="str">
        <f t="shared" si="496"/>
        <v/>
      </c>
    </row>
    <row r="844" spans="1:79" x14ac:dyDescent="0.2">
      <c r="A844" s="47" t="str">
        <f>IF($H$1="Score",IF(OutputOsiris!A844&lt;&gt;"9999999",OutputOsiris!A844,""),"")</f>
        <v/>
      </c>
      <c r="B844" s="76" t="str">
        <f t="shared" si="497"/>
        <v/>
      </c>
      <c r="C844" s="143" t="str">
        <f t="shared" si="498"/>
        <v/>
      </c>
      <c r="D844" s="47" t="str">
        <f>IF($H$1="Cijfer",IF(OutputOsiris!A844&lt;&gt;"9999999",OutputOsiris!A844,""),"")</f>
        <v/>
      </c>
      <c r="E844" s="76" t="str">
        <f t="shared" si="499"/>
        <v/>
      </c>
      <c r="F844" s="143" t="str">
        <f t="shared" si="500"/>
        <v/>
      </c>
      <c r="G844" s="47" t="str">
        <f>IF(ISBLANK(OutputOsiris!B844),"",OutputOsiris!B844)</f>
        <v/>
      </c>
      <c r="H844" s="47">
        <f>IF(AND($AG$7&gt;0,OutputOsiris!$A844&lt;&gt;"9999999"),VLOOKUP(OutputOsiris!A844,$AD$9:$AG$1008,4,FALSE),"")</f>
        <v>0</v>
      </c>
      <c r="I844" s="47">
        <f t="shared" si="501"/>
        <v>0</v>
      </c>
      <c r="J844" s="47">
        <f>IF(AND($AL$7&gt;0,OutputOsiris!$A844&lt;&gt;"9999999"),VLOOKUP(OutputOsiris!A844,$AI$9:$AL$1008,4,FALSE),"")</f>
        <v>0</v>
      </c>
      <c r="K844" s="47">
        <f t="shared" si="502"/>
        <v>0</v>
      </c>
      <c r="L844" s="47" t="str">
        <f>IF(AND($AQ$7&gt;0,OutputOsiris!$A844&lt;&gt;"9999999"),VLOOKUP(OutputOsiris!A844,$AN$9:$AQ$1008,4,FALSE),"")</f>
        <v/>
      </c>
      <c r="M844" s="47" t="str">
        <f t="shared" si="503"/>
        <v/>
      </c>
      <c r="N844" s="47" t="str">
        <f>IF(AND($AV$7&gt;0,OutputOsiris!$A844&lt;&gt;"9999999"),VLOOKUP(OutputOsiris!A844,$AS$9:$AV$1008,4,FALSE),"")</f>
        <v/>
      </c>
      <c r="O844" s="47" t="str">
        <f t="shared" si="504"/>
        <v/>
      </c>
      <c r="P844" s="47" t="str">
        <f>IF(AND($BA$7&gt;0,OutputOsiris!$A844&lt;&gt;"9999999"),VLOOKUP(OutputOsiris!A844,$AX$9:$BA$1008,4,FALSE),"")</f>
        <v/>
      </c>
      <c r="Q844" s="47" t="str">
        <f t="shared" si="505"/>
        <v/>
      </c>
      <c r="R844" s="47" t="str">
        <f>IF(AND($BF$7&gt;0,OutputOsiris!$A844&lt;&gt;"9999999"),VLOOKUP(OutputOsiris!A844,$BC$9:$BF$1008,4,FALSE),"")</f>
        <v/>
      </c>
      <c r="S844" s="47" t="str">
        <f t="shared" si="506"/>
        <v/>
      </c>
      <c r="T844" s="47" t="str">
        <f>IF(AND($BK$7&gt;0,OutputOsiris!$A844&lt;&gt;"9999999"),VLOOKUP(OutputOsiris!A844,$BH$9:$BK$1008,4,FALSE),"")</f>
        <v/>
      </c>
      <c r="U844" s="47" t="str">
        <f t="shared" si="507"/>
        <v/>
      </c>
      <c r="V844" s="47" t="str">
        <f>IF(AND($BP$7&gt;0,OutputOsiris!$A844&lt;&gt;"9999999"),VLOOKUP(OutputOsiris!A844,$BM$9:$BP$1008,4,FALSE),"")</f>
        <v/>
      </c>
      <c r="W844" s="47" t="str">
        <f t="shared" si="508"/>
        <v/>
      </c>
      <c r="X844" s="47" t="str">
        <f>IF(AND($BU$7&gt;0,OutputOsiris!$A844&lt;&gt;"9999999"),VLOOKUP(OutputOsiris!A844,$BR$9:$BU$1008,4,FALSE),"")</f>
        <v/>
      </c>
      <c r="Y844" s="47" t="str">
        <f t="shared" si="509"/>
        <v/>
      </c>
      <c r="Z844" s="47" t="str">
        <f>IF(AND($BZ$7&gt;0,OutputOsiris!$A844&lt;&gt;"9999999"),VLOOKUP(OutputOsiris!A844,$BW$9:$BZ$1008,4,FALSE),"")</f>
        <v/>
      </c>
      <c r="AA844" s="47" t="str">
        <f t="shared" si="510"/>
        <v/>
      </c>
      <c r="AB844" s="47">
        <f t="shared" si="511"/>
        <v>0</v>
      </c>
      <c r="AC844" s="47">
        <f t="shared" si="512"/>
        <v>0</v>
      </c>
      <c r="AD844" s="47" t="str">
        <f t="shared" si="513"/>
        <v/>
      </c>
      <c r="AE844" s="48" t="str">
        <f>IF(ISBLANK(AF844),"",VLOOKUP(AD844,OutputOsiris!$A$9:$A$1008,1,FALSE))</f>
        <v/>
      </c>
      <c r="AF844" s="111"/>
      <c r="AG844" s="78"/>
      <c r="AH844" s="148" t="str">
        <f t="shared" si="487"/>
        <v/>
      </c>
      <c r="AI844" s="47" t="str">
        <f t="shared" si="514"/>
        <v/>
      </c>
      <c r="AJ844" s="48" t="str">
        <f>IF(ISBLANK(AK844),"",VLOOKUP(AI844,OutputOsiris!$A$9:$A$1008,1,FALSE))</f>
        <v/>
      </c>
      <c r="AK844" s="112"/>
      <c r="AL844" s="78"/>
      <c r="AM844" s="148" t="str">
        <f t="shared" si="488"/>
        <v/>
      </c>
      <c r="AN844" s="47" t="str">
        <f t="shared" si="515"/>
        <v/>
      </c>
      <c r="AO844" s="48" t="str">
        <f>IF(ISBLANK(AP844),"",VLOOKUP(AN844,OutputOsiris!$A$9:$A$1008,1,FALSE))</f>
        <v/>
      </c>
      <c r="AP844" s="111"/>
      <c r="AQ844" s="78"/>
      <c r="AR844" s="148" t="str">
        <f t="shared" si="489"/>
        <v/>
      </c>
      <c r="AS844" s="47" t="str">
        <f t="shared" si="516"/>
        <v/>
      </c>
      <c r="AT844" s="48" t="str">
        <f>IF(ISBLANK(AU844),"",VLOOKUP(AS844,OutputOsiris!$A$9:$A$1008,1,FALSE))</f>
        <v/>
      </c>
      <c r="AU844" s="111"/>
      <c r="AV844" s="78"/>
      <c r="AW844" s="148" t="str">
        <f t="shared" si="490"/>
        <v/>
      </c>
      <c r="AX844" s="47" t="str">
        <f t="shared" si="517"/>
        <v/>
      </c>
      <c r="AY844" s="48" t="str">
        <f>IF(ISBLANK(AZ844),"",VLOOKUP(AX844,OutputOsiris!$A$9:$A$1008,1,FALSE))</f>
        <v/>
      </c>
      <c r="AZ844" s="111"/>
      <c r="BA844" s="78"/>
      <c r="BB844" s="148" t="str">
        <f t="shared" si="491"/>
        <v/>
      </c>
      <c r="BC844" s="47" t="str">
        <f t="shared" si="518"/>
        <v/>
      </c>
      <c r="BD844" s="48" t="str">
        <f>IF(ISBLANK(BE844),"",VLOOKUP(BC844,OutputOsiris!$A$9:$A$1008,1,FALSE))</f>
        <v/>
      </c>
      <c r="BE844" s="111"/>
      <c r="BF844" s="78"/>
      <c r="BG844" s="148" t="str">
        <f t="shared" si="492"/>
        <v/>
      </c>
      <c r="BH844" s="47" t="str">
        <f t="shared" si="519"/>
        <v/>
      </c>
      <c r="BI844" s="48" t="str">
        <f>IF(ISBLANK(BJ844),"",VLOOKUP(BH844,OutputOsiris!$A$9:$A$1008,1,FALSE))</f>
        <v/>
      </c>
      <c r="BJ844" s="111"/>
      <c r="BK844" s="78"/>
      <c r="BL844" s="148" t="str">
        <f t="shared" si="493"/>
        <v/>
      </c>
      <c r="BM844" s="47" t="str">
        <f t="shared" si="520"/>
        <v/>
      </c>
      <c r="BN844" s="48" t="str">
        <f>IF(ISBLANK(BO844),"",VLOOKUP(BM844,OutputOsiris!$A$9:$A$1008,1,FALSE))</f>
        <v/>
      </c>
      <c r="BO844" s="111"/>
      <c r="BP844" s="78"/>
      <c r="BQ844" s="148" t="str">
        <f t="shared" si="494"/>
        <v/>
      </c>
      <c r="BR844" s="47" t="str">
        <f t="shared" si="521"/>
        <v/>
      </c>
      <c r="BS844" s="48" t="str">
        <f>IF(ISBLANK(BT844),"",VLOOKUP(BR844,OutputOsiris!$A$9:$A$1008,1,FALSE))</f>
        <v/>
      </c>
      <c r="BT844" s="111"/>
      <c r="BU844" s="78"/>
      <c r="BV844" s="148" t="str">
        <f t="shared" si="495"/>
        <v/>
      </c>
      <c r="BW844" s="47" t="str">
        <f t="shared" si="522"/>
        <v/>
      </c>
      <c r="BX844" s="48" t="str">
        <f>IF(ISBLANK(BY844),"",VLOOKUP(BW844,OutputOsiris!$A$9:$A$1008,1,FALSE))</f>
        <v/>
      </c>
      <c r="BY844" s="111"/>
      <c r="BZ844" s="78"/>
      <c r="CA844" s="148" t="str">
        <f t="shared" si="496"/>
        <v/>
      </c>
    </row>
    <row r="845" spans="1:79" x14ac:dyDescent="0.2">
      <c r="A845" s="47" t="str">
        <f>IF($H$1="Score",IF(OutputOsiris!A845&lt;&gt;"9999999",OutputOsiris!A845,""),"")</f>
        <v/>
      </c>
      <c r="B845" s="76" t="str">
        <f t="shared" si="497"/>
        <v/>
      </c>
      <c r="C845" s="143" t="str">
        <f t="shared" si="498"/>
        <v/>
      </c>
      <c r="D845" s="47" t="str">
        <f>IF($H$1="Cijfer",IF(OutputOsiris!A845&lt;&gt;"9999999",OutputOsiris!A845,""),"")</f>
        <v/>
      </c>
      <c r="E845" s="76" t="str">
        <f t="shared" si="499"/>
        <v/>
      </c>
      <c r="F845" s="143" t="str">
        <f t="shared" si="500"/>
        <v/>
      </c>
      <c r="G845" s="47" t="str">
        <f>IF(ISBLANK(OutputOsiris!B845),"",OutputOsiris!B845)</f>
        <v/>
      </c>
      <c r="H845" s="47">
        <f>IF(AND($AG$7&gt;0,OutputOsiris!$A845&lt;&gt;"9999999"),VLOOKUP(OutputOsiris!A845,$AD$9:$AG$1008,4,FALSE),"")</f>
        <v>0</v>
      </c>
      <c r="I845" s="47">
        <f t="shared" si="501"/>
        <v>0</v>
      </c>
      <c r="J845" s="47">
        <f>IF(AND($AL$7&gt;0,OutputOsiris!$A845&lt;&gt;"9999999"),VLOOKUP(OutputOsiris!A845,$AI$9:$AL$1008,4,FALSE),"")</f>
        <v>0</v>
      </c>
      <c r="K845" s="47">
        <f t="shared" si="502"/>
        <v>0</v>
      </c>
      <c r="L845" s="47" t="str">
        <f>IF(AND($AQ$7&gt;0,OutputOsiris!$A845&lt;&gt;"9999999"),VLOOKUP(OutputOsiris!A845,$AN$9:$AQ$1008,4,FALSE),"")</f>
        <v/>
      </c>
      <c r="M845" s="47" t="str">
        <f t="shared" si="503"/>
        <v/>
      </c>
      <c r="N845" s="47" t="str">
        <f>IF(AND($AV$7&gt;0,OutputOsiris!$A845&lt;&gt;"9999999"),VLOOKUP(OutputOsiris!A845,$AS$9:$AV$1008,4,FALSE),"")</f>
        <v/>
      </c>
      <c r="O845" s="47" t="str">
        <f t="shared" si="504"/>
        <v/>
      </c>
      <c r="P845" s="47" t="str">
        <f>IF(AND($BA$7&gt;0,OutputOsiris!$A845&lt;&gt;"9999999"),VLOOKUP(OutputOsiris!A845,$AX$9:$BA$1008,4,FALSE),"")</f>
        <v/>
      </c>
      <c r="Q845" s="47" t="str">
        <f t="shared" si="505"/>
        <v/>
      </c>
      <c r="R845" s="47" t="str">
        <f>IF(AND($BF$7&gt;0,OutputOsiris!$A845&lt;&gt;"9999999"),VLOOKUP(OutputOsiris!A845,$BC$9:$BF$1008,4,FALSE),"")</f>
        <v/>
      </c>
      <c r="S845" s="47" t="str">
        <f t="shared" si="506"/>
        <v/>
      </c>
      <c r="T845" s="47" t="str">
        <f>IF(AND($BK$7&gt;0,OutputOsiris!$A845&lt;&gt;"9999999"),VLOOKUP(OutputOsiris!A845,$BH$9:$BK$1008,4,FALSE),"")</f>
        <v/>
      </c>
      <c r="U845" s="47" t="str">
        <f t="shared" si="507"/>
        <v/>
      </c>
      <c r="V845" s="47" t="str">
        <f>IF(AND($BP$7&gt;0,OutputOsiris!$A845&lt;&gt;"9999999"),VLOOKUP(OutputOsiris!A845,$BM$9:$BP$1008,4,FALSE),"")</f>
        <v/>
      </c>
      <c r="W845" s="47" t="str">
        <f t="shared" si="508"/>
        <v/>
      </c>
      <c r="X845" s="47" t="str">
        <f>IF(AND($BU$7&gt;0,OutputOsiris!$A845&lt;&gt;"9999999"),VLOOKUP(OutputOsiris!A845,$BR$9:$BU$1008,4,FALSE),"")</f>
        <v/>
      </c>
      <c r="Y845" s="47" t="str">
        <f t="shared" si="509"/>
        <v/>
      </c>
      <c r="Z845" s="47" t="str">
        <f>IF(AND($BZ$7&gt;0,OutputOsiris!$A845&lt;&gt;"9999999"),VLOOKUP(OutputOsiris!A845,$BW$9:$BZ$1008,4,FALSE),"")</f>
        <v/>
      </c>
      <c r="AA845" s="47" t="str">
        <f t="shared" si="510"/>
        <v/>
      </c>
      <c r="AB845" s="47">
        <f t="shared" si="511"/>
        <v>0</v>
      </c>
      <c r="AC845" s="47">
        <f t="shared" si="512"/>
        <v>0</v>
      </c>
      <c r="AD845" s="47" t="str">
        <f t="shared" si="513"/>
        <v/>
      </c>
      <c r="AE845" s="48" t="str">
        <f>IF(ISBLANK(AF845),"",VLOOKUP(AD845,OutputOsiris!$A$9:$A$1008,1,FALSE))</f>
        <v/>
      </c>
      <c r="AF845" s="111"/>
      <c r="AG845" s="78"/>
      <c r="AH845" s="148" t="str">
        <f t="shared" si="487"/>
        <v/>
      </c>
      <c r="AI845" s="47" t="str">
        <f t="shared" si="514"/>
        <v/>
      </c>
      <c r="AJ845" s="48" t="str">
        <f>IF(ISBLANK(AK845),"",VLOOKUP(AI845,OutputOsiris!$A$9:$A$1008,1,FALSE))</f>
        <v/>
      </c>
      <c r="AK845" s="112"/>
      <c r="AL845" s="78"/>
      <c r="AM845" s="148" t="str">
        <f t="shared" si="488"/>
        <v/>
      </c>
      <c r="AN845" s="47" t="str">
        <f t="shared" si="515"/>
        <v/>
      </c>
      <c r="AO845" s="48" t="str">
        <f>IF(ISBLANK(AP845),"",VLOOKUP(AN845,OutputOsiris!$A$9:$A$1008,1,FALSE))</f>
        <v/>
      </c>
      <c r="AP845" s="111"/>
      <c r="AQ845" s="78"/>
      <c r="AR845" s="148" t="str">
        <f t="shared" si="489"/>
        <v/>
      </c>
      <c r="AS845" s="47" t="str">
        <f t="shared" si="516"/>
        <v/>
      </c>
      <c r="AT845" s="48" t="str">
        <f>IF(ISBLANK(AU845),"",VLOOKUP(AS845,OutputOsiris!$A$9:$A$1008,1,FALSE))</f>
        <v/>
      </c>
      <c r="AU845" s="111"/>
      <c r="AV845" s="78"/>
      <c r="AW845" s="148" t="str">
        <f t="shared" si="490"/>
        <v/>
      </c>
      <c r="AX845" s="47" t="str">
        <f t="shared" si="517"/>
        <v/>
      </c>
      <c r="AY845" s="48" t="str">
        <f>IF(ISBLANK(AZ845),"",VLOOKUP(AX845,OutputOsiris!$A$9:$A$1008,1,FALSE))</f>
        <v/>
      </c>
      <c r="AZ845" s="111"/>
      <c r="BA845" s="78"/>
      <c r="BB845" s="148" t="str">
        <f t="shared" si="491"/>
        <v/>
      </c>
      <c r="BC845" s="47" t="str">
        <f t="shared" si="518"/>
        <v/>
      </c>
      <c r="BD845" s="48" t="str">
        <f>IF(ISBLANK(BE845),"",VLOOKUP(BC845,OutputOsiris!$A$9:$A$1008,1,FALSE))</f>
        <v/>
      </c>
      <c r="BE845" s="111"/>
      <c r="BF845" s="78"/>
      <c r="BG845" s="148" t="str">
        <f t="shared" si="492"/>
        <v/>
      </c>
      <c r="BH845" s="47" t="str">
        <f t="shared" si="519"/>
        <v/>
      </c>
      <c r="BI845" s="48" t="str">
        <f>IF(ISBLANK(BJ845),"",VLOOKUP(BH845,OutputOsiris!$A$9:$A$1008,1,FALSE))</f>
        <v/>
      </c>
      <c r="BJ845" s="111"/>
      <c r="BK845" s="78"/>
      <c r="BL845" s="148" t="str">
        <f t="shared" si="493"/>
        <v/>
      </c>
      <c r="BM845" s="47" t="str">
        <f t="shared" si="520"/>
        <v/>
      </c>
      <c r="BN845" s="48" t="str">
        <f>IF(ISBLANK(BO845),"",VLOOKUP(BM845,OutputOsiris!$A$9:$A$1008,1,FALSE))</f>
        <v/>
      </c>
      <c r="BO845" s="111"/>
      <c r="BP845" s="78"/>
      <c r="BQ845" s="148" t="str">
        <f t="shared" si="494"/>
        <v/>
      </c>
      <c r="BR845" s="47" t="str">
        <f t="shared" si="521"/>
        <v/>
      </c>
      <c r="BS845" s="48" t="str">
        <f>IF(ISBLANK(BT845),"",VLOOKUP(BR845,OutputOsiris!$A$9:$A$1008,1,FALSE))</f>
        <v/>
      </c>
      <c r="BT845" s="111"/>
      <c r="BU845" s="78"/>
      <c r="BV845" s="148" t="str">
        <f t="shared" si="495"/>
        <v/>
      </c>
      <c r="BW845" s="47" t="str">
        <f t="shared" si="522"/>
        <v/>
      </c>
      <c r="BX845" s="48" t="str">
        <f>IF(ISBLANK(BY845),"",VLOOKUP(BW845,OutputOsiris!$A$9:$A$1008,1,FALSE))</f>
        <v/>
      </c>
      <c r="BY845" s="111"/>
      <c r="BZ845" s="78"/>
      <c r="CA845" s="148" t="str">
        <f t="shared" si="496"/>
        <v/>
      </c>
    </row>
    <row r="846" spans="1:79" x14ac:dyDescent="0.2">
      <c r="A846" s="47" t="str">
        <f>IF($H$1="Score",IF(OutputOsiris!A846&lt;&gt;"9999999",OutputOsiris!A846,""),"")</f>
        <v/>
      </c>
      <c r="B846" s="76" t="str">
        <f t="shared" si="497"/>
        <v/>
      </c>
      <c r="C846" s="143" t="str">
        <f t="shared" si="498"/>
        <v/>
      </c>
      <c r="D846" s="47" t="str">
        <f>IF($H$1="Cijfer",IF(OutputOsiris!A846&lt;&gt;"9999999",OutputOsiris!A846,""),"")</f>
        <v/>
      </c>
      <c r="E846" s="76" t="str">
        <f t="shared" si="499"/>
        <v/>
      </c>
      <c r="F846" s="143" t="str">
        <f t="shared" si="500"/>
        <v/>
      </c>
      <c r="G846" s="47" t="str">
        <f>IF(ISBLANK(OutputOsiris!B846),"",OutputOsiris!B846)</f>
        <v/>
      </c>
      <c r="H846" s="47">
        <f>IF(AND($AG$7&gt;0,OutputOsiris!$A846&lt;&gt;"9999999"),VLOOKUP(OutputOsiris!A846,$AD$9:$AG$1008,4,FALSE),"")</f>
        <v>0</v>
      </c>
      <c r="I846" s="47">
        <f t="shared" si="501"/>
        <v>0</v>
      </c>
      <c r="J846" s="47">
        <f>IF(AND($AL$7&gt;0,OutputOsiris!$A846&lt;&gt;"9999999"),VLOOKUP(OutputOsiris!A846,$AI$9:$AL$1008,4,FALSE),"")</f>
        <v>0</v>
      </c>
      <c r="K846" s="47">
        <f t="shared" si="502"/>
        <v>0</v>
      </c>
      <c r="L846" s="47" t="str">
        <f>IF(AND($AQ$7&gt;0,OutputOsiris!$A846&lt;&gt;"9999999"),VLOOKUP(OutputOsiris!A846,$AN$9:$AQ$1008,4,FALSE),"")</f>
        <v/>
      </c>
      <c r="M846" s="47" t="str">
        <f t="shared" si="503"/>
        <v/>
      </c>
      <c r="N846" s="47" t="str">
        <f>IF(AND($AV$7&gt;0,OutputOsiris!$A846&lt;&gt;"9999999"),VLOOKUP(OutputOsiris!A846,$AS$9:$AV$1008,4,FALSE),"")</f>
        <v/>
      </c>
      <c r="O846" s="47" t="str">
        <f t="shared" si="504"/>
        <v/>
      </c>
      <c r="P846" s="47" t="str">
        <f>IF(AND($BA$7&gt;0,OutputOsiris!$A846&lt;&gt;"9999999"),VLOOKUP(OutputOsiris!A846,$AX$9:$BA$1008,4,FALSE),"")</f>
        <v/>
      </c>
      <c r="Q846" s="47" t="str">
        <f t="shared" si="505"/>
        <v/>
      </c>
      <c r="R846" s="47" t="str">
        <f>IF(AND($BF$7&gt;0,OutputOsiris!$A846&lt;&gt;"9999999"),VLOOKUP(OutputOsiris!A846,$BC$9:$BF$1008,4,FALSE),"")</f>
        <v/>
      </c>
      <c r="S846" s="47" t="str">
        <f t="shared" si="506"/>
        <v/>
      </c>
      <c r="T846" s="47" t="str">
        <f>IF(AND($BK$7&gt;0,OutputOsiris!$A846&lt;&gt;"9999999"),VLOOKUP(OutputOsiris!A846,$BH$9:$BK$1008,4,FALSE),"")</f>
        <v/>
      </c>
      <c r="U846" s="47" t="str">
        <f t="shared" si="507"/>
        <v/>
      </c>
      <c r="V846" s="47" t="str">
        <f>IF(AND($BP$7&gt;0,OutputOsiris!$A846&lt;&gt;"9999999"),VLOOKUP(OutputOsiris!A846,$BM$9:$BP$1008,4,FALSE),"")</f>
        <v/>
      </c>
      <c r="W846" s="47" t="str">
        <f t="shared" si="508"/>
        <v/>
      </c>
      <c r="X846" s="47" t="str">
        <f>IF(AND($BU$7&gt;0,OutputOsiris!$A846&lt;&gt;"9999999"),VLOOKUP(OutputOsiris!A846,$BR$9:$BU$1008,4,FALSE),"")</f>
        <v/>
      </c>
      <c r="Y846" s="47" t="str">
        <f t="shared" si="509"/>
        <v/>
      </c>
      <c r="Z846" s="47" t="str">
        <f>IF(AND($BZ$7&gt;0,OutputOsiris!$A846&lt;&gt;"9999999"),VLOOKUP(OutputOsiris!A846,$BW$9:$BZ$1008,4,FALSE),"")</f>
        <v/>
      </c>
      <c r="AA846" s="47" t="str">
        <f t="shared" si="510"/>
        <v/>
      </c>
      <c r="AB846" s="47">
        <f t="shared" si="511"/>
        <v>0</v>
      </c>
      <c r="AC846" s="47">
        <f t="shared" si="512"/>
        <v>0</v>
      </c>
      <c r="AD846" s="47" t="str">
        <f t="shared" si="513"/>
        <v/>
      </c>
      <c r="AE846" s="48" t="str">
        <f>IF(ISBLANK(AF846),"",VLOOKUP(AD846,OutputOsiris!$A$9:$A$1008,1,FALSE))</f>
        <v/>
      </c>
      <c r="AF846" s="111"/>
      <c r="AG846" s="78"/>
      <c r="AH846" s="148" t="str">
        <f t="shared" si="487"/>
        <v/>
      </c>
      <c r="AI846" s="47" t="str">
        <f t="shared" si="514"/>
        <v/>
      </c>
      <c r="AJ846" s="48" t="str">
        <f>IF(ISBLANK(AK846),"",VLOOKUP(AI846,OutputOsiris!$A$9:$A$1008,1,FALSE))</f>
        <v/>
      </c>
      <c r="AK846" s="112"/>
      <c r="AL846" s="78"/>
      <c r="AM846" s="148" t="str">
        <f t="shared" si="488"/>
        <v/>
      </c>
      <c r="AN846" s="47" t="str">
        <f t="shared" si="515"/>
        <v/>
      </c>
      <c r="AO846" s="48" t="str">
        <f>IF(ISBLANK(AP846),"",VLOOKUP(AN846,OutputOsiris!$A$9:$A$1008,1,FALSE))</f>
        <v/>
      </c>
      <c r="AP846" s="111"/>
      <c r="AQ846" s="78"/>
      <c r="AR846" s="148" t="str">
        <f t="shared" si="489"/>
        <v/>
      </c>
      <c r="AS846" s="47" t="str">
        <f t="shared" si="516"/>
        <v/>
      </c>
      <c r="AT846" s="48" t="str">
        <f>IF(ISBLANK(AU846),"",VLOOKUP(AS846,OutputOsiris!$A$9:$A$1008,1,FALSE))</f>
        <v/>
      </c>
      <c r="AU846" s="111"/>
      <c r="AV846" s="78"/>
      <c r="AW846" s="148" t="str">
        <f t="shared" si="490"/>
        <v/>
      </c>
      <c r="AX846" s="47" t="str">
        <f t="shared" si="517"/>
        <v/>
      </c>
      <c r="AY846" s="48" t="str">
        <f>IF(ISBLANK(AZ846),"",VLOOKUP(AX846,OutputOsiris!$A$9:$A$1008,1,FALSE))</f>
        <v/>
      </c>
      <c r="AZ846" s="111"/>
      <c r="BA846" s="78"/>
      <c r="BB846" s="148" t="str">
        <f t="shared" si="491"/>
        <v/>
      </c>
      <c r="BC846" s="47" t="str">
        <f t="shared" si="518"/>
        <v/>
      </c>
      <c r="BD846" s="48" t="str">
        <f>IF(ISBLANK(BE846),"",VLOOKUP(BC846,OutputOsiris!$A$9:$A$1008,1,FALSE))</f>
        <v/>
      </c>
      <c r="BE846" s="111"/>
      <c r="BF846" s="78"/>
      <c r="BG846" s="148" t="str">
        <f t="shared" si="492"/>
        <v/>
      </c>
      <c r="BH846" s="47" t="str">
        <f t="shared" si="519"/>
        <v/>
      </c>
      <c r="BI846" s="48" t="str">
        <f>IF(ISBLANK(BJ846),"",VLOOKUP(BH846,OutputOsiris!$A$9:$A$1008,1,FALSE))</f>
        <v/>
      </c>
      <c r="BJ846" s="111"/>
      <c r="BK846" s="78"/>
      <c r="BL846" s="148" t="str">
        <f t="shared" si="493"/>
        <v/>
      </c>
      <c r="BM846" s="47" t="str">
        <f t="shared" si="520"/>
        <v/>
      </c>
      <c r="BN846" s="48" t="str">
        <f>IF(ISBLANK(BO846),"",VLOOKUP(BM846,OutputOsiris!$A$9:$A$1008,1,FALSE))</f>
        <v/>
      </c>
      <c r="BO846" s="111"/>
      <c r="BP846" s="78"/>
      <c r="BQ846" s="148" t="str">
        <f t="shared" si="494"/>
        <v/>
      </c>
      <c r="BR846" s="47" t="str">
        <f t="shared" si="521"/>
        <v/>
      </c>
      <c r="BS846" s="48" t="str">
        <f>IF(ISBLANK(BT846),"",VLOOKUP(BR846,OutputOsiris!$A$9:$A$1008,1,FALSE))</f>
        <v/>
      </c>
      <c r="BT846" s="111"/>
      <c r="BU846" s="78"/>
      <c r="BV846" s="148" t="str">
        <f t="shared" si="495"/>
        <v/>
      </c>
      <c r="BW846" s="47" t="str">
        <f t="shared" si="522"/>
        <v/>
      </c>
      <c r="BX846" s="48" t="str">
        <f>IF(ISBLANK(BY846),"",VLOOKUP(BW846,OutputOsiris!$A$9:$A$1008,1,FALSE))</f>
        <v/>
      </c>
      <c r="BY846" s="111"/>
      <c r="BZ846" s="78"/>
      <c r="CA846" s="148" t="str">
        <f t="shared" si="496"/>
        <v/>
      </c>
    </row>
    <row r="847" spans="1:79" x14ac:dyDescent="0.2">
      <c r="A847" s="47" t="str">
        <f>IF($H$1="Score",IF(OutputOsiris!A847&lt;&gt;"9999999",OutputOsiris!A847,""),"")</f>
        <v/>
      </c>
      <c r="B847" s="76" t="str">
        <f t="shared" si="497"/>
        <v/>
      </c>
      <c r="C847" s="143" t="str">
        <f t="shared" si="498"/>
        <v/>
      </c>
      <c r="D847" s="47" t="str">
        <f>IF($H$1="Cijfer",IF(OutputOsiris!A847&lt;&gt;"9999999",OutputOsiris!A847,""),"")</f>
        <v/>
      </c>
      <c r="E847" s="76" t="str">
        <f t="shared" si="499"/>
        <v/>
      </c>
      <c r="F847" s="143" t="str">
        <f t="shared" si="500"/>
        <v/>
      </c>
      <c r="G847" s="47" t="str">
        <f>IF(ISBLANK(OutputOsiris!B847),"",OutputOsiris!B847)</f>
        <v/>
      </c>
      <c r="H847" s="47">
        <f>IF(AND($AG$7&gt;0,OutputOsiris!$A847&lt;&gt;"9999999"),VLOOKUP(OutputOsiris!A847,$AD$9:$AG$1008,4,FALSE),"")</f>
        <v>0</v>
      </c>
      <c r="I847" s="47">
        <f t="shared" si="501"/>
        <v>0</v>
      </c>
      <c r="J847" s="47">
        <f>IF(AND($AL$7&gt;0,OutputOsiris!$A847&lt;&gt;"9999999"),VLOOKUP(OutputOsiris!A847,$AI$9:$AL$1008,4,FALSE),"")</f>
        <v>0</v>
      </c>
      <c r="K847" s="47">
        <f t="shared" si="502"/>
        <v>0</v>
      </c>
      <c r="L847" s="47" t="str">
        <f>IF(AND($AQ$7&gt;0,OutputOsiris!$A847&lt;&gt;"9999999"),VLOOKUP(OutputOsiris!A847,$AN$9:$AQ$1008,4,FALSE),"")</f>
        <v/>
      </c>
      <c r="M847" s="47" t="str">
        <f t="shared" si="503"/>
        <v/>
      </c>
      <c r="N847" s="47" t="str">
        <f>IF(AND($AV$7&gt;0,OutputOsiris!$A847&lt;&gt;"9999999"),VLOOKUP(OutputOsiris!A847,$AS$9:$AV$1008,4,FALSE),"")</f>
        <v/>
      </c>
      <c r="O847" s="47" t="str">
        <f t="shared" si="504"/>
        <v/>
      </c>
      <c r="P847" s="47" t="str">
        <f>IF(AND($BA$7&gt;0,OutputOsiris!$A847&lt;&gt;"9999999"),VLOOKUP(OutputOsiris!A847,$AX$9:$BA$1008,4,FALSE),"")</f>
        <v/>
      </c>
      <c r="Q847" s="47" t="str">
        <f t="shared" si="505"/>
        <v/>
      </c>
      <c r="R847" s="47" t="str">
        <f>IF(AND($BF$7&gt;0,OutputOsiris!$A847&lt;&gt;"9999999"),VLOOKUP(OutputOsiris!A847,$BC$9:$BF$1008,4,FALSE),"")</f>
        <v/>
      </c>
      <c r="S847" s="47" t="str">
        <f t="shared" si="506"/>
        <v/>
      </c>
      <c r="T847" s="47" t="str">
        <f>IF(AND($BK$7&gt;0,OutputOsiris!$A847&lt;&gt;"9999999"),VLOOKUP(OutputOsiris!A847,$BH$9:$BK$1008,4,FALSE),"")</f>
        <v/>
      </c>
      <c r="U847" s="47" t="str">
        <f t="shared" si="507"/>
        <v/>
      </c>
      <c r="V847" s="47" t="str">
        <f>IF(AND($BP$7&gt;0,OutputOsiris!$A847&lt;&gt;"9999999"),VLOOKUP(OutputOsiris!A847,$BM$9:$BP$1008,4,FALSE),"")</f>
        <v/>
      </c>
      <c r="W847" s="47" t="str">
        <f t="shared" si="508"/>
        <v/>
      </c>
      <c r="X847" s="47" t="str">
        <f>IF(AND($BU$7&gt;0,OutputOsiris!$A847&lt;&gt;"9999999"),VLOOKUP(OutputOsiris!A847,$BR$9:$BU$1008,4,FALSE),"")</f>
        <v/>
      </c>
      <c r="Y847" s="47" t="str">
        <f t="shared" si="509"/>
        <v/>
      </c>
      <c r="Z847" s="47" t="str">
        <f>IF(AND($BZ$7&gt;0,OutputOsiris!$A847&lt;&gt;"9999999"),VLOOKUP(OutputOsiris!A847,$BW$9:$BZ$1008,4,FALSE),"")</f>
        <v/>
      </c>
      <c r="AA847" s="47" t="str">
        <f t="shared" si="510"/>
        <v/>
      </c>
      <c r="AB847" s="47">
        <f t="shared" si="511"/>
        <v>0</v>
      </c>
      <c r="AC847" s="47">
        <f t="shared" si="512"/>
        <v>0</v>
      </c>
      <c r="AD847" s="47" t="str">
        <f t="shared" si="513"/>
        <v/>
      </c>
      <c r="AE847" s="48" t="str">
        <f>IF(ISBLANK(AF847),"",VLOOKUP(AD847,OutputOsiris!$A$9:$A$1008,1,FALSE))</f>
        <v/>
      </c>
      <c r="AF847" s="111"/>
      <c r="AG847" s="78"/>
      <c r="AH847" s="148" t="str">
        <f t="shared" si="487"/>
        <v/>
      </c>
      <c r="AI847" s="47" t="str">
        <f t="shared" si="514"/>
        <v/>
      </c>
      <c r="AJ847" s="48" t="str">
        <f>IF(ISBLANK(AK847),"",VLOOKUP(AI847,OutputOsiris!$A$9:$A$1008,1,FALSE))</f>
        <v/>
      </c>
      <c r="AK847" s="112"/>
      <c r="AL847" s="78"/>
      <c r="AM847" s="148" t="str">
        <f t="shared" si="488"/>
        <v/>
      </c>
      <c r="AN847" s="47" t="str">
        <f t="shared" si="515"/>
        <v/>
      </c>
      <c r="AO847" s="48" t="str">
        <f>IF(ISBLANK(AP847),"",VLOOKUP(AN847,OutputOsiris!$A$9:$A$1008,1,FALSE))</f>
        <v/>
      </c>
      <c r="AP847" s="111"/>
      <c r="AQ847" s="78"/>
      <c r="AR847" s="148" t="str">
        <f t="shared" si="489"/>
        <v/>
      </c>
      <c r="AS847" s="47" t="str">
        <f t="shared" si="516"/>
        <v/>
      </c>
      <c r="AT847" s="48" t="str">
        <f>IF(ISBLANK(AU847),"",VLOOKUP(AS847,OutputOsiris!$A$9:$A$1008,1,FALSE))</f>
        <v/>
      </c>
      <c r="AU847" s="111"/>
      <c r="AV847" s="78"/>
      <c r="AW847" s="148" t="str">
        <f t="shared" si="490"/>
        <v/>
      </c>
      <c r="AX847" s="47" t="str">
        <f t="shared" si="517"/>
        <v/>
      </c>
      <c r="AY847" s="48" t="str">
        <f>IF(ISBLANK(AZ847),"",VLOOKUP(AX847,OutputOsiris!$A$9:$A$1008,1,FALSE))</f>
        <v/>
      </c>
      <c r="AZ847" s="111"/>
      <c r="BA847" s="78"/>
      <c r="BB847" s="148" t="str">
        <f t="shared" si="491"/>
        <v/>
      </c>
      <c r="BC847" s="47" t="str">
        <f t="shared" si="518"/>
        <v/>
      </c>
      <c r="BD847" s="48" t="str">
        <f>IF(ISBLANK(BE847),"",VLOOKUP(BC847,OutputOsiris!$A$9:$A$1008,1,FALSE))</f>
        <v/>
      </c>
      <c r="BE847" s="111"/>
      <c r="BF847" s="78"/>
      <c r="BG847" s="148" t="str">
        <f t="shared" si="492"/>
        <v/>
      </c>
      <c r="BH847" s="47" t="str">
        <f t="shared" si="519"/>
        <v/>
      </c>
      <c r="BI847" s="48" t="str">
        <f>IF(ISBLANK(BJ847),"",VLOOKUP(BH847,OutputOsiris!$A$9:$A$1008,1,FALSE))</f>
        <v/>
      </c>
      <c r="BJ847" s="111"/>
      <c r="BK847" s="78"/>
      <c r="BL847" s="148" t="str">
        <f t="shared" si="493"/>
        <v/>
      </c>
      <c r="BM847" s="47" t="str">
        <f t="shared" si="520"/>
        <v/>
      </c>
      <c r="BN847" s="48" t="str">
        <f>IF(ISBLANK(BO847),"",VLOOKUP(BM847,OutputOsiris!$A$9:$A$1008,1,FALSE))</f>
        <v/>
      </c>
      <c r="BO847" s="111"/>
      <c r="BP847" s="78"/>
      <c r="BQ847" s="148" t="str">
        <f t="shared" si="494"/>
        <v/>
      </c>
      <c r="BR847" s="47" t="str">
        <f t="shared" si="521"/>
        <v/>
      </c>
      <c r="BS847" s="48" t="str">
        <f>IF(ISBLANK(BT847),"",VLOOKUP(BR847,OutputOsiris!$A$9:$A$1008,1,FALSE))</f>
        <v/>
      </c>
      <c r="BT847" s="111"/>
      <c r="BU847" s="78"/>
      <c r="BV847" s="148" t="str">
        <f t="shared" si="495"/>
        <v/>
      </c>
      <c r="BW847" s="47" t="str">
        <f t="shared" si="522"/>
        <v/>
      </c>
      <c r="BX847" s="48" t="str">
        <f>IF(ISBLANK(BY847),"",VLOOKUP(BW847,OutputOsiris!$A$9:$A$1008,1,FALSE))</f>
        <v/>
      </c>
      <c r="BY847" s="111"/>
      <c r="BZ847" s="78"/>
      <c r="CA847" s="148" t="str">
        <f t="shared" si="496"/>
        <v/>
      </c>
    </row>
    <row r="848" spans="1:79" x14ac:dyDescent="0.2">
      <c r="A848" s="47" t="str">
        <f>IF($H$1="Score",IF(OutputOsiris!A848&lt;&gt;"9999999",OutputOsiris!A848,""),"")</f>
        <v/>
      </c>
      <c r="B848" s="76" t="str">
        <f t="shared" si="497"/>
        <v/>
      </c>
      <c r="C848" s="143" t="str">
        <f t="shared" si="498"/>
        <v/>
      </c>
      <c r="D848" s="47" t="str">
        <f>IF($H$1="Cijfer",IF(OutputOsiris!A848&lt;&gt;"9999999",OutputOsiris!A848,""),"")</f>
        <v/>
      </c>
      <c r="E848" s="76" t="str">
        <f t="shared" si="499"/>
        <v/>
      </c>
      <c r="F848" s="143" t="str">
        <f t="shared" si="500"/>
        <v/>
      </c>
      <c r="G848" s="47" t="str">
        <f>IF(ISBLANK(OutputOsiris!B848),"",OutputOsiris!B848)</f>
        <v/>
      </c>
      <c r="H848" s="47">
        <f>IF(AND($AG$7&gt;0,OutputOsiris!$A848&lt;&gt;"9999999"),VLOOKUP(OutputOsiris!A848,$AD$9:$AG$1008,4,FALSE),"")</f>
        <v>0</v>
      </c>
      <c r="I848" s="47">
        <f t="shared" si="501"/>
        <v>0</v>
      </c>
      <c r="J848" s="47">
        <f>IF(AND($AL$7&gt;0,OutputOsiris!$A848&lt;&gt;"9999999"),VLOOKUP(OutputOsiris!A848,$AI$9:$AL$1008,4,FALSE),"")</f>
        <v>0</v>
      </c>
      <c r="K848" s="47">
        <f t="shared" si="502"/>
        <v>0</v>
      </c>
      <c r="L848" s="47" t="str">
        <f>IF(AND($AQ$7&gt;0,OutputOsiris!$A848&lt;&gt;"9999999"),VLOOKUP(OutputOsiris!A848,$AN$9:$AQ$1008,4,FALSE),"")</f>
        <v/>
      </c>
      <c r="M848" s="47" t="str">
        <f t="shared" si="503"/>
        <v/>
      </c>
      <c r="N848" s="47" t="str">
        <f>IF(AND($AV$7&gt;0,OutputOsiris!$A848&lt;&gt;"9999999"),VLOOKUP(OutputOsiris!A848,$AS$9:$AV$1008,4,FALSE),"")</f>
        <v/>
      </c>
      <c r="O848" s="47" t="str">
        <f t="shared" si="504"/>
        <v/>
      </c>
      <c r="P848" s="47" t="str">
        <f>IF(AND($BA$7&gt;0,OutputOsiris!$A848&lt;&gt;"9999999"),VLOOKUP(OutputOsiris!A848,$AX$9:$BA$1008,4,FALSE),"")</f>
        <v/>
      </c>
      <c r="Q848" s="47" t="str">
        <f t="shared" si="505"/>
        <v/>
      </c>
      <c r="R848" s="47" t="str">
        <f>IF(AND($BF$7&gt;0,OutputOsiris!$A848&lt;&gt;"9999999"),VLOOKUP(OutputOsiris!A848,$BC$9:$BF$1008,4,FALSE),"")</f>
        <v/>
      </c>
      <c r="S848" s="47" t="str">
        <f t="shared" si="506"/>
        <v/>
      </c>
      <c r="T848" s="47" t="str">
        <f>IF(AND($BK$7&gt;0,OutputOsiris!$A848&lt;&gt;"9999999"),VLOOKUP(OutputOsiris!A848,$BH$9:$BK$1008,4,FALSE),"")</f>
        <v/>
      </c>
      <c r="U848" s="47" t="str">
        <f t="shared" si="507"/>
        <v/>
      </c>
      <c r="V848" s="47" t="str">
        <f>IF(AND($BP$7&gt;0,OutputOsiris!$A848&lt;&gt;"9999999"),VLOOKUP(OutputOsiris!A848,$BM$9:$BP$1008,4,FALSE),"")</f>
        <v/>
      </c>
      <c r="W848" s="47" t="str">
        <f t="shared" si="508"/>
        <v/>
      </c>
      <c r="X848" s="47" t="str">
        <f>IF(AND($BU$7&gt;0,OutputOsiris!$A848&lt;&gt;"9999999"),VLOOKUP(OutputOsiris!A848,$BR$9:$BU$1008,4,FALSE),"")</f>
        <v/>
      </c>
      <c r="Y848" s="47" t="str">
        <f t="shared" si="509"/>
        <v/>
      </c>
      <c r="Z848" s="47" t="str">
        <f>IF(AND($BZ$7&gt;0,OutputOsiris!$A848&lt;&gt;"9999999"),VLOOKUP(OutputOsiris!A848,$BW$9:$BZ$1008,4,FALSE),"")</f>
        <v/>
      </c>
      <c r="AA848" s="47" t="str">
        <f t="shared" si="510"/>
        <v/>
      </c>
      <c r="AB848" s="47">
        <f t="shared" si="511"/>
        <v>0</v>
      </c>
      <c r="AC848" s="47">
        <f t="shared" si="512"/>
        <v>0</v>
      </c>
      <c r="AD848" s="47" t="str">
        <f t="shared" si="513"/>
        <v/>
      </c>
      <c r="AE848" s="48" t="str">
        <f>IF(ISBLANK(AF848),"",VLOOKUP(AD848,OutputOsiris!$A$9:$A$1008,1,FALSE))</f>
        <v/>
      </c>
      <c r="AF848" s="111"/>
      <c r="AG848" s="78"/>
      <c r="AH848" s="148" t="str">
        <f t="shared" si="487"/>
        <v/>
      </c>
      <c r="AI848" s="47" t="str">
        <f t="shared" si="514"/>
        <v/>
      </c>
      <c r="AJ848" s="48" t="str">
        <f>IF(ISBLANK(AK848),"",VLOOKUP(AI848,OutputOsiris!$A$9:$A$1008,1,FALSE))</f>
        <v/>
      </c>
      <c r="AK848" s="112"/>
      <c r="AL848" s="78"/>
      <c r="AM848" s="148" t="str">
        <f t="shared" si="488"/>
        <v/>
      </c>
      <c r="AN848" s="47" t="str">
        <f t="shared" si="515"/>
        <v/>
      </c>
      <c r="AO848" s="48" t="str">
        <f>IF(ISBLANK(AP848),"",VLOOKUP(AN848,OutputOsiris!$A$9:$A$1008,1,FALSE))</f>
        <v/>
      </c>
      <c r="AP848" s="111"/>
      <c r="AQ848" s="78"/>
      <c r="AR848" s="148" t="str">
        <f t="shared" si="489"/>
        <v/>
      </c>
      <c r="AS848" s="47" t="str">
        <f t="shared" si="516"/>
        <v/>
      </c>
      <c r="AT848" s="48" t="str">
        <f>IF(ISBLANK(AU848),"",VLOOKUP(AS848,OutputOsiris!$A$9:$A$1008,1,FALSE))</f>
        <v/>
      </c>
      <c r="AU848" s="111"/>
      <c r="AV848" s="78"/>
      <c r="AW848" s="148" t="str">
        <f t="shared" si="490"/>
        <v/>
      </c>
      <c r="AX848" s="47" t="str">
        <f t="shared" si="517"/>
        <v/>
      </c>
      <c r="AY848" s="48" t="str">
        <f>IF(ISBLANK(AZ848),"",VLOOKUP(AX848,OutputOsiris!$A$9:$A$1008,1,FALSE))</f>
        <v/>
      </c>
      <c r="AZ848" s="111"/>
      <c r="BA848" s="78"/>
      <c r="BB848" s="148" t="str">
        <f t="shared" si="491"/>
        <v/>
      </c>
      <c r="BC848" s="47" t="str">
        <f t="shared" si="518"/>
        <v/>
      </c>
      <c r="BD848" s="48" t="str">
        <f>IF(ISBLANK(BE848),"",VLOOKUP(BC848,OutputOsiris!$A$9:$A$1008,1,FALSE))</f>
        <v/>
      </c>
      <c r="BE848" s="111"/>
      <c r="BF848" s="78"/>
      <c r="BG848" s="148" t="str">
        <f t="shared" si="492"/>
        <v/>
      </c>
      <c r="BH848" s="47" t="str">
        <f t="shared" si="519"/>
        <v/>
      </c>
      <c r="BI848" s="48" t="str">
        <f>IF(ISBLANK(BJ848),"",VLOOKUP(BH848,OutputOsiris!$A$9:$A$1008,1,FALSE))</f>
        <v/>
      </c>
      <c r="BJ848" s="111"/>
      <c r="BK848" s="78"/>
      <c r="BL848" s="148" t="str">
        <f t="shared" si="493"/>
        <v/>
      </c>
      <c r="BM848" s="47" t="str">
        <f t="shared" si="520"/>
        <v/>
      </c>
      <c r="BN848" s="48" t="str">
        <f>IF(ISBLANK(BO848),"",VLOOKUP(BM848,OutputOsiris!$A$9:$A$1008,1,FALSE))</f>
        <v/>
      </c>
      <c r="BO848" s="111"/>
      <c r="BP848" s="78"/>
      <c r="BQ848" s="148" t="str">
        <f t="shared" si="494"/>
        <v/>
      </c>
      <c r="BR848" s="47" t="str">
        <f t="shared" si="521"/>
        <v/>
      </c>
      <c r="BS848" s="48" t="str">
        <f>IF(ISBLANK(BT848),"",VLOOKUP(BR848,OutputOsiris!$A$9:$A$1008,1,FALSE))</f>
        <v/>
      </c>
      <c r="BT848" s="111"/>
      <c r="BU848" s="78"/>
      <c r="BV848" s="148" t="str">
        <f t="shared" si="495"/>
        <v/>
      </c>
      <c r="BW848" s="47" t="str">
        <f t="shared" si="522"/>
        <v/>
      </c>
      <c r="BX848" s="48" t="str">
        <f>IF(ISBLANK(BY848),"",VLOOKUP(BW848,OutputOsiris!$A$9:$A$1008,1,FALSE))</f>
        <v/>
      </c>
      <c r="BY848" s="111"/>
      <c r="BZ848" s="78"/>
      <c r="CA848" s="148" t="str">
        <f t="shared" si="496"/>
        <v/>
      </c>
    </row>
    <row r="849" spans="1:79" x14ac:dyDescent="0.2">
      <c r="A849" s="47" t="str">
        <f>IF($H$1="Score",IF(OutputOsiris!A849&lt;&gt;"9999999",OutputOsiris!A849,""),"")</f>
        <v/>
      </c>
      <c r="B849" s="76" t="str">
        <f t="shared" si="497"/>
        <v/>
      </c>
      <c r="C849" s="143" t="str">
        <f t="shared" si="498"/>
        <v/>
      </c>
      <c r="D849" s="47" t="str">
        <f>IF($H$1="Cijfer",IF(OutputOsiris!A849&lt;&gt;"9999999",OutputOsiris!A849,""),"")</f>
        <v/>
      </c>
      <c r="E849" s="76" t="str">
        <f t="shared" si="499"/>
        <v/>
      </c>
      <c r="F849" s="143" t="str">
        <f t="shared" si="500"/>
        <v/>
      </c>
      <c r="G849" s="47" t="str">
        <f>IF(ISBLANK(OutputOsiris!B849),"",OutputOsiris!B849)</f>
        <v/>
      </c>
      <c r="H849" s="47">
        <f>IF(AND($AG$7&gt;0,OutputOsiris!$A849&lt;&gt;"9999999"),VLOOKUP(OutputOsiris!A849,$AD$9:$AG$1008,4,FALSE),"")</f>
        <v>0</v>
      </c>
      <c r="I849" s="47">
        <f t="shared" si="501"/>
        <v>0</v>
      </c>
      <c r="J849" s="47">
        <f>IF(AND($AL$7&gt;0,OutputOsiris!$A849&lt;&gt;"9999999"),VLOOKUP(OutputOsiris!A849,$AI$9:$AL$1008,4,FALSE),"")</f>
        <v>0</v>
      </c>
      <c r="K849" s="47">
        <f t="shared" si="502"/>
        <v>0</v>
      </c>
      <c r="L849" s="47" t="str">
        <f>IF(AND($AQ$7&gt;0,OutputOsiris!$A849&lt;&gt;"9999999"),VLOOKUP(OutputOsiris!A849,$AN$9:$AQ$1008,4,FALSE),"")</f>
        <v/>
      </c>
      <c r="M849" s="47" t="str">
        <f t="shared" si="503"/>
        <v/>
      </c>
      <c r="N849" s="47" t="str">
        <f>IF(AND($AV$7&gt;0,OutputOsiris!$A849&lt;&gt;"9999999"),VLOOKUP(OutputOsiris!A849,$AS$9:$AV$1008,4,FALSE),"")</f>
        <v/>
      </c>
      <c r="O849" s="47" t="str">
        <f t="shared" si="504"/>
        <v/>
      </c>
      <c r="P849" s="47" t="str">
        <f>IF(AND($BA$7&gt;0,OutputOsiris!$A849&lt;&gt;"9999999"),VLOOKUP(OutputOsiris!A849,$AX$9:$BA$1008,4,FALSE),"")</f>
        <v/>
      </c>
      <c r="Q849" s="47" t="str">
        <f t="shared" si="505"/>
        <v/>
      </c>
      <c r="R849" s="47" t="str">
        <f>IF(AND($BF$7&gt;0,OutputOsiris!$A849&lt;&gt;"9999999"),VLOOKUP(OutputOsiris!A849,$BC$9:$BF$1008,4,FALSE),"")</f>
        <v/>
      </c>
      <c r="S849" s="47" t="str">
        <f t="shared" si="506"/>
        <v/>
      </c>
      <c r="T849" s="47" t="str">
        <f>IF(AND($BK$7&gt;0,OutputOsiris!$A849&lt;&gt;"9999999"),VLOOKUP(OutputOsiris!A849,$BH$9:$BK$1008,4,FALSE),"")</f>
        <v/>
      </c>
      <c r="U849" s="47" t="str">
        <f t="shared" si="507"/>
        <v/>
      </c>
      <c r="V849" s="47" t="str">
        <f>IF(AND($BP$7&gt;0,OutputOsiris!$A849&lt;&gt;"9999999"),VLOOKUP(OutputOsiris!A849,$BM$9:$BP$1008,4,FALSE),"")</f>
        <v/>
      </c>
      <c r="W849" s="47" t="str">
        <f t="shared" si="508"/>
        <v/>
      </c>
      <c r="X849" s="47" t="str">
        <f>IF(AND($BU$7&gt;0,OutputOsiris!$A849&lt;&gt;"9999999"),VLOOKUP(OutputOsiris!A849,$BR$9:$BU$1008,4,FALSE),"")</f>
        <v/>
      </c>
      <c r="Y849" s="47" t="str">
        <f t="shared" si="509"/>
        <v/>
      </c>
      <c r="Z849" s="47" t="str">
        <f>IF(AND($BZ$7&gt;0,OutputOsiris!$A849&lt;&gt;"9999999"),VLOOKUP(OutputOsiris!A849,$BW$9:$BZ$1008,4,FALSE),"")</f>
        <v/>
      </c>
      <c r="AA849" s="47" t="str">
        <f t="shared" si="510"/>
        <v/>
      </c>
      <c r="AB849" s="47">
        <f t="shared" si="511"/>
        <v>0</v>
      </c>
      <c r="AC849" s="47">
        <f t="shared" si="512"/>
        <v>0</v>
      </c>
      <c r="AD849" s="47" t="str">
        <f t="shared" si="513"/>
        <v/>
      </c>
      <c r="AE849" s="48" t="str">
        <f>IF(ISBLANK(AF849),"",VLOOKUP(AD849,OutputOsiris!$A$9:$A$1008,1,FALSE))</f>
        <v/>
      </c>
      <c r="AF849" s="111"/>
      <c r="AG849" s="78"/>
      <c r="AH849" s="148" t="str">
        <f t="shared" si="487"/>
        <v/>
      </c>
      <c r="AI849" s="47" t="str">
        <f t="shared" si="514"/>
        <v/>
      </c>
      <c r="AJ849" s="48" t="str">
        <f>IF(ISBLANK(AK849),"",VLOOKUP(AI849,OutputOsiris!$A$9:$A$1008,1,FALSE))</f>
        <v/>
      </c>
      <c r="AK849" s="112"/>
      <c r="AL849" s="78"/>
      <c r="AM849" s="148" t="str">
        <f t="shared" si="488"/>
        <v/>
      </c>
      <c r="AN849" s="47" t="str">
        <f t="shared" si="515"/>
        <v/>
      </c>
      <c r="AO849" s="48" t="str">
        <f>IF(ISBLANK(AP849),"",VLOOKUP(AN849,OutputOsiris!$A$9:$A$1008,1,FALSE))</f>
        <v/>
      </c>
      <c r="AP849" s="111"/>
      <c r="AQ849" s="78"/>
      <c r="AR849" s="148" t="str">
        <f t="shared" si="489"/>
        <v/>
      </c>
      <c r="AS849" s="47" t="str">
        <f t="shared" si="516"/>
        <v/>
      </c>
      <c r="AT849" s="48" t="str">
        <f>IF(ISBLANK(AU849),"",VLOOKUP(AS849,OutputOsiris!$A$9:$A$1008,1,FALSE))</f>
        <v/>
      </c>
      <c r="AU849" s="111"/>
      <c r="AV849" s="78"/>
      <c r="AW849" s="148" t="str">
        <f t="shared" si="490"/>
        <v/>
      </c>
      <c r="AX849" s="47" t="str">
        <f t="shared" si="517"/>
        <v/>
      </c>
      <c r="AY849" s="48" t="str">
        <f>IF(ISBLANK(AZ849),"",VLOOKUP(AX849,OutputOsiris!$A$9:$A$1008,1,FALSE))</f>
        <v/>
      </c>
      <c r="AZ849" s="111"/>
      <c r="BA849" s="78"/>
      <c r="BB849" s="148" t="str">
        <f t="shared" si="491"/>
        <v/>
      </c>
      <c r="BC849" s="47" t="str">
        <f t="shared" si="518"/>
        <v/>
      </c>
      <c r="BD849" s="48" t="str">
        <f>IF(ISBLANK(BE849),"",VLOOKUP(BC849,OutputOsiris!$A$9:$A$1008,1,FALSE))</f>
        <v/>
      </c>
      <c r="BE849" s="111"/>
      <c r="BF849" s="78"/>
      <c r="BG849" s="148" t="str">
        <f t="shared" si="492"/>
        <v/>
      </c>
      <c r="BH849" s="47" t="str">
        <f t="shared" si="519"/>
        <v/>
      </c>
      <c r="BI849" s="48" t="str">
        <f>IF(ISBLANK(BJ849),"",VLOOKUP(BH849,OutputOsiris!$A$9:$A$1008,1,FALSE))</f>
        <v/>
      </c>
      <c r="BJ849" s="111"/>
      <c r="BK849" s="78"/>
      <c r="BL849" s="148" t="str">
        <f t="shared" si="493"/>
        <v/>
      </c>
      <c r="BM849" s="47" t="str">
        <f t="shared" si="520"/>
        <v/>
      </c>
      <c r="BN849" s="48" t="str">
        <f>IF(ISBLANK(BO849),"",VLOOKUP(BM849,OutputOsiris!$A$9:$A$1008,1,FALSE))</f>
        <v/>
      </c>
      <c r="BO849" s="111"/>
      <c r="BP849" s="78"/>
      <c r="BQ849" s="148" t="str">
        <f t="shared" si="494"/>
        <v/>
      </c>
      <c r="BR849" s="47" t="str">
        <f t="shared" si="521"/>
        <v/>
      </c>
      <c r="BS849" s="48" t="str">
        <f>IF(ISBLANK(BT849),"",VLOOKUP(BR849,OutputOsiris!$A$9:$A$1008,1,FALSE))</f>
        <v/>
      </c>
      <c r="BT849" s="111"/>
      <c r="BU849" s="78"/>
      <c r="BV849" s="148" t="str">
        <f t="shared" si="495"/>
        <v/>
      </c>
      <c r="BW849" s="47" t="str">
        <f t="shared" si="522"/>
        <v/>
      </c>
      <c r="BX849" s="48" t="str">
        <f>IF(ISBLANK(BY849),"",VLOOKUP(BW849,OutputOsiris!$A$9:$A$1008,1,FALSE))</f>
        <v/>
      </c>
      <c r="BY849" s="111"/>
      <c r="BZ849" s="78"/>
      <c r="CA849" s="148" t="str">
        <f t="shared" si="496"/>
        <v/>
      </c>
    </row>
    <row r="850" spans="1:79" x14ac:dyDescent="0.2">
      <c r="A850" s="47" t="str">
        <f>IF($H$1="Score",IF(OutputOsiris!A850&lt;&gt;"9999999",OutputOsiris!A850,""),"")</f>
        <v/>
      </c>
      <c r="B850" s="76" t="str">
        <f t="shared" si="497"/>
        <v/>
      </c>
      <c r="C850" s="143" t="str">
        <f t="shared" si="498"/>
        <v/>
      </c>
      <c r="D850" s="47" t="str">
        <f>IF($H$1="Cijfer",IF(OutputOsiris!A850&lt;&gt;"9999999",OutputOsiris!A850,""),"")</f>
        <v/>
      </c>
      <c r="E850" s="76" t="str">
        <f t="shared" si="499"/>
        <v/>
      </c>
      <c r="F850" s="143" t="str">
        <f t="shared" si="500"/>
        <v/>
      </c>
      <c r="G850" s="47" t="str">
        <f>IF(ISBLANK(OutputOsiris!B850),"",OutputOsiris!B850)</f>
        <v/>
      </c>
      <c r="H850" s="47">
        <f>IF(AND($AG$7&gt;0,OutputOsiris!$A850&lt;&gt;"9999999"),VLOOKUP(OutputOsiris!A850,$AD$9:$AG$1008,4,FALSE),"")</f>
        <v>0</v>
      </c>
      <c r="I850" s="47">
        <f t="shared" si="501"/>
        <v>0</v>
      </c>
      <c r="J850" s="47">
        <f>IF(AND($AL$7&gt;0,OutputOsiris!$A850&lt;&gt;"9999999"),VLOOKUP(OutputOsiris!A850,$AI$9:$AL$1008,4,FALSE),"")</f>
        <v>0</v>
      </c>
      <c r="K850" s="47">
        <f t="shared" si="502"/>
        <v>0</v>
      </c>
      <c r="L850" s="47" t="str">
        <f>IF(AND($AQ$7&gt;0,OutputOsiris!$A850&lt;&gt;"9999999"),VLOOKUP(OutputOsiris!A850,$AN$9:$AQ$1008,4,FALSE),"")</f>
        <v/>
      </c>
      <c r="M850" s="47" t="str">
        <f t="shared" si="503"/>
        <v/>
      </c>
      <c r="N850" s="47" t="str">
        <f>IF(AND($AV$7&gt;0,OutputOsiris!$A850&lt;&gt;"9999999"),VLOOKUP(OutputOsiris!A850,$AS$9:$AV$1008,4,FALSE),"")</f>
        <v/>
      </c>
      <c r="O850" s="47" t="str">
        <f t="shared" si="504"/>
        <v/>
      </c>
      <c r="P850" s="47" t="str">
        <f>IF(AND($BA$7&gt;0,OutputOsiris!$A850&lt;&gt;"9999999"),VLOOKUP(OutputOsiris!A850,$AX$9:$BA$1008,4,FALSE),"")</f>
        <v/>
      </c>
      <c r="Q850" s="47" t="str">
        <f t="shared" si="505"/>
        <v/>
      </c>
      <c r="R850" s="47" t="str">
        <f>IF(AND($BF$7&gt;0,OutputOsiris!$A850&lt;&gt;"9999999"),VLOOKUP(OutputOsiris!A850,$BC$9:$BF$1008,4,FALSE),"")</f>
        <v/>
      </c>
      <c r="S850" s="47" t="str">
        <f t="shared" si="506"/>
        <v/>
      </c>
      <c r="T850" s="47" t="str">
        <f>IF(AND($BK$7&gt;0,OutputOsiris!$A850&lt;&gt;"9999999"),VLOOKUP(OutputOsiris!A850,$BH$9:$BK$1008,4,FALSE),"")</f>
        <v/>
      </c>
      <c r="U850" s="47" t="str">
        <f t="shared" si="507"/>
        <v/>
      </c>
      <c r="V850" s="47" t="str">
        <f>IF(AND($BP$7&gt;0,OutputOsiris!$A850&lt;&gt;"9999999"),VLOOKUP(OutputOsiris!A850,$BM$9:$BP$1008,4,FALSE),"")</f>
        <v/>
      </c>
      <c r="W850" s="47" t="str">
        <f t="shared" si="508"/>
        <v/>
      </c>
      <c r="X850" s="47" t="str">
        <f>IF(AND($BU$7&gt;0,OutputOsiris!$A850&lt;&gt;"9999999"),VLOOKUP(OutputOsiris!A850,$BR$9:$BU$1008,4,FALSE),"")</f>
        <v/>
      </c>
      <c r="Y850" s="47" t="str">
        <f t="shared" si="509"/>
        <v/>
      </c>
      <c r="Z850" s="47" t="str">
        <f>IF(AND($BZ$7&gt;0,OutputOsiris!$A850&lt;&gt;"9999999"),VLOOKUP(OutputOsiris!A850,$BW$9:$BZ$1008,4,FALSE),"")</f>
        <v/>
      </c>
      <c r="AA850" s="47" t="str">
        <f t="shared" si="510"/>
        <v/>
      </c>
      <c r="AB850" s="47">
        <f t="shared" si="511"/>
        <v>0</v>
      </c>
      <c r="AC850" s="47">
        <f t="shared" si="512"/>
        <v>0</v>
      </c>
      <c r="AD850" s="47" t="str">
        <f t="shared" si="513"/>
        <v/>
      </c>
      <c r="AE850" s="48" t="str">
        <f>IF(ISBLANK(AF850),"",VLOOKUP(AD850,OutputOsiris!$A$9:$A$1008,1,FALSE))</f>
        <v/>
      </c>
      <c r="AF850" s="111"/>
      <c r="AG850" s="78"/>
      <c r="AH850" s="148" t="str">
        <f t="shared" si="487"/>
        <v/>
      </c>
      <c r="AI850" s="47" t="str">
        <f t="shared" si="514"/>
        <v/>
      </c>
      <c r="AJ850" s="48" t="str">
        <f>IF(ISBLANK(AK850),"",VLOOKUP(AI850,OutputOsiris!$A$9:$A$1008,1,FALSE))</f>
        <v/>
      </c>
      <c r="AK850" s="112"/>
      <c r="AL850" s="78"/>
      <c r="AM850" s="148" t="str">
        <f t="shared" si="488"/>
        <v/>
      </c>
      <c r="AN850" s="47" t="str">
        <f t="shared" si="515"/>
        <v/>
      </c>
      <c r="AO850" s="48" t="str">
        <f>IF(ISBLANK(AP850),"",VLOOKUP(AN850,OutputOsiris!$A$9:$A$1008,1,FALSE))</f>
        <v/>
      </c>
      <c r="AP850" s="111"/>
      <c r="AQ850" s="78"/>
      <c r="AR850" s="148" t="str">
        <f t="shared" si="489"/>
        <v/>
      </c>
      <c r="AS850" s="47" t="str">
        <f t="shared" si="516"/>
        <v/>
      </c>
      <c r="AT850" s="48" t="str">
        <f>IF(ISBLANK(AU850),"",VLOOKUP(AS850,OutputOsiris!$A$9:$A$1008,1,FALSE))</f>
        <v/>
      </c>
      <c r="AU850" s="111"/>
      <c r="AV850" s="78"/>
      <c r="AW850" s="148" t="str">
        <f t="shared" si="490"/>
        <v/>
      </c>
      <c r="AX850" s="47" t="str">
        <f t="shared" si="517"/>
        <v/>
      </c>
      <c r="AY850" s="48" t="str">
        <f>IF(ISBLANK(AZ850),"",VLOOKUP(AX850,OutputOsiris!$A$9:$A$1008,1,FALSE))</f>
        <v/>
      </c>
      <c r="AZ850" s="111"/>
      <c r="BA850" s="78"/>
      <c r="BB850" s="148" t="str">
        <f t="shared" si="491"/>
        <v/>
      </c>
      <c r="BC850" s="47" t="str">
        <f t="shared" si="518"/>
        <v/>
      </c>
      <c r="BD850" s="48" t="str">
        <f>IF(ISBLANK(BE850),"",VLOOKUP(BC850,OutputOsiris!$A$9:$A$1008,1,FALSE))</f>
        <v/>
      </c>
      <c r="BE850" s="111"/>
      <c r="BF850" s="78"/>
      <c r="BG850" s="148" t="str">
        <f t="shared" si="492"/>
        <v/>
      </c>
      <c r="BH850" s="47" t="str">
        <f t="shared" si="519"/>
        <v/>
      </c>
      <c r="BI850" s="48" t="str">
        <f>IF(ISBLANK(BJ850),"",VLOOKUP(BH850,OutputOsiris!$A$9:$A$1008,1,FALSE))</f>
        <v/>
      </c>
      <c r="BJ850" s="111"/>
      <c r="BK850" s="78"/>
      <c r="BL850" s="148" t="str">
        <f t="shared" si="493"/>
        <v/>
      </c>
      <c r="BM850" s="47" t="str">
        <f t="shared" si="520"/>
        <v/>
      </c>
      <c r="BN850" s="48" t="str">
        <f>IF(ISBLANK(BO850),"",VLOOKUP(BM850,OutputOsiris!$A$9:$A$1008,1,FALSE))</f>
        <v/>
      </c>
      <c r="BO850" s="111"/>
      <c r="BP850" s="78"/>
      <c r="BQ850" s="148" t="str">
        <f t="shared" si="494"/>
        <v/>
      </c>
      <c r="BR850" s="47" t="str">
        <f t="shared" si="521"/>
        <v/>
      </c>
      <c r="BS850" s="48" t="str">
        <f>IF(ISBLANK(BT850),"",VLOOKUP(BR850,OutputOsiris!$A$9:$A$1008,1,FALSE))</f>
        <v/>
      </c>
      <c r="BT850" s="111"/>
      <c r="BU850" s="78"/>
      <c r="BV850" s="148" t="str">
        <f t="shared" si="495"/>
        <v/>
      </c>
      <c r="BW850" s="47" t="str">
        <f t="shared" si="522"/>
        <v/>
      </c>
      <c r="BX850" s="48" t="str">
        <f>IF(ISBLANK(BY850),"",VLOOKUP(BW850,OutputOsiris!$A$9:$A$1008,1,FALSE))</f>
        <v/>
      </c>
      <c r="BY850" s="111"/>
      <c r="BZ850" s="78"/>
      <c r="CA850" s="148" t="str">
        <f t="shared" si="496"/>
        <v/>
      </c>
    </row>
    <row r="851" spans="1:79" x14ac:dyDescent="0.2">
      <c r="A851" s="47" t="str">
        <f>IF($H$1="Score",IF(OutputOsiris!A851&lt;&gt;"9999999",OutputOsiris!A851,""),"")</f>
        <v/>
      </c>
      <c r="B851" s="76" t="str">
        <f t="shared" si="497"/>
        <v/>
      </c>
      <c r="C851" s="143" t="str">
        <f t="shared" si="498"/>
        <v/>
      </c>
      <c r="D851" s="47" t="str">
        <f>IF($H$1="Cijfer",IF(OutputOsiris!A851&lt;&gt;"9999999",OutputOsiris!A851,""),"")</f>
        <v/>
      </c>
      <c r="E851" s="76" t="str">
        <f t="shared" si="499"/>
        <v/>
      </c>
      <c r="F851" s="143" t="str">
        <f t="shared" si="500"/>
        <v/>
      </c>
      <c r="G851" s="47" t="str">
        <f>IF(ISBLANK(OutputOsiris!B851),"",OutputOsiris!B851)</f>
        <v/>
      </c>
      <c r="H851" s="47">
        <f>IF(AND($AG$7&gt;0,OutputOsiris!$A851&lt;&gt;"9999999"),VLOOKUP(OutputOsiris!A851,$AD$9:$AG$1008,4,FALSE),"")</f>
        <v>0</v>
      </c>
      <c r="I851" s="47">
        <f t="shared" si="501"/>
        <v>0</v>
      </c>
      <c r="J851" s="47">
        <f>IF(AND($AL$7&gt;0,OutputOsiris!$A851&lt;&gt;"9999999"),VLOOKUP(OutputOsiris!A851,$AI$9:$AL$1008,4,FALSE),"")</f>
        <v>0</v>
      </c>
      <c r="K851" s="47">
        <f t="shared" si="502"/>
        <v>0</v>
      </c>
      <c r="L851" s="47" t="str">
        <f>IF(AND($AQ$7&gt;0,OutputOsiris!$A851&lt;&gt;"9999999"),VLOOKUP(OutputOsiris!A851,$AN$9:$AQ$1008,4,FALSE),"")</f>
        <v/>
      </c>
      <c r="M851" s="47" t="str">
        <f t="shared" si="503"/>
        <v/>
      </c>
      <c r="N851" s="47" t="str">
        <f>IF(AND($AV$7&gt;0,OutputOsiris!$A851&lt;&gt;"9999999"),VLOOKUP(OutputOsiris!A851,$AS$9:$AV$1008,4,FALSE),"")</f>
        <v/>
      </c>
      <c r="O851" s="47" t="str">
        <f t="shared" si="504"/>
        <v/>
      </c>
      <c r="P851" s="47" t="str">
        <f>IF(AND($BA$7&gt;0,OutputOsiris!$A851&lt;&gt;"9999999"),VLOOKUP(OutputOsiris!A851,$AX$9:$BA$1008,4,FALSE),"")</f>
        <v/>
      </c>
      <c r="Q851" s="47" t="str">
        <f t="shared" si="505"/>
        <v/>
      </c>
      <c r="R851" s="47" t="str">
        <f>IF(AND($BF$7&gt;0,OutputOsiris!$A851&lt;&gt;"9999999"),VLOOKUP(OutputOsiris!A851,$BC$9:$BF$1008,4,FALSE),"")</f>
        <v/>
      </c>
      <c r="S851" s="47" t="str">
        <f t="shared" si="506"/>
        <v/>
      </c>
      <c r="T851" s="47" t="str">
        <f>IF(AND($BK$7&gt;0,OutputOsiris!$A851&lt;&gt;"9999999"),VLOOKUP(OutputOsiris!A851,$BH$9:$BK$1008,4,FALSE),"")</f>
        <v/>
      </c>
      <c r="U851" s="47" t="str">
        <f t="shared" si="507"/>
        <v/>
      </c>
      <c r="V851" s="47" t="str">
        <f>IF(AND($BP$7&gt;0,OutputOsiris!$A851&lt;&gt;"9999999"),VLOOKUP(OutputOsiris!A851,$BM$9:$BP$1008,4,FALSE),"")</f>
        <v/>
      </c>
      <c r="W851" s="47" t="str">
        <f t="shared" si="508"/>
        <v/>
      </c>
      <c r="X851" s="47" t="str">
        <f>IF(AND($BU$7&gt;0,OutputOsiris!$A851&lt;&gt;"9999999"),VLOOKUP(OutputOsiris!A851,$BR$9:$BU$1008,4,FALSE),"")</f>
        <v/>
      </c>
      <c r="Y851" s="47" t="str">
        <f t="shared" si="509"/>
        <v/>
      </c>
      <c r="Z851" s="47" t="str">
        <f>IF(AND($BZ$7&gt;0,OutputOsiris!$A851&lt;&gt;"9999999"),VLOOKUP(OutputOsiris!A851,$BW$9:$BZ$1008,4,FALSE),"")</f>
        <v/>
      </c>
      <c r="AA851" s="47" t="str">
        <f t="shared" si="510"/>
        <v/>
      </c>
      <c r="AB851" s="47">
        <f t="shared" si="511"/>
        <v>0</v>
      </c>
      <c r="AC851" s="47">
        <f t="shared" si="512"/>
        <v>0</v>
      </c>
      <c r="AD851" s="47" t="str">
        <f t="shared" si="513"/>
        <v/>
      </c>
      <c r="AE851" s="48" t="str">
        <f>IF(ISBLANK(AF851),"",VLOOKUP(AD851,OutputOsiris!$A$9:$A$1008,1,FALSE))</f>
        <v/>
      </c>
      <c r="AF851" s="111"/>
      <c r="AG851" s="78"/>
      <c r="AH851" s="148" t="str">
        <f t="shared" si="487"/>
        <v/>
      </c>
      <c r="AI851" s="47" t="str">
        <f t="shared" si="514"/>
        <v/>
      </c>
      <c r="AJ851" s="48" t="str">
        <f>IF(ISBLANK(AK851),"",VLOOKUP(AI851,OutputOsiris!$A$9:$A$1008,1,FALSE))</f>
        <v/>
      </c>
      <c r="AK851" s="112"/>
      <c r="AL851" s="78"/>
      <c r="AM851" s="148" t="str">
        <f t="shared" si="488"/>
        <v/>
      </c>
      <c r="AN851" s="47" t="str">
        <f t="shared" si="515"/>
        <v/>
      </c>
      <c r="AO851" s="48" t="str">
        <f>IF(ISBLANK(AP851),"",VLOOKUP(AN851,OutputOsiris!$A$9:$A$1008,1,FALSE))</f>
        <v/>
      </c>
      <c r="AP851" s="111"/>
      <c r="AQ851" s="78"/>
      <c r="AR851" s="148" t="str">
        <f t="shared" si="489"/>
        <v/>
      </c>
      <c r="AS851" s="47" t="str">
        <f t="shared" si="516"/>
        <v/>
      </c>
      <c r="AT851" s="48" t="str">
        <f>IF(ISBLANK(AU851),"",VLOOKUP(AS851,OutputOsiris!$A$9:$A$1008,1,FALSE))</f>
        <v/>
      </c>
      <c r="AU851" s="111"/>
      <c r="AV851" s="78"/>
      <c r="AW851" s="148" t="str">
        <f t="shared" si="490"/>
        <v/>
      </c>
      <c r="AX851" s="47" t="str">
        <f t="shared" si="517"/>
        <v/>
      </c>
      <c r="AY851" s="48" t="str">
        <f>IF(ISBLANK(AZ851),"",VLOOKUP(AX851,OutputOsiris!$A$9:$A$1008,1,FALSE))</f>
        <v/>
      </c>
      <c r="AZ851" s="111"/>
      <c r="BA851" s="78"/>
      <c r="BB851" s="148" t="str">
        <f t="shared" si="491"/>
        <v/>
      </c>
      <c r="BC851" s="47" t="str">
        <f t="shared" si="518"/>
        <v/>
      </c>
      <c r="BD851" s="48" t="str">
        <f>IF(ISBLANK(BE851),"",VLOOKUP(BC851,OutputOsiris!$A$9:$A$1008,1,FALSE))</f>
        <v/>
      </c>
      <c r="BE851" s="111"/>
      <c r="BF851" s="78"/>
      <c r="BG851" s="148" t="str">
        <f t="shared" si="492"/>
        <v/>
      </c>
      <c r="BH851" s="47" t="str">
        <f t="shared" si="519"/>
        <v/>
      </c>
      <c r="BI851" s="48" t="str">
        <f>IF(ISBLANK(BJ851),"",VLOOKUP(BH851,OutputOsiris!$A$9:$A$1008,1,FALSE))</f>
        <v/>
      </c>
      <c r="BJ851" s="111"/>
      <c r="BK851" s="78"/>
      <c r="BL851" s="148" t="str">
        <f t="shared" si="493"/>
        <v/>
      </c>
      <c r="BM851" s="47" t="str">
        <f t="shared" si="520"/>
        <v/>
      </c>
      <c r="BN851" s="48" t="str">
        <f>IF(ISBLANK(BO851),"",VLOOKUP(BM851,OutputOsiris!$A$9:$A$1008,1,FALSE))</f>
        <v/>
      </c>
      <c r="BO851" s="111"/>
      <c r="BP851" s="78"/>
      <c r="BQ851" s="148" t="str">
        <f t="shared" si="494"/>
        <v/>
      </c>
      <c r="BR851" s="47" t="str">
        <f t="shared" si="521"/>
        <v/>
      </c>
      <c r="BS851" s="48" t="str">
        <f>IF(ISBLANK(BT851),"",VLOOKUP(BR851,OutputOsiris!$A$9:$A$1008,1,FALSE))</f>
        <v/>
      </c>
      <c r="BT851" s="111"/>
      <c r="BU851" s="78"/>
      <c r="BV851" s="148" t="str">
        <f t="shared" si="495"/>
        <v/>
      </c>
      <c r="BW851" s="47" t="str">
        <f t="shared" si="522"/>
        <v/>
      </c>
      <c r="BX851" s="48" t="str">
        <f>IF(ISBLANK(BY851),"",VLOOKUP(BW851,OutputOsiris!$A$9:$A$1008,1,FALSE))</f>
        <v/>
      </c>
      <c r="BY851" s="111"/>
      <c r="BZ851" s="78"/>
      <c r="CA851" s="148" t="str">
        <f t="shared" si="496"/>
        <v/>
      </c>
    </row>
    <row r="852" spans="1:79" x14ac:dyDescent="0.2">
      <c r="A852" s="47" t="str">
        <f>IF($H$1="Score",IF(OutputOsiris!A852&lt;&gt;"9999999",OutputOsiris!A852,""),"")</f>
        <v/>
      </c>
      <c r="B852" s="76" t="str">
        <f t="shared" si="497"/>
        <v/>
      </c>
      <c r="C852" s="143" t="str">
        <f t="shared" si="498"/>
        <v/>
      </c>
      <c r="D852" s="47" t="str">
        <f>IF($H$1="Cijfer",IF(OutputOsiris!A852&lt;&gt;"9999999",OutputOsiris!A852,""),"")</f>
        <v/>
      </c>
      <c r="E852" s="76" t="str">
        <f t="shared" si="499"/>
        <v/>
      </c>
      <c r="F852" s="143" t="str">
        <f t="shared" si="500"/>
        <v/>
      </c>
      <c r="G852" s="47" t="str">
        <f>IF(ISBLANK(OutputOsiris!B852),"",OutputOsiris!B852)</f>
        <v/>
      </c>
      <c r="H852" s="47">
        <f>IF(AND($AG$7&gt;0,OutputOsiris!$A852&lt;&gt;"9999999"),VLOOKUP(OutputOsiris!A852,$AD$9:$AG$1008,4,FALSE),"")</f>
        <v>0</v>
      </c>
      <c r="I852" s="47">
        <f t="shared" si="501"/>
        <v>0</v>
      </c>
      <c r="J852" s="47">
        <f>IF(AND($AL$7&gt;0,OutputOsiris!$A852&lt;&gt;"9999999"),VLOOKUP(OutputOsiris!A852,$AI$9:$AL$1008,4,FALSE),"")</f>
        <v>0</v>
      </c>
      <c r="K852" s="47">
        <f t="shared" si="502"/>
        <v>0</v>
      </c>
      <c r="L852" s="47" t="str">
        <f>IF(AND($AQ$7&gt;0,OutputOsiris!$A852&lt;&gt;"9999999"),VLOOKUP(OutputOsiris!A852,$AN$9:$AQ$1008,4,FALSE),"")</f>
        <v/>
      </c>
      <c r="M852" s="47" t="str">
        <f t="shared" si="503"/>
        <v/>
      </c>
      <c r="N852" s="47" t="str">
        <f>IF(AND($AV$7&gt;0,OutputOsiris!$A852&lt;&gt;"9999999"),VLOOKUP(OutputOsiris!A852,$AS$9:$AV$1008,4,FALSE),"")</f>
        <v/>
      </c>
      <c r="O852" s="47" t="str">
        <f t="shared" si="504"/>
        <v/>
      </c>
      <c r="P852" s="47" t="str">
        <f>IF(AND($BA$7&gt;0,OutputOsiris!$A852&lt;&gt;"9999999"),VLOOKUP(OutputOsiris!A852,$AX$9:$BA$1008,4,FALSE),"")</f>
        <v/>
      </c>
      <c r="Q852" s="47" t="str">
        <f t="shared" si="505"/>
        <v/>
      </c>
      <c r="R852" s="47" t="str">
        <f>IF(AND($BF$7&gt;0,OutputOsiris!$A852&lt;&gt;"9999999"),VLOOKUP(OutputOsiris!A852,$BC$9:$BF$1008,4,FALSE),"")</f>
        <v/>
      </c>
      <c r="S852" s="47" t="str">
        <f t="shared" si="506"/>
        <v/>
      </c>
      <c r="T852" s="47" t="str">
        <f>IF(AND($BK$7&gt;0,OutputOsiris!$A852&lt;&gt;"9999999"),VLOOKUP(OutputOsiris!A852,$BH$9:$BK$1008,4,FALSE),"")</f>
        <v/>
      </c>
      <c r="U852" s="47" t="str">
        <f t="shared" si="507"/>
        <v/>
      </c>
      <c r="V852" s="47" t="str">
        <f>IF(AND($BP$7&gt;0,OutputOsiris!$A852&lt;&gt;"9999999"),VLOOKUP(OutputOsiris!A852,$BM$9:$BP$1008,4,FALSE),"")</f>
        <v/>
      </c>
      <c r="W852" s="47" t="str">
        <f t="shared" si="508"/>
        <v/>
      </c>
      <c r="X852" s="47" t="str">
        <f>IF(AND($BU$7&gt;0,OutputOsiris!$A852&lt;&gt;"9999999"),VLOOKUP(OutputOsiris!A852,$BR$9:$BU$1008,4,FALSE),"")</f>
        <v/>
      </c>
      <c r="Y852" s="47" t="str">
        <f t="shared" si="509"/>
        <v/>
      </c>
      <c r="Z852" s="47" t="str">
        <f>IF(AND($BZ$7&gt;0,OutputOsiris!$A852&lt;&gt;"9999999"),VLOOKUP(OutputOsiris!A852,$BW$9:$BZ$1008,4,FALSE),"")</f>
        <v/>
      </c>
      <c r="AA852" s="47" t="str">
        <f t="shared" si="510"/>
        <v/>
      </c>
      <c r="AB852" s="47">
        <f t="shared" si="511"/>
        <v>0</v>
      </c>
      <c r="AC852" s="47">
        <f t="shared" si="512"/>
        <v>0</v>
      </c>
      <c r="AD852" s="47" t="str">
        <f t="shared" si="513"/>
        <v/>
      </c>
      <c r="AE852" s="48" t="str">
        <f>IF(ISBLANK(AF852),"",VLOOKUP(AD852,OutputOsiris!$A$9:$A$1008,1,FALSE))</f>
        <v/>
      </c>
      <c r="AF852" s="111"/>
      <c r="AG852" s="78"/>
      <c r="AH852" s="148" t="str">
        <f t="shared" si="487"/>
        <v/>
      </c>
      <c r="AI852" s="47" t="str">
        <f t="shared" si="514"/>
        <v/>
      </c>
      <c r="AJ852" s="48" t="str">
        <f>IF(ISBLANK(AK852),"",VLOOKUP(AI852,OutputOsiris!$A$9:$A$1008,1,FALSE))</f>
        <v/>
      </c>
      <c r="AK852" s="112"/>
      <c r="AL852" s="78"/>
      <c r="AM852" s="148" t="str">
        <f t="shared" si="488"/>
        <v/>
      </c>
      <c r="AN852" s="47" t="str">
        <f t="shared" si="515"/>
        <v/>
      </c>
      <c r="AO852" s="48" t="str">
        <f>IF(ISBLANK(AP852),"",VLOOKUP(AN852,OutputOsiris!$A$9:$A$1008,1,FALSE))</f>
        <v/>
      </c>
      <c r="AP852" s="111"/>
      <c r="AQ852" s="78"/>
      <c r="AR852" s="148" t="str">
        <f t="shared" si="489"/>
        <v/>
      </c>
      <c r="AS852" s="47" t="str">
        <f t="shared" si="516"/>
        <v/>
      </c>
      <c r="AT852" s="48" t="str">
        <f>IF(ISBLANK(AU852),"",VLOOKUP(AS852,OutputOsiris!$A$9:$A$1008,1,FALSE))</f>
        <v/>
      </c>
      <c r="AU852" s="111"/>
      <c r="AV852" s="78"/>
      <c r="AW852" s="148" t="str">
        <f t="shared" si="490"/>
        <v/>
      </c>
      <c r="AX852" s="47" t="str">
        <f t="shared" si="517"/>
        <v/>
      </c>
      <c r="AY852" s="48" t="str">
        <f>IF(ISBLANK(AZ852),"",VLOOKUP(AX852,OutputOsiris!$A$9:$A$1008,1,FALSE))</f>
        <v/>
      </c>
      <c r="AZ852" s="111"/>
      <c r="BA852" s="78"/>
      <c r="BB852" s="148" t="str">
        <f t="shared" si="491"/>
        <v/>
      </c>
      <c r="BC852" s="47" t="str">
        <f t="shared" si="518"/>
        <v/>
      </c>
      <c r="BD852" s="48" t="str">
        <f>IF(ISBLANK(BE852),"",VLOOKUP(BC852,OutputOsiris!$A$9:$A$1008,1,FALSE))</f>
        <v/>
      </c>
      <c r="BE852" s="111"/>
      <c r="BF852" s="78"/>
      <c r="BG852" s="148" t="str">
        <f t="shared" si="492"/>
        <v/>
      </c>
      <c r="BH852" s="47" t="str">
        <f t="shared" si="519"/>
        <v/>
      </c>
      <c r="BI852" s="48" t="str">
        <f>IF(ISBLANK(BJ852),"",VLOOKUP(BH852,OutputOsiris!$A$9:$A$1008,1,FALSE))</f>
        <v/>
      </c>
      <c r="BJ852" s="111"/>
      <c r="BK852" s="78"/>
      <c r="BL852" s="148" t="str">
        <f t="shared" si="493"/>
        <v/>
      </c>
      <c r="BM852" s="47" t="str">
        <f t="shared" si="520"/>
        <v/>
      </c>
      <c r="BN852" s="48" t="str">
        <f>IF(ISBLANK(BO852),"",VLOOKUP(BM852,OutputOsiris!$A$9:$A$1008,1,FALSE))</f>
        <v/>
      </c>
      <c r="BO852" s="111"/>
      <c r="BP852" s="78"/>
      <c r="BQ852" s="148" t="str">
        <f t="shared" si="494"/>
        <v/>
      </c>
      <c r="BR852" s="47" t="str">
        <f t="shared" si="521"/>
        <v/>
      </c>
      <c r="BS852" s="48" t="str">
        <f>IF(ISBLANK(BT852),"",VLOOKUP(BR852,OutputOsiris!$A$9:$A$1008,1,FALSE))</f>
        <v/>
      </c>
      <c r="BT852" s="111"/>
      <c r="BU852" s="78"/>
      <c r="BV852" s="148" t="str">
        <f t="shared" si="495"/>
        <v/>
      </c>
      <c r="BW852" s="47" t="str">
        <f t="shared" si="522"/>
        <v/>
      </c>
      <c r="BX852" s="48" t="str">
        <f>IF(ISBLANK(BY852),"",VLOOKUP(BW852,OutputOsiris!$A$9:$A$1008,1,FALSE))</f>
        <v/>
      </c>
      <c r="BY852" s="111"/>
      <c r="BZ852" s="78"/>
      <c r="CA852" s="148" t="str">
        <f t="shared" si="496"/>
        <v/>
      </c>
    </row>
    <row r="853" spans="1:79" x14ac:dyDescent="0.2">
      <c r="A853" s="47" t="str">
        <f>IF($H$1="Score",IF(OutputOsiris!A853&lt;&gt;"9999999",OutputOsiris!A853,""),"")</f>
        <v/>
      </c>
      <c r="B853" s="76" t="str">
        <f t="shared" si="497"/>
        <v/>
      </c>
      <c r="C853" s="143" t="str">
        <f t="shared" si="498"/>
        <v/>
      </c>
      <c r="D853" s="47" t="str">
        <f>IF($H$1="Cijfer",IF(OutputOsiris!A853&lt;&gt;"9999999",OutputOsiris!A853,""),"")</f>
        <v/>
      </c>
      <c r="E853" s="76" t="str">
        <f t="shared" si="499"/>
        <v/>
      </c>
      <c r="F853" s="143" t="str">
        <f t="shared" si="500"/>
        <v/>
      </c>
      <c r="G853" s="47" t="str">
        <f>IF(ISBLANK(OutputOsiris!B853),"",OutputOsiris!B853)</f>
        <v/>
      </c>
      <c r="H853" s="47">
        <f>IF(AND($AG$7&gt;0,OutputOsiris!$A853&lt;&gt;"9999999"),VLOOKUP(OutputOsiris!A853,$AD$9:$AG$1008,4,FALSE),"")</f>
        <v>0</v>
      </c>
      <c r="I853" s="47">
        <f t="shared" si="501"/>
        <v>0</v>
      </c>
      <c r="J853" s="47">
        <f>IF(AND($AL$7&gt;0,OutputOsiris!$A853&lt;&gt;"9999999"),VLOOKUP(OutputOsiris!A853,$AI$9:$AL$1008,4,FALSE),"")</f>
        <v>0</v>
      </c>
      <c r="K853" s="47">
        <f t="shared" si="502"/>
        <v>0</v>
      </c>
      <c r="L853" s="47" t="str">
        <f>IF(AND($AQ$7&gt;0,OutputOsiris!$A853&lt;&gt;"9999999"),VLOOKUP(OutputOsiris!A853,$AN$9:$AQ$1008,4,FALSE),"")</f>
        <v/>
      </c>
      <c r="M853" s="47" t="str">
        <f t="shared" si="503"/>
        <v/>
      </c>
      <c r="N853" s="47" t="str">
        <f>IF(AND($AV$7&gt;0,OutputOsiris!$A853&lt;&gt;"9999999"),VLOOKUP(OutputOsiris!A853,$AS$9:$AV$1008,4,FALSE),"")</f>
        <v/>
      </c>
      <c r="O853" s="47" t="str">
        <f t="shared" si="504"/>
        <v/>
      </c>
      <c r="P853" s="47" t="str">
        <f>IF(AND($BA$7&gt;0,OutputOsiris!$A853&lt;&gt;"9999999"),VLOOKUP(OutputOsiris!A853,$AX$9:$BA$1008,4,FALSE),"")</f>
        <v/>
      </c>
      <c r="Q853" s="47" t="str">
        <f t="shared" si="505"/>
        <v/>
      </c>
      <c r="R853" s="47" t="str">
        <f>IF(AND($BF$7&gt;0,OutputOsiris!$A853&lt;&gt;"9999999"),VLOOKUP(OutputOsiris!A853,$BC$9:$BF$1008,4,FALSE),"")</f>
        <v/>
      </c>
      <c r="S853" s="47" t="str">
        <f t="shared" si="506"/>
        <v/>
      </c>
      <c r="T853" s="47" t="str">
        <f>IF(AND($BK$7&gt;0,OutputOsiris!$A853&lt;&gt;"9999999"),VLOOKUP(OutputOsiris!A853,$BH$9:$BK$1008,4,FALSE),"")</f>
        <v/>
      </c>
      <c r="U853" s="47" t="str">
        <f t="shared" si="507"/>
        <v/>
      </c>
      <c r="V853" s="47" t="str">
        <f>IF(AND($BP$7&gt;0,OutputOsiris!$A853&lt;&gt;"9999999"),VLOOKUP(OutputOsiris!A853,$BM$9:$BP$1008,4,FALSE),"")</f>
        <v/>
      </c>
      <c r="W853" s="47" t="str">
        <f t="shared" si="508"/>
        <v/>
      </c>
      <c r="X853" s="47" t="str">
        <f>IF(AND($BU$7&gt;0,OutputOsiris!$A853&lt;&gt;"9999999"),VLOOKUP(OutputOsiris!A853,$BR$9:$BU$1008,4,FALSE),"")</f>
        <v/>
      </c>
      <c r="Y853" s="47" t="str">
        <f t="shared" si="509"/>
        <v/>
      </c>
      <c r="Z853" s="47" t="str">
        <f>IF(AND($BZ$7&gt;0,OutputOsiris!$A853&lt;&gt;"9999999"),VLOOKUP(OutputOsiris!A853,$BW$9:$BZ$1008,4,FALSE),"")</f>
        <v/>
      </c>
      <c r="AA853" s="47" t="str">
        <f t="shared" si="510"/>
        <v/>
      </c>
      <c r="AB853" s="47">
        <f t="shared" si="511"/>
        <v>0</v>
      </c>
      <c r="AC853" s="47">
        <f t="shared" si="512"/>
        <v>0</v>
      </c>
      <c r="AD853" s="47" t="str">
        <f t="shared" si="513"/>
        <v/>
      </c>
      <c r="AE853" s="48" t="str">
        <f>IF(ISBLANK(AF853),"",VLOOKUP(AD853,OutputOsiris!$A$9:$A$1008,1,FALSE))</f>
        <v/>
      </c>
      <c r="AF853" s="111"/>
      <c r="AG853" s="78"/>
      <c r="AH853" s="148" t="str">
        <f t="shared" si="487"/>
        <v/>
      </c>
      <c r="AI853" s="47" t="str">
        <f t="shared" si="514"/>
        <v/>
      </c>
      <c r="AJ853" s="48" t="str">
        <f>IF(ISBLANK(AK853),"",VLOOKUP(AI853,OutputOsiris!$A$9:$A$1008,1,FALSE))</f>
        <v/>
      </c>
      <c r="AK853" s="112"/>
      <c r="AL853" s="78"/>
      <c r="AM853" s="148" t="str">
        <f t="shared" si="488"/>
        <v/>
      </c>
      <c r="AN853" s="47" t="str">
        <f t="shared" si="515"/>
        <v/>
      </c>
      <c r="AO853" s="48" t="str">
        <f>IF(ISBLANK(AP853),"",VLOOKUP(AN853,OutputOsiris!$A$9:$A$1008,1,FALSE))</f>
        <v/>
      </c>
      <c r="AP853" s="111"/>
      <c r="AQ853" s="78"/>
      <c r="AR853" s="148" t="str">
        <f t="shared" si="489"/>
        <v/>
      </c>
      <c r="AS853" s="47" t="str">
        <f t="shared" si="516"/>
        <v/>
      </c>
      <c r="AT853" s="48" t="str">
        <f>IF(ISBLANK(AU853),"",VLOOKUP(AS853,OutputOsiris!$A$9:$A$1008,1,FALSE))</f>
        <v/>
      </c>
      <c r="AU853" s="111"/>
      <c r="AV853" s="78"/>
      <c r="AW853" s="148" t="str">
        <f t="shared" si="490"/>
        <v/>
      </c>
      <c r="AX853" s="47" t="str">
        <f t="shared" si="517"/>
        <v/>
      </c>
      <c r="AY853" s="48" t="str">
        <f>IF(ISBLANK(AZ853),"",VLOOKUP(AX853,OutputOsiris!$A$9:$A$1008,1,FALSE))</f>
        <v/>
      </c>
      <c r="AZ853" s="111"/>
      <c r="BA853" s="78"/>
      <c r="BB853" s="148" t="str">
        <f t="shared" si="491"/>
        <v/>
      </c>
      <c r="BC853" s="47" t="str">
        <f t="shared" si="518"/>
        <v/>
      </c>
      <c r="BD853" s="48" t="str">
        <f>IF(ISBLANK(BE853),"",VLOOKUP(BC853,OutputOsiris!$A$9:$A$1008,1,FALSE))</f>
        <v/>
      </c>
      <c r="BE853" s="111"/>
      <c r="BF853" s="78"/>
      <c r="BG853" s="148" t="str">
        <f t="shared" si="492"/>
        <v/>
      </c>
      <c r="BH853" s="47" t="str">
        <f t="shared" si="519"/>
        <v/>
      </c>
      <c r="BI853" s="48" t="str">
        <f>IF(ISBLANK(BJ853),"",VLOOKUP(BH853,OutputOsiris!$A$9:$A$1008,1,FALSE))</f>
        <v/>
      </c>
      <c r="BJ853" s="111"/>
      <c r="BK853" s="78"/>
      <c r="BL853" s="148" t="str">
        <f t="shared" si="493"/>
        <v/>
      </c>
      <c r="BM853" s="47" t="str">
        <f t="shared" si="520"/>
        <v/>
      </c>
      <c r="BN853" s="48" t="str">
        <f>IF(ISBLANK(BO853),"",VLOOKUP(BM853,OutputOsiris!$A$9:$A$1008,1,FALSE))</f>
        <v/>
      </c>
      <c r="BO853" s="111"/>
      <c r="BP853" s="78"/>
      <c r="BQ853" s="148" t="str">
        <f t="shared" si="494"/>
        <v/>
      </c>
      <c r="BR853" s="47" t="str">
        <f t="shared" si="521"/>
        <v/>
      </c>
      <c r="BS853" s="48" t="str">
        <f>IF(ISBLANK(BT853),"",VLOOKUP(BR853,OutputOsiris!$A$9:$A$1008,1,FALSE))</f>
        <v/>
      </c>
      <c r="BT853" s="111"/>
      <c r="BU853" s="78"/>
      <c r="BV853" s="148" t="str">
        <f t="shared" si="495"/>
        <v/>
      </c>
      <c r="BW853" s="47" t="str">
        <f t="shared" si="522"/>
        <v/>
      </c>
      <c r="BX853" s="48" t="str">
        <f>IF(ISBLANK(BY853),"",VLOOKUP(BW853,OutputOsiris!$A$9:$A$1008,1,FALSE))</f>
        <v/>
      </c>
      <c r="BY853" s="111"/>
      <c r="BZ853" s="78"/>
      <c r="CA853" s="148" t="str">
        <f t="shared" si="496"/>
        <v/>
      </c>
    </row>
    <row r="854" spans="1:79" x14ac:dyDescent="0.2">
      <c r="A854" s="47" t="str">
        <f>IF($H$1="Score",IF(OutputOsiris!A854&lt;&gt;"9999999",OutputOsiris!A854,""),"")</f>
        <v/>
      </c>
      <c r="B854" s="76" t="str">
        <f t="shared" si="497"/>
        <v/>
      </c>
      <c r="C854" s="143" t="str">
        <f t="shared" si="498"/>
        <v/>
      </c>
      <c r="D854" s="47" t="str">
        <f>IF($H$1="Cijfer",IF(OutputOsiris!A854&lt;&gt;"9999999",OutputOsiris!A854,""),"")</f>
        <v/>
      </c>
      <c r="E854" s="76" t="str">
        <f t="shared" si="499"/>
        <v/>
      </c>
      <c r="F854" s="143" t="str">
        <f t="shared" si="500"/>
        <v/>
      </c>
      <c r="G854" s="47" t="str">
        <f>IF(ISBLANK(OutputOsiris!B854),"",OutputOsiris!B854)</f>
        <v/>
      </c>
      <c r="H854" s="47">
        <f>IF(AND($AG$7&gt;0,OutputOsiris!$A854&lt;&gt;"9999999"),VLOOKUP(OutputOsiris!A854,$AD$9:$AG$1008,4,FALSE),"")</f>
        <v>0</v>
      </c>
      <c r="I854" s="47">
        <f t="shared" si="501"/>
        <v>0</v>
      </c>
      <c r="J854" s="47">
        <f>IF(AND($AL$7&gt;0,OutputOsiris!$A854&lt;&gt;"9999999"),VLOOKUP(OutputOsiris!A854,$AI$9:$AL$1008,4,FALSE),"")</f>
        <v>0</v>
      </c>
      <c r="K854" s="47">
        <f t="shared" si="502"/>
        <v>0</v>
      </c>
      <c r="L854" s="47" t="str">
        <f>IF(AND($AQ$7&gt;0,OutputOsiris!$A854&lt;&gt;"9999999"),VLOOKUP(OutputOsiris!A854,$AN$9:$AQ$1008,4,FALSE),"")</f>
        <v/>
      </c>
      <c r="M854" s="47" t="str">
        <f t="shared" si="503"/>
        <v/>
      </c>
      <c r="N854" s="47" t="str">
        <f>IF(AND($AV$7&gt;0,OutputOsiris!$A854&lt;&gt;"9999999"),VLOOKUP(OutputOsiris!A854,$AS$9:$AV$1008,4,FALSE),"")</f>
        <v/>
      </c>
      <c r="O854" s="47" t="str">
        <f t="shared" si="504"/>
        <v/>
      </c>
      <c r="P854" s="47" t="str">
        <f>IF(AND($BA$7&gt;0,OutputOsiris!$A854&lt;&gt;"9999999"),VLOOKUP(OutputOsiris!A854,$AX$9:$BA$1008,4,FALSE),"")</f>
        <v/>
      </c>
      <c r="Q854" s="47" t="str">
        <f t="shared" si="505"/>
        <v/>
      </c>
      <c r="R854" s="47" t="str">
        <f>IF(AND($BF$7&gt;0,OutputOsiris!$A854&lt;&gt;"9999999"),VLOOKUP(OutputOsiris!A854,$BC$9:$BF$1008,4,FALSE),"")</f>
        <v/>
      </c>
      <c r="S854" s="47" t="str">
        <f t="shared" si="506"/>
        <v/>
      </c>
      <c r="T854" s="47" t="str">
        <f>IF(AND($BK$7&gt;0,OutputOsiris!$A854&lt;&gt;"9999999"),VLOOKUP(OutputOsiris!A854,$BH$9:$BK$1008,4,FALSE),"")</f>
        <v/>
      </c>
      <c r="U854" s="47" t="str">
        <f t="shared" si="507"/>
        <v/>
      </c>
      <c r="V854" s="47" t="str">
        <f>IF(AND($BP$7&gt;0,OutputOsiris!$A854&lt;&gt;"9999999"),VLOOKUP(OutputOsiris!A854,$BM$9:$BP$1008,4,FALSE),"")</f>
        <v/>
      </c>
      <c r="W854" s="47" t="str">
        <f t="shared" si="508"/>
        <v/>
      </c>
      <c r="X854" s="47" t="str">
        <f>IF(AND($BU$7&gt;0,OutputOsiris!$A854&lt;&gt;"9999999"),VLOOKUP(OutputOsiris!A854,$BR$9:$BU$1008,4,FALSE),"")</f>
        <v/>
      </c>
      <c r="Y854" s="47" t="str">
        <f t="shared" si="509"/>
        <v/>
      </c>
      <c r="Z854" s="47" t="str">
        <f>IF(AND($BZ$7&gt;0,OutputOsiris!$A854&lt;&gt;"9999999"),VLOOKUP(OutputOsiris!A854,$BW$9:$BZ$1008,4,FALSE),"")</f>
        <v/>
      </c>
      <c r="AA854" s="47" t="str">
        <f t="shared" si="510"/>
        <v/>
      </c>
      <c r="AB854" s="47">
        <f t="shared" si="511"/>
        <v>0</v>
      </c>
      <c r="AC854" s="47">
        <f t="shared" si="512"/>
        <v>0</v>
      </c>
      <c r="AD854" s="47" t="str">
        <f t="shared" si="513"/>
        <v/>
      </c>
      <c r="AE854" s="48" t="str">
        <f>IF(ISBLANK(AF854),"",VLOOKUP(AD854,OutputOsiris!$A$9:$A$1008,1,FALSE))</f>
        <v/>
      </c>
      <c r="AF854" s="111"/>
      <c r="AG854" s="78"/>
      <c r="AH854" s="148" t="str">
        <f t="shared" si="487"/>
        <v/>
      </c>
      <c r="AI854" s="47" t="str">
        <f t="shared" si="514"/>
        <v/>
      </c>
      <c r="AJ854" s="48" t="str">
        <f>IF(ISBLANK(AK854),"",VLOOKUP(AI854,OutputOsiris!$A$9:$A$1008,1,FALSE))</f>
        <v/>
      </c>
      <c r="AK854" s="112"/>
      <c r="AL854" s="78"/>
      <c r="AM854" s="148" t="str">
        <f t="shared" si="488"/>
        <v/>
      </c>
      <c r="AN854" s="47" t="str">
        <f t="shared" si="515"/>
        <v/>
      </c>
      <c r="AO854" s="48" t="str">
        <f>IF(ISBLANK(AP854),"",VLOOKUP(AN854,OutputOsiris!$A$9:$A$1008,1,FALSE))</f>
        <v/>
      </c>
      <c r="AP854" s="111"/>
      <c r="AQ854" s="78"/>
      <c r="AR854" s="148" t="str">
        <f t="shared" si="489"/>
        <v/>
      </c>
      <c r="AS854" s="47" t="str">
        <f t="shared" si="516"/>
        <v/>
      </c>
      <c r="AT854" s="48" t="str">
        <f>IF(ISBLANK(AU854),"",VLOOKUP(AS854,OutputOsiris!$A$9:$A$1008,1,FALSE))</f>
        <v/>
      </c>
      <c r="AU854" s="111"/>
      <c r="AV854" s="78"/>
      <c r="AW854" s="148" t="str">
        <f t="shared" si="490"/>
        <v/>
      </c>
      <c r="AX854" s="47" t="str">
        <f t="shared" si="517"/>
        <v/>
      </c>
      <c r="AY854" s="48" t="str">
        <f>IF(ISBLANK(AZ854),"",VLOOKUP(AX854,OutputOsiris!$A$9:$A$1008,1,FALSE))</f>
        <v/>
      </c>
      <c r="AZ854" s="111"/>
      <c r="BA854" s="78"/>
      <c r="BB854" s="148" t="str">
        <f t="shared" si="491"/>
        <v/>
      </c>
      <c r="BC854" s="47" t="str">
        <f t="shared" si="518"/>
        <v/>
      </c>
      <c r="BD854" s="48" t="str">
        <f>IF(ISBLANK(BE854),"",VLOOKUP(BC854,OutputOsiris!$A$9:$A$1008,1,FALSE))</f>
        <v/>
      </c>
      <c r="BE854" s="111"/>
      <c r="BF854" s="78"/>
      <c r="BG854" s="148" t="str">
        <f t="shared" si="492"/>
        <v/>
      </c>
      <c r="BH854" s="47" t="str">
        <f t="shared" si="519"/>
        <v/>
      </c>
      <c r="BI854" s="48" t="str">
        <f>IF(ISBLANK(BJ854),"",VLOOKUP(BH854,OutputOsiris!$A$9:$A$1008,1,FALSE))</f>
        <v/>
      </c>
      <c r="BJ854" s="111"/>
      <c r="BK854" s="78"/>
      <c r="BL854" s="148" t="str">
        <f t="shared" si="493"/>
        <v/>
      </c>
      <c r="BM854" s="47" t="str">
        <f t="shared" si="520"/>
        <v/>
      </c>
      <c r="BN854" s="48" t="str">
        <f>IF(ISBLANK(BO854),"",VLOOKUP(BM854,OutputOsiris!$A$9:$A$1008,1,FALSE))</f>
        <v/>
      </c>
      <c r="BO854" s="111"/>
      <c r="BP854" s="78"/>
      <c r="BQ854" s="148" t="str">
        <f t="shared" si="494"/>
        <v/>
      </c>
      <c r="BR854" s="47" t="str">
        <f t="shared" si="521"/>
        <v/>
      </c>
      <c r="BS854" s="48" t="str">
        <f>IF(ISBLANK(BT854),"",VLOOKUP(BR854,OutputOsiris!$A$9:$A$1008,1,FALSE))</f>
        <v/>
      </c>
      <c r="BT854" s="111"/>
      <c r="BU854" s="78"/>
      <c r="BV854" s="148" t="str">
        <f t="shared" si="495"/>
        <v/>
      </c>
      <c r="BW854" s="47" t="str">
        <f t="shared" si="522"/>
        <v/>
      </c>
      <c r="BX854" s="48" t="str">
        <f>IF(ISBLANK(BY854),"",VLOOKUP(BW854,OutputOsiris!$A$9:$A$1008,1,FALSE))</f>
        <v/>
      </c>
      <c r="BY854" s="111"/>
      <c r="BZ854" s="78"/>
      <c r="CA854" s="148" t="str">
        <f t="shared" si="496"/>
        <v/>
      </c>
    </row>
    <row r="855" spans="1:79" x14ac:dyDescent="0.2">
      <c r="A855" s="47" t="str">
        <f>IF($H$1="Score",IF(OutputOsiris!A855&lt;&gt;"9999999",OutputOsiris!A855,""),"")</f>
        <v/>
      </c>
      <c r="B855" s="76" t="str">
        <f t="shared" si="497"/>
        <v/>
      </c>
      <c r="C855" s="143" t="str">
        <f t="shared" si="498"/>
        <v/>
      </c>
      <c r="D855" s="47" t="str">
        <f>IF($H$1="Cijfer",IF(OutputOsiris!A855&lt;&gt;"9999999",OutputOsiris!A855,""),"")</f>
        <v/>
      </c>
      <c r="E855" s="76" t="str">
        <f t="shared" si="499"/>
        <v/>
      </c>
      <c r="F855" s="143" t="str">
        <f t="shared" si="500"/>
        <v/>
      </c>
      <c r="G855" s="47" t="str">
        <f>IF(ISBLANK(OutputOsiris!B855),"",OutputOsiris!B855)</f>
        <v/>
      </c>
      <c r="H855" s="47">
        <f>IF(AND($AG$7&gt;0,OutputOsiris!$A855&lt;&gt;"9999999"),VLOOKUP(OutputOsiris!A855,$AD$9:$AG$1008,4,FALSE),"")</f>
        <v>0</v>
      </c>
      <c r="I855" s="47">
        <f t="shared" si="501"/>
        <v>0</v>
      </c>
      <c r="J855" s="47">
        <f>IF(AND($AL$7&gt;0,OutputOsiris!$A855&lt;&gt;"9999999"),VLOOKUP(OutputOsiris!A855,$AI$9:$AL$1008,4,FALSE),"")</f>
        <v>0</v>
      </c>
      <c r="K855" s="47">
        <f t="shared" si="502"/>
        <v>0</v>
      </c>
      <c r="L855" s="47" t="str">
        <f>IF(AND($AQ$7&gt;0,OutputOsiris!$A855&lt;&gt;"9999999"),VLOOKUP(OutputOsiris!A855,$AN$9:$AQ$1008,4,FALSE),"")</f>
        <v/>
      </c>
      <c r="M855" s="47" t="str">
        <f t="shared" si="503"/>
        <v/>
      </c>
      <c r="N855" s="47" t="str">
        <f>IF(AND($AV$7&gt;0,OutputOsiris!$A855&lt;&gt;"9999999"),VLOOKUP(OutputOsiris!A855,$AS$9:$AV$1008,4,FALSE),"")</f>
        <v/>
      </c>
      <c r="O855" s="47" t="str">
        <f t="shared" si="504"/>
        <v/>
      </c>
      <c r="P855" s="47" t="str">
        <f>IF(AND($BA$7&gt;0,OutputOsiris!$A855&lt;&gt;"9999999"),VLOOKUP(OutputOsiris!A855,$AX$9:$BA$1008,4,FALSE),"")</f>
        <v/>
      </c>
      <c r="Q855" s="47" t="str">
        <f t="shared" si="505"/>
        <v/>
      </c>
      <c r="R855" s="47" t="str">
        <f>IF(AND($BF$7&gt;0,OutputOsiris!$A855&lt;&gt;"9999999"),VLOOKUP(OutputOsiris!A855,$BC$9:$BF$1008,4,FALSE),"")</f>
        <v/>
      </c>
      <c r="S855" s="47" t="str">
        <f t="shared" si="506"/>
        <v/>
      </c>
      <c r="T855" s="47" t="str">
        <f>IF(AND($BK$7&gt;0,OutputOsiris!$A855&lt;&gt;"9999999"),VLOOKUP(OutputOsiris!A855,$BH$9:$BK$1008,4,FALSE),"")</f>
        <v/>
      </c>
      <c r="U855" s="47" t="str">
        <f t="shared" si="507"/>
        <v/>
      </c>
      <c r="V855" s="47" t="str">
        <f>IF(AND($BP$7&gt;0,OutputOsiris!$A855&lt;&gt;"9999999"),VLOOKUP(OutputOsiris!A855,$BM$9:$BP$1008,4,FALSE),"")</f>
        <v/>
      </c>
      <c r="W855" s="47" t="str">
        <f t="shared" si="508"/>
        <v/>
      </c>
      <c r="X855" s="47" t="str">
        <f>IF(AND($BU$7&gt;0,OutputOsiris!$A855&lt;&gt;"9999999"),VLOOKUP(OutputOsiris!A855,$BR$9:$BU$1008,4,FALSE),"")</f>
        <v/>
      </c>
      <c r="Y855" s="47" t="str">
        <f t="shared" si="509"/>
        <v/>
      </c>
      <c r="Z855" s="47" t="str">
        <f>IF(AND($BZ$7&gt;0,OutputOsiris!$A855&lt;&gt;"9999999"),VLOOKUP(OutputOsiris!A855,$BW$9:$BZ$1008,4,FALSE),"")</f>
        <v/>
      </c>
      <c r="AA855" s="47" t="str">
        <f t="shared" si="510"/>
        <v/>
      </c>
      <c r="AB855" s="47">
        <f t="shared" si="511"/>
        <v>0</v>
      </c>
      <c r="AC855" s="47">
        <f t="shared" si="512"/>
        <v>0</v>
      </c>
      <c r="AD855" s="47" t="str">
        <f t="shared" si="513"/>
        <v/>
      </c>
      <c r="AE855" s="48" t="str">
        <f>IF(ISBLANK(AF855),"",VLOOKUP(AD855,OutputOsiris!$A$9:$A$1008,1,FALSE))</f>
        <v/>
      </c>
      <c r="AF855" s="111"/>
      <c r="AG855" s="78"/>
      <c r="AH855" s="148" t="str">
        <f t="shared" si="487"/>
        <v/>
      </c>
      <c r="AI855" s="47" t="str">
        <f t="shared" si="514"/>
        <v/>
      </c>
      <c r="AJ855" s="48" t="str">
        <f>IF(ISBLANK(AK855),"",VLOOKUP(AI855,OutputOsiris!$A$9:$A$1008,1,FALSE))</f>
        <v/>
      </c>
      <c r="AK855" s="112"/>
      <c r="AL855" s="78"/>
      <c r="AM855" s="148" t="str">
        <f t="shared" si="488"/>
        <v/>
      </c>
      <c r="AN855" s="47" t="str">
        <f t="shared" si="515"/>
        <v/>
      </c>
      <c r="AO855" s="48" t="str">
        <f>IF(ISBLANK(AP855),"",VLOOKUP(AN855,OutputOsiris!$A$9:$A$1008,1,FALSE))</f>
        <v/>
      </c>
      <c r="AP855" s="111"/>
      <c r="AQ855" s="78"/>
      <c r="AR855" s="148" t="str">
        <f t="shared" si="489"/>
        <v/>
      </c>
      <c r="AS855" s="47" t="str">
        <f t="shared" si="516"/>
        <v/>
      </c>
      <c r="AT855" s="48" t="str">
        <f>IF(ISBLANK(AU855),"",VLOOKUP(AS855,OutputOsiris!$A$9:$A$1008,1,FALSE))</f>
        <v/>
      </c>
      <c r="AU855" s="111"/>
      <c r="AV855" s="78"/>
      <c r="AW855" s="148" t="str">
        <f t="shared" si="490"/>
        <v/>
      </c>
      <c r="AX855" s="47" t="str">
        <f t="shared" si="517"/>
        <v/>
      </c>
      <c r="AY855" s="48" t="str">
        <f>IF(ISBLANK(AZ855),"",VLOOKUP(AX855,OutputOsiris!$A$9:$A$1008,1,FALSE))</f>
        <v/>
      </c>
      <c r="AZ855" s="111"/>
      <c r="BA855" s="78"/>
      <c r="BB855" s="148" t="str">
        <f t="shared" si="491"/>
        <v/>
      </c>
      <c r="BC855" s="47" t="str">
        <f t="shared" si="518"/>
        <v/>
      </c>
      <c r="BD855" s="48" t="str">
        <f>IF(ISBLANK(BE855),"",VLOOKUP(BC855,OutputOsiris!$A$9:$A$1008,1,FALSE))</f>
        <v/>
      </c>
      <c r="BE855" s="111"/>
      <c r="BF855" s="78"/>
      <c r="BG855" s="148" t="str">
        <f t="shared" si="492"/>
        <v/>
      </c>
      <c r="BH855" s="47" t="str">
        <f t="shared" si="519"/>
        <v/>
      </c>
      <c r="BI855" s="48" t="str">
        <f>IF(ISBLANK(BJ855),"",VLOOKUP(BH855,OutputOsiris!$A$9:$A$1008,1,FALSE))</f>
        <v/>
      </c>
      <c r="BJ855" s="111"/>
      <c r="BK855" s="78"/>
      <c r="BL855" s="148" t="str">
        <f t="shared" si="493"/>
        <v/>
      </c>
      <c r="BM855" s="47" t="str">
        <f t="shared" si="520"/>
        <v/>
      </c>
      <c r="BN855" s="48" t="str">
        <f>IF(ISBLANK(BO855),"",VLOOKUP(BM855,OutputOsiris!$A$9:$A$1008,1,FALSE))</f>
        <v/>
      </c>
      <c r="BO855" s="111"/>
      <c r="BP855" s="78"/>
      <c r="BQ855" s="148" t="str">
        <f t="shared" si="494"/>
        <v/>
      </c>
      <c r="BR855" s="47" t="str">
        <f t="shared" si="521"/>
        <v/>
      </c>
      <c r="BS855" s="48" t="str">
        <f>IF(ISBLANK(BT855),"",VLOOKUP(BR855,OutputOsiris!$A$9:$A$1008,1,FALSE))</f>
        <v/>
      </c>
      <c r="BT855" s="111"/>
      <c r="BU855" s="78"/>
      <c r="BV855" s="148" t="str">
        <f t="shared" si="495"/>
        <v/>
      </c>
      <c r="BW855" s="47" t="str">
        <f t="shared" si="522"/>
        <v/>
      </c>
      <c r="BX855" s="48" t="str">
        <f>IF(ISBLANK(BY855),"",VLOOKUP(BW855,OutputOsiris!$A$9:$A$1008,1,FALSE))</f>
        <v/>
      </c>
      <c r="BY855" s="111"/>
      <c r="BZ855" s="78"/>
      <c r="CA855" s="148" t="str">
        <f t="shared" si="496"/>
        <v/>
      </c>
    </row>
    <row r="856" spans="1:79" x14ac:dyDescent="0.2">
      <c r="A856" s="47" t="str">
        <f>IF($H$1="Score",IF(OutputOsiris!A856&lt;&gt;"9999999",OutputOsiris!A856,""),"")</f>
        <v/>
      </c>
      <c r="B856" s="76" t="str">
        <f t="shared" si="497"/>
        <v/>
      </c>
      <c r="C856" s="143" t="str">
        <f t="shared" si="498"/>
        <v/>
      </c>
      <c r="D856" s="47" t="str">
        <f>IF($H$1="Cijfer",IF(OutputOsiris!A856&lt;&gt;"9999999",OutputOsiris!A856,""),"")</f>
        <v/>
      </c>
      <c r="E856" s="76" t="str">
        <f t="shared" si="499"/>
        <v/>
      </c>
      <c r="F856" s="143" t="str">
        <f t="shared" si="500"/>
        <v/>
      </c>
      <c r="G856" s="47" t="str">
        <f>IF(ISBLANK(OutputOsiris!B856),"",OutputOsiris!B856)</f>
        <v/>
      </c>
      <c r="H856" s="47">
        <f>IF(AND($AG$7&gt;0,OutputOsiris!$A856&lt;&gt;"9999999"),VLOOKUP(OutputOsiris!A856,$AD$9:$AG$1008,4,FALSE),"")</f>
        <v>0</v>
      </c>
      <c r="I856" s="47">
        <f t="shared" si="501"/>
        <v>0</v>
      </c>
      <c r="J856" s="47">
        <f>IF(AND($AL$7&gt;0,OutputOsiris!$A856&lt;&gt;"9999999"),VLOOKUP(OutputOsiris!A856,$AI$9:$AL$1008,4,FALSE),"")</f>
        <v>0</v>
      </c>
      <c r="K856" s="47">
        <f t="shared" si="502"/>
        <v>0</v>
      </c>
      <c r="L856" s="47" t="str">
        <f>IF(AND($AQ$7&gt;0,OutputOsiris!$A856&lt;&gt;"9999999"),VLOOKUP(OutputOsiris!A856,$AN$9:$AQ$1008,4,FALSE),"")</f>
        <v/>
      </c>
      <c r="M856" s="47" t="str">
        <f t="shared" si="503"/>
        <v/>
      </c>
      <c r="N856" s="47" t="str">
        <f>IF(AND($AV$7&gt;0,OutputOsiris!$A856&lt;&gt;"9999999"),VLOOKUP(OutputOsiris!A856,$AS$9:$AV$1008,4,FALSE),"")</f>
        <v/>
      </c>
      <c r="O856" s="47" t="str">
        <f t="shared" si="504"/>
        <v/>
      </c>
      <c r="P856" s="47" t="str">
        <f>IF(AND($BA$7&gt;0,OutputOsiris!$A856&lt;&gt;"9999999"),VLOOKUP(OutputOsiris!A856,$AX$9:$BA$1008,4,FALSE),"")</f>
        <v/>
      </c>
      <c r="Q856" s="47" t="str">
        <f t="shared" si="505"/>
        <v/>
      </c>
      <c r="R856" s="47" t="str">
        <f>IF(AND($BF$7&gt;0,OutputOsiris!$A856&lt;&gt;"9999999"),VLOOKUP(OutputOsiris!A856,$BC$9:$BF$1008,4,FALSE),"")</f>
        <v/>
      </c>
      <c r="S856" s="47" t="str">
        <f t="shared" si="506"/>
        <v/>
      </c>
      <c r="T856" s="47" t="str">
        <f>IF(AND($BK$7&gt;0,OutputOsiris!$A856&lt;&gt;"9999999"),VLOOKUP(OutputOsiris!A856,$BH$9:$BK$1008,4,FALSE),"")</f>
        <v/>
      </c>
      <c r="U856" s="47" t="str">
        <f t="shared" si="507"/>
        <v/>
      </c>
      <c r="V856" s="47" t="str">
        <f>IF(AND($BP$7&gt;0,OutputOsiris!$A856&lt;&gt;"9999999"),VLOOKUP(OutputOsiris!A856,$BM$9:$BP$1008,4,FALSE),"")</f>
        <v/>
      </c>
      <c r="W856" s="47" t="str">
        <f t="shared" si="508"/>
        <v/>
      </c>
      <c r="X856" s="47" t="str">
        <f>IF(AND($BU$7&gt;0,OutputOsiris!$A856&lt;&gt;"9999999"),VLOOKUP(OutputOsiris!A856,$BR$9:$BU$1008,4,FALSE),"")</f>
        <v/>
      </c>
      <c r="Y856" s="47" t="str">
        <f t="shared" si="509"/>
        <v/>
      </c>
      <c r="Z856" s="47" t="str">
        <f>IF(AND($BZ$7&gt;0,OutputOsiris!$A856&lt;&gt;"9999999"),VLOOKUP(OutputOsiris!A856,$BW$9:$BZ$1008,4,FALSE),"")</f>
        <v/>
      </c>
      <c r="AA856" s="47" t="str">
        <f t="shared" si="510"/>
        <v/>
      </c>
      <c r="AB856" s="47">
        <f t="shared" si="511"/>
        <v>0</v>
      </c>
      <c r="AC856" s="47">
        <f t="shared" si="512"/>
        <v>0</v>
      </c>
      <c r="AD856" s="47" t="str">
        <f t="shared" si="513"/>
        <v/>
      </c>
      <c r="AE856" s="48" t="str">
        <f>IF(ISBLANK(AF856),"",VLOOKUP(AD856,OutputOsiris!$A$9:$A$1008,1,FALSE))</f>
        <v/>
      </c>
      <c r="AF856" s="111"/>
      <c r="AG856" s="78"/>
      <c r="AH856" s="148" t="str">
        <f t="shared" si="487"/>
        <v/>
      </c>
      <c r="AI856" s="47" t="str">
        <f t="shared" si="514"/>
        <v/>
      </c>
      <c r="AJ856" s="48" t="str">
        <f>IF(ISBLANK(AK856),"",VLOOKUP(AI856,OutputOsiris!$A$9:$A$1008,1,FALSE))</f>
        <v/>
      </c>
      <c r="AK856" s="112"/>
      <c r="AL856" s="78"/>
      <c r="AM856" s="148" t="str">
        <f t="shared" si="488"/>
        <v/>
      </c>
      <c r="AN856" s="47" t="str">
        <f t="shared" si="515"/>
        <v/>
      </c>
      <c r="AO856" s="48" t="str">
        <f>IF(ISBLANK(AP856),"",VLOOKUP(AN856,OutputOsiris!$A$9:$A$1008,1,FALSE))</f>
        <v/>
      </c>
      <c r="AP856" s="111"/>
      <c r="AQ856" s="78"/>
      <c r="AR856" s="148" t="str">
        <f t="shared" si="489"/>
        <v/>
      </c>
      <c r="AS856" s="47" t="str">
        <f t="shared" si="516"/>
        <v/>
      </c>
      <c r="AT856" s="48" t="str">
        <f>IF(ISBLANK(AU856),"",VLOOKUP(AS856,OutputOsiris!$A$9:$A$1008,1,FALSE))</f>
        <v/>
      </c>
      <c r="AU856" s="111"/>
      <c r="AV856" s="78"/>
      <c r="AW856" s="148" t="str">
        <f t="shared" si="490"/>
        <v/>
      </c>
      <c r="AX856" s="47" t="str">
        <f t="shared" si="517"/>
        <v/>
      </c>
      <c r="AY856" s="48" t="str">
        <f>IF(ISBLANK(AZ856),"",VLOOKUP(AX856,OutputOsiris!$A$9:$A$1008,1,FALSE))</f>
        <v/>
      </c>
      <c r="AZ856" s="111"/>
      <c r="BA856" s="78"/>
      <c r="BB856" s="148" t="str">
        <f t="shared" si="491"/>
        <v/>
      </c>
      <c r="BC856" s="47" t="str">
        <f t="shared" si="518"/>
        <v/>
      </c>
      <c r="BD856" s="48" t="str">
        <f>IF(ISBLANK(BE856),"",VLOOKUP(BC856,OutputOsiris!$A$9:$A$1008,1,FALSE))</f>
        <v/>
      </c>
      <c r="BE856" s="111"/>
      <c r="BF856" s="78"/>
      <c r="BG856" s="148" t="str">
        <f t="shared" si="492"/>
        <v/>
      </c>
      <c r="BH856" s="47" t="str">
        <f t="shared" si="519"/>
        <v/>
      </c>
      <c r="BI856" s="48" t="str">
        <f>IF(ISBLANK(BJ856),"",VLOOKUP(BH856,OutputOsiris!$A$9:$A$1008,1,FALSE))</f>
        <v/>
      </c>
      <c r="BJ856" s="111"/>
      <c r="BK856" s="78"/>
      <c r="BL856" s="148" t="str">
        <f t="shared" si="493"/>
        <v/>
      </c>
      <c r="BM856" s="47" t="str">
        <f t="shared" si="520"/>
        <v/>
      </c>
      <c r="BN856" s="48" t="str">
        <f>IF(ISBLANK(BO856),"",VLOOKUP(BM856,OutputOsiris!$A$9:$A$1008,1,FALSE))</f>
        <v/>
      </c>
      <c r="BO856" s="111"/>
      <c r="BP856" s="78"/>
      <c r="BQ856" s="148" t="str">
        <f t="shared" si="494"/>
        <v/>
      </c>
      <c r="BR856" s="47" t="str">
        <f t="shared" si="521"/>
        <v/>
      </c>
      <c r="BS856" s="48" t="str">
        <f>IF(ISBLANK(BT856),"",VLOOKUP(BR856,OutputOsiris!$A$9:$A$1008,1,FALSE))</f>
        <v/>
      </c>
      <c r="BT856" s="111"/>
      <c r="BU856" s="78"/>
      <c r="BV856" s="148" t="str">
        <f t="shared" si="495"/>
        <v/>
      </c>
      <c r="BW856" s="47" t="str">
        <f t="shared" si="522"/>
        <v/>
      </c>
      <c r="BX856" s="48" t="str">
        <f>IF(ISBLANK(BY856),"",VLOOKUP(BW856,OutputOsiris!$A$9:$A$1008,1,FALSE))</f>
        <v/>
      </c>
      <c r="BY856" s="111"/>
      <c r="BZ856" s="78"/>
      <c r="CA856" s="148" t="str">
        <f t="shared" si="496"/>
        <v/>
      </c>
    </row>
    <row r="857" spans="1:79" x14ac:dyDescent="0.2">
      <c r="A857" s="47" t="str">
        <f>IF($H$1="Score",IF(OutputOsiris!A857&lt;&gt;"9999999",OutputOsiris!A857,""),"")</f>
        <v/>
      </c>
      <c r="B857" s="76" t="str">
        <f t="shared" si="497"/>
        <v/>
      </c>
      <c r="C857" s="143" t="str">
        <f t="shared" si="498"/>
        <v/>
      </c>
      <c r="D857" s="47" t="str">
        <f>IF($H$1="Cijfer",IF(OutputOsiris!A857&lt;&gt;"9999999",OutputOsiris!A857,""),"")</f>
        <v/>
      </c>
      <c r="E857" s="76" t="str">
        <f t="shared" si="499"/>
        <v/>
      </c>
      <c r="F857" s="143" t="str">
        <f t="shared" si="500"/>
        <v/>
      </c>
      <c r="G857" s="47" t="str">
        <f>IF(ISBLANK(OutputOsiris!B857),"",OutputOsiris!B857)</f>
        <v/>
      </c>
      <c r="H857" s="47">
        <f>IF(AND($AG$7&gt;0,OutputOsiris!$A857&lt;&gt;"9999999"),VLOOKUP(OutputOsiris!A857,$AD$9:$AG$1008,4,FALSE),"")</f>
        <v>0</v>
      </c>
      <c r="I857" s="47">
        <f t="shared" si="501"/>
        <v>0</v>
      </c>
      <c r="J857" s="47">
        <f>IF(AND($AL$7&gt;0,OutputOsiris!$A857&lt;&gt;"9999999"),VLOOKUP(OutputOsiris!A857,$AI$9:$AL$1008,4,FALSE),"")</f>
        <v>0</v>
      </c>
      <c r="K857" s="47">
        <f t="shared" si="502"/>
        <v>0</v>
      </c>
      <c r="L857" s="47" t="str">
        <f>IF(AND($AQ$7&gt;0,OutputOsiris!$A857&lt;&gt;"9999999"),VLOOKUP(OutputOsiris!A857,$AN$9:$AQ$1008,4,FALSE),"")</f>
        <v/>
      </c>
      <c r="M857" s="47" t="str">
        <f t="shared" si="503"/>
        <v/>
      </c>
      <c r="N857" s="47" t="str">
        <f>IF(AND($AV$7&gt;0,OutputOsiris!$A857&lt;&gt;"9999999"),VLOOKUP(OutputOsiris!A857,$AS$9:$AV$1008,4,FALSE),"")</f>
        <v/>
      </c>
      <c r="O857" s="47" t="str">
        <f t="shared" si="504"/>
        <v/>
      </c>
      <c r="P857" s="47" t="str">
        <f>IF(AND($BA$7&gt;0,OutputOsiris!$A857&lt;&gt;"9999999"),VLOOKUP(OutputOsiris!A857,$AX$9:$BA$1008,4,FALSE),"")</f>
        <v/>
      </c>
      <c r="Q857" s="47" t="str">
        <f t="shared" si="505"/>
        <v/>
      </c>
      <c r="R857" s="47" t="str">
        <f>IF(AND($BF$7&gt;0,OutputOsiris!$A857&lt;&gt;"9999999"),VLOOKUP(OutputOsiris!A857,$BC$9:$BF$1008,4,FALSE),"")</f>
        <v/>
      </c>
      <c r="S857" s="47" t="str">
        <f t="shared" si="506"/>
        <v/>
      </c>
      <c r="T857" s="47" t="str">
        <f>IF(AND($BK$7&gt;0,OutputOsiris!$A857&lt;&gt;"9999999"),VLOOKUP(OutputOsiris!A857,$BH$9:$BK$1008,4,FALSE),"")</f>
        <v/>
      </c>
      <c r="U857" s="47" t="str">
        <f t="shared" si="507"/>
        <v/>
      </c>
      <c r="V857" s="47" t="str">
        <f>IF(AND($BP$7&gt;0,OutputOsiris!$A857&lt;&gt;"9999999"),VLOOKUP(OutputOsiris!A857,$BM$9:$BP$1008,4,FALSE),"")</f>
        <v/>
      </c>
      <c r="W857" s="47" t="str">
        <f t="shared" si="508"/>
        <v/>
      </c>
      <c r="X857" s="47" t="str">
        <f>IF(AND($BU$7&gt;0,OutputOsiris!$A857&lt;&gt;"9999999"),VLOOKUP(OutputOsiris!A857,$BR$9:$BU$1008,4,FALSE),"")</f>
        <v/>
      </c>
      <c r="Y857" s="47" t="str">
        <f t="shared" si="509"/>
        <v/>
      </c>
      <c r="Z857" s="47" t="str">
        <f>IF(AND($BZ$7&gt;0,OutputOsiris!$A857&lt;&gt;"9999999"),VLOOKUP(OutputOsiris!A857,$BW$9:$BZ$1008,4,FALSE),"")</f>
        <v/>
      </c>
      <c r="AA857" s="47" t="str">
        <f t="shared" si="510"/>
        <v/>
      </c>
      <c r="AB857" s="47">
        <f t="shared" si="511"/>
        <v>0</v>
      </c>
      <c r="AC857" s="47">
        <f t="shared" si="512"/>
        <v>0</v>
      </c>
      <c r="AD857" s="47" t="str">
        <f t="shared" si="513"/>
        <v/>
      </c>
      <c r="AE857" s="48" t="str">
        <f>IF(ISBLANK(AF857),"",VLOOKUP(AD857,OutputOsiris!$A$9:$A$1008,1,FALSE))</f>
        <v/>
      </c>
      <c r="AF857" s="111"/>
      <c r="AG857" s="78"/>
      <c r="AH857" s="148" t="str">
        <f t="shared" si="487"/>
        <v/>
      </c>
      <c r="AI857" s="47" t="str">
        <f t="shared" si="514"/>
        <v/>
      </c>
      <c r="AJ857" s="48" t="str">
        <f>IF(ISBLANK(AK857),"",VLOOKUP(AI857,OutputOsiris!$A$9:$A$1008,1,FALSE))</f>
        <v/>
      </c>
      <c r="AK857" s="112"/>
      <c r="AL857" s="78"/>
      <c r="AM857" s="148" t="str">
        <f t="shared" si="488"/>
        <v/>
      </c>
      <c r="AN857" s="47" t="str">
        <f t="shared" si="515"/>
        <v/>
      </c>
      <c r="AO857" s="48" t="str">
        <f>IF(ISBLANK(AP857),"",VLOOKUP(AN857,OutputOsiris!$A$9:$A$1008,1,FALSE))</f>
        <v/>
      </c>
      <c r="AP857" s="111"/>
      <c r="AQ857" s="78"/>
      <c r="AR857" s="148" t="str">
        <f t="shared" si="489"/>
        <v/>
      </c>
      <c r="AS857" s="47" t="str">
        <f t="shared" si="516"/>
        <v/>
      </c>
      <c r="AT857" s="48" t="str">
        <f>IF(ISBLANK(AU857),"",VLOOKUP(AS857,OutputOsiris!$A$9:$A$1008,1,FALSE))</f>
        <v/>
      </c>
      <c r="AU857" s="111"/>
      <c r="AV857" s="78"/>
      <c r="AW857" s="148" t="str">
        <f t="shared" si="490"/>
        <v/>
      </c>
      <c r="AX857" s="47" t="str">
        <f t="shared" si="517"/>
        <v/>
      </c>
      <c r="AY857" s="48" t="str">
        <f>IF(ISBLANK(AZ857),"",VLOOKUP(AX857,OutputOsiris!$A$9:$A$1008,1,FALSE))</f>
        <v/>
      </c>
      <c r="AZ857" s="111"/>
      <c r="BA857" s="78"/>
      <c r="BB857" s="148" t="str">
        <f t="shared" si="491"/>
        <v/>
      </c>
      <c r="BC857" s="47" t="str">
        <f t="shared" si="518"/>
        <v/>
      </c>
      <c r="BD857" s="48" t="str">
        <f>IF(ISBLANK(BE857),"",VLOOKUP(BC857,OutputOsiris!$A$9:$A$1008,1,FALSE))</f>
        <v/>
      </c>
      <c r="BE857" s="111"/>
      <c r="BF857" s="78"/>
      <c r="BG857" s="148" t="str">
        <f t="shared" si="492"/>
        <v/>
      </c>
      <c r="BH857" s="47" t="str">
        <f t="shared" si="519"/>
        <v/>
      </c>
      <c r="BI857" s="48" t="str">
        <f>IF(ISBLANK(BJ857),"",VLOOKUP(BH857,OutputOsiris!$A$9:$A$1008,1,FALSE))</f>
        <v/>
      </c>
      <c r="BJ857" s="111"/>
      <c r="BK857" s="78"/>
      <c r="BL857" s="148" t="str">
        <f t="shared" si="493"/>
        <v/>
      </c>
      <c r="BM857" s="47" t="str">
        <f t="shared" si="520"/>
        <v/>
      </c>
      <c r="BN857" s="48" t="str">
        <f>IF(ISBLANK(BO857),"",VLOOKUP(BM857,OutputOsiris!$A$9:$A$1008,1,FALSE))</f>
        <v/>
      </c>
      <c r="BO857" s="111"/>
      <c r="BP857" s="78"/>
      <c r="BQ857" s="148" t="str">
        <f t="shared" si="494"/>
        <v/>
      </c>
      <c r="BR857" s="47" t="str">
        <f t="shared" si="521"/>
        <v/>
      </c>
      <c r="BS857" s="48" t="str">
        <f>IF(ISBLANK(BT857),"",VLOOKUP(BR857,OutputOsiris!$A$9:$A$1008,1,FALSE))</f>
        <v/>
      </c>
      <c r="BT857" s="111"/>
      <c r="BU857" s="78"/>
      <c r="BV857" s="148" t="str">
        <f t="shared" si="495"/>
        <v/>
      </c>
      <c r="BW857" s="47" t="str">
        <f t="shared" si="522"/>
        <v/>
      </c>
      <c r="BX857" s="48" t="str">
        <f>IF(ISBLANK(BY857),"",VLOOKUP(BW857,OutputOsiris!$A$9:$A$1008,1,FALSE))</f>
        <v/>
      </c>
      <c r="BY857" s="111"/>
      <c r="BZ857" s="78"/>
      <c r="CA857" s="148" t="str">
        <f t="shared" si="496"/>
        <v/>
      </c>
    </row>
    <row r="858" spans="1:79" x14ac:dyDescent="0.2">
      <c r="A858" s="47" t="str">
        <f>IF($H$1="Score",IF(OutputOsiris!A858&lt;&gt;"9999999",OutputOsiris!A858,""),"")</f>
        <v/>
      </c>
      <c r="B858" s="76" t="str">
        <f t="shared" si="497"/>
        <v/>
      </c>
      <c r="C858" s="143" t="str">
        <f t="shared" si="498"/>
        <v/>
      </c>
      <c r="D858" s="47" t="str">
        <f>IF($H$1="Cijfer",IF(OutputOsiris!A858&lt;&gt;"9999999",OutputOsiris!A858,""),"")</f>
        <v/>
      </c>
      <c r="E858" s="76" t="str">
        <f t="shared" si="499"/>
        <v/>
      </c>
      <c r="F858" s="143" t="str">
        <f t="shared" si="500"/>
        <v/>
      </c>
      <c r="G858" s="47" t="str">
        <f>IF(ISBLANK(OutputOsiris!B858),"",OutputOsiris!B858)</f>
        <v/>
      </c>
      <c r="H858" s="47">
        <f>IF(AND($AG$7&gt;0,OutputOsiris!$A858&lt;&gt;"9999999"),VLOOKUP(OutputOsiris!A858,$AD$9:$AG$1008,4,FALSE),"")</f>
        <v>0</v>
      </c>
      <c r="I858" s="47">
        <f t="shared" si="501"/>
        <v>0</v>
      </c>
      <c r="J858" s="47">
        <f>IF(AND($AL$7&gt;0,OutputOsiris!$A858&lt;&gt;"9999999"),VLOOKUP(OutputOsiris!A858,$AI$9:$AL$1008,4,FALSE),"")</f>
        <v>0</v>
      </c>
      <c r="K858" s="47">
        <f t="shared" si="502"/>
        <v>0</v>
      </c>
      <c r="L858" s="47" t="str">
        <f>IF(AND($AQ$7&gt;0,OutputOsiris!$A858&lt;&gt;"9999999"),VLOOKUP(OutputOsiris!A858,$AN$9:$AQ$1008,4,FALSE),"")</f>
        <v/>
      </c>
      <c r="M858" s="47" t="str">
        <f t="shared" si="503"/>
        <v/>
      </c>
      <c r="N858" s="47" t="str">
        <f>IF(AND($AV$7&gt;0,OutputOsiris!$A858&lt;&gt;"9999999"),VLOOKUP(OutputOsiris!A858,$AS$9:$AV$1008,4,FALSE),"")</f>
        <v/>
      </c>
      <c r="O858" s="47" t="str">
        <f t="shared" si="504"/>
        <v/>
      </c>
      <c r="P858" s="47" t="str">
        <f>IF(AND($BA$7&gt;0,OutputOsiris!$A858&lt;&gt;"9999999"),VLOOKUP(OutputOsiris!A858,$AX$9:$BA$1008,4,FALSE),"")</f>
        <v/>
      </c>
      <c r="Q858" s="47" t="str">
        <f t="shared" si="505"/>
        <v/>
      </c>
      <c r="R858" s="47" t="str">
        <f>IF(AND($BF$7&gt;0,OutputOsiris!$A858&lt;&gt;"9999999"),VLOOKUP(OutputOsiris!A858,$BC$9:$BF$1008,4,FALSE),"")</f>
        <v/>
      </c>
      <c r="S858" s="47" t="str">
        <f t="shared" si="506"/>
        <v/>
      </c>
      <c r="T858" s="47" t="str">
        <f>IF(AND($BK$7&gt;0,OutputOsiris!$A858&lt;&gt;"9999999"),VLOOKUP(OutputOsiris!A858,$BH$9:$BK$1008,4,FALSE),"")</f>
        <v/>
      </c>
      <c r="U858" s="47" t="str">
        <f t="shared" si="507"/>
        <v/>
      </c>
      <c r="V858" s="47" t="str">
        <f>IF(AND($BP$7&gt;0,OutputOsiris!$A858&lt;&gt;"9999999"),VLOOKUP(OutputOsiris!A858,$BM$9:$BP$1008,4,FALSE),"")</f>
        <v/>
      </c>
      <c r="W858" s="47" t="str">
        <f t="shared" si="508"/>
        <v/>
      </c>
      <c r="X858" s="47" t="str">
        <f>IF(AND($BU$7&gt;0,OutputOsiris!$A858&lt;&gt;"9999999"),VLOOKUP(OutputOsiris!A858,$BR$9:$BU$1008,4,FALSE),"")</f>
        <v/>
      </c>
      <c r="Y858" s="47" t="str">
        <f t="shared" si="509"/>
        <v/>
      </c>
      <c r="Z858" s="47" t="str">
        <f>IF(AND($BZ$7&gt;0,OutputOsiris!$A858&lt;&gt;"9999999"),VLOOKUP(OutputOsiris!A858,$BW$9:$BZ$1008,4,FALSE),"")</f>
        <v/>
      </c>
      <c r="AA858" s="47" t="str">
        <f t="shared" si="510"/>
        <v/>
      </c>
      <c r="AB858" s="47">
        <f t="shared" si="511"/>
        <v>0</v>
      </c>
      <c r="AC858" s="47">
        <f t="shared" si="512"/>
        <v>0</v>
      </c>
      <c r="AD858" s="47" t="str">
        <f t="shared" si="513"/>
        <v/>
      </c>
      <c r="AE858" s="48" t="str">
        <f>IF(ISBLANK(AF858),"",VLOOKUP(AD858,OutputOsiris!$A$9:$A$1008,1,FALSE))</f>
        <v/>
      </c>
      <c r="AF858" s="111"/>
      <c r="AG858" s="78"/>
      <c r="AH858" s="148" t="str">
        <f t="shared" si="487"/>
        <v/>
      </c>
      <c r="AI858" s="47" t="str">
        <f t="shared" si="514"/>
        <v/>
      </c>
      <c r="AJ858" s="48" t="str">
        <f>IF(ISBLANK(AK858),"",VLOOKUP(AI858,OutputOsiris!$A$9:$A$1008,1,FALSE))</f>
        <v/>
      </c>
      <c r="AK858" s="112"/>
      <c r="AL858" s="78"/>
      <c r="AM858" s="148" t="str">
        <f t="shared" si="488"/>
        <v/>
      </c>
      <c r="AN858" s="47" t="str">
        <f t="shared" si="515"/>
        <v/>
      </c>
      <c r="AO858" s="48" t="str">
        <f>IF(ISBLANK(AP858),"",VLOOKUP(AN858,OutputOsiris!$A$9:$A$1008,1,FALSE))</f>
        <v/>
      </c>
      <c r="AP858" s="111"/>
      <c r="AQ858" s="78"/>
      <c r="AR858" s="148" t="str">
        <f t="shared" si="489"/>
        <v/>
      </c>
      <c r="AS858" s="47" t="str">
        <f t="shared" si="516"/>
        <v/>
      </c>
      <c r="AT858" s="48" t="str">
        <f>IF(ISBLANK(AU858),"",VLOOKUP(AS858,OutputOsiris!$A$9:$A$1008,1,FALSE))</f>
        <v/>
      </c>
      <c r="AU858" s="111"/>
      <c r="AV858" s="78"/>
      <c r="AW858" s="148" t="str">
        <f t="shared" si="490"/>
        <v/>
      </c>
      <c r="AX858" s="47" t="str">
        <f t="shared" si="517"/>
        <v/>
      </c>
      <c r="AY858" s="48" t="str">
        <f>IF(ISBLANK(AZ858),"",VLOOKUP(AX858,OutputOsiris!$A$9:$A$1008,1,FALSE))</f>
        <v/>
      </c>
      <c r="AZ858" s="111"/>
      <c r="BA858" s="78"/>
      <c r="BB858" s="148" t="str">
        <f t="shared" si="491"/>
        <v/>
      </c>
      <c r="BC858" s="47" t="str">
        <f t="shared" si="518"/>
        <v/>
      </c>
      <c r="BD858" s="48" t="str">
        <f>IF(ISBLANK(BE858),"",VLOOKUP(BC858,OutputOsiris!$A$9:$A$1008,1,FALSE))</f>
        <v/>
      </c>
      <c r="BE858" s="111"/>
      <c r="BF858" s="78"/>
      <c r="BG858" s="148" t="str">
        <f t="shared" si="492"/>
        <v/>
      </c>
      <c r="BH858" s="47" t="str">
        <f t="shared" si="519"/>
        <v/>
      </c>
      <c r="BI858" s="48" t="str">
        <f>IF(ISBLANK(BJ858),"",VLOOKUP(BH858,OutputOsiris!$A$9:$A$1008,1,FALSE))</f>
        <v/>
      </c>
      <c r="BJ858" s="111"/>
      <c r="BK858" s="78"/>
      <c r="BL858" s="148" t="str">
        <f t="shared" si="493"/>
        <v/>
      </c>
      <c r="BM858" s="47" t="str">
        <f t="shared" si="520"/>
        <v/>
      </c>
      <c r="BN858" s="48" t="str">
        <f>IF(ISBLANK(BO858),"",VLOOKUP(BM858,OutputOsiris!$A$9:$A$1008,1,FALSE))</f>
        <v/>
      </c>
      <c r="BO858" s="111"/>
      <c r="BP858" s="78"/>
      <c r="BQ858" s="148" t="str">
        <f t="shared" si="494"/>
        <v/>
      </c>
      <c r="BR858" s="47" t="str">
        <f t="shared" si="521"/>
        <v/>
      </c>
      <c r="BS858" s="48" t="str">
        <f>IF(ISBLANK(BT858),"",VLOOKUP(BR858,OutputOsiris!$A$9:$A$1008,1,FALSE))</f>
        <v/>
      </c>
      <c r="BT858" s="111"/>
      <c r="BU858" s="78"/>
      <c r="BV858" s="148" t="str">
        <f t="shared" si="495"/>
        <v/>
      </c>
      <c r="BW858" s="47" t="str">
        <f t="shared" si="522"/>
        <v/>
      </c>
      <c r="BX858" s="48" t="str">
        <f>IF(ISBLANK(BY858),"",VLOOKUP(BW858,OutputOsiris!$A$9:$A$1008,1,FALSE))</f>
        <v/>
      </c>
      <c r="BY858" s="111"/>
      <c r="BZ858" s="78"/>
      <c r="CA858" s="148" t="str">
        <f t="shared" si="496"/>
        <v/>
      </c>
    </row>
    <row r="859" spans="1:79" x14ac:dyDescent="0.2">
      <c r="A859" s="47" t="str">
        <f>IF($H$1="Score",IF(OutputOsiris!A859&lt;&gt;"9999999",OutputOsiris!A859,""),"")</f>
        <v/>
      </c>
      <c r="B859" s="76" t="str">
        <f t="shared" si="497"/>
        <v/>
      </c>
      <c r="C859" s="143" t="str">
        <f t="shared" si="498"/>
        <v/>
      </c>
      <c r="D859" s="47" t="str">
        <f>IF($H$1="Cijfer",IF(OutputOsiris!A859&lt;&gt;"9999999",OutputOsiris!A859,""),"")</f>
        <v/>
      </c>
      <c r="E859" s="76" t="str">
        <f t="shared" si="499"/>
        <v/>
      </c>
      <c r="F859" s="143" t="str">
        <f t="shared" si="500"/>
        <v/>
      </c>
      <c r="G859" s="47" t="str">
        <f>IF(ISBLANK(OutputOsiris!B859),"",OutputOsiris!B859)</f>
        <v/>
      </c>
      <c r="H859" s="47">
        <f>IF(AND($AG$7&gt;0,OutputOsiris!$A859&lt;&gt;"9999999"),VLOOKUP(OutputOsiris!A859,$AD$9:$AG$1008,4,FALSE),"")</f>
        <v>0</v>
      </c>
      <c r="I859" s="47">
        <f t="shared" si="501"/>
        <v>0</v>
      </c>
      <c r="J859" s="47">
        <f>IF(AND($AL$7&gt;0,OutputOsiris!$A859&lt;&gt;"9999999"),VLOOKUP(OutputOsiris!A859,$AI$9:$AL$1008,4,FALSE),"")</f>
        <v>0</v>
      </c>
      <c r="K859" s="47">
        <f t="shared" si="502"/>
        <v>0</v>
      </c>
      <c r="L859" s="47" t="str">
        <f>IF(AND($AQ$7&gt;0,OutputOsiris!$A859&lt;&gt;"9999999"),VLOOKUP(OutputOsiris!A859,$AN$9:$AQ$1008,4,FALSE),"")</f>
        <v/>
      </c>
      <c r="M859" s="47" t="str">
        <f t="shared" si="503"/>
        <v/>
      </c>
      <c r="N859" s="47" t="str">
        <f>IF(AND($AV$7&gt;0,OutputOsiris!$A859&lt;&gt;"9999999"),VLOOKUP(OutputOsiris!A859,$AS$9:$AV$1008,4,FALSE),"")</f>
        <v/>
      </c>
      <c r="O859" s="47" t="str">
        <f t="shared" si="504"/>
        <v/>
      </c>
      <c r="P859" s="47" t="str">
        <f>IF(AND($BA$7&gt;0,OutputOsiris!$A859&lt;&gt;"9999999"),VLOOKUP(OutputOsiris!A859,$AX$9:$BA$1008,4,FALSE),"")</f>
        <v/>
      </c>
      <c r="Q859" s="47" t="str">
        <f t="shared" si="505"/>
        <v/>
      </c>
      <c r="R859" s="47" t="str">
        <f>IF(AND($BF$7&gt;0,OutputOsiris!$A859&lt;&gt;"9999999"),VLOOKUP(OutputOsiris!A859,$BC$9:$BF$1008,4,FALSE),"")</f>
        <v/>
      </c>
      <c r="S859" s="47" t="str">
        <f t="shared" si="506"/>
        <v/>
      </c>
      <c r="T859" s="47" t="str">
        <f>IF(AND($BK$7&gt;0,OutputOsiris!$A859&lt;&gt;"9999999"),VLOOKUP(OutputOsiris!A859,$BH$9:$BK$1008,4,FALSE),"")</f>
        <v/>
      </c>
      <c r="U859" s="47" t="str">
        <f t="shared" si="507"/>
        <v/>
      </c>
      <c r="V859" s="47" t="str">
        <f>IF(AND($BP$7&gt;0,OutputOsiris!$A859&lt;&gt;"9999999"),VLOOKUP(OutputOsiris!A859,$BM$9:$BP$1008,4,FALSE),"")</f>
        <v/>
      </c>
      <c r="W859" s="47" t="str">
        <f t="shared" si="508"/>
        <v/>
      </c>
      <c r="X859" s="47" t="str">
        <f>IF(AND($BU$7&gt;0,OutputOsiris!$A859&lt;&gt;"9999999"),VLOOKUP(OutputOsiris!A859,$BR$9:$BU$1008,4,FALSE),"")</f>
        <v/>
      </c>
      <c r="Y859" s="47" t="str">
        <f t="shared" si="509"/>
        <v/>
      </c>
      <c r="Z859" s="47" t="str">
        <f>IF(AND($BZ$7&gt;0,OutputOsiris!$A859&lt;&gt;"9999999"),VLOOKUP(OutputOsiris!A859,$BW$9:$BZ$1008,4,FALSE),"")</f>
        <v/>
      </c>
      <c r="AA859" s="47" t="str">
        <f t="shared" si="510"/>
        <v/>
      </c>
      <c r="AB859" s="47">
        <f t="shared" si="511"/>
        <v>0</v>
      </c>
      <c r="AC859" s="47">
        <f t="shared" si="512"/>
        <v>0</v>
      </c>
      <c r="AD859" s="47" t="str">
        <f t="shared" si="513"/>
        <v/>
      </c>
      <c r="AE859" s="48" t="str">
        <f>IF(ISBLANK(AF859),"",VLOOKUP(AD859,OutputOsiris!$A$9:$A$1008,1,FALSE))</f>
        <v/>
      </c>
      <c r="AF859" s="111"/>
      <c r="AG859" s="78"/>
      <c r="AH859" s="148" t="str">
        <f t="shared" si="487"/>
        <v/>
      </c>
      <c r="AI859" s="47" t="str">
        <f t="shared" si="514"/>
        <v/>
      </c>
      <c r="AJ859" s="48" t="str">
        <f>IF(ISBLANK(AK859),"",VLOOKUP(AI859,OutputOsiris!$A$9:$A$1008,1,FALSE))</f>
        <v/>
      </c>
      <c r="AK859" s="112"/>
      <c r="AL859" s="78"/>
      <c r="AM859" s="148" t="str">
        <f t="shared" si="488"/>
        <v/>
      </c>
      <c r="AN859" s="47" t="str">
        <f t="shared" si="515"/>
        <v/>
      </c>
      <c r="AO859" s="48" t="str">
        <f>IF(ISBLANK(AP859),"",VLOOKUP(AN859,OutputOsiris!$A$9:$A$1008,1,FALSE))</f>
        <v/>
      </c>
      <c r="AP859" s="111"/>
      <c r="AQ859" s="78"/>
      <c r="AR859" s="148" t="str">
        <f t="shared" si="489"/>
        <v/>
      </c>
      <c r="AS859" s="47" t="str">
        <f t="shared" si="516"/>
        <v/>
      </c>
      <c r="AT859" s="48" t="str">
        <f>IF(ISBLANK(AU859),"",VLOOKUP(AS859,OutputOsiris!$A$9:$A$1008,1,FALSE))</f>
        <v/>
      </c>
      <c r="AU859" s="111"/>
      <c r="AV859" s="78"/>
      <c r="AW859" s="148" t="str">
        <f t="shared" si="490"/>
        <v/>
      </c>
      <c r="AX859" s="47" t="str">
        <f t="shared" si="517"/>
        <v/>
      </c>
      <c r="AY859" s="48" t="str">
        <f>IF(ISBLANK(AZ859),"",VLOOKUP(AX859,OutputOsiris!$A$9:$A$1008,1,FALSE))</f>
        <v/>
      </c>
      <c r="AZ859" s="111"/>
      <c r="BA859" s="78"/>
      <c r="BB859" s="148" t="str">
        <f t="shared" si="491"/>
        <v/>
      </c>
      <c r="BC859" s="47" t="str">
        <f t="shared" si="518"/>
        <v/>
      </c>
      <c r="BD859" s="48" t="str">
        <f>IF(ISBLANK(BE859),"",VLOOKUP(BC859,OutputOsiris!$A$9:$A$1008,1,FALSE))</f>
        <v/>
      </c>
      <c r="BE859" s="111"/>
      <c r="BF859" s="78"/>
      <c r="BG859" s="148" t="str">
        <f t="shared" si="492"/>
        <v/>
      </c>
      <c r="BH859" s="47" t="str">
        <f t="shared" si="519"/>
        <v/>
      </c>
      <c r="BI859" s="48" t="str">
        <f>IF(ISBLANK(BJ859),"",VLOOKUP(BH859,OutputOsiris!$A$9:$A$1008,1,FALSE))</f>
        <v/>
      </c>
      <c r="BJ859" s="111"/>
      <c r="BK859" s="78"/>
      <c r="BL859" s="148" t="str">
        <f t="shared" si="493"/>
        <v/>
      </c>
      <c r="BM859" s="47" t="str">
        <f t="shared" si="520"/>
        <v/>
      </c>
      <c r="BN859" s="48" t="str">
        <f>IF(ISBLANK(BO859),"",VLOOKUP(BM859,OutputOsiris!$A$9:$A$1008,1,FALSE))</f>
        <v/>
      </c>
      <c r="BO859" s="111"/>
      <c r="BP859" s="78"/>
      <c r="BQ859" s="148" t="str">
        <f t="shared" si="494"/>
        <v/>
      </c>
      <c r="BR859" s="47" t="str">
        <f t="shared" si="521"/>
        <v/>
      </c>
      <c r="BS859" s="48" t="str">
        <f>IF(ISBLANK(BT859),"",VLOOKUP(BR859,OutputOsiris!$A$9:$A$1008,1,FALSE))</f>
        <v/>
      </c>
      <c r="BT859" s="111"/>
      <c r="BU859" s="78"/>
      <c r="BV859" s="148" t="str">
        <f t="shared" si="495"/>
        <v/>
      </c>
      <c r="BW859" s="47" t="str">
        <f t="shared" si="522"/>
        <v/>
      </c>
      <c r="BX859" s="48" t="str">
        <f>IF(ISBLANK(BY859),"",VLOOKUP(BW859,OutputOsiris!$A$9:$A$1008,1,FALSE))</f>
        <v/>
      </c>
      <c r="BY859" s="111"/>
      <c r="BZ859" s="78"/>
      <c r="CA859" s="148" t="str">
        <f t="shared" si="496"/>
        <v/>
      </c>
    </row>
    <row r="860" spans="1:79" x14ac:dyDescent="0.2">
      <c r="A860" s="47" t="str">
        <f>IF($H$1="Score",IF(OutputOsiris!A860&lt;&gt;"9999999",OutputOsiris!A860,""),"")</f>
        <v/>
      </c>
      <c r="B860" s="76" t="str">
        <f t="shared" si="497"/>
        <v/>
      </c>
      <c r="C860" s="143" t="str">
        <f t="shared" si="498"/>
        <v/>
      </c>
      <c r="D860" s="47" t="str">
        <f>IF($H$1="Cijfer",IF(OutputOsiris!A860&lt;&gt;"9999999",OutputOsiris!A860,""),"")</f>
        <v/>
      </c>
      <c r="E860" s="76" t="str">
        <f t="shared" si="499"/>
        <v/>
      </c>
      <c r="F860" s="143" t="str">
        <f t="shared" si="500"/>
        <v/>
      </c>
      <c r="G860" s="47" t="str">
        <f>IF(ISBLANK(OutputOsiris!B860),"",OutputOsiris!B860)</f>
        <v/>
      </c>
      <c r="H860" s="47">
        <f>IF(AND($AG$7&gt;0,OutputOsiris!$A860&lt;&gt;"9999999"),VLOOKUP(OutputOsiris!A860,$AD$9:$AG$1008,4,FALSE),"")</f>
        <v>0</v>
      </c>
      <c r="I860" s="47">
        <f t="shared" si="501"/>
        <v>0</v>
      </c>
      <c r="J860" s="47">
        <f>IF(AND($AL$7&gt;0,OutputOsiris!$A860&lt;&gt;"9999999"),VLOOKUP(OutputOsiris!A860,$AI$9:$AL$1008,4,FALSE),"")</f>
        <v>0</v>
      </c>
      <c r="K860" s="47">
        <f t="shared" si="502"/>
        <v>0</v>
      </c>
      <c r="L860" s="47" t="str">
        <f>IF(AND($AQ$7&gt;0,OutputOsiris!$A860&lt;&gt;"9999999"),VLOOKUP(OutputOsiris!A860,$AN$9:$AQ$1008,4,FALSE),"")</f>
        <v/>
      </c>
      <c r="M860" s="47" t="str">
        <f t="shared" si="503"/>
        <v/>
      </c>
      <c r="N860" s="47" t="str">
        <f>IF(AND($AV$7&gt;0,OutputOsiris!$A860&lt;&gt;"9999999"),VLOOKUP(OutputOsiris!A860,$AS$9:$AV$1008,4,FALSE),"")</f>
        <v/>
      </c>
      <c r="O860" s="47" t="str">
        <f t="shared" si="504"/>
        <v/>
      </c>
      <c r="P860" s="47" t="str">
        <f>IF(AND($BA$7&gt;0,OutputOsiris!$A860&lt;&gt;"9999999"),VLOOKUP(OutputOsiris!A860,$AX$9:$BA$1008,4,FALSE),"")</f>
        <v/>
      </c>
      <c r="Q860" s="47" t="str">
        <f t="shared" si="505"/>
        <v/>
      </c>
      <c r="R860" s="47" t="str">
        <f>IF(AND($BF$7&gt;0,OutputOsiris!$A860&lt;&gt;"9999999"),VLOOKUP(OutputOsiris!A860,$BC$9:$BF$1008,4,FALSE),"")</f>
        <v/>
      </c>
      <c r="S860" s="47" t="str">
        <f t="shared" si="506"/>
        <v/>
      </c>
      <c r="T860" s="47" t="str">
        <f>IF(AND($BK$7&gt;0,OutputOsiris!$A860&lt;&gt;"9999999"),VLOOKUP(OutputOsiris!A860,$BH$9:$BK$1008,4,FALSE),"")</f>
        <v/>
      </c>
      <c r="U860" s="47" t="str">
        <f t="shared" si="507"/>
        <v/>
      </c>
      <c r="V860" s="47" t="str">
        <f>IF(AND($BP$7&gt;0,OutputOsiris!$A860&lt;&gt;"9999999"),VLOOKUP(OutputOsiris!A860,$BM$9:$BP$1008,4,FALSE),"")</f>
        <v/>
      </c>
      <c r="W860" s="47" t="str">
        <f t="shared" si="508"/>
        <v/>
      </c>
      <c r="X860" s="47" t="str">
        <f>IF(AND($BU$7&gt;0,OutputOsiris!$A860&lt;&gt;"9999999"),VLOOKUP(OutputOsiris!A860,$BR$9:$BU$1008,4,FALSE),"")</f>
        <v/>
      </c>
      <c r="Y860" s="47" t="str">
        <f t="shared" si="509"/>
        <v/>
      </c>
      <c r="Z860" s="47" t="str">
        <f>IF(AND($BZ$7&gt;0,OutputOsiris!$A860&lt;&gt;"9999999"),VLOOKUP(OutputOsiris!A860,$BW$9:$BZ$1008,4,FALSE),"")</f>
        <v/>
      </c>
      <c r="AA860" s="47" t="str">
        <f t="shared" si="510"/>
        <v/>
      </c>
      <c r="AB860" s="47">
        <f t="shared" si="511"/>
        <v>0</v>
      </c>
      <c r="AC860" s="47">
        <f t="shared" si="512"/>
        <v>0</v>
      </c>
      <c r="AD860" s="47" t="str">
        <f t="shared" si="513"/>
        <v/>
      </c>
      <c r="AE860" s="48" t="str">
        <f>IF(ISBLANK(AF860),"",VLOOKUP(AD860,OutputOsiris!$A$9:$A$1008,1,FALSE))</f>
        <v/>
      </c>
      <c r="AF860" s="111"/>
      <c r="AG860" s="78"/>
      <c r="AH860" s="148" t="str">
        <f t="shared" si="487"/>
        <v/>
      </c>
      <c r="AI860" s="47" t="str">
        <f t="shared" si="514"/>
        <v/>
      </c>
      <c r="AJ860" s="48" t="str">
        <f>IF(ISBLANK(AK860),"",VLOOKUP(AI860,OutputOsiris!$A$9:$A$1008,1,FALSE))</f>
        <v/>
      </c>
      <c r="AK860" s="112"/>
      <c r="AL860" s="78"/>
      <c r="AM860" s="148" t="str">
        <f t="shared" si="488"/>
        <v/>
      </c>
      <c r="AN860" s="47" t="str">
        <f t="shared" si="515"/>
        <v/>
      </c>
      <c r="AO860" s="48" t="str">
        <f>IF(ISBLANK(AP860),"",VLOOKUP(AN860,OutputOsiris!$A$9:$A$1008,1,FALSE))</f>
        <v/>
      </c>
      <c r="AP860" s="111"/>
      <c r="AQ860" s="78"/>
      <c r="AR860" s="148" t="str">
        <f t="shared" si="489"/>
        <v/>
      </c>
      <c r="AS860" s="47" t="str">
        <f t="shared" si="516"/>
        <v/>
      </c>
      <c r="AT860" s="48" t="str">
        <f>IF(ISBLANK(AU860),"",VLOOKUP(AS860,OutputOsiris!$A$9:$A$1008,1,FALSE))</f>
        <v/>
      </c>
      <c r="AU860" s="111"/>
      <c r="AV860" s="78"/>
      <c r="AW860" s="148" t="str">
        <f t="shared" si="490"/>
        <v/>
      </c>
      <c r="AX860" s="47" t="str">
        <f t="shared" si="517"/>
        <v/>
      </c>
      <c r="AY860" s="48" t="str">
        <f>IF(ISBLANK(AZ860),"",VLOOKUP(AX860,OutputOsiris!$A$9:$A$1008,1,FALSE))</f>
        <v/>
      </c>
      <c r="AZ860" s="111"/>
      <c r="BA860" s="78"/>
      <c r="BB860" s="148" t="str">
        <f t="shared" si="491"/>
        <v/>
      </c>
      <c r="BC860" s="47" t="str">
        <f t="shared" si="518"/>
        <v/>
      </c>
      <c r="BD860" s="48" t="str">
        <f>IF(ISBLANK(BE860),"",VLOOKUP(BC860,OutputOsiris!$A$9:$A$1008,1,FALSE))</f>
        <v/>
      </c>
      <c r="BE860" s="111"/>
      <c r="BF860" s="78"/>
      <c r="BG860" s="148" t="str">
        <f t="shared" si="492"/>
        <v/>
      </c>
      <c r="BH860" s="47" t="str">
        <f t="shared" si="519"/>
        <v/>
      </c>
      <c r="BI860" s="48" t="str">
        <f>IF(ISBLANK(BJ860),"",VLOOKUP(BH860,OutputOsiris!$A$9:$A$1008,1,FALSE))</f>
        <v/>
      </c>
      <c r="BJ860" s="111"/>
      <c r="BK860" s="78"/>
      <c r="BL860" s="148" t="str">
        <f t="shared" si="493"/>
        <v/>
      </c>
      <c r="BM860" s="47" t="str">
        <f t="shared" si="520"/>
        <v/>
      </c>
      <c r="BN860" s="48" t="str">
        <f>IF(ISBLANK(BO860),"",VLOOKUP(BM860,OutputOsiris!$A$9:$A$1008,1,FALSE))</f>
        <v/>
      </c>
      <c r="BO860" s="111"/>
      <c r="BP860" s="78"/>
      <c r="BQ860" s="148" t="str">
        <f t="shared" si="494"/>
        <v/>
      </c>
      <c r="BR860" s="47" t="str">
        <f t="shared" si="521"/>
        <v/>
      </c>
      <c r="BS860" s="48" t="str">
        <f>IF(ISBLANK(BT860),"",VLOOKUP(BR860,OutputOsiris!$A$9:$A$1008,1,FALSE))</f>
        <v/>
      </c>
      <c r="BT860" s="111"/>
      <c r="BU860" s="78"/>
      <c r="BV860" s="148" t="str">
        <f t="shared" si="495"/>
        <v/>
      </c>
      <c r="BW860" s="47" t="str">
        <f t="shared" si="522"/>
        <v/>
      </c>
      <c r="BX860" s="48" t="str">
        <f>IF(ISBLANK(BY860),"",VLOOKUP(BW860,OutputOsiris!$A$9:$A$1008,1,FALSE))</f>
        <v/>
      </c>
      <c r="BY860" s="111"/>
      <c r="BZ860" s="78"/>
      <c r="CA860" s="148" t="str">
        <f t="shared" si="496"/>
        <v/>
      </c>
    </row>
    <row r="861" spans="1:79" x14ac:dyDescent="0.2">
      <c r="A861" s="47" t="str">
        <f>IF($H$1="Score",IF(OutputOsiris!A861&lt;&gt;"9999999",OutputOsiris!A861,""),"")</f>
        <v/>
      </c>
      <c r="B861" s="76" t="str">
        <f t="shared" si="497"/>
        <v/>
      </c>
      <c r="C861" s="143" t="str">
        <f t="shared" si="498"/>
        <v/>
      </c>
      <c r="D861" s="47" t="str">
        <f>IF($H$1="Cijfer",IF(OutputOsiris!A861&lt;&gt;"9999999",OutputOsiris!A861,""),"")</f>
        <v/>
      </c>
      <c r="E861" s="76" t="str">
        <f t="shared" si="499"/>
        <v/>
      </c>
      <c r="F861" s="143" t="str">
        <f t="shared" si="500"/>
        <v/>
      </c>
      <c r="G861" s="47" t="str">
        <f>IF(ISBLANK(OutputOsiris!B861),"",OutputOsiris!B861)</f>
        <v/>
      </c>
      <c r="H861" s="47">
        <f>IF(AND($AG$7&gt;0,OutputOsiris!$A861&lt;&gt;"9999999"),VLOOKUP(OutputOsiris!A861,$AD$9:$AG$1008,4,FALSE),"")</f>
        <v>0</v>
      </c>
      <c r="I861" s="47">
        <f t="shared" si="501"/>
        <v>0</v>
      </c>
      <c r="J861" s="47">
        <f>IF(AND($AL$7&gt;0,OutputOsiris!$A861&lt;&gt;"9999999"),VLOOKUP(OutputOsiris!A861,$AI$9:$AL$1008,4,FALSE),"")</f>
        <v>0</v>
      </c>
      <c r="K861" s="47">
        <f t="shared" si="502"/>
        <v>0</v>
      </c>
      <c r="L861" s="47" t="str">
        <f>IF(AND($AQ$7&gt;0,OutputOsiris!$A861&lt;&gt;"9999999"),VLOOKUP(OutputOsiris!A861,$AN$9:$AQ$1008,4,FALSE),"")</f>
        <v/>
      </c>
      <c r="M861" s="47" t="str">
        <f t="shared" si="503"/>
        <v/>
      </c>
      <c r="N861" s="47" t="str">
        <f>IF(AND($AV$7&gt;0,OutputOsiris!$A861&lt;&gt;"9999999"),VLOOKUP(OutputOsiris!A861,$AS$9:$AV$1008,4,FALSE),"")</f>
        <v/>
      </c>
      <c r="O861" s="47" t="str">
        <f t="shared" si="504"/>
        <v/>
      </c>
      <c r="P861" s="47" t="str">
        <f>IF(AND($BA$7&gt;0,OutputOsiris!$A861&lt;&gt;"9999999"),VLOOKUP(OutputOsiris!A861,$AX$9:$BA$1008,4,FALSE),"")</f>
        <v/>
      </c>
      <c r="Q861" s="47" t="str">
        <f t="shared" si="505"/>
        <v/>
      </c>
      <c r="R861" s="47" t="str">
        <f>IF(AND($BF$7&gt;0,OutputOsiris!$A861&lt;&gt;"9999999"),VLOOKUP(OutputOsiris!A861,$BC$9:$BF$1008,4,FALSE),"")</f>
        <v/>
      </c>
      <c r="S861" s="47" t="str">
        <f t="shared" si="506"/>
        <v/>
      </c>
      <c r="T861" s="47" t="str">
        <f>IF(AND($BK$7&gt;0,OutputOsiris!$A861&lt;&gt;"9999999"),VLOOKUP(OutputOsiris!A861,$BH$9:$BK$1008,4,FALSE),"")</f>
        <v/>
      </c>
      <c r="U861" s="47" t="str">
        <f t="shared" si="507"/>
        <v/>
      </c>
      <c r="V861" s="47" t="str">
        <f>IF(AND($BP$7&gt;0,OutputOsiris!$A861&lt;&gt;"9999999"),VLOOKUP(OutputOsiris!A861,$BM$9:$BP$1008,4,FALSE),"")</f>
        <v/>
      </c>
      <c r="W861" s="47" t="str">
        <f t="shared" si="508"/>
        <v/>
      </c>
      <c r="X861" s="47" t="str">
        <f>IF(AND($BU$7&gt;0,OutputOsiris!$A861&lt;&gt;"9999999"),VLOOKUP(OutputOsiris!A861,$BR$9:$BU$1008,4,FALSE),"")</f>
        <v/>
      </c>
      <c r="Y861" s="47" t="str">
        <f t="shared" si="509"/>
        <v/>
      </c>
      <c r="Z861" s="47" t="str">
        <f>IF(AND($BZ$7&gt;0,OutputOsiris!$A861&lt;&gt;"9999999"),VLOOKUP(OutputOsiris!A861,$BW$9:$BZ$1008,4,FALSE),"")</f>
        <v/>
      </c>
      <c r="AA861" s="47" t="str">
        <f t="shared" si="510"/>
        <v/>
      </c>
      <c r="AB861" s="47">
        <f t="shared" si="511"/>
        <v>0</v>
      </c>
      <c r="AC861" s="47">
        <f t="shared" si="512"/>
        <v>0</v>
      </c>
      <c r="AD861" s="47" t="str">
        <f t="shared" si="513"/>
        <v/>
      </c>
      <c r="AE861" s="48" t="str">
        <f>IF(ISBLANK(AF861),"",VLOOKUP(AD861,OutputOsiris!$A$9:$A$1008,1,FALSE))</f>
        <v/>
      </c>
      <c r="AF861" s="111"/>
      <c r="AG861" s="78"/>
      <c r="AH861" s="148" t="str">
        <f t="shared" si="487"/>
        <v/>
      </c>
      <c r="AI861" s="47" t="str">
        <f t="shared" si="514"/>
        <v/>
      </c>
      <c r="AJ861" s="48" t="str">
        <f>IF(ISBLANK(AK861),"",VLOOKUP(AI861,OutputOsiris!$A$9:$A$1008,1,FALSE))</f>
        <v/>
      </c>
      <c r="AK861" s="112"/>
      <c r="AL861" s="78"/>
      <c r="AM861" s="148" t="str">
        <f t="shared" si="488"/>
        <v/>
      </c>
      <c r="AN861" s="47" t="str">
        <f t="shared" si="515"/>
        <v/>
      </c>
      <c r="AO861" s="48" t="str">
        <f>IF(ISBLANK(AP861),"",VLOOKUP(AN861,OutputOsiris!$A$9:$A$1008,1,FALSE))</f>
        <v/>
      </c>
      <c r="AP861" s="111"/>
      <c r="AQ861" s="78"/>
      <c r="AR861" s="148" t="str">
        <f t="shared" si="489"/>
        <v/>
      </c>
      <c r="AS861" s="47" t="str">
        <f t="shared" si="516"/>
        <v/>
      </c>
      <c r="AT861" s="48" t="str">
        <f>IF(ISBLANK(AU861),"",VLOOKUP(AS861,OutputOsiris!$A$9:$A$1008,1,FALSE))</f>
        <v/>
      </c>
      <c r="AU861" s="111"/>
      <c r="AV861" s="78"/>
      <c r="AW861" s="148" t="str">
        <f t="shared" si="490"/>
        <v/>
      </c>
      <c r="AX861" s="47" t="str">
        <f t="shared" si="517"/>
        <v/>
      </c>
      <c r="AY861" s="48" t="str">
        <f>IF(ISBLANK(AZ861),"",VLOOKUP(AX861,OutputOsiris!$A$9:$A$1008,1,FALSE))</f>
        <v/>
      </c>
      <c r="AZ861" s="111"/>
      <c r="BA861" s="78"/>
      <c r="BB861" s="148" t="str">
        <f t="shared" si="491"/>
        <v/>
      </c>
      <c r="BC861" s="47" t="str">
        <f t="shared" si="518"/>
        <v/>
      </c>
      <c r="BD861" s="48" t="str">
        <f>IF(ISBLANK(BE861),"",VLOOKUP(BC861,OutputOsiris!$A$9:$A$1008,1,FALSE))</f>
        <v/>
      </c>
      <c r="BE861" s="111"/>
      <c r="BF861" s="78"/>
      <c r="BG861" s="148" t="str">
        <f t="shared" si="492"/>
        <v/>
      </c>
      <c r="BH861" s="47" t="str">
        <f t="shared" si="519"/>
        <v/>
      </c>
      <c r="BI861" s="48" t="str">
        <f>IF(ISBLANK(BJ861),"",VLOOKUP(BH861,OutputOsiris!$A$9:$A$1008,1,FALSE))</f>
        <v/>
      </c>
      <c r="BJ861" s="111"/>
      <c r="BK861" s="78"/>
      <c r="BL861" s="148" t="str">
        <f t="shared" si="493"/>
        <v/>
      </c>
      <c r="BM861" s="47" t="str">
        <f t="shared" si="520"/>
        <v/>
      </c>
      <c r="BN861" s="48" t="str">
        <f>IF(ISBLANK(BO861),"",VLOOKUP(BM861,OutputOsiris!$A$9:$A$1008,1,FALSE))</f>
        <v/>
      </c>
      <c r="BO861" s="111"/>
      <c r="BP861" s="78"/>
      <c r="BQ861" s="148" t="str">
        <f t="shared" si="494"/>
        <v/>
      </c>
      <c r="BR861" s="47" t="str">
        <f t="shared" si="521"/>
        <v/>
      </c>
      <c r="BS861" s="48" t="str">
        <f>IF(ISBLANK(BT861),"",VLOOKUP(BR861,OutputOsiris!$A$9:$A$1008,1,FALSE))</f>
        <v/>
      </c>
      <c r="BT861" s="111"/>
      <c r="BU861" s="78"/>
      <c r="BV861" s="148" t="str">
        <f t="shared" si="495"/>
        <v/>
      </c>
      <c r="BW861" s="47" t="str">
        <f t="shared" si="522"/>
        <v/>
      </c>
      <c r="BX861" s="48" t="str">
        <f>IF(ISBLANK(BY861),"",VLOOKUP(BW861,OutputOsiris!$A$9:$A$1008,1,FALSE))</f>
        <v/>
      </c>
      <c r="BY861" s="111"/>
      <c r="BZ861" s="78"/>
      <c r="CA861" s="148" t="str">
        <f t="shared" si="496"/>
        <v/>
      </c>
    </row>
    <row r="862" spans="1:79" x14ac:dyDescent="0.2">
      <c r="A862" s="47" t="str">
        <f>IF($H$1="Score",IF(OutputOsiris!A862&lt;&gt;"9999999",OutputOsiris!A862,""),"")</f>
        <v/>
      </c>
      <c r="B862" s="76" t="str">
        <f t="shared" si="497"/>
        <v/>
      </c>
      <c r="C862" s="143" t="str">
        <f t="shared" si="498"/>
        <v/>
      </c>
      <c r="D862" s="47" t="str">
        <f>IF($H$1="Cijfer",IF(OutputOsiris!A862&lt;&gt;"9999999",OutputOsiris!A862,""),"")</f>
        <v/>
      </c>
      <c r="E862" s="76" t="str">
        <f t="shared" si="499"/>
        <v/>
      </c>
      <c r="F862" s="143" t="str">
        <f t="shared" si="500"/>
        <v/>
      </c>
      <c r="G862" s="47" t="str">
        <f>IF(ISBLANK(OutputOsiris!B862),"",OutputOsiris!B862)</f>
        <v/>
      </c>
      <c r="H862" s="47">
        <f>IF(AND($AG$7&gt;0,OutputOsiris!$A862&lt;&gt;"9999999"),VLOOKUP(OutputOsiris!A862,$AD$9:$AG$1008,4,FALSE),"")</f>
        <v>0</v>
      </c>
      <c r="I862" s="47">
        <f t="shared" si="501"/>
        <v>0</v>
      </c>
      <c r="J862" s="47">
        <f>IF(AND($AL$7&gt;0,OutputOsiris!$A862&lt;&gt;"9999999"),VLOOKUP(OutputOsiris!A862,$AI$9:$AL$1008,4,FALSE),"")</f>
        <v>0</v>
      </c>
      <c r="K862" s="47">
        <f t="shared" si="502"/>
        <v>0</v>
      </c>
      <c r="L862" s="47" t="str">
        <f>IF(AND($AQ$7&gt;0,OutputOsiris!$A862&lt;&gt;"9999999"),VLOOKUP(OutputOsiris!A862,$AN$9:$AQ$1008,4,FALSE),"")</f>
        <v/>
      </c>
      <c r="M862" s="47" t="str">
        <f t="shared" si="503"/>
        <v/>
      </c>
      <c r="N862" s="47" t="str">
        <f>IF(AND($AV$7&gt;0,OutputOsiris!$A862&lt;&gt;"9999999"),VLOOKUP(OutputOsiris!A862,$AS$9:$AV$1008,4,FALSE),"")</f>
        <v/>
      </c>
      <c r="O862" s="47" t="str">
        <f t="shared" si="504"/>
        <v/>
      </c>
      <c r="P862" s="47" t="str">
        <f>IF(AND($BA$7&gt;0,OutputOsiris!$A862&lt;&gt;"9999999"),VLOOKUP(OutputOsiris!A862,$AX$9:$BA$1008,4,FALSE),"")</f>
        <v/>
      </c>
      <c r="Q862" s="47" t="str">
        <f t="shared" si="505"/>
        <v/>
      </c>
      <c r="R862" s="47" t="str">
        <f>IF(AND($BF$7&gt;0,OutputOsiris!$A862&lt;&gt;"9999999"),VLOOKUP(OutputOsiris!A862,$BC$9:$BF$1008,4,FALSE),"")</f>
        <v/>
      </c>
      <c r="S862" s="47" t="str">
        <f t="shared" si="506"/>
        <v/>
      </c>
      <c r="T862" s="47" t="str">
        <f>IF(AND($BK$7&gt;0,OutputOsiris!$A862&lt;&gt;"9999999"),VLOOKUP(OutputOsiris!A862,$BH$9:$BK$1008,4,FALSE),"")</f>
        <v/>
      </c>
      <c r="U862" s="47" t="str">
        <f t="shared" si="507"/>
        <v/>
      </c>
      <c r="V862" s="47" t="str">
        <f>IF(AND($BP$7&gt;0,OutputOsiris!$A862&lt;&gt;"9999999"),VLOOKUP(OutputOsiris!A862,$BM$9:$BP$1008,4,FALSE),"")</f>
        <v/>
      </c>
      <c r="W862" s="47" t="str">
        <f t="shared" si="508"/>
        <v/>
      </c>
      <c r="X862" s="47" t="str">
        <f>IF(AND($BU$7&gt;0,OutputOsiris!$A862&lt;&gt;"9999999"),VLOOKUP(OutputOsiris!A862,$BR$9:$BU$1008,4,FALSE),"")</f>
        <v/>
      </c>
      <c r="Y862" s="47" t="str">
        <f t="shared" si="509"/>
        <v/>
      </c>
      <c r="Z862" s="47" t="str">
        <f>IF(AND($BZ$7&gt;0,OutputOsiris!$A862&lt;&gt;"9999999"),VLOOKUP(OutputOsiris!A862,$BW$9:$BZ$1008,4,FALSE),"")</f>
        <v/>
      </c>
      <c r="AA862" s="47" t="str">
        <f t="shared" si="510"/>
        <v/>
      </c>
      <c r="AB862" s="47">
        <f t="shared" si="511"/>
        <v>0</v>
      </c>
      <c r="AC862" s="47">
        <f t="shared" si="512"/>
        <v>0</v>
      </c>
      <c r="AD862" s="47" t="str">
        <f t="shared" si="513"/>
        <v/>
      </c>
      <c r="AE862" s="48" t="str">
        <f>IF(ISBLANK(AF862),"",VLOOKUP(AD862,OutputOsiris!$A$9:$A$1008,1,FALSE))</f>
        <v/>
      </c>
      <c r="AF862" s="111"/>
      <c r="AG862" s="78"/>
      <c r="AH862" s="148" t="str">
        <f t="shared" si="487"/>
        <v/>
      </c>
      <c r="AI862" s="47" t="str">
        <f t="shared" si="514"/>
        <v/>
      </c>
      <c r="AJ862" s="48" t="str">
        <f>IF(ISBLANK(AK862),"",VLOOKUP(AI862,OutputOsiris!$A$9:$A$1008,1,FALSE))</f>
        <v/>
      </c>
      <c r="AK862" s="112"/>
      <c r="AL862" s="78"/>
      <c r="AM862" s="148" t="str">
        <f t="shared" si="488"/>
        <v/>
      </c>
      <c r="AN862" s="47" t="str">
        <f t="shared" si="515"/>
        <v/>
      </c>
      <c r="AO862" s="48" t="str">
        <f>IF(ISBLANK(AP862),"",VLOOKUP(AN862,OutputOsiris!$A$9:$A$1008,1,FALSE))</f>
        <v/>
      </c>
      <c r="AP862" s="111"/>
      <c r="AQ862" s="78"/>
      <c r="AR862" s="148" t="str">
        <f t="shared" si="489"/>
        <v/>
      </c>
      <c r="AS862" s="47" t="str">
        <f t="shared" si="516"/>
        <v/>
      </c>
      <c r="AT862" s="48" t="str">
        <f>IF(ISBLANK(AU862),"",VLOOKUP(AS862,OutputOsiris!$A$9:$A$1008,1,FALSE))</f>
        <v/>
      </c>
      <c r="AU862" s="111"/>
      <c r="AV862" s="78"/>
      <c r="AW862" s="148" t="str">
        <f t="shared" si="490"/>
        <v/>
      </c>
      <c r="AX862" s="47" t="str">
        <f t="shared" si="517"/>
        <v/>
      </c>
      <c r="AY862" s="48" t="str">
        <f>IF(ISBLANK(AZ862),"",VLOOKUP(AX862,OutputOsiris!$A$9:$A$1008,1,FALSE))</f>
        <v/>
      </c>
      <c r="AZ862" s="111"/>
      <c r="BA862" s="78"/>
      <c r="BB862" s="148" t="str">
        <f t="shared" si="491"/>
        <v/>
      </c>
      <c r="BC862" s="47" t="str">
        <f t="shared" si="518"/>
        <v/>
      </c>
      <c r="BD862" s="48" t="str">
        <f>IF(ISBLANK(BE862),"",VLOOKUP(BC862,OutputOsiris!$A$9:$A$1008,1,FALSE))</f>
        <v/>
      </c>
      <c r="BE862" s="111"/>
      <c r="BF862" s="78"/>
      <c r="BG862" s="148" t="str">
        <f t="shared" si="492"/>
        <v/>
      </c>
      <c r="BH862" s="47" t="str">
        <f t="shared" si="519"/>
        <v/>
      </c>
      <c r="BI862" s="48" t="str">
        <f>IF(ISBLANK(BJ862),"",VLOOKUP(BH862,OutputOsiris!$A$9:$A$1008,1,FALSE))</f>
        <v/>
      </c>
      <c r="BJ862" s="111"/>
      <c r="BK862" s="78"/>
      <c r="BL862" s="148" t="str">
        <f t="shared" si="493"/>
        <v/>
      </c>
      <c r="BM862" s="47" t="str">
        <f t="shared" si="520"/>
        <v/>
      </c>
      <c r="BN862" s="48" t="str">
        <f>IF(ISBLANK(BO862),"",VLOOKUP(BM862,OutputOsiris!$A$9:$A$1008,1,FALSE))</f>
        <v/>
      </c>
      <c r="BO862" s="111"/>
      <c r="BP862" s="78"/>
      <c r="BQ862" s="148" t="str">
        <f t="shared" si="494"/>
        <v/>
      </c>
      <c r="BR862" s="47" t="str">
        <f t="shared" si="521"/>
        <v/>
      </c>
      <c r="BS862" s="48" t="str">
        <f>IF(ISBLANK(BT862),"",VLOOKUP(BR862,OutputOsiris!$A$9:$A$1008,1,FALSE))</f>
        <v/>
      </c>
      <c r="BT862" s="111"/>
      <c r="BU862" s="78"/>
      <c r="BV862" s="148" t="str">
        <f t="shared" si="495"/>
        <v/>
      </c>
      <c r="BW862" s="47" t="str">
        <f t="shared" si="522"/>
        <v/>
      </c>
      <c r="BX862" s="48" t="str">
        <f>IF(ISBLANK(BY862),"",VLOOKUP(BW862,OutputOsiris!$A$9:$A$1008,1,FALSE))</f>
        <v/>
      </c>
      <c r="BY862" s="111"/>
      <c r="BZ862" s="78"/>
      <c r="CA862" s="148" t="str">
        <f t="shared" si="496"/>
        <v/>
      </c>
    </row>
    <row r="863" spans="1:79" x14ac:dyDescent="0.2">
      <c r="A863" s="47" t="str">
        <f>IF($H$1="Score",IF(OutputOsiris!A863&lt;&gt;"9999999",OutputOsiris!A863,""),"")</f>
        <v/>
      </c>
      <c r="B863" s="76" t="str">
        <f t="shared" si="497"/>
        <v/>
      </c>
      <c r="C863" s="143" t="str">
        <f t="shared" si="498"/>
        <v/>
      </c>
      <c r="D863" s="47" t="str">
        <f>IF($H$1="Cijfer",IF(OutputOsiris!A863&lt;&gt;"9999999",OutputOsiris!A863,""),"")</f>
        <v/>
      </c>
      <c r="E863" s="76" t="str">
        <f t="shared" si="499"/>
        <v/>
      </c>
      <c r="F863" s="143" t="str">
        <f t="shared" si="500"/>
        <v/>
      </c>
      <c r="G863" s="47" t="str">
        <f>IF(ISBLANK(OutputOsiris!B863),"",OutputOsiris!B863)</f>
        <v/>
      </c>
      <c r="H863" s="47">
        <f>IF(AND($AG$7&gt;0,OutputOsiris!$A863&lt;&gt;"9999999"),VLOOKUP(OutputOsiris!A863,$AD$9:$AG$1008,4,FALSE),"")</f>
        <v>0</v>
      </c>
      <c r="I863" s="47">
        <f t="shared" si="501"/>
        <v>0</v>
      </c>
      <c r="J863" s="47">
        <f>IF(AND($AL$7&gt;0,OutputOsiris!$A863&lt;&gt;"9999999"),VLOOKUP(OutputOsiris!A863,$AI$9:$AL$1008,4,FALSE),"")</f>
        <v>0</v>
      </c>
      <c r="K863" s="47">
        <f t="shared" si="502"/>
        <v>0</v>
      </c>
      <c r="L863" s="47" t="str">
        <f>IF(AND($AQ$7&gt;0,OutputOsiris!$A863&lt;&gt;"9999999"),VLOOKUP(OutputOsiris!A863,$AN$9:$AQ$1008,4,FALSE),"")</f>
        <v/>
      </c>
      <c r="M863" s="47" t="str">
        <f t="shared" si="503"/>
        <v/>
      </c>
      <c r="N863" s="47" t="str">
        <f>IF(AND($AV$7&gt;0,OutputOsiris!$A863&lt;&gt;"9999999"),VLOOKUP(OutputOsiris!A863,$AS$9:$AV$1008,4,FALSE),"")</f>
        <v/>
      </c>
      <c r="O863" s="47" t="str">
        <f t="shared" si="504"/>
        <v/>
      </c>
      <c r="P863" s="47" t="str">
        <f>IF(AND($BA$7&gt;0,OutputOsiris!$A863&lt;&gt;"9999999"),VLOOKUP(OutputOsiris!A863,$AX$9:$BA$1008,4,FALSE),"")</f>
        <v/>
      </c>
      <c r="Q863" s="47" t="str">
        <f t="shared" si="505"/>
        <v/>
      </c>
      <c r="R863" s="47" t="str">
        <f>IF(AND($BF$7&gt;0,OutputOsiris!$A863&lt;&gt;"9999999"),VLOOKUP(OutputOsiris!A863,$BC$9:$BF$1008,4,FALSE),"")</f>
        <v/>
      </c>
      <c r="S863" s="47" t="str">
        <f t="shared" si="506"/>
        <v/>
      </c>
      <c r="T863" s="47" t="str">
        <f>IF(AND($BK$7&gt;0,OutputOsiris!$A863&lt;&gt;"9999999"),VLOOKUP(OutputOsiris!A863,$BH$9:$BK$1008,4,FALSE),"")</f>
        <v/>
      </c>
      <c r="U863" s="47" t="str">
        <f t="shared" si="507"/>
        <v/>
      </c>
      <c r="V863" s="47" t="str">
        <f>IF(AND($BP$7&gt;0,OutputOsiris!$A863&lt;&gt;"9999999"),VLOOKUP(OutputOsiris!A863,$BM$9:$BP$1008,4,FALSE),"")</f>
        <v/>
      </c>
      <c r="W863" s="47" t="str">
        <f t="shared" si="508"/>
        <v/>
      </c>
      <c r="X863" s="47" t="str">
        <f>IF(AND($BU$7&gt;0,OutputOsiris!$A863&lt;&gt;"9999999"),VLOOKUP(OutputOsiris!A863,$BR$9:$BU$1008,4,FALSE),"")</f>
        <v/>
      </c>
      <c r="Y863" s="47" t="str">
        <f t="shared" si="509"/>
        <v/>
      </c>
      <c r="Z863" s="47" t="str">
        <f>IF(AND($BZ$7&gt;0,OutputOsiris!$A863&lt;&gt;"9999999"),VLOOKUP(OutputOsiris!A863,$BW$9:$BZ$1008,4,FALSE),"")</f>
        <v/>
      </c>
      <c r="AA863" s="47" t="str">
        <f t="shared" si="510"/>
        <v/>
      </c>
      <c r="AB863" s="47">
        <f t="shared" si="511"/>
        <v>0</v>
      </c>
      <c r="AC863" s="47">
        <f t="shared" si="512"/>
        <v>0</v>
      </c>
      <c r="AD863" s="47" t="str">
        <f t="shared" si="513"/>
        <v/>
      </c>
      <c r="AE863" s="48" t="str">
        <f>IF(ISBLANK(AF863),"",VLOOKUP(AD863,OutputOsiris!$A$9:$A$1008,1,FALSE))</f>
        <v/>
      </c>
      <c r="AF863" s="111"/>
      <c r="AG863" s="78"/>
      <c r="AH863" s="148" t="str">
        <f t="shared" si="487"/>
        <v/>
      </c>
      <c r="AI863" s="47" t="str">
        <f t="shared" si="514"/>
        <v/>
      </c>
      <c r="AJ863" s="48" t="str">
        <f>IF(ISBLANK(AK863),"",VLOOKUP(AI863,OutputOsiris!$A$9:$A$1008,1,FALSE))</f>
        <v/>
      </c>
      <c r="AK863" s="112"/>
      <c r="AL863" s="78"/>
      <c r="AM863" s="148" t="str">
        <f t="shared" si="488"/>
        <v/>
      </c>
      <c r="AN863" s="47" t="str">
        <f t="shared" si="515"/>
        <v/>
      </c>
      <c r="AO863" s="48" t="str">
        <f>IF(ISBLANK(AP863),"",VLOOKUP(AN863,OutputOsiris!$A$9:$A$1008,1,FALSE))</f>
        <v/>
      </c>
      <c r="AP863" s="111"/>
      <c r="AQ863" s="78"/>
      <c r="AR863" s="148" t="str">
        <f t="shared" si="489"/>
        <v/>
      </c>
      <c r="AS863" s="47" t="str">
        <f t="shared" si="516"/>
        <v/>
      </c>
      <c r="AT863" s="48" t="str">
        <f>IF(ISBLANK(AU863),"",VLOOKUP(AS863,OutputOsiris!$A$9:$A$1008,1,FALSE))</f>
        <v/>
      </c>
      <c r="AU863" s="111"/>
      <c r="AV863" s="78"/>
      <c r="AW863" s="148" t="str">
        <f t="shared" si="490"/>
        <v/>
      </c>
      <c r="AX863" s="47" t="str">
        <f t="shared" si="517"/>
        <v/>
      </c>
      <c r="AY863" s="48" t="str">
        <f>IF(ISBLANK(AZ863),"",VLOOKUP(AX863,OutputOsiris!$A$9:$A$1008,1,FALSE))</f>
        <v/>
      </c>
      <c r="AZ863" s="111"/>
      <c r="BA863" s="78"/>
      <c r="BB863" s="148" t="str">
        <f t="shared" si="491"/>
        <v/>
      </c>
      <c r="BC863" s="47" t="str">
        <f t="shared" si="518"/>
        <v/>
      </c>
      <c r="BD863" s="48" t="str">
        <f>IF(ISBLANK(BE863),"",VLOOKUP(BC863,OutputOsiris!$A$9:$A$1008,1,FALSE))</f>
        <v/>
      </c>
      <c r="BE863" s="111"/>
      <c r="BF863" s="78"/>
      <c r="BG863" s="148" t="str">
        <f t="shared" si="492"/>
        <v/>
      </c>
      <c r="BH863" s="47" t="str">
        <f t="shared" si="519"/>
        <v/>
      </c>
      <c r="BI863" s="48" t="str">
        <f>IF(ISBLANK(BJ863),"",VLOOKUP(BH863,OutputOsiris!$A$9:$A$1008,1,FALSE))</f>
        <v/>
      </c>
      <c r="BJ863" s="111"/>
      <c r="BK863" s="78"/>
      <c r="BL863" s="148" t="str">
        <f t="shared" si="493"/>
        <v/>
      </c>
      <c r="BM863" s="47" t="str">
        <f t="shared" si="520"/>
        <v/>
      </c>
      <c r="BN863" s="48" t="str">
        <f>IF(ISBLANK(BO863),"",VLOOKUP(BM863,OutputOsiris!$A$9:$A$1008,1,FALSE))</f>
        <v/>
      </c>
      <c r="BO863" s="111"/>
      <c r="BP863" s="78"/>
      <c r="BQ863" s="148" t="str">
        <f t="shared" si="494"/>
        <v/>
      </c>
      <c r="BR863" s="47" t="str">
        <f t="shared" si="521"/>
        <v/>
      </c>
      <c r="BS863" s="48" t="str">
        <f>IF(ISBLANK(BT863),"",VLOOKUP(BR863,OutputOsiris!$A$9:$A$1008,1,FALSE))</f>
        <v/>
      </c>
      <c r="BT863" s="111"/>
      <c r="BU863" s="78"/>
      <c r="BV863" s="148" t="str">
        <f t="shared" si="495"/>
        <v/>
      </c>
      <c r="BW863" s="47" t="str">
        <f t="shared" si="522"/>
        <v/>
      </c>
      <c r="BX863" s="48" t="str">
        <f>IF(ISBLANK(BY863),"",VLOOKUP(BW863,OutputOsiris!$A$9:$A$1008,1,FALSE))</f>
        <v/>
      </c>
      <c r="BY863" s="111"/>
      <c r="BZ863" s="78"/>
      <c r="CA863" s="148" t="str">
        <f t="shared" si="496"/>
        <v/>
      </c>
    </row>
    <row r="864" spans="1:79" x14ac:dyDescent="0.2">
      <c r="A864" s="47" t="str">
        <f>IF($H$1="Score",IF(OutputOsiris!A864&lt;&gt;"9999999",OutputOsiris!A864,""),"")</f>
        <v/>
      </c>
      <c r="B864" s="76" t="str">
        <f t="shared" si="497"/>
        <v/>
      </c>
      <c r="C864" s="143" t="str">
        <f t="shared" si="498"/>
        <v/>
      </c>
      <c r="D864" s="47" t="str">
        <f>IF($H$1="Cijfer",IF(OutputOsiris!A864&lt;&gt;"9999999",OutputOsiris!A864,""),"")</f>
        <v/>
      </c>
      <c r="E864" s="76" t="str">
        <f t="shared" si="499"/>
        <v/>
      </c>
      <c r="F864" s="143" t="str">
        <f t="shared" si="500"/>
        <v/>
      </c>
      <c r="G864" s="47" t="str">
        <f>IF(ISBLANK(OutputOsiris!B864),"",OutputOsiris!B864)</f>
        <v/>
      </c>
      <c r="H864" s="47">
        <f>IF(AND($AG$7&gt;0,OutputOsiris!$A864&lt;&gt;"9999999"),VLOOKUP(OutputOsiris!A864,$AD$9:$AG$1008,4,FALSE),"")</f>
        <v>0</v>
      </c>
      <c r="I864" s="47">
        <f t="shared" si="501"/>
        <v>0</v>
      </c>
      <c r="J864" s="47">
        <f>IF(AND($AL$7&gt;0,OutputOsiris!$A864&lt;&gt;"9999999"),VLOOKUP(OutputOsiris!A864,$AI$9:$AL$1008,4,FALSE),"")</f>
        <v>0</v>
      </c>
      <c r="K864" s="47">
        <f t="shared" si="502"/>
        <v>0</v>
      </c>
      <c r="L864" s="47" t="str">
        <f>IF(AND($AQ$7&gt;0,OutputOsiris!$A864&lt;&gt;"9999999"),VLOOKUP(OutputOsiris!A864,$AN$9:$AQ$1008,4,FALSE),"")</f>
        <v/>
      </c>
      <c r="M864" s="47" t="str">
        <f t="shared" si="503"/>
        <v/>
      </c>
      <c r="N864" s="47" t="str">
        <f>IF(AND($AV$7&gt;0,OutputOsiris!$A864&lt;&gt;"9999999"),VLOOKUP(OutputOsiris!A864,$AS$9:$AV$1008,4,FALSE),"")</f>
        <v/>
      </c>
      <c r="O864" s="47" t="str">
        <f t="shared" si="504"/>
        <v/>
      </c>
      <c r="P864" s="47" t="str">
        <f>IF(AND($BA$7&gt;0,OutputOsiris!$A864&lt;&gt;"9999999"),VLOOKUP(OutputOsiris!A864,$AX$9:$BA$1008,4,FALSE),"")</f>
        <v/>
      </c>
      <c r="Q864" s="47" t="str">
        <f t="shared" si="505"/>
        <v/>
      </c>
      <c r="R864" s="47" t="str">
        <f>IF(AND($BF$7&gt;0,OutputOsiris!$A864&lt;&gt;"9999999"),VLOOKUP(OutputOsiris!A864,$BC$9:$BF$1008,4,FALSE),"")</f>
        <v/>
      </c>
      <c r="S864" s="47" t="str">
        <f t="shared" si="506"/>
        <v/>
      </c>
      <c r="T864" s="47" t="str">
        <f>IF(AND($BK$7&gt;0,OutputOsiris!$A864&lt;&gt;"9999999"),VLOOKUP(OutputOsiris!A864,$BH$9:$BK$1008,4,FALSE),"")</f>
        <v/>
      </c>
      <c r="U864" s="47" t="str">
        <f t="shared" si="507"/>
        <v/>
      </c>
      <c r="V864" s="47" t="str">
        <f>IF(AND($BP$7&gt;0,OutputOsiris!$A864&lt;&gt;"9999999"),VLOOKUP(OutputOsiris!A864,$BM$9:$BP$1008,4,FALSE),"")</f>
        <v/>
      </c>
      <c r="W864" s="47" t="str">
        <f t="shared" si="508"/>
        <v/>
      </c>
      <c r="X864" s="47" t="str">
        <f>IF(AND($BU$7&gt;0,OutputOsiris!$A864&lt;&gt;"9999999"),VLOOKUP(OutputOsiris!A864,$BR$9:$BU$1008,4,FALSE),"")</f>
        <v/>
      </c>
      <c r="Y864" s="47" t="str">
        <f t="shared" si="509"/>
        <v/>
      </c>
      <c r="Z864" s="47" t="str">
        <f>IF(AND($BZ$7&gt;0,OutputOsiris!$A864&lt;&gt;"9999999"),VLOOKUP(OutputOsiris!A864,$BW$9:$BZ$1008,4,FALSE),"")</f>
        <v/>
      </c>
      <c r="AA864" s="47" t="str">
        <f t="shared" si="510"/>
        <v/>
      </c>
      <c r="AB864" s="47">
        <f t="shared" si="511"/>
        <v>0</v>
      </c>
      <c r="AC864" s="47">
        <f t="shared" si="512"/>
        <v>0</v>
      </c>
      <c r="AD864" s="47" t="str">
        <f t="shared" si="513"/>
        <v/>
      </c>
      <c r="AE864" s="48" t="str">
        <f>IF(ISBLANK(AF864),"",VLOOKUP(AD864,OutputOsiris!$A$9:$A$1008,1,FALSE))</f>
        <v/>
      </c>
      <c r="AF864" s="111"/>
      <c r="AG864" s="78"/>
      <c r="AH864" s="148" t="str">
        <f t="shared" si="487"/>
        <v/>
      </c>
      <c r="AI864" s="47" t="str">
        <f t="shared" si="514"/>
        <v/>
      </c>
      <c r="AJ864" s="48" t="str">
        <f>IF(ISBLANK(AK864),"",VLOOKUP(AI864,OutputOsiris!$A$9:$A$1008,1,FALSE))</f>
        <v/>
      </c>
      <c r="AK864" s="112"/>
      <c r="AL864" s="78"/>
      <c r="AM864" s="148" t="str">
        <f t="shared" si="488"/>
        <v/>
      </c>
      <c r="AN864" s="47" t="str">
        <f t="shared" si="515"/>
        <v/>
      </c>
      <c r="AO864" s="48" t="str">
        <f>IF(ISBLANK(AP864),"",VLOOKUP(AN864,OutputOsiris!$A$9:$A$1008,1,FALSE))</f>
        <v/>
      </c>
      <c r="AP864" s="111"/>
      <c r="AQ864" s="78"/>
      <c r="AR864" s="148" t="str">
        <f t="shared" si="489"/>
        <v/>
      </c>
      <c r="AS864" s="47" t="str">
        <f t="shared" si="516"/>
        <v/>
      </c>
      <c r="AT864" s="48" t="str">
        <f>IF(ISBLANK(AU864),"",VLOOKUP(AS864,OutputOsiris!$A$9:$A$1008,1,FALSE))</f>
        <v/>
      </c>
      <c r="AU864" s="111"/>
      <c r="AV864" s="78"/>
      <c r="AW864" s="148" t="str">
        <f t="shared" si="490"/>
        <v/>
      </c>
      <c r="AX864" s="47" t="str">
        <f t="shared" si="517"/>
        <v/>
      </c>
      <c r="AY864" s="48" t="str">
        <f>IF(ISBLANK(AZ864),"",VLOOKUP(AX864,OutputOsiris!$A$9:$A$1008,1,FALSE))</f>
        <v/>
      </c>
      <c r="AZ864" s="111"/>
      <c r="BA864" s="78"/>
      <c r="BB864" s="148" t="str">
        <f t="shared" si="491"/>
        <v/>
      </c>
      <c r="BC864" s="47" t="str">
        <f t="shared" si="518"/>
        <v/>
      </c>
      <c r="BD864" s="48" t="str">
        <f>IF(ISBLANK(BE864),"",VLOOKUP(BC864,OutputOsiris!$A$9:$A$1008,1,FALSE))</f>
        <v/>
      </c>
      <c r="BE864" s="111"/>
      <c r="BF864" s="78"/>
      <c r="BG864" s="148" t="str">
        <f t="shared" si="492"/>
        <v/>
      </c>
      <c r="BH864" s="47" t="str">
        <f t="shared" si="519"/>
        <v/>
      </c>
      <c r="BI864" s="48" t="str">
        <f>IF(ISBLANK(BJ864),"",VLOOKUP(BH864,OutputOsiris!$A$9:$A$1008,1,FALSE))</f>
        <v/>
      </c>
      <c r="BJ864" s="111"/>
      <c r="BK864" s="78"/>
      <c r="BL864" s="148" t="str">
        <f t="shared" si="493"/>
        <v/>
      </c>
      <c r="BM864" s="47" t="str">
        <f t="shared" si="520"/>
        <v/>
      </c>
      <c r="BN864" s="48" t="str">
        <f>IF(ISBLANK(BO864),"",VLOOKUP(BM864,OutputOsiris!$A$9:$A$1008,1,FALSE))</f>
        <v/>
      </c>
      <c r="BO864" s="111"/>
      <c r="BP864" s="78"/>
      <c r="BQ864" s="148" t="str">
        <f t="shared" si="494"/>
        <v/>
      </c>
      <c r="BR864" s="47" t="str">
        <f t="shared" si="521"/>
        <v/>
      </c>
      <c r="BS864" s="48" t="str">
        <f>IF(ISBLANK(BT864),"",VLOOKUP(BR864,OutputOsiris!$A$9:$A$1008,1,FALSE))</f>
        <v/>
      </c>
      <c r="BT864" s="111"/>
      <c r="BU864" s="78"/>
      <c r="BV864" s="148" t="str">
        <f t="shared" si="495"/>
        <v/>
      </c>
      <c r="BW864" s="47" t="str">
        <f t="shared" si="522"/>
        <v/>
      </c>
      <c r="BX864" s="48" t="str">
        <f>IF(ISBLANK(BY864),"",VLOOKUP(BW864,OutputOsiris!$A$9:$A$1008,1,FALSE))</f>
        <v/>
      </c>
      <c r="BY864" s="111"/>
      <c r="BZ864" s="78"/>
      <c r="CA864" s="148" t="str">
        <f t="shared" si="496"/>
        <v/>
      </c>
    </row>
    <row r="865" spans="1:79" x14ac:dyDescent="0.2">
      <c r="A865" s="47" t="str">
        <f>IF($H$1="Score",IF(OutputOsiris!A865&lt;&gt;"9999999",OutputOsiris!A865,""),"")</f>
        <v/>
      </c>
      <c r="B865" s="76" t="str">
        <f t="shared" si="497"/>
        <v/>
      </c>
      <c r="C865" s="143" t="str">
        <f t="shared" si="498"/>
        <v/>
      </c>
      <c r="D865" s="47" t="str">
        <f>IF($H$1="Cijfer",IF(OutputOsiris!A865&lt;&gt;"9999999",OutputOsiris!A865,""),"")</f>
        <v/>
      </c>
      <c r="E865" s="76" t="str">
        <f t="shared" si="499"/>
        <v/>
      </c>
      <c r="F865" s="143" t="str">
        <f t="shared" si="500"/>
        <v/>
      </c>
      <c r="G865" s="47" t="str">
        <f>IF(ISBLANK(OutputOsiris!B865),"",OutputOsiris!B865)</f>
        <v/>
      </c>
      <c r="H865" s="47">
        <f>IF(AND($AG$7&gt;0,OutputOsiris!$A865&lt;&gt;"9999999"),VLOOKUP(OutputOsiris!A865,$AD$9:$AG$1008,4,FALSE),"")</f>
        <v>0</v>
      </c>
      <c r="I865" s="47">
        <f t="shared" si="501"/>
        <v>0</v>
      </c>
      <c r="J865" s="47">
        <f>IF(AND($AL$7&gt;0,OutputOsiris!$A865&lt;&gt;"9999999"),VLOOKUP(OutputOsiris!A865,$AI$9:$AL$1008,4,FALSE),"")</f>
        <v>0</v>
      </c>
      <c r="K865" s="47">
        <f t="shared" si="502"/>
        <v>0</v>
      </c>
      <c r="L865" s="47" t="str">
        <f>IF(AND($AQ$7&gt;0,OutputOsiris!$A865&lt;&gt;"9999999"),VLOOKUP(OutputOsiris!A865,$AN$9:$AQ$1008,4,FALSE),"")</f>
        <v/>
      </c>
      <c r="M865" s="47" t="str">
        <f t="shared" si="503"/>
        <v/>
      </c>
      <c r="N865" s="47" t="str">
        <f>IF(AND($AV$7&gt;0,OutputOsiris!$A865&lt;&gt;"9999999"),VLOOKUP(OutputOsiris!A865,$AS$9:$AV$1008,4,FALSE),"")</f>
        <v/>
      </c>
      <c r="O865" s="47" t="str">
        <f t="shared" si="504"/>
        <v/>
      </c>
      <c r="P865" s="47" t="str">
        <f>IF(AND($BA$7&gt;0,OutputOsiris!$A865&lt;&gt;"9999999"),VLOOKUP(OutputOsiris!A865,$AX$9:$BA$1008,4,FALSE),"")</f>
        <v/>
      </c>
      <c r="Q865" s="47" t="str">
        <f t="shared" si="505"/>
        <v/>
      </c>
      <c r="R865" s="47" t="str">
        <f>IF(AND($BF$7&gt;0,OutputOsiris!$A865&lt;&gt;"9999999"),VLOOKUP(OutputOsiris!A865,$BC$9:$BF$1008,4,FALSE),"")</f>
        <v/>
      </c>
      <c r="S865" s="47" t="str">
        <f t="shared" si="506"/>
        <v/>
      </c>
      <c r="T865" s="47" t="str">
        <f>IF(AND($BK$7&gt;0,OutputOsiris!$A865&lt;&gt;"9999999"),VLOOKUP(OutputOsiris!A865,$BH$9:$BK$1008,4,FALSE),"")</f>
        <v/>
      </c>
      <c r="U865" s="47" t="str">
        <f t="shared" si="507"/>
        <v/>
      </c>
      <c r="V865" s="47" t="str">
        <f>IF(AND($BP$7&gt;0,OutputOsiris!$A865&lt;&gt;"9999999"),VLOOKUP(OutputOsiris!A865,$BM$9:$BP$1008,4,FALSE),"")</f>
        <v/>
      </c>
      <c r="W865" s="47" t="str">
        <f t="shared" si="508"/>
        <v/>
      </c>
      <c r="X865" s="47" t="str">
        <f>IF(AND($BU$7&gt;0,OutputOsiris!$A865&lt;&gt;"9999999"),VLOOKUP(OutputOsiris!A865,$BR$9:$BU$1008,4,FALSE),"")</f>
        <v/>
      </c>
      <c r="Y865" s="47" t="str">
        <f t="shared" si="509"/>
        <v/>
      </c>
      <c r="Z865" s="47" t="str">
        <f>IF(AND($BZ$7&gt;0,OutputOsiris!$A865&lt;&gt;"9999999"),VLOOKUP(OutputOsiris!A865,$BW$9:$BZ$1008,4,FALSE),"")</f>
        <v/>
      </c>
      <c r="AA865" s="47" t="str">
        <f t="shared" si="510"/>
        <v/>
      </c>
      <c r="AB865" s="47">
        <f t="shared" si="511"/>
        <v>0</v>
      </c>
      <c r="AC865" s="47">
        <f t="shared" si="512"/>
        <v>0</v>
      </c>
      <c r="AD865" s="47" t="str">
        <f t="shared" si="513"/>
        <v/>
      </c>
      <c r="AE865" s="48" t="str">
        <f>IF(ISBLANK(AF865),"",VLOOKUP(AD865,OutputOsiris!$A$9:$A$1008,1,FALSE))</f>
        <v/>
      </c>
      <c r="AF865" s="111"/>
      <c r="AG865" s="78"/>
      <c r="AH865" s="148" t="str">
        <f t="shared" si="487"/>
        <v/>
      </c>
      <c r="AI865" s="47" t="str">
        <f t="shared" si="514"/>
        <v/>
      </c>
      <c r="AJ865" s="48" t="str">
        <f>IF(ISBLANK(AK865),"",VLOOKUP(AI865,OutputOsiris!$A$9:$A$1008,1,FALSE))</f>
        <v/>
      </c>
      <c r="AK865" s="112"/>
      <c r="AL865" s="78"/>
      <c r="AM865" s="148" t="str">
        <f t="shared" si="488"/>
        <v/>
      </c>
      <c r="AN865" s="47" t="str">
        <f t="shared" si="515"/>
        <v/>
      </c>
      <c r="AO865" s="48" t="str">
        <f>IF(ISBLANK(AP865),"",VLOOKUP(AN865,OutputOsiris!$A$9:$A$1008,1,FALSE))</f>
        <v/>
      </c>
      <c r="AP865" s="111"/>
      <c r="AQ865" s="78"/>
      <c r="AR865" s="148" t="str">
        <f t="shared" si="489"/>
        <v/>
      </c>
      <c r="AS865" s="47" t="str">
        <f t="shared" si="516"/>
        <v/>
      </c>
      <c r="AT865" s="48" t="str">
        <f>IF(ISBLANK(AU865),"",VLOOKUP(AS865,OutputOsiris!$A$9:$A$1008,1,FALSE))</f>
        <v/>
      </c>
      <c r="AU865" s="111"/>
      <c r="AV865" s="78"/>
      <c r="AW865" s="148" t="str">
        <f t="shared" si="490"/>
        <v/>
      </c>
      <c r="AX865" s="47" t="str">
        <f t="shared" si="517"/>
        <v/>
      </c>
      <c r="AY865" s="48" t="str">
        <f>IF(ISBLANK(AZ865),"",VLOOKUP(AX865,OutputOsiris!$A$9:$A$1008,1,FALSE))</f>
        <v/>
      </c>
      <c r="AZ865" s="111"/>
      <c r="BA865" s="78"/>
      <c r="BB865" s="148" t="str">
        <f t="shared" si="491"/>
        <v/>
      </c>
      <c r="BC865" s="47" t="str">
        <f t="shared" si="518"/>
        <v/>
      </c>
      <c r="BD865" s="48" t="str">
        <f>IF(ISBLANK(BE865),"",VLOOKUP(BC865,OutputOsiris!$A$9:$A$1008,1,FALSE))</f>
        <v/>
      </c>
      <c r="BE865" s="111"/>
      <c r="BF865" s="78"/>
      <c r="BG865" s="148" t="str">
        <f t="shared" si="492"/>
        <v/>
      </c>
      <c r="BH865" s="47" t="str">
        <f t="shared" si="519"/>
        <v/>
      </c>
      <c r="BI865" s="48" t="str">
        <f>IF(ISBLANK(BJ865),"",VLOOKUP(BH865,OutputOsiris!$A$9:$A$1008,1,FALSE))</f>
        <v/>
      </c>
      <c r="BJ865" s="111"/>
      <c r="BK865" s="78"/>
      <c r="BL865" s="148" t="str">
        <f t="shared" si="493"/>
        <v/>
      </c>
      <c r="BM865" s="47" t="str">
        <f t="shared" si="520"/>
        <v/>
      </c>
      <c r="BN865" s="48" t="str">
        <f>IF(ISBLANK(BO865),"",VLOOKUP(BM865,OutputOsiris!$A$9:$A$1008,1,FALSE))</f>
        <v/>
      </c>
      <c r="BO865" s="111"/>
      <c r="BP865" s="78"/>
      <c r="BQ865" s="148" t="str">
        <f t="shared" si="494"/>
        <v/>
      </c>
      <c r="BR865" s="47" t="str">
        <f t="shared" si="521"/>
        <v/>
      </c>
      <c r="BS865" s="48" t="str">
        <f>IF(ISBLANK(BT865),"",VLOOKUP(BR865,OutputOsiris!$A$9:$A$1008,1,FALSE))</f>
        <v/>
      </c>
      <c r="BT865" s="111"/>
      <c r="BU865" s="78"/>
      <c r="BV865" s="148" t="str">
        <f t="shared" si="495"/>
        <v/>
      </c>
      <c r="BW865" s="47" t="str">
        <f t="shared" si="522"/>
        <v/>
      </c>
      <c r="BX865" s="48" t="str">
        <f>IF(ISBLANK(BY865),"",VLOOKUP(BW865,OutputOsiris!$A$9:$A$1008,1,FALSE))</f>
        <v/>
      </c>
      <c r="BY865" s="111"/>
      <c r="BZ865" s="78"/>
      <c r="CA865" s="148" t="str">
        <f t="shared" si="496"/>
        <v/>
      </c>
    </row>
    <row r="866" spans="1:79" x14ac:dyDescent="0.2">
      <c r="A866" s="47" t="str">
        <f>IF($H$1="Score",IF(OutputOsiris!A866&lt;&gt;"9999999",OutputOsiris!A866,""),"")</f>
        <v/>
      </c>
      <c r="B866" s="76" t="str">
        <f t="shared" si="497"/>
        <v/>
      </c>
      <c r="C866" s="143" t="str">
        <f t="shared" si="498"/>
        <v/>
      </c>
      <c r="D866" s="47" t="str">
        <f>IF($H$1="Cijfer",IF(OutputOsiris!A866&lt;&gt;"9999999",OutputOsiris!A866,""),"")</f>
        <v/>
      </c>
      <c r="E866" s="76" t="str">
        <f t="shared" si="499"/>
        <v/>
      </c>
      <c r="F866" s="143" t="str">
        <f t="shared" si="500"/>
        <v/>
      </c>
      <c r="G866" s="47" t="str">
        <f>IF(ISBLANK(OutputOsiris!B866),"",OutputOsiris!B866)</f>
        <v/>
      </c>
      <c r="H866" s="47">
        <f>IF(AND($AG$7&gt;0,OutputOsiris!$A866&lt;&gt;"9999999"),VLOOKUP(OutputOsiris!A866,$AD$9:$AG$1008,4,FALSE),"")</f>
        <v>0</v>
      </c>
      <c r="I866" s="47">
        <f t="shared" si="501"/>
        <v>0</v>
      </c>
      <c r="J866" s="47">
        <f>IF(AND($AL$7&gt;0,OutputOsiris!$A866&lt;&gt;"9999999"),VLOOKUP(OutputOsiris!A866,$AI$9:$AL$1008,4,FALSE),"")</f>
        <v>0</v>
      </c>
      <c r="K866" s="47">
        <f t="shared" si="502"/>
        <v>0</v>
      </c>
      <c r="L866" s="47" t="str">
        <f>IF(AND($AQ$7&gt;0,OutputOsiris!$A866&lt;&gt;"9999999"),VLOOKUP(OutputOsiris!A866,$AN$9:$AQ$1008,4,FALSE),"")</f>
        <v/>
      </c>
      <c r="M866" s="47" t="str">
        <f t="shared" si="503"/>
        <v/>
      </c>
      <c r="N866" s="47" t="str">
        <f>IF(AND($AV$7&gt;0,OutputOsiris!$A866&lt;&gt;"9999999"),VLOOKUP(OutputOsiris!A866,$AS$9:$AV$1008,4,FALSE),"")</f>
        <v/>
      </c>
      <c r="O866" s="47" t="str">
        <f t="shared" si="504"/>
        <v/>
      </c>
      <c r="P866" s="47" t="str">
        <f>IF(AND($BA$7&gt;0,OutputOsiris!$A866&lt;&gt;"9999999"),VLOOKUP(OutputOsiris!A866,$AX$9:$BA$1008,4,FALSE),"")</f>
        <v/>
      </c>
      <c r="Q866" s="47" t="str">
        <f t="shared" si="505"/>
        <v/>
      </c>
      <c r="R866" s="47" t="str">
        <f>IF(AND($BF$7&gt;0,OutputOsiris!$A866&lt;&gt;"9999999"),VLOOKUP(OutputOsiris!A866,$BC$9:$BF$1008,4,FALSE),"")</f>
        <v/>
      </c>
      <c r="S866" s="47" t="str">
        <f t="shared" si="506"/>
        <v/>
      </c>
      <c r="T866" s="47" t="str">
        <f>IF(AND($BK$7&gt;0,OutputOsiris!$A866&lt;&gt;"9999999"),VLOOKUP(OutputOsiris!A866,$BH$9:$BK$1008,4,FALSE),"")</f>
        <v/>
      </c>
      <c r="U866" s="47" t="str">
        <f t="shared" si="507"/>
        <v/>
      </c>
      <c r="V866" s="47" t="str">
        <f>IF(AND($BP$7&gt;0,OutputOsiris!$A866&lt;&gt;"9999999"),VLOOKUP(OutputOsiris!A866,$BM$9:$BP$1008,4,FALSE),"")</f>
        <v/>
      </c>
      <c r="W866" s="47" t="str">
        <f t="shared" si="508"/>
        <v/>
      </c>
      <c r="X866" s="47" t="str">
        <f>IF(AND($BU$7&gt;0,OutputOsiris!$A866&lt;&gt;"9999999"),VLOOKUP(OutputOsiris!A866,$BR$9:$BU$1008,4,FALSE),"")</f>
        <v/>
      </c>
      <c r="Y866" s="47" t="str">
        <f t="shared" si="509"/>
        <v/>
      </c>
      <c r="Z866" s="47" t="str">
        <f>IF(AND($BZ$7&gt;0,OutputOsiris!$A866&lt;&gt;"9999999"),VLOOKUP(OutputOsiris!A866,$BW$9:$BZ$1008,4,FALSE),"")</f>
        <v/>
      </c>
      <c r="AA866" s="47" t="str">
        <f t="shared" si="510"/>
        <v/>
      </c>
      <c r="AB866" s="47">
        <f t="shared" si="511"/>
        <v>0</v>
      </c>
      <c r="AC866" s="47">
        <f t="shared" si="512"/>
        <v>0</v>
      </c>
      <c r="AD866" s="47" t="str">
        <f t="shared" si="513"/>
        <v/>
      </c>
      <c r="AE866" s="48" t="str">
        <f>IF(ISBLANK(AF866),"",VLOOKUP(AD866,OutputOsiris!$A$9:$A$1008,1,FALSE))</f>
        <v/>
      </c>
      <c r="AF866" s="111"/>
      <c r="AG866" s="78"/>
      <c r="AH866" s="148" t="str">
        <f t="shared" si="487"/>
        <v/>
      </c>
      <c r="AI866" s="47" t="str">
        <f t="shared" si="514"/>
        <v/>
      </c>
      <c r="AJ866" s="48" t="str">
        <f>IF(ISBLANK(AK866),"",VLOOKUP(AI866,OutputOsiris!$A$9:$A$1008,1,FALSE))</f>
        <v/>
      </c>
      <c r="AK866" s="112"/>
      <c r="AL866" s="78"/>
      <c r="AM866" s="148" t="str">
        <f t="shared" si="488"/>
        <v/>
      </c>
      <c r="AN866" s="47" t="str">
        <f t="shared" si="515"/>
        <v/>
      </c>
      <c r="AO866" s="48" t="str">
        <f>IF(ISBLANK(AP866),"",VLOOKUP(AN866,OutputOsiris!$A$9:$A$1008,1,FALSE))</f>
        <v/>
      </c>
      <c r="AP866" s="111"/>
      <c r="AQ866" s="78"/>
      <c r="AR866" s="148" t="str">
        <f t="shared" si="489"/>
        <v/>
      </c>
      <c r="AS866" s="47" t="str">
        <f t="shared" si="516"/>
        <v/>
      </c>
      <c r="AT866" s="48" t="str">
        <f>IF(ISBLANK(AU866),"",VLOOKUP(AS866,OutputOsiris!$A$9:$A$1008,1,FALSE))</f>
        <v/>
      </c>
      <c r="AU866" s="111"/>
      <c r="AV866" s="78"/>
      <c r="AW866" s="148" t="str">
        <f t="shared" si="490"/>
        <v/>
      </c>
      <c r="AX866" s="47" t="str">
        <f t="shared" si="517"/>
        <v/>
      </c>
      <c r="AY866" s="48" t="str">
        <f>IF(ISBLANK(AZ866),"",VLOOKUP(AX866,OutputOsiris!$A$9:$A$1008,1,FALSE))</f>
        <v/>
      </c>
      <c r="AZ866" s="111"/>
      <c r="BA866" s="78"/>
      <c r="BB866" s="148" t="str">
        <f t="shared" si="491"/>
        <v/>
      </c>
      <c r="BC866" s="47" t="str">
        <f t="shared" si="518"/>
        <v/>
      </c>
      <c r="BD866" s="48" t="str">
        <f>IF(ISBLANK(BE866),"",VLOOKUP(BC866,OutputOsiris!$A$9:$A$1008,1,FALSE))</f>
        <v/>
      </c>
      <c r="BE866" s="111"/>
      <c r="BF866" s="78"/>
      <c r="BG866" s="148" t="str">
        <f t="shared" si="492"/>
        <v/>
      </c>
      <c r="BH866" s="47" t="str">
        <f t="shared" si="519"/>
        <v/>
      </c>
      <c r="BI866" s="48" t="str">
        <f>IF(ISBLANK(BJ866),"",VLOOKUP(BH866,OutputOsiris!$A$9:$A$1008,1,FALSE))</f>
        <v/>
      </c>
      <c r="BJ866" s="111"/>
      <c r="BK866" s="78"/>
      <c r="BL866" s="148" t="str">
        <f t="shared" si="493"/>
        <v/>
      </c>
      <c r="BM866" s="47" t="str">
        <f t="shared" si="520"/>
        <v/>
      </c>
      <c r="BN866" s="48" t="str">
        <f>IF(ISBLANK(BO866),"",VLOOKUP(BM866,OutputOsiris!$A$9:$A$1008,1,FALSE))</f>
        <v/>
      </c>
      <c r="BO866" s="111"/>
      <c r="BP866" s="78"/>
      <c r="BQ866" s="148" t="str">
        <f t="shared" si="494"/>
        <v/>
      </c>
      <c r="BR866" s="47" t="str">
        <f t="shared" si="521"/>
        <v/>
      </c>
      <c r="BS866" s="48" t="str">
        <f>IF(ISBLANK(BT866),"",VLOOKUP(BR866,OutputOsiris!$A$9:$A$1008,1,FALSE))</f>
        <v/>
      </c>
      <c r="BT866" s="111"/>
      <c r="BU866" s="78"/>
      <c r="BV866" s="148" t="str">
        <f t="shared" si="495"/>
        <v/>
      </c>
      <c r="BW866" s="47" t="str">
        <f t="shared" si="522"/>
        <v/>
      </c>
      <c r="BX866" s="48" t="str">
        <f>IF(ISBLANK(BY866),"",VLOOKUP(BW866,OutputOsiris!$A$9:$A$1008,1,FALSE))</f>
        <v/>
      </c>
      <c r="BY866" s="111"/>
      <c r="BZ866" s="78"/>
      <c r="CA866" s="148" t="str">
        <f t="shared" si="496"/>
        <v/>
      </c>
    </row>
    <row r="867" spans="1:79" x14ac:dyDescent="0.2">
      <c r="A867" s="47" t="str">
        <f>IF($H$1="Score",IF(OutputOsiris!A867&lt;&gt;"9999999",OutputOsiris!A867,""),"")</f>
        <v/>
      </c>
      <c r="B867" s="76" t="str">
        <f t="shared" si="497"/>
        <v/>
      </c>
      <c r="C867" s="143" t="str">
        <f t="shared" si="498"/>
        <v/>
      </c>
      <c r="D867" s="47" t="str">
        <f>IF($H$1="Cijfer",IF(OutputOsiris!A867&lt;&gt;"9999999",OutputOsiris!A867,""),"")</f>
        <v/>
      </c>
      <c r="E867" s="76" t="str">
        <f t="shared" si="499"/>
        <v/>
      </c>
      <c r="F867" s="143" t="str">
        <f t="shared" si="500"/>
        <v/>
      </c>
      <c r="G867" s="47" t="str">
        <f>IF(ISBLANK(OutputOsiris!B867),"",OutputOsiris!B867)</f>
        <v/>
      </c>
      <c r="H867" s="47">
        <f>IF(AND($AG$7&gt;0,OutputOsiris!$A867&lt;&gt;"9999999"),VLOOKUP(OutputOsiris!A867,$AD$9:$AG$1008,4,FALSE),"")</f>
        <v>0</v>
      </c>
      <c r="I867" s="47">
        <f t="shared" si="501"/>
        <v>0</v>
      </c>
      <c r="J867" s="47">
        <f>IF(AND($AL$7&gt;0,OutputOsiris!$A867&lt;&gt;"9999999"),VLOOKUP(OutputOsiris!A867,$AI$9:$AL$1008,4,FALSE),"")</f>
        <v>0</v>
      </c>
      <c r="K867" s="47">
        <f t="shared" si="502"/>
        <v>0</v>
      </c>
      <c r="L867" s="47" t="str">
        <f>IF(AND($AQ$7&gt;0,OutputOsiris!$A867&lt;&gt;"9999999"),VLOOKUP(OutputOsiris!A867,$AN$9:$AQ$1008,4,FALSE),"")</f>
        <v/>
      </c>
      <c r="M867" s="47" t="str">
        <f t="shared" si="503"/>
        <v/>
      </c>
      <c r="N867" s="47" t="str">
        <f>IF(AND($AV$7&gt;0,OutputOsiris!$A867&lt;&gt;"9999999"),VLOOKUP(OutputOsiris!A867,$AS$9:$AV$1008,4,FALSE),"")</f>
        <v/>
      </c>
      <c r="O867" s="47" t="str">
        <f t="shared" si="504"/>
        <v/>
      </c>
      <c r="P867" s="47" t="str">
        <f>IF(AND($BA$7&gt;0,OutputOsiris!$A867&lt;&gt;"9999999"),VLOOKUP(OutputOsiris!A867,$AX$9:$BA$1008,4,FALSE),"")</f>
        <v/>
      </c>
      <c r="Q867" s="47" t="str">
        <f t="shared" si="505"/>
        <v/>
      </c>
      <c r="R867" s="47" t="str">
        <f>IF(AND($BF$7&gt;0,OutputOsiris!$A867&lt;&gt;"9999999"),VLOOKUP(OutputOsiris!A867,$BC$9:$BF$1008,4,FALSE),"")</f>
        <v/>
      </c>
      <c r="S867" s="47" t="str">
        <f t="shared" si="506"/>
        <v/>
      </c>
      <c r="T867" s="47" t="str">
        <f>IF(AND($BK$7&gt;0,OutputOsiris!$A867&lt;&gt;"9999999"),VLOOKUP(OutputOsiris!A867,$BH$9:$BK$1008,4,FALSE),"")</f>
        <v/>
      </c>
      <c r="U867" s="47" t="str">
        <f t="shared" si="507"/>
        <v/>
      </c>
      <c r="V867" s="47" t="str">
        <f>IF(AND($BP$7&gt;0,OutputOsiris!$A867&lt;&gt;"9999999"),VLOOKUP(OutputOsiris!A867,$BM$9:$BP$1008,4,FALSE),"")</f>
        <v/>
      </c>
      <c r="W867" s="47" t="str">
        <f t="shared" si="508"/>
        <v/>
      </c>
      <c r="X867" s="47" t="str">
        <f>IF(AND($BU$7&gt;0,OutputOsiris!$A867&lt;&gt;"9999999"),VLOOKUP(OutputOsiris!A867,$BR$9:$BU$1008,4,FALSE),"")</f>
        <v/>
      </c>
      <c r="Y867" s="47" t="str">
        <f t="shared" si="509"/>
        <v/>
      </c>
      <c r="Z867" s="47" t="str">
        <f>IF(AND($BZ$7&gt;0,OutputOsiris!$A867&lt;&gt;"9999999"),VLOOKUP(OutputOsiris!A867,$BW$9:$BZ$1008,4,FALSE),"")</f>
        <v/>
      </c>
      <c r="AA867" s="47" t="str">
        <f t="shared" si="510"/>
        <v/>
      </c>
      <c r="AB867" s="47">
        <f t="shared" si="511"/>
        <v>0</v>
      </c>
      <c r="AC867" s="47">
        <f t="shared" si="512"/>
        <v>0</v>
      </c>
      <c r="AD867" s="47" t="str">
        <f t="shared" si="513"/>
        <v/>
      </c>
      <c r="AE867" s="48" t="str">
        <f>IF(ISBLANK(AF867),"",VLOOKUP(AD867,OutputOsiris!$A$9:$A$1008,1,FALSE))</f>
        <v/>
      </c>
      <c r="AF867" s="111"/>
      <c r="AG867" s="78"/>
      <c r="AH867" s="148" t="str">
        <f t="shared" si="487"/>
        <v/>
      </c>
      <c r="AI867" s="47" t="str">
        <f t="shared" si="514"/>
        <v/>
      </c>
      <c r="AJ867" s="48" t="str">
        <f>IF(ISBLANK(AK867),"",VLOOKUP(AI867,OutputOsiris!$A$9:$A$1008,1,FALSE))</f>
        <v/>
      </c>
      <c r="AK867" s="112"/>
      <c r="AL867" s="78"/>
      <c r="AM867" s="148" t="str">
        <f t="shared" si="488"/>
        <v/>
      </c>
      <c r="AN867" s="47" t="str">
        <f t="shared" si="515"/>
        <v/>
      </c>
      <c r="AO867" s="48" t="str">
        <f>IF(ISBLANK(AP867),"",VLOOKUP(AN867,OutputOsiris!$A$9:$A$1008,1,FALSE))</f>
        <v/>
      </c>
      <c r="AP867" s="111"/>
      <c r="AQ867" s="78"/>
      <c r="AR867" s="148" t="str">
        <f t="shared" si="489"/>
        <v/>
      </c>
      <c r="AS867" s="47" t="str">
        <f t="shared" si="516"/>
        <v/>
      </c>
      <c r="AT867" s="48" t="str">
        <f>IF(ISBLANK(AU867),"",VLOOKUP(AS867,OutputOsiris!$A$9:$A$1008,1,FALSE))</f>
        <v/>
      </c>
      <c r="AU867" s="111"/>
      <c r="AV867" s="78"/>
      <c r="AW867" s="148" t="str">
        <f t="shared" si="490"/>
        <v/>
      </c>
      <c r="AX867" s="47" t="str">
        <f t="shared" si="517"/>
        <v/>
      </c>
      <c r="AY867" s="48" t="str">
        <f>IF(ISBLANK(AZ867),"",VLOOKUP(AX867,OutputOsiris!$A$9:$A$1008,1,FALSE))</f>
        <v/>
      </c>
      <c r="AZ867" s="111"/>
      <c r="BA867" s="78"/>
      <c r="BB867" s="148" t="str">
        <f t="shared" si="491"/>
        <v/>
      </c>
      <c r="BC867" s="47" t="str">
        <f t="shared" si="518"/>
        <v/>
      </c>
      <c r="BD867" s="48" t="str">
        <f>IF(ISBLANK(BE867),"",VLOOKUP(BC867,OutputOsiris!$A$9:$A$1008,1,FALSE))</f>
        <v/>
      </c>
      <c r="BE867" s="111"/>
      <c r="BF867" s="78"/>
      <c r="BG867" s="148" t="str">
        <f t="shared" si="492"/>
        <v/>
      </c>
      <c r="BH867" s="47" t="str">
        <f t="shared" si="519"/>
        <v/>
      </c>
      <c r="BI867" s="48" t="str">
        <f>IF(ISBLANK(BJ867),"",VLOOKUP(BH867,OutputOsiris!$A$9:$A$1008,1,FALSE))</f>
        <v/>
      </c>
      <c r="BJ867" s="111"/>
      <c r="BK867" s="78"/>
      <c r="BL867" s="148" t="str">
        <f t="shared" si="493"/>
        <v/>
      </c>
      <c r="BM867" s="47" t="str">
        <f t="shared" si="520"/>
        <v/>
      </c>
      <c r="BN867" s="48" t="str">
        <f>IF(ISBLANK(BO867),"",VLOOKUP(BM867,OutputOsiris!$A$9:$A$1008,1,FALSE))</f>
        <v/>
      </c>
      <c r="BO867" s="111"/>
      <c r="BP867" s="78"/>
      <c r="BQ867" s="148" t="str">
        <f t="shared" si="494"/>
        <v/>
      </c>
      <c r="BR867" s="47" t="str">
        <f t="shared" si="521"/>
        <v/>
      </c>
      <c r="BS867" s="48" t="str">
        <f>IF(ISBLANK(BT867),"",VLOOKUP(BR867,OutputOsiris!$A$9:$A$1008,1,FALSE))</f>
        <v/>
      </c>
      <c r="BT867" s="111"/>
      <c r="BU867" s="78"/>
      <c r="BV867" s="148" t="str">
        <f t="shared" si="495"/>
        <v/>
      </c>
      <c r="BW867" s="47" t="str">
        <f t="shared" si="522"/>
        <v/>
      </c>
      <c r="BX867" s="48" t="str">
        <f>IF(ISBLANK(BY867),"",VLOOKUP(BW867,OutputOsiris!$A$9:$A$1008,1,FALSE))</f>
        <v/>
      </c>
      <c r="BY867" s="111"/>
      <c r="BZ867" s="78"/>
      <c r="CA867" s="148" t="str">
        <f t="shared" si="496"/>
        <v/>
      </c>
    </row>
    <row r="868" spans="1:79" x14ac:dyDescent="0.2">
      <c r="A868" s="47" t="str">
        <f>IF($H$1="Score",IF(OutputOsiris!A868&lt;&gt;"9999999",OutputOsiris!A868,""),"")</f>
        <v/>
      </c>
      <c r="B868" s="76" t="str">
        <f t="shared" si="497"/>
        <v/>
      </c>
      <c r="C868" s="143" t="str">
        <f t="shared" si="498"/>
        <v/>
      </c>
      <c r="D868" s="47" t="str">
        <f>IF($H$1="Cijfer",IF(OutputOsiris!A868&lt;&gt;"9999999",OutputOsiris!A868,""),"")</f>
        <v/>
      </c>
      <c r="E868" s="76" t="str">
        <f t="shared" si="499"/>
        <v/>
      </c>
      <c r="F868" s="143" t="str">
        <f t="shared" si="500"/>
        <v/>
      </c>
      <c r="G868" s="47" t="str">
        <f>IF(ISBLANK(OutputOsiris!B868),"",OutputOsiris!B868)</f>
        <v/>
      </c>
      <c r="H868" s="47">
        <f>IF(AND($AG$7&gt;0,OutputOsiris!$A868&lt;&gt;"9999999"),VLOOKUP(OutputOsiris!A868,$AD$9:$AG$1008,4,FALSE),"")</f>
        <v>0</v>
      </c>
      <c r="I868" s="47">
        <f t="shared" si="501"/>
        <v>0</v>
      </c>
      <c r="J868" s="47">
        <f>IF(AND($AL$7&gt;0,OutputOsiris!$A868&lt;&gt;"9999999"),VLOOKUP(OutputOsiris!A868,$AI$9:$AL$1008,4,FALSE),"")</f>
        <v>0</v>
      </c>
      <c r="K868" s="47">
        <f t="shared" si="502"/>
        <v>0</v>
      </c>
      <c r="L868" s="47" t="str">
        <f>IF(AND($AQ$7&gt;0,OutputOsiris!$A868&lt;&gt;"9999999"),VLOOKUP(OutputOsiris!A868,$AN$9:$AQ$1008,4,FALSE),"")</f>
        <v/>
      </c>
      <c r="M868" s="47" t="str">
        <f t="shared" si="503"/>
        <v/>
      </c>
      <c r="N868" s="47" t="str">
        <f>IF(AND($AV$7&gt;0,OutputOsiris!$A868&lt;&gt;"9999999"),VLOOKUP(OutputOsiris!A868,$AS$9:$AV$1008,4,FALSE),"")</f>
        <v/>
      </c>
      <c r="O868" s="47" t="str">
        <f t="shared" si="504"/>
        <v/>
      </c>
      <c r="P868" s="47" t="str">
        <f>IF(AND($BA$7&gt;0,OutputOsiris!$A868&lt;&gt;"9999999"),VLOOKUP(OutputOsiris!A868,$AX$9:$BA$1008,4,FALSE),"")</f>
        <v/>
      </c>
      <c r="Q868" s="47" t="str">
        <f t="shared" si="505"/>
        <v/>
      </c>
      <c r="R868" s="47" t="str">
        <f>IF(AND($BF$7&gt;0,OutputOsiris!$A868&lt;&gt;"9999999"),VLOOKUP(OutputOsiris!A868,$BC$9:$BF$1008,4,FALSE),"")</f>
        <v/>
      </c>
      <c r="S868" s="47" t="str">
        <f t="shared" si="506"/>
        <v/>
      </c>
      <c r="T868" s="47" t="str">
        <f>IF(AND($BK$7&gt;0,OutputOsiris!$A868&lt;&gt;"9999999"),VLOOKUP(OutputOsiris!A868,$BH$9:$BK$1008,4,FALSE),"")</f>
        <v/>
      </c>
      <c r="U868" s="47" t="str">
        <f t="shared" si="507"/>
        <v/>
      </c>
      <c r="V868" s="47" t="str">
        <f>IF(AND($BP$7&gt;0,OutputOsiris!$A868&lt;&gt;"9999999"),VLOOKUP(OutputOsiris!A868,$BM$9:$BP$1008,4,FALSE),"")</f>
        <v/>
      </c>
      <c r="W868" s="47" t="str">
        <f t="shared" si="508"/>
        <v/>
      </c>
      <c r="X868" s="47" t="str">
        <f>IF(AND($BU$7&gt;0,OutputOsiris!$A868&lt;&gt;"9999999"),VLOOKUP(OutputOsiris!A868,$BR$9:$BU$1008,4,FALSE),"")</f>
        <v/>
      </c>
      <c r="Y868" s="47" t="str">
        <f t="shared" si="509"/>
        <v/>
      </c>
      <c r="Z868" s="47" t="str">
        <f>IF(AND($BZ$7&gt;0,OutputOsiris!$A868&lt;&gt;"9999999"),VLOOKUP(OutputOsiris!A868,$BW$9:$BZ$1008,4,FALSE),"")</f>
        <v/>
      </c>
      <c r="AA868" s="47" t="str">
        <f t="shared" si="510"/>
        <v/>
      </c>
      <c r="AB868" s="47">
        <f t="shared" si="511"/>
        <v>0</v>
      </c>
      <c r="AC868" s="47">
        <f t="shared" si="512"/>
        <v>0</v>
      </c>
      <c r="AD868" s="47" t="str">
        <f t="shared" si="513"/>
        <v/>
      </c>
      <c r="AE868" s="48" t="str">
        <f>IF(ISBLANK(AF868),"",VLOOKUP(AD868,OutputOsiris!$A$9:$A$1008,1,FALSE))</f>
        <v/>
      </c>
      <c r="AF868" s="111"/>
      <c r="AG868" s="78"/>
      <c r="AH868" s="148" t="str">
        <f t="shared" si="487"/>
        <v/>
      </c>
      <c r="AI868" s="47" t="str">
        <f t="shared" si="514"/>
        <v/>
      </c>
      <c r="AJ868" s="48" t="str">
        <f>IF(ISBLANK(AK868),"",VLOOKUP(AI868,OutputOsiris!$A$9:$A$1008,1,FALSE))</f>
        <v/>
      </c>
      <c r="AK868" s="112"/>
      <c r="AL868" s="78"/>
      <c r="AM868" s="148" t="str">
        <f t="shared" si="488"/>
        <v/>
      </c>
      <c r="AN868" s="47" t="str">
        <f t="shared" si="515"/>
        <v/>
      </c>
      <c r="AO868" s="48" t="str">
        <f>IF(ISBLANK(AP868),"",VLOOKUP(AN868,OutputOsiris!$A$9:$A$1008,1,FALSE))</f>
        <v/>
      </c>
      <c r="AP868" s="111"/>
      <c r="AQ868" s="78"/>
      <c r="AR868" s="148" t="str">
        <f t="shared" si="489"/>
        <v/>
      </c>
      <c r="AS868" s="47" t="str">
        <f t="shared" si="516"/>
        <v/>
      </c>
      <c r="AT868" s="48" t="str">
        <f>IF(ISBLANK(AU868),"",VLOOKUP(AS868,OutputOsiris!$A$9:$A$1008,1,FALSE))</f>
        <v/>
      </c>
      <c r="AU868" s="111"/>
      <c r="AV868" s="78"/>
      <c r="AW868" s="148" t="str">
        <f t="shared" si="490"/>
        <v/>
      </c>
      <c r="AX868" s="47" t="str">
        <f t="shared" si="517"/>
        <v/>
      </c>
      <c r="AY868" s="48" t="str">
        <f>IF(ISBLANK(AZ868),"",VLOOKUP(AX868,OutputOsiris!$A$9:$A$1008,1,FALSE))</f>
        <v/>
      </c>
      <c r="AZ868" s="111"/>
      <c r="BA868" s="78"/>
      <c r="BB868" s="148" t="str">
        <f t="shared" si="491"/>
        <v/>
      </c>
      <c r="BC868" s="47" t="str">
        <f t="shared" si="518"/>
        <v/>
      </c>
      <c r="BD868" s="48" t="str">
        <f>IF(ISBLANK(BE868),"",VLOOKUP(BC868,OutputOsiris!$A$9:$A$1008,1,FALSE))</f>
        <v/>
      </c>
      <c r="BE868" s="111"/>
      <c r="BF868" s="78"/>
      <c r="BG868" s="148" t="str">
        <f t="shared" si="492"/>
        <v/>
      </c>
      <c r="BH868" s="47" t="str">
        <f t="shared" si="519"/>
        <v/>
      </c>
      <c r="BI868" s="48" t="str">
        <f>IF(ISBLANK(BJ868),"",VLOOKUP(BH868,OutputOsiris!$A$9:$A$1008,1,FALSE))</f>
        <v/>
      </c>
      <c r="BJ868" s="111"/>
      <c r="BK868" s="78"/>
      <c r="BL868" s="148" t="str">
        <f t="shared" si="493"/>
        <v/>
      </c>
      <c r="BM868" s="47" t="str">
        <f t="shared" si="520"/>
        <v/>
      </c>
      <c r="BN868" s="48" t="str">
        <f>IF(ISBLANK(BO868),"",VLOOKUP(BM868,OutputOsiris!$A$9:$A$1008,1,FALSE))</f>
        <v/>
      </c>
      <c r="BO868" s="111"/>
      <c r="BP868" s="78"/>
      <c r="BQ868" s="148" t="str">
        <f t="shared" si="494"/>
        <v/>
      </c>
      <c r="BR868" s="47" t="str">
        <f t="shared" si="521"/>
        <v/>
      </c>
      <c r="BS868" s="48" t="str">
        <f>IF(ISBLANK(BT868),"",VLOOKUP(BR868,OutputOsiris!$A$9:$A$1008,1,FALSE))</f>
        <v/>
      </c>
      <c r="BT868" s="111"/>
      <c r="BU868" s="78"/>
      <c r="BV868" s="148" t="str">
        <f t="shared" si="495"/>
        <v/>
      </c>
      <c r="BW868" s="47" t="str">
        <f t="shared" si="522"/>
        <v/>
      </c>
      <c r="BX868" s="48" t="str">
        <f>IF(ISBLANK(BY868),"",VLOOKUP(BW868,OutputOsiris!$A$9:$A$1008,1,FALSE))</f>
        <v/>
      </c>
      <c r="BY868" s="111"/>
      <c r="BZ868" s="78"/>
      <c r="CA868" s="148" t="str">
        <f t="shared" si="496"/>
        <v/>
      </c>
    </row>
    <row r="869" spans="1:79" x14ac:dyDescent="0.2">
      <c r="A869" s="47" t="str">
        <f>IF($H$1="Score",IF(OutputOsiris!A869&lt;&gt;"9999999",OutputOsiris!A869,""),"")</f>
        <v/>
      </c>
      <c r="B869" s="76" t="str">
        <f t="shared" si="497"/>
        <v/>
      </c>
      <c r="C869" s="143" t="str">
        <f t="shared" si="498"/>
        <v/>
      </c>
      <c r="D869" s="47" t="str">
        <f>IF($H$1="Cijfer",IF(OutputOsiris!A869&lt;&gt;"9999999",OutputOsiris!A869,""),"")</f>
        <v/>
      </c>
      <c r="E869" s="76" t="str">
        <f t="shared" si="499"/>
        <v/>
      </c>
      <c r="F869" s="143" t="str">
        <f t="shared" si="500"/>
        <v/>
      </c>
      <c r="G869" s="47" t="str">
        <f>IF(ISBLANK(OutputOsiris!B869),"",OutputOsiris!B869)</f>
        <v/>
      </c>
      <c r="H869" s="47">
        <f>IF(AND($AG$7&gt;0,OutputOsiris!$A869&lt;&gt;"9999999"),VLOOKUP(OutputOsiris!A869,$AD$9:$AG$1008,4,FALSE),"")</f>
        <v>0</v>
      </c>
      <c r="I869" s="47">
        <f t="shared" si="501"/>
        <v>0</v>
      </c>
      <c r="J869" s="47">
        <f>IF(AND($AL$7&gt;0,OutputOsiris!$A869&lt;&gt;"9999999"),VLOOKUP(OutputOsiris!A869,$AI$9:$AL$1008,4,FALSE),"")</f>
        <v>0</v>
      </c>
      <c r="K869" s="47">
        <f t="shared" si="502"/>
        <v>0</v>
      </c>
      <c r="L869" s="47" t="str">
        <f>IF(AND($AQ$7&gt;0,OutputOsiris!$A869&lt;&gt;"9999999"),VLOOKUP(OutputOsiris!A869,$AN$9:$AQ$1008,4,FALSE),"")</f>
        <v/>
      </c>
      <c r="M869" s="47" t="str">
        <f t="shared" si="503"/>
        <v/>
      </c>
      <c r="N869" s="47" t="str">
        <f>IF(AND($AV$7&gt;0,OutputOsiris!$A869&lt;&gt;"9999999"),VLOOKUP(OutputOsiris!A869,$AS$9:$AV$1008,4,FALSE),"")</f>
        <v/>
      </c>
      <c r="O869" s="47" t="str">
        <f t="shared" si="504"/>
        <v/>
      </c>
      <c r="P869" s="47" t="str">
        <f>IF(AND($BA$7&gt;0,OutputOsiris!$A869&lt;&gt;"9999999"),VLOOKUP(OutputOsiris!A869,$AX$9:$BA$1008,4,FALSE),"")</f>
        <v/>
      </c>
      <c r="Q869" s="47" t="str">
        <f t="shared" si="505"/>
        <v/>
      </c>
      <c r="R869" s="47" t="str">
        <f>IF(AND($BF$7&gt;0,OutputOsiris!$A869&lt;&gt;"9999999"),VLOOKUP(OutputOsiris!A869,$BC$9:$BF$1008,4,FALSE),"")</f>
        <v/>
      </c>
      <c r="S869" s="47" t="str">
        <f t="shared" si="506"/>
        <v/>
      </c>
      <c r="T869" s="47" t="str">
        <f>IF(AND($BK$7&gt;0,OutputOsiris!$A869&lt;&gt;"9999999"),VLOOKUP(OutputOsiris!A869,$BH$9:$BK$1008,4,FALSE),"")</f>
        <v/>
      </c>
      <c r="U869" s="47" t="str">
        <f t="shared" si="507"/>
        <v/>
      </c>
      <c r="V869" s="47" t="str">
        <f>IF(AND($BP$7&gt;0,OutputOsiris!$A869&lt;&gt;"9999999"),VLOOKUP(OutputOsiris!A869,$BM$9:$BP$1008,4,FALSE),"")</f>
        <v/>
      </c>
      <c r="W869" s="47" t="str">
        <f t="shared" si="508"/>
        <v/>
      </c>
      <c r="X869" s="47" t="str">
        <f>IF(AND($BU$7&gt;0,OutputOsiris!$A869&lt;&gt;"9999999"),VLOOKUP(OutputOsiris!A869,$BR$9:$BU$1008,4,FALSE),"")</f>
        <v/>
      </c>
      <c r="Y869" s="47" t="str">
        <f t="shared" si="509"/>
        <v/>
      </c>
      <c r="Z869" s="47" t="str">
        <f>IF(AND($BZ$7&gt;0,OutputOsiris!$A869&lt;&gt;"9999999"),VLOOKUP(OutputOsiris!A869,$BW$9:$BZ$1008,4,FALSE),"")</f>
        <v/>
      </c>
      <c r="AA869" s="47" t="str">
        <f t="shared" si="510"/>
        <v/>
      </c>
      <c r="AB869" s="47">
        <f t="shared" si="511"/>
        <v>0</v>
      </c>
      <c r="AC869" s="47">
        <f t="shared" si="512"/>
        <v>0</v>
      </c>
      <c r="AD869" s="47" t="str">
        <f t="shared" si="513"/>
        <v/>
      </c>
      <c r="AE869" s="48" t="str">
        <f>IF(ISBLANK(AF869),"",VLOOKUP(AD869,OutputOsiris!$A$9:$A$1008,1,FALSE))</f>
        <v/>
      </c>
      <c r="AF869" s="111"/>
      <c r="AG869" s="78"/>
      <c r="AH869" s="148" t="str">
        <f t="shared" si="487"/>
        <v/>
      </c>
      <c r="AI869" s="47" t="str">
        <f t="shared" si="514"/>
        <v/>
      </c>
      <c r="AJ869" s="48" t="str">
        <f>IF(ISBLANK(AK869),"",VLOOKUP(AI869,OutputOsiris!$A$9:$A$1008,1,FALSE))</f>
        <v/>
      </c>
      <c r="AK869" s="112"/>
      <c r="AL869" s="78"/>
      <c r="AM869" s="148" t="str">
        <f t="shared" si="488"/>
        <v/>
      </c>
      <c r="AN869" s="47" t="str">
        <f t="shared" si="515"/>
        <v/>
      </c>
      <c r="AO869" s="48" t="str">
        <f>IF(ISBLANK(AP869),"",VLOOKUP(AN869,OutputOsiris!$A$9:$A$1008,1,FALSE))</f>
        <v/>
      </c>
      <c r="AP869" s="111"/>
      <c r="AQ869" s="78"/>
      <c r="AR869" s="148" t="str">
        <f t="shared" si="489"/>
        <v/>
      </c>
      <c r="AS869" s="47" t="str">
        <f t="shared" si="516"/>
        <v/>
      </c>
      <c r="AT869" s="48" t="str">
        <f>IF(ISBLANK(AU869),"",VLOOKUP(AS869,OutputOsiris!$A$9:$A$1008,1,FALSE))</f>
        <v/>
      </c>
      <c r="AU869" s="111"/>
      <c r="AV869" s="78"/>
      <c r="AW869" s="148" t="str">
        <f t="shared" si="490"/>
        <v/>
      </c>
      <c r="AX869" s="47" t="str">
        <f t="shared" si="517"/>
        <v/>
      </c>
      <c r="AY869" s="48" t="str">
        <f>IF(ISBLANK(AZ869),"",VLOOKUP(AX869,OutputOsiris!$A$9:$A$1008,1,FALSE))</f>
        <v/>
      </c>
      <c r="AZ869" s="111"/>
      <c r="BA869" s="78"/>
      <c r="BB869" s="148" t="str">
        <f t="shared" si="491"/>
        <v/>
      </c>
      <c r="BC869" s="47" t="str">
        <f t="shared" si="518"/>
        <v/>
      </c>
      <c r="BD869" s="48" t="str">
        <f>IF(ISBLANK(BE869),"",VLOOKUP(BC869,OutputOsiris!$A$9:$A$1008,1,FALSE))</f>
        <v/>
      </c>
      <c r="BE869" s="111"/>
      <c r="BF869" s="78"/>
      <c r="BG869" s="148" t="str">
        <f t="shared" si="492"/>
        <v/>
      </c>
      <c r="BH869" s="47" t="str">
        <f t="shared" si="519"/>
        <v/>
      </c>
      <c r="BI869" s="48" t="str">
        <f>IF(ISBLANK(BJ869),"",VLOOKUP(BH869,OutputOsiris!$A$9:$A$1008,1,FALSE))</f>
        <v/>
      </c>
      <c r="BJ869" s="111"/>
      <c r="BK869" s="78"/>
      <c r="BL869" s="148" t="str">
        <f t="shared" si="493"/>
        <v/>
      </c>
      <c r="BM869" s="47" t="str">
        <f t="shared" si="520"/>
        <v/>
      </c>
      <c r="BN869" s="48" t="str">
        <f>IF(ISBLANK(BO869),"",VLOOKUP(BM869,OutputOsiris!$A$9:$A$1008,1,FALSE))</f>
        <v/>
      </c>
      <c r="BO869" s="111"/>
      <c r="BP869" s="78"/>
      <c r="BQ869" s="148" t="str">
        <f t="shared" si="494"/>
        <v/>
      </c>
      <c r="BR869" s="47" t="str">
        <f t="shared" si="521"/>
        <v/>
      </c>
      <c r="BS869" s="48" t="str">
        <f>IF(ISBLANK(BT869),"",VLOOKUP(BR869,OutputOsiris!$A$9:$A$1008,1,FALSE))</f>
        <v/>
      </c>
      <c r="BT869" s="111"/>
      <c r="BU869" s="78"/>
      <c r="BV869" s="148" t="str">
        <f t="shared" si="495"/>
        <v/>
      </c>
      <c r="BW869" s="47" t="str">
        <f t="shared" si="522"/>
        <v/>
      </c>
      <c r="BX869" s="48" t="str">
        <f>IF(ISBLANK(BY869),"",VLOOKUP(BW869,OutputOsiris!$A$9:$A$1008,1,FALSE))</f>
        <v/>
      </c>
      <c r="BY869" s="111"/>
      <c r="BZ869" s="78"/>
      <c r="CA869" s="148" t="str">
        <f t="shared" si="496"/>
        <v/>
      </c>
    </row>
    <row r="870" spans="1:79" x14ac:dyDescent="0.2">
      <c r="A870" s="47" t="str">
        <f>IF($H$1="Score",IF(OutputOsiris!A870&lt;&gt;"9999999",OutputOsiris!A870,""),"")</f>
        <v/>
      </c>
      <c r="B870" s="76" t="str">
        <f t="shared" si="497"/>
        <v/>
      </c>
      <c r="C870" s="143" t="str">
        <f t="shared" si="498"/>
        <v/>
      </c>
      <c r="D870" s="47" t="str">
        <f>IF($H$1="Cijfer",IF(OutputOsiris!A870&lt;&gt;"9999999",OutputOsiris!A870,""),"")</f>
        <v/>
      </c>
      <c r="E870" s="76" t="str">
        <f t="shared" si="499"/>
        <v/>
      </c>
      <c r="F870" s="143" t="str">
        <f t="shared" si="500"/>
        <v/>
      </c>
      <c r="G870" s="47" t="str">
        <f>IF(ISBLANK(OutputOsiris!B870),"",OutputOsiris!B870)</f>
        <v/>
      </c>
      <c r="H870" s="47">
        <f>IF(AND($AG$7&gt;0,OutputOsiris!$A870&lt;&gt;"9999999"),VLOOKUP(OutputOsiris!A870,$AD$9:$AG$1008,4,FALSE),"")</f>
        <v>0</v>
      </c>
      <c r="I870" s="47">
        <f t="shared" si="501"/>
        <v>0</v>
      </c>
      <c r="J870" s="47">
        <f>IF(AND($AL$7&gt;0,OutputOsiris!$A870&lt;&gt;"9999999"),VLOOKUP(OutputOsiris!A870,$AI$9:$AL$1008,4,FALSE),"")</f>
        <v>0</v>
      </c>
      <c r="K870" s="47">
        <f t="shared" si="502"/>
        <v>0</v>
      </c>
      <c r="L870" s="47" t="str">
        <f>IF(AND($AQ$7&gt;0,OutputOsiris!$A870&lt;&gt;"9999999"),VLOOKUP(OutputOsiris!A870,$AN$9:$AQ$1008,4,FALSE),"")</f>
        <v/>
      </c>
      <c r="M870" s="47" t="str">
        <f t="shared" si="503"/>
        <v/>
      </c>
      <c r="N870" s="47" t="str">
        <f>IF(AND($AV$7&gt;0,OutputOsiris!$A870&lt;&gt;"9999999"),VLOOKUP(OutputOsiris!A870,$AS$9:$AV$1008,4,FALSE),"")</f>
        <v/>
      </c>
      <c r="O870" s="47" t="str">
        <f t="shared" si="504"/>
        <v/>
      </c>
      <c r="P870" s="47" t="str">
        <f>IF(AND($BA$7&gt;0,OutputOsiris!$A870&lt;&gt;"9999999"),VLOOKUP(OutputOsiris!A870,$AX$9:$BA$1008,4,FALSE),"")</f>
        <v/>
      </c>
      <c r="Q870" s="47" t="str">
        <f t="shared" si="505"/>
        <v/>
      </c>
      <c r="R870" s="47" t="str">
        <f>IF(AND($BF$7&gt;0,OutputOsiris!$A870&lt;&gt;"9999999"),VLOOKUP(OutputOsiris!A870,$BC$9:$BF$1008,4,FALSE),"")</f>
        <v/>
      </c>
      <c r="S870" s="47" t="str">
        <f t="shared" si="506"/>
        <v/>
      </c>
      <c r="T870" s="47" t="str">
        <f>IF(AND($BK$7&gt;0,OutputOsiris!$A870&lt;&gt;"9999999"),VLOOKUP(OutputOsiris!A870,$BH$9:$BK$1008,4,FALSE),"")</f>
        <v/>
      </c>
      <c r="U870" s="47" t="str">
        <f t="shared" si="507"/>
        <v/>
      </c>
      <c r="V870" s="47" t="str">
        <f>IF(AND($BP$7&gt;0,OutputOsiris!$A870&lt;&gt;"9999999"),VLOOKUP(OutputOsiris!A870,$BM$9:$BP$1008,4,FALSE),"")</f>
        <v/>
      </c>
      <c r="W870" s="47" t="str">
        <f t="shared" si="508"/>
        <v/>
      </c>
      <c r="X870" s="47" t="str">
        <f>IF(AND($BU$7&gt;0,OutputOsiris!$A870&lt;&gt;"9999999"),VLOOKUP(OutputOsiris!A870,$BR$9:$BU$1008,4,FALSE),"")</f>
        <v/>
      </c>
      <c r="Y870" s="47" t="str">
        <f t="shared" si="509"/>
        <v/>
      </c>
      <c r="Z870" s="47" t="str">
        <f>IF(AND($BZ$7&gt;0,OutputOsiris!$A870&lt;&gt;"9999999"),VLOOKUP(OutputOsiris!A870,$BW$9:$BZ$1008,4,FALSE),"")</f>
        <v/>
      </c>
      <c r="AA870" s="47" t="str">
        <f t="shared" si="510"/>
        <v/>
      </c>
      <c r="AB870" s="47">
        <f t="shared" si="511"/>
        <v>0</v>
      </c>
      <c r="AC870" s="47">
        <f t="shared" si="512"/>
        <v>0</v>
      </c>
      <c r="AD870" s="47" t="str">
        <f t="shared" si="513"/>
        <v/>
      </c>
      <c r="AE870" s="48" t="str">
        <f>IF(ISBLANK(AF870),"",VLOOKUP(AD870,OutputOsiris!$A$9:$A$1008,1,FALSE))</f>
        <v/>
      </c>
      <c r="AF870" s="111"/>
      <c r="AG870" s="78"/>
      <c r="AH870" s="148" t="str">
        <f t="shared" si="487"/>
        <v/>
      </c>
      <c r="AI870" s="47" t="str">
        <f t="shared" si="514"/>
        <v/>
      </c>
      <c r="AJ870" s="48" t="str">
        <f>IF(ISBLANK(AK870),"",VLOOKUP(AI870,OutputOsiris!$A$9:$A$1008,1,FALSE))</f>
        <v/>
      </c>
      <c r="AK870" s="112"/>
      <c r="AL870" s="78"/>
      <c r="AM870" s="148" t="str">
        <f t="shared" si="488"/>
        <v/>
      </c>
      <c r="AN870" s="47" t="str">
        <f t="shared" si="515"/>
        <v/>
      </c>
      <c r="AO870" s="48" t="str">
        <f>IF(ISBLANK(AP870),"",VLOOKUP(AN870,OutputOsiris!$A$9:$A$1008,1,FALSE))</f>
        <v/>
      </c>
      <c r="AP870" s="111"/>
      <c r="AQ870" s="78"/>
      <c r="AR870" s="148" t="str">
        <f t="shared" si="489"/>
        <v/>
      </c>
      <c r="AS870" s="47" t="str">
        <f t="shared" si="516"/>
        <v/>
      </c>
      <c r="AT870" s="48" t="str">
        <f>IF(ISBLANK(AU870),"",VLOOKUP(AS870,OutputOsiris!$A$9:$A$1008,1,FALSE))</f>
        <v/>
      </c>
      <c r="AU870" s="111"/>
      <c r="AV870" s="78"/>
      <c r="AW870" s="148" t="str">
        <f t="shared" si="490"/>
        <v/>
      </c>
      <c r="AX870" s="47" t="str">
        <f t="shared" si="517"/>
        <v/>
      </c>
      <c r="AY870" s="48" t="str">
        <f>IF(ISBLANK(AZ870),"",VLOOKUP(AX870,OutputOsiris!$A$9:$A$1008,1,FALSE))</f>
        <v/>
      </c>
      <c r="AZ870" s="111"/>
      <c r="BA870" s="78"/>
      <c r="BB870" s="148" t="str">
        <f t="shared" si="491"/>
        <v/>
      </c>
      <c r="BC870" s="47" t="str">
        <f t="shared" si="518"/>
        <v/>
      </c>
      <c r="BD870" s="48" t="str">
        <f>IF(ISBLANK(BE870),"",VLOOKUP(BC870,OutputOsiris!$A$9:$A$1008,1,FALSE))</f>
        <v/>
      </c>
      <c r="BE870" s="111"/>
      <c r="BF870" s="78"/>
      <c r="BG870" s="148" t="str">
        <f t="shared" si="492"/>
        <v/>
      </c>
      <c r="BH870" s="47" t="str">
        <f t="shared" si="519"/>
        <v/>
      </c>
      <c r="BI870" s="48" t="str">
        <f>IF(ISBLANK(BJ870),"",VLOOKUP(BH870,OutputOsiris!$A$9:$A$1008,1,FALSE))</f>
        <v/>
      </c>
      <c r="BJ870" s="111"/>
      <c r="BK870" s="78"/>
      <c r="BL870" s="148" t="str">
        <f t="shared" si="493"/>
        <v/>
      </c>
      <c r="BM870" s="47" t="str">
        <f t="shared" si="520"/>
        <v/>
      </c>
      <c r="BN870" s="48" t="str">
        <f>IF(ISBLANK(BO870),"",VLOOKUP(BM870,OutputOsiris!$A$9:$A$1008,1,FALSE))</f>
        <v/>
      </c>
      <c r="BO870" s="111"/>
      <c r="BP870" s="78"/>
      <c r="BQ870" s="148" t="str">
        <f t="shared" si="494"/>
        <v/>
      </c>
      <c r="BR870" s="47" t="str">
        <f t="shared" si="521"/>
        <v/>
      </c>
      <c r="BS870" s="48" t="str">
        <f>IF(ISBLANK(BT870),"",VLOOKUP(BR870,OutputOsiris!$A$9:$A$1008,1,FALSE))</f>
        <v/>
      </c>
      <c r="BT870" s="111"/>
      <c r="BU870" s="78"/>
      <c r="BV870" s="148" t="str">
        <f t="shared" si="495"/>
        <v/>
      </c>
      <c r="BW870" s="47" t="str">
        <f t="shared" si="522"/>
        <v/>
      </c>
      <c r="BX870" s="48" t="str">
        <f>IF(ISBLANK(BY870),"",VLOOKUP(BW870,OutputOsiris!$A$9:$A$1008,1,FALSE))</f>
        <v/>
      </c>
      <c r="BY870" s="111"/>
      <c r="BZ870" s="78"/>
      <c r="CA870" s="148" t="str">
        <f t="shared" si="496"/>
        <v/>
      </c>
    </row>
    <row r="871" spans="1:79" x14ac:dyDescent="0.2">
      <c r="A871" s="47" t="str">
        <f>IF($H$1="Score",IF(OutputOsiris!A871&lt;&gt;"9999999",OutputOsiris!A871,""),"")</f>
        <v/>
      </c>
      <c r="B871" s="76" t="str">
        <f t="shared" si="497"/>
        <v/>
      </c>
      <c r="C871" s="143" t="str">
        <f t="shared" si="498"/>
        <v/>
      </c>
      <c r="D871" s="47" t="str">
        <f>IF($H$1="Cijfer",IF(OutputOsiris!A871&lt;&gt;"9999999",OutputOsiris!A871,""),"")</f>
        <v/>
      </c>
      <c r="E871" s="76" t="str">
        <f t="shared" si="499"/>
        <v/>
      </c>
      <c r="F871" s="143" t="str">
        <f t="shared" si="500"/>
        <v/>
      </c>
      <c r="G871" s="47" t="str">
        <f>IF(ISBLANK(OutputOsiris!B871),"",OutputOsiris!B871)</f>
        <v/>
      </c>
      <c r="H871" s="47">
        <f>IF(AND($AG$7&gt;0,OutputOsiris!$A871&lt;&gt;"9999999"),VLOOKUP(OutputOsiris!A871,$AD$9:$AG$1008,4,FALSE),"")</f>
        <v>0</v>
      </c>
      <c r="I871" s="47">
        <f t="shared" si="501"/>
        <v>0</v>
      </c>
      <c r="J871" s="47">
        <f>IF(AND($AL$7&gt;0,OutputOsiris!$A871&lt;&gt;"9999999"),VLOOKUP(OutputOsiris!A871,$AI$9:$AL$1008,4,FALSE),"")</f>
        <v>0</v>
      </c>
      <c r="K871" s="47">
        <f t="shared" si="502"/>
        <v>0</v>
      </c>
      <c r="L871" s="47" t="str">
        <f>IF(AND($AQ$7&gt;0,OutputOsiris!$A871&lt;&gt;"9999999"),VLOOKUP(OutputOsiris!A871,$AN$9:$AQ$1008,4,FALSE),"")</f>
        <v/>
      </c>
      <c r="M871" s="47" t="str">
        <f t="shared" si="503"/>
        <v/>
      </c>
      <c r="N871" s="47" t="str">
        <f>IF(AND($AV$7&gt;0,OutputOsiris!$A871&lt;&gt;"9999999"),VLOOKUP(OutputOsiris!A871,$AS$9:$AV$1008,4,FALSE),"")</f>
        <v/>
      </c>
      <c r="O871" s="47" t="str">
        <f t="shared" si="504"/>
        <v/>
      </c>
      <c r="P871" s="47" t="str">
        <f>IF(AND($BA$7&gt;0,OutputOsiris!$A871&lt;&gt;"9999999"),VLOOKUP(OutputOsiris!A871,$AX$9:$BA$1008,4,FALSE),"")</f>
        <v/>
      </c>
      <c r="Q871" s="47" t="str">
        <f t="shared" si="505"/>
        <v/>
      </c>
      <c r="R871" s="47" t="str">
        <f>IF(AND($BF$7&gt;0,OutputOsiris!$A871&lt;&gt;"9999999"),VLOOKUP(OutputOsiris!A871,$BC$9:$BF$1008,4,FALSE),"")</f>
        <v/>
      </c>
      <c r="S871" s="47" t="str">
        <f t="shared" si="506"/>
        <v/>
      </c>
      <c r="T871" s="47" t="str">
        <f>IF(AND($BK$7&gt;0,OutputOsiris!$A871&lt;&gt;"9999999"),VLOOKUP(OutputOsiris!A871,$BH$9:$BK$1008,4,FALSE),"")</f>
        <v/>
      </c>
      <c r="U871" s="47" t="str">
        <f t="shared" si="507"/>
        <v/>
      </c>
      <c r="V871" s="47" t="str">
        <f>IF(AND($BP$7&gt;0,OutputOsiris!$A871&lt;&gt;"9999999"),VLOOKUP(OutputOsiris!A871,$BM$9:$BP$1008,4,FALSE),"")</f>
        <v/>
      </c>
      <c r="W871" s="47" t="str">
        <f t="shared" si="508"/>
        <v/>
      </c>
      <c r="X871" s="47" t="str">
        <f>IF(AND($BU$7&gt;0,OutputOsiris!$A871&lt;&gt;"9999999"),VLOOKUP(OutputOsiris!A871,$BR$9:$BU$1008,4,FALSE),"")</f>
        <v/>
      </c>
      <c r="Y871" s="47" t="str">
        <f t="shared" si="509"/>
        <v/>
      </c>
      <c r="Z871" s="47" t="str">
        <f>IF(AND($BZ$7&gt;0,OutputOsiris!$A871&lt;&gt;"9999999"),VLOOKUP(OutputOsiris!A871,$BW$9:$BZ$1008,4,FALSE),"")</f>
        <v/>
      </c>
      <c r="AA871" s="47" t="str">
        <f t="shared" si="510"/>
        <v/>
      </c>
      <c r="AB871" s="47">
        <f t="shared" si="511"/>
        <v>0</v>
      </c>
      <c r="AC871" s="47">
        <f t="shared" si="512"/>
        <v>0</v>
      </c>
      <c r="AD871" s="47" t="str">
        <f t="shared" si="513"/>
        <v/>
      </c>
      <c r="AE871" s="48" t="str">
        <f>IF(ISBLANK(AF871),"",VLOOKUP(AD871,OutputOsiris!$A$9:$A$1008,1,FALSE))</f>
        <v/>
      </c>
      <c r="AF871" s="111"/>
      <c r="AG871" s="78"/>
      <c r="AH871" s="148" t="str">
        <f t="shared" si="487"/>
        <v/>
      </c>
      <c r="AI871" s="47" t="str">
        <f t="shared" si="514"/>
        <v/>
      </c>
      <c r="AJ871" s="48" t="str">
        <f>IF(ISBLANK(AK871),"",VLOOKUP(AI871,OutputOsiris!$A$9:$A$1008,1,FALSE))</f>
        <v/>
      </c>
      <c r="AK871" s="112"/>
      <c r="AL871" s="78"/>
      <c r="AM871" s="148" t="str">
        <f t="shared" si="488"/>
        <v/>
      </c>
      <c r="AN871" s="47" t="str">
        <f t="shared" si="515"/>
        <v/>
      </c>
      <c r="AO871" s="48" t="str">
        <f>IF(ISBLANK(AP871),"",VLOOKUP(AN871,OutputOsiris!$A$9:$A$1008,1,FALSE))</f>
        <v/>
      </c>
      <c r="AP871" s="111"/>
      <c r="AQ871" s="78"/>
      <c r="AR871" s="148" t="str">
        <f t="shared" si="489"/>
        <v/>
      </c>
      <c r="AS871" s="47" t="str">
        <f t="shared" si="516"/>
        <v/>
      </c>
      <c r="AT871" s="48" t="str">
        <f>IF(ISBLANK(AU871),"",VLOOKUP(AS871,OutputOsiris!$A$9:$A$1008,1,FALSE))</f>
        <v/>
      </c>
      <c r="AU871" s="111"/>
      <c r="AV871" s="78"/>
      <c r="AW871" s="148" t="str">
        <f t="shared" si="490"/>
        <v/>
      </c>
      <c r="AX871" s="47" t="str">
        <f t="shared" si="517"/>
        <v/>
      </c>
      <c r="AY871" s="48" t="str">
        <f>IF(ISBLANK(AZ871),"",VLOOKUP(AX871,OutputOsiris!$A$9:$A$1008,1,FALSE))</f>
        <v/>
      </c>
      <c r="AZ871" s="111"/>
      <c r="BA871" s="78"/>
      <c r="BB871" s="148" t="str">
        <f t="shared" si="491"/>
        <v/>
      </c>
      <c r="BC871" s="47" t="str">
        <f t="shared" si="518"/>
        <v/>
      </c>
      <c r="BD871" s="48" t="str">
        <f>IF(ISBLANK(BE871),"",VLOOKUP(BC871,OutputOsiris!$A$9:$A$1008,1,FALSE))</f>
        <v/>
      </c>
      <c r="BE871" s="111"/>
      <c r="BF871" s="78"/>
      <c r="BG871" s="148" t="str">
        <f t="shared" si="492"/>
        <v/>
      </c>
      <c r="BH871" s="47" t="str">
        <f t="shared" si="519"/>
        <v/>
      </c>
      <c r="BI871" s="48" t="str">
        <f>IF(ISBLANK(BJ871),"",VLOOKUP(BH871,OutputOsiris!$A$9:$A$1008,1,FALSE))</f>
        <v/>
      </c>
      <c r="BJ871" s="111"/>
      <c r="BK871" s="78"/>
      <c r="BL871" s="148" t="str">
        <f t="shared" si="493"/>
        <v/>
      </c>
      <c r="BM871" s="47" t="str">
        <f t="shared" si="520"/>
        <v/>
      </c>
      <c r="BN871" s="48" t="str">
        <f>IF(ISBLANK(BO871),"",VLOOKUP(BM871,OutputOsiris!$A$9:$A$1008,1,FALSE))</f>
        <v/>
      </c>
      <c r="BO871" s="111"/>
      <c r="BP871" s="78"/>
      <c r="BQ871" s="148" t="str">
        <f t="shared" si="494"/>
        <v/>
      </c>
      <c r="BR871" s="47" t="str">
        <f t="shared" si="521"/>
        <v/>
      </c>
      <c r="BS871" s="48" t="str">
        <f>IF(ISBLANK(BT871),"",VLOOKUP(BR871,OutputOsiris!$A$9:$A$1008,1,FALSE))</f>
        <v/>
      </c>
      <c r="BT871" s="111"/>
      <c r="BU871" s="78"/>
      <c r="BV871" s="148" t="str">
        <f t="shared" si="495"/>
        <v/>
      </c>
      <c r="BW871" s="47" t="str">
        <f t="shared" si="522"/>
        <v/>
      </c>
      <c r="BX871" s="48" t="str">
        <f>IF(ISBLANK(BY871),"",VLOOKUP(BW871,OutputOsiris!$A$9:$A$1008,1,FALSE))</f>
        <v/>
      </c>
      <c r="BY871" s="111"/>
      <c r="BZ871" s="78"/>
      <c r="CA871" s="148" t="str">
        <f t="shared" si="496"/>
        <v/>
      </c>
    </row>
    <row r="872" spans="1:79" x14ac:dyDescent="0.2">
      <c r="A872" s="47" t="str">
        <f>IF($H$1="Score",IF(OutputOsiris!A872&lt;&gt;"9999999",OutputOsiris!A872,""),"")</f>
        <v/>
      </c>
      <c r="B872" s="76" t="str">
        <f t="shared" si="497"/>
        <v/>
      </c>
      <c r="C872" s="143" t="str">
        <f t="shared" si="498"/>
        <v/>
      </c>
      <c r="D872" s="47" t="str">
        <f>IF($H$1="Cijfer",IF(OutputOsiris!A872&lt;&gt;"9999999",OutputOsiris!A872,""),"")</f>
        <v/>
      </c>
      <c r="E872" s="76" t="str">
        <f t="shared" si="499"/>
        <v/>
      </c>
      <c r="F872" s="143" t="str">
        <f t="shared" si="500"/>
        <v/>
      </c>
      <c r="G872" s="47" t="str">
        <f>IF(ISBLANK(OutputOsiris!B872),"",OutputOsiris!B872)</f>
        <v/>
      </c>
      <c r="H872" s="47">
        <f>IF(AND($AG$7&gt;0,OutputOsiris!$A872&lt;&gt;"9999999"),VLOOKUP(OutputOsiris!A872,$AD$9:$AG$1008,4,FALSE),"")</f>
        <v>0</v>
      </c>
      <c r="I872" s="47">
        <f t="shared" si="501"/>
        <v>0</v>
      </c>
      <c r="J872" s="47">
        <f>IF(AND($AL$7&gt;0,OutputOsiris!$A872&lt;&gt;"9999999"),VLOOKUP(OutputOsiris!A872,$AI$9:$AL$1008,4,FALSE),"")</f>
        <v>0</v>
      </c>
      <c r="K872" s="47">
        <f t="shared" si="502"/>
        <v>0</v>
      </c>
      <c r="L872" s="47" t="str">
        <f>IF(AND($AQ$7&gt;0,OutputOsiris!$A872&lt;&gt;"9999999"),VLOOKUP(OutputOsiris!A872,$AN$9:$AQ$1008,4,FALSE),"")</f>
        <v/>
      </c>
      <c r="M872" s="47" t="str">
        <f t="shared" si="503"/>
        <v/>
      </c>
      <c r="N872" s="47" t="str">
        <f>IF(AND($AV$7&gt;0,OutputOsiris!$A872&lt;&gt;"9999999"),VLOOKUP(OutputOsiris!A872,$AS$9:$AV$1008,4,FALSE),"")</f>
        <v/>
      </c>
      <c r="O872" s="47" t="str">
        <f t="shared" si="504"/>
        <v/>
      </c>
      <c r="P872" s="47" t="str">
        <f>IF(AND($BA$7&gt;0,OutputOsiris!$A872&lt;&gt;"9999999"),VLOOKUP(OutputOsiris!A872,$AX$9:$BA$1008,4,FALSE),"")</f>
        <v/>
      </c>
      <c r="Q872" s="47" t="str">
        <f t="shared" si="505"/>
        <v/>
      </c>
      <c r="R872" s="47" t="str">
        <f>IF(AND($BF$7&gt;0,OutputOsiris!$A872&lt;&gt;"9999999"),VLOOKUP(OutputOsiris!A872,$BC$9:$BF$1008,4,FALSE),"")</f>
        <v/>
      </c>
      <c r="S872" s="47" t="str">
        <f t="shared" si="506"/>
        <v/>
      </c>
      <c r="T872" s="47" t="str">
        <f>IF(AND($BK$7&gt;0,OutputOsiris!$A872&lt;&gt;"9999999"),VLOOKUP(OutputOsiris!A872,$BH$9:$BK$1008,4,FALSE),"")</f>
        <v/>
      </c>
      <c r="U872" s="47" t="str">
        <f t="shared" si="507"/>
        <v/>
      </c>
      <c r="V872" s="47" t="str">
        <f>IF(AND($BP$7&gt;0,OutputOsiris!$A872&lt;&gt;"9999999"),VLOOKUP(OutputOsiris!A872,$BM$9:$BP$1008,4,FALSE),"")</f>
        <v/>
      </c>
      <c r="W872" s="47" t="str">
        <f t="shared" si="508"/>
        <v/>
      </c>
      <c r="X872" s="47" t="str">
        <f>IF(AND($BU$7&gt;0,OutputOsiris!$A872&lt;&gt;"9999999"),VLOOKUP(OutputOsiris!A872,$BR$9:$BU$1008,4,FALSE),"")</f>
        <v/>
      </c>
      <c r="Y872" s="47" t="str">
        <f t="shared" si="509"/>
        <v/>
      </c>
      <c r="Z872" s="47" t="str">
        <f>IF(AND($BZ$7&gt;0,OutputOsiris!$A872&lt;&gt;"9999999"),VLOOKUP(OutputOsiris!A872,$BW$9:$BZ$1008,4,FALSE),"")</f>
        <v/>
      </c>
      <c r="AA872" s="47" t="str">
        <f t="shared" si="510"/>
        <v/>
      </c>
      <c r="AB872" s="47">
        <f t="shared" si="511"/>
        <v>0</v>
      </c>
      <c r="AC872" s="47">
        <f t="shared" si="512"/>
        <v>0</v>
      </c>
      <c r="AD872" s="47" t="str">
        <f t="shared" si="513"/>
        <v/>
      </c>
      <c r="AE872" s="48" t="str">
        <f>IF(ISBLANK(AF872),"",VLOOKUP(AD872,OutputOsiris!$A$9:$A$1008,1,FALSE))</f>
        <v/>
      </c>
      <c r="AF872" s="111"/>
      <c r="AG872" s="78"/>
      <c r="AH872" s="148" t="str">
        <f t="shared" si="487"/>
        <v/>
      </c>
      <c r="AI872" s="47" t="str">
        <f t="shared" si="514"/>
        <v/>
      </c>
      <c r="AJ872" s="48" t="str">
        <f>IF(ISBLANK(AK872),"",VLOOKUP(AI872,OutputOsiris!$A$9:$A$1008,1,FALSE))</f>
        <v/>
      </c>
      <c r="AK872" s="112"/>
      <c r="AL872" s="78"/>
      <c r="AM872" s="148" t="str">
        <f t="shared" si="488"/>
        <v/>
      </c>
      <c r="AN872" s="47" t="str">
        <f t="shared" si="515"/>
        <v/>
      </c>
      <c r="AO872" s="48" t="str">
        <f>IF(ISBLANK(AP872),"",VLOOKUP(AN872,OutputOsiris!$A$9:$A$1008,1,FALSE))</f>
        <v/>
      </c>
      <c r="AP872" s="111"/>
      <c r="AQ872" s="78"/>
      <c r="AR872" s="148" t="str">
        <f t="shared" si="489"/>
        <v/>
      </c>
      <c r="AS872" s="47" t="str">
        <f t="shared" si="516"/>
        <v/>
      </c>
      <c r="AT872" s="48" t="str">
        <f>IF(ISBLANK(AU872),"",VLOOKUP(AS872,OutputOsiris!$A$9:$A$1008,1,FALSE))</f>
        <v/>
      </c>
      <c r="AU872" s="111"/>
      <c r="AV872" s="78"/>
      <c r="AW872" s="148" t="str">
        <f t="shared" si="490"/>
        <v/>
      </c>
      <c r="AX872" s="47" t="str">
        <f t="shared" si="517"/>
        <v/>
      </c>
      <c r="AY872" s="48" t="str">
        <f>IF(ISBLANK(AZ872),"",VLOOKUP(AX872,OutputOsiris!$A$9:$A$1008,1,FALSE))</f>
        <v/>
      </c>
      <c r="AZ872" s="111"/>
      <c r="BA872" s="78"/>
      <c r="BB872" s="148" t="str">
        <f t="shared" si="491"/>
        <v/>
      </c>
      <c r="BC872" s="47" t="str">
        <f t="shared" si="518"/>
        <v/>
      </c>
      <c r="BD872" s="48" t="str">
        <f>IF(ISBLANK(BE872),"",VLOOKUP(BC872,OutputOsiris!$A$9:$A$1008,1,FALSE))</f>
        <v/>
      </c>
      <c r="BE872" s="111"/>
      <c r="BF872" s="78"/>
      <c r="BG872" s="148" t="str">
        <f t="shared" si="492"/>
        <v/>
      </c>
      <c r="BH872" s="47" t="str">
        <f t="shared" si="519"/>
        <v/>
      </c>
      <c r="BI872" s="48" t="str">
        <f>IF(ISBLANK(BJ872),"",VLOOKUP(BH872,OutputOsiris!$A$9:$A$1008,1,FALSE))</f>
        <v/>
      </c>
      <c r="BJ872" s="111"/>
      <c r="BK872" s="78"/>
      <c r="BL872" s="148" t="str">
        <f t="shared" si="493"/>
        <v/>
      </c>
      <c r="BM872" s="47" t="str">
        <f t="shared" si="520"/>
        <v/>
      </c>
      <c r="BN872" s="48" t="str">
        <f>IF(ISBLANK(BO872),"",VLOOKUP(BM872,OutputOsiris!$A$9:$A$1008,1,FALSE))</f>
        <v/>
      </c>
      <c r="BO872" s="111"/>
      <c r="BP872" s="78"/>
      <c r="BQ872" s="148" t="str">
        <f t="shared" si="494"/>
        <v/>
      </c>
      <c r="BR872" s="47" t="str">
        <f t="shared" si="521"/>
        <v/>
      </c>
      <c r="BS872" s="48" t="str">
        <f>IF(ISBLANK(BT872),"",VLOOKUP(BR872,OutputOsiris!$A$9:$A$1008,1,FALSE))</f>
        <v/>
      </c>
      <c r="BT872" s="111"/>
      <c r="BU872" s="78"/>
      <c r="BV872" s="148" t="str">
        <f t="shared" si="495"/>
        <v/>
      </c>
      <c r="BW872" s="47" t="str">
        <f t="shared" si="522"/>
        <v/>
      </c>
      <c r="BX872" s="48" t="str">
        <f>IF(ISBLANK(BY872),"",VLOOKUP(BW872,OutputOsiris!$A$9:$A$1008,1,FALSE))</f>
        <v/>
      </c>
      <c r="BY872" s="111"/>
      <c r="BZ872" s="78"/>
      <c r="CA872" s="148" t="str">
        <f t="shared" si="496"/>
        <v/>
      </c>
    </row>
    <row r="873" spans="1:79" x14ac:dyDescent="0.2">
      <c r="A873" s="47" t="str">
        <f>IF($H$1="Score",IF(OutputOsiris!A873&lt;&gt;"9999999",OutputOsiris!A873,""),"")</f>
        <v/>
      </c>
      <c r="B873" s="76" t="str">
        <f t="shared" si="497"/>
        <v/>
      </c>
      <c r="C873" s="143" t="str">
        <f t="shared" si="498"/>
        <v/>
      </c>
      <c r="D873" s="47" t="str">
        <f>IF($H$1="Cijfer",IF(OutputOsiris!A873&lt;&gt;"9999999",OutputOsiris!A873,""),"")</f>
        <v/>
      </c>
      <c r="E873" s="76" t="str">
        <f t="shared" si="499"/>
        <v/>
      </c>
      <c r="F873" s="143" t="str">
        <f t="shared" si="500"/>
        <v/>
      </c>
      <c r="G873" s="47" t="str">
        <f>IF(ISBLANK(OutputOsiris!B873),"",OutputOsiris!B873)</f>
        <v/>
      </c>
      <c r="H873" s="47">
        <f>IF(AND($AG$7&gt;0,OutputOsiris!$A873&lt;&gt;"9999999"),VLOOKUP(OutputOsiris!A873,$AD$9:$AG$1008,4,FALSE),"")</f>
        <v>0</v>
      </c>
      <c r="I873" s="47">
        <f t="shared" si="501"/>
        <v>0</v>
      </c>
      <c r="J873" s="47">
        <f>IF(AND($AL$7&gt;0,OutputOsiris!$A873&lt;&gt;"9999999"),VLOOKUP(OutputOsiris!A873,$AI$9:$AL$1008,4,FALSE),"")</f>
        <v>0</v>
      </c>
      <c r="K873" s="47">
        <f t="shared" si="502"/>
        <v>0</v>
      </c>
      <c r="L873" s="47" t="str">
        <f>IF(AND($AQ$7&gt;0,OutputOsiris!$A873&lt;&gt;"9999999"),VLOOKUP(OutputOsiris!A873,$AN$9:$AQ$1008,4,FALSE),"")</f>
        <v/>
      </c>
      <c r="M873" s="47" t="str">
        <f t="shared" si="503"/>
        <v/>
      </c>
      <c r="N873" s="47" t="str">
        <f>IF(AND($AV$7&gt;0,OutputOsiris!$A873&lt;&gt;"9999999"),VLOOKUP(OutputOsiris!A873,$AS$9:$AV$1008,4,FALSE),"")</f>
        <v/>
      </c>
      <c r="O873" s="47" t="str">
        <f t="shared" si="504"/>
        <v/>
      </c>
      <c r="P873" s="47" t="str">
        <f>IF(AND($BA$7&gt;0,OutputOsiris!$A873&lt;&gt;"9999999"),VLOOKUP(OutputOsiris!A873,$AX$9:$BA$1008,4,FALSE),"")</f>
        <v/>
      </c>
      <c r="Q873" s="47" t="str">
        <f t="shared" si="505"/>
        <v/>
      </c>
      <c r="R873" s="47" t="str">
        <f>IF(AND($BF$7&gt;0,OutputOsiris!$A873&lt;&gt;"9999999"),VLOOKUP(OutputOsiris!A873,$BC$9:$BF$1008,4,FALSE),"")</f>
        <v/>
      </c>
      <c r="S873" s="47" t="str">
        <f t="shared" si="506"/>
        <v/>
      </c>
      <c r="T873" s="47" t="str">
        <f>IF(AND($BK$7&gt;0,OutputOsiris!$A873&lt;&gt;"9999999"),VLOOKUP(OutputOsiris!A873,$BH$9:$BK$1008,4,FALSE),"")</f>
        <v/>
      </c>
      <c r="U873" s="47" t="str">
        <f t="shared" si="507"/>
        <v/>
      </c>
      <c r="V873" s="47" t="str">
        <f>IF(AND($BP$7&gt;0,OutputOsiris!$A873&lt;&gt;"9999999"),VLOOKUP(OutputOsiris!A873,$BM$9:$BP$1008,4,FALSE),"")</f>
        <v/>
      </c>
      <c r="W873" s="47" t="str">
        <f t="shared" si="508"/>
        <v/>
      </c>
      <c r="X873" s="47" t="str">
        <f>IF(AND($BU$7&gt;0,OutputOsiris!$A873&lt;&gt;"9999999"),VLOOKUP(OutputOsiris!A873,$BR$9:$BU$1008,4,FALSE),"")</f>
        <v/>
      </c>
      <c r="Y873" s="47" t="str">
        <f t="shared" si="509"/>
        <v/>
      </c>
      <c r="Z873" s="47" t="str">
        <f>IF(AND($BZ$7&gt;0,OutputOsiris!$A873&lt;&gt;"9999999"),VLOOKUP(OutputOsiris!A873,$BW$9:$BZ$1008,4,FALSE),"")</f>
        <v/>
      </c>
      <c r="AA873" s="47" t="str">
        <f t="shared" si="510"/>
        <v/>
      </c>
      <c r="AB873" s="47">
        <f t="shared" si="511"/>
        <v>0</v>
      </c>
      <c r="AC873" s="47">
        <f t="shared" si="512"/>
        <v>0</v>
      </c>
      <c r="AD873" s="47" t="str">
        <f t="shared" si="513"/>
        <v/>
      </c>
      <c r="AE873" s="48" t="str">
        <f>IF(ISBLANK(AF873),"",VLOOKUP(AD873,OutputOsiris!$A$9:$A$1008,1,FALSE))</f>
        <v/>
      </c>
      <c r="AF873" s="111"/>
      <c r="AG873" s="78"/>
      <c r="AH873" s="148" t="str">
        <f t="shared" si="487"/>
        <v/>
      </c>
      <c r="AI873" s="47" t="str">
        <f t="shared" si="514"/>
        <v/>
      </c>
      <c r="AJ873" s="48" t="str">
        <f>IF(ISBLANK(AK873),"",VLOOKUP(AI873,OutputOsiris!$A$9:$A$1008,1,FALSE))</f>
        <v/>
      </c>
      <c r="AK873" s="112"/>
      <c r="AL873" s="78"/>
      <c r="AM873" s="148" t="str">
        <f t="shared" si="488"/>
        <v/>
      </c>
      <c r="AN873" s="47" t="str">
        <f t="shared" si="515"/>
        <v/>
      </c>
      <c r="AO873" s="48" t="str">
        <f>IF(ISBLANK(AP873),"",VLOOKUP(AN873,OutputOsiris!$A$9:$A$1008,1,FALSE))</f>
        <v/>
      </c>
      <c r="AP873" s="111"/>
      <c r="AQ873" s="78"/>
      <c r="AR873" s="148" t="str">
        <f t="shared" si="489"/>
        <v/>
      </c>
      <c r="AS873" s="47" t="str">
        <f t="shared" si="516"/>
        <v/>
      </c>
      <c r="AT873" s="48" t="str">
        <f>IF(ISBLANK(AU873),"",VLOOKUP(AS873,OutputOsiris!$A$9:$A$1008,1,FALSE))</f>
        <v/>
      </c>
      <c r="AU873" s="111"/>
      <c r="AV873" s="78"/>
      <c r="AW873" s="148" t="str">
        <f t="shared" si="490"/>
        <v/>
      </c>
      <c r="AX873" s="47" t="str">
        <f t="shared" si="517"/>
        <v/>
      </c>
      <c r="AY873" s="48" t="str">
        <f>IF(ISBLANK(AZ873),"",VLOOKUP(AX873,OutputOsiris!$A$9:$A$1008,1,FALSE))</f>
        <v/>
      </c>
      <c r="AZ873" s="111"/>
      <c r="BA873" s="78"/>
      <c r="BB873" s="148" t="str">
        <f t="shared" si="491"/>
        <v/>
      </c>
      <c r="BC873" s="47" t="str">
        <f t="shared" si="518"/>
        <v/>
      </c>
      <c r="BD873" s="48" t="str">
        <f>IF(ISBLANK(BE873),"",VLOOKUP(BC873,OutputOsiris!$A$9:$A$1008,1,FALSE))</f>
        <v/>
      </c>
      <c r="BE873" s="111"/>
      <c r="BF873" s="78"/>
      <c r="BG873" s="148" t="str">
        <f t="shared" si="492"/>
        <v/>
      </c>
      <c r="BH873" s="47" t="str">
        <f t="shared" si="519"/>
        <v/>
      </c>
      <c r="BI873" s="48" t="str">
        <f>IF(ISBLANK(BJ873),"",VLOOKUP(BH873,OutputOsiris!$A$9:$A$1008,1,FALSE))</f>
        <v/>
      </c>
      <c r="BJ873" s="111"/>
      <c r="BK873" s="78"/>
      <c r="BL873" s="148" t="str">
        <f t="shared" si="493"/>
        <v/>
      </c>
      <c r="BM873" s="47" t="str">
        <f t="shared" si="520"/>
        <v/>
      </c>
      <c r="BN873" s="48" t="str">
        <f>IF(ISBLANK(BO873),"",VLOOKUP(BM873,OutputOsiris!$A$9:$A$1008,1,FALSE))</f>
        <v/>
      </c>
      <c r="BO873" s="111"/>
      <c r="BP873" s="78"/>
      <c r="BQ873" s="148" t="str">
        <f t="shared" si="494"/>
        <v/>
      </c>
      <c r="BR873" s="47" t="str">
        <f t="shared" si="521"/>
        <v/>
      </c>
      <c r="BS873" s="48" t="str">
        <f>IF(ISBLANK(BT873),"",VLOOKUP(BR873,OutputOsiris!$A$9:$A$1008,1,FALSE))</f>
        <v/>
      </c>
      <c r="BT873" s="111"/>
      <c r="BU873" s="78"/>
      <c r="BV873" s="148" t="str">
        <f t="shared" si="495"/>
        <v/>
      </c>
      <c r="BW873" s="47" t="str">
        <f t="shared" si="522"/>
        <v/>
      </c>
      <c r="BX873" s="48" t="str">
        <f>IF(ISBLANK(BY873),"",VLOOKUP(BW873,OutputOsiris!$A$9:$A$1008,1,FALSE))</f>
        <v/>
      </c>
      <c r="BY873" s="111"/>
      <c r="BZ873" s="78"/>
      <c r="CA873" s="148" t="str">
        <f t="shared" si="496"/>
        <v/>
      </c>
    </row>
    <row r="874" spans="1:79" x14ac:dyDescent="0.2">
      <c r="A874" s="47" t="str">
        <f>IF($H$1="Score",IF(OutputOsiris!A874&lt;&gt;"9999999",OutputOsiris!A874,""),"")</f>
        <v/>
      </c>
      <c r="B874" s="76" t="str">
        <f t="shared" si="497"/>
        <v/>
      </c>
      <c r="C874" s="143" t="str">
        <f t="shared" si="498"/>
        <v/>
      </c>
      <c r="D874" s="47" t="str">
        <f>IF($H$1="Cijfer",IF(OutputOsiris!A874&lt;&gt;"9999999",OutputOsiris!A874,""),"")</f>
        <v/>
      </c>
      <c r="E874" s="76" t="str">
        <f t="shared" si="499"/>
        <v/>
      </c>
      <c r="F874" s="143" t="str">
        <f t="shared" si="500"/>
        <v/>
      </c>
      <c r="G874" s="47" t="str">
        <f>IF(ISBLANK(OutputOsiris!B874),"",OutputOsiris!B874)</f>
        <v/>
      </c>
      <c r="H874" s="47">
        <f>IF(AND($AG$7&gt;0,OutputOsiris!$A874&lt;&gt;"9999999"),VLOOKUP(OutputOsiris!A874,$AD$9:$AG$1008,4,FALSE),"")</f>
        <v>0</v>
      </c>
      <c r="I874" s="47">
        <f t="shared" si="501"/>
        <v>0</v>
      </c>
      <c r="J874" s="47">
        <f>IF(AND($AL$7&gt;0,OutputOsiris!$A874&lt;&gt;"9999999"),VLOOKUP(OutputOsiris!A874,$AI$9:$AL$1008,4,FALSE),"")</f>
        <v>0</v>
      </c>
      <c r="K874" s="47">
        <f t="shared" si="502"/>
        <v>0</v>
      </c>
      <c r="L874" s="47" t="str">
        <f>IF(AND($AQ$7&gt;0,OutputOsiris!$A874&lt;&gt;"9999999"),VLOOKUP(OutputOsiris!A874,$AN$9:$AQ$1008,4,FALSE),"")</f>
        <v/>
      </c>
      <c r="M874" s="47" t="str">
        <f t="shared" si="503"/>
        <v/>
      </c>
      <c r="N874" s="47" t="str">
        <f>IF(AND($AV$7&gt;0,OutputOsiris!$A874&lt;&gt;"9999999"),VLOOKUP(OutputOsiris!A874,$AS$9:$AV$1008,4,FALSE),"")</f>
        <v/>
      </c>
      <c r="O874" s="47" t="str">
        <f t="shared" si="504"/>
        <v/>
      </c>
      <c r="P874" s="47" t="str">
        <f>IF(AND($BA$7&gt;0,OutputOsiris!$A874&lt;&gt;"9999999"),VLOOKUP(OutputOsiris!A874,$AX$9:$BA$1008,4,FALSE),"")</f>
        <v/>
      </c>
      <c r="Q874" s="47" t="str">
        <f t="shared" si="505"/>
        <v/>
      </c>
      <c r="R874" s="47" t="str">
        <f>IF(AND($BF$7&gt;0,OutputOsiris!$A874&lt;&gt;"9999999"),VLOOKUP(OutputOsiris!A874,$BC$9:$BF$1008,4,FALSE),"")</f>
        <v/>
      </c>
      <c r="S874" s="47" t="str">
        <f t="shared" si="506"/>
        <v/>
      </c>
      <c r="T874" s="47" t="str">
        <f>IF(AND($BK$7&gt;0,OutputOsiris!$A874&lt;&gt;"9999999"),VLOOKUP(OutputOsiris!A874,$BH$9:$BK$1008,4,FALSE),"")</f>
        <v/>
      </c>
      <c r="U874" s="47" t="str">
        <f t="shared" si="507"/>
        <v/>
      </c>
      <c r="V874" s="47" t="str">
        <f>IF(AND($BP$7&gt;0,OutputOsiris!$A874&lt;&gt;"9999999"),VLOOKUP(OutputOsiris!A874,$BM$9:$BP$1008,4,FALSE),"")</f>
        <v/>
      </c>
      <c r="W874" s="47" t="str">
        <f t="shared" si="508"/>
        <v/>
      </c>
      <c r="X874" s="47" t="str">
        <f>IF(AND($BU$7&gt;0,OutputOsiris!$A874&lt;&gt;"9999999"),VLOOKUP(OutputOsiris!A874,$BR$9:$BU$1008,4,FALSE),"")</f>
        <v/>
      </c>
      <c r="Y874" s="47" t="str">
        <f t="shared" si="509"/>
        <v/>
      </c>
      <c r="Z874" s="47" t="str">
        <f>IF(AND($BZ$7&gt;0,OutputOsiris!$A874&lt;&gt;"9999999"),VLOOKUP(OutputOsiris!A874,$BW$9:$BZ$1008,4,FALSE),"")</f>
        <v/>
      </c>
      <c r="AA874" s="47" t="str">
        <f t="shared" si="510"/>
        <v/>
      </c>
      <c r="AB874" s="47">
        <f t="shared" si="511"/>
        <v>0</v>
      </c>
      <c r="AC874" s="47">
        <f t="shared" si="512"/>
        <v>0</v>
      </c>
      <c r="AD874" s="47" t="str">
        <f t="shared" si="513"/>
        <v/>
      </c>
      <c r="AE874" s="48" t="str">
        <f>IF(ISBLANK(AF874),"",VLOOKUP(AD874,OutputOsiris!$A$9:$A$1008,1,FALSE))</f>
        <v/>
      </c>
      <c r="AF874" s="111"/>
      <c r="AG874" s="78"/>
      <c r="AH874" s="148" t="str">
        <f t="shared" si="487"/>
        <v/>
      </c>
      <c r="AI874" s="47" t="str">
        <f t="shared" si="514"/>
        <v/>
      </c>
      <c r="AJ874" s="48" t="str">
        <f>IF(ISBLANK(AK874),"",VLOOKUP(AI874,OutputOsiris!$A$9:$A$1008,1,FALSE))</f>
        <v/>
      </c>
      <c r="AK874" s="112"/>
      <c r="AL874" s="78"/>
      <c r="AM874" s="148" t="str">
        <f t="shared" si="488"/>
        <v/>
      </c>
      <c r="AN874" s="47" t="str">
        <f t="shared" si="515"/>
        <v/>
      </c>
      <c r="AO874" s="48" t="str">
        <f>IF(ISBLANK(AP874),"",VLOOKUP(AN874,OutputOsiris!$A$9:$A$1008,1,FALSE))</f>
        <v/>
      </c>
      <c r="AP874" s="111"/>
      <c r="AQ874" s="78"/>
      <c r="AR874" s="148" t="str">
        <f t="shared" si="489"/>
        <v/>
      </c>
      <c r="AS874" s="47" t="str">
        <f t="shared" si="516"/>
        <v/>
      </c>
      <c r="AT874" s="48" t="str">
        <f>IF(ISBLANK(AU874),"",VLOOKUP(AS874,OutputOsiris!$A$9:$A$1008,1,FALSE))</f>
        <v/>
      </c>
      <c r="AU874" s="111"/>
      <c r="AV874" s="78"/>
      <c r="AW874" s="148" t="str">
        <f t="shared" si="490"/>
        <v/>
      </c>
      <c r="AX874" s="47" t="str">
        <f t="shared" si="517"/>
        <v/>
      </c>
      <c r="AY874" s="48" t="str">
        <f>IF(ISBLANK(AZ874),"",VLOOKUP(AX874,OutputOsiris!$A$9:$A$1008,1,FALSE))</f>
        <v/>
      </c>
      <c r="AZ874" s="111"/>
      <c r="BA874" s="78"/>
      <c r="BB874" s="148" t="str">
        <f t="shared" si="491"/>
        <v/>
      </c>
      <c r="BC874" s="47" t="str">
        <f t="shared" si="518"/>
        <v/>
      </c>
      <c r="BD874" s="48" t="str">
        <f>IF(ISBLANK(BE874),"",VLOOKUP(BC874,OutputOsiris!$A$9:$A$1008,1,FALSE))</f>
        <v/>
      </c>
      <c r="BE874" s="111"/>
      <c r="BF874" s="78"/>
      <c r="BG874" s="148" t="str">
        <f t="shared" si="492"/>
        <v/>
      </c>
      <c r="BH874" s="47" t="str">
        <f t="shared" si="519"/>
        <v/>
      </c>
      <c r="BI874" s="48" t="str">
        <f>IF(ISBLANK(BJ874),"",VLOOKUP(BH874,OutputOsiris!$A$9:$A$1008,1,FALSE))</f>
        <v/>
      </c>
      <c r="BJ874" s="111"/>
      <c r="BK874" s="78"/>
      <c r="BL874" s="148" t="str">
        <f t="shared" si="493"/>
        <v/>
      </c>
      <c r="BM874" s="47" t="str">
        <f t="shared" si="520"/>
        <v/>
      </c>
      <c r="BN874" s="48" t="str">
        <f>IF(ISBLANK(BO874),"",VLOOKUP(BM874,OutputOsiris!$A$9:$A$1008,1,FALSE))</f>
        <v/>
      </c>
      <c r="BO874" s="111"/>
      <c r="BP874" s="78"/>
      <c r="BQ874" s="148" t="str">
        <f t="shared" si="494"/>
        <v/>
      </c>
      <c r="BR874" s="47" t="str">
        <f t="shared" si="521"/>
        <v/>
      </c>
      <c r="BS874" s="48" t="str">
        <f>IF(ISBLANK(BT874),"",VLOOKUP(BR874,OutputOsiris!$A$9:$A$1008,1,FALSE))</f>
        <v/>
      </c>
      <c r="BT874" s="111"/>
      <c r="BU874" s="78"/>
      <c r="BV874" s="148" t="str">
        <f t="shared" si="495"/>
        <v/>
      </c>
      <c r="BW874" s="47" t="str">
        <f t="shared" si="522"/>
        <v/>
      </c>
      <c r="BX874" s="48" t="str">
        <f>IF(ISBLANK(BY874),"",VLOOKUP(BW874,OutputOsiris!$A$9:$A$1008,1,FALSE))</f>
        <v/>
      </c>
      <c r="BY874" s="111"/>
      <c r="BZ874" s="78"/>
      <c r="CA874" s="148" t="str">
        <f t="shared" si="496"/>
        <v/>
      </c>
    </row>
    <row r="875" spans="1:79" x14ac:dyDescent="0.2">
      <c r="A875" s="47" t="str">
        <f>IF($H$1="Score",IF(OutputOsiris!A875&lt;&gt;"9999999",OutputOsiris!A875,""),"")</f>
        <v/>
      </c>
      <c r="B875" s="76" t="str">
        <f t="shared" si="497"/>
        <v/>
      </c>
      <c r="C875" s="143" t="str">
        <f t="shared" si="498"/>
        <v/>
      </c>
      <c r="D875" s="47" t="str">
        <f>IF($H$1="Cijfer",IF(OutputOsiris!A875&lt;&gt;"9999999",OutputOsiris!A875,""),"")</f>
        <v/>
      </c>
      <c r="E875" s="76" t="str">
        <f t="shared" si="499"/>
        <v/>
      </c>
      <c r="F875" s="143" t="str">
        <f t="shared" si="500"/>
        <v/>
      </c>
      <c r="G875" s="47" t="str">
        <f>IF(ISBLANK(OutputOsiris!B875),"",OutputOsiris!B875)</f>
        <v/>
      </c>
      <c r="H875" s="47">
        <f>IF(AND($AG$7&gt;0,OutputOsiris!$A875&lt;&gt;"9999999"),VLOOKUP(OutputOsiris!A875,$AD$9:$AG$1008,4,FALSE),"")</f>
        <v>0</v>
      </c>
      <c r="I875" s="47">
        <f t="shared" si="501"/>
        <v>0</v>
      </c>
      <c r="J875" s="47">
        <f>IF(AND($AL$7&gt;0,OutputOsiris!$A875&lt;&gt;"9999999"),VLOOKUP(OutputOsiris!A875,$AI$9:$AL$1008,4,FALSE),"")</f>
        <v>0</v>
      </c>
      <c r="K875" s="47">
        <f t="shared" si="502"/>
        <v>0</v>
      </c>
      <c r="L875" s="47" t="str">
        <f>IF(AND($AQ$7&gt;0,OutputOsiris!$A875&lt;&gt;"9999999"),VLOOKUP(OutputOsiris!A875,$AN$9:$AQ$1008,4,FALSE),"")</f>
        <v/>
      </c>
      <c r="M875" s="47" t="str">
        <f t="shared" si="503"/>
        <v/>
      </c>
      <c r="N875" s="47" t="str">
        <f>IF(AND($AV$7&gt;0,OutputOsiris!$A875&lt;&gt;"9999999"),VLOOKUP(OutputOsiris!A875,$AS$9:$AV$1008,4,FALSE),"")</f>
        <v/>
      </c>
      <c r="O875" s="47" t="str">
        <f t="shared" si="504"/>
        <v/>
      </c>
      <c r="P875" s="47" t="str">
        <f>IF(AND($BA$7&gt;0,OutputOsiris!$A875&lt;&gt;"9999999"),VLOOKUP(OutputOsiris!A875,$AX$9:$BA$1008,4,FALSE),"")</f>
        <v/>
      </c>
      <c r="Q875" s="47" t="str">
        <f t="shared" si="505"/>
        <v/>
      </c>
      <c r="R875" s="47" t="str">
        <f>IF(AND($BF$7&gt;0,OutputOsiris!$A875&lt;&gt;"9999999"),VLOOKUP(OutputOsiris!A875,$BC$9:$BF$1008,4,FALSE),"")</f>
        <v/>
      </c>
      <c r="S875" s="47" t="str">
        <f t="shared" si="506"/>
        <v/>
      </c>
      <c r="T875" s="47" t="str">
        <f>IF(AND($BK$7&gt;0,OutputOsiris!$A875&lt;&gt;"9999999"),VLOOKUP(OutputOsiris!A875,$BH$9:$BK$1008,4,FALSE),"")</f>
        <v/>
      </c>
      <c r="U875" s="47" t="str">
        <f t="shared" si="507"/>
        <v/>
      </c>
      <c r="V875" s="47" t="str">
        <f>IF(AND($BP$7&gt;0,OutputOsiris!$A875&lt;&gt;"9999999"),VLOOKUP(OutputOsiris!A875,$BM$9:$BP$1008,4,FALSE),"")</f>
        <v/>
      </c>
      <c r="W875" s="47" t="str">
        <f t="shared" si="508"/>
        <v/>
      </c>
      <c r="X875" s="47" t="str">
        <f>IF(AND($BU$7&gt;0,OutputOsiris!$A875&lt;&gt;"9999999"),VLOOKUP(OutputOsiris!A875,$BR$9:$BU$1008,4,FALSE),"")</f>
        <v/>
      </c>
      <c r="Y875" s="47" t="str">
        <f t="shared" si="509"/>
        <v/>
      </c>
      <c r="Z875" s="47" t="str">
        <f>IF(AND($BZ$7&gt;0,OutputOsiris!$A875&lt;&gt;"9999999"),VLOOKUP(OutputOsiris!A875,$BW$9:$BZ$1008,4,FALSE),"")</f>
        <v/>
      </c>
      <c r="AA875" s="47" t="str">
        <f t="shared" si="510"/>
        <v/>
      </c>
      <c r="AB875" s="47">
        <f t="shared" si="511"/>
        <v>0</v>
      </c>
      <c r="AC875" s="47">
        <f t="shared" si="512"/>
        <v>0</v>
      </c>
      <c r="AD875" s="47" t="str">
        <f t="shared" si="513"/>
        <v/>
      </c>
      <c r="AE875" s="48" t="str">
        <f>IF(ISBLANK(AF875),"",VLOOKUP(AD875,OutputOsiris!$A$9:$A$1008,1,FALSE))</f>
        <v/>
      </c>
      <c r="AF875" s="111"/>
      <c r="AG875" s="78"/>
      <c r="AH875" s="148" t="str">
        <f t="shared" si="487"/>
        <v/>
      </c>
      <c r="AI875" s="47" t="str">
        <f t="shared" si="514"/>
        <v/>
      </c>
      <c r="AJ875" s="48" t="str">
        <f>IF(ISBLANK(AK875),"",VLOOKUP(AI875,OutputOsiris!$A$9:$A$1008,1,FALSE))</f>
        <v/>
      </c>
      <c r="AK875" s="112"/>
      <c r="AL875" s="78"/>
      <c r="AM875" s="148" t="str">
        <f t="shared" si="488"/>
        <v/>
      </c>
      <c r="AN875" s="47" t="str">
        <f t="shared" si="515"/>
        <v/>
      </c>
      <c r="AO875" s="48" t="str">
        <f>IF(ISBLANK(AP875),"",VLOOKUP(AN875,OutputOsiris!$A$9:$A$1008,1,FALSE))</f>
        <v/>
      </c>
      <c r="AP875" s="111"/>
      <c r="AQ875" s="78"/>
      <c r="AR875" s="148" t="str">
        <f t="shared" si="489"/>
        <v/>
      </c>
      <c r="AS875" s="47" t="str">
        <f t="shared" si="516"/>
        <v/>
      </c>
      <c r="AT875" s="48" t="str">
        <f>IF(ISBLANK(AU875),"",VLOOKUP(AS875,OutputOsiris!$A$9:$A$1008,1,FALSE))</f>
        <v/>
      </c>
      <c r="AU875" s="111"/>
      <c r="AV875" s="78"/>
      <c r="AW875" s="148" t="str">
        <f t="shared" si="490"/>
        <v/>
      </c>
      <c r="AX875" s="47" t="str">
        <f t="shared" si="517"/>
        <v/>
      </c>
      <c r="AY875" s="48" t="str">
        <f>IF(ISBLANK(AZ875),"",VLOOKUP(AX875,OutputOsiris!$A$9:$A$1008,1,FALSE))</f>
        <v/>
      </c>
      <c r="AZ875" s="111"/>
      <c r="BA875" s="78"/>
      <c r="BB875" s="148" t="str">
        <f t="shared" si="491"/>
        <v/>
      </c>
      <c r="BC875" s="47" t="str">
        <f t="shared" si="518"/>
        <v/>
      </c>
      <c r="BD875" s="48" t="str">
        <f>IF(ISBLANK(BE875),"",VLOOKUP(BC875,OutputOsiris!$A$9:$A$1008,1,FALSE))</f>
        <v/>
      </c>
      <c r="BE875" s="111"/>
      <c r="BF875" s="78"/>
      <c r="BG875" s="148" t="str">
        <f t="shared" si="492"/>
        <v/>
      </c>
      <c r="BH875" s="47" t="str">
        <f t="shared" si="519"/>
        <v/>
      </c>
      <c r="BI875" s="48" t="str">
        <f>IF(ISBLANK(BJ875),"",VLOOKUP(BH875,OutputOsiris!$A$9:$A$1008,1,FALSE))</f>
        <v/>
      </c>
      <c r="BJ875" s="111"/>
      <c r="BK875" s="78"/>
      <c r="BL875" s="148" t="str">
        <f t="shared" si="493"/>
        <v/>
      </c>
      <c r="BM875" s="47" t="str">
        <f t="shared" si="520"/>
        <v/>
      </c>
      <c r="BN875" s="48" t="str">
        <f>IF(ISBLANK(BO875),"",VLOOKUP(BM875,OutputOsiris!$A$9:$A$1008,1,FALSE))</f>
        <v/>
      </c>
      <c r="BO875" s="111"/>
      <c r="BP875" s="78"/>
      <c r="BQ875" s="148" t="str">
        <f t="shared" si="494"/>
        <v/>
      </c>
      <c r="BR875" s="47" t="str">
        <f t="shared" si="521"/>
        <v/>
      </c>
      <c r="BS875" s="48" t="str">
        <f>IF(ISBLANK(BT875),"",VLOOKUP(BR875,OutputOsiris!$A$9:$A$1008,1,FALSE))</f>
        <v/>
      </c>
      <c r="BT875" s="111"/>
      <c r="BU875" s="78"/>
      <c r="BV875" s="148" t="str">
        <f t="shared" si="495"/>
        <v/>
      </c>
      <c r="BW875" s="47" t="str">
        <f t="shared" si="522"/>
        <v/>
      </c>
      <c r="BX875" s="48" t="str">
        <f>IF(ISBLANK(BY875),"",VLOOKUP(BW875,OutputOsiris!$A$9:$A$1008,1,FALSE))</f>
        <v/>
      </c>
      <c r="BY875" s="111"/>
      <c r="BZ875" s="78"/>
      <c r="CA875" s="148" t="str">
        <f t="shared" si="496"/>
        <v/>
      </c>
    </row>
    <row r="876" spans="1:79" x14ac:dyDescent="0.2">
      <c r="A876" s="47" t="str">
        <f>IF($H$1="Score",IF(OutputOsiris!A876&lt;&gt;"9999999",OutputOsiris!A876,""),"")</f>
        <v/>
      </c>
      <c r="B876" s="76" t="str">
        <f t="shared" si="497"/>
        <v/>
      </c>
      <c r="C876" s="143" t="str">
        <f t="shared" si="498"/>
        <v/>
      </c>
      <c r="D876" s="47" t="str">
        <f>IF($H$1="Cijfer",IF(OutputOsiris!A876&lt;&gt;"9999999",OutputOsiris!A876,""),"")</f>
        <v/>
      </c>
      <c r="E876" s="76" t="str">
        <f t="shared" si="499"/>
        <v/>
      </c>
      <c r="F876" s="143" t="str">
        <f t="shared" si="500"/>
        <v/>
      </c>
      <c r="G876" s="47" t="str">
        <f>IF(ISBLANK(OutputOsiris!B876),"",OutputOsiris!B876)</f>
        <v/>
      </c>
      <c r="H876" s="47">
        <f>IF(AND($AG$7&gt;0,OutputOsiris!$A876&lt;&gt;"9999999"),VLOOKUP(OutputOsiris!A876,$AD$9:$AG$1008,4,FALSE),"")</f>
        <v>0</v>
      </c>
      <c r="I876" s="47">
        <f t="shared" si="501"/>
        <v>0</v>
      </c>
      <c r="J876" s="47">
        <f>IF(AND($AL$7&gt;0,OutputOsiris!$A876&lt;&gt;"9999999"),VLOOKUP(OutputOsiris!A876,$AI$9:$AL$1008,4,FALSE),"")</f>
        <v>0</v>
      </c>
      <c r="K876" s="47">
        <f t="shared" si="502"/>
        <v>0</v>
      </c>
      <c r="L876" s="47" t="str">
        <f>IF(AND($AQ$7&gt;0,OutputOsiris!$A876&lt;&gt;"9999999"),VLOOKUP(OutputOsiris!A876,$AN$9:$AQ$1008,4,FALSE),"")</f>
        <v/>
      </c>
      <c r="M876" s="47" t="str">
        <f t="shared" si="503"/>
        <v/>
      </c>
      <c r="N876" s="47" t="str">
        <f>IF(AND($AV$7&gt;0,OutputOsiris!$A876&lt;&gt;"9999999"),VLOOKUP(OutputOsiris!A876,$AS$9:$AV$1008,4,FALSE),"")</f>
        <v/>
      </c>
      <c r="O876" s="47" t="str">
        <f t="shared" si="504"/>
        <v/>
      </c>
      <c r="P876" s="47" t="str">
        <f>IF(AND($BA$7&gt;0,OutputOsiris!$A876&lt;&gt;"9999999"),VLOOKUP(OutputOsiris!A876,$AX$9:$BA$1008,4,FALSE),"")</f>
        <v/>
      </c>
      <c r="Q876" s="47" t="str">
        <f t="shared" si="505"/>
        <v/>
      </c>
      <c r="R876" s="47" t="str">
        <f>IF(AND($BF$7&gt;0,OutputOsiris!$A876&lt;&gt;"9999999"),VLOOKUP(OutputOsiris!A876,$BC$9:$BF$1008,4,FALSE),"")</f>
        <v/>
      </c>
      <c r="S876" s="47" t="str">
        <f t="shared" si="506"/>
        <v/>
      </c>
      <c r="T876" s="47" t="str">
        <f>IF(AND($BK$7&gt;0,OutputOsiris!$A876&lt;&gt;"9999999"),VLOOKUP(OutputOsiris!A876,$BH$9:$BK$1008,4,FALSE),"")</f>
        <v/>
      </c>
      <c r="U876" s="47" t="str">
        <f t="shared" si="507"/>
        <v/>
      </c>
      <c r="V876" s="47" t="str">
        <f>IF(AND($BP$7&gt;0,OutputOsiris!$A876&lt;&gt;"9999999"),VLOOKUP(OutputOsiris!A876,$BM$9:$BP$1008,4,FALSE),"")</f>
        <v/>
      </c>
      <c r="W876" s="47" t="str">
        <f t="shared" si="508"/>
        <v/>
      </c>
      <c r="X876" s="47" t="str">
        <f>IF(AND($BU$7&gt;0,OutputOsiris!$A876&lt;&gt;"9999999"),VLOOKUP(OutputOsiris!A876,$BR$9:$BU$1008,4,FALSE),"")</f>
        <v/>
      </c>
      <c r="Y876" s="47" t="str">
        <f t="shared" si="509"/>
        <v/>
      </c>
      <c r="Z876" s="47" t="str">
        <f>IF(AND($BZ$7&gt;0,OutputOsiris!$A876&lt;&gt;"9999999"),VLOOKUP(OutputOsiris!A876,$BW$9:$BZ$1008,4,FALSE),"")</f>
        <v/>
      </c>
      <c r="AA876" s="47" t="str">
        <f t="shared" si="510"/>
        <v/>
      </c>
      <c r="AB876" s="47">
        <f t="shared" si="511"/>
        <v>0</v>
      </c>
      <c r="AC876" s="47">
        <f t="shared" si="512"/>
        <v>0</v>
      </c>
      <c r="AD876" s="47" t="str">
        <f t="shared" si="513"/>
        <v/>
      </c>
      <c r="AE876" s="48" t="str">
        <f>IF(ISBLANK(AF876),"",VLOOKUP(AD876,OutputOsiris!$A$9:$A$1008,1,FALSE))</f>
        <v/>
      </c>
      <c r="AF876" s="111"/>
      <c r="AG876" s="78"/>
      <c r="AH876" s="148" t="str">
        <f t="shared" si="487"/>
        <v/>
      </c>
      <c r="AI876" s="47" t="str">
        <f t="shared" si="514"/>
        <v/>
      </c>
      <c r="AJ876" s="48" t="str">
        <f>IF(ISBLANK(AK876),"",VLOOKUP(AI876,OutputOsiris!$A$9:$A$1008,1,FALSE))</f>
        <v/>
      </c>
      <c r="AK876" s="112"/>
      <c r="AL876" s="78"/>
      <c r="AM876" s="148" t="str">
        <f t="shared" si="488"/>
        <v/>
      </c>
      <c r="AN876" s="47" t="str">
        <f t="shared" si="515"/>
        <v/>
      </c>
      <c r="AO876" s="48" t="str">
        <f>IF(ISBLANK(AP876),"",VLOOKUP(AN876,OutputOsiris!$A$9:$A$1008,1,FALSE))</f>
        <v/>
      </c>
      <c r="AP876" s="111"/>
      <c r="AQ876" s="78"/>
      <c r="AR876" s="148" t="str">
        <f t="shared" si="489"/>
        <v/>
      </c>
      <c r="AS876" s="47" t="str">
        <f t="shared" si="516"/>
        <v/>
      </c>
      <c r="AT876" s="48" t="str">
        <f>IF(ISBLANK(AU876),"",VLOOKUP(AS876,OutputOsiris!$A$9:$A$1008,1,FALSE))</f>
        <v/>
      </c>
      <c r="AU876" s="111"/>
      <c r="AV876" s="78"/>
      <c r="AW876" s="148" t="str">
        <f t="shared" si="490"/>
        <v/>
      </c>
      <c r="AX876" s="47" t="str">
        <f t="shared" si="517"/>
        <v/>
      </c>
      <c r="AY876" s="48" t="str">
        <f>IF(ISBLANK(AZ876),"",VLOOKUP(AX876,OutputOsiris!$A$9:$A$1008,1,FALSE))</f>
        <v/>
      </c>
      <c r="AZ876" s="111"/>
      <c r="BA876" s="78"/>
      <c r="BB876" s="148" t="str">
        <f t="shared" si="491"/>
        <v/>
      </c>
      <c r="BC876" s="47" t="str">
        <f t="shared" si="518"/>
        <v/>
      </c>
      <c r="BD876" s="48" t="str">
        <f>IF(ISBLANK(BE876),"",VLOOKUP(BC876,OutputOsiris!$A$9:$A$1008,1,FALSE))</f>
        <v/>
      </c>
      <c r="BE876" s="111"/>
      <c r="BF876" s="78"/>
      <c r="BG876" s="148" t="str">
        <f t="shared" si="492"/>
        <v/>
      </c>
      <c r="BH876" s="47" t="str">
        <f t="shared" si="519"/>
        <v/>
      </c>
      <c r="BI876" s="48" t="str">
        <f>IF(ISBLANK(BJ876),"",VLOOKUP(BH876,OutputOsiris!$A$9:$A$1008,1,FALSE))</f>
        <v/>
      </c>
      <c r="BJ876" s="111"/>
      <c r="BK876" s="78"/>
      <c r="BL876" s="148" t="str">
        <f t="shared" si="493"/>
        <v/>
      </c>
      <c r="BM876" s="47" t="str">
        <f t="shared" si="520"/>
        <v/>
      </c>
      <c r="BN876" s="48" t="str">
        <f>IF(ISBLANK(BO876),"",VLOOKUP(BM876,OutputOsiris!$A$9:$A$1008,1,FALSE))</f>
        <v/>
      </c>
      <c r="BO876" s="111"/>
      <c r="BP876" s="78"/>
      <c r="BQ876" s="148" t="str">
        <f t="shared" si="494"/>
        <v/>
      </c>
      <c r="BR876" s="47" t="str">
        <f t="shared" si="521"/>
        <v/>
      </c>
      <c r="BS876" s="48" t="str">
        <f>IF(ISBLANK(BT876),"",VLOOKUP(BR876,OutputOsiris!$A$9:$A$1008,1,FALSE))</f>
        <v/>
      </c>
      <c r="BT876" s="111"/>
      <c r="BU876" s="78"/>
      <c r="BV876" s="148" t="str">
        <f t="shared" si="495"/>
        <v/>
      </c>
      <c r="BW876" s="47" t="str">
        <f t="shared" si="522"/>
        <v/>
      </c>
      <c r="BX876" s="48" t="str">
        <f>IF(ISBLANK(BY876),"",VLOOKUP(BW876,OutputOsiris!$A$9:$A$1008,1,FALSE))</f>
        <v/>
      </c>
      <c r="BY876" s="111"/>
      <c r="BZ876" s="78"/>
      <c r="CA876" s="148" t="str">
        <f t="shared" si="496"/>
        <v/>
      </c>
    </row>
    <row r="877" spans="1:79" x14ac:dyDescent="0.2">
      <c r="A877" s="47" t="str">
        <f>IF($H$1="Score",IF(OutputOsiris!A877&lt;&gt;"9999999",OutputOsiris!A877,""),"")</f>
        <v/>
      </c>
      <c r="B877" s="76" t="str">
        <f t="shared" si="497"/>
        <v/>
      </c>
      <c r="C877" s="143" t="str">
        <f t="shared" si="498"/>
        <v/>
      </c>
      <c r="D877" s="47" t="str">
        <f>IF($H$1="Cijfer",IF(OutputOsiris!A877&lt;&gt;"9999999",OutputOsiris!A877,""),"")</f>
        <v/>
      </c>
      <c r="E877" s="76" t="str">
        <f t="shared" si="499"/>
        <v/>
      </c>
      <c r="F877" s="143" t="str">
        <f t="shared" si="500"/>
        <v/>
      </c>
      <c r="G877" s="47" t="str">
        <f>IF(ISBLANK(OutputOsiris!B877),"",OutputOsiris!B877)</f>
        <v/>
      </c>
      <c r="H877" s="47">
        <f>IF(AND($AG$7&gt;0,OutputOsiris!$A877&lt;&gt;"9999999"),VLOOKUP(OutputOsiris!A877,$AD$9:$AG$1008,4,FALSE),"")</f>
        <v>0</v>
      </c>
      <c r="I877" s="47">
        <f t="shared" si="501"/>
        <v>0</v>
      </c>
      <c r="J877" s="47">
        <f>IF(AND($AL$7&gt;0,OutputOsiris!$A877&lt;&gt;"9999999"),VLOOKUP(OutputOsiris!A877,$AI$9:$AL$1008,4,FALSE),"")</f>
        <v>0</v>
      </c>
      <c r="K877" s="47">
        <f t="shared" si="502"/>
        <v>0</v>
      </c>
      <c r="L877" s="47" t="str">
        <f>IF(AND($AQ$7&gt;0,OutputOsiris!$A877&lt;&gt;"9999999"),VLOOKUP(OutputOsiris!A877,$AN$9:$AQ$1008,4,FALSE),"")</f>
        <v/>
      </c>
      <c r="M877" s="47" t="str">
        <f t="shared" si="503"/>
        <v/>
      </c>
      <c r="N877" s="47" t="str">
        <f>IF(AND($AV$7&gt;0,OutputOsiris!$A877&lt;&gt;"9999999"),VLOOKUP(OutputOsiris!A877,$AS$9:$AV$1008,4,FALSE),"")</f>
        <v/>
      </c>
      <c r="O877" s="47" t="str">
        <f t="shared" si="504"/>
        <v/>
      </c>
      <c r="P877" s="47" t="str">
        <f>IF(AND($BA$7&gt;0,OutputOsiris!$A877&lt;&gt;"9999999"),VLOOKUP(OutputOsiris!A877,$AX$9:$BA$1008,4,FALSE),"")</f>
        <v/>
      </c>
      <c r="Q877" s="47" t="str">
        <f t="shared" si="505"/>
        <v/>
      </c>
      <c r="R877" s="47" t="str">
        <f>IF(AND($BF$7&gt;0,OutputOsiris!$A877&lt;&gt;"9999999"),VLOOKUP(OutputOsiris!A877,$BC$9:$BF$1008,4,FALSE),"")</f>
        <v/>
      </c>
      <c r="S877" s="47" t="str">
        <f t="shared" si="506"/>
        <v/>
      </c>
      <c r="T877" s="47" t="str">
        <f>IF(AND($BK$7&gt;0,OutputOsiris!$A877&lt;&gt;"9999999"),VLOOKUP(OutputOsiris!A877,$BH$9:$BK$1008,4,FALSE),"")</f>
        <v/>
      </c>
      <c r="U877" s="47" t="str">
        <f t="shared" si="507"/>
        <v/>
      </c>
      <c r="V877" s="47" t="str">
        <f>IF(AND($BP$7&gt;0,OutputOsiris!$A877&lt;&gt;"9999999"),VLOOKUP(OutputOsiris!A877,$BM$9:$BP$1008,4,FALSE),"")</f>
        <v/>
      </c>
      <c r="W877" s="47" t="str">
        <f t="shared" si="508"/>
        <v/>
      </c>
      <c r="X877" s="47" t="str">
        <f>IF(AND($BU$7&gt;0,OutputOsiris!$A877&lt;&gt;"9999999"),VLOOKUP(OutputOsiris!A877,$BR$9:$BU$1008,4,FALSE),"")</f>
        <v/>
      </c>
      <c r="Y877" s="47" t="str">
        <f t="shared" si="509"/>
        <v/>
      </c>
      <c r="Z877" s="47" t="str">
        <f>IF(AND($BZ$7&gt;0,OutputOsiris!$A877&lt;&gt;"9999999"),VLOOKUP(OutputOsiris!A877,$BW$9:$BZ$1008,4,FALSE),"")</f>
        <v/>
      </c>
      <c r="AA877" s="47" t="str">
        <f t="shared" si="510"/>
        <v/>
      </c>
      <c r="AB877" s="47">
        <f t="shared" si="511"/>
        <v>0</v>
      </c>
      <c r="AC877" s="47">
        <f t="shared" si="512"/>
        <v>0</v>
      </c>
      <c r="AD877" s="47" t="str">
        <f t="shared" si="513"/>
        <v/>
      </c>
      <c r="AE877" s="48" t="str">
        <f>IF(ISBLANK(AF877),"",VLOOKUP(AD877,OutputOsiris!$A$9:$A$1008,1,FALSE))</f>
        <v/>
      </c>
      <c r="AF877" s="111"/>
      <c r="AG877" s="78"/>
      <c r="AH877" s="148" t="str">
        <f t="shared" si="487"/>
        <v/>
      </c>
      <c r="AI877" s="47" t="str">
        <f t="shared" si="514"/>
        <v/>
      </c>
      <c r="AJ877" s="48" t="str">
        <f>IF(ISBLANK(AK877),"",VLOOKUP(AI877,OutputOsiris!$A$9:$A$1008,1,FALSE))</f>
        <v/>
      </c>
      <c r="AK877" s="112"/>
      <c r="AL877" s="78"/>
      <c r="AM877" s="148" t="str">
        <f t="shared" si="488"/>
        <v/>
      </c>
      <c r="AN877" s="47" t="str">
        <f t="shared" si="515"/>
        <v/>
      </c>
      <c r="AO877" s="48" t="str">
        <f>IF(ISBLANK(AP877),"",VLOOKUP(AN877,OutputOsiris!$A$9:$A$1008,1,FALSE))</f>
        <v/>
      </c>
      <c r="AP877" s="111"/>
      <c r="AQ877" s="78"/>
      <c r="AR877" s="148" t="str">
        <f t="shared" si="489"/>
        <v/>
      </c>
      <c r="AS877" s="47" t="str">
        <f t="shared" si="516"/>
        <v/>
      </c>
      <c r="AT877" s="48" t="str">
        <f>IF(ISBLANK(AU877),"",VLOOKUP(AS877,OutputOsiris!$A$9:$A$1008,1,FALSE))</f>
        <v/>
      </c>
      <c r="AU877" s="111"/>
      <c r="AV877" s="78"/>
      <c r="AW877" s="148" t="str">
        <f t="shared" si="490"/>
        <v/>
      </c>
      <c r="AX877" s="47" t="str">
        <f t="shared" si="517"/>
        <v/>
      </c>
      <c r="AY877" s="48" t="str">
        <f>IF(ISBLANK(AZ877),"",VLOOKUP(AX877,OutputOsiris!$A$9:$A$1008,1,FALSE))</f>
        <v/>
      </c>
      <c r="AZ877" s="111"/>
      <c r="BA877" s="78"/>
      <c r="BB877" s="148" t="str">
        <f t="shared" si="491"/>
        <v/>
      </c>
      <c r="BC877" s="47" t="str">
        <f t="shared" si="518"/>
        <v/>
      </c>
      <c r="BD877" s="48" t="str">
        <f>IF(ISBLANK(BE877),"",VLOOKUP(BC877,OutputOsiris!$A$9:$A$1008,1,FALSE))</f>
        <v/>
      </c>
      <c r="BE877" s="111"/>
      <c r="BF877" s="78"/>
      <c r="BG877" s="148" t="str">
        <f t="shared" si="492"/>
        <v/>
      </c>
      <c r="BH877" s="47" t="str">
        <f t="shared" si="519"/>
        <v/>
      </c>
      <c r="BI877" s="48" t="str">
        <f>IF(ISBLANK(BJ877),"",VLOOKUP(BH877,OutputOsiris!$A$9:$A$1008,1,FALSE))</f>
        <v/>
      </c>
      <c r="BJ877" s="111"/>
      <c r="BK877" s="78"/>
      <c r="BL877" s="148" t="str">
        <f t="shared" si="493"/>
        <v/>
      </c>
      <c r="BM877" s="47" t="str">
        <f t="shared" si="520"/>
        <v/>
      </c>
      <c r="BN877" s="48" t="str">
        <f>IF(ISBLANK(BO877),"",VLOOKUP(BM877,OutputOsiris!$A$9:$A$1008,1,FALSE))</f>
        <v/>
      </c>
      <c r="BO877" s="111"/>
      <c r="BP877" s="78"/>
      <c r="BQ877" s="148" t="str">
        <f t="shared" si="494"/>
        <v/>
      </c>
      <c r="BR877" s="47" t="str">
        <f t="shared" si="521"/>
        <v/>
      </c>
      <c r="BS877" s="48" t="str">
        <f>IF(ISBLANK(BT877),"",VLOOKUP(BR877,OutputOsiris!$A$9:$A$1008,1,FALSE))</f>
        <v/>
      </c>
      <c r="BT877" s="111"/>
      <c r="BU877" s="78"/>
      <c r="BV877" s="148" t="str">
        <f t="shared" si="495"/>
        <v/>
      </c>
      <c r="BW877" s="47" t="str">
        <f t="shared" si="522"/>
        <v/>
      </c>
      <c r="BX877" s="48" t="str">
        <f>IF(ISBLANK(BY877),"",VLOOKUP(BW877,OutputOsiris!$A$9:$A$1008,1,FALSE))</f>
        <v/>
      </c>
      <c r="BY877" s="111"/>
      <c r="BZ877" s="78"/>
      <c r="CA877" s="148" t="str">
        <f t="shared" si="496"/>
        <v/>
      </c>
    </row>
    <row r="878" spans="1:79" x14ac:dyDescent="0.2">
      <c r="A878" s="47" t="str">
        <f>IF($H$1="Score",IF(OutputOsiris!A878&lt;&gt;"9999999",OutputOsiris!A878,""),"")</f>
        <v/>
      </c>
      <c r="B878" s="76" t="str">
        <f t="shared" si="497"/>
        <v/>
      </c>
      <c r="C878" s="143" t="str">
        <f t="shared" si="498"/>
        <v/>
      </c>
      <c r="D878" s="47" t="str">
        <f>IF($H$1="Cijfer",IF(OutputOsiris!A878&lt;&gt;"9999999",OutputOsiris!A878,""),"")</f>
        <v/>
      </c>
      <c r="E878" s="76" t="str">
        <f t="shared" si="499"/>
        <v/>
      </c>
      <c r="F878" s="143" t="str">
        <f t="shared" si="500"/>
        <v/>
      </c>
      <c r="G878" s="47" t="str">
        <f>IF(ISBLANK(OutputOsiris!B878),"",OutputOsiris!B878)</f>
        <v/>
      </c>
      <c r="H878" s="47">
        <f>IF(AND($AG$7&gt;0,OutputOsiris!$A878&lt;&gt;"9999999"),VLOOKUP(OutputOsiris!A878,$AD$9:$AG$1008,4,FALSE),"")</f>
        <v>0</v>
      </c>
      <c r="I878" s="47">
        <f t="shared" si="501"/>
        <v>0</v>
      </c>
      <c r="J878" s="47">
        <f>IF(AND($AL$7&gt;0,OutputOsiris!$A878&lt;&gt;"9999999"),VLOOKUP(OutputOsiris!A878,$AI$9:$AL$1008,4,FALSE),"")</f>
        <v>0</v>
      </c>
      <c r="K878" s="47">
        <f t="shared" si="502"/>
        <v>0</v>
      </c>
      <c r="L878" s="47" t="str">
        <f>IF(AND($AQ$7&gt;0,OutputOsiris!$A878&lt;&gt;"9999999"),VLOOKUP(OutputOsiris!A878,$AN$9:$AQ$1008,4,FALSE),"")</f>
        <v/>
      </c>
      <c r="M878" s="47" t="str">
        <f t="shared" si="503"/>
        <v/>
      </c>
      <c r="N878" s="47" t="str">
        <f>IF(AND($AV$7&gt;0,OutputOsiris!$A878&lt;&gt;"9999999"),VLOOKUP(OutputOsiris!A878,$AS$9:$AV$1008,4,FALSE),"")</f>
        <v/>
      </c>
      <c r="O878" s="47" t="str">
        <f t="shared" si="504"/>
        <v/>
      </c>
      <c r="P878" s="47" t="str">
        <f>IF(AND($BA$7&gt;0,OutputOsiris!$A878&lt;&gt;"9999999"),VLOOKUP(OutputOsiris!A878,$AX$9:$BA$1008,4,FALSE),"")</f>
        <v/>
      </c>
      <c r="Q878" s="47" t="str">
        <f t="shared" si="505"/>
        <v/>
      </c>
      <c r="R878" s="47" t="str">
        <f>IF(AND($BF$7&gt;0,OutputOsiris!$A878&lt;&gt;"9999999"),VLOOKUP(OutputOsiris!A878,$BC$9:$BF$1008,4,FALSE),"")</f>
        <v/>
      </c>
      <c r="S878" s="47" t="str">
        <f t="shared" si="506"/>
        <v/>
      </c>
      <c r="T878" s="47" t="str">
        <f>IF(AND($BK$7&gt;0,OutputOsiris!$A878&lt;&gt;"9999999"),VLOOKUP(OutputOsiris!A878,$BH$9:$BK$1008,4,FALSE),"")</f>
        <v/>
      </c>
      <c r="U878" s="47" t="str">
        <f t="shared" si="507"/>
        <v/>
      </c>
      <c r="V878" s="47" t="str">
        <f>IF(AND($BP$7&gt;0,OutputOsiris!$A878&lt;&gt;"9999999"),VLOOKUP(OutputOsiris!A878,$BM$9:$BP$1008,4,FALSE),"")</f>
        <v/>
      </c>
      <c r="W878" s="47" t="str">
        <f t="shared" si="508"/>
        <v/>
      </c>
      <c r="X878" s="47" t="str">
        <f>IF(AND($BU$7&gt;0,OutputOsiris!$A878&lt;&gt;"9999999"),VLOOKUP(OutputOsiris!A878,$BR$9:$BU$1008,4,FALSE),"")</f>
        <v/>
      </c>
      <c r="Y878" s="47" t="str">
        <f t="shared" si="509"/>
        <v/>
      </c>
      <c r="Z878" s="47" t="str">
        <f>IF(AND($BZ$7&gt;0,OutputOsiris!$A878&lt;&gt;"9999999"),VLOOKUP(OutputOsiris!A878,$BW$9:$BZ$1008,4,FALSE),"")</f>
        <v/>
      </c>
      <c r="AA878" s="47" t="str">
        <f t="shared" si="510"/>
        <v/>
      </c>
      <c r="AB878" s="47">
        <f t="shared" si="511"/>
        <v>0</v>
      </c>
      <c r="AC878" s="47">
        <f t="shared" si="512"/>
        <v>0</v>
      </c>
      <c r="AD878" s="47" t="str">
        <f t="shared" si="513"/>
        <v/>
      </c>
      <c r="AE878" s="48" t="str">
        <f>IF(ISBLANK(AF878),"",VLOOKUP(AD878,OutputOsiris!$A$9:$A$1008,1,FALSE))</f>
        <v/>
      </c>
      <c r="AF878" s="111"/>
      <c r="AG878" s="78"/>
      <c r="AH878" s="148" t="str">
        <f t="shared" si="487"/>
        <v/>
      </c>
      <c r="AI878" s="47" t="str">
        <f t="shared" si="514"/>
        <v/>
      </c>
      <c r="AJ878" s="48" t="str">
        <f>IF(ISBLANK(AK878),"",VLOOKUP(AI878,OutputOsiris!$A$9:$A$1008,1,FALSE))</f>
        <v/>
      </c>
      <c r="AK878" s="112"/>
      <c r="AL878" s="78"/>
      <c r="AM878" s="148" t="str">
        <f t="shared" si="488"/>
        <v/>
      </c>
      <c r="AN878" s="47" t="str">
        <f t="shared" si="515"/>
        <v/>
      </c>
      <c r="AO878" s="48" t="str">
        <f>IF(ISBLANK(AP878),"",VLOOKUP(AN878,OutputOsiris!$A$9:$A$1008,1,FALSE))</f>
        <v/>
      </c>
      <c r="AP878" s="111"/>
      <c r="AQ878" s="78"/>
      <c r="AR878" s="148" t="str">
        <f t="shared" si="489"/>
        <v/>
      </c>
      <c r="AS878" s="47" t="str">
        <f t="shared" si="516"/>
        <v/>
      </c>
      <c r="AT878" s="48" t="str">
        <f>IF(ISBLANK(AU878),"",VLOOKUP(AS878,OutputOsiris!$A$9:$A$1008,1,FALSE))</f>
        <v/>
      </c>
      <c r="AU878" s="111"/>
      <c r="AV878" s="78"/>
      <c r="AW878" s="148" t="str">
        <f t="shared" si="490"/>
        <v/>
      </c>
      <c r="AX878" s="47" t="str">
        <f t="shared" si="517"/>
        <v/>
      </c>
      <c r="AY878" s="48" t="str">
        <f>IF(ISBLANK(AZ878),"",VLOOKUP(AX878,OutputOsiris!$A$9:$A$1008,1,FALSE))</f>
        <v/>
      </c>
      <c r="AZ878" s="111"/>
      <c r="BA878" s="78"/>
      <c r="BB878" s="148" t="str">
        <f t="shared" si="491"/>
        <v/>
      </c>
      <c r="BC878" s="47" t="str">
        <f t="shared" si="518"/>
        <v/>
      </c>
      <c r="BD878" s="48" t="str">
        <f>IF(ISBLANK(BE878),"",VLOOKUP(BC878,OutputOsiris!$A$9:$A$1008,1,FALSE))</f>
        <v/>
      </c>
      <c r="BE878" s="111"/>
      <c r="BF878" s="78"/>
      <c r="BG878" s="148" t="str">
        <f t="shared" si="492"/>
        <v/>
      </c>
      <c r="BH878" s="47" t="str">
        <f t="shared" si="519"/>
        <v/>
      </c>
      <c r="BI878" s="48" t="str">
        <f>IF(ISBLANK(BJ878),"",VLOOKUP(BH878,OutputOsiris!$A$9:$A$1008,1,FALSE))</f>
        <v/>
      </c>
      <c r="BJ878" s="111"/>
      <c r="BK878" s="78"/>
      <c r="BL878" s="148" t="str">
        <f t="shared" si="493"/>
        <v/>
      </c>
      <c r="BM878" s="47" t="str">
        <f t="shared" si="520"/>
        <v/>
      </c>
      <c r="BN878" s="48" t="str">
        <f>IF(ISBLANK(BO878),"",VLOOKUP(BM878,OutputOsiris!$A$9:$A$1008,1,FALSE))</f>
        <v/>
      </c>
      <c r="BO878" s="111"/>
      <c r="BP878" s="78"/>
      <c r="BQ878" s="148" t="str">
        <f t="shared" si="494"/>
        <v/>
      </c>
      <c r="BR878" s="47" t="str">
        <f t="shared" si="521"/>
        <v/>
      </c>
      <c r="BS878" s="48" t="str">
        <f>IF(ISBLANK(BT878),"",VLOOKUP(BR878,OutputOsiris!$A$9:$A$1008,1,FALSE))</f>
        <v/>
      </c>
      <c r="BT878" s="111"/>
      <c r="BU878" s="78"/>
      <c r="BV878" s="148" t="str">
        <f t="shared" si="495"/>
        <v/>
      </c>
      <c r="BW878" s="47" t="str">
        <f t="shared" si="522"/>
        <v/>
      </c>
      <c r="BX878" s="48" t="str">
        <f>IF(ISBLANK(BY878),"",VLOOKUP(BW878,OutputOsiris!$A$9:$A$1008,1,FALSE))</f>
        <v/>
      </c>
      <c r="BY878" s="111"/>
      <c r="BZ878" s="78"/>
      <c r="CA878" s="148" t="str">
        <f t="shared" si="496"/>
        <v/>
      </c>
    </row>
    <row r="879" spans="1:79" x14ac:dyDescent="0.2">
      <c r="A879" s="47" t="str">
        <f>IF($H$1="Score",IF(OutputOsiris!A879&lt;&gt;"9999999",OutputOsiris!A879,""),"")</f>
        <v/>
      </c>
      <c r="B879" s="76" t="str">
        <f t="shared" si="497"/>
        <v/>
      </c>
      <c r="C879" s="143" t="str">
        <f t="shared" si="498"/>
        <v/>
      </c>
      <c r="D879" s="47" t="str">
        <f>IF($H$1="Cijfer",IF(OutputOsiris!A879&lt;&gt;"9999999",OutputOsiris!A879,""),"")</f>
        <v/>
      </c>
      <c r="E879" s="76" t="str">
        <f t="shared" si="499"/>
        <v/>
      </c>
      <c r="F879" s="143" t="str">
        <f t="shared" si="500"/>
        <v/>
      </c>
      <c r="G879" s="47" t="str">
        <f>IF(ISBLANK(OutputOsiris!B879),"",OutputOsiris!B879)</f>
        <v/>
      </c>
      <c r="H879" s="47">
        <f>IF(AND($AG$7&gt;0,OutputOsiris!$A879&lt;&gt;"9999999"),VLOOKUP(OutputOsiris!A879,$AD$9:$AG$1008,4,FALSE),"")</f>
        <v>0</v>
      </c>
      <c r="I879" s="47">
        <f t="shared" si="501"/>
        <v>0</v>
      </c>
      <c r="J879" s="47">
        <f>IF(AND($AL$7&gt;0,OutputOsiris!$A879&lt;&gt;"9999999"),VLOOKUP(OutputOsiris!A879,$AI$9:$AL$1008,4,FALSE),"")</f>
        <v>0</v>
      </c>
      <c r="K879" s="47">
        <f t="shared" si="502"/>
        <v>0</v>
      </c>
      <c r="L879" s="47" t="str">
        <f>IF(AND($AQ$7&gt;0,OutputOsiris!$A879&lt;&gt;"9999999"),VLOOKUP(OutputOsiris!A879,$AN$9:$AQ$1008,4,FALSE),"")</f>
        <v/>
      </c>
      <c r="M879" s="47" t="str">
        <f t="shared" si="503"/>
        <v/>
      </c>
      <c r="N879" s="47" t="str">
        <f>IF(AND($AV$7&gt;0,OutputOsiris!$A879&lt;&gt;"9999999"),VLOOKUP(OutputOsiris!A879,$AS$9:$AV$1008,4,FALSE),"")</f>
        <v/>
      </c>
      <c r="O879" s="47" t="str">
        <f t="shared" si="504"/>
        <v/>
      </c>
      <c r="P879" s="47" t="str">
        <f>IF(AND($BA$7&gt;0,OutputOsiris!$A879&lt;&gt;"9999999"),VLOOKUP(OutputOsiris!A879,$AX$9:$BA$1008,4,FALSE),"")</f>
        <v/>
      </c>
      <c r="Q879" s="47" t="str">
        <f t="shared" si="505"/>
        <v/>
      </c>
      <c r="R879" s="47" t="str">
        <f>IF(AND($BF$7&gt;0,OutputOsiris!$A879&lt;&gt;"9999999"),VLOOKUP(OutputOsiris!A879,$BC$9:$BF$1008,4,FALSE),"")</f>
        <v/>
      </c>
      <c r="S879" s="47" t="str">
        <f t="shared" si="506"/>
        <v/>
      </c>
      <c r="T879" s="47" t="str">
        <f>IF(AND($BK$7&gt;0,OutputOsiris!$A879&lt;&gt;"9999999"),VLOOKUP(OutputOsiris!A879,$BH$9:$BK$1008,4,FALSE),"")</f>
        <v/>
      </c>
      <c r="U879" s="47" t="str">
        <f t="shared" si="507"/>
        <v/>
      </c>
      <c r="V879" s="47" t="str">
        <f>IF(AND($BP$7&gt;0,OutputOsiris!$A879&lt;&gt;"9999999"),VLOOKUP(OutputOsiris!A879,$BM$9:$BP$1008,4,FALSE),"")</f>
        <v/>
      </c>
      <c r="W879" s="47" t="str">
        <f t="shared" si="508"/>
        <v/>
      </c>
      <c r="X879" s="47" t="str">
        <f>IF(AND($BU$7&gt;0,OutputOsiris!$A879&lt;&gt;"9999999"),VLOOKUP(OutputOsiris!A879,$BR$9:$BU$1008,4,FALSE),"")</f>
        <v/>
      </c>
      <c r="Y879" s="47" t="str">
        <f t="shared" si="509"/>
        <v/>
      </c>
      <c r="Z879" s="47" t="str">
        <f>IF(AND($BZ$7&gt;0,OutputOsiris!$A879&lt;&gt;"9999999"),VLOOKUP(OutputOsiris!A879,$BW$9:$BZ$1008,4,FALSE),"")</f>
        <v/>
      </c>
      <c r="AA879" s="47" t="str">
        <f t="shared" si="510"/>
        <v/>
      </c>
      <c r="AB879" s="47">
        <f t="shared" si="511"/>
        <v>0</v>
      </c>
      <c r="AC879" s="47">
        <f t="shared" si="512"/>
        <v>0</v>
      </c>
      <c r="AD879" s="47" t="str">
        <f t="shared" si="513"/>
        <v/>
      </c>
      <c r="AE879" s="48" t="str">
        <f>IF(ISBLANK(AF879),"",VLOOKUP(AD879,OutputOsiris!$A$9:$A$1008,1,FALSE))</f>
        <v/>
      </c>
      <c r="AF879" s="111"/>
      <c r="AG879" s="78"/>
      <c r="AH879" s="148" t="str">
        <f t="shared" si="487"/>
        <v/>
      </c>
      <c r="AI879" s="47" t="str">
        <f t="shared" si="514"/>
        <v/>
      </c>
      <c r="AJ879" s="48" t="str">
        <f>IF(ISBLANK(AK879),"",VLOOKUP(AI879,OutputOsiris!$A$9:$A$1008,1,FALSE))</f>
        <v/>
      </c>
      <c r="AK879" s="112"/>
      <c r="AL879" s="78"/>
      <c r="AM879" s="148" t="str">
        <f t="shared" si="488"/>
        <v/>
      </c>
      <c r="AN879" s="47" t="str">
        <f t="shared" si="515"/>
        <v/>
      </c>
      <c r="AO879" s="48" t="str">
        <f>IF(ISBLANK(AP879),"",VLOOKUP(AN879,OutputOsiris!$A$9:$A$1008,1,FALSE))</f>
        <v/>
      </c>
      <c r="AP879" s="111"/>
      <c r="AQ879" s="78"/>
      <c r="AR879" s="148" t="str">
        <f t="shared" si="489"/>
        <v/>
      </c>
      <c r="AS879" s="47" t="str">
        <f t="shared" si="516"/>
        <v/>
      </c>
      <c r="AT879" s="48" t="str">
        <f>IF(ISBLANK(AU879),"",VLOOKUP(AS879,OutputOsiris!$A$9:$A$1008,1,FALSE))</f>
        <v/>
      </c>
      <c r="AU879" s="111"/>
      <c r="AV879" s="78"/>
      <c r="AW879" s="148" t="str">
        <f t="shared" si="490"/>
        <v/>
      </c>
      <c r="AX879" s="47" t="str">
        <f t="shared" si="517"/>
        <v/>
      </c>
      <c r="AY879" s="48" t="str">
        <f>IF(ISBLANK(AZ879),"",VLOOKUP(AX879,OutputOsiris!$A$9:$A$1008,1,FALSE))</f>
        <v/>
      </c>
      <c r="AZ879" s="111"/>
      <c r="BA879" s="78"/>
      <c r="BB879" s="148" t="str">
        <f t="shared" si="491"/>
        <v/>
      </c>
      <c r="BC879" s="47" t="str">
        <f t="shared" si="518"/>
        <v/>
      </c>
      <c r="BD879" s="48" t="str">
        <f>IF(ISBLANK(BE879),"",VLOOKUP(BC879,OutputOsiris!$A$9:$A$1008,1,FALSE))</f>
        <v/>
      </c>
      <c r="BE879" s="111"/>
      <c r="BF879" s="78"/>
      <c r="BG879" s="148" t="str">
        <f t="shared" si="492"/>
        <v/>
      </c>
      <c r="BH879" s="47" t="str">
        <f t="shared" si="519"/>
        <v/>
      </c>
      <c r="BI879" s="48" t="str">
        <f>IF(ISBLANK(BJ879),"",VLOOKUP(BH879,OutputOsiris!$A$9:$A$1008,1,FALSE))</f>
        <v/>
      </c>
      <c r="BJ879" s="111"/>
      <c r="BK879" s="78"/>
      <c r="BL879" s="148" t="str">
        <f t="shared" si="493"/>
        <v/>
      </c>
      <c r="BM879" s="47" t="str">
        <f t="shared" si="520"/>
        <v/>
      </c>
      <c r="BN879" s="48" t="str">
        <f>IF(ISBLANK(BO879),"",VLOOKUP(BM879,OutputOsiris!$A$9:$A$1008,1,FALSE))</f>
        <v/>
      </c>
      <c r="BO879" s="111"/>
      <c r="BP879" s="78"/>
      <c r="BQ879" s="148" t="str">
        <f t="shared" si="494"/>
        <v/>
      </c>
      <c r="BR879" s="47" t="str">
        <f t="shared" si="521"/>
        <v/>
      </c>
      <c r="BS879" s="48" t="str">
        <f>IF(ISBLANK(BT879),"",VLOOKUP(BR879,OutputOsiris!$A$9:$A$1008,1,FALSE))</f>
        <v/>
      </c>
      <c r="BT879" s="111"/>
      <c r="BU879" s="78"/>
      <c r="BV879" s="148" t="str">
        <f t="shared" si="495"/>
        <v/>
      </c>
      <c r="BW879" s="47" t="str">
        <f t="shared" si="522"/>
        <v/>
      </c>
      <c r="BX879" s="48" t="str">
        <f>IF(ISBLANK(BY879),"",VLOOKUP(BW879,OutputOsiris!$A$9:$A$1008,1,FALSE))</f>
        <v/>
      </c>
      <c r="BY879" s="111"/>
      <c r="BZ879" s="78"/>
      <c r="CA879" s="148" t="str">
        <f t="shared" si="496"/>
        <v/>
      </c>
    </row>
    <row r="880" spans="1:79" x14ac:dyDescent="0.2">
      <c r="A880" s="47" t="str">
        <f>IF($H$1="Score",IF(OutputOsiris!A880&lt;&gt;"9999999",OutputOsiris!A880,""),"")</f>
        <v/>
      </c>
      <c r="B880" s="76" t="str">
        <f t="shared" si="497"/>
        <v/>
      </c>
      <c r="C880" s="143" t="str">
        <f t="shared" si="498"/>
        <v/>
      </c>
      <c r="D880" s="47" t="str">
        <f>IF($H$1="Cijfer",IF(OutputOsiris!A880&lt;&gt;"9999999",OutputOsiris!A880,""),"")</f>
        <v/>
      </c>
      <c r="E880" s="76" t="str">
        <f t="shared" si="499"/>
        <v/>
      </c>
      <c r="F880" s="143" t="str">
        <f t="shared" si="500"/>
        <v/>
      </c>
      <c r="G880" s="47" t="str">
        <f>IF(ISBLANK(OutputOsiris!B880),"",OutputOsiris!B880)</f>
        <v/>
      </c>
      <c r="H880" s="47">
        <f>IF(AND($AG$7&gt;0,OutputOsiris!$A880&lt;&gt;"9999999"),VLOOKUP(OutputOsiris!A880,$AD$9:$AG$1008,4,FALSE),"")</f>
        <v>0</v>
      </c>
      <c r="I880" s="47">
        <f t="shared" si="501"/>
        <v>0</v>
      </c>
      <c r="J880" s="47">
        <f>IF(AND($AL$7&gt;0,OutputOsiris!$A880&lt;&gt;"9999999"),VLOOKUP(OutputOsiris!A880,$AI$9:$AL$1008,4,FALSE),"")</f>
        <v>0</v>
      </c>
      <c r="K880" s="47">
        <f t="shared" si="502"/>
        <v>0</v>
      </c>
      <c r="L880" s="47" t="str">
        <f>IF(AND($AQ$7&gt;0,OutputOsiris!$A880&lt;&gt;"9999999"),VLOOKUP(OutputOsiris!A880,$AN$9:$AQ$1008,4,FALSE),"")</f>
        <v/>
      </c>
      <c r="M880" s="47" t="str">
        <f t="shared" si="503"/>
        <v/>
      </c>
      <c r="N880" s="47" t="str">
        <f>IF(AND($AV$7&gt;0,OutputOsiris!$A880&lt;&gt;"9999999"),VLOOKUP(OutputOsiris!A880,$AS$9:$AV$1008,4,FALSE),"")</f>
        <v/>
      </c>
      <c r="O880" s="47" t="str">
        <f t="shared" si="504"/>
        <v/>
      </c>
      <c r="P880" s="47" t="str">
        <f>IF(AND($BA$7&gt;0,OutputOsiris!$A880&lt;&gt;"9999999"),VLOOKUP(OutputOsiris!A880,$AX$9:$BA$1008,4,FALSE),"")</f>
        <v/>
      </c>
      <c r="Q880" s="47" t="str">
        <f t="shared" si="505"/>
        <v/>
      </c>
      <c r="R880" s="47" t="str">
        <f>IF(AND($BF$7&gt;0,OutputOsiris!$A880&lt;&gt;"9999999"),VLOOKUP(OutputOsiris!A880,$BC$9:$BF$1008,4,FALSE),"")</f>
        <v/>
      </c>
      <c r="S880" s="47" t="str">
        <f t="shared" si="506"/>
        <v/>
      </c>
      <c r="T880" s="47" t="str">
        <f>IF(AND($BK$7&gt;0,OutputOsiris!$A880&lt;&gt;"9999999"),VLOOKUP(OutputOsiris!A880,$BH$9:$BK$1008,4,FALSE),"")</f>
        <v/>
      </c>
      <c r="U880" s="47" t="str">
        <f t="shared" si="507"/>
        <v/>
      </c>
      <c r="V880" s="47" t="str">
        <f>IF(AND($BP$7&gt;0,OutputOsiris!$A880&lt;&gt;"9999999"),VLOOKUP(OutputOsiris!A880,$BM$9:$BP$1008,4,FALSE),"")</f>
        <v/>
      </c>
      <c r="W880" s="47" t="str">
        <f t="shared" si="508"/>
        <v/>
      </c>
      <c r="X880" s="47" t="str">
        <f>IF(AND($BU$7&gt;0,OutputOsiris!$A880&lt;&gt;"9999999"),VLOOKUP(OutputOsiris!A880,$BR$9:$BU$1008,4,FALSE),"")</f>
        <v/>
      </c>
      <c r="Y880" s="47" t="str">
        <f t="shared" si="509"/>
        <v/>
      </c>
      <c r="Z880" s="47" t="str">
        <f>IF(AND($BZ$7&gt;0,OutputOsiris!$A880&lt;&gt;"9999999"),VLOOKUP(OutputOsiris!A880,$BW$9:$BZ$1008,4,FALSE),"")</f>
        <v/>
      </c>
      <c r="AA880" s="47" t="str">
        <f t="shared" si="510"/>
        <v/>
      </c>
      <c r="AB880" s="47">
        <f t="shared" si="511"/>
        <v>0</v>
      </c>
      <c r="AC880" s="47">
        <f t="shared" si="512"/>
        <v>0</v>
      </c>
      <c r="AD880" s="47" t="str">
        <f t="shared" si="513"/>
        <v/>
      </c>
      <c r="AE880" s="48" t="str">
        <f>IF(ISBLANK(AF880),"",VLOOKUP(AD880,OutputOsiris!$A$9:$A$1008,1,FALSE))</f>
        <v/>
      </c>
      <c r="AF880" s="111"/>
      <c r="AG880" s="78"/>
      <c r="AH880" s="148" t="str">
        <f t="shared" si="487"/>
        <v/>
      </c>
      <c r="AI880" s="47" t="str">
        <f t="shared" si="514"/>
        <v/>
      </c>
      <c r="AJ880" s="48" t="str">
        <f>IF(ISBLANK(AK880),"",VLOOKUP(AI880,OutputOsiris!$A$9:$A$1008,1,FALSE))</f>
        <v/>
      </c>
      <c r="AK880" s="112"/>
      <c r="AL880" s="78"/>
      <c r="AM880" s="148" t="str">
        <f t="shared" si="488"/>
        <v/>
      </c>
      <c r="AN880" s="47" t="str">
        <f t="shared" si="515"/>
        <v/>
      </c>
      <c r="AO880" s="48" t="str">
        <f>IF(ISBLANK(AP880),"",VLOOKUP(AN880,OutputOsiris!$A$9:$A$1008,1,FALSE))</f>
        <v/>
      </c>
      <c r="AP880" s="111"/>
      <c r="AQ880" s="78"/>
      <c r="AR880" s="148" t="str">
        <f t="shared" si="489"/>
        <v/>
      </c>
      <c r="AS880" s="47" t="str">
        <f t="shared" si="516"/>
        <v/>
      </c>
      <c r="AT880" s="48" t="str">
        <f>IF(ISBLANK(AU880),"",VLOOKUP(AS880,OutputOsiris!$A$9:$A$1008,1,FALSE))</f>
        <v/>
      </c>
      <c r="AU880" s="111"/>
      <c r="AV880" s="78"/>
      <c r="AW880" s="148" t="str">
        <f t="shared" si="490"/>
        <v/>
      </c>
      <c r="AX880" s="47" t="str">
        <f t="shared" si="517"/>
        <v/>
      </c>
      <c r="AY880" s="48" t="str">
        <f>IF(ISBLANK(AZ880),"",VLOOKUP(AX880,OutputOsiris!$A$9:$A$1008,1,FALSE))</f>
        <v/>
      </c>
      <c r="AZ880" s="111"/>
      <c r="BA880" s="78"/>
      <c r="BB880" s="148" t="str">
        <f t="shared" si="491"/>
        <v/>
      </c>
      <c r="BC880" s="47" t="str">
        <f t="shared" si="518"/>
        <v/>
      </c>
      <c r="BD880" s="48" t="str">
        <f>IF(ISBLANK(BE880),"",VLOOKUP(BC880,OutputOsiris!$A$9:$A$1008,1,FALSE))</f>
        <v/>
      </c>
      <c r="BE880" s="111"/>
      <c r="BF880" s="78"/>
      <c r="BG880" s="148" t="str">
        <f t="shared" si="492"/>
        <v/>
      </c>
      <c r="BH880" s="47" t="str">
        <f t="shared" si="519"/>
        <v/>
      </c>
      <c r="BI880" s="48" t="str">
        <f>IF(ISBLANK(BJ880),"",VLOOKUP(BH880,OutputOsiris!$A$9:$A$1008,1,FALSE))</f>
        <v/>
      </c>
      <c r="BJ880" s="111"/>
      <c r="BK880" s="78"/>
      <c r="BL880" s="148" t="str">
        <f t="shared" si="493"/>
        <v/>
      </c>
      <c r="BM880" s="47" t="str">
        <f t="shared" si="520"/>
        <v/>
      </c>
      <c r="BN880" s="48" t="str">
        <f>IF(ISBLANK(BO880),"",VLOOKUP(BM880,OutputOsiris!$A$9:$A$1008,1,FALSE))</f>
        <v/>
      </c>
      <c r="BO880" s="111"/>
      <c r="BP880" s="78"/>
      <c r="BQ880" s="148" t="str">
        <f t="shared" si="494"/>
        <v/>
      </c>
      <c r="BR880" s="47" t="str">
        <f t="shared" si="521"/>
        <v/>
      </c>
      <c r="BS880" s="48" t="str">
        <f>IF(ISBLANK(BT880),"",VLOOKUP(BR880,OutputOsiris!$A$9:$A$1008,1,FALSE))</f>
        <v/>
      </c>
      <c r="BT880" s="111"/>
      <c r="BU880" s="78"/>
      <c r="BV880" s="148" t="str">
        <f t="shared" si="495"/>
        <v/>
      </c>
      <c r="BW880" s="47" t="str">
        <f t="shared" si="522"/>
        <v/>
      </c>
      <c r="BX880" s="48" t="str">
        <f>IF(ISBLANK(BY880),"",VLOOKUP(BW880,OutputOsiris!$A$9:$A$1008,1,FALSE))</f>
        <v/>
      </c>
      <c r="BY880" s="111"/>
      <c r="BZ880" s="78"/>
      <c r="CA880" s="148" t="str">
        <f t="shared" si="496"/>
        <v/>
      </c>
    </row>
    <row r="881" spans="1:79" x14ac:dyDescent="0.2">
      <c r="A881" s="47" t="str">
        <f>IF($H$1="Score",IF(OutputOsiris!A881&lt;&gt;"9999999",OutputOsiris!A881,""),"")</f>
        <v/>
      </c>
      <c r="B881" s="76" t="str">
        <f t="shared" si="497"/>
        <v/>
      </c>
      <c r="C881" s="143" t="str">
        <f t="shared" si="498"/>
        <v/>
      </c>
      <c r="D881" s="47" t="str">
        <f>IF($H$1="Cijfer",IF(OutputOsiris!A881&lt;&gt;"9999999",OutputOsiris!A881,""),"")</f>
        <v/>
      </c>
      <c r="E881" s="76" t="str">
        <f t="shared" si="499"/>
        <v/>
      </c>
      <c r="F881" s="143" t="str">
        <f t="shared" si="500"/>
        <v/>
      </c>
      <c r="G881" s="47" t="str">
        <f>IF(ISBLANK(OutputOsiris!B881),"",OutputOsiris!B881)</f>
        <v/>
      </c>
      <c r="H881" s="47">
        <f>IF(AND($AG$7&gt;0,OutputOsiris!$A881&lt;&gt;"9999999"),VLOOKUP(OutputOsiris!A881,$AD$9:$AG$1008,4,FALSE),"")</f>
        <v>0</v>
      </c>
      <c r="I881" s="47">
        <f t="shared" si="501"/>
        <v>0</v>
      </c>
      <c r="J881" s="47">
        <f>IF(AND($AL$7&gt;0,OutputOsiris!$A881&lt;&gt;"9999999"),VLOOKUP(OutputOsiris!A881,$AI$9:$AL$1008,4,FALSE),"")</f>
        <v>0</v>
      </c>
      <c r="K881" s="47">
        <f t="shared" si="502"/>
        <v>0</v>
      </c>
      <c r="L881" s="47" t="str">
        <f>IF(AND($AQ$7&gt;0,OutputOsiris!$A881&lt;&gt;"9999999"),VLOOKUP(OutputOsiris!A881,$AN$9:$AQ$1008,4,FALSE),"")</f>
        <v/>
      </c>
      <c r="M881" s="47" t="str">
        <f t="shared" si="503"/>
        <v/>
      </c>
      <c r="N881" s="47" t="str">
        <f>IF(AND($AV$7&gt;0,OutputOsiris!$A881&lt;&gt;"9999999"),VLOOKUP(OutputOsiris!A881,$AS$9:$AV$1008,4,FALSE),"")</f>
        <v/>
      </c>
      <c r="O881" s="47" t="str">
        <f t="shared" si="504"/>
        <v/>
      </c>
      <c r="P881" s="47" t="str">
        <f>IF(AND($BA$7&gt;0,OutputOsiris!$A881&lt;&gt;"9999999"),VLOOKUP(OutputOsiris!A881,$AX$9:$BA$1008,4,FALSE),"")</f>
        <v/>
      </c>
      <c r="Q881" s="47" t="str">
        <f t="shared" si="505"/>
        <v/>
      </c>
      <c r="R881" s="47" t="str">
        <f>IF(AND($BF$7&gt;0,OutputOsiris!$A881&lt;&gt;"9999999"),VLOOKUP(OutputOsiris!A881,$BC$9:$BF$1008,4,FALSE),"")</f>
        <v/>
      </c>
      <c r="S881" s="47" t="str">
        <f t="shared" si="506"/>
        <v/>
      </c>
      <c r="T881" s="47" t="str">
        <f>IF(AND($BK$7&gt;0,OutputOsiris!$A881&lt;&gt;"9999999"),VLOOKUP(OutputOsiris!A881,$BH$9:$BK$1008,4,FALSE),"")</f>
        <v/>
      </c>
      <c r="U881" s="47" t="str">
        <f t="shared" si="507"/>
        <v/>
      </c>
      <c r="V881" s="47" t="str">
        <f>IF(AND($BP$7&gt;0,OutputOsiris!$A881&lt;&gt;"9999999"),VLOOKUP(OutputOsiris!A881,$BM$9:$BP$1008,4,FALSE),"")</f>
        <v/>
      </c>
      <c r="W881" s="47" t="str">
        <f t="shared" si="508"/>
        <v/>
      </c>
      <c r="X881" s="47" t="str">
        <f>IF(AND($BU$7&gt;0,OutputOsiris!$A881&lt;&gt;"9999999"),VLOOKUP(OutputOsiris!A881,$BR$9:$BU$1008,4,FALSE),"")</f>
        <v/>
      </c>
      <c r="Y881" s="47" t="str">
        <f t="shared" si="509"/>
        <v/>
      </c>
      <c r="Z881" s="47" t="str">
        <f>IF(AND($BZ$7&gt;0,OutputOsiris!$A881&lt;&gt;"9999999"),VLOOKUP(OutputOsiris!A881,$BW$9:$BZ$1008,4,FALSE),"")</f>
        <v/>
      </c>
      <c r="AA881" s="47" t="str">
        <f t="shared" si="510"/>
        <v/>
      </c>
      <c r="AB881" s="47">
        <f t="shared" si="511"/>
        <v>0</v>
      </c>
      <c r="AC881" s="47">
        <f t="shared" si="512"/>
        <v>0</v>
      </c>
      <c r="AD881" s="47" t="str">
        <f t="shared" si="513"/>
        <v/>
      </c>
      <c r="AE881" s="48" t="str">
        <f>IF(ISBLANK(AF881),"",VLOOKUP(AD881,OutputOsiris!$A$9:$A$1008,1,FALSE))</f>
        <v/>
      </c>
      <c r="AF881" s="111"/>
      <c r="AG881" s="78"/>
      <c r="AH881" s="148" t="str">
        <f t="shared" si="487"/>
        <v/>
      </c>
      <c r="AI881" s="47" t="str">
        <f t="shared" si="514"/>
        <v/>
      </c>
      <c r="AJ881" s="48" t="str">
        <f>IF(ISBLANK(AK881),"",VLOOKUP(AI881,OutputOsiris!$A$9:$A$1008,1,FALSE))</f>
        <v/>
      </c>
      <c r="AK881" s="112"/>
      <c r="AL881" s="78"/>
      <c r="AM881" s="148" t="str">
        <f t="shared" si="488"/>
        <v/>
      </c>
      <c r="AN881" s="47" t="str">
        <f t="shared" si="515"/>
        <v/>
      </c>
      <c r="AO881" s="48" t="str">
        <f>IF(ISBLANK(AP881),"",VLOOKUP(AN881,OutputOsiris!$A$9:$A$1008,1,FALSE))</f>
        <v/>
      </c>
      <c r="AP881" s="111"/>
      <c r="AQ881" s="78"/>
      <c r="AR881" s="148" t="str">
        <f t="shared" si="489"/>
        <v/>
      </c>
      <c r="AS881" s="47" t="str">
        <f t="shared" si="516"/>
        <v/>
      </c>
      <c r="AT881" s="48" t="str">
        <f>IF(ISBLANK(AU881),"",VLOOKUP(AS881,OutputOsiris!$A$9:$A$1008,1,FALSE))</f>
        <v/>
      </c>
      <c r="AU881" s="111"/>
      <c r="AV881" s="78"/>
      <c r="AW881" s="148" t="str">
        <f t="shared" si="490"/>
        <v/>
      </c>
      <c r="AX881" s="47" t="str">
        <f t="shared" si="517"/>
        <v/>
      </c>
      <c r="AY881" s="48" t="str">
        <f>IF(ISBLANK(AZ881),"",VLOOKUP(AX881,OutputOsiris!$A$9:$A$1008,1,FALSE))</f>
        <v/>
      </c>
      <c r="AZ881" s="111"/>
      <c r="BA881" s="78"/>
      <c r="BB881" s="148" t="str">
        <f t="shared" si="491"/>
        <v/>
      </c>
      <c r="BC881" s="47" t="str">
        <f t="shared" si="518"/>
        <v/>
      </c>
      <c r="BD881" s="48" t="str">
        <f>IF(ISBLANK(BE881),"",VLOOKUP(BC881,OutputOsiris!$A$9:$A$1008,1,FALSE))</f>
        <v/>
      </c>
      <c r="BE881" s="111"/>
      <c r="BF881" s="78"/>
      <c r="BG881" s="148" t="str">
        <f t="shared" si="492"/>
        <v/>
      </c>
      <c r="BH881" s="47" t="str">
        <f t="shared" si="519"/>
        <v/>
      </c>
      <c r="BI881" s="48" t="str">
        <f>IF(ISBLANK(BJ881),"",VLOOKUP(BH881,OutputOsiris!$A$9:$A$1008,1,FALSE))</f>
        <v/>
      </c>
      <c r="BJ881" s="111"/>
      <c r="BK881" s="78"/>
      <c r="BL881" s="148" t="str">
        <f t="shared" si="493"/>
        <v/>
      </c>
      <c r="BM881" s="47" t="str">
        <f t="shared" si="520"/>
        <v/>
      </c>
      <c r="BN881" s="48" t="str">
        <f>IF(ISBLANK(BO881),"",VLOOKUP(BM881,OutputOsiris!$A$9:$A$1008,1,FALSE))</f>
        <v/>
      </c>
      <c r="BO881" s="111"/>
      <c r="BP881" s="78"/>
      <c r="BQ881" s="148" t="str">
        <f t="shared" si="494"/>
        <v/>
      </c>
      <c r="BR881" s="47" t="str">
        <f t="shared" si="521"/>
        <v/>
      </c>
      <c r="BS881" s="48" t="str">
        <f>IF(ISBLANK(BT881),"",VLOOKUP(BR881,OutputOsiris!$A$9:$A$1008,1,FALSE))</f>
        <v/>
      </c>
      <c r="BT881" s="111"/>
      <c r="BU881" s="78"/>
      <c r="BV881" s="148" t="str">
        <f t="shared" si="495"/>
        <v/>
      </c>
      <c r="BW881" s="47" t="str">
        <f t="shared" si="522"/>
        <v/>
      </c>
      <c r="BX881" s="48" t="str">
        <f>IF(ISBLANK(BY881),"",VLOOKUP(BW881,OutputOsiris!$A$9:$A$1008,1,FALSE))</f>
        <v/>
      </c>
      <c r="BY881" s="111"/>
      <c r="BZ881" s="78"/>
      <c r="CA881" s="148" t="str">
        <f t="shared" si="496"/>
        <v/>
      </c>
    </row>
    <row r="882" spans="1:79" x14ac:dyDescent="0.2">
      <c r="A882" s="47" t="str">
        <f>IF($H$1="Score",IF(OutputOsiris!A882&lt;&gt;"9999999",OutputOsiris!A882,""),"")</f>
        <v/>
      </c>
      <c r="B882" s="76" t="str">
        <f t="shared" si="497"/>
        <v/>
      </c>
      <c r="C882" s="143" t="str">
        <f t="shared" si="498"/>
        <v/>
      </c>
      <c r="D882" s="47" t="str">
        <f>IF($H$1="Cijfer",IF(OutputOsiris!A882&lt;&gt;"9999999",OutputOsiris!A882,""),"")</f>
        <v/>
      </c>
      <c r="E882" s="76" t="str">
        <f t="shared" si="499"/>
        <v/>
      </c>
      <c r="F882" s="143" t="str">
        <f t="shared" si="500"/>
        <v/>
      </c>
      <c r="G882" s="47" t="str">
        <f>IF(ISBLANK(OutputOsiris!B882),"",OutputOsiris!B882)</f>
        <v/>
      </c>
      <c r="H882" s="47">
        <f>IF(AND($AG$7&gt;0,OutputOsiris!$A882&lt;&gt;"9999999"),VLOOKUP(OutputOsiris!A882,$AD$9:$AG$1008,4,FALSE),"")</f>
        <v>0</v>
      </c>
      <c r="I882" s="47">
        <f t="shared" si="501"/>
        <v>0</v>
      </c>
      <c r="J882" s="47">
        <f>IF(AND($AL$7&gt;0,OutputOsiris!$A882&lt;&gt;"9999999"),VLOOKUP(OutputOsiris!A882,$AI$9:$AL$1008,4,FALSE),"")</f>
        <v>0</v>
      </c>
      <c r="K882" s="47">
        <f t="shared" si="502"/>
        <v>0</v>
      </c>
      <c r="L882" s="47" t="str">
        <f>IF(AND($AQ$7&gt;0,OutputOsiris!$A882&lt;&gt;"9999999"),VLOOKUP(OutputOsiris!A882,$AN$9:$AQ$1008,4,FALSE),"")</f>
        <v/>
      </c>
      <c r="M882" s="47" t="str">
        <f t="shared" si="503"/>
        <v/>
      </c>
      <c r="N882" s="47" t="str">
        <f>IF(AND($AV$7&gt;0,OutputOsiris!$A882&lt;&gt;"9999999"),VLOOKUP(OutputOsiris!A882,$AS$9:$AV$1008,4,FALSE),"")</f>
        <v/>
      </c>
      <c r="O882" s="47" t="str">
        <f t="shared" si="504"/>
        <v/>
      </c>
      <c r="P882" s="47" t="str">
        <f>IF(AND($BA$7&gt;0,OutputOsiris!$A882&lt;&gt;"9999999"),VLOOKUP(OutputOsiris!A882,$AX$9:$BA$1008,4,FALSE),"")</f>
        <v/>
      </c>
      <c r="Q882" s="47" t="str">
        <f t="shared" si="505"/>
        <v/>
      </c>
      <c r="R882" s="47" t="str">
        <f>IF(AND($BF$7&gt;0,OutputOsiris!$A882&lt;&gt;"9999999"),VLOOKUP(OutputOsiris!A882,$BC$9:$BF$1008,4,FALSE),"")</f>
        <v/>
      </c>
      <c r="S882" s="47" t="str">
        <f t="shared" si="506"/>
        <v/>
      </c>
      <c r="T882" s="47" t="str">
        <f>IF(AND($BK$7&gt;0,OutputOsiris!$A882&lt;&gt;"9999999"),VLOOKUP(OutputOsiris!A882,$BH$9:$BK$1008,4,FALSE),"")</f>
        <v/>
      </c>
      <c r="U882" s="47" t="str">
        <f t="shared" si="507"/>
        <v/>
      </c>
      <c r="V882" s="47" t="str">
        <f>IF(AND($BP$7&gt;0,OutputOsiris!$A882&lt;&gt;"9999999"),VLOOKUP(OutputOsiris!A882,$BM$9:$BP$1008,4,FALSE),"")</f>
        <v/>
      </c>
      <c r="W882" s="47" t="str">
        <f t="shared" si="508"/>
        <v/>
      </c>
      <c r="X882" s="47" t="str">
        <f>IF(AND($BU$7&gt;0,OutputOsiris!$A882&lt;&gt;"9999999"),VLOOKUP(OutputOsiris!A882,$BR$9:$BU$1008,4,FALSE),"")</f>
        <v/>
      </c>
      <c r="Y882" s="47" t="str">
        <f t="shared" si="509"/>
        <v/>
      </c>
      <c r="Z882" s="47" t="str">
        <f>IF(AND($BZ$7&gt;0,OutputOsiris!$A882&lt;&gt;"9999999"),VLOOKUP(OutputOsiris!A882,$BW$9:$BZ$1008,4,FALSE),"")</f>
        <v/>
      </c>
      <c r="AA882" s="47" t="str">
        <f t="shared" si="510"/>
        <v/>
      </c>
      <c r="AB882" s="47">
        <f t="shared" si="511"/>
        <v>0</v>
      </c>
      <c r="AC882" s="47">
        <f t="shared" si="512"/>
        <v>0</v>
      </c>
      <c r="AD882" s="47" t="str">
        <f t="shared" si="513"/>
        <v/>
      </c>
      <c r="AE882" s="48" t="str">
        <f>IF(ISBLANK(AF882),"",VLOOKUP(AD882,OutputOsiris!$A$9:$A$1008,1,FALSE))</f>
        <v/>
      </c>
      <c r="AF882" s="111"/>
      <c r="AG882" s="78"/>
      <c r="AH882" s="148" t="str">
        <f t="shared" si="487"/>
        <v/>
      </c>
      <c r="AI882" s="47" t="str">
        <f t="shared" si="514"/>
        <v/>
      </c>
      <c r="AJ882" s="48" t="str">
        <f>IF(ISBLANK(AK882),"",VLOOKUP(AI882,OutputOsiris!$A$9:$A$1008,1,FALSE))</f>
        <v/>
      </c>
      <c r="AK882" s="112"/>
      <c r="AL882" s="78"/>
      <c r="AM882" s="148" t="str">
        <f t="shared" si="488"/>
        <v/>
      </c>
      <c r="AN882" s="47" t="str">
        <f t="shared" si="515"/>
        <v/>
      </c>
      <c r="AO882" s="48" t="str">
        <f>IF(ISBLANK(AP882),"",VLOOKUP(AN882,OutputOsiris!$A$9:$A$1008,1,FALSE))</f>
        <v/>
      </c>
      <c r="AP882" s="111"/>
      <c r="AQ882" s="78"/>
      <c r="AR882" s="148" t="str">
        <f t="shared" si="489"/>
        <v/>
      </c>
      <c r="AS882" s="47" t="str">
        <f t="shared" si="516"/>
        <v/>
      </c>
      <c r="AT882" s="48" t="str">
        <f>IF(ISBLANK(AU882),"",VLOOKUP(AS882,OutputOsiris!$A$9:$A$1008,1,FALSE))</f>
        <v/>
      </c>
      <c r="AU882" s="111"/>
      <c r="AV882" s="78"/>
      <c r="AW882" s="148" t="str">
        <f t="shared" si="490"/>
        <v/>
      </c>
      <c r="AX882" s="47" t="str">
        <f t="shared" si="517"/>
        <v/>
      </c>
      <c r="AY882" s="48" t="str">
        <f>IF(ISBLANK(AZ882),"",VLOOKUP(AX882,OutputOsiris!$A$9:$A$1008,1,FALSE))</f>
        <v/>
      </c>
      <c r="AZ882" s="111"/>
      <c r="BA882" s="78"/>
      <c r="BB882" s="148" t="str">
        <f t="shared" si="491"/>
        <v/>
      </c>
      <c r="BC882" s="47" t="str">
        <f t="shared" si="518"/>
        <v/>
      </c>
      <c r="BD882" s="48" t="str">
        <f>IF(ISBLANK(BE882),"",VLOOKUP(BC882,OutputOsiris!$A$9:$A$1008,1,FALSE))</f>
        <v/>
      </c>
      <c r="BE882" s="111"/>
      <c r="BF882" s="78"/>
      <c r="BG882" s="148" t="str">
        <f t="shared" si="492"/>
        <v/>
      </c>
      <c r="BH882" s="47" t="str">
        <f t="shared" si="519"/>
        <v/>
      </c>
      <c r="BI882" s="48" t="str">
        <f>IF(ISBLANK(BJ882),"",VLOOKUP(BH882,OutputOsiris!$A$9:$A$1008,1,FALSE))</f>
        <v/>
      </c>
      <c r="BJ882" s="111"/>
      <c r="BK882" s="78"/>
      <c r="BL882" s="148" t="str">
        <f t="shared" si="493"/>
        <v/>
      </c>
      <c r="BM882" s="47" t="str">
        <f t="shared" si="520"/>
        <v/>
      </c>
      <c r="BN882" s="48" t="str">
        <f>IF(ISBLANK(BO882),"",VLOOKUP(BM882,OutputOsiris!$A$9:$A$1008,1,FALSE))</f>
        <v/>
      </c>
      <c r="BO882" s="111"/>
      <c r="BP882" s="78"/>
      <c r="BQ882" s="148" t="str">
        <f t="shared" si="494"/>
        <v/>
      </c>
      <c r="BR882" s="47" t="str">
        <f t="shared" si="521"/>
        <v/>
      </c>
      <c r="BS882" s="48" t="str">
        <f>IF(ISBLANK(BT882),"",VLOOKUP(BR882,OutputOsiris!$A$9:$A$1008,1,FALSE))</f>
        <v/>
      </c>
      <c r="BT882" s="111"/>
      <c r="BU882" s="78"/>
      <c r="BV882" s="148" t="str">
        <f t="shared" si="495"/>
        <v/>
      </c>
      <c r="BW882" s="47" t="str">
        <f t="shared" si="522"/>
        <v/>
      </c>
      <c r="BX882" s="48" t="str">
        <f>IF(ISBLANK(BY882),"",VLOOKUP(BW882,OutputOsiris!$A$9:$A$1008,1,FALSE))</f>
        <v/>
      </c>
      <c r="BY882" s="111"/>
      <c r="BZ882" s="78"/>
      <c r="CA882" s="148" t="str">
        <f t="shared" si="496"/>
        <v/>
      </c>
    </row>
    <row r="883" spans="1:79" x14ac:dyDescent="0.2">
      <c r="A883" s="47" t="str">
        <f>IF($H$1="Score",IF(OutputOsiris!A883&lt;&gt;"9999999",OutputOsiris!A883,""),"")</f>
        <v/>
      </c>
      <c r="B883" s="76" t="str">
        <f t="shared" si="497"/>
        <v/>
      </c>
      <c r="C883" s="143" t="str">
        <f t="shared" si="498"/>
        <v/>
      </c>
      <c r="D883" s="47" t="str">
        <f>IF($H$1="Cijfer",IF(OutputOsiris!A883&lt;&gt;"9999999",OutputOsiris!A883,""),"")</f>
        <v/>
      </c>
      <c r="E883" s="76" t="str">
        <f t="shared" si="499"/>
        <v/>
      </c>
      <c r="F883" s="143" t="str">
        <f t="shared" si="500"/>
        <v/>
      </c>
      <c r="G883" s="47" t="str">
        <f>IF(ISBLANK(OutputOsiris!B883),"",OutputOsiris!B883)</f>
        <v/>
      </c>
      <c r="H883" s="47">
        <f>IF(AND($AG$7&gt;0,OutputOsiris!$A883&lt;&gt;"9999999"),VLOOKUP(OutputOsiris!A883,$AD$9:$AG$1008,4,FALSE),"")</f>
        <v>0</v>
      </c>
      <c r="I883" s="47">
        <f t="shared" si="501"/>
        <v>0</v>
      </c>
      <c r="J883" s="47">
        <f>IF(AND($AL$7&gt;0,OutputOsiris!$A883&lt;&gt;"9999999"),VLOOKUP(OutputOsiris!A883,$AI$9:$AL$1008,4,FALSE),"")</f>
        <v>0</v>
      </c>
      <c r="K883" s="47">
        <f t="shared" si="502"/>
        <v>0</v>
      </c>
      <c r="L883" s="47" t="str">
        <f>IF(AND($AQ$7&gt;0,OutputOsiris!$A883&lt;&gt;"9999999"),VLOOKUP(OutputOsiris!A883,$AN$9:$AQ$1008,4,FALSE),"")</f>
        <v/>
      </c>
      <c r="M883" s="47" t="str">
        <f t="shared" si="503"/>
        <v/>
      </c>
      <c r="N883" s="47" t="str">
        <f>IF(AND($AV$7&gt;0,OutputOsiris!$A883&lt;&gt;"9999999"),VLOOKUP(OutputOsiris!A883,$AS$9:$AV$1008,4,FALSE),"")</f>
        <v/>
      </c>
      <c r="O883" s="47" t="str">
        <f t="shared" si="504"/>
        <v/>
      </c>
      <c r="P883" s="47" t="str">
        <f>IF(AND($BA$7&gt;0,OutputOsiris!$A883&lt;&gt;"9999999"),VLOOKUP(OutputOsiris!A883,$AX$9:$BA$1008,4,FALSE),"")</f>
        <v/>
      </c>
      <c r="Q883" s="47" t="str">
        <f t="shared" si="505"/>
        <v/>
      </c>
      <c r="R883" s="47" t="str">
        <f>IF(AND($BF$7&gt;0,OutputOsiris!$A883&lt;&gt;"9999999"),VLOOKUP(OutputOsiris!A883,$BC$9:$BF$1008,4,FALSE),"")</f>
        <v/>
      </c>
      <c r="S883" s="47" t="str">
        <f t="shared" si="506"/>
        <v/>
      </c>
      <c r="T883" s="47" t="str">
        <f>IF(AND($BK$7&gt;0,OutputOsiris!$A883&lt;&gt;"9999999"),VLOOKUP(OutputOsiris!A883,$BH$9:$BK$1008,4,FALSE),"")</f>
        <v/>
      </c>
      <c r="U883" s="47" t="str">
        <f t="shared" si="507"/>
        <v/>
      </c>
      <c r="V883" s="47" t="str">
        <f>IF(AND($BP$7&gt;0,OutputOsiris!$A883&lt;&gt;"9999999"),VLOOKUP(OutputOsiris!A883,$BM$9:$BP$1008,4,FALSE),"")</f>
        <v/>
      </c>
      <c r="W883" s="47" t="str">
        <f t="shared" si="508"/>
        <v/>
      </c>
      <c r="X883" s="47" t="str">
        <f>IF(AND($BU$7&gt;0,OutputOsiris!$A883&lt;&gt;"9999999"),VLOOKUP(OutputOsiris!A883,$BR$9:$BU$1008,4,FALSE),"")</f>
        <v/>
      </c>
      <c r="Y883" s="47" t="str">
        <f t="shared" si="509"/>
        <v/>
      </c>
      <c r="Z883" s="47" t="str">
        <f>IF(AND($BZ$7&gt;0,OutputOsiris!$A883&lt;&gt;"9999999"),VLOOKUP(OutputOsiris!A883,$BW$9:$BZ$1008,4,FALSE),"")</f>
        <v/>
      </c>
      <c r="AA883" s="47" t="str">
        <f t="shared" si="510"/>
        <v/>
      </c>
      <c r="AB883" s="47">
        <f t="shared" si="511"/>
        <v>0</v>
      </c>
      <c r="AC883" s="47">
        <f t="shared" si="512"/>
        <v>0</v>
      </c>
      <c r="AD883" s="47" t="str">
        <f t="shared" si="513"/>
        <v/>
      </c>
      <c r="AE883" s="48" t="str">
        <f>IF(ISBLANK(AF883),"",VLOOKUP(AD883,OutputOsiris!$A$9:$A$1008,1,FALSE))</f>
        <v/>
      </c>
      <c r="AF883" s="111"/>
      <c r="AG883" s="78"/>
      <c r="AH883" s="148" t="str">
        <f t="shared" si="487"/>
        <v/>
      </c>
      <c r="AI883" s="47" t="str">
        <f t="shared" si="514"/>
        <v/>
      </c>
      <c r="AJ883" s="48" t="str">
        <f>IF(ISBLANK(AK883),"",VLOOKUP(AI883,OutputOsiris!$A$9:$A$1008,1,FALSE))</f>
        <v/>
      </c>
      <c r="AK883" s="112"/>
      <c r="AL883" s="78"/>
      <c r="AM883" s="148" t="str">
        <f t="shared" si="488"/>
        <v/>
      </c>
      <c r="AN883" s="47" t="str">
        <f t="shared" si="515"/>
        <v/>
      </c>
      <c r="AO883" s="48" t="str">
        <f>IF(ISBLANK(AP883),"",VLOOKUP(AN883,OutputOsiris!$A$9:$A$1008,1,FALSE))</f>
        <v/>
      </c>
      <c r="AP883" s="111"/>
      <c r="AQ883" s="78"/>
      <c r="AR883" s="148" t="str">
        <f t="shared" si="489"/>
        <v/>
      </c>
      <c r="AS883" s="47" t="str">
        <f t="shared" si="516"/>
        <v/>
      </c>
      <c r="AT883" s="48" t="str">
        <f>IF(ISBLANK(AU883),"",VLOOKUP(AS883,OutputOsiris!$A$9:$A$1008,1,FALSE))</f>
        <v/>
      </c>
      <c r="AU883" s="111"/>
      <c r="AV883" s="78"/>
      <c r="AW883" s="148" t="str">
        <f t="shared" si="490"/>
        <v/>
      </c>
      <c r="AX883" s="47" t="str">
        <f t="shared" si="517"/>
        <v/>
      </c>
      <c r="AY883" s="48" t="str">
        <f>IF(ISBLANK(AZ883),"",VLOOKUP(AX883,OutputOsiris!$A$9:$A$1008,1,FALSE))</f>
        <v/>
      </c>
      <c r="AZ883" s="111"/>
      <c r="BA883" s="78"/>
      <c r="BB883" s="148" t="str">
        <f t="shared" si="491"/>
        <v/>
      </c>
      <c r="BC883" s="47" t="str">
        <f t="shared" si="518"/>
        <v/>
      </c>
      <c r="BD883" s="48" t="str">
        <f>IF(ISBLANK(BE883),"",VLOOKUP(BC883,OutputOsiris!$A$9:$A$1008,1,FALSE))</f>
        <v/>
      </c>
      <c r="BE883" s="111"/>
      <c r="BF883" s="78"/>
      <c r="BG883" s="148" t="str">
        <f t="shared" si="492"/>
        <v/>
      </c>
      <c r="BH883" s="47" t="str">
        <f t="shared" si="519"/>
        <v/>
      </c>
      <c r="BI883" s="48" t="str">
        <f>IF(ISBLANK(BJ883),"",VLOOKUP(BH883,OutputOsiris!$A$9:$A$1008,1,FALSE))</f>
        <v/>
      </c>
      <c r="BJ883" s="111"/>
      <c r="BK883" s="78"/>
      <c r="BL883" s="148" t="str">
        <f t="shared" si="493"/>
        <v/>
      </c>
      <c r="BM883" s="47" t="str">
        <f t="shared" si="520"/>
        <v/>
      </c>
      <c r="BN883" s="48" t="str">
        <f>IF(ISBLANK(BO883),"",VLOOKUP(BM883,OutputOsiris!$A$9:$A$1008,1,FALSE))</f>
        <v/>
      </c>
      <c r="BO883" s="111"/>
      <c r="BP883" s="78"/>
      <c r="BQ883" s="148" t="str">
        <f t="shared" si="494"/>
        <v/>
      </c>
      <c r="BR883" s="47" t="str">
        <f t="shared" si="521"/>
        <v/>
      </c>
      <c r="BS883" s="48" t="str">
        <f>IF(ISBLANK(BT883),"",VLOOKUP(BR883,OutputOsiris!$A$9:$A$1008,1,FALSE))</f>
        <v/>
      </c>
      <c r="BT883" s="111"/>
      <c r="BU883" s="78"/>
      <c r="BV883" s="148" t="str">
        <f t="shared" si="495"/>
        <v/>
      </c>
      <c r="BW883" s="47" t="str">
        <f t="shared" si="522"/>
        <v/>
      </c>
      <c r="BX883" s="48" t="str">
        <f>IF(ISBLANK(BY883),"",VLOOKUP(BW883,OutputOsiris!$A$9:$A$1008,1,FALSE))</f>
        <v/>
      </c>
      <c r="BY883" s="111"/>
      <c r="BZ883" s="78"/>
      <c r="CA883" s="148" t="str">
        <f t="shared" si="496"/>
        <v/>
      </c>
    </row>
    <row r="884" spans="1:79" x14ac:dyDescent="0.2">
      <c r="A884" s="47" t="str">
        <f>IF($H$1="Score",IF(OutputOsiris!A884&lt;&gt;"9999999",OutputOsiris!A884,""),"")</f>
        <v/>
      </c>
      <c r="B884" s="76" t="str">
        <f t="shared" si="497"/>
        <v/>
      </c>
      <c r="C884" s="143" t="str">
        <f t="shared" si="498"/>
        <v/>
      </c>
      <c r="D884" s="47" t="str">
        <f>IF($H$1="Cijfer",IF(OutputOsiris!A884&lt;&gt;"9999999",OutputOsiris!A884,""),"")</f>
        <v/>
      </c>
      <c r="E884" s="76" t="str">
        <f t="shared" si="499"/>
        <v/>
      </c>
      <c r="F884" s="143" t="str">
        <f t="shared" si="500"/>
        <v/>
      </c>
      <c r="G884" s="47" t="str">
        <f>IF(ISBLANK(OutputOsiris!B884),"",OutputOsiris!B884)</f>
        <v/>
      </c>
      <c r="H884" s="47">
        <f>IF(AND($AG$7&gt;0,OutputOsiris!$A884&lt;&gt;"9999999"),VLOOKUP(OutputOsiris!A884,$AD$9:$AG$1008,4,FALSE),"")</f>
        <v>0</v>
      </c>
      <c r="I884" s="47">
        <f t="shared" si="501"/>
        <v>0</v>
      </c>
      <c r="J884" s="47">
        <f>IF(AND($AL$7&gt;0,OutputOsiris!$A884&lt;&gt;"9999999"),VLOOKUP(OutputOsiris!A884,$AI$9:$AL$1008,4,FALSE),"")</f>
        <v>0</v>
      </c>
      <c r="K884" s="47">
        <f t="shared" si="502"/>
        <v>0</v>
      </c>
      <c r="L884" s="47" t="str">
        <f>IF(AND($AQ$7&gt;0,OutputOsiris!$A884&lt;&gt;"9999999"),VLOOKUP(OutputOsiris!A884,$AN$9:$AQ$1008,4,FALSE),"")</f>
        <v/>
      </c>
      <c r="M884" s="47" t="str">
        <f t="shared" si="503"/>
        <v/>
      </c>
      <c r="N884" s="47" t="str">
        <f>IF(AND($AV$7&gt;0,OutputOsiris!$A884&lt;&gt;"9999999"),VLOOKUP(OutputOsiris!A884,$AS$9:$AV$1008,4,FALSE),"")</f>
        <v/>
      </c>
      <c r="O884" s="47" t="str">
        <f t="shared" si="504"/>
        <v/>
      </c>
      <c r="P884" s="47" t="str">
        <f>IF(AND($BA$7&gt;0,OutputOsiris!$A884&lt;&gt;"9999999"),VLOOKUP(OutputOsiris!A884,$AX$9:$BA$1008,4,FALSE),"")</f>
        <v/>
      </c>
      <c r="Q884" s="47" t="str">
        <f t="shared" si="505"/>
        <v/>
      </c>
      <c r="R884" s="47" t="str">
        <f>IF(AND($BF$7&gt;0,OutputOsiris!$A884&lt;&gt;"9999999"),VLOOKUP(OutputOsiris!A884,$BC$9:$BF$1008,4,FALSE),"")</f>
        <v/>
      </c>
      <c r="S884" s="47" t="str">
        <f t="shared" si="506"/>
        <v/>
      </c>
      <c r="T884" s="47" t="str">
        <f>IF(AND($BK$7&gt;0,OutputOsiris!$A884&lt;&gt;"9999999"),VLOOKUP(OutputOsiris!A884,$BH$9:$BK$1008,4,FALSE),"")</f>
        <v/>
      </c>
      <c r="U884" s="47" t="str">
        <f t="shared" si="507"/>
        <v/>
      </c>
      <c r="V884" s="47" t="str">
        <f>IF(AND($BP$7&gt;0,OutputOsiris!$A884&lt;&gt;"9999999"),VLOOKUP(OutputOsiris!A884,$BM$9:$BP$1008,4,FALSE),"")</f>
        <v/>
      </c>
      <c r="W884" s="47" t="str">
        <f t="shared" si="508"/>
        <v/>
      </c>
      <c r="X884" s="47" t="str">
        <f>IF(AND($BU$7&gt;0,OutputOsiris!$A884&lt;&gt;"9999999"),VLOOKUP(OutputOsiris!A884,$BR$9:$BU$1008,4,FALSE),"")</f>
        <v/>
      </c>
      <c r="Y884" s="47" t="str">
        <f t="shared" si="509"/>
        <v/>
      </c>
      <c r="Z884" s="47" t="str">
        <f>IF(AND($BZ$7&gt;0,OutputOsiris!$A884&lt;&gt;"9999999"),VLOOKUP(OutputOsiris!A884,$BW$9:$BZ$1008,4,FALSE),"")</f>
        <v/>
      </c>
      <c r="AA884" s="47" t="str">
        <f t="shared" si="510"/>
        <v/>
      </c>
      <c r="AB884" s="47">
        <f t="shared" si="511"/>
        <v>0</v>
      </c>
      <c r="AC884" s="47">
        <f t="shared" si="512"/>
        <v>0</v>
      </c>
      <c r="AD884" s="47" t="str">
        <f t="shared" si="513"/>
        <v/>
      </c>
      <c r="AE884" s="48" t="str">
        <f>IF(ISBLANK(AF884),"",VLOOKUP(AD884,OutputOsiris!$A$9:$A$1008,1,FALSE))</f>
        <v/>
      </c>
      <c r="AF884" s="111"/>
      <c r="AG884" s="78"/>
      <c r="AH884" s="148" t="str">
        <f t="shared" si="487"/>
        <v/>
      </c>
      <c r="AI884" s="47" t="str">
        <f t="shared" si="514"/>
        <v/>
      </c>
      <c r="AJ884" s="48" t="str">
        <f>IF(ISBLANK(AK884),"",VLOOKUP(AI884,OutputOsiris!$A$9:$A$1008,1,FALSE))</f>
        <v/>
      </c>
      <c r="AK884" s="112"/>
      <c r="AL884" s="78"/>
      <c r="AM884" s="148" t="str">
        <f t="shared" si="488"/>
        <v/>
      </c>
      <c r="AN884" s="47" t="str">
        <f t="shared" si="515"/>
        <v/>
      </c>
      <c r="AO884" s="48" t="str">
        <f>IF(ISBLANK(AP884),"",VLOOKUP(AN884,OutputOsiris!$A$9:$A$1008,1,FALSE))</f>
        <v/>
      </c>
      <c r="AP884" s="111"/>
      <c r="AQ884" s="78"/>
      <c r="AR884" s="148" t="str">
        <f t="shared" si="489"/>
        <v/>
      </c>
      <c r="AS884" s="47" t="str">
        <f t="shared" si="516"/>
        <v/>
      </c>
      <c r="AT884" s="48" t="str">
        <f>IF(ISBLANK(AU884),"",VLOOKUP(AS884,OutputOsiris!$A$9:$A$1008,1,FALSE))</f>
        <v/>
      </c>
      <c r="AU884" s="111"/>
      <c r="AV884" s="78"/>
      <c r="AW884" s="148" t="str">
        <f t="shared" si="490"/>
        <v/>
      </c>
      <c r="AX884" s="47" t="str">
        <f t="shared" si="517"/>
        <v/>
      </c>
      <c r="AY884" s="48" t="str">
        <f>IF(ISBLANK(AZ884),"",VLOOKUP(AX884,OutputOsiris!$A$9:$A$1008,1,FALSE))</f>
        <v/>
      </c>
      <c r="AZ884" s="111"/>
      <c r="BA884" s="78"/>
      <c r="BB884" s="148" t="str">
        <f t="shared" si="491"/>
        <v/>
      </c>
      <c r="BC884" s="47" t="str">
        <f t="shared" si="518"/>
        <v/>
      </c>
      <c r="BD884" s="48" t="str">
        <f>IF(ISBLANK(BE884),"",VLOOKUP(BC884,OutputOsiris!$A$9:$A$1008,1,FALSE))</f>
        <v/>
      </c>
      <c r="BE884" s="111"/>
      <c r="BF884" s="78"/>
      <c r="BG884" s="148" t="str">
        <f t="shared" si="492"/>
        <v/>
      </c>
      <c r="BH884" s="47" t="str">
        <f t="shared" si="519"/>
        <v/>
      </c>
      <c r="BI884" s="48" t="str">
        <f>IF(ISBLANK(BJ884),"",VLOOKUP(BH884,OutputOsiris!$A$9:$A$1008,1,FALSE))</f>
        <v/>
      </c>
      <c r="BJ884" s="111"/>
      <c r="BK884" s="78"/>
      <c r="BL884" s="148" t="str">
        <f t="shared" si="493"/>
        <v/>
      </c>
      <c r="BM884" s="47" t="str">
        <f t="shared" si="520"/>
        <v/>
      </c>
      <c r="BN884" s="48" t="str">
        <f>IF(ISBLANK(BO884),"",VLOOKUP(BM884,OutputOsiris!$A$9:$A$1008,1,FALSE))</f>
        <v/>
      </c>
      <c r="BO884" s="111"/>
      <c r="BP884" s="78"/>
      <c r="BQ884" s="148" t="str">
        <f t="shared" si="494"/>
        <v/>
      </c>
      <c r="BR884" s="47" t="str">
        <f t="shared" si="521"/>
        <v/>
      </c>
      <c r="BS884" s="48" t="str">
        <f>IF(ISBLANK(BT884),"",VLOOKUP(BR884,OutputOsiris!$A$9:$A$1008,1,FALSE))</f>
        <v/>
      </c>
      <c r="BT884" s="111"/>
      <c r="BU884" s="78"/>
      <c r="BV884" s="148" t="str">
        <f t="shared" si="495"/>
        <v/>
      </c>
      <c r="BW884" s="47" t="str">
        <f t="shared" si="522"/>
        <v/>
      </c>
      <c r="BX884" s="48" t="str">
        <f>IF(ISBLANK(BY884),"",VLOOKUP(BW884,OutputOsiris!$A$9:$A$1008,1,FALSE))</f>
        <v/>
      </c>
      <c r="BY884" s="111"/>
      <c r="BZ884" s="78"/>
      <c r="CA884" s="148" t="str">
        <f t="shared" si="496"/>
        <v/>
      </c>
    </row>
    <row r="885" spans="1:79" x14ac:dyDescent="0.2">
      <c r="A885" s="47" t="str">
        <f>IF($H$1="Score",IF(OutputOsiris!A885&lt;&gt;"9999999",OutputOsiris!A885,""),"")</f>
        <v/>
      </c>
      <c r="B885" s="76" t="str">
        <f t="shared" si="497"/>
        <v/>
      </c>
      <c r="C885" s="143" t="str">
        <f t="shared" si="498"/>
        <v/>
      </c>
      <c r="D885" s="47" t="str">
        <f>IF($H$1="Cijfer",IF(OutputOsiris!A885&lt;&gt;"9999999",OutputOsiris!A885,""),"")</f>
        <v/>
      </c>
      <c r="E885" s="76" t="str">
        <f t="shared" si="499"/>
        <v/>
      </c>
      <c r="F885" s="143" t="str">
        <f t="shared" si="500"/>
        <v/>
      </c>
      <c r="G885" s="47" t="str">
        <f>IF(ISBLANK(OutputOsiris!B885),"",OutputOsiris!B885)</f>
        <v/>
      </c>
      <c r="H885" s="47">
        <f>IF(AND($AG$7&gt;0,OutputOsiris!$A885&lt;&gt;"9999999"),VLOOKUP(OutputOsiris!A885,$AD$9:$AG$1008,4,FALSE),"")</f>
        <v>0</v>
      </c>
      <c r="I885" s="47">
        <f t="shared" si="501"/>
        <v>0</v>
      </c>
      <c r="J885" s="47">
        <f>IF(AND($AL$7&gt;0,OutputOsiris!$A885&lt;&gt;"9999999"),VLOOKUP(OutputOsiris!A885,$AI$9:$AL$1008,4,FALSE),"")</f>
        <v>0</v>
      </c>
      <c r="K885" s="47">
        <f t="shared" si="502"/>
        <v>0</v>
      </c>
      <c r="L885" s="47" t="str">
        <f>IF(AND($AQ$7&gt;0,OutputOsiris!$A885&lt;&gt;"9999999"),VLOOKUP(OutputOsiris!A885,$AN$9:$AQ$1008,4,FALSE),"")</f>
        <v/>
      </c>
      <c r="M885" s="47" t="str">
        <f t="shared" si="503"/>
        <v/>
      </c>
      <c r="N885" s="47" t="str">
        <f>IF(AND($AV$7&gt;0,OutputOsiris!$A885&lt;&gt;"9999999"),VLOOKUP(OutputOsiris!A885,$AS$9:$AV$1008,4,FALSE),"")</f>
        <v/>
      </c>
      <c r="O885" s="47" t="str">
        <f t="shared" si="504"/>
        <v/>
      </c>
      <c r="P885" s="47" t="str">
        <f>IF(AND($BA$7&gt;0,OutputOsiris!$A885&lt;&gt;"9999999"),VLOOKUP(OutputOsiris!A885,$AX$9:$BA$1008,4,FALSE),"")</f>
        <v/>
      </c>
      <c r="Q885" s="47" t="str">
        <f t="shared" si="505"/>
        <v/>
      </c>
      <c r="R885" s="47" t="str">
        <f>IF(AND($BF$7&gt;0,OutputOsiris!$A885&lt;&gt;"9999999"),VLOOKUP(OutputOsiris!A885,$BC$9:$BF$1008,4,FALSE),"")</f>
        <v/>
      </c>
      <c r="S885" s="47" t="str">
        <f t="shared" si="506"/>
        <v/>
      </c>
      <c r="T885" s="47" t="str">
        <f>IF(AND($BK$7&gt;0,OutputOsiris!$A885&lt;&gt;"9999999"),VLOOKUP(OutputOsiris!A885,$BH$9:$BK$1008,4,FALSE),"")</f>
        <v/>
      </c>
      <c r="U885" s="47" t="str">
        <f t="shared" si="507"/>
        <v/>
      </c>
      <c r="V885" s="47" t="str">
        <f>IF(AND($BP$7&gt;0,OutputOsiris!$A885&lt;&gt;"9999999"),VLOOKUP(OutputOsiris!A885,$BM$9:$BP$1008,4,FALSE),"")</f>
        <v/>
      </c>
      <c r="W885" s="47" t="str">
        <f t="shared" si="508"/>
        <v/>
      </c>
      <c r="X885" s="47" t="str">
        <f>IF(AND($BU$7&gt;0,OutputOsiris!$A885&lt;&gt;"9999999"),VLOOKUP(OutputOsiris!A885,$BR$9:$BU$1008,4,FALSE),"")</f>
        <v/>
      </c>
      <c r="Y885" s="47" t="str">
        <f t="shared" si="509"/>
        <v/>
      </c>
      <c r="Z885" s="47" t="str">
        <f>IF(AND($BZ$7&gt;0,OutputOsiris!$A885&lt;&gt;"9999999"),VLOOKUP(OutputOsiris!A885,$BW$9:$BZ$1008,4,FALSE),"")</f>
        <v/>
      </c>
      <c r="AA885" s="47" t="str">
        <f t="shared" si="510"/>
        <v/>
      </c>
      <c r="AB885" s="47">
        <f t="shared" si="511"/>
        <v>0</v>
      </c>
      <c r="AC885" s="47">
        <f t="shared" si="512"/>
        <v>0</v>
      </c>
      <c r="AD885" s="47" t="str">
        <f t="shared" si="513"/>
        <v/>
      </c>
      <c r="AE885" s="48" t="str">
        <f>IF(ISBLANK(AF885),"",VLOOKUP(AD885,OutputOsiris!$A$9:$A$1008,1,FALSE))</f>
        <v/>
      </c>
      <c r="AF885" s="111"/>
      <c r="AG885" s="78"/>
      <c r="AH885" s="148" t="str">
        <f t="shared" si="487"/>
        <v/>
      </c>
      <c r="AI885" s="47" t="str">
        <f t="shared" si="514"/>
        <v/>
      </c>
      <c r="AJ885" s="48" t="str">
        <f>IF(ISBLANK(AK885),"",VLOOKUP(AI885,OutputOsiris!$A$9:$A$1008,1,FALSE))</f>
        <v/>
      </c>
      <c r="AK885" s="112"/>
      <c r="AL885" s="78"/>
      <c r="AM885" s="148" t="str">
        <f t="shared" si="488"/>
        <v/>
      </c>
      <c r="AN885" s="47" t="str">
        <f t="shared" si="515"/>
        <v/>
      </c>
      <c r="AO885" s="48" t="str">
        <f>IF(ISBLANK(AP885),"",VLOOKUP(AN885,OutputOsiris!$A$9:$A$1008,1,FALSE))</f>
        <v/>
      </c>
      <c r="AP885" s="111"/>
      <c r="AQ885" s="78"/>
      <c r="AR885" s="148" t="str">
        <f t="shared" si="489"/>
        <v/>
      </c>
      <c r="AS885" s="47" t="str">
        <f t="shared" si="516"/>
        <v/>
      </c>
      <c r="AT885" s="48" t="str">
        <f>IF(ISBLANK(AU885),"",VLOOKUP(AS885,OutputOsiris!$A$9:$A$1008,1,FALSE))</f>
        <v/>
      </c>
      <c r="AU885" s="111"/>
      <c r="AV885" s="78"/>
      <c r="AW885" s="148" t="str">
        <f t="shared" si="490"/>
        <v/>
      </c>
      <c r="AX885" s="47" t="str">
        <f t="shared" si="517"/>
        <v/>
      </c>
      <c r="AY885" s="48" t="str">
        <f>IF(ISBLANK(AZ885),"",VLOOKUP(AX885,OutputOsiris!$A$9:$A$1008,1,FALSE))</f>
        <v/>
      </c>
      <c r="AZ885" s="111"/>
      <c r="BA885" s="78"/>
      <c r="BB885" s="148" t="str">
        <f t="shared" si="491"/>
        <v/>
      </c>
      <c r="BC885" s="47" t="str">
        <f t="shared" si="518"/>
        <v/>
      </c>
      <c r="BD885" s="48" t="str">
        <f>IF(ISBLANK(BE885),"",VLOOKUP(BC885,OutputOsiris!$A$9:$A$1008,1,FALSE))</f>
        <v/>
      </c>
      <c r="BE885" s="111"/>
      <c r="BF885" s="78"/>
      <c r="BG885" s="148" t="str">
        <f t="shared" si="492"/>
        <v/>
      </c>
      <c r="BH885" s="47" t="str">
        <f t="shared" si="519"/>
        <v/>
      </c>
      <c r="BI885" s="48" t="str">
        <f>IF(ISBLANK(BJ885),"",VLOOKUP(BH885,OutputOsiris!$A$9:$A$1008,1,FALSE))</f>
        <v/>
      </c>
      <c r="BJ885" s="111"/>
      <c r="BK885" s="78"/>
      <c r="BL885" s="148" t="str">
        <f t="shared" si="493"/>
        <v/>
      </c>
      <c r="BM885" s="47" t="str">
        <f t="shared" si="520"/>
        <v/>
      </c>
      <c r="BN885" s="48" t="str">
        <f>IF(ISBLANK(BO885),"",VLOOKUP(BM885,OutputOsiris!$A$9:$A$1008,1,FALSE))</f>
        <v/>
      </c>
      <c r="BO885" s="111"/>
      <c r="BP885" s="78"/>
      <c r="BQ885" s="148" t="str">
        <f t="shared" si="494"/>
        <v/>
      </c>
      <c r="BR885" s="47" t="str">
        <f t="shared" si="521"/>
        <v/>
      </c>
      <c r="BS885" s="48" t="str">
        <f>IF(ISBLANK(BT885),"",VLOOKUP(BR885,OutputOsiris!$A$9:$A$1008,1,FALSE))</f>
        <v/>
      </c>
      <c r="BT885" s="111"/>
      <c r="BU885" s="78"/>
      <c r="BV885" s="148" t="str">
        <f t="shared" si="495"/>
        <v/>
      </c>
      <c r="BW885" s="47" t="str">
        <f t="shared" si="522"/>
        <v/>
      </c>
      <c r="BX885" s="48" t="str">
        <f>IF(ISBLANK(BY885),"",VLOOKUP(BW885,OutputOsiris!$A$9:$A$1008,1,FALSE))</f>
        <v/>
      </c>
      <c r="BY885" s="111"/>
      <c r="BZ885" s="78"/>
      <c r="CA885" s="148" t="str">
        <f t="shared" si="496"/>
        <v/>
      </c>
    </row>
    <row r="886" spans="1:79" x14ac:dyDescent="0.2">
      <c r="A886" s="47" t="str">
        <f>IF($H$1="Score",IF(OutputOsiris!A886&lt;&gt;"9999999",OutputOsiris!A886,""),"")</f>
        <v/>
      </c>
      <c r="B886" s="76" t="str">
        <f t="shared" si="497"/>
        <v/>
      </c>
      <c r="C886" s="143" t="str">
        <f t="shared" si="498"/>
        <v/>
      </c>
      <c r="D886" s="47" t="str">
        <f>IF($H$1="Cijfer",IF(OutputOsiris!A886&lt;&gt;"9999999",OutputOsiris!A886,""),"")</f>
        <v/>
      </c>
      <c r="E886" s="76" t="str">
        <f t="shared" si="499"/>
        <v/>
      </c>
      <c r="F886" s="143" t="str">
        <f t="shared" si="500"/>
        <v/>
      </c>
      <c r="G886" s="47" t="str">
        <f>IF(ISBLANK(OutputOsiris!B886),"",OutputOsiris!B886)</f>
        <v/>
      </c>
      <c r="H886" s="47">
        <f>IF(AND($AG$7&gt;0,OutputOsiris!$A886&lt;&gt;"9999999"),VLOOKUP(OutputOsiris!A886,$AD$9:$AG$1008,4,FALSE),"")</f>
        <v>0</v>
      </c>
      <c r="I886" s="47">
        <f t="shared" si="501"/>
        <v>0</v>
      </c>
      <c r="J886" s="47">
        <f>IF(AND($AL$7&gt;0,OutputOsiris!$A886&lt;&gt;"9999999"),VLOOKUP(OutputOsiris!A886,$AI$9:$AL$1008,4,FALSE),"")</f>
        <v>0</v>
      </c>
      <c r="K886" s="47">
        <f t="shared" si="502"/>
        <v>0</v>
      </c>
      <c r="L886" s="47" t="str">
        <f>IF(AND($AQ$7&gt;0,OutputOsiris!$A886&lt;&gt;"9999999"),VLOOKUP(OutputOsiris!A886,$AN$9:$AQ$1008,4,FALSE),"")</f>
        <v/>
      </c>
      <c r="M886" s="47" t="str">
        <f t="shared" si="503"/>
        <v/>
      </c>
      <c r="N886" s="47" t="str">
        <f>IF(AND($AV$7&gt;0,OutputOsiris!$A886&lt;&gt;"9999999"),VLOOKUP(OutputOsiris!A886,$AS$9:$AV$1008,4,FALSE),"")</f>
        <v/>
      </c>
      <c r="O886" s="47" t="str">
        <f t="shared" si="504"/>
        <v/>
      </c>
      <c r="P886" s="47" t="str">
        <f>IF(AND($BA$7&gt;0,OutputOsiris!$A886&lt;&gt;"9999999"),VLOOKUP(OutputOsiris!A886,$AX$9:$BA$1008,4,FALSE),"")</f>
        <v/>
      </c>
      <c r="Q886" s="47" t="str">
        <f t="shared" si="505"/>
        <v/>
      </c>
      <c r="R886" s="47" t="str">
        <f>IF(AND($BF$7&gt;0,OutputOsiris!$A886&lt;&gt;"9999999"),VLOOKUP(OutputOsiris!A886,$BC$9:$BF$1008,4,FALSE),"")</f>
        <v/>
      </c>
      <c r="S886" s="47" t="str">
        <f t="shared" si="506"/>
        <v/>
      </c>
      <c r="T886" s="47" t="str">
        <f>IF(AND($BK$7&gt;0,OutputOsiris!$A886&lt;&gt;"9999999"),VLOOKUP(OutputOsiris!A886,$BH$9:$BK$1008,4,FALSE),"")</f>
        <v/>
      </c>
      <c r="U886" s="47" t="str">
        <f t="shared" si="507"/>
        <v/>
      </c>
      <c r="V886" s="47" t="str">
        <f>IF(AND($BP$7&gt;0,OutputOsiris!$A886&lt;&gt;"9999999"),VLOOKUP(OutputOsiris!A886,$BM$9:$BP$1008,4,FALSE),"")</f>
        <v/>
      </c>
      <c r="W886" s="47" t="str">
        <f t="shared" si="508"/>
        <v/>
      </c>
      <c r="X886" s="47" t="str">
        <f>IF(AND($BU$7&gt;0,OutputOsiris!$A886&lt;&gt;"9999999"),VLOOKUP(OutputOsiris!A886,$BR$9:$BU$1008,4,FALSE),"")</f>
        <v/>
      </c>
      <c r="Y886" s="47" t="str">
        <f t="shared" si="509"/>
        <v/>
      </c>
      <c r="Z886" s="47" t="str">
        <f>IF(AND($BZ$7&gt;0,OutputOsiris!$A886&lt;&gt;"9999999"),VLOOKUP(OutputOsiris!A886,$BW$9:$BZ$1008,4,FALSE),"")</f>
        <v/>
      </c>
      <c r="AA886" s="47" t="str">
        <f t="shared" si="510"/>
        <v/>
      </c>
      <c r="AB886" s="47">
        <f t="shared" si="511"/>
        <v>0</v>
      </c>
      <c r="AC886" s="47">
        <f t="shared" si="512"/>
        <v>0</v>
      </c>
      <c r="AD886" s="47" t="str">
        <f t="shared" si="513"/>
        <v/>
      </c>
      <c r="AE886" s="48" t="str">
        <f>IF(ISBLANK(AF886),"",VLOOKUP(AD886,OutputOsiris!$A$9:$A$1008,1,FALSE))</f>
        <v/>
      </c>
      <c r="AF886" s="111"/>
      <c r="AG886" s="78"/>
      <c r="AH886" s="148" t="str">
        <f t="shared" si="487"/>
        <v/>
      </c>
      <c r="AI886" s="47" t="str">
        <f t="shared" si="514"/>
        <v/>
      </c>
      <c r="AJ886" s="48" t="str">
        <f>IF(ISBLANK(AK886),"",VLOOKUP(AI886,OutputOsiris!$A$9:$A$1008,1,FALSE))</f>
        <v/>
      </c>
      <c r="AK886" s="112"/>
      <c r="AL886" s="78"/>
      <c r="AM886" s="148" t="str">
        <f t="shared" si="488"/>
        <v/>
      </c>
      <c r="AN886" s="47" t="str">
        <f t="shared" si="515"/>
        <v/>
      </c>
      <c r="AO886" s="48" t="str">
        <f>IF(ISBLANK(AP886),"",VLOOKUP(AN886,OutputOsiris!$A$9:$A$1008,1,FALSE))</f>
        <v/>
      </c>
      <c r="AP886" s="111"/>
      <c r="AQ886" s="78"/>
      <c r="AR886" s="148" t="str">
        <f t="shared" si="489"/>
        <v/>
      </c>
      <c r="AS886" s="47" t="str">
        <f t="shared" si="516"/>
        <v/>
      </c>
      <c r="AT886" s="48" t="str">
        <f>IF(ISBLANK(AU886),"",VLOOKUP(AS886,OutputOsiris!$A$9:$A$1008,1,FALSE))</f>
        <v/>
      </c>
      <c r="AU886" s="111"/>
      <c r="AV886" s="78"/>
      <c r="AW886" s="148" t="str">
        <f t="shared" si="490"/>
        <v/>
      </c>
      <c r="AX886" s="47" t="str">
        <f t="shared" si="517"/>
        <v/>
      </c>
      <c r="AY886" s="48" t="str">
        <f>IF(ISBLANK(AZ886),"",VLOOKUP(AX886,OutputOsiris!$A$9:$A$1008,1,FALSE))</f>
        <v/>
      </c>
      <c r="AZ886" s="111"/>
      <c r="BA886" s="78"/>
      <c r="BB886" s="148" t="str">
        <f t="shared" si="491"/>
        <v/>
      </c>
      <c r="BC886" s="47" t="str">
        <f t="shared" si="518"/>
        <v/>
      </c>
      <c r="BD886" s="48" t="str">
        <f>IF(ISBLANK(BE886),"",VLOOKUP(BC886,OutputOsiris!$A$9:$A$1008,1,FALSE))</f>
        <v/>
      </c>
      <c r="BE886" s="111"/>
      <c r="BF886" s="78"/>
      <c r="BG886" s="148" t="str">
        <f t="shared" si="492"/>
        <v/>
      </c>
      <c r="BH886" s="47" t="str">
        <f t="shared" si="519"/>
        <v/>
      </c>
      <c r="BI886" s="48" t="str">
        <f>IF(ISBLANK(BJ886),"",VLOOKUP(BH886,OutputOsiris!$A$9:$A$1008,1,FALSE))</f>
        <v/>
      </c>
      <c r="BJ886" s="111"/>
      <c r="BK886" s="78"/>
      <c r="BL886" s="148" t="str">
        <f t="shared" si="493"/>
        <v/>
      </c>
      <c r="BM886" s="47" t="str">
        <f t="shared" si="520"/>
        <v/>
      </c>
      <c r="BN886" s="48" t="str">
        <f>IF(ISBLANK(BO886),"",VLOOKUP(BM886,OutputOsiris!$A$9:$A$1008,1,FALSE))</f>
        <v/>
      </c>
      <c r="BO886" s="111"/>
      <c r="BP886" s="78"/>
      <c r="BQ886" s="148" t="str">
        <f t="shared" si="494"/>
        <v/>
      </c>
      <c r="BR886" s="47" t="str">
        <f t="shared" si="521"/>
        <v/>
      </c>
      <c r="BS886" s="48" t="str">
        <f>IF(ISBLANK(BT886),"",VLOOKUP(BR886,OutputOsiris!$A$9:$A$1008,1,FALSE))</f>
        <v/>
      </c>
      <c r="BT886" s="111"/>
      <c r="BU886" s="78"/>
      <c r="BV886" s="148" t="str">
        <f t="shared" si="495"/>
        <v/>
      </c>
      <c r="BW886" s="47" t="str">
        <f t="shared" si="522"/>
        <v/>
      </c>
      <c r="BX886" s="48" t="str">
        <f>IF(ISBLANK(BY886),"",VLOOKUP(BW886,OutputOsiris!$A$9:$A$1008,1,FALSE))</f>
        <v/>
      </c>
      <c r="BY886" s="111"/>
      <c r="BZ886" s="78"/>
      <c r="CA886" s="148" t="str">
        <f t="shared" si="496"/>
        <v/>
      </c>
    </row>
    <row r="887" spans="1:79" x14ac:dyDescent="0.2">
      <c r="A887" s="47" t="str">
        <f>IF($H$1="Score",IF(OutputOsiris!A887&lt;&gt;"9999999",OutputOsiris!A887,""),"")</f>
        <v/>
      </c>
      <c r="B887" s="76" t="str">
        <f t="shared" si="497"/>
        <v/>
      </c>
      <c r="C887" s="143" t="str">
        <f t="shared" si="498"/>
        <v/>
      </c>
      <c r="D887" s="47" t="str">
        <f>IF($H$1="Cijfer",IF(OutputOsiris!A887&lt;&gt;"9999999",OutputOsiris!A887,""),"")</f>
        <v/>
      </c>
      <c r="E887" s="76" t="str">
        <f t="shared" si="499"/>
        <v/>
      </c>
      <c r="F887" s="143" t="str">
        <f t="shared" si="500"/>
        <v/>
      </c>
      <c r="G887" s="47" t="str">
        <f>IF(ISBLANK(OutputOsiris!B887),"",OutputOsiris!B887)</f>
        <v/>
      </c>
      <c r="H887" s="47">
        <f>IF(AND($AG$7&gt;0,OutputOsiris!$A887&lt;&gt;"9999999"),VLOOKUP(OutputOsiris!A887,$AD$9:$AG$1008,4,FALSE),"")</f>
        <v>0</v>
      </c>
      <c r="I887" s="47">
        <f t="shared" si="501"/>
        <v>0</v>
      </c>
      <c r="J887" s="47">
        <f>IF(AND($AL$7&gt;0,OutputOsiris!$A887&lt;&gt;"9999999"),VLOOKUP(OutputOsiris!A887,$AI$9:$AL$1008,4,FALSE),"")</f>
        <v>0</v>
      </c>
      <c r="K887" s="47">
        <f t="shared" si="502"/>
        <v>0</v>
      </c>
      <c r="L887" s="47" t="str">
        <f>IF(AND($AQ$7&gt;0,OutputOsiris!$A887&lt;&gt;"9999999"),VLOOKUP(OutputOsiris!A887,$AN$9:$AQ$1008,4,FALSE),"")</f>
        <v/>
      </c>
      <c r="M887" s="47" t="str">
        <f t="shared" si="503"/>
        <v/>
      </c>
      <c r="N887" s="47" t="str">
        <f>IF(AND($AV$7&gt;0,OutputOsiris!$A887&lt;&gt;"9999999"),VLOOKUP(OutputOsiris!A887,$AS$9:$AV$1008,4,FALSE),"")</f>
        <v/>
      </c>
      <c r="O887" s="47" t="str">
        <f t="shared" si="504"/>
        <v/>
      </c>
      <c r="P887" s="47" t="str">
        <f>IF(AND($BA$7&gt;0,OutputOsiris!$A887&lt;&gt;"9999999"),VLOOKUP(OutputOsiris!A887,$AX$9:$BA$1008,4,FALSE),"")</f>
        <v/>
      </c>
      <c r="Q887" s="47" t="str">
        <f t="shared" si="505"/>
        <v/>
      </c>
      <c r="R887" s="47" t="str">
        <f>IF(AND($BF$7&gt;0,OutputOsiris!$A887&lt;&gt;"9999999"),VLOOKUP(OutputOsiris!A887,$BC$9:$BF$1008,4,FALSE),"")</f>
        <v/>
      </c>
      <c r="S887" s="47" t="str">
        <f t="shared" si="506"/>
        <v/>
      </c>
      <c r="T887" s="47" t="str">
        <f>IF(AND($BK$7&gt;0,OutputOsiris!$A887&lt;&gt;"9999999"),VLOOKUP(OutputOsiris!A887,$BH$9:$BK$1008,4,FALSE),"")</f>
        <v/>
      </c>
      <c r="U887" s="47" t="str">
        <f t="shared" si="507"/>
        <v/>
      </c>
      <c r="V887" s="47" t="str">
        <f>IF(AND($BP$7&gt;0,OutputOsiris!$A887&lt;&gt;"9999999"),VLOOKUP(OutputOsiris!A887,$BM$9:$BP$1008,4,FALSE),"")</f>
        <v/>
      </c>
      <c r="W887" s="47" t="str">
        <f t="shared" si="508"/>
        <v/>
      </c>
      <c r="X887" s="47" t="str">
        <f>IF(AND($BU$7&gt;0,OutputOsiris!$A887&lt;&gt;"9999999"),VLOOKUP(OutputOsiris!A887,$BR$9:$BU$1008,4,FALSE),"")</f>
        <v/>
      </c>
      <c r="Y887" s="47" t="str">
        <f t="shared" si="509"/>
        <v/>
      </c>
      <c r="Z887" s="47" t="str">
        <f>IF(AND($BZ$7&gt;0,OutputOsiris!$A887&lt;&gt;"9999999"),VLOOKUP(OutputOsiris!A887,$BW$9:$BZ$1008,4,FALSE),"")</f>
        <v/>
      </c>
      <c r="AA887" s="47" t="str">
        <f t="shared" si="510"/>
        <v/>
      </c>
      <c r="AB887" s="47">
        <f t="shared" si="511"/>
        <v>0</v>
      </c>
      <c r="AC887" s="47">
        <f t="shared" si="512"/>
        <v>0</v>
      </c>
      <c r="AD887" s="47" t="str">
        <f t="shared" si="513"/>
        <v/>
      </c>
      <c r="AE887" s="48" t="str">
        <f>IF(ISBLANK(AF887),"",VLOOKUP(AD887,OutputOsiris!$A$9:$A$1008,1,FALSE))</f>
        <v/>
      </c>
      <c r="AF887" s="111"/>
      <c r="AG887" s="78"/>
      <c r="AH887" s="148" t="str">
        <f t="shared" si="487"/>
        <v/>
      </c>
      <c r="AI887" s="47" t="str">
        <f t="shared" si="514"/>
        <v/>
      </c>
      <c r="AJ887" s="48" t="str">
        <f>IF(ISBLANK(AK887),"",VLOOKUP(AI887,OutputOsiris!$A$9:$A$1008,1,FALSE))</f>
        <v/>
      </c>
      <c r="AK887" s="112"/>
      <c r="AL887" s="78"/>
      <c r="AM887" s="148" t="str">
        <f t="shared" si="488"/>
        <v/>
      </c>
      <c r="AN887" s="47" t="str">
        <f t="shared" si="515"/>
        <v/>
      </c>
      <c r="AO887" s="48" t="str">
        <f>IF(ISBLANK(AP887),"",VLOOKUP(AN887,OutputOsiris!$A$9:$A$1008,1,FALSE))</f>
        <v/>
      </c>
      <c r="AP887" s="111"/>
      <c r="AQ887" s="78"/>
      <c r="AR887" s="148" t="str">
        <f t="shared" si="489"/>
        <v/>
      </c>
      <c r="AS887" s="47" t="str">
        <f t="shared" si="516"/>
        <v/>
      </c>
      <c r="AT887" s="48" t="str">
        <f>IF(ISBLANK(AU887),"",VLOOKUP(AS887,OutputOsiris!$A$9:$A$1008,1,FALSE))</f>
        <v/>
      </c>
      <c r="AU887" s="111"/>
      <c r="AV887" s="78"/>
      <c r="AW887" s="148" t="str">
        <f t="shared" si="490"/>
        <v/>
      </c>
      <c r="AX887" s="47" t="str">
        <f t="shared" si="517"/>
        <v/>
      </c>
      <c r="AY887" s="48" t="str">
        <f>IF(ISBLANK(AZ887),"",VLOOKUP(AX887,OutputOsiris!$A$9:$A$1008,1,FALSE))</f>
        <v/>
      </c>
      <c r="AZ887" s="111"/>
      <c r="BA887" s="78"/>
      <c r="BB887" s="148" t="str">
        <f t="shared" si="491"/>
        <v/>
      </c>
      <c r="BC887" s="47" t="str">
        <f t="shared" si="518"/>
        <v/>
      </c>
      <c r="BD887" s="48" t="str">
        <f>IF(ISBLANK(BE887),"",VLOOKUP(BC887,OutputOsiris!$A$9:$A$1008,1,FALSE))</f>
        <v/>
      </c>
      <c r="BE887" s="111"/>
      <c r="BF887" s="78"/>
      <c r="BG887" s="148" t="str">
        <f t="shared" si="492"/>
        <v/>
      </c>
      <c r="BH887" s="47" t="str">
        <f t="shared" si="519"/>
        <v/>
      </c>
      <c r="BI887" s="48" t="str">
        <f>IF(ISBLANK(BJ887),"",VLOOKUP(BH887,OutputOsiris!$A$9:$A$1008,1,FALSE))</f>
        <v/>
      </c>
      <c r="BJ887" s="111"/>
      <c r="BK887" s="78"/>
      <c r="BL887" s="148" t="str">
        <f t="shared" si="493"/>
        <v/>
      </c>
      <c r="BM887" s="47" t="str">
        <f t="shared" si="520"/>
        <v/>
      </c>
      <c r="BN887" s="48" t="str">
        <f>IF(ISBLANK(BO887),"",VLOOKUP(BM887,OutputOsiris!$A$9:$A$1008,1,FALSE))</f>
        <v/>
      </c>
      <c r="BO887" s="111"/>
      <c r="BP887" s="78"/>
      <c r="BQ887" s="148" t="str">
        <f t="shared" si="494"/>
        <v/>
      </c>
      <c r="BR887" s="47" t="str">
        <f t="shared" si="521"/>
        <v/>
      </c>
      <c r="BS887" s="48" t="str">
        <f>IF(ISBLANK(BT887),"",VLOOKUP(BR887,OutputOsiris!$A$9:$A$1008,1,FALSE))</f>
        <v/>
      </c>
      <c r="BT887" s="111"/>
      <c r="BU887" s="78"/>
      <c r="BV887" s="148" t="str">
        <f t="shared" si="495"/>
        <v/>
      </c>
      <c r="BW887" s="47" t="str">
        <f t="shared" si="522"/>
        <v/>
      </c>
      <c r="BX887" s="48" t="str">
        <f>IF(ISBLANK(BY887),"",VLOOKUP(BW887,OutputOsiris!$A$9:$A$1008,1,FALSE))</f>
        <v/>
      </c>
      <c r="BY887" s="111"/>
      <c r="BZ887" s="78"/>
      <c r="CA887" s="148" t="str">
        <f t="shared" si="496"/>
        <v/>
      </c>
    </row>
    <row r="888" spans="1:79" x14ac:dyDescent="0.2">
      <c r="A888" s="47" t="str">
        <f>IF($H$1="Score",IF(OutputOsiris!A888&lt;&gt;"9999999",OutputOsiris!A888,""),"")</f>
        <v/>
      </c>
      <c r="B888" s="76" t="str">
        <f t="shared" si="497"/>
        <v/>
      </c>
      <c r="C888" s="143" t="str">
        <f t="shared" si="498"/>
        <v/>
      </c>
      <c r="D888" s="47" t="str">
        <f>IF($H$1="Cijfer",IF(OutputOsiris!A888&lt;&gt;"9999999",OutputOsiris!A888,""),"")</f>
        <v/>
      </c>
      <c r="E888" s="76" t="str">
        <f t="shared" si="499"/>
        <v/>
      </c>
      <c r="F888" s="143" t="str">
        <f t="shared" si="500"/>
        <v/>
      </c>
      <c r="G888" s="47" t="str">
        <f>IF(ISBLANK(OutputOsiris!B888),"",OutputOsiris!B888)</f>
        <v/>
      </c>
      <c r="H888" s="47">
        <f>IF(AND($AG$7&gt;0,OutputOsiris!$A888&lt;&gt;"9999999"),VLOOKUP(OutputOsiris!A888,$AD$9:$AG$1008,4,FALSE),"")</f>
        <v>0</v>
      </c>
      <c r="I888" s="47">
        <f t="shared" si="501"/>
        <v>0</v>
      </c>
      <c r="J888" s="47">
        <f>IF(AND($AL$7&gt;0,OutputOsiris!$A888&lt;&gt;"9999999"),VLOOKUP(OutputOsiris!A888,$AI$9:$AL$1008,4,FALSE),"")</f>
        <v>0</v>
      </c>
      <c r="K888" s="47">
        <f t="shared" si="502"/>
        <v>0</v>
      </c>
      <c r="L888" s="47" t="str">
        <f>IF(AND($AQ$7&gt;0,OutputOsiris!$A888&lt;&gt;"9999999"),VLOOKUP(OutputOsiris!A888,$AN$9:$AQ$1008,4,FALSE),"")</f>
        <v/>
      </c>
      <c r="M888" s="47" t="str">
        <f t="shared" si="503"/>
        <v/>
      </c>
      <c r="N888" s="47" t="str">
        <f>IF(AND($AV$7&gt;0,OutputOsiris!$A888&lt;&gt;"9999999"),VLOOKUP(OutputOsiris!A888,$AS$9:$AV$1008,4,FALSE),"")</f>
        <v/>
      </c>
      <c r="O888" s="47" t="str">
        <f t="shared" si="504"/>
        <v/>
      </c>
      <c r="P888" s="47" t="str">
        <f>IF(AND($BA$7&gt;0,OutputOsiris!$A888&lt;&gt;"9999999"),VLOOKUP(OutputOsiris!A888,$AX$9:$BA$1008,4,FALSE),"")</f>
        <v/>
      </c>
      <c r="Q888" s="47" t="str">
        <f t="shared" si="505"/>
        <v/>
      </c>
      <c r="R888" s="47" t="str">
        <f>IF(AND($BF$7&gt;0,OutputOsiris!$A888&lt;&gt;"9999999"),VLOOKUP(OutputOsiris!A888,$BC$9:$BF$1008,4,FALSE),"")</f>
        <v/>
      </c>
      <c r="S888" s="47" t="str">
        <f t="shared" si="506"/>
        <v/>
      </c>
      <c r="T888" s="47" t="str">
        <f>IF(AND($BK$7&gt;0,OutputOsiris!$A888&lt;&gt;"9999999"),VLOOKUP(OutputOsiris!A888,$BH$9:$BK$1008,4,FALSE),"")</f>
        <v/>
      </c>
      <c r="U888" s="47" t="str">
        <f t="shared" si="507"/>
        <v/>
      </c>
      <c r="V888" s="47" t="str">
        <f>IF(AND($BP$7&gt;0,OutputOsiris!$A888&lt;&gt;"9999999"),VLOOKUP(OutputOsiris!A888,$BM$9:$BP$1008,4,FALSE),"")</f>
        <v/>
      </c>
      <c r="W888" s="47" t="str">
        <f t="shared" si="508"/>
        <v/>
      </c>
      <c r="X888" s="47" t="str">
        <f>IF(AND($BU$7&gt;0,OutputOsiris!$A888&lt;&gt;"9999999"),VLOOKUP(OutputOsiris!A888,$BR$9:$BU$1008,4,FALSE),"")</f>
        <v/>
      </c>
      <c r="Y888" s="47" t="str">
        <f t="shared" si="509"/>
        <v/>
      </c>
      <c r="Z888" s="47" t="str">
        <f>IF(AND($BZ$7&gt;0,OutputOsiris!$A888&lt;&gt;"9999999"),VLOOKUP(OutputOsiris!A888,$BW$9:$BZ$1008,4,FALSE),"")</f>
        <v/>
      </c>
      <c r="AA888" s="47" t="str">
        <f t="shared" si="510"/>
        <v/>
      </c>
      <c r="AB888" s="47">
        <f t="shared" si="511"/>
        <v>0</v>
      </c>
      <c r="AC888" s="47">
        <f t="shared" si="512"/>
        <v>0</v>
      </c>
      <c r="AD888" s="47" t="str">
        <f t="shared" si="513"/>
        <v/>
      </c>
      <c r="AE888" s="48" t="str">
        <f>IF(ISBLANK(AF888),"",VLOOKUP(AD888,OutputOsiris!$A$9:$A$1008,1,FALSE))</f>
        <v/>
      </c>
      <c r="AF888" s="111"/>
      <c r="AG888" s="78"/>
      <c r="AH888" s="148" t="str">
        <f t="shared" si="487"/>
        <v/>
      </c>
      <c r="AI888" s="47" t="str">
        <f t="shared" si="514"/>
        <v/>
      </c>
      <c r="AJ888" s="48" t="str">
        <f>IF(ISBLANK(AK888),"",VLOOKUP(AI888,OutputOsiris!$A$9:$A$1008,1,FALSE))</f>
        <v/>
      </c>
      <c r="AK888" s="112"/>
      <c r="AL888" s="78"/>
      <c r="AM888" s="148" t="str">
        <f t="shared" si="488"/>
        <v/>
      </c>
      <c r="AN888" s="47" t="str">
        <f t="shared" si="515"/>
        <v/>
      </c>
      <c r="AO888" s="48" t="str">
        <f>IF(ISBLANK(AP888),"",VLOOKUP(AN888,OutputOsiris!$A$9:$A$1008,1,FALSE))</f>
        <v/>
      </c>
      <c r="AP888" s="111"/>
      <c r="AQ888" s="78"/>
      <c r="AR888" s="148" t="str">
        <f t="shared" si="489"/>
        <v/>
      </c>
      <c r="AS888" s="47" t="str">
        <f t="shared" si="516"/>
        <v/>
      </c>
      <c r="AT888" s="48" t="str">
        <f>IF(ISBLANK(AU888),"",VLOOKUP(AS888,OutputOsiris!$A$9:$A$1008,1,FALSE))</f>
        <v/>
      </c>
      <c r="AU888" s="111"/>
      <c r="AV888" s="78"/>
      <c r="AW888" s="148" t="str">
        <f t="shared" si="490"/>
        <v/>
      </c>
      <c r="AX888" s="47" t="str">
        <f t="shared" si="517"/>
        <v/>
      </c>
      <c r="AY888" s="48" t="str">
        <f>IF(ISBLANK(AZ888),"",VLOOKUP(AX888,OutputOsiris!$A$9:$A$1008,1,FALSE))</f>
        <v/>
      </c>
      <c r="AZ888" s="111"/>
      <c r="BA888" s="78"/>
      <c r="BB888" s="148" t="str">
        <f t="shared" si="491"/>
        <v/>
      </c>
      <c r="BC888" s="47" t="str">
        <f t="shared" si="518"/>
        <v/>
      </c>
      <c r="BD888" s="48" t="str">
        <f>IF(ISBLANK(BE888),"",VLOOKUP(BC888,OutputOsiris!$A$9:$A$1008,1,FALSE))</f>
        <v/>
      </c>
      <c r="BE888" s="111"/>
      <c r="BF888" s="78"/>
      <c r="BG888" s="148" t="str">
        <f t="shared" si="492"/>
        <v/>
      </c>
      <c r="BH888" s="47" t="str">
        <f t="shared" si="519"/>
        <v/>
      </c>
      <c r="BI888" s="48" t="str">
        <f>IF(ISBLANK(BJ888),"",VLOOKUP(BH888,OutputOsiris!$A$9:$A$1008,1,FALSE))</f>
        <v/>
      </c>
      <c r="BJ888" s="111"/>
      <c r="BK888" s="78"/>
      <c r="BL888" s="148" t="str">
        <f t="shared" si="493"/>
        <v/>
      </c>
      <c r="BM888" s="47" t="str">
        <f t="shared" si="520"/>
        <v/>
      </c>
      <c r="BN888" s="48" t="str">
        <f>IF(ISBLANK(BO888),"",VLOOKUP(BM888,OutputOsiris!$A$9:$A$1008,1,FALSE))</f>
        <v/>
      </c>
      <c r="BO888" s="111"/>
      <c r="BP888" s="78"/>
      <c r="BQ888" s="148" t="str">
        <f t="shared" si="494"/>
        <v/>
      </c>
      <c r="BR888" s="47" t="str">
        <f t="shared" si="521"/>
        <v/>
      </c>
      <c r="BS888" s="48" t="str">
        <f>IF(ISBLANK(BT888),"",VLOOKUP(BR888,OutputOsiris!$A$9:$A$1008,1,FALSE))</f>
        <v/>
      </c>
      <c r="BT888" s="111"/>
      <c r="BU888" s="78"/>
      <c r="BV888" s="148" t="str">
        <f t="shared" si="495"/>
        <v/>
      </c>
      <c r="BW888" s="47" t="str">
        <f t="shared" si="522"/>
        <v/>
      </c>
      <c r="BX888" s="48" t="str">
        <f>IF(ISBLANK(BY888),"",VLOOKUP(BW888,OutputOsiris!$A$9:$A$1008,1,FALSE))</f>
        <v/>
      </c>
      <c r="BY888" s="111"/>
      <c r="BZ888" s="78"/>
      <c r="CA888" s="148" t="str">
        <f t="shared" si="496"/>
        <v/>
      </c>
    </row>
    <row r="889" spans="1:79" x14ac:dyDescent="0.2">
      <c r="A889" s="47" t="str">
        <f>IF($H$1="Score",IF(OutputOsiris!A889&lt;&gt;"9999999",OutputOsiris!A889,""),"")</f>
        <v/>
      </c>
      <c r="B889" s="76" t="str">
        <f t="shared" si="497"/>
        <v/>
      </c>
      <c r="C889" s="143" t="str">
        <f t="shared" si="498"/>
        <v/>
      </c>
      <c r="D889" s="47" t="str">
        <f>IF($H$1="Cijfer",IF(OutputOsiris!A889&lt;&gt;"9999999",OutputOsiris!A889,""),"")</f>
        <v/>
      </c>
      <c r="E889" s="76" t="str">
        <f t="shared" si="499"/>
        <v/>
      </c>
      <c r="F889" s="143" t="str">
        <f t="shared" si="500"/>
        <v/>
      </c>
      <c r="G889" s="47" t="str">
        <f>IF(ISBLANK(OutputOsiris!B889),"",OutputOsiris!B889)</f>
        <v/>
      </c>
      <c r="H889" s="47">
        <f>IF(AND($AG$7&gt;0,OutputOsiris!$A889&lt;&gt;"9999999"),VLOOKUP(OutputOsiris!A889,$AD$9:$AG$1008,4,FALSE),"")</f>
        <v>0</v>
      </c>
      <c r="I889" s="47">
        <f t="shared" si="501"/>
        <v>0</v>
      </c>
      <c r="J889" s="47">
        <f>IF(AND($AL$7&gt;0,OutputOsiris!$A889&lt;&gt;"9999999"),VLOOKUP(OutputOsiris!A889,$AI$9:$AL$1008,4,FALSE),"")</f>
        <v>0</v>
      </c>
      <c r="K889" s="47">
        <f t="shared" si="502"/>
        <v>0</v>
      </c>
      <c r="L889" s="47" t="str">
        <f>IF(AND($AQ$7&gt;0,OutputOsiris!$A889&lt;&gt;"9999999"),VLOOKUP(OutputOsiris!A889,$AN$9:$AQ$1008,4,FALSE),"")</f>
        <v/>
      </c>
      <c r="M889" s="47" t="str">
        <f t="shared" si="503"/>
        <v/>
      </c>
      <c r="N889" s="47" t="str">
        <f>IF(AND($AV$7&gt;0,OutputOsiris!$A889&lt;&gt;"9999999"),VLOOKUP(OutputOsiris!A889,$AS$9:$AV$1008,4,FALSE),"")</f>
        <v/>
      </c>
      <c r="O889" s="47" t="str">
        <f t="shared" si="504"/>
        <v/>
      </c>
      <c r="P889" s="47" t="str">
        <f>IF(AND($BA$7&gt;0,OutputOsiris!$A889&lt;&gt;"9999999"),VLOOKUP(OutputOsiris!A889,$AX$9:$BA$1008,4,FALSE),"")</f>
        <v/>
      </c>
      <c r="Q889" s="47" t="str">
        <f t="shared" si="505"/>
        <v/>
      </c>
      <c r="R889" s="47" t="str">
        <f>IF(AND($BF$7&gt;0,OutputOsiris!$A889&lt;&gt;"9999999"),VLOOKUP(OutputOsiris!A889,$BC$9:$BF$1008,4,FALSE),"")</f>
        <v/>
      </c>
      <c r="S889" s="47" t="str">
        <f t="shared" si="506"/>
        <v/>
      </c>
      <c r="T889" s="47" t="str">
        <f>IF(AND($BK$7&gt;0,OutputOsiris!$A889&lt;&gt;"9999999"),VLOOKUP(OutputOsiris!A889,$BH$9:$BK$1008,4,FALSE),"")</f>
        <v/>
      </c>
      <c r="U889" s="47" t="str">
        <f t="shared" si="507"/>
        <v/>
      </c>
      <c r="V889" s="47" t="str">
        <f>IF(AND($BP$7&gt;0,OutputOsiris!$A889&lt;&gt;"9999999"),VLOOKUP(OutputOsiris!A889,$BM$9:$BP$1008,4,FALSE),"")</f>
        <v/>
      </c>
      <c r="W889" s="47" t="str">
        <f t="shared" si="508"/>
        <v/>
      </c>
      <c r="X889" s="47" t="str">
        <f>IF(AND($BU$7&gt;0,OutputOsiris!$A889&lt;&gt;"9999999"),VLOOKUP(OutputOsiris!A889,$BR$9:$BU$1008,4,FALSE),"")</f>
        <v/>
      </c>
      <c r="Y889" s="47" t="str">
        <f t="shared" si="509"/>
        <v/>
      </c>
      <c r="Z889" s="47" t="str">
        <f>IF(AND($BZ$7&gt;0,OutputOsiris!$A889&lt;&gt;"9999999"),VLOOKUP(OutputOsiris!A889,$BW$9:$BZ$1008,4,FALSE),"")</f>
        <v/>
      </c>
      <c r="AA889" s="47" t="str">
        <f t="shared" si="510"/>
        <v/>
      </c>
      <c r="AB889" s="47">
        <f t="shared" si="511"/>
        <v>0</v>
      </c>
      <c r="AC889" s="47">
        <f t="shared" si="512"/>
        <v>0</v>
      </c>
      <c r="AD889" s="47" t="str">
        <f t="shared" si="513"/>
        <v/>
      </c>
      <c r="AE889" s="48" t="str">
        <f>IF(ISBLANK(AF889),"",VLOOKUP(AD889,OutputOsiris!$A$9:$A$1008,1,FALSE))</f>
        <v/>
      </c>
      <c r="AF889" s="111"/>
      <c r="AG889" s="78"/>
      <c r="AH889" s="148" t="str">
        <f t="shared" si="487"/>
        <v/>
      </c>
      <c r="AI889" s="47" t="str">
        <f t="shared" si="514"/>
        <v/>
      </c>
      <c r="AJ889" s="48" t="str">
        <f>IF(ISBLANK(AK889),"",VLOOKUP(AI889,OutputOsiris!$A$9:$A$1008,1,FALSE))</f>
        <v/>
      </c>
      <c r="AK889" s="112"/>
      <c r="AL889" s="78"/>
      <c r="AM889" s="148" t="str">
        <f t="shared" si="488"/>
        <v/>
      </c>
      <c r="AN889" s="47" t="str">
        <f t="shared" si="515"/>
        <v/>
      </c>
      <c r="AO889" s="48" t="str">
        <f>IF(ISBLANK(AP889),"",VLOOKUP(AN889,OutputOsiris!$A$9:$A$1008,1,FALSE))</f>
        <v/>
      </c>
      <c r="AP889" s="111"/>
      <c r="AQ889" s="78"/>
      <c r="AR889" s="148" t="str">
        <f t="shared" si="489"/>
        <v/>
      </c>
      <c r="AS889" s="47" t="str">
        <f t="shared" si="516"/>
        <v/>
      </c>
      <c r="AT889" s="48" t="str">
        <f>IF(ISBLANK(AU889),"",VLOOKUP(AS889,OutputOsiris!$A$9:$A$1008,1,FALSE))</f>
        <v/>
      </c>
      <c r="AU889" s="111"/>
      <c r="AV889" s="78"/>
      <c r="AW889" s="148" t="str">
        <f t="shared" si="490"/>
        <v/>
      </c>
      <c r="AX889" s="47" t="str">
        <f t="shared" si="517"/>
        <v/>
      </c>
      <c r="AY889" s="48" t="str">
        <f>IF(ISBLANK(AZ889),"",VLOOKUP(AX889,OutputOsiris!$A$9:$A$1008,1,FALSE))</f>
        <v/>
      </c>
      <c r="AZ889" s="111"/>
      <c r="BA889" s="78"/>
      <c r="BB889" s="148" t="str">
        <f t="shared" si="491"/>
        <v/>
      </c>
      <c r="BC889" s="47" t="str">
        <f t="shared" si="518"/>
        <v/>
      </c>
      <c r="BD889" s="48" t="str">
        <f>IF(ISBLANK(BE889),"",VLOOKUP(BC889,OutputOsiris!$A$9:$A$1008,1,FALSE))</f>
        <v/>
      </c>
      <c r="BE889" s="111"/>
      <c r="BF889" s="78"/>
      <c r="BG889" s="148" t="str">
        <f t="shared" si="492"/>
        <v/>
      </c>
      <c r="BH889" s="47" t="str">
        <f t="shared" si="519"/>
        <v/>
      </c>
      <c r="BI889" s="48" t="str">
        <f>IF(ISBLANK(BJ889),"",VLOOKUP(BH889,OutputOsiris!$A$9:$A$1008,1,FALSE))</f>
        <v/>
      </c>
      <c r="BJ889" s="111"/>
      <c r="BK889" s="78"/>
      <c r="BL889" s="148" t="str">
        <f t="shared" si="493"/>
        <v/>
      </c>
      <c r="BM889" s="47" t="str">
        <f t="shared" si="520"/>
        <v/>
      </c>
      <c r="BN889" s="48" t="str">
        <f>IF(ISBLANK(BO889),"",VLOOKUP(BM889,OutputOsiris!$A$9:$A$1008,1,FALSE))</f>
        <v/>
      </c>
      <c r="BO889" s="111"/>
      <c r="BP889" s="78"/>
      <c r="BQ889" s="148" t="str">
        <f t="shared" si="494"/>
        <v/>
      </c>
      <c r="BR889" s="47" t="str">
        <f t="shared" si="521"/>
        <v/>
      </c>
      <c r="BS889" s="48" t="str">
        <f>IF(ISBLANK(BT889),"",VLOOKUP(BR889,OutputOsiris!$A$9:$A$1008,1,FALSE))</f>
        <v/>
      </c>
      <c r="BT889" s="111"/>
      <c r="BU889" s="78"/>
      <c r="BV889" s="148" t="str">
        <f t="shared" si="495"/>
        <v/>
      </c>
      <c r="BW889" s="47" t="str">
        <f t="shared" si="522"/>
        <v/>
      </c>
      <c r="BX889" s="48" t="str">
        <f>IF(ISBLANK(BY889),"",VLOOKUP(BW889,OutputOsiris!$A$9:$A$1008,1,FALSE))</f>
        <v/>
      </c>
      <c r="BY889" s="111"/>
      <c r="BZ889" s="78"/>
      <c r="CA889" s="148" t="str">
        <f t="shared" si="496"/>
        <v/>
      </c>
    </row>
    <row r="890" spans="1:79" x14ac:dyDescent="0.2">
      <c r="A890" s="47" t="str">
        <f>IF($H$1="Score",IF(OutputOsiris!A890&lt;&gt;"9999999",OutputOsiris!A890,""),"")</f>
        <v/>
      </c>
      <c r="B890" s="76" t="str">
        <f t="shared" si="497"/>
        <v/>
      </c>
      <c r="C890" s="143" t="str">
        <f t="shared" si="498"/>
        <v/>
      </c>
      <c r="D890" s="47" t="str">
        <f>IF($H$1="Cijfer",IF(OutputOsiris!A890&lt;&gt;"9999999",OutputOsiris!A890,""),"")</f>
        <v/>
      </c>
      <c r="E890" s="76" t="str">
        <f t="shared" si="499"/>
        <v/>
      </c>
      <c r="F890" s="143" t="str">
        <f t="shared" si="500"/>
        <v/>
      </c>
      <c r="G890" s="47" t="str">
        <f>IF(ISBLANK(OutputOsiris!B890),"",OutputOsiris!B890)</f>
        <v/>
      </c>
      <c r="H890" s="47">
        <f>IF(AND($AG$7&gt;0,OutputOsiris!$A890&lt;&gt;"9999999"),VLOOKUP(OutputOsiris!A890,$AD$9:$AG$1008,4,FALSE),"")</f>
        <v>0</v>
      </c>
      <c r="I890" s="47">
        <f t="shared" si="501"/>
        <v>0</v>
      </c>
      <c r="J890" s="47">
        <f>IF(AND($AL$7&gt;0,OutputOsiris!$A890&lt;&gt;"9999999"),VLOOKUP(OutputOsiris!A890,$AI$9:$AL$1008,4,FALSE),"")</f>
        <v>0</v>
      </c>
      <c r="K890" s="47">
        <f t="shared" si="502"/>
        <v>0</v>
      </c>
      <c r="L890" s="47" t="str">
        <f>IF(AND($AQ$7&gt;0,OutputOsiris!$A890&lt;&gt;"9999999"),VLOOKUP(OutputOsiris!A890,$AN$9:$AQ$1008,4,FALSE),"")</f>
        <v/>
      </c>
      <c r="M890" s="47" t="str">
        <f t="shared" si="503"/>
        <v/>
      </c>
      <c r="N890" s="47" t="str">
        <f>IF(AND($AV$7&gt;0,OutputOsiris!$A890&lt;&gt;"9999999"),VLOOKUP(OutputOsiris!A890,$AS$9:$AV$1008,4,FALSE),"")</f>
        <v/>
      </c>
      <c r="O890" s="47" t="str">
        <f t="shared" si="504"/>
        <v/>
      </c>
      <c r="P890" s="47" t="str">
        <f>IF(AND($BA$7&gt;0,OutputOsiris!$A890&lt;&gt;"9999999"),VLOOKUP(OutputOsiris!A890,$AX$9:$BA$1008,4,FALSE),"")</f>
        <v/>
      </c>
      <c r="Q890" s="47" t="str">
        <f t="shared" si="505"/>
        <v/>
      </c>
      <c r="R890" s="47" t="str">
        <f>IF(AND($BF$7&gt;0,OutputOsiris!$A890&lt;&gt;"9999999"),VLOOKUP(OutputOsiris!A890,$BC$9:$BF$1008,4,FALSE),"")</f>
        <v/>
      </c>
      <c r="S890" s="47" t="str">
        <f t="shared" si="506"/>
        <v/>
      </c>
      <c r="T890" s="47" t="str">
        <f>IF(AND($BK$7&gt;0,OutputOsiris!$A890&lt;&gt;"9999999"),VLOOKUP(OutputOsiris!A890,$BH$9:$BK$1008,4,FALSE),"")</f>
        <v/>
      </c>
      <c r="U890" s="47" t="str">
        <f t="shared" si="507"/>
        <v/>
      </c>
      <c r="V890" s="47" t="str">
        <f>IF(AND($BP$7&gt;0,OutputOsiris!$A890&lt;&gt;"9999999"),VLOOKUP(OutputOsiris!A890,$BM$9:$BP$1008,4,FALSE),"")</f>
        <v/>
      </c>
      <c r="W890" s="47" t="str">
        <f t="shared" si="508"/>
        <v/>
      </c>
      <c r="X890" s="47" t="str">
        <f>IF(AND($BU$7&gt;0,OutputOsiris!$A890&lt;&gt;"9999999"),VLOOKUP(OutputOsiris!A890,$BR$9:$BU$1008,4,FALSE),"")</f>
        <v/>
      </c>
      <c r="Y890" s="47" t="str">
        <f t="shared" si="509"/>
        <v/>
      </c>
      <c r="Z890" s="47" t="str">
        <f>IF(AND($BZ$7&gt;0,OutputOsiris!$A890&lt;&gt;"9999999"),VLOOKUP(OutputOsiris!A890,$BW$9:$BZ$1008,4,FALSE),"")</f>
        <v/>
      </c>
      <c r="AA890" s="47" t="str">
        <f t="shared" si="510"/>
        <v/>
      </c>
      <c r="AB890" s="47">
        <f t="shared" si="511"/>
        <v>0</v>
      </c>
      <c r="AC890" s="47">
        <f t="shared" si="512"/>
        <v>0</v>
      </c>
      <c r="AD890" s="47" t="str">
        <f t="shared" si="513"/>
        <v/>
      </c>
      <c r="AE890" s="48" t="str">
        <f>IF(ISBLANK(AF890),"",VLOOKUP(AD890,OutputOsiris!$A$9:$A$1008,1,FALSE))</f>
        <v/>
      </c>
      <c r="AF890" s="111"/>
      <c r="AG890" s="78"/>
      <c r="AH890" s="148" t="str">
        <f t="shared" si="487"/>
        <v/>
      </c>
      <c r="AI890" s="47" t="str">
        <f t="shared" si="514"/>
        <v/>
      </c>
      <c r="AJ890" s="48" t="str">
        <f>IF(ISBLANK(AK890),"",VLOOKUP(AI890,OutputOsiris!$A$9:$A$1008,1,FALSE))</f>
        <v/>
      </c>
      <c r="AK890" s="112"/>
      <c r="AL890" s="78"/>
      <c r="AM890" s="148" t="str">
        <f t="shared" si="488"/>
        <v/>
      </c>
      <c r="AN890" s="47" t="str">
        <f t="shared" si="515"/>
        <v/>
      </c>
      <c r="AO890" s="48" t="str">
        <f>IF(ISBLANK(AP890),"",VLOOKUP(AN890,OutputOsiris!$A$9:$A$1008,1,FALSE))</f>
        <v/>
      </c>
      <c r="AP890" s="111"/>
      <c r="AQ890" s="78"/>
      <c r="AR890" s="148" t="str">
        <f t="shared" si="489"/>
        <v/>
      </c>
      <c r="AS890" s="47" t="str">
        <f t="shared" si="516"/>
        <v/>
      </c>
      <c r="AT890" s="48" t="str">
        <f>IF(ISBLANK(AU890),"",VLOOKUP(AS890,OutputOsiris!$A$9:$A$1008,1,FALSE))</f>
        <v/>
      </c>
      <c r="AU890" s="111"/>
      <c r="AV890" s="78"/>
      <c r="AW890" s="148" t="str">
        <f t="shared" si="490"/>
        <v/>
      </c>
      <c r="AX890" s="47" t="str">
        <f t="shared" si="517"/>
        <v/>
      </c>
      <c r="AY890" s="48" t="str">
        <f>IF(ISBLANK(AZ890),"",VLOOKUP(AX890,OutputOsiris!$A$9:$A$1008,1,FALSE))</f>
        <v/>
      </c>
      <c r="AZ890" s="111"/>
      <c r="BA890" s="78"/>
      <c r="BB890" s="148" t="str">
        <f t="shared" si="491"/>
        <v/>
      </c>
      <c r="BC890" s="47" t="str">
        <f t="shared" si="518"/>
        <v/>
      </c>
      <c r="BD890" s="48" t="str">
        <f>IF(ISBLANK(BE890),"",VLOOKUP(BC890,OutputOsiris!$A$9:$A$1008,1,FALSE))</f>
        <v/>
      </c>
      <c r="BE890" s="111"/>
      <c r="BF890" s="78"/>
      <c r="BG890" s="148" t="str">
        <f t="shared" si="492"/>
        <v/>
      </c>
      <c r="BH890" s="47" t="str">
        <f t="shared" si="519"/>
        <v/>
      </c>
      <c r="BI890" s="48" t="str">
        <f>IF(ISBLANK(BJ890),"",VLOOKUP(BH890,OutputOsiris!$A$9:$A$1008,1,FALSE))</f>
        <v/>
      </c>
      <c r="BJ890" s="111"/>
      <c r="BK890" s="78"/>
      <c r="BL890" s="148" t="str">
        <f t="shared" si="493"/>
        <v/>
      </c>
      <c r="BM890" s="47" t="str">
        <f t="shared" si="520"/>
        <v/>
      </c>
      <c r="BN890" s="48" t="str">
        <f>IF(ISBLANK(BO890),"",VLOOKUP(BM890,OutputOsiris!$A$9:$A$1008,1,FALSE))</f>
        <v/>
      </c>
      <c r="BO890" s="111"/>
      <c r="BP890" s="78"/>
      <c r="BQ890" s="148" t="str">
        <f t="shared" si="494"/>
        <v/>
      </c>
      <c r="BR890" s="47" t="str">
        <f t="shared" si="521"/>
        <v/>
      </c>
      <c r="BS890" s="48" t="str">
        <f>IF(ISBLANK(BT890),"",VLOOKUP(BR890,OutputOsiris!$A$9:$A$1008,1,FALSE))</f>
        <v/>
      </c>
      <c r="BT890" s="111"/>
      <c r="BU890" s="78"/>
      <c r="BV890" s="148" t="str">
        <f t="shared" si="495"/>
        <v/>
      </c>
      <c r="BW890" s="47" t="str">
        <f t="shared" si="522"/>
        <v/>
      </c>
      <c r="BX890" s="48" t="str">
        <f>IF(ISBLANK(BY890),"",VLOOKUP(BW890,OutputOsiris!$A$9:$A$1008,1,FALSE))</f>
        <v/>
      </c>
      <c r="BY890" s="111"/>
      <c r="BZ890" s="78"/>
      <c r="CA890" s="148" t="str">
        <f t="shared" si="496"/>
        <v/>
      </c>
    </row>
    <row r="891" spans="1:79" x14ac:dyDescent="0.2">
      <c r="A891" s="47" t="str">
        <f>IF($H$1="Score",IF(OutputOsiris!A891&lt;&gt;"9999999",OutputOsiris!A891,""),"")</f>
        <v/>
      </c>
      <c r="B891" s="76" t="str">
        <f t="shared" si="497"/>
        <v/>
      </c>
      <c r="C891" s="143" t="str">
        <f t="shared" si="498"/>
        <v/>
      </c>
      <c r="D891" s="47" t="str">
        <f>IF($H$1="Cijfer",IF(OutputOsiris!A891&lt;&gt;"9999999",OutputOsiris!A891,""),"")</f>
        <v/>
      </c>
      <c r="E891" s="76" t="str">
        <f t="shared" si="499"/>
        <v/>
      </c>
      <c r="F891" s="143" t="str">
        <f t="shared" si="500"/>
        <v/>
      </c>
      <c r="G891" s="47" t="str">
        <f>IF(ISBLANK(OutputOsiris!B891),"",OutputOsiris!B891)</f>
        <v/>
      </c>
      <c r="H891" s="47">
        <f>IF(AND($AG$7&gt;0,OutputOsiris!$A891&lt;&gt;"9999999"),VLOOKUP(OutputOsiris!A891,$AD$9:$AG$1008,4,FALSE),"")</f>
        <v>0</v>
      </c>
      <c r="I891" s="47">
        <f t="shared" si="501"/>
        <v>0</v>
      </c>
      <c r="J891" s="47">
        <f>IF(AND($AL$7&gt;0,OutputOsiris!$A891&lt;&gt;"9999999"),VLOOKUP(OutputOsiris!A891,$AI$9:$AL$1008,4,FALSE),"")</f>
        <v>0</v>
      </c>
      <c r="K891" s="47">
        <f t="shared" si="502"/>
        <v>0</v>
      </c>
      <c r="L891" s="47" t="str">
        <f>IF(AND($AQ$7&gt;0,OutputOsiris!$A891&lt;&gt;"9999999"),VLOOKUP(OutputOsiris!A891,$AN$9:$AQ$1008,4,FALSE),"")</f>
        <v/>
      </c>
      <c r="M891" s="47" t="str">
        <f t="shared" si="503"/>
        <v/>
      </c>
      <c r="N891" s="47" t="str">
        <f>IF(AND($AV$7&gt;0,OutputOsiris!$A891&lt;&gt;"9999999"),VLOOKUP(OutputOsiris!A891,$AS$9:$AV$1008,4,FALSE),"")</f>
        <v/>
      </c>
      <c r="O891" s="47" t="str">
        <f t="shared" si="504"/>
        <v/>
      </c>
      <c r="P891" s="47" t="str">
        <f>IF(AND($BA$7&gt;0,OutputOsiris!$A891&lt;&gt;"9999999"),VLOOKUP(OutputOsiris!A891,$AX$9:$BA$1008,4,FALSE),"")</f>
        <v/>
      </c>
      <c r="Q891" s="47" t="str">
        <f t="shared" si="505"/>
        <v/>
      </c>
      <c r="R891" s="47" t="str">
        <f>IF(AND($BF$7&gt;0,OutputOsiris!$A891&lt;&gt;"9999999"),VLOOKUP(OutputOsiris!A891,$BC$9:$BF$1008,4,FALSE),"")</f>
        <v/>
      </c>
      <c r="S891" s="47" t="str">
        <f t="shared" si="506"/>
        <v/>
      </c>
      <c r="T891" s="47" t="str">
        <f>IF(AND($BK$7&gt;0,OutputOsiris!$A891&lt;&gt;"9999999"),VLOOKUP(OutputOsiris!A891,$BH$9:$BK$1008,4,FALSE),"")</f>
        <v/>
      </c>
      <c r="U891" s="47" t="str">
        <f t="shared" si="507"/>
        <v/>
      </c>
      <c r="V891" s="47" t="str">
        <f>IF(AND($BP$7&gt;0,OutputOsiris!$A891&lt;&gt;"9999999"),VLOOKUP(OutputOsiris!A891,$BM$9:$BP$1008,4,FALSE),"")</f>
        <v/>
      </c>
      <c r="W891" s="47" t="str">
        <f t="shared" si="508"/>
        <v/>
      </c>
      <c r="X891" s="47" t="str">
        <f>IF(AND($BU$7&gt;0,OutputOsiris!$A891&lt;&gt;"9999999"),VLOOKUP(OutputOsiris!A891,$BR$9:$BU$1008,4,FALSE),"")</f>
        <v/>
      </c>
      <c r="Y891" s="47" t="str">
        <f t="shared" si="509"/>
        <v/>
      </c>
      <c r="Z891" s="47" t="str">
        <f>IF(AND($BZ$7&gt;0,OutputOsiris!$A891&lt;&gt;"9999999"),VLOOKUP(OutputOsiris!A891,$BW$9:$BZ$1008,4,FALSE),"")</f>
        <v/>
      </c>
      <c r="AA891" s="47" t="str">
        <f t="shared" si="510"/>
        <v/>
      </c>
      <c r="AB891" s="47">
        <f t="shared" si="511"/>
        <v>0</v>
      </c>
      <c r="AC891" s="47">
        <f t="shared" si="512"/>
        <v>0</v>
      </c>
      <c r="AD891" s="47" t="str">
        <f t="shared" si="513"/>
        <v/>
      </c>
      <c r="AE891" s="48" t="str">
        <f>IF(ISBLANK(AF891),"",VLOOKUP(AD891,OutputOsiris!$A$9:$A$1008,1,FALSE))</f>
        <v/>
      </c>
      <c r="AF891" s="111"/>
      <c r="AG891" s="78"/>
      <c r="AH891" s="148" t="str">
        <f t="shared" si="487"/>
        <v/>
      </c>
      <c r="AI891" s="47" t="str">
        <f t="shared" si="514"/>
        <v/>
      </c>
      <c r="AJ891" s="48" t="str">
        <f>IF(ISBLANK(AK891),"",VLOOKUP(AI891,OutputOsiris!$A$9:$A$1008,1,FALSE))</f>
        <v/>
      </c>
      <c r="AK891" s="112"/>
      <c r="AL891" s="78"/>
      <c r="AM891" s="148" t="str">
        <f t="shared" si="488"/>
        <v/>
      </c>
      <c r="AN891" s="47" t="str">
        <f t="shared" si="515"/>
        <v/>
      </c>
      <c r="AO891" s="48" t="str">
        <f>IF(ISBLANK(AP891),"",VLOOKUP(AN891,OutputOsiris!$A$9:$A$1008,1,FALSE))</f>
        <v/>
      </c>
      <c r="AP891" s="111"/>
      <c r="AQ891" s="78"/>
      <c r="AR891" s="148" t="str">
        <f t="shared" si="489"/>
        <v/>
      </c>
      <c r="AS891" s="47" t="str">
        <f t="shared" si="516"/>
        <v/>
      </c>
      <c r="AT891" s="48" t="str">
        <f>IF(ISBLANK(AU891),"",VLOOKUP(AS891,OutputOsiris!$A$9:$A$1008,1,FALSE))</f>
        <v/>
      </c>
      <c r="AU891" s="111"/>
      <c r="AV891" s="78"/>
      <c r="AW891" s="148" t="str">
        <f t="shared" si="490"/>
        <v/>
      </c>
      <c r="AX891" s="47" t="str">
        <f t="shared" si="517"/>
        <v/>
      </c>
      <c r="AY891" s="48" t="str">
        <f>IF(ISBLANK(AZ891),"",VLOOKUP(AX891,OutputOsiris!$A$9:$A$1008,1,FALSE))</f>
        <v/>
      </c>
      <c r="AZ891" s="111"/>
      <c r="BA891" s="78"/>
      <c r="BB891" s="148" t="str">
        <f t="shared" si="491"/>
        <v/>
      </c>
      <c r="BC891" s="47" t="str">
        <f t="shared" si="518"/>
        <v/>
      </c>
      <c r="BD891" s="48" t="str">
        <f>IF(ISBLANK(BE891),"",VLOOKUP(BC891,OutputOsiris!$A$9:$A$1008,1,FALSE))</f>
        <v/>
      </c>
      <c r="BE891" s="111"/>
      <c r="BF891" s="78"/>
      <c r="BG891" s="148" t="str">
        <f t="shared" si="492"/>
        <v/>
      </c>
      <c r="BH891" s="47" t="str">
        <f t="shared" si="519"/>
        <v/>
      </c>
      <c r="BI891" s="48" t="str">
        <f>IF(ISBLANK(BJ891),"",VLOOKUP(BH891,OutputOsiris!$A$9:$A$1008,1,FALSE))</f>
        <v/>
      </c>
      <c r="BJ891" s="111"/>
      <c r="BK891" s="78"/>
      <c r="BL891" s="148" t="str">
        <f t="shared" si="493"/>
        <v/>
      </c>
      <c r="BM891" s="47" t="str">
        <f t="shared" si="520"/>
        <v/>
      </c>
      <c r="BN891" s="48" t="str">
        <f>IF(ISBLANK(BO891),"",VLOOKUP(BM891,OutputOsiris!$A$9:$A$1008,1,FALSE))</f>
        <v/>
      </c>
      <c r="BO891" s="111"/>
      <c r="BP891" s="78"/>
      <c r="BQ891" s="148" t="str">
        <f t="shared" si="494"/>
        <v/>
      </c>
      <c r="BR891" s="47" t="str">
        <f t="shared" si="521"/>
        <v/>
      </c>
      <c r="BS891" s="48" t="str">
        <f>IF(ISBLANK(BT891),"",VLOOKUP(BR891,OutputOsiris!$A$9:$A$1008,1,FALSE))</f>
        <v/>
      </c>
      <c r="BT891" s="111"/>
      <c r="BU891" s="78"/>
      <c r="BV891" s="148" t="str">
        <f t="shared" si="495"/>
        <v/>
      </c>
      <c r="BW891" s="47" t="str">
        <f t="shared" si="522"/>
        <v/>
      </c>
      <c r="BX891" s="48" t="str">
        <f>IF(ISBLANK(BY891),"",VLOOKUP(BW891,OutputOsiris!$A$9:$A$1008,1,FALSE))</f>
        <v/>
      </c>
      <c r="BY891" s="111"/>
      <c r="BZ891" s="78"/>
      <c r="CA891" s="148" t="str">
        <f t="shared" si="496"/>
        <v/>
      </c>
    </row>
    <row r="892" spans="1:79" x14ac:dyDescent="0.2">
      <c r="A892" s="47" t="str">
        <f>IF($H$1="Score",IF(OutputOsiris!A892&lt;&gt;"9999999",OutputOsiris!A892,""),"")</f>
        <v/>
      </c>
      <c r="B892" s="76" t="str">
        <f t="shared" si="497"/>
        <v/>
      </c>
      <c r="C892" s="143" t="str">
        <f t="shared" si="498"/>
        <v/>
      </c>
      <c r="D892" s="47" t="str">
        <f>IF($H$1="Cijfer",IF(OutputOsiris!A892&lt;&gt;"9999999",OutputOsiris!A892,""),"")</f>
        <v/>
      </c>
      <c r="E892" s="76" t="str">
        <f t="shared" si="499"/>
        <v/>
      </c>
      <c r="F892" s="143" t="str">
        <f t="shared" si="500"/>
        <v/>
      </c>
      <c r="G892" s="47" t="str">
        <f>IF(ISBLANK(OutputOsiris!B892),"",OutputOsiris!B892)</f>
        <v/>
      </c>
      <c r="H892" s="47">
        <f>IF(AND($AG$7&gt;0,OutputOsiris!$A892&lt;&gt;"9999999"),VLOOKUP(OutputOsiris!A892,$AD$9:$AG$1008,4,FALSE),"")</f>
        <v>0</v>
      </c>
      <c r="I892" s="47">
        <f t="shared" si="501"/>
        <v>0</v>
      </c>
      <c r="J892" s="47">
        <f>IF(AND($AL$7&gt;0,OutputOsiris!$A892&lt;&gt;"9999999"),VLOOKUP(OutputOsiris!A892,$AI$9:$AL$1008,4,FALSE),"")</f>
        <v>0</v>
      </c>
      <c r="K892" s="47">
        <f t="shared" si="502"/>
        <v>0</v>
      </c>
      <c r="L892" s="47" t="str">
        <f>IF(AND($AQ$7&gt;0,OutputOsiris!$A892&lt;&gt;"9999999"),VLOOKUP(OutputOsiris!A892,$AN$9:$AQ$1008,4,FALSE),"")</f>
        <v/>
      </c>
      <c r="M892" s="47" t="str">
        <f t="shared" si="503"/>
        <v/>
      </c>
      <c r="N892" s="47" t="str">
        <f>IF(AND($AV$7&gt;0,OutputOsiris!$A892&lt;&gt;"9999999"),VLOOKUP(OutputOsiris!A892,$AS$9:$AV$1008,4,FALSE),"")</f>
        <v/>
      </c>
      <c r="O892" s="47" t="str">
        <f t="shared" si="504"/>
        <v/>
      </c>
      <c r="P892" s="47" t="str">
        <f>IF(AND($BA$7&gt;0,OutputOsiris!$A892&lt;&gt;"9999999"),VLOOKUP(OutputOsiris!A892,$AX$9:$BA$1008,4,FALSE),"")</f>
        <v/>
      </c>
      <c r="Q892" s="47" t="str">
        <f t="shared" si="505"/>
        <v/>
      </c>
      <c r="R892" s="47" t="str">
        <f>IF(AND($BF$7&gt;0,OutputOsiris!$A892&lt;&gt;"9999999"),VLOOKUP(OutputOsiris!A892,$BC$9:$BF$1008,4,FALSE),"")</f>
        <v/>
      </c>
      <c r="S892" s="47" t="str">
        <f t="shared" si="506"/>
        <v/>
      </c>
      <c r="T892" s="47" t="str">
        <f>IF(AND($BK$7&gt;0,OutputOsiris!$A892&lt;&gt;"9999999"),VLOOKUP(OutputOsiris!A892,$BH$9:$BK$1008,4,FALSE),"")</f>
        <v/>
      </c>
      <c r="U892" s="47" t="str">
        <f t="shared" si="507"/>
        <v/>
      </c>
      <c r="V892" s="47" t="str">
        <f>IF(AND($BP$7&gt;0,OutputOsiris!$A892&lt;&gt;"9999999"),VLOOKUP(OutputOsiris!A892,$BM$9:$BP$1008,4,FALSE),"")</f>
        <v/>
      </c>
      <c r="W892" s="47" t="str">
        <f t="shared" si="508"/>
        <v/>
      </c>
      <c r="X892" s="47" t="str">
        <f>IF(AND($BU$7&gt;0,OutputOsiris!$A892&lt;&gt;"9999999"),VLOOKUP(OutputOsiris!A892,$BR$9:$BU$1008,4,FALSE),"")</f>
        <v/>
      </c>
      <c r="Y892" s="47" t="str">
        <f t="shared" si="509"/>
        <v/>
      </c>
      <c r="Z892" s="47" t="str">
        <f>IF(AND($BZ$7&gt;0,OutputOsiris!$A892&lt;&gt;"9999999"),VLOOKUP(OutputOsiris!A892,$BW$9:$BZ$1008,4,FALSE),"")</f>
        <v/>
      </c>
      <c r="AA892" s="47" t="str">
        <f t="shared" si="510"/>
        <v/>
      </c>
      <c r="AB892" s="47">
        <f t="shared" si="511"/>
        <v>0</v>
      </c>
      <c r="AC892" s="47">
        <f t="shared" si="512"/>
        <v>0</v>
      </c>
      <c r="AD892" s="47" t="str">
        <f t="shared" si="513"/>
        <v/>
      </c>
      <c r="AE892" s="48" t="str">
        <f>IF(ISBLANK(AF892),"",VLOOKUP(AD892,OutputOsiris!$A$9:$A$1008,1,FALSE))</f>
        <v/>
      </c>
      <c r="AF892" s="111"/>
      <c r="AG892" s="78"/>
      <c r="AH892" s="148" t="str">
        <f t="shared" si="487"/>
        <v/>
      </c>
      <c r="AI892" s="47" t="str">
        <f t="shared" si="514"/>
        <v/>
      </c>
      <c r="AJ892" s="48" t="str">
        <f>IF(ISBLANK(AK892),"",VLOOKUP(AI892,OutputOsiris!$A$9:$A$1008,1,FALSE))</f>
        <v/>
      </c>
      <c r="AK892" s="112"/>
      <c r="AL892" s="78"/>
      <c r="AM892" s="148" t="str">
        <f t="shared" si="488"/>
        <v/>
      </c>
      <c r="AN892" s="47" t="str">
        <f t="shared" si="515"/>
        <v/>
      </c>
      <c r="AO892" s="48" t="str">
        <f>IF(ISBLANK(AP892),"",VLOOKUP(AN892,OutputOsiris!$A$9:$A$1008,1,FALSE))</f>
        <v/>
      </c>
      <c r="AP892" s="111"/>
      <c r="AQ892" s="78"/>
      <c r="AR892" s="148" t="str">
        <f t="shared" si="489"/>
        <v/>
      </c>
      <c r="AS892" s="47" t="str">
        <f t="shared" si="516"/>
        <v/>
      </c>
      <c r="AT892" s="48" t="str">
        <f>IF(ISBLANK(AU892),"",VLOOKUP(AS892,OutputOsiris!$A$9:$A$1008,1,FALSE))</f>
        <v/>
      </c>
      <c r="AU892" s="111"/>
      <c r="AV892" s="78"/>
      <c r="AW892" s="148" t="str">
        <f t="shared" si="490"/>
        <v/>
      </c>
      <c r="AX892" s="47" t="str">
        <f t="shared" si="517"/>
        <v/>
      </c>
      <c r="AY892" s="48" t="str">
        <f>IF(ISBLANK(AZ892),"",VLOOKUP(AX892,OutputOsiris!$A$9:$A$1008,1,FALSE))</f>
        <v/>
      </c>
      <c r="AZ892" s="111"/>
      <c r="BA892" s="78"/>
      <c r="BB892" s="148" t="str">
        <f t="shared" si="491"/>
        <v/>
      </c>
      <c r="BC892" s="47" t="str">
        <f t="shared" si="518"/>
        <v/>
      </c>
      <c r="BD892" s="48" t="str">
        <f>IF(ISBLANK(BE892),"",VLOOKUP(BC892,OutputOsiris!$A$9:$A$1008,1,FALSE))</f>
        <v/>
      </c>
      <c r="BE892" s="111"/>
      <c r="BF892" s="78"/>
      <c r="BG892" s="148" t="str">
        <f t="shared" si="492"/>
        <v/>
      </c>
      <c r="BH892" s="47" t="str">
        <f t="shared" si="519"/>
        <v/>
      </c>
      <c r="BI892" s="48" t="str">
        <f>IF(ISBLANK(BJ892),"",VLOOKUP(BH892,OutputOsiris!$A$9:$A$1008,1,FALSE))</f>
        <v/>
      </c>
      <c r="BJ892" s="111"/>
      <c r="BK892" s="78"/>
      <c r="BL892" s="148" t="str">
        <f t="shared" si="493"/>
        <v/>
      </c>
      <c r="BM892" s="47" t="str">
        <f t="shared" si="520"/>
        <v/>
      </c>
      <c r="BN892" s="48" t="str">
        <f>IF(ISBLANK(BO892),"",VLOOKUP(BM892,OutputOsiris!$A$9:$A$1008,1,FALSE))</f>
        <v/>
      </c>
      <c r="BO892" s="111"/>
      <c r="BP892" s="78"/>
      <c r="BQ892" s="148" t="str">
        <f t="shared" si="494"/>
        <v/>
      </c>
      <c r="BR892" s="47" t="str">
        <f t="shared" si="521"/>
        <v/>
      </c>
      <c r="BS892" s="48" t="str">
        <f>IF(ISBLANK(BT892),"",VLOOKUP(BR892,OutputOsiris!$A$9:$A$1008,1,FALSE))</f>
        <v/>
      </c>
      <c r="BT892" s="111"/>
      <c r="BU892" s="78"/>
      <c r="BV892" s="148" t="str">
        <f t="shared" si="495"/>
        <v/>
      </c>
      <c r="BW892" s="47" t="str">
        <f t="shared" si="522"/>
        <v/>
      </c>
      <c r="BX892" s="48" t="str">
        <f>IF(ISBLANK(BY892),"",VLOOKUP(BW892,OutputOsiris!$A$9:$A$1008,1,FALSE))</f>
        <v/>
      </c>
      <c r="BY892" s="111"/>
      <c r="BZ892" s="78"/>
      <c r="CA892" s="148" t="str">
        <f t="shared" si="496"/>
        <v/>
      </c>
    </row>
    <row r="893" spans="1:79" x14ac:dyDescent="0.2">
      <c r="A893" s="47" t="str">
        <f>IF($H$1="Score",IF(OutputOsiris!A893&lt;&gt;"9999999",OutputOsiris!A893,""),"")</f>
        <v/>
      </c>
      <c r="B893" s="76" t="str">
        <f t="shared" si="497"/>
        <v/>
      </c>
      <c r="C893" s="143" t="str">
        <f t="shared" si="498"/>
        <v/>
      </c>
      <c r="D893" s="47" t="str">
        <f>IF($H$1="Cijfer",IF(OutputOsiris!A893&lt;&gt;"9999999",OutputOsiris!A893,""),"")</f>
        <v/>
      </c>
      <c r="E893" s="76" t="str">
        <f t="shared" si="499"/>
        <v/>
      </c>
      <c r="F893" s="143" t="str">
        <f t="shared" si="500"/>
        <v/>
      </c>
      <c r="G893" s="47" t="str">
        <f>IF(ISBLANK(OutputOsiris!B893),"",OutputOsiris!B893)</f>
        <v/>
      </c>
      <c r="H893" s="47">
        <f>IF(AND($AG$7&gt;0,OutputOsiris!$A893&lt;&gt;"9999999"),VLOOKUP(OutputOsiris!A893,$AD$9:$AG$1008,4,FALSE),"")</f>
        <v>0</v>
      </c>
      <c r="I893" s="47">
        <f t="shared" si="501"/>
        <v>0</v>
      </c>
      <c r="J893" s="47">
        <f>IF(AND($AL$7&gt;0,OutputOsiris!$A893&lt;&gt;"9999999"),VLOOKUP(OutputOsiris!A893,$AI$9:$AL$1008,4,FALSE),"")</f>
        <v>0</v>
      </c>
      <c r="K893" s="47">
        <f t="shared" si="502"/>
        <v>0</v>
      </c>
      <c r="L893" s="47" t="str">
        <f>IF(AND($AQ$7&gt;0,OutputOsiris!$A893&lt;&gt;"9999999"),VLOOKUP(OutputOsiris!A893,$AN$9:$AQ$1008,4,FALSE),"")</f>
        <v/>
      </c>
      <c r="M893" s="47" t="str">
        <f t="shared" si="503"/>
        <v/>
      </c>
      <c r="N893" s="47" t="str">
        <f>IF(AND($AV$7&gt;0,OutputOsiris!$A893&lt;&gt;"9999999"),VLOOKUP(OutputOsiris!A893,$AS$9:$AV$1008,4,FALSE),"")</f>
        <v/>
      </c>
      <c r="O893" s="47" t="str">
        <f t="shared" si="504"/>
        <v/>
      </c>
      <c r="P893" s="47" t="str">
        <f>IF(AND($BA$7&gt;0,OutputOsiris!$A893&lt;&gt;"9999999"),VLOOKUP(OutputOsiris!A893,$AX$9:$BA$1008,4,FALSE),"")</f>
        <v/>
      </c>
      <c r="Q893" s="47" t="str">
        <f t="shared" si="505"/>
        <v/>
      </c>
      <c r="R893" s="47" t="str">
        <f>IF(AND($BF$7&gt;0,OutputOsiris!$A893&lt;&gt;"9999999"),VLOOKUP(OutputOsiris!A893,$BC$9:$BF$1008,4,FALSE),"")</f>
        <v/>
      </c>
      <c r="S893" s="47" t="str">
        <f t="shared" si="506"/>
        <v/>
      </c>
      <c r="T893" s="47" t="str">
        <f>IF(AND($BK$7&gt;0,OutputOsiris!$A893&lt;&gt;"9999999"),VLOOKUP(OutputOsiris!A893,$BH$9:$BK$1008,4,FALSE),"")</f>
        <v/>
      </c>
      <c r="U893" s="47" t="str">
        <f t="shared" si="507"/>
        <v/>
      </c>
      <c r="V893" s="47" t="str">
        <f>IF(AND($BP$7&gt;0,OutputOsiris!$A893&lt;&gt;"9999999"),VLOOKUP(OutputOsiris!A893,$BM$9:$BP$1008,4,FALSE),"")</f>
        <v/>
      </c>
      <c r="W893" s="47" t="str">
        <f t="shared" si="508"/>
        <v/>
      </c>
      <c r="X893" s="47" t="str">
        <f>IF(AND($BU$7&gt;0,OutputOsiris!$A893&lt;&gt;"9999999"),VLOOKUP(OutputOsiris!A893,$BR$9:$BU$1008,4,FALSE),"")</f>
        <v/>
      </c>
      <c r="Y893" s="47" t="str">
        <f t="shared" si="509"/>
        <v/>
      </c>
      <c r="Z893" s="47" t="str">
        <f>IF(AND($BZ$7&gt;0,OutputOsiris!$A893&lt;&gt;"9999999"),VLOOKUP(OutputOsiris!A893,$BW$9:$BZ$1008,4,FALSE),"")</f>
        <v/>
      </c>
      <c r="AA893" s="47" t="str">
        <f t="shared" si="510"/>
        <v/>
      </c>
      <c r="AB893" s="47">
        <f t="shared" si="511"/>
        <v>0</v>
      </c>
      <c r="AC893" s="47">
        <f t="shared" si="512"/>
        <v>0</v>
      </c>
      <c r="AD893" s="47" t="str">
        <f t="shared" si="513"/>
        <v/>
      </c>
      <c r="AE893" s="48" t="str">
        <f>IF(ISBLANK(AF893),"",VLOOKUP(AD893,OutputOsiris!$A$9:$A$1008,1,FALSE))</f>
        <v/>
      </c>
      <c r="AF893" s="111"/>
      <c r="AG893" s="78"/>
      <c r="AH893" s="148" t="str">
        <f t="shared" si="487"/>
        <v/>
      </c>
      <c r="AI893" s="47" t="str">
        <f t="shared" si="514"/>
        <v/>
      </c>
      <c r="AJ893" s="48" t="str">
        <f>IF(ISBLANK(AK893),"",VLOOKUP(AI893,OutputOsiris!$A$9:$A$1008,1,FALSE))</f>
        <v/>
      </c>
      <c r="AK893" s="112"/>
      <c r="AL893" s="78"/>
      <c r="AM893" s="148" t="str">
        <f t="shared" si="488"/>
        <v/>
      </c>
      <c r="AN893" s="47" t="str">
        <f t="shared" si="515"/>
        <v/>
      </c>
      <c r="AO893" s="48" t="str">
        <f>IF(ISBLANK(AP893),"",VLOOKUP(AN893,OutputOsiris!$A$9:$A$1008,1,FALSE))</f>
        <v/>
      </c>
      <c r="AP893" s="111"/>
      <c r="AQ893" s="78"/>
      <c r="AR893" s="148" t="str">
        <f t="shared" si="489"/>
        <v/>
      </c>
      <c r="AS893" s="47" t="str">
        <f t="shared" si="516"/>
        <v/>
      </c>
      <c r="AT893" s="48" t="str">
        <f>IF(ISBLANK(AU893),"",VLOOKUP(AS893,OutputOsiris!$A$9:$A$1008,1,FALSE))</f>
        <v/>
      </c>
      <c r="AU893" s="111"/>
      <c r="AV893" s="78"/>
      <c r="AW893" s="148" t="str">
        <f t="shared" si="490"/>
        <v/>
      </c>
      <c r="AX893" s="47" t="str">
        <f t="shared" si="517"/>
        <v/>
      </c>
      <c r="AY893" s="48" t="str">
        <f>IF(ISBLANK(AZ893),"",VLOOKUP(AX893,OutputOsiris!$A$9:$A$1008,1,FALSE))</f>
        <v/>
      </c>
      <c r="AZ893" s="111"/>
      <c r="BA893" s="78"/>
      <c r="BB893" s="148" t="str">
        <f t="shared" si="491"/>
        <v/>
      </c>
      <c r="BC893" s="47" t="str">
        <f t="shared" si="518"/>
        <v/>
      </c>
      <c r="BD893" s="48" t="str">
        <f>IF(ISBLANK(BE893),"",VLOOKUP(BC893,OutputOsiris!$A$9:$A$1008,1,FALSE))</f>
        <v/>
      </c>
      <c r="BE893" s="111"/>
      <c r="BF893" s="78"/>
      <c r="BG893" s="148" t="str">
        <f t="shared" si="492"/>
        <v/>
      </c>
      <c r="BH893" s="47" t="str">
        <f t="shared" si="519"/>
        <v/>
      </c>
      <c r="BI893" s="48" t="str">
        <f>IF(ISBLANK(BJ893),"",VLOOKUP(BH893,OutputOsiris!$A$9:$A$1008,1,FALSE))</f>
        <v/>
      </c>
      <c r="BJ893" s="111"/>
      <c r="BK893" s="78"/>
      <c r="BL893" s="148" t="str">
        <f t="shared" si="493"/>
        <v/>
      </c>
      <c r="BM893" s="47" t="str">
        <f t="shared" si="520"/>
        <v/>
      </c>
      <c r="BN893" s="48" t="str">
        <f>IF(ISBLANK(BO893),"",VLOOKUP(BM893,OutputOsiris!$A$9:$A$1008,1,FALSE))</f>
        <v/>
      </c>
      <c r="BO893" s="111"/>
      <c r="BP893" s="78"/>
      <c r="BQ893" s="148" t="str">
        <f t="shared" si="494"/>
        <v/>
      </c>
      <c r="BR893" s="47" t="str">
        <f t="shared" si="521"/>
        <v/>
      </c>
      <c r="BS893" s="48" t="str">
        <f>IF(ISBLANK(BT893),"",VLOOKUP(BR893,OutputOsiris!$A$9:$A$1008,1,FALSE))</f>
        <v/>
      </c>
      <c r="BT893" s="111"/>
      <c r="BU893" s="78"/>
      <c r="BV893" s="148" t="str">
        <f t="shared" si="495"/>
        <v/>
      </c>
      <c r="BW893" s="47" t="str">
        <f t="shared" si="522"/>
        <v/>
      </c>
      <c r="BX893" s="48" t="str">
        <f>IF(ISBLANK(BY893),"",VLOOKUP(BW893,OutputOsiris!$A$9:$A$1008,1,FALSE))</f>
        <v/>
      </c>
      <c r="BY893" s="111"/>
      <c r="BZ893" s="78"/>
      <c r="CA893" s="148" t="str">
        <f t="shared" si="496"/>
        <v/>
      </c>
    </row>
    <row r="894" spans="1:79" x14ac:dyDescent="0.2">
      <c r="A894" s="47" t="str">
        <f>IF($H$1="Score",IF(OutputOsiris!A894&lt;&gt;"9999999",OutputOsiris!A894,""),"")</f>
        <v/>
      </c>
      <c r="B894" s="76" t="str">
        <f t="shared" si="497"/>
        <v/>
      </c>
      <c r="C894" s="143" t="str">
        <f t="shared" si="498"/>
        <v/>
      </c>
      <c r="D894" s="47" t="str">
        <f>IF($H$1="Cijfer",IF(OutputOsiris!A894&lt;&gt;"9999999",OutputOsiris!A894,""),"")</f>
        <v/>
      </c>
      <c r="E894" s="76" t="str">
        <f t="shared" si="499"/>
        <v/>
      </c>
      <c r="F894" s="143" t="str">
        <f t="shared" si="500"/>
        <v/>
      </c>
      <c r="G894" s="47" t="str">
        <f>IF(ISBLANK(OutputOsiris!B894),"",OutputOsiris!B894)</f>
        <v/>
      </c>
      <c r="H894" s="47">
        <f>IF(AND($AG$7&gt;0,OutputOsiris!$A894&lt;&gt;"9999999"),VLOOKUP(OutputOsiris!A894,$AD$9:$AG$1008,4,FALSE),"")</f>
        <v>0</v>
      </c>
      <c r="I894" s="47">
        <f t="shared" si="501"/>
        <v>0</v>
      </c>
      <c r="J894" s="47">
        <f>IF(AND($AL$7&gt;0,OutputOsiris!$A894&lt;&gt;"9999999"),VLOOKUP(OutputOsiris!A894,$AI$9:$AL$1008,4,FALSE),"")</f>
        <v>0</v>
      </c>
      <c r="K894" s="47">
        <f t="shared" si="502"/>
        <v>0</v>
      </c>
      <c r="L894" s="47" t="str">
        <f>IF(AND($AQ$7&gt;0,OutputOsiris!$A894&lt;&gt;"9999999"),VLOOKUP(OutputOsiris!A894,$AN$9:$AQ$1008,4,FALSE),"")</f>
        <v/>
      </c>
      <c r="M894" s="47" t="str">
        <f t="shared" si="503"/>
        <v/>
      </c>
      <c r="N894" s="47" t="str">
        <f>IF(AND($AV$7&gt;0,OutputOsiris!$A894&lt;&gt;"9999999"),VLOOKUP(OutputOsiris!A894,$AS$9:$AV$1008,4,FALSE),"")</f>
        <v/>
      </c>
      <c r="O894" s="47" t="str">
        <f t="shared" si="504"/>
        <v/>
      </c>
      <c r="P894" s="47" t="str">
        <f>IF(AND($BA$7&gt;0,OutputOsiris!$A894&lt;&gt;"9999999"),VLOOKUP(OutputOsiris!A894,$AX$9:$BA$1008,4,FALSE),"")</f>
        <v/>
      </c>
      <c r="Q894" s="47" t="str">
        <f t="shared" si="505"/>
        <v/>
      </c>
      <c r="R894" s="47" t="str">
        <f>IF(AND($BF$7&gt;0,OutputOsiris!$A894&lt;&gt;"9999999"),VLOOKUP(OutputOsiris!A894,$BC$9:$BF$1008,4,FALSE),"")</f>
        <v/>
      </c>
      <c r="S894" s="47" t="str">
        <f t="shared" si="506"/>
        <v/>
      </c>
      <c r="T894" s="47" t="str">
        <f>IF(AND($BK$7&gt;0,OutputOsiris!$A894&lt;&gt;"9999999"),VLOOKUP(OutputOsiris!A894,$BH$9:$BK$1008,4,FALSE),"")</f>
        <v/>
      </c>
      <c r="U894" s="47" t="str">
        <f t="shared" si="507"/>
        <v/>
      </c>
      <c r="V894" s="47" t="str">
        <f>IF(AND($BP$7&gt;0,OutputOsiris!$A894&lt;&gt;"9999999"),VLOOKUP(OutputOsiris!A894,$BM$9:$BP$1008,4,FALSE),"")</f>
        <v/>
      </c>
      <c r="W894" s="47" t="str">
        <f t="shared" si="508"/>
        <v/>
      </c>
      <c r="X894" s="47" t="str">
        <f>IF(AND($BU$7&gt;0,OutputOsiris!$A894&lt;&gt;"9999999"),VLOOKUP(OutputOsiris!A894,$BR$9:$BU$1008,4,FALSE),"")</f>
        <v/>
      </c>
      <c r="Y894" s="47" t="str">
        <f t="shared" si="509"/>
        <v/>
      </c>
      <c r="Z894" s="47" t="str">
        <f>IF(AND($BZ$7&gt;0,OutputOsiris!$A894&lt;&gt;"9999999"),VLOOKUP(OutputOsiris!A894,$BW$9:$BZ$1008,4,FALSE),"")</f>
        <v/>
      </c>
      <c r="AA894" s="47" t="str">
        <f t="shared" si="510"/>
        <v/>
      </c>
      <c r="AB894" s="47">
        <f t="shared" si="511"/>
        <v>0</v>
      </c>
      <c r="AC894" s="47">
        <f t="shared" si="512"/>
        <v>0</v>
      </c>
      <c r="AD894" s="47" t="str">
        <f t="shared" si="513"/>
        <v/>
      </c>
      <c r="AE894" s="48" t="str">
        <f>IF(ISBLANK(AF894),"",VLOOKUP(AD894,OutputOsiris!$A$9:$A$1008,1,FALSE))</f>
        <v/>
      </c>
      <c r="AF894" s="111"/>
      <c r="AG894" s="78"/>
      <c r="AH894" s="148" t="str">
        <f t="shared" si="487"/>
        <v/>
      </c>
      <c r="AI894" s="47" t="str">
        <f t="shared" si="514"/>
        <v/>
      </c>
      <c r="AJ894" s="48" t="str">
        <f>IF(ISBLANK(AK894),"",VLOOKUP(AI894,OutputOsiris!$A$9:$A$1008,1,FALSE))</f>
        <v/>
      </c>
      <c r="AK894" s="112"/>
      <c r="AL894" s="78"/>
      <c r="AM894" s="148" t="str">
        <f t="shared" si="488"/>
        <v/>
      </c>
      <c r="AN894" s="47" t="str">
        <f t="shared" si="515"/>
        <v/>
      </c>
      <c r="AO894" s="48" t="str">
        <f>IF(ISBLANK(AP894),"",VLOOKUP(AN894,OutputOsiris!$A$9:$A$1008,1,FALSE))</f>
        <v/>
      </c>
      <c r="AP894" s="111"/>
      <c r="AQ894" s="78"/>
      <c r="AR894" s="148" t="str">
        <f t="shared" si="489"/>
        <v/>
      </c>
      <c r="AS894" s="47" t="str">
        <f t="shared" si="516"/>
        <v/>
      </c>
      <c r="AT894" s="48" t="str">
        <f>IF(ISBLANK(AU894),"",VLOOKUP(AS894,OutputOsiris!$A$9:$A$1008,1,FALSE))</f>
        <v/>
      </c>
      <c r="AU894" s="111"/>
      <c r="AV894" s="78"/>
      <c r="AW894" s="148" t="str">
        <f t="shared" si="490"/>
        <v/>
      </c>
      <c r="AX894" s="47" t="str">
        <f t="shared" si="517"/>
        <v/>
      </c>
      <c r="AY894" s="48" t="str">
        <f>IF(ISBLANK(AZ894),"",VLOOKUP(AX894,OutputOsiris!$A$9:$A$1008,1,FALSE))</f>
        <v/>
      </c>
      <c r="AZ894" s="111"/>
      <c r="BA894" s="78"/>
      <c r="BB894" s="148" t="str">
        <f t="shared" si="491"/>
        <v/>
      </c>
      <c r="BC894" s="47" t="str">
        <f t="shared" si="518"/>
        <v/>
      </c>
      <c r="BD894" s="48" t="str">
        <f>IF(ISBLANK(BE894),"",VLOOKUP(BC894,OutputOsiris!$A$9:$A$1008,1,FALSE))</f>
        <v/>
      </c>
      <c r="BE894" s="111"/>
      <c r="BF894" s="78"/>
      <c r="BG894" s="148" t="str">
        <f t="shared" si="492"/>
        <v/>
      </c>
      <c r="BH894" s="47" t="str">
        <f t="shared" si="519"/>
        <v/>
      </c>
      <c r="BI894" s="48" t="str">
        <f>IF(ISBLANK(BJ894),"",VLOOKUP(BH894,OutputOsiris!$A$9:$A$1008,1,FALSE))</f>
        <v/>
      </c>
      <c r="BJ894" s="111"/>
      <c r="BK894" s="78"/>
      <c r="BL894" s="148" t="str">
        <f t="shared" si="493"/>
        <v/>
      </c>
      <c r="BM894" s="47" t="str">
        <f t="shared" si="520"/>
        <v/>
      </c>
      <c r="BN894" s="48" t="str">
        <f>IF(ISBLANK(BO894),"",VLOOKUP(BM894,OutputOsiris!$A$9:$A$1008,1,FALSE))</f>
        <v/>
      </c>
      <c r="BO894" s="111"/>
      <c r="BP894" s="78"/>
      <c r="BQ894" s="148" t="str">
        <f t="shared" si="494"/>
        <v/>
      </c>
      <c r="BR894" s="47" t="str">
        <f t="shared" si="521"/>
        <v/>
      </c>
      <c r="BS894" s="48" t="str">
        <f>IF(ISBLANK(BT894),"",VLOOKUP(BR894,OutputOsiris!$A$9:$A$1008,1,FALSE))</f>
        <v/>
      </c>
      <c r="BT894" s="111"/>
      <c r="BU894" s="78"/>
      <c r="BV894" s="148" t="str">
        <f t="shared" si="495"/>
        <v/>
      </c>
      <c r="BW894" s="47" t="str">
        <f t="shared" si="522"/>
        <v/>
      </c>
      <c r="BX894" s="48" t="str">
        <f>IF(ISBLANK(BY894),"",VLOOKUP(BW894,OutputOsiris!$A$9:$A$1008,1,FALSE))</f>
        <v/>
      </c>
      <c r="BY894" s="111"/>
      <c r="BZ894" s="78"/>
      <c r="CA894" s="148" t="str">
        <f t="shared" si="496"/>
        <v/>
      </c>
    </row>
    <row r="895" spans="1:79" x14ac:dyDescent="0.2">
      <c r="A895" s="47" t="str">
        <f>IF($H$1="Score",IF(OutputOsiris!A895&lt;&gt;"9999999",OutputOsiris!A895,""),"")</f>
        <v/>
      </c>
      <c r="B895" s="76" t="str">
        <f t="shared" si="497"/>
        <v/>
      </c>
      <c r="C895" s="143" t="str">
        <f t="shared" si="498"/>
        <v/>
      </c>
      <c r="D895" s="47" t="str">
        <f>IF($H$1="Cijfer",IF(OutputOsiris!A895&lt;&gt;"9999999",OutputOsiris!A895,""),"")</f>
        <v/>
      </c>
      <c r="E895" s="76" t="str">
        <f t="shared" si="499"/>
        <v/>
      </c>
      <c r="F895" s="143" t="str">
        <f t="shared" si="500"/>
        <v/>
      </c>
      <c r="G895" s="47" t="str">
        <f>IF(ISBLANK(OutputOsiris!B895),"",OutputOsiris!B895)</f>
        <v/>
      </c>
      <c r="H895" s="47">
        <f>IF(AND($AG$7&gt;0,OutputOsiris!$A895&lt;&gt;"9999999"),VLOOKUP(OutputOsiris!A895,$AD$9:$AG$1008,4,FALSE),"")</f>
        <v>0</v>
      </c>
      <c r="I895" s="47">
        <f t="shared" si="501"/>
        <v>0</v>
      </c>
      <c r="J895" s="47">
        <f>IF(AND($AL$7&gt;0,OutputOsiris!$A895&lt;&gt;"9999999"),VLOOKUP(OutputOsiris!A895,$AI$9:$AL$1008,4,FALSE),"")</f>
        <v>0</v>
      </c>
      <c r="K895" s="47">
        <f t="shared" si="502"/>
        <v>0</v>
      </c>
      <c r="L895" s="47" t="str">
        <f>IF(AND($AQ$7&gt;0,OutputOsiris!$A895&lt;&gt;"9999999"),VLOOKUP(OutputOsiris!A895,$AN$9:$AQ$1008,4,FALSE),"")</f>
        <v/>
      </c>
      <c r="M895" s="47" t="str">
        <f t="shared" si="503"/>
        <v/>
      </c>
      <c r="N895" s="47" t="str">
        <f>IF(AND($AV$7&gt;0,OutputOsiris!$A895&lt;&gt;"9999999"),VLOOKUP(OutputOsiris!A895,$AS$9:$AV$1008,4,FALSE),"")</f>
        <v/>
      </c>
      <c r="O895" s="47" t="str">
        <f t="shared" si="504"/>
        <v/>
      </c>
      <c r="P895" s="47" t="str">
        <f>IF(AND($BA$7&gt;0,OutputOsiris!$A895&lt;&gt;"9999999"),VLOOKUP(OutputOsiris!A895,$AX$9:$BA$1008,4,FALSE),"")</f>
        <v/>
      </c>
      <c r="Q895" s="47" t="str">
        <f t="shared" si="505"/>
        <v/>
      </c>
      <c r="R895" s="47" t="str">
        <f>IF(AND($BF$7&gt;0,OutputOsiris!$A895&lt;&gt;"9999999"),VLOOKUP(OutputOsiris!A895,$BC$9:$BF$1008,4,FALSE),"")</f>
        <v/>
      </c>
      <c r="S895" s="47" t="str">
        <f t="shared" si="506"/>
        <v/>
      </c>
      <c r="T895" s="47" t="str">
        <f>IF(AND($BK$7&gt;0,OutputOsiris!$A895&lt;&gt;"9999999"),VLOOKUP(OutputOsiris!A895,$BH$9:$BK$1008,4,FALSE),"")</f>
        <v/>
      </c>
      <c r="U895" s="47" t="str">
        <f t="shared" si="507"/>
        <v/>
      </c>
      <c r="V895" s="47" t="str">
        <f>IF(AND($BP$7&gt;0,OutputOsiris!$A895&lt;&gt;"9999999"),VLOOKUP(OutputOsiris!A895,$BM$9:$BP$1008,4,FALSE),"")</f>
        <v/>
      </c>
      <c r="W895" s="47" t="str">
        <f t="shared" si="508"/>
        <v/>
      </c>
      <c r="X895" s="47" t="str">
        <f>IF(AND($BU$7&gt;0,OutputOsiris!$A895&lt;&gt;"9999999"),VLOOKUP(OutputOsiris!A895,$BR$9:$BU$1008,4,FALSE),"")</f>
        <v/>
      </c>
      <c r="Y895" s="47" t="str">
        <f t="shared" si="509"/>
        <v/>
      </c>
      <c r="Z895" s="47" t="str">
        <f>IF(AND($BZ$7&gt;0,OutputOsiris!$A895&lt;&gt;"9999999"),VLOOKUP(OutputOsiris!A895,$BW$9:$BZ$1008,4,FALSE),"")</f>
        <v/>
      </c>
      <c r="AA895" s="47" t="str">
        <f t="shared" si="510"/>
        <v/>
      </c>
      <c r="AB895" s="47">
        <f t="shared" si="511"/>
        <v>0</v>
      </c>
      <c r="AC895" s="47">
        <f t="shared" si="512"/>
        <v>0</v>
      </c>
      <c r="AD895" s="47" t="str">
        <f t="shared" si="513"/>
        <v/>
      </c>
      <c r="AE895" s="48" t="str">
        <f>IF(ISBLANK(AF895),"",VLOOKUP(AD895,OutputOsiris!$A$9:$A$1008,1,FALSE))</f>
        <v/>
      </c>
      <c r="AF895" s="111"/>
      <c r="AG895" s="78"/>
      <c r="AH895" s="148" t="str">
        <f t="shared" si="487"/>
        <v/>
      </c>
      <c r="AI895" s="47" t="str">
        <f t="shared" si="514"/>
        <v/>
      </c>
      <c r="AJ895" s="48" t="str">
        <f>IF(ISBLANK(AK895),"",VLOOKUP(AI895,OutputOsiris!$A$9:$A$1008,1,FALSE))</f>
        <v/>
      </c>
      <c r="AK895" s="112"/>
      <c r="AL895" s="78"/>
      <c r="AM895" s="148" t="str">
        <f t="shared" si="488"/>
        <v/>
      </c>
      <c r="AN895" s="47" t="str">
        <f t="shared" si="515"/>
        <v/>
      </c>
      <c r="AO895" s="48" t="str">
        <f>IF(ISBLANK(AP895),"",VLOOKUP(AN895,OutputOsiris!$A$9:$A$1008,1,FALSE))</f>
        <v/>
      </c>
      <c r="AP895" s="111"/>
      <c r="AQ895" s="78"/>
      <c r="AR895" s="148" t="str">
        <f t="shared" si="489"/>
        <v/>
      </c>
      <c r="AS895" s="47" t="str">
        <f t="shared" si="516"/>
        <v/>
      </c>
      <c r="AT895" s="48" t="str">
        <f>IF(ISBLANK(AU895),"",VLOOKUP(AS895,OutputOsiris!$A$9:$A$1008,1,FALSE))</f>
        <v/>
      </c>
      <c r="AU895" s="111"/>
      <c r="AV895" s="78"/>
      <c r="AW895" s="148" t="str">
        <f t="shared" si="490"/>
        <v/>
      </c>
      <c r="AX895" s="47" t="str">
        <f t="shared" si="517"/>
        <v/>
      </c>
      <c r="AY895" s="48" t="str">
        <f>IF(ISBLANK(AZ895),"",VLOOKUP(AX895,OutputOsiris!$A$9:$A$1008,1,FALSE))</f>
        <v/>
      </c>
      <c r="AZ895" s="111"/>
      <c r="BA895" s="78"/>
      <c r="BB895" s="148" t="str">
        <f t="shared" si="491"/>
        <v/>
      </c>
      <c r="BC895" s="47" t="str">
        <f t="shared" si="518"/>
        <v/>
      </c>
      <c r="BD895" s="48" t="str">
        <f>IF(ISBLANK(BE895),"",VLOOKUP(BC895,OutputOsiris!$A$9:$A$1008,1,FALSE))</f>
        <v/>
      </c>
      <c r="BE895" s="111"/>
      <c r="BF895" s="78"/>
      <c r="BG895" s="148" t="str">
        <f t="shared" si="492"/>
        <v/>
      </c>
      <c r="BH895" s="47" t="str">
        <f t="shared" si="519"/>
        <v/>
      </c>
      <c r="BI895" s="48" t="str">
        <f>IF(ISBLANK(BJ895),"",VLOOKUP(BH895,OutputOsiris!$A$9:$A$1008,1,FALSE))</f>
        <v/>
      </c>
      <c r="BJ895" s="111"/>
      <c r="BK895" s="78"/>
      <c r="BL895" s="148" t="str">
        <f t="shared" si="493"/>
        <v/>
      </c>
      <c r="BM895" s="47" t="str">
        <f t="shared" si="520"/>
        <v/>
      </c>
      <c r="BN895" s="48" t="str">
        <f>IF(ISBLANK(BO895),"",VLOOKUP(BM895,OutputOsiris!$A$9:$A$1008,1,FALSE))</f>
        <v/>
      </c>
      <c r="BO895" s="111"/>
      <c r="BP895" s="78"/>
      <c r="BQ895" s="148" t="str">
        <f t="shared" si="494"/>
        <v/>
      </c>
      <c r="BR895" s="47" t="str">
        <f t="shared" si="521"/>
        <v/>
      </c>
      <c r="BS895" s="48" t="str">
        <f>IF(ISBLANK(BT895),"",VLOOKUP(BR895,OutputOsiris!$A$9:$A$1008,1,FALSE))</f>
        <v/>
      </c>
      <c r="BT895" s="111"/>
      <c r="BU895" s="78"/>
      <c r="BV895" s="148" t="str">
        <f t="shared" si="495"/>
        <v/>
      </c>
      <c r="BW895" s="47" t="str">
        <f t="shared" si="522"/>
        <v/>
      </c>
      <c r="BX895" s="48" t="str">
        <f>IF(ISBLANK(BY895),"",VLOOKUP(BW895,OutputOsiris!$A$9:$A$1008,1,FALSE))</f>
        <v/>
      </c>
      <c r="BY895" s="111"/>
      <c r="BZ895" s="78"/>
      <c r="CA895" s="148" t="str">
        <f t="shared" si="496"/>
        <v/>
      </c>
    </row>
    <row r="896" spans="1:79" x14ac:dyDescent="0.2">
      <c r="A896" s="47" t="str">
        <f>IF($H$1="Score",IF(OutputOsiris!A896&lt;&gt;"9999999",OutputOsiris!A896,""),"")</f>
        <v/>
      </c>
      <c r="B896" s="76" t="str">
        <f t="shared" si="497"/>
        <v/>
      </c>
      <c r="C896" s="143" t="str">
        <f t="shared" si="498"/>
        <v/>
      </c>
      <c r="D896" s="47" t="str">
        <f>IF($H$1="Cijfer",IF(OutputOsiris!A896&lt;&gt;"9999999",OutputOsiris!A896,""),"")</f>
        <v/>
      </c>
      <c r="E896" s="76" t="str">
        <f t="shared" si="499"/>
        <v/>
      </c>
      <c r="F896" s="143" t="str">
        <f t="shared" si="500"/>
        <v/>
      </c>
      <c r="G896" s="47" t="str">
        <f>IF(ISBLANK(OutputOsiris!B896),"",OutputOsiris!B896)</f>
        <v/>
      </c>
      <c r="H896" s="47">
        <f>IF(AND($AG$7&gt;0,OutputOsiris!$A896&lt;&gt;"9999999"),VLOOKUP(OutputOsiris!A896,$AD$9:$AG$1008,4,FALSE),"")</f>
        <v>0</v>
      </c>
      <c r="I896" s="47">
        <f t="shared" si="501"/>
        <v>0</v>
      </c>
      <c r="J896" s="47">
        <f>IF(AND($AL$7&gt;0,OutputOsiris!$A896&lt;&gt;"9999999"),VLOOKUP(OutputOsiris!A896,$AI$9:$AL$1008,4,FALSE),"")</f>
        <v>0</v>
      </c>
      <c r="K896" s="47">
        <f t="shared" si="502"/>
        <v>0</v>
      </c>
      <c r="L896" s="47" t="str">
        <f>IF(AND($AQ$7&gt;0,OutputOsiris!$A896&lt;&gt;"9999999"),VLOOKUP(OutputOsiris!A896,$AN$9:$AQ$1008,4,FALSE),"")</f>
        <v/>
      </c>
      <c r="M896" s="47" t="str">
        <f t="shared" si="503"/>
        <v/>
      </c>
      <c r="N896" s="47" t="str">
        <f>IF(AND($AV$7&gt;0,OutputOsiris!$A896&lt;&gt;"9999999"),VLOOKUP(OutputOsiris!A896,$AS$9:$AV$1008,4,FALSE),"")</f>
        <v/>
      </c>
      <c r="O896" s="47" t="str">
        <f t="shared" si="504"/>
        <v/>
      </c>
      <c r="P896" s="47" t="str">
        <f>IF(AND($BA$7&gt;0,OutputOsiris!$A896&lt;&gt;"9999999"),VLOOKUP(OutputOsiris!A896,$AX$9:$BA$1008,4,FALSE),"")</f>
        <v/>
      </c>
      <c r="Q896" s="47" t="str">
        <f t="shared" si="505"/>
        <v/>
      </c>
      <c r="R896" s="47" t="str">
        <f>IF(AND($BF$7&gt;0,OutputOsiris!$A896&lt;&gt;"9999999"),VLOOKUP(OutputOsiris!A896,$BC$9:$BF$1008,4,FALSE),"")</f>
        <v/>
      </c>
      <c r="S896" s="47" t="str">
        <f t="shared" si="506"/>
        <v/>
      </c>
      <c r="T896" s="47" t="str">
        <f>IF(AND($BK$7&gt;0,OutputOsiris!$A896&lt;&gt;"9999999"),VLOOKUP(OutputOsiris!A896,$BH$9:$BK$1008,4,FALSE),"")</f>
        <v/>
      </c>
      <c r="U896" s="47" t="str">
        <f t="shared" si="507"/>
        <v/>
      </c>
      <c r="V896" s="47" t="str">
        <f>IF(AND($BP$7&gt;0,OutputOsiris!$A896&lt;&gt;"9999999"),VLOOKUP(OutputOsiris!A896,$BM$9:$BP$1008,4,FALSE),"")</f>
        <v/>
      </c>
      <c r="W896" s="47" t="str">
        <f t="shared" si="508"/>
        <v/>
      </c>
      <c r="X896" s="47" t="str">
        <f>IF(AND($BU$7&gt;0,OutputOsiris!$A896&lt;&gt;"9999999"),VLOOKUP(OutputOsiris!A896,$BR$9:$BU$1008,4,FALSE),"")</f>
        <v/>
      </c>
      <c r="Y896" s="47" t="str">
        <f t="shared" si="509"/>
        <v/>
      </c>
      <c r="Z896" s="47" t="str">
        <f>IF(AND($BZ$7&gt;0,OutputOsiris!$A896&lt;&gt;"9999999"),VLOOKUP(OutputOsiris!A896,$BW$9:$BZ$1008,4,FALSE),"")</f>
        <v/>
      </c>
      <c r="AA896" s="47" t="str">
        <f t="shared" si="510"/>
        <v/>
      </c>
      <c r="AB896" s="47">
        <f t="shared" si="511"/>
        <v>0</v>
      </c>
      <c r="AC896" s="47">
        <f t="shared" si="512"/>
        <v>0</v>
      </c>
      <c r="AD896" s="47" t="str">
        <f t="shared" si="513"/>
        <v/>
      </c>
      <c r="AE896" s="48" t="str">
        <f>IF(ISBLANK(AF896),"",VLOOKUP(AD896,OutputOsiris!$A$9:$A$1008,1,FALSE))</f>
        <v/>
      </c>
      <c r="AF896" s="111"/>
      <c r="AG896" s="78"/>
      <c r="AH896" s="148" t="str">
        <f t="shared" si="487"/>
        <v/>
      </c>
      <c r="AI896" s="47" t="str">
        <f t="shared" si="514"/>
        <v/>
      </c>
      <c r="AJ896" s="48" t="str">
        <f>IF(ISBLANK(AK896),"",VLOOKUP(AI896,OutputOsiris!$A$9:$A$1008,1,FALSE))</f>
        <v/>
      </c>
      <c r="AK896" s="112"/>
      <c r="AL896" s="78"/>
      <c r="AM896" s="148" t="str">
        <f t="shared" si="488"/>
        <v/>
      </c>
      <c r="AN896" s="47" t="str">
        <f t="shared" si="515"/>
        <v/>
      </c>
      <c r="AO896" s="48" t="str">
        <f>IF(ISBLANK(AP896),"",VLOOKUP(AN896,OutputOsiris!$A$9:$A$1008,1,FALSE))</f>
        <v/>
      </c>
      <c r="AP896" s="111"/>
      <c r="AQ896" s="78"/>
      <c r="AR896" s="148" t="str">
        <f t="shared" si="489"/>
        <v/>
      </c>
      <c r="AS896" s="47" t="str">
        <f t="shared" si="516"/>
        <v/>
      </c>
      <c r="AT896" s="48" t="str">
        <f>IF(ISBLANK(AU896),"",VLOOKUP(AS896,OutputOsiris!$A$9:$A$1008,1,FALSE))</f>
        <v/>
      </c>
      <c r="AU896" s="111"/>
      <c r="AV896" s="78"/>
      <c r="AW896" s="148" t="str">
        <f t="shared" si="490"/>
        <v/>
      </c>
      <c r="AX896" s="47" t="str">
        <f t="shared" si="517"/>
        <v/>
      </c>
      <c r="AY896" s="48" t="str">
        <f>IF(ISBLANK(AZ896),"",VLOOKUP(AX896,OutputOsiris!$A$9:$A$1008,1,FALSE))</f>
        <v/>
      </c>
      <c r="AZ896" s="111"/>
      <c r="BA896" s="78"/>
      <c r="BB896" s="148" t="str">
        <f t="shared" si="491"/>
        <v/>
      </c>
      <c r="BC896" s="47" t="str">
        <f t="shared" si="518"/>
        <v/>
      </c>
      <c r="BD896" s="48" t="str">
        <f>IF(ISBLANK(BE896),"",VLOOKUP(BC896,OutputOsiris!$A$9:$A$1008,1,FALSE))</f>
        <v/>
      </c>
      <c r="BE896" s="111"/>
      <c r="BF896" s="78"/>
      <c r="BG896" s="148" t="str">
        <f t="shared" si="492"/>
        <v/>
      </c>
      <c r="BH896" s="47" t="str">
        <f t="shared" si="519"/>
        <v/>
      </c>
      <c r="BI896" s="48" t="str">
        <f>IF(ISBLANK(BJ896),"",VLOOKUP(BH896,OutputOsiris!$A$9:$A$1008,1,FALSE))</f>
        <v/>
      </c>
      <c r="BJ896" s="111"/>
      <c r="BK896" s="78"/>
      <c r="BL896" s="148" t="str">
        <f t="shared" si="493"/>
        <v/>
      </c>
      <c r="BM896" s="47" t="str">
        <f t="shared" si="520"/>
        <v/>
      </c>
      <c r="BN896" s="48" t="str">
        <f>IF(ISBLANK(BO896),"",VLOOKUP(BM896,OutputOsiris!$A$9:$A$1008,1,FALSE))</f>
        <v/>
      </c>
      <c r="BO896" s="111"/>
      <c r="BP896" s="78"/>
      <c r="BQ896" s="148" t="str">
        <f t="shared" si="494"/>
        <v/>
      </c>
      <c r="BR896" s="47" t="str">
        <f t="shared" si="521"/>
        <v/>
      </c>
      <c r="BS896" s="48" t="str">
        <f>IF(ISBLANK(BT896),"",VLOOKUP(BR896,OutputOsiris!$A$9:$A$1008,1,FALSE))</f>
        <v/>
      </c>
      <c r="BT896" s="111"/>
      <c r="BU896" s="78"/>
      <c r="BV896" s="148" t="str">
        <f t="shared" si="495"/>
        <v/>
      </c>
      <c r="BW896" s="47" t="str">
        <f t="shared" si="522"/>
        <v/>
      </c>
      <c r="BX896" s="48" t="str">
        <f>IF(ISBLANK(BY896),"",VLOOKUP(BW896,OutputOsiris!$A$9:$A$1008,1,FALSE))</f>
        <v/>
      </c>
      <c r="BY896" s="111"/>
      <c r="BZ896" s="78"/>
      <c r="CA896" s="148" t="str">
        <f t="shared" si="496"/>
        <v/>
      </c>
    </row>
    <row r="897" spans="1:79" x14ac:dyDescent="0.2">
      <c r="A897" s="47" t="str">
        <f>IF($H$1="Score",IF(OutputOsiris!A897&lt;&gt;"9999999",OutputOsiris!A897,""),"")</f>
        <v/>
      </c>
      <c r="B897" s="76" t="str">
        <f t="shared" si="497"/>
        <v/>
      </c>
      <c r="C897" s="143" t="str">
        <f t="shared" si="498"/>
        <v/>
      </c>
      <c r="D897" s="47" t="str">
        <f>IF($H$1="Cijfer",IF(OutputOsiris!A897&lt;&gt;"9999999",OutputOsiris!A897,""),"")</f>
        <v/>
      </c>
      <c r="E897" s="76" t="str">
        <f t="shared" si="499"/>
        <v/>
      </c>
      <c r="F897" s="143" t="str">
        <f t="shared" si="500"/>
        <v/>
      </c>
      <c r="G897" s="47" t="str">
        <f>IF(ISBLANK(OutputOsiris!B897),"",OutputOsiris!B897)</f>
        <v/>
      </c>
      <c r="H897" s="47">
        <f>IF(AND($AG$7&gt;0,OutputOsiris!$A897&lt;&gt;"9999999"),VLOOKUP(OutputOsiris!A897,$AD$9:$AG$1008,4,FALSE),"")</f>
        <v>0</v>
      </c>
      <c r="I897" s="47">
        <f t="shared" si="501"/>
        <v>0</v>
      </c>
      <c r="J897" s="47">
        <f>IF(AND($AL$7&gt;0,OutputOsiris!$A897&lt;&gt;"9999999"),VLOOKUP(OutputOsiris!A897,$AI$9:$AL$1008,4,FALSE),"")</f>
        <v>0</v>
      </c>
      <c r="K897" s="47">
        <f t="shared" si="502"/>
        <v>0</v>
      </c>
      <c r="L897" s="47" t="str">
        <f>IF(AND($AQ$7&gt;0,OutputOsiris!$A897&lt;&gt;"9999999"),VLOOKUP(OutputOsiris!A897,$AN$9:$AQ$1008,4,FALSE),"")</f>
        <v/>
      </c>
      <c r="M897" s="47" t="str">
        <f t="shared" si="503"/>
        <v/>
      </c>
      <c r="N897" s="47" t="str">
        <f>IF(AND($AV$7&gt;0,OutputOsiris!$A897&lt;&gt;"9999999"),VLOOKUP(OutputOsiris!A897,$AS$9:$AV$1008,4,FALSE),"")</f>
        <v/>
      </c>
      <c r="O897" s="47" t="str">
        <f t="shared" si="504"/>
        <v/>
      </c>
      <c r="P897" s="47" t="str">
        <f>IF(AND($BA$7&gt;0,OutputOsiris!$A897&lt;&gt;"9999999"),VLOOKUP(OutputOsiris!A897,$AX$9:$BA$1008,4,FALSE),"")</f>
        <v/>
      </c>
      <c r="Q897" s="47" t="str">
        <f t="shared" si="505"/>
        <v/>
      </c>
      <c r="R897" s="47" t="str">
        <f>IF(AND($BF$7&gt;0,OutputOsiris!$A897&lt;&gt;"9999999"),VLOOKUP(OutputOsiris!A897,$BC$9:$BF$1008,4,FALSE),"")</f>
        <v/>
      </c>
      <c r="S897" s="47" t="str">
        <f t="shared" si="506"/>
        <v/>
      </c>
      <c r="T897" s="47" t="str">
        <f>IF(AND($BK$7&gt;0,OutputOsiris!$A897&lt;&gt;"9999999"),VLOOKUP(OutputOsiris!A897,$BH$9:$BK$1008,4,FALSE),"")</f>
        <v/>
      </c>
      <c r="U897" s="47" t="str">
        <f t="shared" si="507"/>
        <v/>
      </c>
      <c r="V897" s="47" t="str">
        <f>IF(AND($BP$7&gt;0,OutputOsiris!$A897&lt;&gt;"9999999"),VLOOKUP(OutputOsiris!A897,$BM$9:$BP$1008,4,FALSE),"")</f>
        <v/>
      </c>
      <c r="W897" s="47" t="str">
        <f t="shared" si="508"/>
        <v/>
      </c>
      <c r="X897" s="47" t="str">
        <f>IF(AND($BU$7&gt;0,OutputOsiris!$A897&lt;&gt;"9999999"),VLOOKUP(OutputOsiris!A897,$BR$9:$BU$1008,4,FALSE),"")</f>
        <v/>
      </c>
      <c r="Y897" s="47" t="str">
        <f t="shared" si="509"/>
        <v/>
      </c>
      <c r="Z897" s="47" t="str">
        <f>IF(AND($BZ$7&gt;0,OutputOsiris!$A897&lt;&gt;"9999999"),VLOOKUP(OutputOsiris!A897,$BW$9:$BZ$1008,4,FALSE),"")</f>
        <v/>
      </c>
      <c r="AA897" s="47" t="str">
        <f t="shared" si="510"/>
        <v/>
      </c>
      <c r="AB897" s="47">
        <f t="shared" si="511"/>
        <v>0</v>
      </c>
      <c r="AC897" s="47">
        <f t="shared" si="512"/>
        <v>0</v>
      </c>
      <c r="AD897" s="47" t="str">
        <f t="shared" si="513"/>
        <v/>
      </c>
      <c r="AE897" s="48" t="str">
        <f>IF(ISBLANK(AF897),"",VLOOKUP(AD897,OutputOsiris!$A$9:$A$1008,1,FALSE))</f>
        <v/>
      </c>
      <c r="AF897" s="111"/>
      <c r="AG897" s="78"/>
      <c r="AH897" s="148" t="str">
        <f t="shared" si="487"/>
        <v/>
      </c>
      <c r="AI897" s="47" t="str">
        <f t="shared" si="514"/>
        <v/>
      </c>
      <c r="AJ897" s="48" t="str">
        <f>IF(ISBLANK(AK897),"",VLOOKUP(AI897,OutputOsiris!$A$9:$A$1008,1,FALSE))</f>
        <v/>
      </c>
      <c r="AK897" s="112"/>
      <c r="AL897" s="78"/>
      <c r="AM897" s="148" t="str">
        <f t="shared" si="488"/>
        <v/>
      </c>
      <c r="AN897" s="47" t="str">
        <f t="shared" si="515"/>
        <v/>
      </c>
      <c r="AO897" s="48" t="str">
        <f>IF(ISBLANK(AP897),"",VLOOKUP(AN897,OutputOsiris!$A$9:$A$1008,1,FALSE))</f>
        <v/>
      </c>
      <c r="AP897" s="111"/>
      <c r="AQ897" s="78"/>
      <c r="AR897" s="148" t="str">
        <f t="shared" si="489"/>
        <v/>
      </c>
      <c r="AS897" s="47" t="str">
        <f t="shared" si="516"/>
        <v/>
      </c>
      <c r="AT897" s="48" t="str">
        <f>IF(ISBLANK(AU897),"",VLOOKUP(AS897,OutputOsiris!$A$9:$A$1008,1,FALSE))</f>
        <v/>
      </c>
      <c r="AU897" s="111"/>
      <c r="AV897" s="78"/>
      <c r="AW897" s="148" t="str">
        <f t="shared" si="490"/>
        <v/>
      </c>
      <c r="AX897" s="47" t="str">
        <f t="shared" si="517"/>
        <v/>
      </c>
      <c r="AY897" s="48" t="str">
        <f>IF(ISBLANK(AZ897),"",VLOOKUP(AX897,OutputOsiris!$A$9:$A$1008,1,FALSE))</f>
        <v/>
      </c>
      <c r="AZ897" s="111"/>
      <c r="BA897" s="78"/>
      <c r="BB897" s="148" t="str">
        <f t="shared" si="491"/>
        <v/>
      </c>
      <c r="BC897" s="47" t="str">
        <f t="shared" si="518"/>
        <v/>
      </c>
      <c r="BD897" s="48" t="str">
        <f>IF(ISBLANK(BE897),"",VLOOKUP(BC897,OutputOsiris!$A$9:$A$1008,1,FALSE))</f>
        <v/>
      </c>
      <c r="BE897" s="111"/>
      <c r="BF897" s="78"/>
      <c r="BG897" s="148" t="str">
        <f t="shared" si="492"/>
        <v/>
      </c>
      <c r="BH897" s="47" t="str">
        <f t="shared" si="519"/>
        <v/>
      </c>
      <c r="BI897" s="48" t="str">
        <f>IF(ISBLANK(BJ897),"",VLOOKUP(BH897,OutputOsiris!$A$9:$A$1008,1,FALSE))</f>
        <v/>
      </c>
      <c r="BJ897" s="111"/>
      <c r="BK897" s="78"/>
      <c r="BL897" s="148" t="str">
        <f t="shared" si="493"/>
        <v/>
      </c>
      <c r="BM897" s="47" t="str">
        <f t="shared" si="520"/>
        <v/>
      </c>
      <c r="BN897" s="48" t="str">
        <f>IF(ISBLANK(BO897),"",VLOOKUP(BM897,OutputOsiris!$A$9:$A$1008,1,FALSE))</f>
        <v/>
      </c>
      <c r="BO897" s="111"/>
      <c r="BP897" s="78"/>
      <c r="BQ897" s="148" t="str">
        <f t="shared" si="494"/>
        <v/>
      </c>
      <c r="BR897" s="47" t="str">
        <f t="shared" si="521"/>
        <v/>
      </c>
      <c r="BS897" s="48" t="str">
        <f>IF(ISBLANK(BT897),"",VLOOKUP(BR897,OutputOsiris!$A$9:$A$1008,1,FALSE))</f>
        <v/>
      </c>
      <c r="BT897" s="111"/>
      <c r="BU897" s="78"/>
      <c r="BV897" s="148" t="str">
        <f t="shared" si="495"/>
        <v/>
      </c>
      <c r="BW897" s="47" t="str">
        <f t="shared" si="522"/>
        <v/>
      </c>
      <c r="BX897" s="48" t="str">
        <f>IF(ISBLANK(BY897),"",VLOOKUP(BW897,OutputOsiris!$A$9:$A$1008,1,FALSE))</f>
        <v/>
      </c>
      <c r="BY897" s="111"/>
      <c r="BZ897" s="78"/>
      <c r="CA897" s="148" t="str">
        <f t="shared" si="496"/>
        <v/>
      </c>
    </row>
    <row r="898" spans="1:79" x14ac:dyDescent="0.2">
      <c r="A898" s="47" t="str">
        <f>IF($H$1="Score",IF(OutputOsiris!A898&lt;&gt;"9999999",OutputOsiris!A898,""),"")</f>
        <v/>
      </c>
      <c r="B898" s="76" t="str">
        <f t="shared" si="497"/>
        <v/>
      </c>
      <c r="C898" s="143" t="str">
        <f t="shared" si="498"/>
        <v/>
      </c>
      <c r="D898" s="47" t="str">
        <f>IF($H$1="Cijfer",IF(OutputOsiris!A898&lt;&gt;"9999999",OutputOsiris!A898,""),"")</f>
        <v/>
      </c>
      <c r="E898" s="76" t="str">
        <f t="shared" si="499"/>
        <v/>
      </c>
      <c r="F898" s="143" t="str">
        <f t="shared" si="500"/>
        <v/>
      </c>
      <c r="G898" s="47" t="str">
        <f>IF(ISBLANK(OutputOsiris!B898),"",OutputOsiris!B898)</f>
        <v/>
      </c>
      <c r="H898" s="47">
        <f>IF(AND($AG$7&gt;0,OutputOsiris!$A898&lt;&gt;"9999999"),VLOOKUP(OutputOsiris!A898,$AD$9:$AG$1008,4,FALSE),"")</f>
        <v>0</v>
      </c>
      <c r="I898" s="47">
        <f t="shared" si="501"/>
        <v>0</v>
      </c>
      <c r="J898" s="47">
        <f>IF(AND($AL$7&gt;0,OutputOsiris!$A898&lt;&gt;"9999999"),VLOOKUP(OutputOsiris!A898,$AI$9:$AL$1008,4,FALSE),"")</f>
        <v>0</v>
      </c>
      <c r="K898" s="47">
        <f t="shared" si="502"/>
        <v>0</v>
      </c>
      <c r="L898" s="47" t="str">
        <f>IF(AND($AQ$7&gt;0,OutputOsiris!$A898&lt;&gt;"9999999"),VLOOKUP(OutputOsiris!A898,$AN$9:$AQ$1008,4,FALSE),"")</f>
        <v/>
      </c>
      <c r="M898" s="47" t="str">
        <f t="shared" si="503"/>
        <v/>
      </c>
      <c r="N898" s="47" t="str">
        <f>IF(AND($AV$7&gt;0,OutputOsiris!$A898&lt;&gt;"9999999"),VLOOKUP(OutputOsiris!A898,$AS$9:$AV$1008,4,FALSE),"")</f>
        <v/>
      </c>
      <c r="O898" s="47" t="str">
        <f t="shared" si="504"/>
        <v/>
      </c>
      <c r="P898" s="47" t="str">
        <f>IF(AND($BA$7&gt;0,OutputOsiris!$A898&lt;&gt;"9999999"),VLOOKUP(OutputOsiris!A898,$AX$9:$BA$1008,4,FALSE),"")</f>
        <v/>
      </c>
      <c r="Q898" s="47" t="str">
        <f t="shared" si="505"/>
        <v/>
      </c>
      <c r="R898" s="47" t="str">
        <f>IF(AND($BF$7&gt;0,OutputOsiris!$A898&lt;&gt;"9999999"),VLOOKUP(OutputOsiris!A898,$BC$9:$BF$1008,4,FALSE),"")</f>
        <v/>
      </c>
      <c r="S898" s="47" t="str">
        <f t="shared" si="506"/>
        <v/>
      </c>
      <c r="T898" s="47" t="str">
        <f>IF(AND($BK$7&gt;0,OutputOsiris!$A898&lt;&gt;"9999999"),VLOOKUP(OutputOsiris!A898,$BH$9:$BK$1008,4,FALSE),"")</f>
        <v/>
      </c>
      <c r="U898" s="47" t="str">
        <f t="shared" si="507"/>
        <v/>
      </c>
      <c r="V898" s="47" t="str">
        <f>IF(AND($BP$7&gt;0,OutputOsiris!$A898&lt;&gt;"9999999"),VLOOKUP(OutputOsiris!A898,$BM$9:$BP$1008,4,FALSE),"")</f>
        <v/>
      </c>
      <c r="W898" s="47" t="str">
        <f t="shared" si="508"/>
        <v/>
      </c>
      <c r="X898" s="47" t="str">
        <f>IF(AND($BU$7&gt;0,OutputOsiris!$A898&lt;&gt;"9999999"),VLOOKUP(OutputOsiris!A898,$BR$9:$BU$1008,4,FALSE),"")</f>
        <v/>
      </c>
      <c r="Y898" s="47" t="str">
        <f t="shared" si="509"/>
        <v/>
      </c>
      <c r="Z898" s="47" t="str">
        <f>IF(AND($BZ$7&gt;0,OutputOsiris!$A898&lt;&gt;"9999999"),VLOOKUP(OutputOsiris!A898,$BW$9:$BZ$1008,4,FALSE),"")</f>
        <v/>
      </c>
      <c r="AA898" s="47" t="str">
        <f t="shared" si="510"/>
        <v/>
      </c>
      <c r="AB898" s="47">
        <f t="shared" si="511"/>
        <v>0</v>
      </c>
      <c r="AC898" s="47">
        <f t="shared" si="512"/>
        <v>0</v>
      </c>
      <c r="AD898" s="47" t="str">
        <f t="shared" si="513"/>
        <v/>
      </c>
      <c r="AE898" s="48" t="str">
        <f>IF(ISBLANK(AF898),"",VLOOKUP(AD898,OutputOsiris!$A$9:$A$1008,1,FALSE))</f>
        <v/>
      </c>
      <c r="AF898" s="111"/>
      <c r="AG898" s="78"/>
      <c r="AH898" s="148" t="str">
        <f t="shared" si="487"/>
        <v/>
      </c>
      <c r="AI898" s="47" t="str">
        <f t="shared" si="514"/>
        <v/>
      </c>
      <c r="AJ898" s="48" t="str">
        <f>IF(ISBLANK(AK898),"",VLOOKUP(AI898,OutputOsiris!$A$9:$A$1008,1,FALSE))</f>
        <v/>
      </c>
      <c r="AK898" s="112"/>
      <c r="AL898" s="78"/>
      <c r="AM898" s="148" t="str">
        <f t="shared" si="488"/>
        <v/>
      </c>
      <c r="AN898" s="47" t="str">
        <f t="shared" si="515"/>
        <v/>
      </c>
      <c r="AO898" s="48" t="str">
        <f>IF(ISBLANK(AP898),"",VLOOKUP(AN898,OutputOsiris!$A$9:$A$1008,1,FALSE))</f>
        <v/>
      </c>
      <c r="AP898" s="111"/>
      <c r="AQ898" s="78"/>
      <c r="AR898" s="148" t="str">
        <f t="shared" si="489"/>
        <v/>
      </c>
      <c r="AS898" s="47" t="str">
        <f t="shared" si="516"/>
        <v/>
      </c>
      <c r="AT898" s="48" t="str">
        <f>IF(ISBLANK(AU898),"",VLOOKUP(AS898,OutputOsiris!$A$9:$A$1008,1,FALSE))</f>
        <v/>
      </c>
      <c r="AU898" s="111"/>
      <c r="AV898" s="78"/>
      <c r="AW898" s="148" t="str">
        <f t="shared" si="490"/>
        <v/>
      </c>
      <c r="AX898" s="47" t="str">
        <f t="shared" si="517"/>
        <v/>
      </c>
      <c r="AY898" s="48" t="str">
        <f>IF(ISBLANK(AZ898),"",VLOOKUP(AX898,OutputOsiris!$A$9:$A$1008,1,FALSE))</f>
        <v/>
      </c>
      <c r="AZ898" s="111"/>
      <c r="BA898" s="78"/>
      <c r="BB898" s="148" t="str">
        <f t="shared" si="491"/>
        <v/>
      </c>
      <c r="BC898" s="47" t="str">
        <f t="shared" si="518"/>
        <v/>
      </c>
      <c r="BD898" s="48" t="str">
        <f>IF(ISBLANK(BE898),"",VLOOKUP(BC898,OutputOsiris!$A$9:$A$1008,1,FALSE))</f>
        <v/>
      </c>
      <c r="BE898" s="111"/>
      <c r="BF898" s="78"/>
      <c r="BG898" s="148" t="str">
        <f t="shared" si="492"/>
        <v/>
      </c>
      <c r="BH898" s="47" t="str">
        <f t="shared" si="519"/>
        <v/>
      </c>
      <c r="BI898" s="48" t="str">
        <f>IF(ISBLANK(BJ898),"",VLOOKUP(BH898,OutputOsiris!$A$9:$A$1008,1,FALSE))</f>
        <v/>
      </c>
      <c r="BJ898" s="111"/>
      <c r="BK898" s="78"/>
      <c r="BL898" s="148" t="str">
        <f t="shared" si="493"/>
        <v/>
      </c>
      <c r="BM898" s="47" t="str">
        <f t="shared" si="520"/>
        <v/>
      </c>
      <c r="BN898" s="48" t="str">
        <f>IF(ISBLANK(BO898),"",VLOOKUP(BM898,OutputOsiris!$A$9:$A$1008,1,FALSE))</f>
        <v/>
      </c>
      <c r="BO898" s="111"/>
      <c r="BP898" s="78"/>
      <c r="BQ898" s="148" t="str">
        <f t="shared" si="494"/>
        <v/>
      </c>
      <c r="BR898" s="47" t="str">
        <f t="shared" si="521"/>
        <v/>
      </c>
      <c r="BS898" s="48" t="str">
        <f>IF(ISBLANK(BT898),"",VLOOKUP(BR898,OutputOsiris!$A$9:$A$1008,1,FALSE))</f>
        <v/>
      </c>
      <c r="BT898" s="111"/>
      <c r="BU898" s="78"/>
      <c r="BV898" s="148" t="str">
        <f t="shared" si="495"/>
        <v/>
      </c>
      <c r="BW898" s="47" t="str">
        <f t="shared" si="522"/>
        <v/>
      </c>
      <c r="BX898" s="48" t="str">
        <f>IF(ISBLANK(BY898),"",VLOOKUP(BW898,OutputOsiris!$A$9:$A$1008,1,FALSE))</f>
        <v/>
      </c>
      <c r="BY898" s="111"/>
      <c r="BZ898" s="78"/>
      <c r="CA898" s="148" t="str">
        <f t="shared" si="496"/>
        <v/>
      </c>
    </row>
    <row r="899" spans="1:79" x14ac:dyDescent="0.2">
      <c r="A899" s="47" t="str">
        <f>IF($H$1="Score",IF(OutputOsiris!A899&lt;&gt;"9999999",OutputOsiris!A899,""),"")</f>
        <v/>
      </c>
      <c r="B899" s="76" t="str">
        <f t="shared" si="497"/>
        <v/>
      </c>
      <c r="C899" s="143" t="str">
        <f t="shared" si="498"/>
        <v/>
      </c>
      <c r="D899" s="47" t="str">
        <f>IF($H$1="Cijfer",IF(OutputOsiris!A899&lt;&gt;"9999999",OutputOsiris!A899,""),"")</f>
        <v/>
      </c>
      <c r="E899" s="76" t="str">
        <f t="shared" si="499"/>
        <v/>
      </c>
      <c r="F899" s="143" t="str">
        <f t="shared" si="500"/>
        <v/>
      </c>
      <c r="G899" s="47" t="str">
        <f>IF(ISBLANK(OutputOsiris!B899),"",OutputOsiris!B899)</f>
        <v/>
      </c>
      <c r="H899" s="47">
        <f>IF(AND($AG$7&gt;0,OutputOsiris!$A899&lt;&gt;"9999999"),VLOOKUP(OutputOsiris!A899,$AD$9:$AG$1008,4,FALSE),"")</f>
        <v>0</v>
      </c>
      <c r="I899" s="47">
        <f t="shared" si="501"/>
        <v>0</v>
      </c>
      <c r="J899" s="47">
        <f>IF(AND($AL$7&gt;0,OutputOsiris!$A899&lt;&gt;"9999999"),VLOOKUP(OutputOsiris!A899,$AI$9:$AL$1008,4,FALSE),"")</f>
        <v>0</v>
      </c>
      <c r="K899" s="47">
        <f t="shared" si="502"/>
        <v>0</v>
      </c>
      <c r="L899" s="47" t="str">
        <f>IF(AND($AQ$7&gt;0,OutputOsiris!$A899&lt;&gt;"9999999"),VLOOKUP(OutputOsiris!A899,$AN$9:$AQ$1008,4,FALSE),"")</f>
        <v/>
      </c>
      <c r="M899" s="47" t="str">
        <f t="shared" si="503"/>
        <v/>
      </c>
      <c r="N899" s="47" t="str">
        <f>IF(AND($AV$7&gt;0,OutputOsiris!$A899&lt;&gt;"9999999"),VLOOKUP(OutputOsiris!A899,$AS$9:$AV$1008,4,FALSE),"")</f>
        <v/>
      </c>
      <c r="O899" s="47" t="str">
        <f t="shared" si="504"/>
        <v/>
      </c>
      <c r="P899" s="47" t="str">
        <f>IF(AND($BA$7&gt;0,OutputOsiris!$A899&lt;&gt;"9999999"),VLOOKUP(OutputOsiris!A899,$AX$9:$BA$1008,4,FALSE),"")</f>
        <v/>
      </c>
      <c r="Q899" s="47" t="str">
        <f t="shared" si="505"/>
        <v/>
      </c>
      <c r="R899" s="47" t="str">
        <f>IF(AND($BF$7&gt;0,OutputOsiris!$A899&lt;&gt;"9999999"),VLOOKUP(OutputOsiris!A899,$BC$9:$BF$1008,4,FALSE),"")</f>
        <v/>
      </c>
      <c r="S899" s="47" t="str">
        <f t="shared" si="506"/>
        <v/>
      </c>
      <c r="T899" s="47" t="str">
        <f>IF(AND($BK$7&gt;0,OutputOsiris!$A899&lt;&gt;"9999999"),VLOOKUP(OutputOsiris!A899,$BH$9:$BK$1008,4,FALSE),"")</f>
        <v/>
      </c>
      <c r="U899" s="47" t="str">
        <f t="shared" si="507"/>
        <v/>
      </c>
      <c r="V899" s="47" t="str">
        <f>IF(AND($BP$7&gt;0,OutputOsiris!$A899&lt;&gt;"9999999"),VLOOKUP(OutputOsiris!A899,$BM$9:$BP$1008,4,FALSE),"")</f>
        <v/>
      </c>
      <c r="W899" s="47" t="str">
        <f t="shared" si="508"/>
        <v/>
      </c>
      <c r="X899" s="47" t="str">
        <f>IF(AND($BU$7&gt;0,OutputOsiris!$A899&lt;&gt;"9999999"),VLOOKUP(OutputOsiris!A899,$BR$9:$BU$1008,4,FALSE),"")</f>
        <v/>
      </c>
      <c r="Y899" s="47" t="str">
        <f t="shared" si="509"/>
        <v/>
      </c>
      <c r="Z899" s="47" t="str">
        <f>IF(AND($BZ$7&gt;0,OutputOsiris!$A899&lt;&gt;"9999999"),VLOOKUP(OutputOsiris!A899,$BW$9:$BZ$1008,4,FALSE),"")</f>
        <v/>
      </c>
      <c r="AA899" s="47" t="str">
        <f t="shared" si="510"/>
        <v/>
      </c>
      <c r="AB899" s="47">
        <f t="shared" si="511"/>
        <v>0</v>
      </c>
      <c r="AC899" s="47">
        <f t="shared" si="512"/>
        <v>0</v>
      </c>
      <c r="AD899" s="47" t="str">
        <f t="shared" si="513"/>
        <v/>
      </c>
      <c r="AE899" s="48" t="str">
        <f>IF(ISBLANK(AF899),"",VLOOKUP(AD899,OutputOsiris!$A$9:$A$1008,1,FALSE))</f>
        <v/>
      </c>
      <c r="AF899" s="111"/>
      <c r="AG899" s="78"/>
      <c r="AH899" s="148" t="str">
        <f t="shared" si="487"/>
        <v/>
      </c>
      <c r="AI899" s="47" t="str">
        <f t="shared" si="514"/>
        <v/>
      </c>
      <c r="AJ899" s="48" t="str">
        <f>IF(ISBLANK(AK899),"",VLOOKUP(AI899,OutputOsiris!$A$9:$A$1008,1,FALSE))</f>
        <v/>
      </c>
      <c r="AK899" s="112"/>
      <c r="AL899" s="78"/>
      <c r="AM899" s="148" t="str">
        <f t="shared" si="488"/>
        <v/>
      </c>
      <c r="AN899" s="47" t="str">
        <f t="shared" si="515"/>
        <v/>
      </c>
      <c r="AO899" s="48" t="str">
        <f>IF(ISBLANK(AP899),"",VLOOKUP(AN899,OutputOsiris!$A$9:$A$1008,1,FALSE))</f>
        <v/>
      </c>
      <c r="AP899" s="111"/>
      <c r="AQ899" s="78"/>
      <c r="AR899" s="148" t="str">
        <f t="shared" si="489"/>
        <v/>
      </c>
      <c r="AS899" s="47" t="str">
        <f t="shared" si="516"/>
        <v/>
      </c>
      <c r="AT899" s="48" t="str">
        <f>IF(ISBLANK(AU899),"",VLOOKUP(AS899,OutputOsiris!$A$9:$A$1008,1,FALSE))</f>
        <v/>
      </c>
      <c r="AU899" s="111"/>
      <c r="AV899" s="78"/>
      <c r="AW899" s="148" t="str">
        <f t="shared" si="490"/>
        <v/>
      </c>
      <c r="AX899" s="47" t="str">
        <f t="shared" si="517"/>
        <v/>
      </c>
      <c r="AY899" s="48" t="str">
        <f>IF(ISBLANK(AZ899),"",VLOOKUP(AX899,OutputOsiris!$A$9:$A$1008,1,FALSE))</f>
        <v/>
      </c>
      <c r="AZ899" s="111"/>
      <c r="BA899" s="78"/>
      <c r="BB899" s="148" t="str">
        <f t="shared" si="491"/>
        <v/>
      </c>
      <c r="BC899" s="47" t="str">
        <f t="shared" si="518"/>
        <v/>
      </c>
      <c r="BD899" s="48" t="str">
        <f>IF(ISBLANK(BE899),"",VLOOKUP(BC899,OutputOsiris!$A$9:$A$1008,1,FALSE))</f>
        <v/>
      </c>
      <c r="BE899" s="111"/>
      <c r="BF899" s="78"/>
      <c r="BG899" s="148" t="str">
        <f t="shared" si="492"/>
        <v/>
      </c>
      <c r="BH899" s="47" t="str">
        <f t="shared" si="519"/>
        <v/>
      </c>
      <c r="BI899" s="48" t="str">
        <f>IF(ISBLANK(BJ899),"",VLOOKUP(BH899,OutputOsiris!$A$9:$A$1008,1,FALSE))</f>
        <v/>
      </c>
      <c r="BJ899" s="111"/>
      <c r="BK899" s="78"/>
      <c r="BL899" s="148" t="str">
        <f t="shared" si="493"/>
        <v/>
      </c>
      <c r="BM899" s="47" t="str">
        <f t="shared" si="520"/>
        <v/>
      </c>
      <c r="BN899" s="48" t="str">
        <f>IF(ISBLANK(BO899),"",VLOOKUP(BM899,OutputOsiris!$A$9:$A$1008,1,FALSE))</f>
        <v/>
      </c>
      <c r="BO899" s="111"/>
      <c r="BP899" s="78"/>
      <c r="BQ899" s="148" t="str">
        <f t="shared" si="494"/>
        <v/>
      </c>
      <c r="BR899" s="47" t="str">
        <f t="shared" si="521"/>
        <v/>
      </c>
      <c r="BS899" s="48" t="str">
        <f>IF(ISBLANK(BT899),"",VLOOKUP(BR899,OutputOsiris!$A$9:$A$1008,1,FALSE))</f>
        <v/>
      </c>
      <c r="BT899" s="111"/>
      <c r="BU899" s="78"/>
      <c r="BV899" s="148" t="str">
        <f t="shared" si="495"/>
        <v/>
      </c>
      <c r="BW899" s="47" t="str">
        <f t="shared" si="522"/>
        <v/>
      </c>
      <c r="BX899" s="48" t="str">
        <f>IF(ISBLANK(BY899),"",VLOOKUP(BW899,OutputOsiris!$A$9:$A$1008,1,FALSE))</f>
        <v/>
      </c>
      <c r="BY899" s="111"/>
      <c r="BZ899" s="78"/>
      <c r="CA899" s="148" t="str">
        <f t="shared" si="496"/>
        <v/>
      </c>
    </row>
    <row r="900" spans="1:79" x14ac:dyDescent="0.2">
      <c r="A900" s="47" t="str">
        <f>IF($H$1="Score",IF(OutputOsiris!A900&lt;&gt;"9999999",OutputOsiris!A900,""),"")</f>
        <v/>
      </c>
      <c r="B900" s="76" t="str">
        <f t="shared" si="497"/>
        <v/>
      </c>
      <c r="C900" s="143" t="str">
        <f t="shared" si="498"/>
        <v/>
      </c>
      <c r="D900" s="47" t="str">
        <f>IF($H$1="Cijfer",IF(OutputOsiris!A900&lt;&gt;"9999999",OutputOsiris!A900,""),"")</f>
        <v/>
      </c>
      <c r="E900" s="76" t="str">
        <f t="shared" si="499"/>
        <v/>
      </c>
      <c r="F900" s="143" t="str">
        <f t="shared" si="500"/>
        <v/>
      </c>
      <c r="G900" s="47" t="str">
        <f>IF(ISBLANK(OutputOsiris!B900),"",OutputOsiris!B900)</f>
        <v/>
      </c>
      <c r="H900" s="47">
        <f>IF(AND($AG$7&gt;0,OutputOsiris!$A900&lt;&gt;"9999999"),VLOOKUP(OutputOsiris!A900,$AD$9:$AG$1008,4,FALSE),"")</f>
        <v>0</v>
      </c>
      <c r="I900" s="47">
        <f t="shared" si="501"/>
        <v>0</v>
      </c>
      <c r="J900" s="47">
        <f>IF(AND($AL$7&gt;0,OutputOsiris!$A900&lt;&gt;"9999999"),VLOOKUP(OutputOsiris!A900,$AI$9:$AL$1008,4,FALSE),"")</f>
        <v>0</v>
      </c>
      <c r="K900" s="47">
        <f t="shared" si="502"/>
        <v>0</v>
      </c>
      <c r="L900" s="47" t="str">
        <f>IF(AND($AQ$7&gt;0,OutputOsiris!$A900&lt;&gt;"9999999"),VLOOKUP(OutputOsiris!A900,$AN$9:$AQ$1008,4,FALSE),"")</f>
        <v/>
      </c>
      <c r="M900" s="47" t="str">
        <f t="shared" si="503"/>
        <v/>
      </c>
      <c r="N900" s="47" t="str">
        <f>IF(AND($AV$7&gt;0,OutputOsiris!$A900&lt;&gt;"9999999"),VLOOKUP(OutputOsiris!A900,$AS$9:$AV$1008,4,FALSE),"")</f>
        <v/>
      </c>
      <c r="O900" s="47" t="str">
        <f t="shared" si="504"/>
        <v/>
      </c>
      <c r="P900" s="47" t="str">
        <f>IF(AND($BA$7&gt;0,OutputOsiris!$A900&lt;&gt;"9999999"),VLOOKUP(OutputOsiris!A900,$AX$9:$BA$1008,4,FALSE),"")</f>
        <v/>
      </c>
      <c r="Q900" s="47" t="str">
        <f t="shared" si="505"/>
        <v/>
      </c>
      <c r="R900" s="47" t="str">
        <f>IF(AND($BF$7&gt;0,OutputOsiris!$A900&lt;&gt;"9999999"),VLOOKUP(OutputOsiris!A900,$BC$9:$BF$1008,4,FALSE),"")</f>
        <v/>
      </c>
      <c r="S900" s="47" t="str">
        <f t="shared" si="506"/>
        <v/>
      </c>
      <c r="T900" s="47" t="str">
        <f>IF(AND($BK$7&gt;0,OutputOsiris!$A900&lt;&gt;"9999999"),VLOOKUP(OutputOsiris!A900,$BH$9:$BK$1008,4,FALSE),"")</f>
        <v/>
      </c>
      <c r="U900" s="47" t="str">
        <f t="shared" si="507"/>
        <v/>
      </c>
      <c r="V900" s="47" t="str">
        <f>IF(AND($BP$7&gt;0,OutputOsiris!$A900&lt;&gt;"9999999"),VLOOKUP(OutputOsiris!A900,$BM$9:$BP$1008,4,FALSE),"")</f>
        <v/>
      </c>
      <c r="W900" s="47" t="str">
        <f t="shared" si="508"/>
        <v/>
      </c>
      <c r="X900" s="47" t="str">
        <f>IF(AND($BU$7&gt;0,OutputOsiris!$A900&lt;&gt;"9999999"),VLOOKUP(OutputOsiris!A900,$BR$9:$BU$1008,4,FALSE),"")</f>
        <v/>
      </c>
      <c r="Y900" s="47" t="str">
        <f t="shared" si="509"/>
        <v/>
      </c>
      <c r="Z900" s="47" t="str">
        <f>IF(AND($BZ$7&gt;0,OutputOsiris!$A900&lt;&gt;"9999999"),VLOOKUP(OutputOsiris!A900,$BW$9:$BZ$1008,4,FALSE),"")</f>
        <v/>
      </c>
      <c r="AA900" s="47" t="str">
        <f t="shared" si="510"/>
        <v/>
      </c>
      <c r="AB900" s="47">
        <f t="shared" si="511"/>
        <v>0</v>
      </c>
      <c r="AC900" s="47">
        <f t="shared" si="512"/>
        <v>0</v>
      </c>
      <c r="AD900" s="47" t="str">
        <f t="shared" si="513"/>
        <v/>
      </c>
      <c r="AE900" s="48" t="str">
        <f>IF(ISBLANK(AF900),"",VLOOKUP(AD900,OutputOsiris!$A$9:$A$1008,1,FALSE))</f>
        <v/>
      </c>
      <c r="AF900" s="111"/>
      <c r="AG900" s="78"/>
      <c r="AH900" s="148" t="str">
        <f t="shared" si="487"/>
        <v/>
      </c>
      <c r="AI900" s="47" t="str">
        <f t="shared" si="514"/>
        <v/>
      </c>
      <c r="AJ900" s="48" t="str">
        <f>IF(ISBLANK(AK900),"",VLOOKUP(AI900,OutputOsiris!$A$9:$A$1008,1,FALSE))</f>
        <v/>
      </c>
      <c r="AK900" s="112"/>
      <c r="AL900" s="78"/>
      <c r="AM900" s="148" t="str">
        <f t="shared" si="488"/>
        <v/>
      </c>
      <c r="AN900" s="47" t="str">
        <f t="shared" si="515"/>
        <v/>
      </c>
      <c r="AO900" s="48" t="str">
        <f>IF(ISBLANK(AP900),"",VLOOKUP(AN900,OutputOsiris!$A$9:$A$1008,1,FALSE))</f>
        <v/>
      </c>
      <c r="AP900" s="111"/>
      <c r="AQ900" s="78"/>
      <c r="AR900" s="148" t="str">
        <f t="shared" si="489"/>
        <v/>
      </c>
      <c r="AS900" s="47" t="str">
        <f t="shared" si="516"/>
        <v/>
      </c>
      <c r="AT900" s="48" t="str">
        <f>IF(ISBLANK(AU900),"",VLOOKUP(AS900,OutputOsiris!$A$9:$A$1008,1,FALSE))</f>
        <v/>
      </c>
      <c r="AU900" s="111"/>
      <c r="AV900" s="78"/>
      <c r="AW900" s="148" t="str">
        <f t="shared" si="490"/>
        <v/>
      </c>
      <c r="AX900" s="47" t="str">
        <f t="shared" si="517"/>
        <v/>
      </c>
      <c r="AY900" s="48" t="str">
        <f>IF(ISBLANK(AZ900),"",VLOOKUP(AX900,OutputOsiris!$A$9:$A$1008,1,FALSE))</f>
        <v/>
      </c>
      <c r="AZ900" s="111"/>
      <c r="BA900" s="78"/>
      <c r="BB900" s="148" t="str">
        <f t="shared" si="491"/>
        <v/>
      </c>
      <c r="BC900" s="47" t="str">
        <f t="shared" si="518"/>
        <v/>
      </c>
      <c r="BD900" s="48" t="str">
        <f>IF(ISBLANK(BE900),"",VLOOKUP(BC900,OutputOsiris!$A$9:$A$1008,1,FALSE))</f>
        <v/>
      </c>
      <c r="BE900" s="111"/>
      <c r="BF900" s="78"/>
      <c r="BG900" s="148" t="str">
        <f t="shared" si="492"/>
        <v/>
      </c>
      <c r="BH900" s="47" t="str">
        <f t="shared" si="519"/>
        <v/>
      </c>
      <c r="BI900" s="48" t="str">
        <f>IF(ISBLANK(BJ900),"",VLOOKUP(BH900,OutputOsiris!$A$9:$A$1008,1,FALSE))</f>
        <v/>
      </c>
      <c r="BJ900" s="111"/>
      <c r="BK900" s="78"/>
      <c r="BL900" s="148" t="str">
        <f t="shared" si="493"/>
        <v/>
      </c>
      <c r="BM900" s="47" t="str">
        <f t="shared" si="520"/>
        <v/>
      </c>
      <c r="BN900" s="48" t="str">
        <f>IF(ISBLANK(BO900),"",VLOOKUP(BM900,OutputOsiris!$A$9:$A$1008,1,FALSE))</f>
        <v/>
      </c>
      <c r="BO900" s="111"/>
      <c r="BP900" s="78"/>
      <c r="BQ900" s="148" t="str">
        <f t="shared" si="494"/>
        <v/>
      </c>
      <c r="BR900" s="47" t="str">
        <f t="shared" si="521"/>
        <v/>
      </c>
      <c r="BS900" s="48" t="str">
        <f>IF(ISBLANK(BT900),"",VLOOKUP(BR900,OutputOsiris!$A$9:$A$1008,1,FALSE))</f>
        <v/>
      </c>
      <c r="BT900" s="111"/>
      <c r="BU900" s="78"/>
      <c r="BV900" s="148" t="str">
        <f t="shared" si="495"/>
        <v/>
      </c>
      <c r="BW900" s="47" t="str">
        <f t="shared" si="522"/>
        <v/>
      </c>
      <c r="BX900" s="48" t="str">
        <f>IF(ISBLANK(BY900),"",VLOOKUP(BW900,OutputOsiris!$A$9:$A$1008,1,FALSE))</f>
        <v/>
      </c>
      <c r="BY900" s="111"/>
      <c r="BZ900" s="78"/>
      <c r="CA900" s="148" t="str">
        <f t="shared" si="496"/>
        <v/>
      </c>
    </row>
    <row r="901" spans="1:79" x14ac:dyDescent="0.2">
      <c r="A901" s="47" t="str">
        <f>IF($H$1="Score",IF(OutputOsiris!A901&lt;&gt;"9999999",OutputOsiris!A901,""),"")</f>
        <v/>
      </c>
      <c r="B901" s="76" t="str">
        <f t="shared" si="497"/>
        <v/>
      </c>
      <c r="C901" s="143" t="str">
        <f t="shared" si="498"/>
        <v/>
      </c>
      <c r="D901" s="47" t="str">
        <f>IF($H$1="Cijfer",IF(OutputOsiris!A901&lt;&gt;"9999999",OutputOsiris!A901,""),"")</f>
        <v/>
      </c>
      <c r="E901" s="76" t="str">
        <f t="shared" si="499"/>
        <v/>
      </c>
      <c r="F901" s="143" t="str">
        <f t="shared" si="500"/>
        <v/>
      </c>
      <c r="G901" s="47" t="str">
        <f>IF(ISBLANK(OutputOsiris!B901),"",OutputOsiris!B901)</f>
        <v/>
      </c>
      <c r="H901" s="47">
        <f>IF(AND($AG$7&gt;0,OutputOsiris!$A901&lt;&gt;"9999999"),VLOOKUP(OutputOsiris!A901,$AD$9:$AG$1008,4,FALSE),"")</f>
        <v>0</v>
      </c>
      <c r="I901" s="47">
        <f t="shared" si="501"/>
        <v>0</v>
      </c>
      <c r="J901" s="47">
        <f>IF(AND($AL$7&gt;0,OutputOsiris!$A901&lt;&gt;"9999999"),VLOOKUP(OutputOsiris!A901,$AI$9:$AL$1008,4,FALSE),"")</f>
        <v>0</v>
      </c>
      <c r="K901" s="47">
        <f t="shared" si="502"/>
        <v>0</v>
      </c>
      <c r="L901" s="47" t="str">
        <f>IF(AND($AQ$7&gt;0,OutputOsiris!$A901&lt;&gt;"9999999"),VLOOKUP(OutputOsiris!A901,$AN$9:$AQ$1008,4,FALSE),"")</f>
        <v/>
      </c>
      <c r="M901" s="47" t="str">
        <f t="shared" si="503"/>
        <v/>
      </c>
      <c r="N901" s="47" t="str">
        <f>IF(AND($AV$7&gt;0,OutputOsiris!$A901&lt;&gt;"9999999"),VLOOKUP(OutputOsiris!A901,$AS$9:$AV$1008,4,FALSE),"")</f>
        <v/>
      </c>
      <c r="O901" s="47" t="str">
        <f t="shared" si="504"/>
        <v/>
      </c>
      <c r="P901" s="47" t="str">
        <f>IF(AND($BA$7&gt;0,OutputOsiris!$A901&lt;&gt;"9999999"),VLOOKUP(OutputOsiris!A901,$AX$9:$BA$1008,4,FALSE),"")</f>
        <v/>
      </c>
      <c r="Q901" s="47" t="str">
        <f t="shared" si="505"/>
        <v/>
      </c>
      <c r="R901" s="47" t="str">
        <f>IF(AND($BF$7&gt;0,OutputOsiris!$A901&lt;&gt;"9999999"),VLOOKUP(OutputOsiris!A901,$BC$9:$BF$1008,4,FALSE),"")</f>
        <v/>
      </c>
      <c r="S901" s="47" t="str">
        <f t="shared" si="506"/>
        <v/>
      </c>
      <c r="T901" s="47" t="str">
        <f>IF(AND($BK$7&gt;0,OutputOsiris!$A901&lt;&gt;"9999999"),VLOOKUP(OutputOsiris!A901,$BH$9:$BK$1008,4,FALSE),"")</f>
        <v/>
      </c>
      <c r="U901" s="47" t="str">
        <f t="shared" si="507"/>
        <v/>
      </c>
      <c r="V901" s="47" t="str">
        <f>IF(AND($BP$7&gt;0,OutputOsiris!$A901&lt;&gt;"9999999"),VLOOKUP(OutputOsiris!A901,$BM$9:$BP$1008,4,FALSE),"")</f>
        <v/>
      </c>
      <c r="W901" s="47" t="str">
        <f t="shared" si="508"/>
        <v/>
      </c>
      <c r="X901" s="47" t="str">
        <f>IF(AND($BU$7&gt;0,OutputOsiris!$A901&lt;&gt;"9999999"),VLOOKUP(OutputOsiris!A901,$BR$9:$BU$1008,4,FALSE),"")</f>
        <v/>
      </c>
      <c r="Y901" s="47" t="str">
        <f t="shared" si="509"/>
        <v/>
      </c>
      <c r="Z901" s="47" t="str">
        <f>IF(AND($BZ$7&gt;0,OutputOsiris!$A901&lt;&gt;"9999999"),VLOOKUP(OutputOsiris!A901,$BW$9:$BZ$1008,4,FALSE),"")</f>
        <v/>
      </c>
      <c r="AA901" s="47" t="str">
        <f t="shared" si="510"/>
        <v/>
      </c>
      <c r="AB901" s="47">
        <f t="shared" si="511"/>
        <v>0</v>
      </c>
      <c r="AC901" s="47">
        <f t="shared" si="512"/>
        <v>0</v>
      </c>
      <c r="AD901" s="47" t="str">
        <f t="shared" si="513"/>
        <v/>
      </c>
      <c r="AE901" s="48" t="str">
        <f>IF(ISBLANK(AF901),"",VLOOKUP(AD901,OutputOsiris!$A$9:$A$1008,1,FALSE))</f>
        <v/>
      </c>
      <c r="AF901" s="111"/>
      <c r="AG901" s="78"/>
      <c r="AH901" s="148" t="str">
        <f t="shared" si="487"/>
        <v/>
      </c>
      <c r="AI901" s="47" t="str">
        <f t="shared" si="514"/>
        <v/>
      </c>
      <c r="AJ901" s="48" t="str">
        <f>IF(ISBLANK(AK901),"",VLOOKUP(AI901,OutputOsiris!$A$9:$A$1008,1,FALSE))</f>
        <v/>
      </c>
      <c r="AK901" s="112"/>
      <c r="AL901" s="78"/>
      <c r="AM901" s="148" t="str">
        <f t="shared" si="488"/>
        <v/>
      </c>
      <c r="AN901" s="47" t="str">
        <f t="shared" si="515"/>
        <v/>
      </c>
      <c r="AO901" s="48" t="str">
        <f>IF(ISBLANK(AP901),"",VLOOKUP(AN901,OutputOsiris!$A$9:$A$1008,1,FALSE))</f>
        <v/>
      </c>
      <c r="AP901" s="111"/>
      <c r="AQ901" s="78"/>
      <c r="AR901" s="148" t="str">
        <f t="shared" si="489"/>
        <v/>
      </c>
      <c r="AS901" s="47" t="str">
        <f t="shared" si="516"/>
        <v/>
      </c>
      <c r="AT901" s="48" t="str">
        <f>IF(ISBLANK(AU901),"",VLOOKUP(AS901,OutputOsiris!$A$9:$A$1008,1,FALSE))</f>
        <v/>
      </c>
      <c r="AU901" s="111"/>
      <c r="AV901" s="78"/>
      <c r="AW901" s="148" t="str">
        <f t="shared" si="490"/>
        <v/>
      </c>
      <c r="AX901" s="47" t="str">
        <f t="shared" si="517"/>
        <v/>
      </c>
      <c r="AY901" s="48" t="str">
        <f>IF(ISBLANK(AZ901),"",VLOOKUP(AX901,OutputOsiris!$A$9:$A$1008,1,FALSE))</f>
        <v/>
      </c>
      <c r="AZ901" s="111"/>
      <c r="BA901" s="78"/>
      <c r="BB901" s="148" t="str">
        <f t="shared" si="491"/>
        <v/>
      </c>
      <c r="BC901" s="47" t="str">
        <f t="shared" si="518"/>
        <v/>
      </c>
      <c r="BD901" s="48" t="str">
        <f>IF(ISBLANK(BE901),"",VLOOKUP(BC901,OutputOsiris!$A$9:$A$1008,1,FALSE))</f>
        <v/>
      </c>
      <c r="BE901" s="111"/>
      <c r="BF901" s="78"/>
      <c r="BG901" s="148" t="str">
        <f t="shared" si="492"/>
        <v/>
      </c>
      <c r="BH901" s="47" t="str">
        <f t="shared" si="519"/>
        <v/>
      </c>
      <c r="BI901" s="48" t="str">
        <f>IF(ISBLANK(BJ901),"",VLOOKUP(BH901,OutputOsiris!$A$9:$A$1008,1,FALSE))</f>
        <v/>
      </c>
      <c r="BJ901" s="111"/>
      <c r="BK901" s="78"/>
      <c r="BL901" s="148" t="str">
        <f t="shared" si="493"/>
        <v/>
      </c>
      <c r="BM901" s="47" t="str">
        <f t="shared" si="520"/>
        <v/>
      </c>
      <c r="BN901" s="48" t="str">
        <f>IF(ISBLANK(BO901),"",VLOOKUP(BM901,OutputOsiris!$A$9:$A$1008,1,FALSE))</f>
        <v/>
      </c>
      <c r="BO901" s="111"/>
      <c r="BP901" s="78"/>
      <c r="BQ901" s="148" t="str">
        <f t="shared" si="494"/>
        <v/>
      </c>
      <c r="BR901" s="47" t="str">
        <f t="shared" si="521"/>
        <v/>
      </c>
      <c r="BS901" s="48" t="str">
        <f>IF(ISBLANK(BT901),"",VLOOKUP(BR901,OutputOsiris!$A$9:$A$1008,1,FALSE))</f>
        <v/>
      </c>
      <c r="BT901" s="111"/>
      <c r="BU901" s="78"/>
      <c r="BV901" s="148" t="str">
        <f t="shared" si="495"/>
        <v/>
      </c>
      <c r="BW901" s="47" t="str">
        <f t="shared" si="522"/>
        <v/>
      </c>
      <c r="BX901" s="48" t="str">
        <f>IF(ISBLANK(BY901),"",VLOOKUP(BW901,OutputOsiris!$A$9:$A$1008,1,FALSE))</f>
        <v/>
      </c>
      <c r="BY901" s="111"/>
      <c r="BZ901" s="78"/>
      <c r="CA901" s="148" t="str">
        <f t="shared" si="496"/>
        <v/>
      </c>
    </row>
    <row r="902" spans="1:79" x14ac:dyDescent="0.2">
      <c r="A902" s="47" t="str">
        <f>IF($H$1="Score",IF(OutputOsiris!A902&lt;&gt;"9999999",OutputOsiris!A902,""),"")</f>
        <v/>
      </c>
      <c r="B902" s="76" t="str">
        <f t="shared" si="497"/>
        <v/>
      </c>
      <c r="C902" s="143" t="str">
        <f t="shared" si="498"/>
        <v/>
      </c>
      <c r="D902" s="47" t="str">
        <f>IF($H$1="Cijfer",IF(OutputOsiris!A902&lt;&gt;"9999999",OutputOsiris!A902,""),"")</f>
        <v/>
      </c>
      <c r="E902" s="76" t="str">
        <f t="shared" si="499"/>
        <v/>
      </c>
      <c r="F902" s="143" t="str">
        <f t="shared" si="500"/>
        <v/>
      </c>
      <c r="G902" s="47" t="str">
        <f>IF(ISBLANK(OutputOsiris!B902),"",OutputOsiris!B902)</f>
        <v/>
      </c>
      <c r="H902" s="47">
        <f>IF(AND($AG$7&gt;0,OutputOsiris!$A902&lt;&gt;"9999999"),VLOOKUP(OutputOsiris!A902,$AD$9:$AG$1008,4,FALSE),"")</f>
        <v>0</v>
      </c>
      <c r="I902" s="47">
        <f t="shared" si="501"/>
        <v>0</v>
      </c>
      <c r="J902" s="47">
        <f>IF(AND($AL$7&gt;0,OutputOsiris!$A902&lt;&gt;"9999999"),VLOOKUP(OutputOsiris!A902,$AI$9:$AL$1008,4,FALSE),"")</f>
        <v>0</v>
      </c>
      <c r="K902" s="47">
        <f t="shared" si="502"/>
        <v>0</v>
      </c>
      <c r="L902" s="47" t="str">
        <f>IF(AND($AQ$7&gt;0,OutputOsiris!$A902&lt;&gt;"9999999"),VLOOKUP(OutputOsiris!A902,$AN$9:$AQ$1008,4,FALSE),"")</f>
        <v/>
      </c>
      <c r="M902" s="47" t="str">
        <f t="shared" si="503"/>
        <v/>
      </c>
      <c r="N902" s="47" t="str">
        <f>IF(AND($AV$7&gt;0,OutputOsiris!$A902&lt;&gt;"9999999"),VLOOKUP(OutputOsiris!A902,$AS$9:$AV$1008,4,FALSE),"")</f>
        <v/>
      </c>
      <c r="O902" s="47" t="str">
        <f t="shared" si="504"/>
        <v/>
      </c>
      <c r="P902" s="47" t="str">
        <f>IF(AND($BA$7&gt;0,OutputOsiris!$A902&lt;&gt;"9999999"),VLOOKUP(OutputOsiris!A902,$AX$9:$BA$1008,4,FALSE),"")</f>
        <v/>
      </c>
      <c r="Q902" s="47" t="str">
        <f t="shared" si="505"/>
        <v/>
      </c>
      <c r="R902" s="47" t="str">
        <f>IF(AND($BF$7&gt;0,OutputOsiris!$A902&lt;&gt;"9999999"),VLOOKUP(OutputOsiris!A902,$BC$9:$BF$1008,4,FALSE),"")</f>
        <v/>
      </c>
      <c r="S902" s="47" t="str">
        <f t="shared" si="506"/>
        <v/>
      </c>
      <c r="T902" s="47" t="str">
        <f>IF(AND($BK$7&gt;0,OutputOsiris!$A902&lt;&gt;"9999999"),VLOOKUP(OutputOsiris!A902,$BH$9:$BK$1008,4,FALSE),"")</f>
        <v/>
      </c>
      <c r="U902" s="47" t="str">
        <f t="shared" si="507"/>
        <v/>
      </c>
      <c r="V902" s="47" t="str">
        <f>IF(AND($BP$7&gt;0,OutputOsiris!$A902&lt;&gt;"9999999"),VLOOKUP(OutputOsiris!A902,$BM$9:$BP$1008,4,FALSE),"")</f>
        <v/>
      </c>
      <c r="W902" s="47" t="str">
        <f t="shared" si="508"/>
        <v/>
      </c>
      <c r="X902" s="47" t="str">
        <f>IF(AND($BU$7&gt;0,OutputOsiris!$A902&lt;&gt;"9999999"),VLOOKUP(OutputOsiris!A902,$BR$9:$BU$1008,4,FALSE),"")</f>
        <v/>
      </c>
      <c r="Y902" s="47" t="str">
        <f t="shared" si="509"/>
        <v/>
      </c>
      <c r="Z902" s="47" t="str">
        <f>IF(AND($BZ$7&gt;0,OutputOsiris!$A902&lt;&gt;"9999999"),VLOOKUP(OutputOsiris!A902,$BW$9:$BZ$1008,4,FALSE),"")</f>
        <v/>
      </c>
      <c r="AA902" s="47" t="str">
        <f t="shared" si="510"/>
        <v/>
      </c>
      <c r="AB902" s="47">
        <f t="shared" si="511"/>
        <v>0</v>
      </c>
      <c r="AC902" s="47">
        <f t="shared" si="512"/>
        <v>0</v>
      </c>
      <c r="AD902" s="47" t="str">
        <f t="shared" si="513"/>
        <v/>
      </c>
      <c r="AE902" s="48" t="str">
        <f>IF(ISBLANK(AF902),"",VLOOKUP(AD902,OutputOsiris!$A$9:$A$1008,1,FALSE))</f>
        <v/>
      </c>
      <c r="AF902" s="111"/>
      <c r="AG902" s="78"/>
      <c r="AH902" s="148" t="str">
        <f t="shared" si="487"/>
        <v/>
      </c>
      <c r="AI902" s="47" t="str">
        <f t="shared" si="514"/>
        <v/>
      </c>
      <c r="AJ902" s="48" t="str">
        <f>IF(ISBLANK(AK902),"",VLOOKUP(AI902,OutputOsiris!$A$9:$A$1008,1,FALSE))</f>
        <v/>
      </c>
      <c r="AK902" s="112"/>
      <c r="AL902" s="78"/>
      <c r="AM902" s="148" t="str">
        <f t="shared" si="488"/>
        <v/>
      </c>
      <c r="AN902" s="47" t="str">
        <f t="shared" si="515"/>
        <v/>
      </c>
      <c r="AO902" s="48" t="str">
        <f>IF(ISBLANK(AP902),"",VLOOKUP(AN902,OutputOsiris!$A$9:$A$1008,1,FALSE))</f>
        <v/>
      </c>
      <c r="AP902" s="111"/>
      <c r="AQ902" s="78"/>
      <c r="AR902" s="148" t="str">
        <f t="shared" si="489"/>
        <v/>
      </c>
      <c r="AS902" s="47" t="str">
        <f t="shared" si="516"/>
        <v/>
      </c>
      <c r="AT902" s="48" t="str">
        <f>IF(ISBLANK(AU902),"",VLOOKUP(AS902,OutputOsiris!$A$9:$A$1008,1,FALSE))</f>
        <v/>
      </c>
      <c r="AU902" s="111"/>
      <c r="AV902" s="78"/>
      <c r="AW902" s="148" t="str">
        <f t="shared" si="490"/>
        <v/>
      </c>
      <c r="AX902" s="47" t="str">
        <f t="shared" si="517"/>
        <v/>
      </c>
      <c r="AY902" s="48" t="str">
        <f>IF(ISBLANK(AZ902),"",VLOOKUP(AX902,OutputOsiris!$A$9:$A$1008,1,FALSE))</f>
        <v/>
      </c>
      <c r="AZ902" s="111"/>
      <c r="BA902" s="78"/>
      <c r="BB902" s="148" t="str">
        <f t="shared" si="491"/>
        <v/>
      </c>
      <c r="BC902" s="47" t="str">
        <f t="shared" si="518"/>
        <v/>
      </c>
      <c r="BD902" s="48" t="str">
        <f>IF(ISBLANK(BE902),"",VLOOKUP(BC902,OutputOsiris!$A$9:$A$1008,1,FALSE))</f>
        <v/>
      </c>
      <c r="BE902" s="111"/>
      <c r="BF902" s="78"/>
      <c r="BG902" s="148" t="str">
        <f t="shared" si="492"/>
        <v/>
      </c>
      <c r="BH902" s="47" t="str">
        <f t="shared" si="519"/>
        <v/>
      </c>
      <c r="BI902" s="48" t="str">
        <f>IF(ISBLANK(BJ902),"",VLOOKUP(BH902,OutputOsiris!$A$9:$A$1008,1,FALSE))</f>
        <v/>
      </c>
      <c r="BJ902" s="111"/>
      <c r="BK902" s="78"/>
      <c r="BL902" s="148" t="str">
        <f t="shared" si="493"/>
        <v/>
      </c>
      <c r="BM902" s="47" t="str">
        <f t="shared" si="520"/>
        <v/>
      </c>
      <c r="BN902" s="48" t="str">
        <f>IF(ISBLANK(BO902),"",VLOOKUP(BM902,OutputOsiris!$A$9:$A$1008,1,FALSE))</f>
        <v/>
      </c>
      <c r="BO902" s="111"/>
      <c r="BP902" s="78"/>
      <c r="BQ902" s="148" t="str">
        <f t="shared" si="494"/>
        <v/>
      </c>
      <c r="BR902" s="47" t="str">
        <f t="shared" si="521"/>
        <v/>
      </c>
      <c r="BS902" s="48" t="str">
        <f>IF(ISBLANK(BT902),"",VLOOKUP(BR902,OutputOsiris!$A$9:$A$1008,1,FALSE))</f>
        <v/>
      </c>
      <c r="BT902" s="111"/>
      <c r="BU902" s="78"/>
      <c r="BV902" s="148" t="str">
        <f t="shared" si="495"/>
        <v/>
      </c>
      <c r="BW902" s="47" t="str">
        <f t="shared" si="522"/>
        <v/>
      </c>
      <c r="BX902" s="48" t="str">
        <f>IF(ISBLANK(BY902),"",VLOOKUP(BW902,OutputOsiris!$A$9:$A$1008,1,FALSE))</f>
        <v/>
      </c>
      <c r="BY902" s="111"/>
      <c r="BZ902" s="78"/>
      <c r="CA902" s="148" t="str">
        <f t="shared" si="496"/>
        <v/>
      </c>
    </row>
    <row r="903" spans="1:79" x14ac:dyDescent="0.2">
      <c r="A903" s="47" t="str">
        <f>IF($H$1="Score",IF(OutputOsiris!A903&lt;&gt;"9999999",OutputOsiris!A903,""),"")</f>
        <v/>
      </c>
      <c r="B903" s="76" t="str">
        <f t="shared" si="497"/>
        <v/>
      </c>
      <c r="C903" s="143" t="str">
        <f t="shared" si="498"/>
        <v/>
      </c>
      <c r="D903" s="47" t="str">
        <f>IF($H$1="Cijfer",IF(OutputOsiris!A903&lt;&gt;"9999999",OutputOsiris!A903,""),"")</f>
        <v/>
      </c>
      <c r="E903" s="76" t="str">
        <f t="shared" si="499"/>
        <v/>
      </c>
      <c r="F903" s="143" t="str">
        <f t="shared" si="500"/>
        <v/>
      </c>
      <c r="G903" s="47" t="str">
        <f>IF(ISBLANK(OutputOsiris!B903),"",OutputOsiris!B903)</f>
        <v/>
      </c>
      <c r="H903" s="47">
        <f>IF(AND($AG$7&gt;0,OutputOsiris!$A903&lt;&gt;"9999999"),VLOOKUP(OutputOsiris!A903,$AD$9:$AG$1008,4,FALSE),"")</f>
        <v>0</v>
      </c>
      <c r="I903" s="47">
        <f t="shared" si="501"/>
        <v>0</v>
      </c>
      <c r="J903" s="47">
        <f>IF(AND($AL$7&gt;0,OutputOsiris!$A903&lt;&gt;"9999999"),VLOOKUP(OutputOsiris!A903,$AI$9:$AL$1008,4,FALSE),"")</f>
        <v>0</v>
      </c>
      <c r="K903" s="47">
        <f t="shared" si="502"/>
        <v>0</v>
      </c>
      <c r="L903" s="47" t="str">
        <f>IF(AND($AQ$7&gt;0,OutputOsiris!$A903&lt;&gt;"9999999"),VLOOKUP(OutputOsiris!A903,$AN$9:$AQ$1008,4,FALSE),"")</f>
        <v/>
      </c>
      <c r="M903" s="47" t="str">
        <f t="shared" si="503"/>
        <v/>
      </c>
      <c r="N903" s="47" t="str">
        <f>IF(AND($AV$7&gt;0,OutputOsiris!$A903&lt;&gt;"9999999"),VLOOKUP(OutputOsiris!A903,$AS$9:$AV$1008,4,FALSE),"")</f>
        <v/>
      </c>
      <c r="O903" s="47" t="str">
        <f t="shared" si="504"/>
        <v/>
      </c>
      <c r="P903" s="47" t="str">
        <f>IF(AND($BA$7&gt;0,OutputOsiris!$A903&lt;&gt;"9999999"),VLOOKUP(OutputOsiris!A903,$AX$9:$BA$1008,4,FALSE),"")</f>
        <v/>
      </c>
      <c r="Q903" s="47" t="str">
        <f t="shared" si="505"/>
        <v/>
      </c>
      <c r="R903" s="47" t="str">
        <f>IF(AND($BF$7&gt;0,OutputOsiris!$A903&lt;&gt;"9999999"),VLOOKUP(OutputOsiris!A903,$BC$9:$BF$1008,4,FALSE),"")</f>
        <v/>
      </c>
      <c r="S903" s="47" t="str">
        <f t="shared" si="506"/>
        <v/>
      </c>
      <c r="T903" s="47" t="str">
        <f>IF(AND($BK$7&gt;0,OutputOsiris!$A903&lt;&gt;"9999999"),VLOOKUP(OutputOsiris!A903,$BH$9:$BK$1008,4,FALSE),"")</f>
        <v/>
      </c>
      <c r="U903" s="47" t="str">
        <f t="shared" si="507"/>
        <v/>
      </c>
      <c r="V903" s="47" t="str">
        <f>IF(AND($BP$7&gt;0,OutputOsiris!$A903&lt;&gt;"9999999"),VLOOKUP(OutputOsiris!A903,$BM$9:$BP$1008,4,FALSE),"")</f>
        <v/>
      </c>
      <c r="W903" s="47" t="str">
        <f t="shared" si="508"/>
        <v/>
      </c>
      <c r="X903" s="47" t="str">
        <f>IF(AND($BU$7&gt;0,OutputOsiris!$A903&lt;&gt;"9999999"),VLOOKUP(OutputOsiris!A903,$BR$9:$BU$1008,4,FALSE),"")</f>
        <v/>
      </c>
      <c r="Y903" s="47" t="str">
        <f t="shared" si="509"/>
        <v/>
      </c>
      <c r="Z903" s="47" t="str">
        <f>IF(AND($BZ$7&gt;0,OutputOsiris!$A903&lt;&gt;"9999999"),VLOOKUP(OutputOsiris!A903,$BW$9:$BZ$1008,4,FALSE),"")</f>
        <v/>
      </c>
      <c r="AA903" s="47" t="str">
        <f t="shared" si="510"/>
        <v/>
      </c>
      <c r="AB903" s="47">
        <f t="shared" si="511"/>
        <v>0</v>
      </c>
      <c r="AC903" s="47">
        <f t="shared" si="512"/>
        <v>0</v>
      </c>
      <c r="AD903" s="47" t="str">
        <f t="shared" si="513"/>
        <v/>
      </c>
      <c r="AE903" s="48" t="str">
        <f>IF(ISBLANK(AF903),"",VLOOKUP(AD903,OutputOsiris!$A$9:$A$1008,1,FALSE))</f>
        <v/>
      </c>
      <c r="AF903" s="111"/>
      <c r="AG903" s="78"/>
      <c r="AH903" s="148" t="str">
        <f t="shared" si="487"/>
        <v/>
      </c>
      <c r="AI903" s="47" t="str">
        <f t="shared" si="514"/>
        <v/>
      </c>
      <c r="AJ903" s="48" t="str">
        <f>IF(ISBLANK(AK903),"",VLOOKUP(AI903,OutputOsiris!$A$9:$A$1008,1,FALSE))</f>
        <v/>
      </c>
      <c r="AK903" s="112"/>
      <c r="AL903" s="78"/>
      <c r="AM903" s="148" t="str">
        <f t="shared" si="488"/>
        <v/>
      </c>
      <c r="AN903" s="47" t="str">
        <f t="shared" si="515"/>
        <v/>
      </c>
      <c r="AO903" s="48" t="str">
        <f>IF(ISBLANK(AP903),"",VLOOKUP(AN903,OutputOsiris!$A$9:$A$1008,1,FALSE))</f>
        <v/>
      </c>
      <c r="AP903" s="111"/>
      <c r="AQ903" s="78"/>
      <c r="AR903" s="148" t="str">
        <f t="shared" si="489"/>
        <v/>
      </c>
      <c r="AS903" s="47" t="str">
        <f t="shared" si="516"/>
        <v/>
      </c>
      <c r="AT903" s="48" t="str">
        <f>IF(ISBLANK(AU903),"",VLOOKUP(AS903,OutputOsiris!$A$9:$A$1008,1,FALSE))</f>
        <v/>
      </c>
      <c r="AU903" s="111"/>
      <c r="AV903" s="78"/>
      <c r="AW903" s="148" t="str">
        <f t="shared" si="490"/>
        <v/>
      </c>
      <c r="AX903" s="47" t="str">
        <f t="shared" si="517"/>
        <v/>
      </c>
      <c r="AY903" s="48" t="str">
        <f>IF(ISBLANK(AZ903),"",VLOOKUP(AX903,OutputOsiris!$A$9:$A$1008,1,FALSE))</f>
        <v/>
      </c>
      <c r="AZ903" s="111"/>
      <c r="BA903" s="78"/>
      <c r="BB903" s="148" t="str">
        <f t="shared" si="491"/>
        <v/>
      </c>
      <c r="BC903" s="47" t="str">
        <f t="shared" si="518"/>
        <v/>
      </c>
      <c r="BD903" s="48" t="str">
        <f>IF(ISBLANK(BE903),"",VLOOKUP(BC903,OutputOsiris!$A$9:$A$1008,1,FALSE))</f>
        <v/>
      </c>
      <c r="BE903" s="111"/>
      <c r="BF903" s="78"/>
      <c r="BG903" s="148" t="str">
        <f t="shared" si="492"/>
        <v/>
      </c>
      <c r="BH903" s="47" t="str">
        <f t="shared" si="519"/>
        <v/>
      </c>
      <c r="BI903" s="48" t="str">
        <f>IF(ISBLANK(BJ903),"",VLOOKUP(BH903,OutputOsiris!$A$9:$A$1008,1,FALSE))</f>
        <v/>
      </c>
      <c r="BJ903" s="111"/>
      <c r="BK903" s="78"/>
      <c r="BL903" s="148" t="str">
        <f t="shared" si="493"/>
        <v/>
      </c>
      <c r="BM903" s="47" t="str">
        <f t="shared" si="520"/>
        <v/>
      </c>
      <c r="BN903" s="48" t="str">
        <f>IF(ISBLANK(BO903),"",VLOOKUP(BM903,OutputOsiris!$A$9:$A$1008,1,FALSE))</f>
        <v/>
      </c>
      <c r="BO903" s="111"/>
      <c r="BP903" s="78"/>
      <c r="BQ903" s="148" t="str">
        <f t="shared" si="494"/>
        <v/>
      </c>
      <c r="BR903" s="47" t="str">
        <f t="shared" si="521"/>
        <v/>
      </c>
      <c r="BS903" s="48" t="str">
        <f>IF(ISBLANK(BT903),"",VLOOKUP(BR903,OutputOsiris!$A$9:$A$1008,1,FALSE))</f>
        <v/>
      </c>
      <c r="BT903" s="111"/>
      <c r="BU903" s="78"/>
      <c r="BV903" s="148" t="str">
        <f t="shared" si="495"/>
        <v/>
      </c>
      <c r="BW903" s="47" t="str">
        <f t="shared" si="522"/>
        <v/>
      </c>
      <c r="BX903" s="48" t="str">
        <f>IF(ISBLANK(BY903),"",VLOOKUP(BW903,OutputOsiris!$A$9:$A$1008,1,FALSE))</f>
        <v/>
      </c>
      <c r="BY903" s="111"/>
      <c r="BZ903" s="78"/>
      <c r="CA903" s="148" t="str">
        <f t="shared" si="496"/>
        <v/>
      </c>
    </row>
    <row r="904" spans="1:79" x14ac:dyDescent="0.2">
      <c r="A904" s="47" t="str">
        <f>IF($H$1="Score",IF(OutputOsiris!A904&lt;&gt;"9999999",OutputOsiris!A904,""),"")</f>
        <v/>
      </c>
      <c r="B904" s="76" t="str">
        <f t="shared" si="497"/>
        <v/>
      </c>
      <c r="C904" s="143" t="str">
        <f t="shared" si="498"/>
        <v/>
      </c>
      <c r="D904" s="47" t="str">
        <f>IF($H$1="Cijfer",IF(OutputOsiris!A904&lt;&gt;"9999999",OutputOsiris!A904,""),"")</f>
        <v/>
      </c>
      <c r="E904" s="76" t="str">
        <f t="shared" si="499"/>
        <v/>
      </c>
      <c r="F904" s="143" t="str">
        <f t="shared" si="500"/>
        <v/>
      </c>
      <c r="G904" s="47" t="str">
        <f>IF(ISBLANK(OutputOsiris!B904),"",OutputOsiris!B904)</f>
        <v/>
      </c>
      <c r="H904" s="47">
        <f>IF(AND($AG$7&gt;0,OutputOsiris!$A904&lt;&gt;"9999999"),VLOOKUP(OutputOsiris!A904,$AD$9:$AG$1008,4,FALSE),"")</f>
        <v>0</v>
      </c>
      <c r="I904" s="47">
        <f t="shared" si="501"/>
        <v>0</v>
      </c>
      <c r="J904" s="47">
        <f>IF(AND($AL$7&gt;0,OutputOsiris!$A904&lt;&gt;"9999999"),VLOOKUP(OutputOsiris!A904,$AI$9:$AL$1008,4,FALSE),"")</f>
        <v>0</v>
      </c>
      <c r="K904" s="47">
        <f t="shared" si="502"/>
        <v>0</v>
      </c>
      <c r="L904" s="47" t="str">
        <f>IF(AND($AQ$7&gt;0,OutputOsiris!$A904&lt;&gt;"9999999"),VLOOKUP(OutputOsiris!A904,$AN$9:$AQ$1008,4,FALSE),"")</f>
        <v/>
      </c>
      <c r="M904" s="47" t="str">
        <f t="shared" si="503"/>
        <v/>
      </c>
      <c r="N904" s="47" t="str">
        <f>IF(AND($AV$7&gt;0,OutputOsiris!$A904&lt;&gt;"9999999"),VLOOKUP(OutputOsiris!A904,$AS$9:$AV$1008,4,FALSE),"")</f>
        <v/>
      </c>
      <c r="O904" s="47" t="str">
        <f t="shared" si="504"/>
        <v/>
      </c>
      <c r="P904" s="47" t="str">
        <f>IF(AND($BA$7&gt;0,OutputOsiris!$A904&lt;&gt;"9999999"),VLOOKUP(OutputOsiris!A904,$AX$9:$BA$1008,4,FALSE),"")</f>
        <v/>
      </c>
      <c r="Q904" s="47" t="str">
        <f t="shared" si="505"/>
        <v/>
      </c>
      <c r="R904" s="47" t="str">
        <f>IF(AND($BF$7&gt;0,OutputOsiris!$A904&lt;&gt;"9999999"),VLOOKUP(OutputOsiris!A904,$BC$9:$BF$1008,4,FALSE),"")</f>
        <v/>
      </c>
      <c r="S904" s="47" t="str">
        <f t="shared" si="506"/>
        <v/>
      </c>
      <c r="T904" s="47" t="str">
        <f>IF(AND($BK$7&gt;0,OutputOsiris!$A904&lt;&gt;"9999999"),VLOOKUP(OutputOsiris!A904,$BH$9:$BK$1008,4,FALSE),"")</f>
        <v/>
      </c>
      <c r="U904" s="47" t="str">
        <f t="shared" si="507"/>
        <v/>
      </c>
      <c r="V904" s="47" t="str">
        <f>IF(AND($BP$7&gt;0,OutputOsiris!$A904&lt;&gt;"9999999"),VLOOKUP(OutputOsiris!A904,$BM$9:$BP$1008,4,FALSE),"")</f>
        <v/>
      </c>
      <c r="W904" s="47" t="str">
        <f t="shared" si="508"/>
        <v/>
      </c>
      <c r="X904" s="47" t="str">
        <f>IF(AND($BU$7&gt;0,OutputOsiris!$A904&lt;&gt;"9999999"),VLOOKUP(OutputOsiris!A904,$BR$9:$BU$1008,4,FALSE),"")</f>
        <v/>
      </c>
      <c r="Y904" s="47" t="str">
        <f t="shared" si="509"/>
        <v/>
      </c>
      <c r="Z904" s="47" t="str">
        <f>IF(AND($BZ$7&gt;0,OutputOsiris!$A904&lt;&gt;"9999999"),VLOOKUP(OutputOsiris!A904,$BW$9:$BZ$1008,4,FALSE),"")</f>
        <v/>
      </c>
      <c r="AA904" s="47" t="str">
        <f t="shared" si="510"/>
        <v/>
      </c>
      <c r="AB904" s="47">
        <f t="shared" si="511"/>
        <v>0</v>
      </c>
      <c r="AC904" s="47">
        <f t="shared" si="512"/>
        <v>0</v>
      </c>
      <c r="AD904" s="47" t="str">
        <f t="shared" si="513"/>
        <v/>
      </c>
      <c r="AE904" s="48" t="str">
        <f>IF(ISBLANK(AF904),"",VLOOKUP(AD904,OutputOsiris!$A$9:$A$1008,1,FALSE))</f>
        <v/>
      </c>
      <c r="AF904" s="111"/>
      <c r="AG904" s="78"/>
      <c r="AH904" s="148" t="str">
        <f t="shared" si="487"/>
        <v/>
      </c>
      <c r="AI904" s="47" t="str">
        <f t="shared" si="514"/>
        <v/>
      </c>
      <c r="AJ904" s="48" t="str">
        <f>IF(ISBLANK(AK904),"",VLOOKUP(AI904,OutputOsiris!$A$9:$A$1008,1,FALSE))</f>
        <v/>
      </c>
      <c r="AK904" s="112"/>
      <c r="AL904" s="78"/>
      <c r="AM904" s="148" t="str">
        <f t="shared" si="488"/>
        <v/>
      </c>
      <c r="AN904" s="47" t="str">
        <f t="shared" si="515"/>
        <v/>
      </c>
      <c r="AO904" s="48" t="str">
        <f>IF(ISBLANK(AP904),"",VLOOKUP(AN904,OutputOsiris!$A$9:$A$1008,1,FALSE))</f>
        <v/>
      </c>
      <c r="AP904" s="111"/>
      <c r="AQ904" s="78"/>
      <c r="AR904" s="148" t="str">
        <f t="shared" si="489"/>
        <v/>
      </c>
      <c r="AS904" s="47" t="str">
        <f t="shared" si="516"/>
        <v/>
      </c>
      <c r="AT904" s="48" t="str">
        <f>IF(ISBLANK(AU904),"",VLOOKUP(AS904,OutputOsiris!$A$9:$A$1008,1,FALSE))</f>
        <v/>
      </c>
      <c r="AU904" s="111"/>
      <c r="AV904" s="78"/>
      <c r="AW904" s="148" t="str">
        <f t="shared" si="490"/>
        <v/>
      </c>
      <c r="AX904" s="47" t="str">
        <f t="shared" si="517"/>
        <v/>
      </c>
      <c r="AY904" s="48" t="str">
        <f>IF(ISBLANK(AZ904),"",VLOOKUP(AX904,OutputOsiris!$A$9:$A$1008,1,FALSE))</f>
        <v/>
      </c>
      <c r="AZ904" s="111"/>
      <c r="BA904" s="78"/>
      <c r="BB904" s="148" t="str">
        <f t="shared" si="491"/>
        <v/>
      </c>
      <c r="BC904" s="47" t="str">
        <f t="shared" si="518"/>
        <v/>
      </c>
      <c r="BD904" s="48" t="str">
        <f>IF(ISBLANK(BE904),"",VLOOKUP(BC904,OutputOsiris!$A$9:$A$1008,1,FALSE))</f>
        <v/>
      </c>
      <c r="BE904" s="111"/>
      <c r="BF904" s="78"/>
      <c r="BG904" s="148" t="str">
        <f t="shared" si="492"/>
        <v/>
      </c>
      <c r="BH904" s="47" t="str">
        <f t="shared" si="519"/>
        <v/>
      </c>
      <c r="BI904" s="48" t="str">
        <f>IF(ISBLANK(BJ904),"",VLOOKUP(BH904,OutputOsiris!$A$9:$A$1008,1,FALSE))</f>
        <v/>
      </c>
      <c r="BJ904" s="111"/>
      <c r="BK904" s="78"/>
      <c r="BL904" s="148" t="str">
        <f t="shared" si="493"/>
        <v/>
      </c>
      <c r="BM904" s="47" t="str">
        <f t="shared" si="520"/>
        <v/>
      </c>
      <c r="BN904" s="48" t="str">
        <f>IF(ISBLANK(BO904),"",VLOOKUP(BM904,OutputOsiris!$A$9:$A$1008,1,FALSE))</f>
        <v/>
      </c>
      <c r="BO904" s="111"/>
      <c r="BP904" s="78"/>
      <c r="BQ904" s="148" t="str">
        <f t="shared" si="494"/>
        <v/>
      </c>
      <c r="BR904" s="47" t="str">
        <f t="shared" si="521"/>
        <v/>
      </c>
      <c r="BS904" s="48" t="str">
        <f>IF(ISBLANK(BT904),"",VLOOKUP(BR904,OutputOsiris!$A$9:$A$1008,1,FALSE))</f>
        <v/>
      </c>
      <c r="BT904" s="111"/>
      <c r="BU904" s="78"/>
      <c r="BV904" s="148" t="str">
        <f t="shared" si="495"/>
        <v/>
      </c>
      <c r="BW904" s="47" t="str">
        <f t="shared" si="522"/>
        <v/>
      </c>
      <c r="BX904" s="48" t="str">
        <f>IF(ISBLANK(BY904),"",VLOOKUP(BW904,OutputOsiris!$A$9:$A$1008,1,FALSE))</f>
        <v/>
      </c>
      <c r="BY904" s="111"/>
      <c r="BZ904" s="78"/>
      <c r="CA904" s="148" t="str">
        <f t="shared" si="496"/>
        <v/>
      </c>
    </row>
    <row r="905" spans="1:79" x14ac:dyDescent="0.2">
      <c r="A905" s="47" t="str">
        <f>IF($H$1="Score",IF(OutputOsiris!A905&lt;&gt;"9999999",OutputOsiris!A905,""),"")</f>
        <v/>
      </c>
      <c r="B905" s="76" t="str">
        <f t="shared" si="497"/>
        <v/>
      </c>
      <c r="C905" s="143" t="str">
        <f t="shared" si="498"/>
        <v/>
      </c>
      <c r="D905" s="47" t="str">
        <f>IF($H$1="Cijfer",IF(OutputOsiris!A905&lt;&gt;"9999999",OutputOsiris!A905,""),"")</f>
        <v/>
      </c>
      <c r="E905" s="76" t="str">
        <f t="shared" si="499"/>
        <v/>
      </c>
      <c r="F905" s="143" t="str">
        <f t="shared" si="500"/>
        <v/>
      </c>
      <c r="G905" s="47" t="str">
        <f>IF(ISBLANK(OutputOsiris!B905),"",OutputOsiris!B905)</f>
        <v/>
      </c>
      <c r="H905" s="47">
        <f>IF(AND($AG$7&gt;0,OutputOsiris!$A905&lt;&gt;"9999999"),VLOOKUP(OutputOsiris!A905,$AD$9:$AG$1008,4,FALSE),"")</f>
        <v>0</v>
      </c>
      <c r="I905" s="47">
        <f t="shared" si="501"/>
        <v>0</v>
      </c>
      <c r="J905" s="47">
        <f>IF(AND($AL$7&gt;0,OutputOsiris!$A905&lt;&gt;"9999999"),VLOOKUP(OutputOsiris!A905,$AI$9:$AL$1008,4,FALSE),"")</f>
        <v>0</v>
      </c>
      <c r="K905" s="47">
        <f t="shared" si="502"/>
        <v>0</v>
      </c>
      <c r="L905" s="47" t="str">
        <f>IF(AND($AQ$7&gt;0,OutputOsiris!$A905&lt;&gt;"9999999"),VLOOKUP(OutputOsiris!A905,$AN$9:$AQ$1008,4,FALSE),"")</f>
        <v/>
      </c>
      <c r="M905" s="47" t="str">
        <f t="shared" si="503"/>
        <v/>
      </c>
      <c r="N905" s="47" t="str">
        <f>IF(AND($AV$7&gt;0,OutputOsiris!$A905&lt;&gt;"9999999"),VLOOKUP(OutputOsiris!A905,$AS$9:$AV$1008,4,FALSE),"")</f>
        <v/>
      </c>
      <c r="O905" s="47" t="str">
        <f t="shared" si="504"/>
        <v/>
      </c>
      <c r="P905" s="47" t="str">
        <f>IF(AND($BA$7&gt;0,OutputOsiris!$A905&lt;&gt;"9999999"),VLOOKUP(OutputOsiris!A905,$AX$9:$BA$1008,4,FALSE),"")</f>
        <v/>
      </c>
      <c r="Q905" s="47" t="str">
        <f t="shared" si="505"/>
        <v/>
      </c>
      <c r="R905" s="47" t="str">
        <f>IF(AND($BF$7&gt;0,OutputOsiris!$A905&lt;&gt;"9999999"),VLOOKUP(OutputOsiris!A905,$BC$9:$BF$1008,4,FALSE),"")</f>
        <v/>
      </c>
      <c r="S905" s="47" t="str">
        <f t="shared" si="506"/>
        <v/>
      </c>
      <c r="T905" s="47" t="str">
        <f>IF(AND($BK$7&gt;0,OutputOsiris!$A905&lt;&gt;"9999999"),VLOOKUP(OutputOsiris!A905,$BH$9:$BK$1008,4,FALSE),"")</f>
        <v/>
      </c>
      <c r="U905" s="47" t="str">
        <f t="shared" si="507"/>
        <v/>
      </c>
      <c r="V905" s="47" t="str">
        <f>IF(AND($BP$7&gt;0,OutputOsiris!$A905&lt;&gt;"9999999"),VLOOKUP(OutputOsiris!A905,$BM$9:$BP$1008,4,FALSE),"")</f>
        <v/>
      </c>
      <c r="W905" s="47" t="str">
        <f t="shared" si="508"/>
        <v/>
      </c>
      <c r="X905" s="47" t="str">
        <f>IF(AND($BU$7&gt;0,OutputOsiris!$A905&lt;&gt;"9999999"),VLOOKUP(OutputOsiris!A905,$BR$9:$BU$1008,4,FALSE),"")</f>
        <v/>
      </c>
      <c r="Y905" s="47" t="str">
        <f t="shared" si="509"/>
        <v/>
      </c>
      <c r="Z905" s="47" t="str">
        <f>IF(AND($BZ$7&gt;0,OutputOsiris!$A905&lt;&gt;"9999999"),VLOOKUP(OutputOsiris!A905,$BW$9:$BZ$1008,4,FALSE),"")</f>
        <v/>
      </c>
      <c r="AA905" s="47" t="str">
        <f t="shared" si="510"/>
        <v/>
      </c>
      <c r="AB905" s="47">
        <f t="shared" si="511"/>
        <v>0</v>
      </c>
      <c r="AC905" s="47">
        <f t="shared" si="512"/>
        <v>0</v>
      </c>
      <c r="AD905" s="47" t="str">
        <f t="shared" si="513"/>
        <v/>
      </c>
      <c r="AE905" s="48" t="str">
        <f>IF(ISBLANK(AF905),"",VLOOKUP(AD905,OutputOsiris!$A$9:$A$1008,1,FALSE))</f>
        <v/>
      </c>
      <c r="AF905" s="111"/>
      <c r="AG905" s="78"/>
      <c r="AH905" s="148" t="str">
        <f t="shared" ref="AH905:AH968" si="523">IF(ISBLANK(AF905),"",IF(ISERROR(AE905),"M",""))</f>
        <v/>
      </c>
      <c r="AI905" s="47" t="str">
        <f t="shared" si="514"/>
        <v/>
      </c>
      <c r="AJ905" s="48" t="str">
        <f>IF(ISBLANK(AK905),"",VLOOKUP(AI905,OutputOsiris!$A$9:$A$1008,1,FALSE))</f>
        <v/>
      </c>
      <c r="AK905" s="112"/>
      <c r="AL905" s="78"/>
      <c r="AM905" s="148" t="str">
        <f t="shared" ref="AM905:AM968" si="524">IF(ISBLANK(AK905),"",IF(ISERROR(AJ905),"M",""))</f>
        <v/>
      </c>
      <c r="AN905" s="47" t="str">
        <f t="shared" si="515"/>
        <v/>
      </c>
      <c r="AO905" s="48" t="str">
        <f>IF(ISBLANK(AP905),"",VLOOKUP(AN905,OutputOsiris!$A$9:$A$1008,1,FALSE))</f>
        <v/>
      </c>
      <c r="AP905" s="111"/>
      <c r="AQ905" s="78"/>
      <c r="AR905" s="148" t="str">
        <f t="shared" ref="AR905:AR968" si="525">IF(ISBLANK(AP905),"",IF(ISERROR(AO905),"M",""))</f>
        <v/>
      </c>
      <c r="AS905" s="47" t="str">
        <f t="shared" si="516"/>
        <v/>
      </c>
      <c r="AT905" s="48" t="str">
        <f>IF(ISBLANK(AU905),"",VLOOKUP(AS905,OutputOsiris!$A$9:$A$1008,1,FALSE))</f>
        <v/>
      </c>
      <c r="AU905" s="111"/>
      <c r="AV905" s="78"/>
      <c r="AW905" s="148" t="str">
        <f t="shared" ref="AW905:AW968" si="526">IF(ISBLANK(AU905),"",IF(ISERROR(AT905),"M",""))</f>
        <v/>
      </c>
      <c r="AX905" s="47" t="str">
        <f t="shared" si="517"/>
        <v/>
      </c>
      <c r="AY905" s="48" t="str">
        <f>IF(ISBLANK(AZ905),"",VLOOKUP(AX905,OutputOsiris!$A$9:$A$1008,1,FALSE))</f>
        <v/>
      </c>
      <c r="AZ905" s="111"/>
      <c r="BA905" s="78"/>
      <c r="BB905" s="148" t="str">
        <f t="shared" ref="BB905:BB968" si="527">IF(ISBLANK(AZ905),"",IF(ISERROR(AY905),"M",""))</f>
        <v/>
      </c>
      <c r="BC905" s="47" t="str">
        <f t="shared" si="518"/>
        <v/>
      </c>
      <c r="BD905" s="48" t="str">
        <f>IF(ISBLANK(BE905),"",VLOOKUP(BC905,OutputOsiris!$A$9:$A$1008,1,FALSE))</f>
        <v/>
      </c>
      <c r="BE905" s="111"/>
      <c r="BF905" s="78"/>
      <c r="BG905" s="148" t="str">
        <f t="shared" ref="BG905:BG968" si="528">IF(ISBLANK(BE905),"",IF(ISERROR(BD905),"M",""))</f>
        <v/>
      </c>
      <c r="BH905" s="47" t="str">
        <f t="shared" si="519"/>
        <v/>
      </c>
      <c r="BI905" s="48" t="str">
        <f>IF(ISBLANK(BJ905),"",VLOOKUP(BH905,OutputOsiris!$A$9:$A$1008,1,FALSE))</f>
        <v/>
      </c>
      <c r="BJ905" s="111"/>
      <c r="BK905" s="78"/>
      <c r="BL905" s="148" t="str">
        <f t="shared" ref="BL905:BL968" si="529">IF(ISBLANK(BJ905),"",IF(ISERROR(BI905),"M",""))</f>
        <v/>
      </c>
      <c r="BM905" s="47" t="str">
        <f t="shared" si="520"/>
        <v/>
      </c>
      <c r="BN905" s="48" t="str">
        <f>IF(ISBLANK(BO905),"",VLOOKUP(BM905,OutputOsiris!$A$9:$A$1008,1,FALSE))</f>
        <v/>
      </c>
      <c r="BO905" s="111"/>
      <c r="BP905" s="78"/>
      <c r="BQ905" s="148" t="str">
        <f t="shared" ref="BQ905:BQ968" si="530">IF(ISBLANK(BO905),"",IF(ISERROR(BN905),"M",""))</f>
        <v/>
      </c>
      <c r="BR905" s="47" t="str">
        <f t="shared" si="521"/>
        <v/>
      </c>
      <c r="BS905" s="48" t="str">
        <f>IF(ISBLANK(BT905),"",VLOOKUP(BR905,OutputOsiris!$A$9:$A$1008,1,FALSE))</f>
        <v/>
      </c>
      <c r="BT905" s="111"/>
      <c r="BU905" s="78"/>
      <c r="BV905" s="148" t="str">
        <f t="shared" ref="BV905:BV968" si="531">IF(ISBLANK(BT905),"",IF(ISERROR(BS905),"M",""))</f>
        <v/>
      </c>
      <c r="BW905" s="47" t="str">
        <f t="shared" si="522"/>
        <v/>
      </c>
      <c r="BX905" s="48" t="str">
        <f>IF(ISBLANK(BY905),"",VLOOKUP(BW905,OutputOsiris!$A$9:$A$1008,1,FALSE))</f>
        <v/>
      </c>
      <c r="BY905" s="111"/>
      <c r="BZ905" s="78"/>
      <c r="CA905" s="148" t="str">
        <f t="shared" ref="CA905:CA968" si="532">IF(ISBLANK(BY905),"",IF(ISERROR(BX905),"M",""))</f>
        <v/>
      </c>
    </row>
    <row r="906" spans="1:79" x14ac:dyDescent="0.2">
      <c r="A906" s="47" t="str">
        <f>IF($H$1="Score",IF(OutputOsiris!A906&lt;&gt;"9999999",OutputOsiris!A906,""),"")</f>
        <v/>
      </c>
      <c r="B906" s="76" t="str">
        <f t="shared" ref="B906:B969" si="533">IF($H$1="Score",IF(A906="","",IF(ISERROR(AB906),"MISSING",AB906)),"")</f>
        <v/>
      </c>
      <c r="C906" s="143" t="str">
        <f t="shared" ref="C906:C969" si="534">IF(ISNUMBER(B906),IF(OR(ISERROR(H906),ISERROR(J906),ISERROR(L906),ISERROR(N906),ISERROR(P906),ISERROR(R906),ISERROR(T906),ISERROR(V906),ISERROR(X906),ISERROR(Z906)),"M",""),"")</f>
        <v/>
      </c>
      <c r="D906" s="47" t="str">
        <f>IF($H$1="Cijfer",IF(OutputOsiris!A906&lt;&gt;"9999999",OutputOsiris!A906,""),"")</f>
        <v/>
      </c>
      <c r="E906" s="76" t="str">
        <f t="shared" ref="E906:E969" si="535">IF($H$1="Cijfer",IF(D906="","",IF(ISERROR(AC906),"MISSING",IF(OR(AND(I906&gt;0,I906&lt;$E$6),AND(K906&gt;0,K906&lt;$E$6),AND(M906&gt;0,M906&lt;$E$6),AND(O906&gt;0,O906&lt;$E$6),AND(Q906&gt;0,Q906&lt;$E$6),AND(S906&gt;0,S906&lt;$E$6),AND(U906&gt;0,U906&lt;$E$6),AND(W906&gt;0,W906&lt;$E$6),AND(Y906&gt;0,Y906&lt;$E$6),AND(AA906&gt;0,AA906&lt;$E$6),AND(O906&gt;0,O906&lt;$E$6)),"!",AC906))),"")</f>
        <v/>
      </c>
      <c r="F906" s="143" t="str">
        <f t="shared" ref="F906:F969" si="536">IF(ISNUMBER(E906),IF(OR(ISERROR(H906),ISERROR(J906),ISERROR(L906),ISERROR(N906),ISERROR(P906),ISERROR(R906),ISERROR(T906),ISERROR(V906),ISERROR(X906),ISERROR(Z906)),"M",""),"")</f>
        <v/>
      </c>
      <c r="G906" s="47" t="str">
        <f>IF(ISBLANK(OutputOsiris!B906),"",OutputOsiris!B906)</f>
        <v/>
      </c>
      <c r="H906" s="47">
        <f>IF(AND($AG$7&gt;0,OutputOsiris!$A906&lt;&gt;"9999999"),VLOOKUP(OutputOsiris!A906,$AD$9:$AG$1008,4,FALSE),"")</f>
        <v>0</v>
      </c>
      <c r="I906" s="47">
        <f t="shared" ref="I906:I969" si="537">IF(AND(ISERROR(H906),H$7="N"),0,H906)</f>
        <v>0</v>
      </c>
      <c r="J906" s="47">
        <f>IF(AND($AL$7&gt;0,OutputOsiris!$A906&lt;&gt;"9999999"),VLOOKUP(OutputOsiris!A906,$AI$9:$AL$1008,4,FALSE),"")</f>
        <v>0</v>
      </c>
      <c r="K906" s="47">
        <f t="shared" ref="K906:K969" si="538">IF(AND(ISERROR(J906),J$7="N"),0,J906)</f>
        <v>0</v>
      </c>
      <c r="L906" s="47" t="str">
        <f>IF(AND($AQ$7&gt;0,OutputOsiris!$A906&lt;&gt;"9999999"),VLOOKUP(OutputOsiris!A906,$AN$9:$AQ$1008,4,FALSE),"")</f>
        <v/>
      </c>
      <c r="M906" s="47" t="str">
        <f t="shared" ref="M906:M969" si="539">IF(AND(ISERROR(L906),L$7="N"),0,L906)</f>
        <v/>
      </c>
      <c r="N906" s="47" t="str">
        <f>IF(AND($AV$7&gt;0,OutputOsiris!$A906&lt;&gt;"9999999"),VLOOKUP(OutputOsiris!A906,$AS$9:$AV$1008,4,FALSE),"")</f>
        <v/>
      </c>
      <c r="O906" s="47" t="str">
        <f t="shared" ref="O906:O969" si="540">IF(AND(ISERROR(N906),N$7="N"),0,N906)</f>
        <v/>
      </c>
      <c r="P906" s="47" t="str">
        <f>IF(AND($BA$7&gt;0,OutputOsiris!$A906&lt;&gt;"9999999"),VLOOKUP(OutputOsiris!A906,$AX$9:$BA$1008,4,FALSE),"")</f>
        <v/>
      </c>
      <c r="Q906" s="47" t="str">
        <f t="shared" ref="Q906:Q969" si="541">IF(AND(ISERROR(P906),P$7="N"),0,P906)</f>
        <v/>
      </c>
      <c r="R906" s="47" t="str">
        <f>IF(AND($BF$7&gt;0,OutputOsiris!$A906&lt;&gt;"9999999"),VLOOKUP(OutputOsiris!A906,$BC$9:$BF$1008,4,FALSE),"")</f>
        <v/>
      </c>
      <c r="S906" s="47" t="str">
        <f t="shared" ref="S906:S969" si="542">IF(AND(ISERROR(R906),R$7="N"),0,R906)</f>
        <v/>
      </c>
      <c r="T906" s="47" t="str">
        <f>IF(AND($BK$7&gt;0,OutputOsiris!$A906&lt;&gt;"9999999"),VLOOKUP(OutputOsiris!A906,$BH$9:$BK$1008,4,FALSE),"")</f>
        <v/>
      </c>
      <c r="U906" s="47" t="str">
        <f t="shared" ref="U906:U969" si="543">IF(AND(ISERROR(T906),T$7="N"),0,T906)</f>
        <v/>
      </c>
      <c r="V906" s="47" t="str">
        <f>IF(AND($BP$7&gt;0,OutputOsiris!$A906&lt;&gt;"9999999"),VLOOKUP(OutputOsiris!A906,$BM$9:$BP$1008,4,FALSE),"")</f>
        <v/>
      </c>
      <c r="W906" s="47" t="str">
        <f t="shared" ref="W906:W969" si="544">IF(AND(ISERROR(V906),V$7="N"),0,V906)</f>
        <v/>
      </c>
      <c r="X906" s="47" t="str">
        <f>IF(AND($BU$7&gt;0,OutputOsiris!$A906&lt;&gt;"9999999"),VLOOKUP(OutputOsiris!A906,$BR$9:$BU$1008,4,FALSE),"")</f>
        <v/>
      </c>
      <c r="Y906" s="47" t="str">
        <f t="shared" ref="Y906:Y969" si="545">IF(AND(ISERROR(X906),X$7="N"),0,X906)</f>
        <v/>
      </c>
      <c r="Z906" s="47" t="str">
        <f>IF(AND($BZ$7&gt;0,OutputOsiris!$A906&lt;&gt;"9999999"),VLOOKUP(OutputOsiris!A906,$BW$9:$BZ$1008,4,FALSE),"")</f>
        <v/>
      </c>
      <c r="AA906" s="47" t="str">
        <f t="shared" ref="AA906:AA969" si="546">IF(AND(ISERROR(Z906),Z$7="N"),0,Z906)</f>
        <v/>
      </c>
      <c r="AB906" s="47">
        <f t="shared" ref="AB906:AB969" si="547">IF(I906="",0,I906*$AG$7)+IF(K906="",0,K906*$AL$7)+IF(M906="",0,M906*$AQ$7)+IF(O906="",0,O906*$AV$7)+IF(Q906="",0,Q906*$BA$7)+IF(S906="",0,S906*$BF$7)+IF(U906="",0,U906*$BK$7)+IF(W906="",0,W906*$BP$7)+IF(Y906="",0,Y906*$BU$7)+IF(AA906="",0,AA906*$BZ$7)</f>
        <v>0</v>
      </c>
      <c r="AC906" s="47">
        <f t="shared" ref="AC906:AC969" si="548">AB906/SUM($AG$7,$AL$7,$AQ$7,$AV$7,$BA$7,$BF$7,$BK$7,$BP$7,$BU$7,$BZ$7)</f>
        <v>0</v>
      </c>
      <c r="AD906" s="47" t="str">
        <f t="shared" ref="AD906:AD969" si="549">TEXT(RIGHT(TRIM(AF906),7),"0000000")</f>
        <v/>
      </c>
      <c r="AE906" s="48" t="str">
        <f>IF(ISBLANK(AF906),"",VLOOKUP(AD906,OutputOsiris!$A$9:$A$1008,1,FALSE))</f>
        <v/>
      </c>
      <c r="AF906" s="111"/>
      <c r="AG906" s="78"/>
      <c r="AH906" s="148" t="str">
        <f t="shared" si="523"/>
        <v/>
      </c>
      <c r="AI906" s="47" t="str">
        <f t="shared" ref="AI906:AI969" si="550">TEXT(RIGHT(TRIM(AK906),7),"0000000")</f>
        <v/>
      </c>
      <c r="AJ906" s="48" t="str">
        <f>IF(ISBLANK(AK906),"",VLOOKUP(AI906,OutputOsiris!$A$9:$A$1008,1,FALSE))</f>
        <v/>
      </c>
      <c r="AK906" s="112"/>
      <c r="AL906" s="78"/>
      <c r="AM906" s="148" t="str">
        <f t="shared" si="524"/>
        <v/>
      </c>
      <c r="AN906" s="47" t="str">
        <f t="shared" ref="AN906:AN969" si="551">TEXT(RIGHT(TRIM(AP906),7),"0000000")</f>
        <v/>
      </c>
      <c r="AO906" s="48" t="str">
        <f>IF(ISBLANK(AP906),"",VLOOKUP(AN906,OutputOsiris!$A$9:$A$1008,1,FALSE))</f>
        <v/>
      </c>
      <c r="AP906" s="111"/>
      <c r="AQ906" s="78"/>
      <c r="AR906" s="148" t="str">
        <f t="shared" si="525"/>
        <v/>
      </c>
      <c r="AS906" s="47" t="str">
        <f t="shared" ref="AS906:AS969" si="552">TEXT(RIGHT(TRIM(AU906),7),"0000000")</f>
        <v/>
      </c>
      <c r="AT906" s="48" t="str">
        <f>IF(ISBLANK(AU906),"",VLOOKUP(AS906,OutputOsiris!$A$9:$A$1008,1,FALSE))</f>
        <v/>
      </c>
      <c r="AU906" s="111"/>
      <c r="AV906" s="78"/>
      <c r="AW906" s="148" t="str">
        <f t="shared" si="526"/>
        <v/>
      </c>
      <c r="AX906" s="47" t="str">
        <f t="shared" ref="AX906:AX969" si="553">TEXT(RIGHT(TRIM(AZ906),7),"0000000")</f>
        <v/>
      </c>
      <c r="AY906" s="48" t="str">
        <f>IF(ISBLANK(AZ906),"",VLOOKUP(AX906,OutputOsiris!$A$9:$A$1008,1,FALSE))</f>
        <v/>
      </c>
      <c r="AZ906" s="111"/>
      <c r="BA906" s="78"/>
      <c r="BB906" s="148" t="str">
        <f t="shared" si="527"/>
        <v/>
      </c>
      <c r="BC906" s="47" t="str">
        <f t="shared" ref="BC906:BC969" si="554">TEXT(RIGHT(TRIM(BE906),7),"0000000")</f>
        <v/>
      </c>
      <c r="BD906" s="48" t="str">
        <f>IF(ISBLANK(BE906),"",VLOOKUP(BC906,OutputOsiris!$A$9:$A$1008,1,FALSE))</f>
        <v/>
      </c>
      <c r="BE906" s="111"/>
      <c r="BF906" s="78"/>
      <c r="BG906" s="148" t="str">
        <f t="shared" si="528"/>
        <v/>
      </c>
      <c r="BH906" s="47" t="str">
        <f t="shared" ref="BH906:BH969" si="555">TEXT(RIGHT(TRIM(BJ906),7),"0000000")</f>
        <v/>
      </c>
      <c r="BI906" s="48" t="str">
        <f>IF(ISBLANK(BJ906),"",VLOOKUP(BH906,OutputOsiris!$A$9:$A$1008,1,FALSE))</f>
        <v/>
      </c>
      <c r="BJ906" s="111"/>
      <c r="BK906" s="78"/>
      <c r="BL906" s="148" t="str">
        <f t="shared" si="529"/>
        <v/>
      </c>
      <c r="BM906" s="47" t="str">
        <f t="shared" ref="BM906:BM969" si="556">TEXT(RIGHT(TRIM(BO906),7),"0000000")</f>
        <v/>
      </c>
      <c r="BN906" s="48" t="str">
        <f>IF(ISBLANK(BO906),"",VLOOKUP(BM906,OutputOsiris!$A$9:$A$1008,1,FALSE))</f>
        <v/>
      </c>
      <c r="BO906" s="111"/>
      <c r="BP906" s="78"/>
      <c r="BQ906" s="148" t="str">
        <f t="shared" si="530"/>
        <v/>
      </c>
      <c r="BR906" s="47" t="str">
        <f t="shared" ref="BR906:BR969" si="557">TEXT(RIGHT(TRIM(BT906),7),"0000000")</f>
        <v/>
      </c>
      <c r="BS906" s="48" t="str">
        <f>IF(ISBLANK(BT906),"",VLOOKUP(BR906,OutputOsiris!$A$9:$A$1008,1,FALSE))</f>
        <v/>
      </c>
      <c r="BT906" s="111"/>
      <c r="BU906" s="78"/>
      <c r="BV906" s="148" t="str">
        <f t="shared" si="531"/>
        <v/>
      </c>
      <c r="BW906" s="47" t="str">
        <f t="shared" ref="BW906:BW969" si="558">TEXT(RIGHT(TRIM(BY906),7),"0000000")</f>
        <v/>
      </c>
      <c r="BX906" s="48" t="str">
        <f>IF(ISBLANK(BY906),"",VLOOKUP(BW906,OutputOsiris!$A$9:$A$1008,1,FALSE))</f>
        <v/>
      </c>
      <c r="BY906" s="111"/>
      <c r="BZ906" s="78"/>
      <c r="CA906" s="148" t="str">
        <f t="shared" si="532"/>
        <v/>
      </c>
    </row>
    <row r="907" spans="1:79" x14ac:dyDescent="0.2">
      <c r="A907" s="47" t="str">
        <f>IF($H$1="Score",IF(OutputOsiris!A907&lt;&gt;"9999999",OutputOsiris!A907,""),"")</f>
        <v/>
      </c>
      <c r="B907" s="76" t="str">
        <f t="shared" si="533"/>
        <v/>
      </c>
      <c r="C907" s="143" t="str">
        <f t="shared" si="534"/>
        <v/>
      </c>
      <c r="D907" s="47" t="str">
        <f>IF($H$1="Cijfer",IF(OutputOsiris!A907&lt;&gt;"9999999",OutputOsiris!A907,""),"")</f>
        <v/>
      </c>
      <c r="E907" s="76" t="str">
        <f t="shared" si="535"/>
        <v/>
      </c>
      <c r="F907" s="143" t="str">
        <f t="shared" si="536"/>
        <v/>
      </c>
      <c r="G907" s="47" t="str">
        <f>IF(ISBLANK(OutputOsiris!B907),"",OutputOsiris!B907)</f>
        <v/>
      </c>
      <c r="H907" s="47">
        <f>IF(AND($AG$7&gt;0,OutputOsiris!$A907&lt;&gt;"9999999"),VLOOKUP(OutputOsiris!A907,$AD$9:$AG$1008,4,FALSE),"")</f>
        <v>0</v>
      </c>
      <c r="I907" s="47">
        <f t="shared" si="537"/>
        <v>0</v>
      </c>
      <c r="J907" s="47">
        <f>IF(AND($AL$7&gt;0,OutputOsiris!$A907&lt;&gt;"9999999"),VLOOKUP(OutputOsiris!A907,$AI$9:$AL$1008,4,FALSE),"")</f>
        <v>0</v>
      </c>
      <c r="K907" s="47">
        <f t="shared" si="538"/>
        <v>0</v>
      </c>
      <c r="L907" s="47" t="str">
        <f>IF(AND($AQ$7&gt;0,OutputOsiris!$A907&lt;&gt;"9999999"),VLOOKUP(OutputOsiris!A907,$AN$9:$AQ$1008,4,FALSE),"")</f>
        <v/>
      </c>
      <c r="M907" s="47" t="str">
        <f t="shared" si="539"/>
        <v/>
      </c>
      <c r="N907" s="47" t="str">
        <f>IF(AND($AV$7&gt;0,OutputOsiris!$A907&lt;&gt;"9999999"),VLOOKUP(OutputOsiris!A907,$AS$9:$AV$1008,4,FALSE),"")</f>
        <v/>
      </c>
      <c r="O907" s="47" t="str">
        <f t="shared" si="540"/>
        <v/>
      </c>
      <c r="P907" s="47" t="str">
        <f>IF(AND($BA$7&gt;0,OutputOsiris!$A907&lt;&gt;"9999999"),VLOOKUP(OutputOsiris!A907,$AX$9:$BA$1008,4,FALSE),"")</f>
        <v/>
      </c>
      <c r="Q907" s="47" t="str">
        <f t="shared" si="541"/>
        <v/>
      </c>
      <c r="R907" s="47" t="str">
        <f>IF(AND($BF$7&gt;0,OutputOsiris!$A907&lt;&gt;"9999999"),VLOOKUP(OutputOsiris!A907,$BC$9:$BF$1008,4,FALSE),"")</f>
        <v/>
      </c>
      <c r="S907" s="47" t="str">
        <f t="shared" si="542"/>
        <v/>
      </c>
      <c r="T907" s="47" t="str">
        <f>IF(AND($BK$7&gt;0,OutputOsiris!$A907&lt;&gt;"9999999"),VLOOKUP(OutputOsiris!A907,$BH$9:$BK$1008,4,FALSE),"")</f>
        <v/>
      </c>
      <c r="U907" s="47" t="str">
        <f t="shared" si="543"/>
        <v/>
      </c>
      <c r="V907" s="47" t="str">
        <f>IF(AND($BP$7&gt;0,OutputOsiris!$A907&lt;&gt;"9999999"),VLOOKUP(OutputOsiris!A907,$BM$9:$BP$1008,4,FALSE),"")</f>
        <v/>
      </c>
      <c r="W907" s="47" t="str">
        <f t="shared" si="544"/>
        <v/>
      </c>
      <c r="X907" s="47" t="str">
        <f>IF(AND($BU$7&gt;0,OutputOsiris!$A907&lt;&gt;"9999999"),VLOOKUP(OutputOsiris!A907,$BR$9:$BU$1008,4,FALSE),"")</f>
        <v/>
      </c>
      <c r="Y907" s="47" t="str">
        <f t="shared" si="545"/>
        <v/>
      </c>
      <c r="Z907" s="47" t="str">
        <f>IF(AND($BZ$7&gt;0,OutputOsiris!$A907&lt;&gt;"9999999"),VLOOKUP(OutputOsiris!A907,$BW$9:$BZ$1008,4,FALSE),"")</f>
        <v/>
      </c>
      <c r="AA907" s="47" t="str">
        <f t="shared" si="546"/>
        <v/>
      </c>
      <c r="AB907" s="47">
        <f t="shared" si="547"/>
        <v>0</v>
      </c>
      <c r="AC907" s="47">
        <f t="shared" si="548"/>
        <v>0</v>
      </c>
      <c r="AD907" s="47" t="str">
        <f t="shared" si="549"/>
        <v/>
      </c>
      <c r="AE907" s="48" t="str">
        <f>IF(ISBLANK(AF907),"",VLOOKUP(AD907,OutputOsiris!$A$9:$A$1008,1,FALSE))</f>
        <v/>
      </c>
      <c r="AF907" s="111"/>
      <c r="AG907" s="78"/>
      <c r="AH907" s="148" t="str">
        <f t="shared" si="523"/>
        <v/>
      </c>
      <c r="AI907" s="47" t="str">
        <f t="shared" si="550"/>
        <v/>
      </c>
      <c r="AJ907" s="48" t="str">
        <f>IF(ISBLANK(AK907),"",VLOOKUP(AI907,OutputOsiris!$A$9:$A$1008,1,FALSE))</f>
        <v/>
      </c>
      <c r="AK907" s="112"/>
      <c r="AL907" s="78"/>
      <c r="AM907" s="148" t="str">
        <f t="shared" si="524"/>
        <v/>
      </c>
      <c r="AN907" s="47" t="str">
        <f t="shared" si="551"/>
        <v/>
      </c>
      <c r="AO907" s="48" t="str">
        <f>IF(ISBLANK(AP907),"",VLOOKUP(AN907,OutputOsiris!$A$9:$A$1008,1,FALSE))</f>
        <v/>
      </c>
      <c r="AP907" s="111"/>
      <c r="AQ907" s="78"/>
      <c r="AR907" s="148" t="str">
        <f t="shared" si="525"/>
        <v/>
      </c>
      <c r="AS907" s="47" t="str">
        <f t="shared" si="552"/>
        <v/>
      </c>
      <c r="AT907" s="48" t="str">
        <f>IF(ISBLANK(AU907),"",VLOOKUP(AS907,OutputOsiris!$A$9:$A$1008,1,FALSE))</f>
        <v/>
      </c>
      <c r="AU907" s="111"/>
      <c r="AV907" s="78"/>
      <c r="AW907" s="148" t="str">
        <f t="shared" si="526"/>
        <v/>
      </c>
      <c r="AX907" s="47" t="str">
        <f t="shared" si="553"/>
        <v/>
      </c>
      <c r="AY907" s="48" t="str">
        <f>IF(ISBLANK(AZ907),"",VLOOKUP(AX907,OutputOsiris!$A$9:$A$1008,1,FALSE))</f>
        <v/>
      </c>
      <c r="AZ907" s="111"/>
      <c r="BA907" s="78"/>
      <c r="BB907" s="148" t="str">
        <f t="shared" si="527"/>
        <v/>
      </c>
      <c r="BC907" s="47" t="str">
        <f t="shared" si="554"/>
        <v/>
      </c>
      <c r="BD907" s="48" t="str">
        <f>IF(ISBLANK(BE907),"",VLOOKUP(BC907,OutputOsiris!$A$9:$A$1008,1,FALSE))</f>
        <v/>
      </c>
      <c r="BE907" s="111"/>
      <c r="BF907" s="78"/>
      <c r="BG907" s="148" t="str">
        <f t="shared" si="528"/>
        <v/>
      </c>
      <c r="BH907" s="47" t="str">
        <f t="shared" si="555"/>
        <v/>
      </c>
      <c r="BI907" s="48" t="str">
        <f>IF(ISBLANK(BJ907),"",VLOOKUP(BH907,OutputOsiris!$A$9:$A$1008,1,FALSE))</f>
        <v/>
      </c>
      <c r="BJ907" s="111"/>
      <c r="BK907" s="78"/>
      <c r="BL907" s="148" t="str">
        <f t="shared" si="529"/>
        <v/>
      </c>
      <c r="BM907" s="47" t="str">
        <f t="shared" si="556"/>
        <v/>
      </c>
      <c r="BN907" s="48" t="str">
        <f>IF(ISBLANK(BO907),"",VLOOKUP(BM907,OutputOsiris!$A$9:$A$1008,1,FALSE))</f>
        <v/>
      </c>
      <c r="BO907" s="111"/>
      <c r="BP907" s="78"/>
      <c r="BQ907" s="148" t="str">
        <f t="shared" si="530"/>
        <v/>
      </c>
      <c r="BR907" s="47" t="str">
        <f t="shared" si="557"/>
        <v/>
      </c>
      <c r="BS907" s="48" t="str">
        <f>IF(ISBLANK(BT907),"",VLOOKUP(BR907,OutputOsiris!$A$9:$A$1008,1,FALSE))</f>
        <v/>
      </c>
      <c r="BT907" s="111"/>
      <c r="BU907" s="78"/>
      <c r="BV907" s="148" t="str">
        <f t="shared" si="531"/>
        <v/>
      </c>
      <c r="BW907" s="47" t="str">
        <f t="shared" si="558"/>
        <v/>
      </c>
      <c r="BX907" s="48" t="str">
        <f>IF(ISBLANK(BY907),"",VLOOKUP(BW907,OutputOsiris!$A$9:$A$1008,1,FALSE))</f>
        <v/>
      </c>
      <c r="BY907" s="111"/>
      <c r="BZ907" s="78"/>
      <c r="CA907" s="148" t="str">
        <f t="shared" si="532"/>
        <v/>
      </c>
    </row>
    <row r="908" spans="1:79" x14ac:dyDescent="0.2">
      <c r="A908" s="47" t="str">
        <f>IF($H$1="Score",IF(OutputOsiris!A908&lt;&gt;"9999999",OutputOsiris!A908,""),"")</f>
        <v/>
      </c>
      <c r="B908" s="76" t="str">
        <f t="shared" si="533"/>
        <v/>
      </c>
      <c r="C908" s="143" t="str">
        <f t="shared" si="534"/>
        <v/>
      </c>
      <c r="D908" s="47" t="str">
        <f>IF($H$1="Cijfer",IF(OutputOsiris!A908&lt;&gt;"9999999",OutputOsiris!A908,""),"")</f>
        <v/>
      </c>
      <c r="E908" s="76" t="str">
        <f t="shared" si="535"/>
        <v/>
      </c>
      <c r="F908" s="143" t="str">
        <f t="shared" si="536"/>
        <v/>
      </c>
      <c r="G908" s="47" t="str">
        <f>IF(ISBLANK(OutputOsiris!B908),"",OutputOsiris!B908)</f>
        <v/>
      </c>
      <c r="H908" s="47">
        <f>IF(AND($AG$7&gt;0,OutputOsiris!$A908&lt;&gt;"9999999"),VLOOKUP(OutputOsiris!A908,$AD$9:$AG$1008,4,FALSE),"")</f>
        <v>0</v>
      </c>
      <c r="I908" s="47">
        <f t="shared" si="537"/>
        <v>0</v>
      </c>
      <c r="J908" s="47">
        <f>IF(AND($AL$7&gt;0,OutputOsiris!$A908&lt;&gt;"9999999"),VLOOKUP(OutputOsiris!A908,$AI$9:$AL$1008,4,FALSE),"")</f>
        <v>0</v>
      </c>
      <c r="K908" s="47">
        <f t="shared" si="538"/>
        <v>0</v>
      </c>
      <c r="L908" s="47" t="str">
        <f>IF(AND($AQ$7&gt;0,OutputOsiris!$A908&lt;&gt;"9999999"),VLOOKUP(OutputOsiris!A908,$AN$9:$AQ$1008,4,FALSE),"")</f>
        <v/>
      </c>
      <c r="M908" s="47" t="str">
        <f t="shared" si="539"/>
        <v/>
      </c>
      <c r="N908" s="47" t="str">
        <f>IF(AND($AV$7&gt;0,OutputOsiris!$A908&lt;&gt;"9999999"),VLOOKUP(OutputOsiris!A908,$AS$9:$AV$1008,4,FALSE),"")</f>
        <v/>
      </c>
      <c r="O908" s="47" t="str">
        <f t="shared" si="540"/>
        <v/>
      </c>
      <c r="P908" s="47" t="str">
        <f>IF(AND($BA$7&gt;0,OutputOsiris!$A908&lt;&gt;"9999999"),VLOOKUP(OutputOsiris!A908,$AX$9:$BA$1008,4,FALSE),"")</f>
        <v/>
      </c>
      <c r="Q908" s="47" t="str">
        <f t="shared" si="541"/>
        <v/>
      </c>
      <c r="R908" s="47" t="str">
        <f>IF(AND($BF$7&gt;0,OutputOsiris!$A908&lt;&gt;"9999999"),VLOOKUP(OutputOsiris!A908,$BC$9:$BF$1008,4,FALSE),"")</f>
        <v/>
      </c>
      <c r="S908" s="47" t="str">
        <f t="shared" si="542"/>
        <v/>
      </c>
      <c r="T908" s="47" t="str">
        <f>IF(AND($BK$7&gt;0,OutputOsiris!$A908&lt;&gt;"9999999"),VLOOKUP(OutputOsiris!A908,$BH$9:$BK$1008,4,FALSE),"")</f>
        <v/>
      </c>
      <c r="U908" s="47" t="str">
        <f t="shared" si="543"/>
        <v/>
      </c>
      <c r="V908" s="47" t="str">
        <f>IF(AND($BP$7&gt;0,OutputOsiris!$A908&lt;&gt;"9999999"),VLOOKUP(OutputOsiris!A908,$BM$9:$BP$1008,4,FALSE),"")</f>
        <v/>
      </c>
      <c r="W908" s="47" t="str">
        <f t="shared" si="544"/>
        <v/>
      </c>
      <c r="X908" s="47" t="str">
        <f>IF(AND($BU$7&gt;0,OutputOsiris!$A908&lt;&gt;"9999999"),VLOOKUP(OutputOsiris!A908,$BR$9:$BU$1008,4,FALSE),"")</f>
        <v/>
      </c>
      <c r="Y908" s="47" t="str">
        <f t="shared" si="545"/>
        <v/>
      </c>
      <c r="Z908" s="47" t="str">
        <f>IF(AND($BZ$7&gt;0,OutputOsiris!$A908&lt;&gt;"9999999"),VLOOKUP(OutputOsiris!A908,$BW$9:$BZ$1008,4,FALSE),"")</f>
        <v/>
      </c>
      <c r="AA908" s="47" t="str">
        <f t="shared" si="546"/>
        <v/>
      </c>
      <c r="AB908" s="47">
        <f t="shared" si="547"/>
        <v>0</v>
      </c>
      <c r="AC908" s="47">
        <f t="shared" si="548"/>
        <v>0</v>
      </c>
      <c r="AD908" s="47" t="str">
        <f t="shared" si="549"/>
        <v/>
      </c>
      <c r="AE908" s="48" t="str">
        <f>IF(ISBLANK(AF908),"",VLOOKUP(AD908,OutputOsiris!$A$9:$A$1008,1,FALSE))</f>
        <v/>
      </c>
      <c r="AF908" s="111"/>
      <c r="AG908" s="78"/>
      <c r="AH908" s="148" t="str">
        <f t="shared" si="523"/>
        <v/>
      </c>
      <c r="AI908" s="47" t="str">
        <f t="shared" si="550"/>
        <v/>
      </c>
      <c r="AJ908" s="48" t="str">
        <f>IF(ISBLANK(AK908),"",VLOOKUP(AI908,OutputOsiris!$A$9:$A$1008,1,FALSE))</f>
        <v/>
      </c>
      <c r="AK908" s="112"/>
      <c r="AL908" s="78"/>
      <c r="AM908" s="148" t="str">
        <f t="shared" si="524"/>
        <v/>
      </c>
      <c r="AN908" s="47" t="str">
        <f t="shared" si="551"/>
        <v/>
      </c>
      <c r="AO908" s="48" t="str">
        <f>IF(ISBLANK(AP908),"",VLOOKUP(AN908,OutputOsiris!$A$9:$A$1008,1,FALSE))</f>
        <v/>
      </c>
      <c r="AP908" s="111"/>
      <c r="AQ908" s="78"/>
      <c r="AR908" s="148" t="str">
        <f t="shared" si="525"/>
        <v/>
      </c>
      <c r="AS908" s="47" t="str">
        <f t="shared" si="552"/>
        <v/>
      </c>
      <c r="AT908" s="48" t="str">
        <f>IF(ISBLANK(AU908),"",VLOOKUP(AS908,OutputOsiris!$A$9:$A$1008,1,FALSE))</f>
        <v/>
      </c>
      <c r="AU908" s="111"/>
      <c r="AV908" s="78"/>
      <c r="AW908" s="148" t="str">
        <f t="shared" si="526"/>
        <v/>
      </c>
      <c r="AX908" s="47" t="str">
        <f t="shared" si="553"/>
        <v/>
      </c>
      <c r="AY908" s="48" t="str">
        <f>IF(ISBLANK(AZ908),"",VLOOKUP(AX908,OutputOsiris!$A$9:$A$1008,1,FALSE))</f>
        <v/>
      </c>
      <c r="AZ908" s="111"/>
      <c r="BA908" s="78"/>
      <c r="BB908" s="148" t="str">
        <f t="shared" si="527"/>
        <v/>
      </c>
      <c r="BC908" s="47" t="str">
        <f t="shared" si="554"/>
        <v/>
      </c>
      <c r="BD908" s="48" t="str">
        <f>IF(ISBLANK(BE908),"",VLOOKUP(BC908,OutputOsiris!$A$9:$A$1008,1,FALSE))</f>
        <v/>
      </c>
      <c r="BE908" s="111"/>
      <c r="BF908" s="78"/>
      <c r="BG908" s="148" t="str">
        <f t="shared" si="528"/>
        <v/>
      </c>
      <c r="BH908" s="47" t="str">
        <f t="shared" si="555"/>
        <v/>
      </c>
      <c r="BI908" s="48" t="str">
        <f>IF(ISBLANK(BJ908),"",VLOOKUP(BH908,OutputOsiris!$A$9:$A$1008,1,FALSE))</f>
        <v/>
      </c>
      <c r="BJ908" s="111"/>
      <c r="BK908" s="78"/>
      <c r="BL908" s="148" t="str">
        <f t="shared" si="529"/>
        <v/>
      </c>
      <c r="BM908" s="47" t="str">
        <f t="shared" si="556"/>
        <v/>
      </c>
      <c r="BN908" s="48" t="str">
        <f>IF(ISBLANK(BO908),"",VLOOKUP(BM908,OutputOsiris!$A$9:$A$1008,1,FALSE))</f>
        <v/>
      </c>
      <c r="BO908" s="111"/>
      <c r="BP908" s="78"/>
      <c r="BQ908" s="148" t="str">
        <f t="shared" si="530"/>
        <v/>
      </c>
      <c r="BR908" s="47" t="str">
        <f t="shared" si="557"/>
        <v/>
      </c>
      <c r="BS908" s="48" t="str">
        <f>IF(ISBLANK(BT908),"",VLOOKUP(BR908,OutputOsiris!$A$9:$A$1008,1,FALSE))</f>
        <v/>
      </c>
      <c r="BT908" s="111"/>
      <c r="BU908" s="78"/>
      <c r="BV908" s="148" t="str">
        <f t="shared" si="531"/>
        <v/>
      </c>
      <c r="BW908" s="47" t="str">
        <f t="shared" si="558"/>
        <v/>
      </c>
      <c r="BX908" s="48" t="str">
        <f>IF(ISBLANK(BY908),"",VLOOKUP(BW908,OutputOsiris!$A$9:$A$1008,1,FALSE))</f>
        <v/>
      </c>
      <c r="BY908" s="111"/>
      <c r="BZ908" s="78"/>
      <c r="CA908" s="148" t="str">
        <f t="shared" si="532"/>
        <v/>
      </c>
    </row>
    <row r="909" spans="1:79" x14ac:dyDescent="0.2">
      <c r="A909" s="47" t="str">
        <f>IF($H$1="Score",IF(OutputOsiris!A909&lt;&gt;"9999999",OutputOsiris!A909,""),"")</f>
        <v/>
      </c>
      <c r="B909" s="76" t="str">
        <f t="shared" si="533"/>
        <v/>
      </c>
      <c r="C909" s="143" t="str">
        <f t="shared" si="534"/>
        <v/>
      </c>
      <c r="D909" s="47" t="str">
        <f>IF($H$1="Cijfer",IF(OutputOsiris!A909&lt;&gt;"9999999",OutputOsiris!A909,""),"")</f>
        <v/>
      </c>
      <c r="E909" s="76" t="str">
        <f t="shared" si="535"/>
        <v/>
      </c>
      <c r="F909" s="143" t="str">
        <f t="shared" si="536"/>
        <v/>
      </c>
      <c r="G909" s="47" t="str">
        <f>IF(ISBLANK(OutputOsiris!B909),"",OutputOsiris!B909)</f>
        <v/>
      </c>
      <c r="H909" s="47">
        <f>IF(AND($AG$7&gt;0,OutputOsiris!$A909&lt;&gt;"9999999"),VLOOKUP(OutputOsiris!A909,$AD$9:$AG$1008,4,FALSE),"")</f>
        <v>0</v>
      </c>
      <c r="I909" s="47">
        <f t="shared" si="537"/>
        <v>0</v>
      </c>
      <c r="J909" s="47">
        <f>IF(AND($AL$7&gt;0,OutputOsiris!$A909&lt;&gt;"9999999"),VLOOKUP(OutputOsiris!A909,$AI$9:$AL$1008,4,FALSE),"")</f>
        <v>0</v>
      </c>
      <c r="K909" s="47">
        <f t="shared" si="538"/>
        <v>0</v>
      </c>
      <c r="L909" s="47" t="str">
        <f>IF(AND($AQ$7&gt;0,OutputOsiris!$A909&lt;&gt;"9999999"),VLOOKUP(OutputOsiris!A909,$AN$9:$AQ$1008,4,FALSE),"")</f>
        <v/>
      </c>
      <c r="M909" s="47" t="str">
        <f t="shared" si="539"/>
        <v/>
      </c>
      <c r="N909" s="47" t="str">
        <f>IF(AND($AV$7&gt;0,OutputOsiris!$A909&lt;&gt;"9999999"),VLOOKUP(OutputOsiris!A909,$AS$9:$AV$1008,4,FALSE),"")</f>
        <v/>
      </c>
      <c r="O909" s="47" t="str">
        <f t="shared" si="540"/>
        <v/>
      </c>
      <c r="P909" s="47" t="str">
        <f>IF(AND($BA$7&gt;0,OutputOsiris!$A909&lt;&gt;"9999999"),VLOOKUP(OutputOsiris!A909,$AX$9:$BA$1008,4,FALSE),"")</f>
        <v/>
      </c>
      <c r="Q909" s="47" t="str">
        <f t="shared" si="541"/>
        <v/>
      </c>
      <c r="R909" s="47" t="str">
        <f>IF(AND($BF$7&gt;0,OutputOsiris!$A909&lt;&gt;"9999999"),VLOOKUP(OutputOsiris!A909,$BC$9:$BF$1008,4,FALSE),"")</f>
        <v/>
      </c>
      <c r="S909" s="47" t="str">
        <f t="shared" si="542"/>
        <v/>
      </c>
      <c r="T909" s="47" t="str">
        <f>IF(AND($BK$7&gt;0,OutputOsiris!$A909&lt;&gt;"9999999"),VLOOKUP(OutputOsiris!A909,$BH$9:$BK$1008,4,FALSE),"")</f>
        <v/>
      </c>
      <c r="U909" s="47" t="str">
        <f t="shared" si="543"/>
        <v/>
      </c>
      <c r="V909" s="47" t="str">
        <f>IF(AND($BP$7&gt;0,OutputOsiris!$A909&lt;&gt;"9999999"),VLOOKUP(OutputOsiris!A909,$BM$9:$BP$1008,4,FALSE),"")</f>
        <v/>
      </c>
      <c r="W909" s="47" t="str">
        <f t="shared" si="544"/>
        <v/>
      </c>
      <c r="X909" s="47" t="str">
        <f>IF(AND($BU$7&gt;0,OutputOsiris!$A909&lt;&gt;"9999999"),VLOOKUP(OutputOsiris!A909,$BR$9:$BU$1008,4,FALSE),"")</f>
        <v/>
      </c>
      <c r="Y909" s="47" t="str">
        <f t="shared" si="545"/>
        <v/>
      </c>
      <c r="Z909" s="47" t="str">
        <f>IF(AND($BZ$7&gt;0,OutputOsiris!$A909&lt;&gt;"9999999"),VLOOKUP(OutputOsiris!A909,$BW$9:$BZ$1008,4,FALSE),"")</f>
        <v/>
      </c>
      <c r="AA909" s="47" t="str">
        <f t="shared" si="546"/>
        <v/>
      </c>
      <c r="AB909" s="47">
        <f t="shared" si="547"/>
        <v>0</v>
      </c>
      <c r="AC909" s="47">
        <f t="shared" si="548"/>
        <v>0</v>
      </c>
      <c r="AD909" s="47" t="str">
        <f t="shared" si="549"/>
        <v/>
      </c>
      <c r="AE909" s="48" t="str">
        <f>IF(ISBLANK(AF909),"",VLOOKUP(AD909,OutputOsiris!$A$9:$A$1008,1,FALSE))</f>
        <v/>
      </c>
      <c r="AF909" s="111"/>
      <c r="AG909" s="78"/>
      <c r="AH909" s="148" t="str">
        <f t="shared" si="523"/>
        <v/>
      </c>
      <c r="AI909" s="47" t="str">
        <f t="shared" si="550"/>
        <v/>
      </c>
      <c r="AJ909" s="48" t="str">
        <f>IF(ISBLANK(AK909),"",VLOOKUP(AI909,OutputOsiris!$A$9:$A$1008,1,FALSE))</f>
        <v/>
      </c>
      <c r="AK909" s="112"/>
      <c r="AL909" s="78"/>
      <c r="AM909" s="148" t="str">
        <f t="shared" si="524"/>
        <v/>
      </c>
      <c r="AN909" s="47" t="str">
        <f t="shared" si="551"/>
        <v/>
      </c>
      <c r="AO909" s="48" t="str">
        <f>IF(ISBLANK(AP909),"",VLOOKUP(AN909,OutputOsiris!$A$9:$A$1008,1,FALSE))</f>
        <v/>
      </c>
      <c r="AP909" s="111"/>
      <c r="AQ909" s="78"/>
      <c r="AR909" s="148" t="str">
        <f t="shared" si="525"/>
        <v/>
      </c>
      <c r="AS909" s="47" t="str">
        <f t="shared" si="552"/>
        <v/>
      </c>
      <c r="AT909" s="48" t="str">
        <f>IF(ISBLANK(AU909),"",VLOOKUP(AS909,OutputOsiris!$A$9:$A$1008,1,FALSE))</f>
        <v/>
      </c>
      <c r="AU909" s="111"/>
      <c r="AV909" s="78"/>
      <c r="AW909" s="148" t="str">
        <f t="shared" si="526"/>
        <v/>
      </c>
      <c r="AX909" s="47" t="str">
        <f t="shared" si="553"/>
        <v/>
      </c>
      <c r="AY909" s="48" t="str">
        <f>IF(ISBLANK(AZ909),"",VLOOKUP(AX909,OutputOsiris!$A$9:$A$1008,1,FALSE))</f>
        <v/>
      </c>
      <c r="AZ909" s="111"/>
      <c r="BA909" s="78"/>
      <c r="BB909" s="148" t="str">
        <f t="shared" si="527"/>
        <v/>
      </c>
      <c r="BC909" s="47" t="str">
        <f t="shared" si="554"/>
        <v/>
      </c>
      <c r="BD909" s="48" t="str">
        <f>IF(ISBLANK(BE909),"",VLOOKUP(BC909,OutputOsiris!$A$9:$A$1008,1,FALSE))</f>
        <v/>
      </c>
      <c r="BE909" s="111"/>
      <c r="BF909" s="78"/>
      <c r="BG909" s="148" t="str">
        <f t="shared" si="528"/>
        <v/>
      </c>
      <c r="BH909" s="47" t="str">
        <f t="shared" si="555"/>
        <v/>
      </c>
      <c r="BI909" s="48" t="str">
        <f>IF(ISBLANK(BJ909),"",VLOOKUP(BH909,OutputOsiris!$A$9:$A$1008,1,FALSE))</f>
        <v/>
      </c>
      <c r="BJ909" s="111"/>
      <c r="BK909" s="78"/>
      <c r="BL909" s="148" t="str">
        <f t="shared" si="529"/>
        <v/>
      </c>
      <c r="BM909" s="47" t="str">
        <f t="shared" si="556"/>
        <v/>
      </c>
      <c r="BN909" s="48" t="str">
        <f>IF(ISBLANK(BO909),"",VLOOKUP(BM909,OutputOsiris!$A$9:$A$1008,1,FALSE))</f>
        <v/>
      </c>
      <c r="BO909" s="111"/>
      <c r="BP909" s="78"/>
      <c r="BQ909" s="148" t="str">
        <f t="shared" si="530"/>
        <v/>
      </c>
      <c r="BR909" s="47" t="str">
        <f t="shared" si="557"/>
        <v/>
      </c>
      <c r="BS909" s="48" t="str">
        <f>IF(ISBLANK(BT909),"",VLOOKUP(BR909,OutputOsiris!$A$9:$A$1008,1,FALSE))</f>
        <v/>
      </c>
      <c r="BT909" s="111"/>
      <c r="BU909" s="78"/>
      <c r="BV909" s="148" t="str">
        <f t="shared" si="531"/>
        <v/>
      </c>
      <c r="BW909" s="47" t="str">
        <f t="shared" si="558"/>
        <v/>
      </c>
      <c r="BX909" s="48" t="str">
        <f>IF(ISBLANK(BY909),"",VLOOKUP(BW909,OutputOsiris!$A$9:$A$1008,1,FALSE))</f>
        <v/>
      </c>
      <c r="BY909" s="111"/>
      <c r="BZ909" s="78"/>
      <c r="CA909" s="148" t="str">
        <f t="shared" si="532"/>
        <v/>
      </c>
    </row>
    <row r="910" spans="1:79" x14ac:dyDescent="0.2">
      <c r="A910" s="47" t="str">
        <f>IF($H$1="Score",IF(OutputOsiris!A910&lt;&gt;"9999999",OutputOsiris!A910,""),"")</f>
        <v/>
      </c>
      <c r="B910" s="76" t="str">
        <f t="shared" si="533"/>
        <v/>
      </c>
      <c r="C910" s="143" t="str">
        <f t="shared" si="534"/>
        <v/>
      </c>
      <c r="D910" s="47" t="str">
        <f>IF($H$1="Cijfer",IF(OutputOsiris!A910&lt;&gt;"9999999",OutputOsiris!A910,""),"")</f>
        <v/>
      </c>
      <c r="E910" s="76" t="str">
        <f t="shared" si="535"/>
        <v/>
      </c>
      <c r="F910" s="143" t="str">
        <f t="shared" si="536"/>
        <v/>
      </c>
      <c r="G910" s="47" t="str">
        <f>IF(ISBLANK(OutputOsiris!B910),"",OutputOsiris!B910)</f>
        <v/>
      </c>
      <c r="H910" s="47">
        <f>IF(AND($AG$7&gt;0,OutputOsiris!$A910&lt;&gt;"9999999"),VLOOKUP(OutputOsiris!A910,$AD$9:$AG$1008,4,FALSE),"")</f>
        <v>0</v>
      </c>
      <c r="I910" s="47">
        <f t="shared" si="537"/>
        <v>0</v>
      </c>
      <c r="J910" s="47">
        <f>IF(AND($AL$7&gt;0,OutputOsiris!$A910&lt;&gt;"9999999"),VLOOKUP(OutputOsiris!A910,$AI$9:$AL$1008,4,FALSE),"")</f>
        <v>0</v>
      </c>
      <c r="K910" s="47">
        <f t="shared" si="538"/>
        <v>0</v>
      </c>
      <c r="L910" s="47" t="str">
        <f>IF(AND($AQ$7&gt;0,OutputOsiris!$A910&lt;&gt;"9999999"),VLOOKUP(OutputOsiris!A910,$AN$9:$AQ$1008,4,FALSE),"")</f>
        <v/>
      </c>
      <c r="M910" s="47" t="str">
        <f t="shared" si="539"/>
        <v/>
      </c>
      <c r="N910" s="47" t="str">
        <f>IF(AND($AV$7&gt;0,OutputOsiris!$A910&lt;&gt;"9999999"),VLOOKUP(OutputOsiris!A910,$AS$9:$AV$1008,4,FALSE),"")</f>
        <v/>
      </c>
      <c r="O910" s="47" t="str">
        <f t="shared" si="540"/>
        <v/>
      </c>
      <c r="P910" s="47" t="str">
        <f>IF(AND($BA$7&gt;0,OutputOsiris!$A910&lt;&gt;"9999999"),VLOOKUP(OutputOsiris!A910,$AX$9:$BA$1008,4,FALSE),"")</f>
        <v/>
      </c>
      <c r="Q910" s="47" t="str">
        <f t="shared" si="541"/>
        <v/>
      </c>
      <c r="R910" s="47" t="str">
        <f>IF(AND($BF$7&gt;0,OutputOsiris!$A910&lt;&gt;"9999999"),VLOOKUP(OutputOsiris!A910,$BC$9:$BF$1008,4,FALSE),"")</f>
        <v/>
      </c>
      <c r="S910" s="47" t="str">
        <f t="shared" si="542"/>
        <v/>
      </c>
      <c r="T910" s="47" t="str">
        <f>IF(AND($BK$7&gt;0,OutputOsiris!$A910&lt;&gt;"9999999"),VLOOKUP(OutputOsiris!A910,$BH$9:$BK$1008,4,FALSE),"")</f>
        <v/>
      </c>
      <c r="U910" s="47" t="str">
        <f t="shared" si="543"/>
        <v/>
      </c>
      <c r="V910" s="47" t="str">
        <f>IF(AND($BP$7&gt;0,OutputOsiris!$A910&lt;&gt;"9999999"),VLOOKUP(OutputOsiris!A910,$BM$9:$BP$1008,4,FALSE),"")</f>
        <v/>
      </c>
      <c r="W910" s="47" t="str">
        <f t="shared" si="544"/>
        <v/>
      </c>
      <c r="X910" s="47" t="str">
        <f>IF(AND($BU$7&gt;0,OutputOsiris!$A910&lt;&gt;"9999999"),VLOOKUP(OutputOsiris!A910,$BR$9:$BU$1008,4,FALSE),"")</f>
        <v/>
      </c>
      <c r="Y910" s="47" t="str">
        <f t="shared" si="545"/>
        <v/>
      </c>
      <c r="Z910" s="47" t="str">
        <f>IF(AND($BZ$7&gt;0,OutputOsiris!$A910&lt;&gt;"9999999"),VLOOKUP(OutputOsiris!A910,$BW$9:$BZ$1008,4,FALSE),"")</f>
        <v/>
      </c>
      <c r="AA910" s="47" t="str">
        <f t="shared" si="546"/>
        <v/>
      </c>
      <c r="AB910" s="47">
        <f t="shared" si="547"/>
        <v>0</v>
      </c>
      <c r="AC910" s="47">
        <f t="shared" si="548"/>
        <v>0</v>
      </c>
      <c r="AD910" s="47" t="str">
        <f t="shared" si="549"/>
        <v/>
      </c>
      <c r="AE910" s="48" t="str">
        <f>IF(ISBLANK(AF910),"",VLOOKUP(AD910,OutputOsiris!$A$9:$A$1008,1,FALSE))</f>
        <v/>
      </c>
      <c r="AF910" s="111"/>
      <c r="AG910" s="78"/>
      <c r="AH910" s="148" t="str">
        <f t="shared" si="523"/>
        <v/>
      </c>
      <c r="AI910" s="47" t="str">
        <f t="shared" si="550"/>
        <v/>
      </c>
      <c r="AJ910" s="48" t="str">
        <f>IF(ISBLANK(AK910),"",VLOOKUP(AI910,OutputOsiris!$A$9:$A$1008,1,FALSE))</f>
        <v/>
      </c>
      <c r="AK910" s="112"/>
      <c r="AL910" s="78"/>
      <c r="AM910" s="148" t="str">
        <f t="shared" si="524"/>
        <v/>
      </c>
      <c r="AN910" s="47" t="str">
        <f t="shared" si="551"/>
        <v/>
      </c>
      <c r="AO910" s="48" t="str">
        <f>IF(ISBLANK(AP910),"",VLOOKUP(AN910,OutputOsiris!$A$9:$A$1008,1,FALSE))</f>
        <v/>
      </c>
      <c r="AP910" s="111"/>
      <c r="AQ910" s="78"/>
      <c r="AR910" s="148" t="str">
        <f t="shared" si="525"/>
        <v/>
      </c>
      <c r="AS910" s="47" t="str">
        <f t="shared" si="552"/>
        <v/>
      </c>
      <c r="AT910" s="48" t="str">
        <f>IF(ISBLANK(AU910),"",VLOOKUP(AS910,OutputOsiris!$A$9:$A$1008,1,FALSE))</f>
        <v/>
      </c>
      <c r="AU910" s="111"/>
      <c r="AV910" s="78"/>
      <c r="AW910" s="148" t="str">
        <f t="shared" si="526"/>
        <v/>
      </c>
      <c r="AX910" s="47" t="str">
        <f t="shared" si="553"/>
        <v/>
      </c>
      <c r="AY910" s="48" t="str">
        <f>IF(ISBLANK(AZ910),"",VLOOKUP(AX910,OutputOsiris!$A$9:$A$1008,1,FALSE))</f>
        <v/>
      </c>
      <c r="AZ910" s="111"/>
      <c r="BA910" s="78"/>
      <c r="BB910" s="148" t="str">
        <f t="shared" si="527"/>
        <v/>
      </c>
      <c r="BC910" s="47" t="str">
        <f t="shared" si="554"/>
        <v/>
      </c>
      <c r="BD910" s="48" t="str">
        <f>IF(ISBLANK(BE910),"",VLOOKUP(BC910,OutputOsiris!$A$9:$A$1008,1,FALSE))</f>
        <v/>
      </c>
      <c r="BE910" s="111"/>
      <c r="BF910" s="78"/>
      <c r="BG910" s="148" t="str">
        <f t="shared" si="528"/>
        <v/>
      </c>
      <c r="BH910" s="47" t="str">
        <f t="shared" si="555"/>
        <v/>
      </c>
      <c r="BI910" s="48" t="str">
        <f>IF(ISBLANK(BJ910),"",VLOOKUP(BH910,OutputOsiris!$A$9:$A$1008,1,FALSE))</f>
        <v/>
      </c>
      <c r="BJ910" s="111"/>
      <c r="BK910" s="78"/>
      <c r="BL910" s="148" t="str">
        <f t="shared" si="529"/>
        <v/>
      </c>
      <c r="BM910" s="47" t="str">
        <f t="shared" si="556"/>
        <v/>
      </c>
      <c r="BN910" s="48" t="str">
        <f>IF(ISBLANK(BO910),"",VLOOKUP(BM910,OutputOsiris!$A$9:$A$1008,1,FALSE))</f>
        <v/>
      </c>
      <c r="BO910" s="111"/>
      <c r="BP910" s="78"/>
      <c r="BQ910" s="148" t="str">
        <f t="shared" si="530"/>
        <v/>
      </c>
      <c r="BR910" s="47" t="str">
        <f t="shared" si="557"/>
        <v/>
      </c>
      <c r="BS910" s="48" t="str">
        <f>IF(ISBLANK(BT910),"",VLOOKUP(BR910,OutputOsiris!$A$9:$A$1008,1,FALSE))</f>
        <v/>
      </c>
      <c r="BT910" s="111"/>
      <c r="BU910" s="78"/>
      <c r="BV910" s="148" t="str">
        <f t="shared" si="531"/>
        <v/>
      </c>
      <c r="BW910" s="47" t="str">
        <f t="shared" si="558"/>
        <v/>
      </c>
      <c r="BX910" s="48" t="str">
        <f>IF(ISBLANK(BY910),"",VLOOKUP(BW910,OutputOsiris!$A$9:$A$1008,1,FALSE))</f>
        <v/>
      </c>
      <c r="BY910" s="111"/>
      <c r="BZ910" s="78"/>
      <c r="CA910" s="148" t="str">
        <f t="shared" si="532"/>
        <v/>
      </c>
    </row>
    <row r="911" spans="1:79" x14ac:dyDescent="0.2">
      <c r="A911" s="47" t="str">
        <f>IF($H$1="Score",IF(OutputOsiris!A911&lt;&gt;"9999999",OutputOsiris!A911,""),"")</f>
        <v/>
      </c>
      <c r="B911" s="76" t="str">
        <f t="shared" si="533"/>
        <v/>
      </c>
      <c r="C911" s="143" t="str">
        <f t="shared" si="534"/>
        <v/>
      </c>
      <c r="D911" s="47" t="str">
        <f>IF($H$1="Cijfer",IF(OutputOsiris!A911&lt;&gt;"9999999",OutputOsiris!A911,""),"")</f>
        <v/>
      </c>
      <c r="E911" s="76" t="str">
        <f t="shared" si="535"/>
        <v/>
      </c>
      <c r="F911" s="143" t="str">
        <f t="shared" si="536"/>
        <v/>
      </c>
      <c r="G911" s="47" t="str">
        <f>IF(ISBLANK(OutputOsiris!B911),"",OutputOsiris!B911)</f>
        <v/>
      </c>
      <c r="H911" s="47">
        <f>IF(AND($AG$7&gt;0,OutputOsiris!$A911&lt;&gt;"9999999"),VLOOKUP(OutputOsiris!A911,$AD$9:$AG$1008,4,FALSE),"")</f>
        <v>0</v>
      </c>
      <c r="I911" s="47">
        <f t="shared" si="537"/>
        <v>0</v>
      </c>
      <c r="J911" s="47">
        <f>IF(AND($AL$7&gt;0,OutputOsiris!$A911&lt;&gt;"9999999"),VLOOKUP(OutputOsiris!A911,$AI$9:$AL$1008,4,FALSE),"")</f>
        <v>0</v>
      </c>
      <c r="K911" s="47">
        <f t="shared" si="538"/>
        <v>0</v>
      </c>
      <c r="L911" s="47" t="str">
        <f>IF(AND($AQ$7&gt;0,OutputOsiris!$A911&lt;&gt;"9999999"),VLOOKUP(OutputOsiris!A911,$AN$9:$AQ$1008,4,FALSE),"")</f>
        <v/>
      </c>
      <c r="M911" s="47" t="str">
        <f t="shared" si="539"/>
        <v/>
      </c>
      <c r="N911" s="47" t="str">
        <f>IF(AND($AV$7&gt;0,OutputOsiris!$A911&lt;&gt;"9999999"),VLOOKUP(OutputOsiris!A911,$AS$9:$AV$1008,4,FALSE),"")</f>
        <v/>
      </c>
      <c r="O911" s="47" t="str">
        <f t="shared" si="540"/>
        <v/>
      </c>
      <c r="P911" s="47" t="str">
        <f>IF(AND($BA$7&gt;0,OutputOsiris!$A911&lt;&gt;"9999999"),VLOOKUP(OutputOsiris!A911,$AX$9:$BA$1008,4,FALSE),"")</f>
        <v/>
      </c>
      <c r="Q911" s="47" t="str">
        <f t="shared" si="541"/>
        <v/>
      </c>
      <c r="R911" s="47" t="str">
        <f>IF(AND($BF$7&gt;0,OutputOsiris!$A911&lt;&gt;"9999999"),VLOOKUP(OutputOsiris!A911,$BC$9:$BF$1008,4,FALSE),"")</f>
        <v/>
      </c>
      <c r="S911" s="47" t="str">
        <f t="shared" si="542"/>
        <v/>
      </c>
      <c r="T911" s="47" t="str">
        <f>IF(AND($BK$7&gt;0,OutputOsiris!$A911&lt;&gt;"9999999"),VLOOKUP(OutputOsiris!A911,$BH$9:$BK$1008,4,FALSE),"")</f>
        <v/>
      </c>
      <c r="U911" s="47" t="str">
        <f t="shared" si="543"/>
        <v/>
      </c>
      <c r="V911" s="47" t="str">
        <f>IF(AND($BP$7&gt;0,OutputOsiris!$A911&lt;&gt;"9999999"),VLOOKUP(OutputOsiris!A911,$BM$9:$BP$1008,4,FALSE),"")</f>
        <v/>
      </c>
      <c r="W911" s="47" t="str">
        <f t="shared" si="544"/>
        <v/>
      </c>
      <c r="X911" s="47" t="str">
        <f>IF(AND($BU$7&gt;0,OutputOsiris!$A911&lt;&gt;"9999999"),VLOOKUP(OutputOsiris!A911,$BR$9:$BU$1008,4,FALSE),"")</f>
        <v/>
      </c>
      <c r="Y911" s="47" t="str">
        <f t="shared" si="545"/>
        <v/>
      </c>
      <c r="Z911" s="47" t="str">
        <f>IF(AND($BZ$7&gt;0,OutputOsiris!$A911&lt;&gt;"9999999"),VLOOKUP(OutputOsiris!A911,$BW$9:$BZ$1008,4,FALSE),"")</f>
        <v/>
      </c>
      <c r="AA911" s="47" t="str">
        <f t="shared" si="546"/>
        <v/>
      </c>
      <c r="AB911" s="47">
        <f t="shared" si="547"/>
        <v>0</v>
      </c>
      <c r="AC911" s="47">
        <f t="shared" si="548"/>
        <v>0</v>
      </c>
      <c r="AD911" s="47" t="str">
        <f t="shared" si="549"/>
        <v/>
      </c>
      <c r="AE911" s="48" t="str">
        <f>IF(ISBLANK(AF911),"",VLOOKUP(AD911,OutputOsiris!$A$9:$A$1008,1,FALSE))</f>
        <v/>
      </c>
      <c r="AF911" s="111"/>
      <c r="AG911" s="78"/>
      <c r="AH911" s="148" t="str">
        <f t="shared" si="523"/>
        <v/>
      </c>
      <c r="AI911" s="47" t="str">
        <f t="shared" si="550"/>
        <v/>
      </c>
      <c r="AJ911" s="48" t="str">
        <f>IF(ISBLANK(AK911),"",VLOOKUP(AI911,OutputOsiris!$A$9:$A$1008,1,FALSE))</f>
        <v/>
      </c>
      <c r="AK911" s="112"/>
      <c r="AL911" s="78"/>
      <c r="AM911" s="148" t="str">
        <f t="shared" si="524"/>
        <v/>
      </c>
      <c r="AN911" s="47" t="str">
        <f t="shared" si="551"/>
        <v/>
      </c>
      <c r="AO911" s="48" t="str">
        <f>IF(ISBLANK(AP911),"",VLOOKUP(AN911,OutputOsiris!$A$9:$A$1008,1,FALSE))</f>
        <v/>
      </c>
      <c r="AP911" s="111"/>
      <c r="AQ911" s="78"/>
      <c r="AR911" s="148" t="str">
        <f t="shared" si="525"/>
        <v/>
      </c>
      <c r="AS911" s="47" t="str">
        <f t="shared" si="552"/>
        <v/>
      </c>
      <c r="AT911" s="48" t="str">
        <f>IF(ISBLANK(AU911),"",VLOOKUP(AS911,OutputOsiris!$A$9:$A$1008,1,FALSE))</f>
        <v/>
      </c>
      <c r="AU911" s="111"/>
      <c r="AV911" s="78"/>
      <c r="AW911" s="148" t="str">
        <f t="shared" si="526"/>
        <v/>
      </c>
      <c r="AX911" s="47" t="str">
        <f t="shared" si="553"/>
        <v/>
      </c>
      <c r="AY911" s="48" t="str">
        <f>IF(ISBLANK(AZ911),"",VLOOKUP(AX911,OutputOsiris!$A$9:$A$1008,1,FALSE))</f>
        <v/>
      </c>
      <c r="AZ911" s="111"/>
      <c r="BA911" s="78"/>
      <c r="BB911" s="148" t="str">
        <f t="shared" si="527"/>
        <v/>
      </c>
      <c r="BC911" s="47" t="str">
        <f t="shared" si="554"/>
        <v/>
      </c>
      <c r="BD911" s="48" t="str">
        <f>IF(ISBLANK(BE911),"",VLOOKUP(BC911,OutputOsiris!$A$9:$A$1008,1,FALSE))</f>
        <v/>
      </c>
      <c r="BE911" s="111"/>
      <c r="BF911" s="78"/>
      <c r="BG911" s="148" t="str">
        <f t="shared" si="528"/>
        <v/>
      </c>
      <c r="BH911" s="47" t="str">
        <f t="shared" si="555"/>
        <v/>
      </c>
      <c r="BI911" s="48" t="str">
        <f>IF(ISBLANK(BJ911),"",VLOOKUP(BH911,OutputOsiris!$A$9:$A$1008,1,FALSE))</f>
        <v/>
      </c>
      <c r="BJ911" s="111"/>
      <c r="BK911" s="78"/>
      <c r="BL911" s="148" t="str">
        <f t="shared" si="529"/>
        <v/>
      </c>
      <c r="BM911" s="47" t="str">
        <f t="shared" si="556"/>
        <v/>
      </c>
      <c r="BN911" s="48" t="str">
        <f>IF(ISBLANK(BO911),"",VLOOKUP(BM911,OutputOsiris!$A$9:$A$1008,1,FALSE))</f>
        <v/>
      </c>
      <c r="BO911" s="111"/>
      <c r="BP911" s="78"/>
      <c r="BQ911" s="148" t="str">
        <f t="shared" si="530"/>
        <v/>
      </c>
      <c r="BR911" s="47" t="str">
        <f t="shared" si="557"/>
        <v/>
      </c>
      <c r="BS911" s="48" t="str">
        <f>IF(ISBLANK(BT911),"",VLOOKUP(BR911,OutputOsiris!$A$9:$A$1008,1,FALSE))</f>
        <v/>
      </c>
      <c r="BT911" s="111"/>
      <c r="BU911" s="78"/>
      <c r="BV911" s="148" t="str">
        <f t="shared" si="531"/>
        <v/>
      </c>
      <c r="BW911" s="47" t="str">
        <f t="shared" si="558"/>
        <v/>
      </c>
      <c r="BX911" s="48" t="str">
        <f>IF(ISBLANK(BY911),"",VLOOKUP(BW911,OutputOsiris!$A$9:$A$1008,1,FALSE))</f>
        <v/>
      </c>
      <c r="BY911" s="111"/>
      <c r="BZ911" s="78"/>
      <c r="CA911" s="148" t="str">
        <f t="shared" si="532"/>
        <v/>
      </c>
    </row>
    <row r="912" spans="1:79" x14ac:dyDescent="0.2">
      <c r="A912" s="47" t="str">
        <f>IF($H$1="Score",IF(OutputOsiris!A912&lt;&gt;"9999999",OutputOsiris!A912,""),"")</f>
        <v/>
      </c>
      <c r="B912" s="76" t="str">
        <f t="shared" si="533"/>
        <v/>
      </c>
      <c r="C912" s="143" t="str">
        <f t="shared" si="534"/>
        <v/>
      </c>
      <c r="D912" s="47" t="str">
        <f>IF($H$1="Cijfer",IF(OutputOsiris!A912&lt;&gt;"9999999",OutputOsiris!A912,""),"")</f>
        <v/>
      </c>
      <c r="E912" s="76" t="str">
        <f t="shared" si="535"/>
        <v/>
      </c>
      <c r="F912" s="143" t="str">
        <f t="shared" si="536"/>
        <v/>
      </c>
      <c r="G912" s="47" t="str">
        <f>IF(ISBLANK(OutputOsiris!B912),"",OutputOsiris!B912)</f>
        <v/>
      </c>
      <c r="H912" s="47">
        <f>IF(AND($AG$7&gt;0,OutputOsiris!$A912&lt;&gt;"9999999"),VLOOKUP(OutputOsiris!A912,$AD$9:$AG$1008,4,FALSE),"")</f>
        <v>0</v>
      </c>
      <c r="I912" s="47">
        <f t="shared" si="537"/>
        <v>0</v>
      </c>
      <c r="J912" s="47">
        <f>IF(AND($AL$7&gt;0,OutputOsiris!$A912&lt;&gt;"9999999"),VLOOKUP(OutputOsiris!A912,$AI$9:$AL$1008,4,FALSE),"")</f>
        <v>0</v>
      </c>
      <c r="K912" s="47">
        <f t="shared" si="538"/>
        <v>0</v>
      </c>
      <c r="L912" s="47" t="str">
        <f>IF(AND($AQ$7&gt;0,OutputOsiris!$A912&lt;&gt;"9999999"),VLOOKUP(OutputOsiris!A912,$AN$9:$AQ$1008,4,FALSE),"")</f>
        <v/>
      </c>
      <c r="M912" s="47" t="str">
        <f t="shared" si="539"/>
        <v/>
      </c>
      <c r="N912" s="47" t="str">
        <f>IF(AND($AV$7&gt;0,OutputOsiris!$A912&lt;&gt;"9999999"),VLOOKUP(OutputOsiris!A912,$AS$9:$AV$1008,4,FALSE),"")</f>
        <v/>
      </c>
      <c r="O912" s="47" t="str">
        <f t="shared" si="540"/>
        <v/>
      </c>
      <c r="P912" s="47" t="str">
        <f>IF(AND($BA$7&gt;0,OutputOsiris!$A912&lt;&gt;"9999999"),VLOOKUP(OutputOsiris!A912,$AX$9:$BA$1008,4,FALSE),"")</f>
        <v/>
      </c>
      <c r="Q912" s="47" t="str">
        <f t="shared" si="541"/>
        <v/>
      </c>
      <c r="R912" s="47" t="str">
        <f>IF(AND($BF$7&gt;0,OutputOsiris!$A912&lt;&gt;"9999999"),VLOOKUP(OutputOsiris!A912,$BC$9:$BF$1008,4,FALSE),"")</f>
        <v/>
      </c>
      <c r="S912" s="47" t="str">
        <f t="shared" si="542"/>
        <v/>
      </c>
      <c r="T912" s="47" t="str">
        <f>IF(AND($BK$7&gt;0,OutputOsiris!$A912&lt;&gt;"9999999"),VLOOKUP(OutputOsiris!A912,$BH$9:$BK$1008,4,FALSE),"")</f>
        <v/>
      </c>
      <c r="U912" s="47" t="str">
        <f t="shared" si="543"/>
        <v/>
      </c>
      <c r="V912" s="47" t="str">
        <f>IF(AND($BP$7&gt;0,OutputOsiris!$A912&lt;&gt;"9999999"),VLOOKUP(OutputOsiris!A912,$BM$9:$BP$1008,4,FALSE),"")</f>
        <v/>
      </c>
      <c r="W912" s="47" t="str">
        <f t="shared" si="544"/>
        <v/>
      </c>
      <c r="X912" s="47" t="str">
        <f>IF(AND($BU$7&gt;0,OutputOsiris!$A912&lt;&gt;"9999999"),VLOOKUP(OutputOsiris!A912,$BR$9:$BU$1008,4,FALSE),"")</f>
        <v/>
      </c>
      <c r="Y912" s="47" t="str">
        <f t="shared" si="545"/>
        <v/>
      </c>
      <c r="Z912" s="47" t="str">
        <f>IF(AND($BZ$7&gt;0,OutputOsiris!$A912&lt;&gt;"9999999"),VLOOKUP(OutputOsiris!A912,$BW$9:$BZ$1008,4,FALSE),"")</f>
        <v/>
      </c>
      <c r="AA912" s="47" t="str">
        <f t="shared" si="546"/>
        <v/>
      </c>
      <c r="AB912" s="47">
        <f t="shared" si="547"/>
        <v>0</v>
      </c>
      <c r="AC912" s="47">
        <f t="shared" si="548"/>
        <v>0</v>
      </c>
      <c r="AD912" s="47" t="str">
        <f t="shared" si="549"/>
        <v/>
      </c>
      <c r="AE912" s="48" t="str">
        <f>IF(ISBLANK(AF912),"",VLOOKUP(AD912,OutputOsiris!$A$9:$A$1008,1,FALSE))</f>
        <v/>
      </c>
      <c r="AF912" s="111"/>
      <c r="AG912" s="78"/>
      <c r="AH912" s="148" t="str">
        <f t="shared" si="523"/>
        <v/>
      </c>
      <c r="AI912" s="47" t="str">
        <f t="shared" si="550"/>
        <v/>
      </c>
      <c r="AJ912" s="48" t="str">
        <f>IF(ISBLANK(AK912),"",VLOOKUP(AI912,OutputOsiris!$A$9:$A$1008,1,FALSE))</f>
        <v/>
      </c>
      <c r="AK912" s="112"/>
      <c r="AL912" s="78"/>
      <c r="AM912" s="148" t="str">
        <f t="shared" si="524"/>
        <v/>
      </c>
      <c r="AN912" s="47" t="str">
        <f t="shared" si="551"/>
        <v/>
      </c>
      <c r="AO912" s="48" t="str">
        <f>IF(ISBLANK(AP912),"",VLOOKUP(AN912,OutputOsiris!$A$9:$A$1008,1,FALSE))</f>
        <v/>
      </c>
      <c r="AP912" s="111"/>
      <c r="AQ912" s="78"/>
      <c r="AR912" s="148" t="str">
        <f t="shared" si="525"/>
        <v/>
      </c>
      <c r="AS912" s="47" t="str">
        <f t="shared" si="552"/>
        <v/>
      </c>
      <c r="AT912" s="48" t="str">
        <f>IF(ISBLANK(AU912),"",VLOOKUP(AS912,OutputOsiris!$A$9:$A$1008,1,FALSE))</f>
        <v/>
      </c>
      <c r="AU912" s="111"/>
      <c r="AV912" s="78"/>
      <c r="AW912" s="148" t="str">
        <f t="shared" si="526"/>
        <v/>
      </c>
      <c r="AX912" s="47" t="str">
        <f t="shared" si="553"/>
        <v/>
      </c>
      <c r="AY912" s="48" t="str">
        <f>IF(ISBLANK(AZ912),"",VLOOKUP(AX912,OutputOsiris!$A$9:$A$1008,1,FALSE))</f>
        <v/>
      </c>
      <c r="AZ912" s="111"/>
      <c r="BA912" s="78"/>
      <c r="BB912" s="148" t="str">
        <f t="shared" si="527"/>
        <v/>
      </c>
      <c r="BC912" s="47" t="str">
        <f t="shared" si="554"/>
        <v/>
      </c>
      <c r="BD912" s="48" t="str">
        <f>IF(ISBLANK(BE912),"",VLOOKUP(BC912,OutputOsiris!$A$9:$A$1008,1,FALSE))</f>
        <v/>
      </c>
      <c r="BE912" s="111"/>
      <c r="BF912" s="78"/>
      <c r="BG912" s="148" t="str">
        <f t="shared" si="528"/>
        <v/>
      </c>
      <c r="BH912" s="47" t="str">
        <f t="shared" si="555"/>
        <v/>
      </c>
      <c r="BI912" s="48" t="str">
        <f>IF(ISBLANK(BJ912),"",VLOOKUP(BH912,OutputOsiris!$A$9:$A$1008,1,FALSE))</f>
        <v/>
      </c>
      <c r="BJ912" s="111"/>
      <c r="BK912" s="78"/>
      <c r="BL912" s="148" t="str">
        <f t="shared" si="529"/>
        <v/>
      </c>
      <c r="BM912" s="47" t="str">
        <f t="shared" si="556"/>
        <v/>
      </c>
      <c r="BN912" s="48" t="str">
        <f>IF(ISBLANK(BO912),"",VLOOKUP(BM912,OutputOsiris!$A$9:$A$1008,1,FALSE))</f>
        <v/>
      </c>
      <c r="BO912" s="111"/>
      <c r="BP912" s="78"/>
      <c r="BQ912" s="148" t="str">
        <f t="shared" si="530"/>
        <v/>
      </c>
      <c r="BR912" s="47" t="str">
        <f t="shared" si="557"/>
        <v/>
      </c>
      <c r="BS912" s="48" t="str">
        <f>IF(ISBLANK(BT912),"",VLOOKUP(BR912,OutputOsiris!$A$9:$A$1008,1,FALSE))</f>
        <v/>
      </c>
      <c r="BT912" s="111"/>
      <c r="BU912" s="78"/>
      <c r="BV912" s="148" t="str">
        <f t="shared" si="531"/>
        <v/>
      </c>
      <c r="BW912" s="47" t="str">
        <f t="shared" si="558"/>
        <v/>
      </c>
      <c r="BX912" s="48" t="str">
        <f>IF(ISBLANK(BY912),"",VLOOKUP(BW912,OutputOsiris!$A$9:$A$1008,1,FALSE))</f>
        <v/>
      </c>
      <c r="BY912" s="111"/>
      <c r="BZ912" s="78"/>
      <c r="CA912" s="148" t="str">
        <f t="shared" si="532"/>
        <v/>
      </c>
    </row>
    <row r="913" spans="1:79" x14ac:dyDescent="0.2">
      <c r="A913" s="47" t="str">
        <f>IF($H$1="Score",IF(OutputOsiris!A913&lt;&gt;"9999999",OutputOsiris!A913,""),"")</f>
        <v/>
      </c>
      <c r="B913" s="76" t="str">
        <f t="shared" si="533"/>
        <v/>
      </c>
      <c r="C913" s="143" t="str">
        <f t="shared" si="534"/>
        <v/>
      </c>
      <c r="D913" s="47" t="str">
        <f>IF($H$1="Cijfer",IF(OutputOsiris!A913&lt;&gt;"9999999",OutputOsiris!A913,""),"")</f>
        <v/>
      </c>
      <c r="E913" s="76" t="str">
        <f t="shared" si="535"/>
        <v/>
      </c>
      <c r="F913" s="143" t="str">
        <f t="shared" si="536"/>
        <v/>
      </c>
      <c r="G913" s="47" t="str">
        <f>IF(ISBLANK(OutputOsiris!B913),"",OutputOsiris!B913)</f>
        <v/>
      </c>
      <c r="H913" s="47">
        <f>IF(AND($AG$7&gt;0,OutputOsiris!$A913&lt;&gt;"9999999"),VLOOKUP(OutputOsiris!A913,$AD$9:$AG$1008,4,FALSE),"")</f>
        <v>0</v>
      </c>
      <c r="I913" s="47">
        <f t="shared" si="537"/>
        <v>0</v>
      </c>
      <c r="J913" s="47">
        <f>IF(AND($AL$7&gt;0,OutputOsiris!$A913&lt;&gt;"9999999"),VLOOKUP(OutputOsiris!A913,$AI$9:$AL$1008,4,FALSE),"")</f>
        <v>0</v>
      </c>
      <c r="K913" s="47">
        <f t="shared" si="538"/>
        <v>0</v>
      </c>
      <c r="L913" s="47" t="str">
        <f>IF(AND($AQ$7&gt;0,OutputOsiris!$A913&lt;&gt;"9999999"),VLOOKUP(OutputOsiris!A913,$AN$9:$AQ$1008,4,FALSE),"")</f>
        <v/>
      </c>
      <c r="M913" s="47" t="str">
        <f t="shared" si="539"/>
        <v/>
      </c>
      <c r="N913" s="47" t="str">
        <f>IF(AND($AV$7&gt;0,OutputOsiris!$A913&lt;&gt;"9999999"),VLOOKUP(OutputOsiris!A913,$AS$9:$AV$1008,4,FALSE),"")</f>
        <v/>
      </c>
      <c r="O913" s="47" t="str">
        <f t="shared" si="540"/>
        <v/>
      </c>
      <c r="P913" s="47" t="str">
        <f>IF(AND($BA$7&gt;0,OutputOsiris!$A913&lt;&gt;"9999999"),VLOOKUP(OutputOsiris!A913,$AX$9:$BA$1008,4,FALSE),"")</f>
        <v/>
      </c>
      <c r="Q913" s="47" t="str">
        <f t="shared" si="541"/>
        <v/>
      </c>
      <c r="R913" s="47" t="str">
        <f>IF(AND($BF$7&gt;0,OutputOsiris!$A913&lt;&gt;"9999999"),VLOOKUP(OutputOsiris!A913,$BC$9:$BF$1008,4,FALSE),"")</f>
        <v/>
      </c>
      <c r="S913" s="47" t="str">
        <f t="shared" si="542"/>
        <v/>
      </c>
      <c r="T913" s="47" t="str">
        <f>IF(AND($BK$7&gt;0,OutputOsiris!$A913&lt;&gt;"9999999"),VLOOKUP(OutputOsiris!A913,$BH$9:$BK$1008,4,FALSE),"")</f>
        <v/>
      </c>
      <c r="U913" s="47" t="str">
        <f t="shared" si="543"/>
        <v/>
      </c>
      <c r="V913" s="47" t="str">
        <f>IF(AND($BP$7&gt;0,OutputOsiris!$A913&lt;&gt;"9999999"),VLOOKUP(OutputOsiris!A913,$BM$9:$BP$1008,4,FALSE),"")</f>
        <v/>
      </c>
      <c r="W913" s="47" t="str">
        <f t="shared" si="544"/>
        <v/>
      </c>
      <c r="X913" s="47" t="str">
        <f>IF(AND($BU$7&gt;0,OutputOsiris!$A913&lt;&gt;"9999999"),VLOOKUP(OutputOsiris!A913,$BR$9:$BU$1008,4,FALSE),"")</f>
        <v/>
      </c>
      <c r="Y913" s="47" t="str">
        <f t="shared" si="545"/>
        <v/>
      </c>
      <c r="Z913" s="47" t="str">
        <f>IF(AND($BZ$7&gt;0,OutputOsiris!$A913&lt;&gt;"9999999"),VLOOKUP(OutputOsiris!A913,$BW$9:$BZ$1008,4,FALSE),"")</f>
        <v/>
      </c>
      <c r="AA913" s="47" t="str">
        <f t="shared" si="546"/>
        <v/>
      </c>
      <c r="AB913" s="47">
        <f t="shared" si="547"/>
        <v>0</v>
      </c>
      <c r="AC913" s="47">
        <f t="shared" si="548"/>
        <v>0</v>
      </c>
      <c r="AD913" s="47" t="str">
        <f t="shared" si="549"/>
        <v/>
      </c>
      <c r="AE913" s="48" t="str">
        <f>IF(ISBLANK(AF913),"",VLOOKUP(AD913,OutputOsiris!$A$9:$A$1008,1,FALSE))</f>
        <v/>
      </c>
      <c r="AF913" s="111"/>
      <c r="AG913" s="78"/>
      <c r="AH913" s="148" t="str">
        <f t="shared" si="523"/>
        <v/>
      </c>
      <c r="AI913" s="47" t="str">
        <f t="shared" si="550"/>
        <v/>
      </c>
      <c r="AJ913" s="48" t="str">
        <f>IF(ISBLANK(AK913),"",VLOOKUP(AI913,OutputOsiris!$A$9:$A$1008,1,FALSE))</f>
        <v/>
      </c>
      <c r="AK913" s="112"/>
      <c r="AL913" s="78"/>
      <c r="AM913" s="148" t="str">
        <f t="shared" si="524"/>
        <v/>
      </c>
      <c r="AN913" s="47" t="str">
        <f t="shared" si="551"/>
        <v/>
      </c>
      <c r="AO913" s="48" t="str">
        <f>IF(ISBLANK(AP913),"",VLOOKUP(AN913,OutputOsiris!$A$9:$A$1008,1,FALSE))</f>
        <v/>
      </c>
      <c r="AP913" s="111"/>
      <c r="AQ913" s="78"/>
      <c r="AR913" s="148" t="str">
        <f t="shared" si="525"/>
        <v/>
      </c>
      <c r="AS913" s="47" t="str">
        <f t="shared" si="552"/>
        <v/>
      </c>
      <c r="AT913" s="48" t="str">
        <f>IF(ISBLANK(AU913),"",VLOOKUP(AS913,OutputOsiris!$A$9:$A$1008,1,FALSE))</f>
        <v/>
      </c>
      <c r="AU913" s="111"/>
      <c r="AV913" s="78"/>
      <c r="AW913" s="148" t="str">
        <f t="shared" si="526"/>
        <v/>
      </c>
      <c r="AX913" s="47" t="str">
        <f t="shared" si="553"/>
        <v/>
      </c>
      <c r="AY913" s="48" t="str">
        <f>IF(ISBLANK(AZ913),"",VLOOKUP(AX913,OutputOsiris!$A$9:$A$1008,1,FALSE))</f>
        <v/>
      </c>
      <c r="AZ913" s="111"/>
      <c r="BA913" s="78"/>
      <c r="BB913" s="148" t="str">
        <f t="shared" si="527"/>
        <v/>
      </c>
      <c r="BC913" s="47" t="str">
        <f t="shared" si="554"/>
        <v/>
      </c>
      <c r="BD913" s="48" t="str">
        <f>IF(ISBLANK(BE913),"",VLOOKUP(BC913,OutputOsiris!$A$9:$A$1008,1,FALSE))</f>
        <v/>
      </c>
      <c r="BE913" s="111"/>
      <c r="BF913" s="78"/>
      <c r="BG913" s="148" t="str">
        <f t="shared" si="528"/>
        <v/>
      </c>
      <c r="BH913" s="47" t="str">
        <f t="shared" si="555"/>
        <v/>
      </c>
      <c r="BI913" s="48" t="str">
        <f>IF(ISBLANK(BJ913),"",VLOOKUP(BH913,OutputOsiris!$A$9:$A$1008,1,FALSE))</f>
        <v/>
      </c>
      <c r="BJ913" s="111"/>
      <c r="BK913" s="78"/>
      <c r="BL913" s="148" t="str">
        <f t="shared" si="529"/>
        <v/>
      </c>
      <c r="BM913" s="47" t="str">
        <f t="shared" si="556"/>
        <v/>
      </c>
      <c r="BN913" s="48" t="str">
        <f>IF(ISBLANK(BO913),"",VLOOKUP(BM913,OutputOsiris!$A$9:$A$1008,1,FALSE))</f>
        <v/>
      </c>
      <c r="BO913" s="111"/>
      <c r="BP913" s="78"/>
      <c r="BQ913" s="148" t="str">
        <f t="shared" si="530"/>
        <v/>
      </c>
      <c r="BR913" s="47" t="str">
        <f t="shared" si="557"/>
        <v/>
      </c>
      <c r="BS913" s="48" t="str">
        <f>IF(ISBLANK(BT913),"",VLOOKUP(BR913,OutputOsiris!$A$9:$A$1008,1,FALSE))</f>
        <v/>
      </c>
      <c r="BT913" s="111"/>
      <c r="BU913" s="78"/>
      <c r="BV913" s="148" t="str">
        <f t="shared" si="531"/>
        <v/>
      </c>
      <c r="BW913" s="47" t="str">
        <f t="shared" si="558"/>
        <v/>
      </c>
      <c r="BX913" s="48" t="str">
        <f>IF(ISBLANK(BY913),"",VLOOKUP(BW913,OutputOsiris!$A$9:$A$1008,1,FALSE))</f>
        <v/>
      </c>
      <c r="BY913" s="111"/>
      <c r="BZ913" s="78"/>
      <c r="CA913" s="148" t="str">
        <f t="shared" si="532"/>
        <v/>
      </c>
    </row>
    <row r="914" spans="1:79" x14ac:dyDescent="0.2">
      <c r="A914" s="47" t="str">
        <f>IF($H$1="Score",IF(OutputOsiris!A914&lt;&gt;"9999999",OutputOsiris!A914,""),"")</f>
        <v/>
      </c>
      <c r="B914" s="76" t="str">
        <f t="shared" si="533"/>
        <v/>
      </c>
      <c r="C914" s="143" t="str">
        <f t="shared" si="534"/>
        <v/>
      </c>
      <c r="D914" s="47" t="str">
        <f>IF($H$1="Cijfer",IF(OutputOsiris!A914&lt;&gt;"9999999",OutputOsiris!A914,""),"")</f>
        <v/>
      </c>
      <c r="E914" s="76" t="str">
        <f t="shared" si="535"/>
        <v/>
      </c>
      <c r="F914" s="143" t="str">
        <f t="shared" si="536"/>
        <v/>
      </c>
      <c r="G914" s="47" t="str">
        <f>IF(ISBLANK(OutputOsiris!B914),"",OutputOsiris!B914)</f>
        <v/>
      </c>
      <c r="H914" s="47">
        <f>IF(AND($AG$7&gt;0,OutputOsiris!$A914&lt;&gt;"9999999"),VLOOKUP(OutputOsiris!A914,$AD$9:$AG$1008,4,FALSE),"")</f>
        <v>0</v>
      </c>
      <c r="I914" s="47">
        <f t="shared" si="537"/>
        <v>0</v>
      </c>
      <c r="J914" s="47">
        <f>IF(AND($AL$7&gt;0,OutputOsiris!$A914&lt;&gt;"9999999"),VLOOKUP(OutputOsiris!A914,$AI$9:$AL$1008,4,FALSE),"")</f>
        <v>0</v>
      </c>
      <c r="K914" s="47">
        <f t="shared" si="538"/>
        <v>0</v>
      </c>
      <c r="L914" s="47" t="str">
        <f>IF(AND($AQ$7&gt;0,OutputOsiris!$A914&lt;&gt;"9999999"),VLOOKUP(OutputOsiris!A914,$AN$9:$AQ$1008,4,FALSE),"")</f>
        <v/>
      </c>
      <c r="M914" s="47" t="str">
        <f t="shared" si="539"/>
        <v/>
      </c>
      <c r="N914" s="47" t="str">
        <f>IF(AND($AV$7&gt;0,OutputOsiris!$A914&lt;&gt;"9999999"),VLOOKUP(OutputOsiris!A914,$AS$9:$AV$1008,4,FALSE),"")</f>
        <v/>
      </c>
      <c r="O914" s="47" t="str">
        <f t="shared" si="540"/>
        <v/>
      </c>
      <c r="P914" s="47" t="str">
        <f>IF(AND($BA$7&gt;0,OutputOsiris!$A914&lt;&gt;"9999999"),VLOOKUP(OutputOsiris!A914,$AX$9:$BA$1008,4,FALSE),"")</f>
        <v/>
      </c>
      <c r="Q914" s="47" t="str">
        <f t="shared" si="541"/>
        <v/>
      </c>
      <c r="R914" s="47" t="str">
        <f>IF(AND($BF$7&gt;0,OutputOsiris!$A914&lt;&gt;"9999999"),VLOOKUP(OutputOsiris!A914,$BC$9:$BF$1008,4,FALSE),"")</f>
        <v/>
      </c>
      <c r="S914" s="47" t="str">
        <f t="shared" si="542"/>
        <v/>
      </c>
      <c r="T914" s="47" t="str">
        <f>IF(AND($BK$7&gt;0,OutputOsiris!$A914&lt;&gt;"9999999"),VLOOKUP(OutputOsiris!A914,$BH$9:$BK$1008,4,FALSE),"")</f>
        <v/>
      </c>
      <c r="U914" s="47" t="str">
        <f t="shared" si="543"/>
        <v/>
      </c>
      <c r="V914" s="47" t="str">
        <f>IF(AND($BP$7&gt;0,OutputOsiris!$A914&lt;&gt;"9999999"),VLOOKUP(OutputOsiris!A914,$BM$9:$BP$1008,4,FALSE),"")</f>
        <v/>
      </c>
      <c r="W914" s="47" t="str">
        <f t="shared" si="544"/>
        <v/>
      </c>
      <c r="X914" s="47" t="str">
        <f>IF(AND($BU$7&gt;0,OutputOsiris!$A914&lt;&gt;"9999999"),VLOOKUP(OutputOsiris!A914,$BR$9:$BU$1008,4,FALSE),"")</f>
        <v/>
      </c>
      <c r="Y914" s="47" t="str">
        <f t="shared" si="545"/>
        <v/>
      </c>
      <c r="Z914" s="47" t="str">
        <f>IF(AND($BZ$7&gt;0,OutputOsiris!$A914&lt;&gt;"9999999"),VLOOKUP(OutputOsiris!A914,$BW$9:$BZ$1008,4,FALSE),"")</f>
        <v/>
      </c>
      <c r="AA914" s="47" t="str">
        <f t="shared" si="546"/>
        <v/>
      </c>
      <c r="AB914" s="47">
        <f t="shared" si="547"/>
        <v>0</v>
      </c>
      <c r="AC914" s="47">
        <f t="shared" si="548"/>
        <v>0</v>
      </c>
      <c r="AD914" s="47" t="str">
        <f t="shared" si="549"/>
        <v/>
      </c>
      <c r="AE914" s="48" t="str">
        <f>IF(ISBLANK(AF914),"",VLOOKUP(AD914,OutputOsiris!$A$9:$A$1008,1,FALSE))</f>
        <v/>
      </c>
      <c r="AF914" s="111"/>
      <c r="AG914" s="78"/>
      <c r="AH914" s="148" t="str">
        <f t="shared" si="523"/>
        <v/>
      </c>
      <c r="AI914" s="47" t="str">
        <f t="shared" si="550"/>
        <v/>
      </c>
      <c r="AJ914" s="48" t="str">
        <f>IF(ISBLANK(AK914),"",VLOOKUP(AI914,OutputOsiris!$A$9:$A$1008,1,FALSE))</f>
        <v/>
      </c>
      <c r="AK914" s="112"/>
      <c r="AL914" s="78"/>
      <c r="AM914" s="148" t="str">
        <f t="shared" si="524"/>
        <v/>
      </c>
      <c r="AN914" s="47" t="str">
        <f t="shared" si="551"/>
        <v/>
      </c>
      <c r="AO914" s="48" t="str">
        <f>IF(ISBLANK(AP914),"",VLOOKUP(AN914,OutputOsiris!$A$9:$A$1008,1,FALSE))</f>
        <v/>
      </c>
      <c r="AP914" s="111"/>
      <c r="AQ914" s="78"/>
      <c r="AR914" s="148" t="str">
        <f t="shared" si="525"/>
        <v/>
      </c>
      <c r="AS914" s="47" t="str">
        <f t="shared" si="552"/>
        <v/>
      </c>
      <c r="AT914" s="48" t="str">
        <f>IF(ISBLANK(AU914),"",VLOOKUP(AS914,OutputOsiris!$A$9:$A$1008,1,FALSE))</f>
        <v/>
      </c>
      <c r="AU914" s="111"/>
      <c r="AV914" s="78"/>
      <c r="AW914" s="148" t="str">
        <f t="shared" si="526"/>
        <v/>
      </c>
      <c r="AX914" s="47" t="str">
        <f t="shared" si="553"/>
        <v/>
      </c>
      <c r="AY914" s="48" t="str">
        <f>IF(ISBLANK(AZ914),"",VLOOKUP(AX914,OutputOsiris!$A$9:$A$1008,1,FALSE))</f>
        <v/>
      </c>
      <c r="AZ914" s="111"/>
      <c r="BA914" s="78"/>
      <c r="BB914" s="148" t="str">
        <f t="shared" si="527"/>
        <v/>
      </c>
      <c r="BC914" s="47" t="str">
        <f t="shared" si="554"/>
        <v/>
      </c>
      <c r="BD914" s="48" t="str">
        <f>IF(ISBLANK(BE914),"",VLOOKUP(BC914,OutputOsiris!$A$9:$A$1008,1,FALSE))</f>
        <v/>
      </c>
      <c r="BE914" s="111"/>
      <c r="BF914" s="78"/>
      <c r="BG914" s="148" t="str">
        <f t="shared" si="528"/>
        <v/>
      </c>
      <c r="BH914" s="47" t="str">
        <f t="shared" si="555"/>
        <v/>
      </c>
      <c r="BI914" s="48" t="str">
        <f>IF(ISBLANK(BJ914),"",VLOOKUP(BH914,OutputOsiris!$A$9:$A$1008,1,FALSE))</f>
        <v/>
      </c>
      <c r="BJ914" s="111"/>
      <c r="BK914" s="78"/>
      <c r="BL914" s="148" t="str">
        <f t="shared" si="529"/>
        <v/>
      </c>
      <c r="BM914" s="47" t="str">
        <f t="shared" si="556"/>
        <v/>
      </c>
      <c r="BN914" s="48" t="str">
        <f>IF(ISBLANK(BO914),"",VLOOKUP(BM914,OutputOsiris!$A$9:$A$1008,1,FALSE))</f>
        <v/>
      </c>
      <c r="BO914" s="111"/>
      <c r="BP914" s="78"/>
      <c r="BQ914" s="148" t="str">
        <f t="shared" si="530"/>
        <v/>
      </c>
      <c r="BR914" s="47" t="str">
        <f t="shared" si="557"/>
        <v/>
      </c>
      <c r="BS914" s="48" t="str">
        <f>IF(ISBLANK(BT914),"",VLOOKUP(BR914,OutputOsiris!$A$9:$A$1008,1,FALSE))</f>
        <v/>
      </c>
      <c r="BT914" s="111"/>
      <c r="BU914" s="78"/>
      <c r="BV914" s="148" t="str">
        <f t="shared" si="531"/>
        <v/>
      </c>
      <c r="BW914" s="47" t="str">
        <f t="shared" si="558"/>
        <v/>
      </c>
      <c r="BX914" s="48" t="str">
        <f>IF(ISBLANK(BY914),"",VLOOKUP(BW914,OutputOsiris!$A$9:$A$1008,1,FALSE))</f>
        <v/>
      </c>
      <c r="BY914" s="111"/>
      <c r="BZ914" s="78"/>
      <c r="CA914" s="148" t="str">
        <f t="shared" si="532"/>
        <v/>
      </c>
    </row>
    <row r="915" spans="1:79" x14ac:dyDescent="0.2">
      <c r="A915" s="47" t="str">
        <f>IF($H$1="Score",IF(OutputOsiris!A915&lt;&gt;"9999999",OutputOsiris!A915,""),"")</f>
        <v/>
      </c>
      <c r="B915" s="76" t="str">
        <f t="shared" si="533"/>
        <v/>
      </c>
      <c r="C915" s="143" t="str">
        <f t="shared" si="534"/>
        <v/>
      </c>
      <c r="D915" s="47" t="str">
        <f>IF($H$1="Cijfer",IF(OutputOsiris!A915&lt;&gt;"9999999",OutputOsiris!A915,""),"")</f>
        <v/>
      </c>
      <c r="E915" s="76" t="str">
        <f t="shared" si="535"/>
        <v/>
      </c>
      <c r="F915" s="143" t="str">
        <f t="shared" si="536"/>
        <v/>
      </c>
      <c r="G915" s="47" t="str">
        <f>IF(ISBLANK(OutputOsiris!B915),"",OutputOsiris!B915)</f>
        <v/>
      </c>
      <c r="H915" s="47">
        <f>IF(AND($AG$7&gt;0,OutputOsiris!$A915&lt;&gt;"9999999"),VLOOKUP(OutputOsiris!A915,$AD$9:$AG$1008,4,FALSE),"")</f>
        <v>0</v>
      </c>
      <c r="I915" s="47">
        <f t="shared" si="537"/>
        <v>0</v>
      </c>
      <c r="J915" s="47">
        <f>IF(AND($AL$7&gt;0,OutputOsiris!$A915&lt;&gt;"9999999"),VLOOKUP(OutputOsiris!A915,$AI$9:$AL$1008,4,FALSE),"")</f>
        <v>0</v>
      </c>
      <c r="K915" s="47">
        <f t="shared" si="538"/>
        <v>0</v>
      </c>
      <c r="L915" s="47" t="str">
        <f>IF(AND($AQ$7&gt;0,OutputOsiris!$A915&lt;&gt;"9999999"),VLOOKUP(OutputOsiris!A915,$AN$9:$AQ$1008,4,FALSE),"")</f>
        <v/>
      </c>
      <c r="M915" s="47" t="str">
        <f t="shared" si="539"/>
        <v/>
      </c>
      <c r="N915" s="47" t="str">
        <f>IF(AND($AV$7&gt;0,OutputOsiris!$A915&lt;&gt;"9999999"),VLOOKUP(OutputOsiris!A915,$AS$9:$AV$1008,4,FALSE),"")</f>
        <v/>
      </c>
      <c r="O915" s="47" t="str">
        <f t="shared" si="540"/>
        <v/>
      </c>
      <c r="P915" s="47" t="str">
        <f>IF(AND($BA$7&gt;0,OutputOsiris!$A915&lt;&gt;"9999999"),VLOOKUP(OutputOsiris!A915,$AX$9:$BA$1008,4,FALSE),"")</f>
        <v/>
      </c>
      <c r="Q915" s="47" t="str">
        <f t="shared" si="541"/>
        <v/>
      </c>
      <c r="R915" s="47" t="str">
        <f>IF(AND($BF$7&gt;0,OutputOsiris!$A915&lt;&gt;"9999999"),VLOOKUP(OutputOsiris!A915,$BC$9:$BF$1008,4,FALSE),"")</f>
        <v/>
      </c>
      <c r="S915" s="47" t="str">
        <f t="shared" si="542"/>
        <v/>
      </c>
      <c r="T915" s="47" t="str">
        <f>IF(AND($BK$7&gt;0,OutputOsiris!$A915&lt;&gt;"9999999"),VLOOKUP(OutputOsiris!A915,$BH$9:$BK$1008,4,FALSE),"")</f>
        <v/>
      </c>
      <c r="U915" s="47" t="str">
        <f t="shared" si="543"/>
        <v/>
      </c>
      <c r="V915" s="47" t="str">
        <f>IF(AND($BP$7&gt;0,OutputOsiris!$A915&lt;&gt;"9999999"),VLOOKUP(OutputOsiris!A915,$BM$9:$BP$1008,4,FALSE),"")</f>
        <v/>
      </c>
      <c r="W915" s="47" t="str">
        <f t="shared" si="544"/>
        <v/>
      </c>
      <c r="X915" s="47" t="str">
        <f>IF(AND($BU$7&gt;0,OutputOsiris!$A915&lt;&gt;"9999999"),VLOOKUP(OutputOsiris!A915,$BR$9:$BU$1008,4,FALSE),"")</f>
        <v/>
      </c>
      <c r="Y915" s="47" t="str">
        <f t="shared" si="545"/>
        <v/>
      </c>
      <c r="Z915" s="47" t="str">
        <f>IF(AND($BZ$7&gt;0,OutputOsiris!$A915&lt;&gt;"9999999"),VLOOKUP(OutputOsiris!A915,$BW$9:$BZ$1008,4,FALSE),"")</f>
        <v/>
      </c>
      <c r="AA915" s="47" t="str">
        <f t="shared" si="546"/>
        <v/>
      </c>
      <c r="AB915" s="47">
        <f t="shared" si="547"/>
        <v>0</v>
      </c>
      <c r="AC915" s="47">
        <f t="shared" si="548"/>
        <v>0</v>
      </c>
      <c r="AD915" s="47" t="str">
        <f t="shared" si="549"/>
        <v/>
      </c>
      <c r="AE915" s="48" t="str">
        <f>IF(ISBLANK(AF915),"",VLOOKUP(AD915,OutputOsiris!$A$9:$A$1008,1,FALSE))</f>
        <v/>
      </c>
      <c r="AF915" s="111"/>
      <c r="AG915" s="78"/>
      <c r="AH915" s="148" t="str">
        <f t="shared" si="523"/>
        <v/>
      </c>
      <c r="AI915" s="47" t="str">
        <f t="shared" si="550"/>
        <v/>
      </c>
      <c r="AJ915" s="48" t="str">
        <f>IF(ISBLANK(AK915),"",VLOOKUP(AI915,OutputOsiris!$A$9:$A$1008,1,FALSE))</f>
        <v/>
      </c>
      <c r="AK915" s="112"/>
      <c r="AL915" s="78"/>
      <c r="AM915" s="148" t="str">
        <f t="shared" si="524"/>
        <v/>
      </c>
      <c r="AN915" s="47" t="str">
        <f t="shared" si="551"/>
        <v/>
      </c>
      <c r="AO915" s="48" t="str">
        <f>IF(ISBLANK(AP915),"",VLOOKUP(AN915,OutputOsiris!$A$9:$A$1008,1,FALSE))</f>
        <v/>
      </c>
      <c r="AP915" s="111"/>
      <c r="AQ915" s="78"/>
      <c r="AR915" s="148" t="str">
        <f t="shared" si="525"/>
        <v/>
      </c>
      <c r="AS915" s="47" t="str">
        <f t="shared" si="552"/>
        <v/>
      </c>
      <c r="AT915" s="48" t="str">
        <f>IF(ISBLANK(AU915),"",VLOOKUP(AS915,OutputOsiris!$A$9:$A$1008,1,FALSE))</f>
        <v/>
      </c>
      <c r="AU915" s="111"/>
      <c r="AV915" s="78"/>
      <c r="AW915" s="148" t="str">
        <f t="shared" si="526"/>
        <v/>
      </c>
      <c r="AX915" s="47" t="str">
        <f t="shared" si="553"/>
        <v/>
      </c>
      <c r="AY915" s="48" t="str">
        <f>IF(ISBLANK(AZ915),"",VLOOKUP(AX915,OutputOsiris!$A$9:$A$1008,1,FALSE))</f>
        <v/>
      </c>
      <c r="AZ915" s="111"/>
      <c r="BA915" s="78"/>
      <c r="BB915" s="148" t="str">
        <f t="shared" si="527"/>
        <v/>
      </c>
      <c r="BC915" s="47" t="str">
        <f t="shared" si="554"/>
        <v/>
      </c>
      <c r="BD915" s="48" t="str">
        <f>IF(ISBLANK(BE915),"",VLOOKUP(BC915,OutputOsiris!$A$9:$A$1008,1,FALSE))</f>
        <v/>
      </c>
      <c r="BE915" s="111"/>
      <c r="BF915" s="78"/>
      <c r="BG915" s="148" t="str">
        <f t="shared" si="528"/>
        <v/>
      </c>
      <c r="BH915" s="47" t="str">
        <f t="shared" si="555"/>
        <v/>
      </c>
      <c r="BI915" s="48" t="str">
        <f>IF(ISBLANK(BJ915),"",VLOOKUP(BH915,OutputOsiris!$A$9:$A$1008,1,FALSE))</f>
        <v/>
      </c>
      <c r="BJ915" s="111"/>
      <c r="BK915" s="78"/>
      <c r="BL915" s="148" t="str">
        <f t="shared" si="529"/>
        <v/>
      </c>
      <c r="BM915" s="47" t="str">
        <f t="shared" si="556"/>
        <v/>
      </c>
      <c r="BN915" s="48" t="str">
        <f>IF(ISBLANK(BO915),"",VLOOKUP(BM915,OutputOsiris!$A$9:$A$1008,1,FALSE))</f>
        <v/>
      </c>
      <c r="BO915" s="111"/>
      <c r="BP915" s="78"/>
      <c r="BQ915" s="148" t="str">
        <f t="shared" si="530"/>
        <v/>
      </c>
      <c r="BR915" s="47" t="str">
        <f t="shared" si="557"/>
        <v/>
      </c>
      <c r="BS915" s="48" t="str">
        <f>IF(ISBLANK(BT915),"",VLOOKUP(BR915,OutputOsiris!$A$9:$A$1008,1,FALSE))</f>
        <v/>
      </c>
      <c r="BT915" s="111"/>
      <c r="BU915" s="78"/>
      <c r="BV915" s="148" t="str">
        <f t="shared" si="531"/>
        <v/>
      </c>
      <c r="BW915" s="47" t="str">
        <f t="shared" si="558"/>
        <v/>
      </c>
      <c r="BX915" s="48" t="str">
        <f>IF(ISBLANK(BY915),"",VLOOKUP(BW915,OutputOsiris!$A$9:$A$1008,1,FALSE))</f>
        <v/>
      </c>
      <c r="BY915" s="111"/>
      <c r="BZ915" s="78"/>
      <c r="CA915" s="148" t="str">
        <f t="shared" si="532"/>
        <v/>
      </c>
    </row>
    <row r="916" spans="1:79" x14ac:dyDescent="0.2">
      <c r="A916" s="47" t="str">
        <f>IF($H$1="Score",IF(OutputOsiris!A916&lt;&gt;"9999999",OutputOsiris!A916,""),"")</f>
        <v/>
      </c>
      <c r="B916" s="76" t="str">
        <f t="shared" si="533"/>
        <v/>
      </c>
      <c r="C916" s="143" t="str">
        <f t="shared" si="534"/>
        <v/>
      </c>
      <c r="D916" s="47" t="str">
        <f>IF($H$1="Cijfer",IF(OutputOsiris!A916&lt;&gt;"9999999",OutputOsiris!A916,""),"")</f>
        <v/>
      </c>
      <c r="E916" s="76" t="str">
        <f t="shared" si="535"/>
        <v/>
      </c>
      <c r="F916" s="143" t="str">
        <f t="shared" si="536"/>
        <v/>
      </c>
      <c r="G916" s="47" t="str">
        <f>IF(ISBLANK(OutputOsiris!B916),"",OutputOsiris!B916)</f>
        <v/>
      </c>
      <c r="H916" s="47">
        <f>IF(AND($AG$7&gt;0,OutputOsiris!$A916&lt;&gt;"9999999"),VLOOKUP(OutputOsiris!A916,$AD$9:$AG$1008,4,FALSE),"")</f>
        <v>0</v>
      </c>
      <c r="I916" s="47">
        <f t="shared" si="537"/>
        <v>0</v>
      </c>
      <c r="J916" s="47">
        <f>IF(AND($AL$7&gt;0,OutputOsiris!$A916&lt;&gt;"9999999"),VLOOKUP(OutputOsiris!A916,$AI$9:$AL$1008,4,FALSE),"")</f>
        <v>0</v>
      </c>
      <c r="K916" s="47">
        <f t="shared" si="538"/>
        <v>0</v>
      </c>
      <c r="L916" s="47" t="str">
        <f>IF(AND($AQ$7&gt;0,OutputOsiris!$A916&lt;&gt;"9999999"),VLOOKUP(OutputOsiris!A916,$AN$9:$AQ$1008,4,FALSE),"")</f>
        <v/>
      </c>
      <c r="M916" s="47" t="str">
        <f t="shared" si="539"/>
        <v/>
      </c>
      <c r="N916" s="47" t="str">
        <f>IF(AND($AV$7&gt;0,OutputOsiris!$A916&lt;&gt;"9999999"),VLOOKUP(OutputOsiris!A916,$AS$9:$AV$1008,4,FALSE),"")</f>
        <v/>
      </c>
      <c r="O916" s="47" t="str">
        <f t="shared" si="540"/>
        <v/>
      </c>
      <c r="P916" s="47" t="str">
        <f>IF(AND($BA$7&gt;0,OutputOsiris!$A916&lt;&gt;"9999999"),VLOOKUP(OutputOsiris!A916,$AX$9:$BA$1008,4,FALSE),"")</f>
        <v/>
      </c>
      <c r="Q916" s="47" t="str">
        <f t="shared" si="541"/>
        <v/>
      </c>
      <c r="R916" s="47" t="str">
        <f>IF(AND($BF$7&gt;0,OutputOsiris!$A916&lt;&gt;"9999999"),VLOOKUP(OutputOsiris!A916,$BC$9:$BF$1008,4,FALSE),"")</f>
        <v/>
      </c>
      <c r="S916" s="47" t="str">
        <f t="shared" si="542"/>
        <v/>
      </c>
      <c r="T916" s="47" t="str">
        <f>IF(AND($BK$7&gt;0,OutputOsiris!$A916&lt;&gt;"9999999"),VLOOKUP(OutputOsiris!A916,$BH$9:$BK$1008,4,FALSE),"")</f>
        <v/>
      </c>
      <c r="U916" s="47" t="str">
        <f t="shared" si="543"/>
        <v/>
      </c>
      <c r="V916" s="47" t="str">
        <f>IF(AND($BP$7&gt;0,OutputOsiris!$A916&lt;&gt;"9999999"),VLOOKUP(OutputOsiris!A916,$BM$9:$BP$1008,4,FALSE),"")</f>
        <v/>
      </c>
      <c r="W916" s="47" t="str">
        <f t="shared" si="544"/>
        <v/>
      </c>
      <c r="X916" s="47" t="str">
        <f>IF(AND($BU$7&gt;0,OutputOsiris!$A916&lt;&gt;"9999999"),VLOOKUP(OutputOsiris!A916,$BR$9:$BU$1008,4,FALSE),"")</f>
        <v/>
      </c>
      <c r="Y916" s="47" t="str">
        <f t="shared" si="545"/>
        <v/>
      </c>
      <c r="Z916" s="47" t="str">
        <f>IF(AND($BZ$7&gt;0,OutputOsiris!$A916&lt;&gt;"9999999"),VLOOKUP(OutputOsiris!A916,$BW$9:$BZ$1008,4,FALSE),"")</f>
        <v/>
      </c>
      <c r="AA916" s="47" t="str">
        <f t="shared" si="546"/>
        <v/>
      </c>
      <c r="AB916" s="47">
        <f t="shared" si="547"/>
        <v>0</v>
      </c>
      <c r="AC916" s="47">
        <f t="shared" si="548"/>
        <v>0</v>
      </c>
      <c r="AD916" s="47" t="str">
        <f t="shared" si="549"/>
        <v/>
      </c>
      <c r="AE916" s="48" t="str">
        <f>IF(ISBLANK(AF916),"",VLOOKUP(AD916,OutputOsiris!$A$9:$A$1008,1,FALSE))</f>
        <v/>
      </c>
      <c r="AF916" s="111"/>
      <c r="AG916" s="78"/>
      <c r="AH916" s="148" t="str">
        <f t="shared" si="523"/>
        <v/>
      </c>
      <c r="AI916" s="47" t="str">
        <f t="shared" si="550"/>
        <v/>
      </c>
      <c r="AJ916" s="48" t="str">
        <f>IF(ISBLANK(AK916),"",VLOOKUP(AI916,OutputOsiris!$A$9:$A$1008,1,FALSE))</f>
        <v/>
      </c>
      <c r="AK916" s="112"/>
      <c r="AL916" s="78"/>
      <c r="AM916" s="148" t="str">
        <f t="shared" si="524"/>
        <v/>
      </c>
      <c r="AN916" s="47" t="str">
        <f t="shared" si="551"/>
        <v/>
      </c>
      <c r="AO916" s="48" t="str">
        <f>IF(ISBLANK(AP916),"",VLOOKUP(AN916,OutputOsiris!$A$9:$A$1008,1,FALSE))</f>
        <v/>
      </c>
      <c r="AP916" s="111"/>
      <c r="AQ916" s="78"/>
      <c r="AR916" s="148" t="str">
        <f t="shared" si="525"/>
        <v/>
      </c>
      <c r="AS916" s="47" t="str">
        <f t="shared" si="552"/>
        <v/>
      </c>
      <c r="AT916" s="48" t="str">
        <f>IF(ISBLANK(AU916),"",VLOOKUP(AS916,OutputOsiris!$A$9:$A$1008,1,FALSE))</f>
        <v/>
      </c>
      <c r="AU916" s="111"/>
      <c r="AV916" s="78"/>
      <c r="AW916" s="148" t="str">
        <f t="shared" si="526"/>
        <v/>
      </c>
      <c r="AX916" s="47" t="str">
        <f t="shared" si="553"/>
        <v/>
      </c>
      <c r="AY916" s="48" t="str">
        <f>IF(ISBLANK(AZ916),"",VLOOKUP(AX916,OutputOsiris!$A$9:$A$1008,1,FALSE))</f>
        <v/>
      </c>
      <c r="AZ916" s="111"/>
      <c r="BA916" s="78"/>
      <c r="BB916" s="148" t="str">
        <f t="shared" si="527"/>
        <v/>
      </c>
      <c r="BC916" s="47" t="str">
        <f t="shared" si="554"/>
        <v/>
      </c>
      <c r="BD916" s="48" t="str">
        <f>IF(ISBLANK(BE916),"",VLOOKUP(BC916,OutputOsiris!$A$9:$A$1008,1,FALSE))</f>
        <v/>
      </c>
      <c r="BE916" s="111"/>
      <c r="BF916" s="78"/>
      <c r="BG916" s="148" t="str">
        <f t="shared" si="528"/>
        <v/>
      </c>
      <c r="BH916" s="47" t="str">
        <f t="shared" si="555"/>
        <v/>
      </c>
      <c r="BI916" s="48" t="str">
        <f>IF(ISBLANK(BJ916),"",VLOOKUP(BH916,OutputOsiris!$A$9:$A$1008,1,FALSE))</f>
        <v/>
      </c>
      <c r="BJ916" s="111"/>
      <c r="BK916" s="78"/>
      <c r="BL916" s="148" t="str">
        <f t="shared" si="529"/>
        <v/>
      </c>
      <c r="BM916" s="47" t="str">
        <f t="shared" si="556"/>
        <v/>
      </c>
      <c r="BN916" s="48" t="str">
        <f>IF(ISBLANK(BO916),"",VLOOKUP(BM916,OutputOsiris!$A$9:$A$1008,1,FALSE))</f>
        <v/>
      </c>
      <c r="BO916" s="111"/>
      <c r="BP916" s="78"/>
      <c r="BQ916" s="148" t="str">
        <f t="shared" si="530"/>
        <v/>
      </c>
      <c r="BR916" s="47" t="str">
        <f t="shared" si="557"/>
        <v/>
      </c>
      <c r="BS916" s="48" t="str">
        <f>IF(ISBLANK(BT916),"",VLOOKUP(BR916,OutputOsiris!$A$9:$A$1008,1,FALSE))</f>
        <v/>
      </c>
      <c r="BT916" s="111"/>
      <c r="BU916" s="78"/>
      <c r="BV916" s="148" t="str">
        <f t="shared" si="531"/>
        <v/>
      </c>
      <c r="BW916" s="47" t="str">
        <f t="shared" si="558"/>
        <v/>
      </c>
      <c r="BX916" s="48" t="str">
        <f>IF(ISBLANK(BY916),"",VLOOKUP(BW916,OutputOsiris!$A$9:$A$1008,1,FALSE))</f>
        <v/>
      </c>
      <c r="BY916" s="111"/>
      <c r="BZ916" s="78"/>
      <c r="CA916" s="148" t="str">
        <f t="shared" si="532"/>
        <v/>
      </c>
    </row>
    <row r="917" spans="1:79" x14ac:dyDescent="0.2">
      <c r="A917" s="47" t="str">
        <f>IF($H$1="Score",IF(OutputOsiris!A917&lt;&gt;"9999999",OutputOsiris!A917,""),"")</f>
        <v/>
      </c>
      <c r="B917" s="76" t="str">
        <f t="shared" si="533"/>
        <v/>
      </c>
      <c r="C917" s="143" t="str">
        <f t="shared" si="534"/>
        <v/>
      </c>
      <c r="D917" s="47" t="str">
        <f>IF($H$1="Cijfer",IF(OutputOsiris!A917&lt;&gt;"9999999",OutputOsiris!A917,""),"")</f>
        <v/>
      </c>
      <c r="E917" s="76" t="str">
        <f t="shared" si="535"/>
        <v/>
      </c>
      <c r="F917" s="143" t="str">
        <f t="shared" si="536"/>
        <v/>
      </c>
      <c r="G917" s="47" t="str">
        <f>IF(ISBLANK(OutputOsiris!B917),"",OutputOsiris!B917)</f>
        <v/>
      </c>
      <c r="H917" s="47">
        <f>IF(AND($AG$7&gt;0,OutputOsiris!$A917&lt;&gt;"9999999"),VLOOKUP(OutputOsiris!A917,$AD$9:$AG$1008,4,FALSE),"")</f>
        <v>0</v>
      </c>
      <c r="I917" s="47">
        <f t="shared" si="537"/>
        <v>0</v>
      </c>
      <c r="J917" s="47">
        <f>IF(AND($AL$7&gt;0,OutputOsiris!$A917&lt;&gt;"9999999"),VLOOKUP(OutputOsiris!A917,$AI$9:$AL$1008,4,FALSE),"")</f>
        <v>0</v>
      </c>
      <c r="K917" s="47">
        <f t="shared" si="538"/>
        <v>0</v>
      </c>
      <c r="L917" s="47" t="str">
        <f>IF(AND($AQ$7&gt;0,OutputOsiris!$A917&lt;&gt;"9999999"),VLOOKUP(OutputOsiris!A917,$AN$9:$AQ$1008,4,FALSE),"")</f>
        <v/>
      </c>
      <c r="M917" s="47" t="str">
        <f t="shared" si="539"/>
        <v/>
      </c>
      <c r="N917" s="47" t="str">
        <f>IF(AND($AV$7&gt;0,OutputOsiris!$A917&lt;&gt;"9999999"),VLOOKUP(OutputOsiris!A917,$AS$9:$AV$1008,4,FALSE),"")</f>
        <v/>
      </c>
      <c r="O917" s="47" t="str">
        <f t="shared" si="540"/>
        <v/>
      </c>
      <c r="P917" s="47" t="str">
        <f>IF(AND($BA$7&gt;0,OutputOsiris!$A917&lt;&gt;"9999999"),VLOOKUP(OutputOsiris!A917,$AX$9:$BA$1008,4,FALSE),"")</f>
        <v/>
      </c>
      <c r="Q917" s="47" t="str">
        <f t="shared" si="541"/>
        <v/>
      </c>
      <c r="R917" s="47" t="str">
        <f>IF(AND($BF$7&gt;0,OutputOsiris!$A917&lt;&gt;"9999999"),VLOOKUP(OutputOsiris!A917,$BC$9:$BF$1008,4,FALSE),"")</f>
        <v/>
      </c>
      <c r="S917" s="47" t="str">
        <f t="shared" si="542"/>
        <v/>
      </c>
      <c r="T917" s="47" t="str">
        <f>IF(AND($BK$7&gt;0,OutputOsiris!$A917&lt;&gt;"9999999"),VLOOKUP(OutputOsiris!A917,$BH$9:$BK$1008,4,FALSE),"")</f>
        <v/>
      </c>
      <c r="U917" s="47" t="str">
        <f t="shared" si="543"/>
        <v/>
      </c>
      <c r="V917" s="47" t="str">
        <f>IF(AND($BP$7&gt;0,OutputOsiris!$A917&lt;&gt;"9999999"),VLOOKUP(OutputOsiris!A917,$BM$9:$BP$1008,4,FALSE),"")</f>
        <v/>
      </c>
      <c r="W917" s="47" t="str">
        <f t="shared" si="544"/>
        <v/>
      </c>
      <c r="X917" s="47" t="str">
        <f>IF(AND($BU$7&gt;0,OutputOsiris!$A917&lt;&gt;"9999999"),VLOOKUP(OutputOsiris!A917,$BR$9:$BU$1008,4,FALSE),"")</f>
        <v/>
      </c>
      <c r="Y917" s="47" t="str">
        <f t="shared" si="545"/>
        <v/>
      </c>
      <c r="Z917" s="47" t="str">
        <f>IF(AND($BZ$7&gt;0,OutputOsiris!$A917&lt;&gt;"9999999"),VLOOKUP(OutputOsiris!A917,$BW$9:$BZ$1008,4,FALSE),"")</f>
        <v/>
      </c>
      <c r="AA917" s="47" t="str">
        <f t="shared" si="546"/>
        <v/>
      </c>
      <c r="AB917" s="47">
        <f t="shared" si="547"/>
        <v>0</v>
      </c>
      <c r="AC917" s="47">
        <f t="shared" si="548"/>
        <v>0</v>
      </c>
      <c r="AD917" s="47" t="str">
        <f t="shared" si="549"/>
        <v/>
      </c>
      <c r="AE917" s="48" t="str">
        <f>IF(ISBLANK(AF917),"",VLOOKUP(AD917,OutputOsiris!$A$9:$A$1008,1,FALSE))</f>
        <v/>
      </c>
      <c r="AF917" s="111"/>
      <c r="AG917" s="78"/>
      <c r="AH917" s="148" t="str">
        <f t="shared" si="523"/>
        <v/>
      </c>
      <c r="AI917" s="47" t="str">
        <f t="shared" si="550"/>
        <v/>
      </c>
      <c r="AJ917" s="48" t="str">
        <f>IF(ISBLANK(AK917),"",VLOOKUP(AI917,OutputOsiris!$A$9:$A$1008,1,FALSE))</f>
        <v/>
      </c>
      <c r="AK917" s="112"/>
      <c r="AL917" s="78"/>
      <c r="AM917" s="148" t="str">
        <f t="shared" si="524"/>
        <v/>
      </c>
      <c r="AN917" s="47" t="str">
        <f t="shared" si="551"/>
        <v/>
      </c>
      <c r="AO917" s="48" t="str">
        <f>IF(ISBLANK(AP917),"",VLOOKUP(AN917,OutputOsiris!$A$9:$A$1008,1,FALSE))</f>
        <v/>
      </c>
      <c r="AP917" s="111"/>
      <c r="AQ917" s="78"/>
      <c r="AR917" s="148" t="str">
        <f t="shared" si="525"/>
        <v/>
      </c>
      <c r="AS917" s="47" t="str">
        <f t="shared" si="552"/>
        <v/>
      </c>
      <c r="AT917" s="48" t="str">
        <f>IF(ISBLANK(AU917),"",VLOOKUP(AS917,OutputOsiris!$A$9:$A$1008,1,FALSE))</f>
        <v/>
      </c>
      <c r="AU917" s="111"/>
      <c r="AV917" s="78"/>
      <c r="AW917" s="148" t="str">
        <f t="shared" si="526"/>
        <v/>
      </c>
      <c r="AX917" s="47" t="str">
        <f t="shared" si="553"/>
        <v/>
      </c>
      <c r="AY917" s="48" t="str">
        <f>IF(ISBLANK(AZ917),"",VLOOKUP(AX917,OutputOsiris!$A$9:$A$1008,1,FALSE))</f>
        <v/>
      </c>
      <c r="AZ917" s="111"/>
      <c r="BA917" s="78"/>
      <c r="BB917" s="148" t="str">
        <f t="shared" si="527"/>
        <v/>
      </c>
      <c r="BC917" s="47" t="str">
        <f t="shared" si="554"/>
        <v/>
      </c>
      <c r="BD917" s="48" t="str">
        <f>IF(ISBLANK(BE917),"",VLOOKUP(BC917,OutputOsiris!$A$9:$A$1008,1,FALSE))</f>
        <v/>
      </c>
      <c r="BE917" s="111"/>
      <c r="BF917" s="78"/>
      <c r="BG917" s="148" t="str">
        <f t="shared" si="528"/>
        <v/>
      </c>
      <c r="BH917" s="47" t="str">
        <f t="shared" si="555"/>
        <v/>
      </c>
      <c r="BI917" s="48" t="str">
        <f>IF(ISBLANK(BJ917),"",VLOOKUP(BH917,OutputOsiris!$A$9:$A$1008,1,FALSE))</f>
        <v/>
      </c>
      <c r="BJ917" s="111"/>
      <c r="BK917" s="78"/>
      <c r="BL917" s="148" t="str">
        <f t="shared" si="529"/>
        <v/>
      </c>
      <c r="BM917" s="47" t="str">
        <f t="shared" si="556"/>
        <v/>
      </c>
      <c r="BN917" s="48" t="str">
        <f>IF(ISBLANK(BO917),"",VLOOKUP(BM917,OutputOsiris!$A$9:$A$1008,1,FALSE))</f>
        <v/>
      </c>
      <c r="BO917" s="111"/>
      <c r="BP917" s="78"/>
      <c r="BQ917" s="148" t="str">
        <f t="shared" si="530"/>
        <v/>
      </c>
      <c r="BR917" s="47" t="str">
        <f t="shared" si="557"/>
        <v/>
      </c>
      <c r="BS917" s="48" t="str">
        <f>IF(ISBLANK(BT917),"",VLOOKUP(BR917,OutputOsiris!$A$9:$A$1008,1,FALSE))</f>
        <v/>
      </c>
      <c r="BT917" s="111"/>
      <c r="BU917" s="78"/>
      <c r="BV917" s="148" t="str">
        <f t="shared" si="531"/>
        <v/>
      </c>
      <c r="BW917" s="47" t="str">
        <f t="shared" si="558"/>
        <v/>
      </c>
      <c r="BX917" s="48" t="str">
        <f>IF(ISBLANK(BY917),"",VLOOKUP(BW917,OutputOsiris!$A$9:$A$1008,1,FALSE))</f>
        <v/>
      </c>
      <c r="BY917" s="111"/>
      <c r="BZ917" s="78"/>
      <c r="CA917" s="148" t="str">
        <f t="shared" si="532"/>
        <v/>
      </c>
    </row>
    <row r="918" spans="1:79" x14ac:dyDescent="0.2">
      <c r="A918" s="47" t="str">
        <f>IF($H$1="Score",IF(OutputOsiris!A918&lt;&gt;"9999999",OutputOsiris!A918,""),"")</f>
        <v/>
      </c>
      <c r="B918" s="76" t="str">
        <f t="shared" si="533"/>
        <v/>
      </c>
      <c r="C918" s="143" t="str">
        <f t="shared" si="534"/>
        <v/>
      </c>
      <c r="D918" s="47" t="str">
        <f>IF($H$1="Cijfer",IF(OutputOsiris!A918&lt;&gt;"9999999",OutputOsiris!A918,""),"")</f>
        <v/>
      </c>
      <c r="E918" s="76" t="str">
        <f t="shared" si="535"/>
        <v/>
      </c>
      <c r="F918" s="143" t="str">
        <f t="shared" si="536"/>
        <v/>
      </c>
      <c r="G918" s="47" t="str">
        <f>IF(ISBLANK(OutputOsiris!B918),"",OutputOsiris!B918)</f>
        <v/>
      </c>
      <c r="H918" s="47">
        <f>IF(AND($AG$7&gt;0,OutputOsiris!$A918&lt;&gt;"9999999"),VLOOKUP(OutputOsiris!A918,$AD$9:$AG$1008,4,FALSE),"")</f>
        <v>0</v>
      </c>
      <c r="I918" s="47">
        <f t="shared" si="537"/>
        <v>0</v>
      </c>
      <c r="J918" s="47">
        <f>IF(AND($AL$7&gt;0,OutputOsiris!$A918&lt;&gt;"9999999"),VLOOKUP(OutputOsiris!A918,$AI$9:$AL$1008,4,FALSE),"")</f>
        <v>0</v>
      </c>
      <c r="K918" s="47">
        <f t="shared" si="538"/>
        <v>0</v>
      </c>
      <c r="L918" s="47" t="str">
        <f>IF(AND($AQ$7&gt;0,OutputOsiris!$A918&lt;&gt;"9999999"),VLOOKUP(OutputOsiris!A918,$AN$9:$AQ$1008,4,FALSE),"")</f>
        <v/>
      </c>
      <c r="M918" s="47" t="str">
        <f t="shared" si="539"/>
        <v/>
      </c>
      <c r="N918" s="47" t="str">
        <f>IF(AND($AV$7&gt;0,OutputOsiris!$A918&lt;&gt;"9999999"),VLOOKUP(OutputOsiris!A918,$AS$9:$AV$1008,4,FALSE),"")</f>
        <v/>
      </c>
      <c r="O918" s="47" t="str">
        <f t="shared" si="540"/>
        <v/>
      </c>
      <c r="P918" s="47" t="str">
        <f>IF(AND($BA$7&gt;0,OutputOsiris!$A918&lt;&gt;"9999999"),VLOOKUP(OutputOsiris!A918,$AX$9:$BA$1008,4,FALSE),"")</f>
        <v/>
      </c>
      <c r="Q918" s="47" t="str">
        <f t="shared" si="541"/>
        <v/>
      </c>
      <c r="R918" s="47" t="str">
        <f>IF(AND($BF$7&gt;0,OutputOsiris!$A918&lt;&gt;"9999999"),VLOOKUP(OutputOsiris!A918,$BC$9:$BF$1008,4,FALSE),"")</f>
        <v/>
      </c>
      <c r="S918" s="47" t="str">
        <f t="shared" si="542"/>
        <v/>
      </c>
      <c r="T918" s="47" t="str">
        <f>IF(AND($BK$7&gt;0,OutputOsiris!$A918&lt;&gt;"9999999"),VLOOKUP(OutputOsiris!A918,$BH$9:$BK$1008,4,FALSE),"")</f>
        <v/>
      </c>
      <c r="U918" s="47" t="str">
        <f t="shared" si="543"/>
        <v/>
      </c>
      <c r="V918" s="47" t="str">
        <f>IF(AND($BP$7&gt;0,OutputOsiris!$A918&lt;&gt;"9999999"),VLOOKUP(OutputOsiris!A918,$BM$9:$BP$1008,4,FALSE),"")</f>
        <v/>
      </c>
      <c r="W918" s="47" t="str">
        <f t="shared" si="544"/>
        <v/>
      </c>
      <c r="X918" s="47" t="str">
        <f>IF(AND($BU$7&gt;0,OutputOsiris!$A918&lt;&gt;"9999999"),VLOOKUP(OutputOsiris!A918,$BR$9:$BU$1008,4,FALSE),"")</f>
        <v/>
      </c>
      <c r="Y918" s="47" t="str">
        <f t="shared" si="545"/>
        <v/>
      </c>
      <c r="Z918" s="47" t="str">
        <f>IF(AND($BZ$7&gt;0,OutputOsiris!$A918&lt;&gt;"9999999"),VLOOKUP(OutputOsiris!A918,$BW$9:$BZ$1008,4,FALSE),"")</f>
        <v/>
      </c>
      <c r="AA918" s="47" t="str">
        <f t="shared" si="546"/>
        <v/>
      </c>
      <c r="AB918" s="47">
        <f t="shared" si="547"/>
        <v>0</v>
      </c>
      <c r="AC918" s="47">
        <f t="shared" si="548"/>
        <v>0</v>
      </c>
      <c r="AD918" s="47" t="str">
        <f t="shared" si="549"/>
        <v/>
      </c>
      <c r="AE918" s="48" t="str">
        <f>IF(ISBLANK(AF918),"",VLOOKUP(AD918,OutputOsiris!$A$9:$A$1008,1,FALSE))</f>
        <v/>
      </c>
      <c r="AF918" s="111"/>
      <c r="AG918" s="78"/>
      <c r="AH918" s="148" t="str">
        <f t="shared" si="523"/>
        <v/>
      </c>
      <c r="AI918" s="47" t="str">
        <f t="shared" si="550"/>
        <v/>
      </c>
      <c r="AJ918" s="48" t="str">
        <f>IF(ISBLANK(AK918),"",VLOOKUP(AI918,OutputOsiris!$A$9:$A$1008,1,FALSE))</f>
        <v/>
      </c>
      <c r="AK918" s="112"/>
      <c r="AL918" s="78"/>
      <c r="AM918" s="148" t="str">
        <f t="shared" si="524"/>
        <v/>
      </c>
      <c r="AN918" s="47" t="str">
        <f t="shared" si="551"/>
        <v/>
      </c>
      <c r="AO918" s="48" t="str">
        <f>IF(ISBLANK(AP918),"",VLOOKUP(AN918,OutputOsiris!$A$9:$A$1008,1,FALSE))</f>
        <v/>
      </c>
      <c r="AP918" s="111"/>
      <c r="AQ918" s="78"/>
      <c r="AR918" s="148" t="str">
        <f t="shared" si="525"/>
        <v/>
      </c>
      <c r="AS918" s="47" t="str">
        <f t="shared" si="552"/>
        <v/>
      </c>
      <c r="AT918" s="48" t="str">
        <f>IF(ISBLANK(AU918),"",VLOOKUP(AS918,OutputOsiris!$A$9:$A$1008,1,FALSE))</f>
        <v/>
      </c>
      <c r="AU918" s="111"/>
      <c r="AV918" s="78"/>
      <c r="AW918" s="148" t="str">
        <f t="shared" si="526"/>
        <v/>
      </c>
      <c r="AX918" s="47" t="str">
        <f t="shared" si="553"/>
        <v/>
      </c>
      <c r="AY918" s="48" t="str">
        <f>IF(ISBLANK(AZ918),"",VLOOKUP(AX918,OutputOsiris!$A$9:$A$1008,1,FALSE))</f>
        <v/>
      </c>
      <c r="AZ918" s="111"/>
      <c r="BA918" s="78"/>
      <c r="BB918" s="148" t="str">
        <f t="shared" si="527"/>
        <v/>
      </c>
      <c r="BC918" s="47" t="str">
        <f t="shared" si="554"/>
        <v/>
      </c>
      <c r="BD918" s="48" t="str">
        <f>IF(ISBLANK(BE918),"",VLOOKUP(BC918,OutputOsiris!$A$9:$A$1008,1,FALSE))</f>
        <v/>
      </c>
      <c r="BE918" s="111"/>
      <c r="BF918" s="78"/>
      <c r="BG918" s="148" t="str">
        <f t="shared" si="528"/>
        <v/>
      </c>
      <c r="BH918" s="47" t="str">
        <f t="shared" si="555"/>
        <v/>
      </c>
      <c r="BI918" s="48" t="str">
        <f>IF(ISBLANK(BJ918),"",VLOOKUP(BH918,OutputOsiris!$A$9:$A$1008,1,FALSE))</f>
        <v/>
      </c>
      <c r="BJ918" s="111"/>
      <c r="BK918" s="78"/>
      <c r="BL918" s="148" t="str">
        <f t="shared" si="529"/>
        <v/>
      </c>
      <c r="BM918" s="47" t="str">
        <f t="shared" si="556"/>
        <v/>
      </c>
      <c r="BN918" s="48" t="str">
        <f>IF(ISBLANK(BO918),"",VLOOKUP(BM918,OutputOsiris!$A$9:$A$1008,1,FALSE))</f>
        <v/>
      </c>
      <c r="BO918" s="111"/>
      <c r="BP918" s="78"/>
      <c r="BQ918" s="148" t="str">
        <f t="shared" si="530"/>
        <v/>
      </c>
      <c r="BR918" s="47" t="str">
        <f t="shared" si="557"/>
        <v/>
      </c>
      <c r="BS918" s="48" t="str">
        <f>IF(ISBLANK(BT918),"",VLOOKUP(BR918,OutputOsiris!$A$9:$A$1008,1,FALSE))</f>
        <v/>
      </c>
      <c r="BT918" s="111"/>
      <c r="BU918" s="78"/>
      <c r="BV918" s="148" t="str">
        <f t="shared" si="531"/>
        <v/>
      </c>
      <c r="BW918" s="47" t="str">
        <f t="shared" si="558"/>
        <v/>
      </c>
      <c r="BX918" s="48" t="str">
        <f>IF(ISBLANK(BY918),"",VLOOKUP(BW918,OutputOsiris!$A$9:$A$1008,1,FALSE))</f>
        <v/>
      </c>
      <c r="BY918" s="111"/>
      <c r="BZ918" s="78"/>
      <c r="CA918" s="148" t="str">
        <f t="shared" si="532"/>
        <v/>
      </c>
    </row>
    <row r="919" spans="1:79" x14ac:dyDescent="0.2">
      <c r="A919" s="47" t="str">
        <f>IF($H$1="Score",IF(OutputOsiris!A919&lt;&gt;"9999999",OutputOsiris!A919,""),"")</f>
        <v/>
      </c>
      <c r="B919" s="76" t="str">
        <f t="shared" si="533"/>
        <v/>
      </c>
      <c r="C919" s="143" t="str">
        <f t="shared" si="534"/>
        <v/>
      </c>
      <c r="D919" s="47" t="str">
        <f>IF($H$1="Cijfer",IF(OutputOsiris!A919&lt;&gt;"9999999",OutputOsiris!A919,""),"")</f>
        <v/>
      </c>
      <c r="E919" s="76" t="str">
        <f t="shared" si="535"/>
        <v/>
      </c>
      <c r="F919" s="143" t="str">
        <f t="shared" si="536"/>
        <v/>
      </c>
      <c r="G919" s="47" t="str">
        <f>IF(ISBLANK(OutputOsiris!B919),"",OutputOsiris!B919)</f>
        <v/>
      </c>
      <c r="H919" s="47">
        <f>IF(AND($AG$7&gt;0,OutputOsiris!$A919&lt;&gt;"9999999"),VLOOKUP(OutputOsiris!A919,$AD$9:$AG$1008,4,FALSE),"")</f>
        <v>0</v>
      </c>
      <c r="I919" s="47">
        <f t="shared" si="537"/>
        <v>0</v>
      </c>
      <c r="J919" s="47">
        <f>IF(AND($AL$7&gt;0,OutputOsiris!$A919&lt;&gt;"9999999"),VLOOKUP(OutputOsiris!A919,$AI$9:$AL$1008,4,FALSE),"")</f>
        <v>0</v>
      </c>
      <c r="K919" s="47">
        <f t="shared" si="538"/>
        <v>0</v>
      </c>
      <c r="L919" s="47" t="str">
        <f>IF(AND($AQ$7&gt;0,OutputOsiris!$A919&lt;&gt;"9999999"),VLOOKUP(OutputOsiris!A919,$AN$9:$AQ$1008,4,FALSE),"")</f>
        <v/>
      </c>
      <c r="M919" s="47" t="str">
        <f t="shared" si="539"/>
        <v/>
      </c>
      <c r="N919" s="47" t="str">
        <f>IF(AND($AV$7&gt;0,OutputOsiris!$A919&lt;&gt;"9999999"),VLOOKUP(OutputOsiris!A919,$AS$9:$AV$1008,4,FALSE),"")</f>
        <v/>
      </c>
      <c r="O919" s="47" t="str">
        <f t="shared" si="540"/>
        <v/>
      </c>
      <c r="P919" s="47" t="str">
        <f>IF(AND($BA$7&gt;0,OutputOsiris!$A919&lt;&gt;"9999999"),VLOOKUP(OutputOsiris!A919,$AX$9:$BA$1008,4,FALSE),"")</f>
        <v/>
      </c>
      <c r="Q919" s="47" t="str">
        <f t="shared" si="541"/>
        <v/>
      </c>
      <c r="R919" s="47" t="str">
        <f>IF(AND($BF$7&gt;0,OutputOsiris!$A919&lt;&gt;"9999999"),VLOOKUP(OutputOsiris!A919,$BC$9:$BF$1008,4,FALSE),"")</f>
        <v/>
      </c>
      <c r="S919" s="47" t="str">
        <f t="shared" si="542"/>
        <v/>
      </c>
      <c r="T919" s="47" t="str">
        <f>IF(AND($BK$7&gt;0,OutputOsiris!$A919&lt;&gt;"9999999"),VLOOKUP(OutputOsiris!A919,$BH$9:$BK$1008,4,FALSE),"")</f>
        <v/>
      </c>
      <c r="U919" s="47" t="str">
        <f t="shared" si="543"/>
        <v/>
      </c>
      <c r="V919" s="47" t="str">
        <f>IF(AND($BP$7&gt;0,OutputOsiris!$A919&lt;&gt;"9999999"),VLOOKUP(OutputOsiris!A919,$BM$9:$BP$1008,4,FALSE),"")</f>
        <v/>
      </c>
      <c r="W919" s="47" t="str">
        <f t="shared" si="544"/>
        <v/>
      </c>
      <c r="X919" s="47" t="str">
        <f>IF(AND($BU$7&gt;0,OutputOsiris!$A919&lt;&gt;"9999999"),VLOOKUP(OutputOsiris!A919,$BR$9:$BU$1008,4,FALSE),"")</f>
        <v/>
      </c>
      <c r="Y919" s="47" t="str">
        <f t="shared" si="545"/>
        <v/>
      </c>
      <c r="Z919" s="47" t="str">
        <f>IF(AND($BZ$7&gt;0,OutputOsiris!$A919&lt;&gt;"9999999"),VLOOKUP(OutputOsiris!A919,$BW$9:$BZ$1008,4,FALSE),"")</f>
        <v/>
      </c>
      <c r="AA919" s="47" t="str">
        <f t="shared" si="546"/>
        <v/>
      </c>
      <c r="AB919" s="47">
        <f t="shared" si="547"/>
        <v>0</v>
      </c>
      <c r="AC919" s="47">
        <f t="shared" si="548"/>
        <v>0</v>
      </c>
      <c r="AD919" s="47" t="str">
        <f t="shared" si="549"/>
        <v/>
      </c>
      <c r="AE919" s="48" t="str">
        <f>IF(ISBLANK(AF919),"",VLOOKUP(AD919,OutputOsiris!$A$9:$A$1008,1,FALSE))</f>
        <v/>
      </c>
      <c r="AF919" s="111"/>
      <c r="AG919" s="78"/>
      <c r="AH919" s="148" t="str">
        <f t="shared" si="523"/>
        <v/>
      </c>
      <c r="AI919" s="47" t="str">
        <f t="shared" si="550"/>
        <v/>
      </c>
      <c r="AJ919" s="48" t="str">
        <f>IF(ISBLANK(AK919),"",VLOOKUP(AI919,OutputOsiris!$A$9:$A$1008,1,FALSE))</f>
        <v/>
      </c>
      <c r="AK919" s="112"/>
      <c r="AL919" s="78"/>
      <c r="AM919" s="148" t="str">
        <f t="shared" si="524"/>
        <v/>
      </c>
      <c r="AN919" s="47" t="str">
        <f t="shared" si="551"/>
        <v/>
      </c>
      <c r="AO919" s="48" t="str">
        <f>IF(ISBLANK(AP919),"",VLOOKUP(AN919,OutputOsiris!$A$9:$A$1008,1,FALSE))</f>
        <v/>
      </c>
      <c r="AP919" s="111"/>
      <c r="AQ919" s="78"/>
      <c r="AR919" s="148" t="str">
        <f t="shared" si="525"/>
        <v/>
      </c>
      <c r="AS919" s="47" t="str">
        <f t="shared" si="552"/>
        <v/>
      </c>
      <c r="AT919" s="48" t="str">
        <f>IF(ISBLANK(AU919),"",VLOOKUP(AS919,OutputOsiris!$A$9:$A$1008,1,FALSE))</f>
        <v/>
      </c>
      <c r="AU919" s="111"/>
      <c r="AV919" s="78"/>
      <c r="AW919" s="148" t="str">
        <f t="shared" si="526"/>
        <v/>
      </c>
      <c r="AX919" s="47" t="str">
        <f t="shared" si="553"/>
        <v/>
      </c>
      <c r="AY919" s="48" t="str">
        <f>IF(ISBLANK(AZ919),"",VLOOKUP(AX919,OutputOsiris!$A$9:$A$1008,1,FALSE))</f>
        <v/>
      </c>
      <c r="AZ919" s="111"/>
      <c r="BA919" s="78"/>
      <c r="BB919" s="148" t="str">
        <f t="shared" si="527"/>
        <v/>
      </c>
      <c r="BC919" s="47" t="str">
        <f t="shared" si="554"/>
        <v/>
      </c>
      <c r="BD919" s="48" t="str">
        <f>IF(ISBLANK(BE919),"",VLOOKUP(BC919,OutputOsiris!$A$9:$A$1008,1,FALSE))</f>
        <v/>
      </c>
      <c r="BE919" s="111"/>
      <c r="BF919" s="78"/>
      <c r="BG919" s="148" t="str">
        <f t="shared" si="528"/>
        <v/>
      </c>
      <c r="BH919" s="47" t="str">
        <f t="shared" si="555"/>
        <v/>
      </c>
      <c r="BI919" s="48" t="str">
        <f>IF(ISBLANK(BJ919),"",VLOOKUP(BH919,OutputOsiris!$A$9:$A$1008,1,FALSE))</f>
        <v/>
      </c>
      <c r="BJ919" s="111"/>
      <c r="BK919" s="78"/>
      <c r="BL919" s="148" t="str">
        <f t="shared" si="529"/>
        <v/>
      </c>
      <c r="BM919" s="47" t="str">
        <f t="shared" si="556"/>
        <v/>
      </c>
      <c r="BN919" s="48" t="str">
        <f>IF(ISBLANK(BO919),"",VLOOKUP(BM919,OutputOsiris!$A$9:$A$1008,1,FALSE))</f>
        <v/>
      </c>
      <c r="BO919" s="111"/>
      <c r="BP919" s="78"/>
      <c r="BQ919" s="148" t="str">
        <f t="shared" si="530"/>
        <v/>
      </c>
      <c r="BR919" s="47" t="str">
        <f t="shared" si="557"/>
        <v/>
      </c>
      <c r="BS919" s="48" t="str">
        <f>IF(ISBLANK(BT919),"",VLOOKUP(BR919,OutputOsiris!$A$9:$A$1008,1,FALSE))</f>
        <v/>
      </c>
      <c r="BT919" s="111"/>
      <c r="BU919" s="78"/>
      <c r="BV919" s="148" t="str">
        <f t="shared" si="531"/>
        <v/>
      </c>
      <c r="BW919" s="47" t="str">
        <f t="shared" si="558"/>
        <v/>
      </c>
      <c r="BX919" s="48" t="str">
        <f>IF(ISBLANK(BY919),"",VLOOKUP(BW919,OutputOsiris!$A$9:$A$1008,1,FALSE))</f>
        <v/>
      </c>
      <c r="BY919" s="111"/>
      <c r="BZ919" s="78"/>
      <c r="CA919" s="148" t="str">
        <f t="shared" si="532"/>
        <v/>
      </c>
    </row>
    <row r="920" spans="1:79" x14ac:dyDescent="0.2">
      <c r="A920" s="47" t="str">
        <f>IF($H$1="Score",IF(OutputOsiris!A920&lt;&gt;"9999999",OutputOsiris!A920,""),"")</f>
        <v/>
      </c>
      <c r="B920" s="76" t="str">
        <f t="shared" si="533"/>
        <v/>
      </c>
      <c r="C920" s="143" t="str">
        <f t="shared" si="534"/>
        <v/>
      </c>
      <c r="D920" s="47" t="str">
        <f>IF($H$1="Cijfer",IF(OutputOsiris!A920&lt;&gt;"9999999",OutputOsiris!A920,""),"")</f>
        <v/>
      </c>
      <c r="E920" s="76" t="str">
        <f t="shared" si="535"/>
        <v/>
      </c>
      <c r="F920" s="143" t="str">
        <f t="shared" si="536"/>
        <v/>
      </c>
      <c r="G920" s="47" t="str">
        <f>IF(ISBLANK(OutputOsiris!B920),"",OutputOsiris!B920)</f>
        <v/>
      </c>
      <c r="H920" s="47">
        <f>IF(AND($AG$7&gt;0,OutputOsiris!$A920&lt;&gt;"9999999"),VLOOKUP(OutputOsiris!A920,$AD$9:$AG$1008,4,FALSE),"")</f>
        <v>0</v>
      </c>
      <c r="I920" s="47">
        <f t="shared" si="537"/>
        <v>0</v>
      </c>
      <c r="J920" s="47">
        <f>IF(AND($AL$7&gt;0,OutputOsiris!$A920&lt;&gt;"9999999"),VLOOKUP(OutputOsiris!A920,$AI$9:$AL$1008,4,FALSE),"")</f>
        <v>0</v>
      </c>
      <c r="K920" s="47">
        <f t="shared" si="538"/>
        <v>0</v>
      </c>
      <c r="L920" s="47" t="str">
        <f>IF(AND($AQ$7&gt;0,OutputOsiris!$A920&lt;&gt;"9999999"),VLOOKUP(OutputOsiris!A920,$AN$9:$AQ$1008,4,FALSE),"")</f>
        <v/>
      </c>
      <c r="M920" s="47" t="str">
        <f t="shared" si="539"/>
        <v/>
      </c>
      <c r="N920" s="47" t="str">
        <f>IF(AND($AV$7&gt;0,OutputOsiris!$A920&lt;&gt;"9999999"),VLOOKUP(OutputOsiris!A920,$AS$9:$AV$1008,4,FALSE),"")</f>
        <v/>
      </c>
      <c r="O920" s="47" t="str">
        <f t="shared" si="540"/>
        <v/>
      </c>
      <c r="P920" s="47" t="str">
        <f>IF(AND($BA$7&gt;0,OutputOsiris!$A920&lt;&gt;"9999999"),VLOOKUP(OutputOsiris!A920,$AX$9:$BA$1008,4,FALSE),"")</f>
        <v/>
      </c>
      <c r="Q920" s="47" t="str">
        <f t="shared" si="541"/>
        <v/>
      </c>
      <c r="R920" s="47" t="str">
        <f>IF(AND($BF$7&gt;0,OutputOsiris!$A920&lt;&gt;"9999999"),VLOOKUP(OutputOsiris!A920,$BC$9:$BF$1008,4,FALSE),"")</f>
        <v/>
      </c>
      <c r="S920" s="47" t="str">
        <f t="shared" si="542"/>
        <v/>
      </c>
      <c r="T920" s="47" t="str">
        <f>IF(AND($BK$7&gt;0,OutputOsiris!$A920&lt;&gt;"9999999"),VLOOKUP(OutputOsiris!A920,$BH$9:$BK$1008,4,FALSE),"")</f>
        <v/>
      </c>
      <c r="U920" s="47" t="str">
        <f t="shared" si="543"/>
        <v/>
      </c>
      <c r="V920" s="47" t="str">
        <f>IF(AND($BP$7&gt;0,OutputOsiris!$A920&lt;&gt;"9999999"),VLOOKUP(OutputOsiris!A920,$BM$9:$BP$1008,4,FALSE),"")</f>
        <v/>
      </c>
      <c r="W920" s="47" t="str">
        <f t="shared" si="544"/>
        <v/>
      </c>
      <c r="X920" s="47" t="str">
        <f>IF(AND($BU$7&gt;0,OutputOsiris!$A920&lt;&gt;"9999999"),VLOOKUP(OutputOsiris!A920,$BR$9:$BU$1008,4,FALSE),"")</f>
        <v/>
      </c>
      <c r="Y920" s="47" t="str">
        <f t="shared" si="545"/>
        <v/>
      </c>
      <c r="Z920" s="47" t="str">
        <f>IF(AND($BZ$7&gt;0,OutputOsiris!$A920&lt;&gt;"9999999"),VLOOKUP(OutputOsiris!A920,$BW$9:$BZ$1008,4,FALSE),"")</f>
        <v/>
      </c>
      <c r="AA920" s="47" t="str">
        <f t="shared" si="546"/>
        <v/>
      </c>
      <c r="AB920" s="47">
        <f t="shared" si="547"/>
        <v>0</v>
      </c>
      <c r="AC920" s="47">
        <f t="shared" si="548"/>
        <v>0</v>
      </c>
      <c r="AD920" s="47" t="str">
        <f t="shared" si="549"/>
        <v/>
      </c>
      <c r="AE920" s="48" t="str">
        <f>IF(ISBLANK(AF920),"",VLOOKUP(AD920,OutputOsiris!$A$9:$A$1008,1,FALSE))</f>
        <v/>
      </c>
      <c r="AF920" s="111"/>
      <c r="AG920" s="78"/>
      <c r="AH920" s="148" t="str">
        <f t="shared" si="523"/>
        <v/>
      </c>
      <c r="AI920" s="47" t="str">
        <f t="shared" si="550"/>
        <v/>
      </c>
      <c r="AJ920" s="48" t="str">
        <f>IF(ISBLANK(AK920),"",VLOOKUP(AI920,OutputOsiris!$A$9:$A$1008,1,FALSE))</f>
        <v/>
      </c>
      <c r="AK920" s="112"/>
      <c r="AL920" s="78"/>
      <c r="AM920" s="148" t="str">
        <f t="shared" si="524"/>
        <v/>
      </c>
      <c r="AN920" s="47" t="str">
        <f t="shared" si="551"/>
        <v/>
      </c>
      <c r="AO920" s="48" t="str">
        <f>IF(ISBLANK(AP920),"",VLOOKUP(AN920,OutputOsiris!$A$9:$A$1008,1,FALSE))</f>
        <v/>
      </c>
      <c r="AP920" s="111"/>
      <c r="AQ920" s="78"/>
      <c r="AR920" s="148" t="str">
        <f t="shared" si="525"/>
        <v/>
      </c>
      <c r="AS920" s="47" t="str">
        <f t="shared" si="552"/>
        <v/>
      </c>
      <c r="AT920" s="48" t="str">
        <f>IF(ISBLANK(AU920),"",VLOOKUP(AS920,OutputOsiris!$A$9:$A$1008,1,FALSE))</f>
        <v/>
      </c>
      <c r="AU920" s="111"/>
      <c r="AV920" s="78"/>
      <c r="AW920" s="148" t="str">
        <f t="shared" si="526"/>
        <v/>
      </c>
      <c r="AX920" s="47" t="str">
        <f t="shared" si="553"/>
        <v/>
      </c>
      <c r="AY920" s="48" t="str">
        <f>IF(ISBLANK(AZ920),"",VLOOKUP(AX920,OutputOsiris!$A$9:$A$1008,1,FALSE))</f>
        <v/>
      </c>
      <c r="AZ920" s="111"/>
      <c r="BA920" s="78"/>
      <c r="BB920" s="148" t="str">
        <f t="shared" si="527"/>
        <v/>
      </c>
      <c r="BC920" s="47" t="str">
        <f t="shared" si="554"/>
        <v/>
      </c>
      <c r="BD920" s="48" t="str">
        <f>IF(ISBLANK(BE920),"",VLOOKUP(BC920,OutputOsiris!$A$9:$A$1008,1,FALSE))</f>
        <v/>
      </c>
      <c r="BE920" s="111"/>
      <c r="BF920" s="78"/>
      <c r="BG920" s="148" t="str">
        <f t="shared" si="528"/>
        <v/>
      </c>
      <c r="BH920" s="47" t="str">
        <f t="shared" si="555"/>
        <v/>
      </c>
      <c r="BI920" s="48" t="str">
        <f>IF(ISBLANK(BJ920),"",VLOOKUP(BH920,OutputOsiris!$A$9:$A$1008,1,FALSE))</f>
        <v/>
      </c>
      <c r="BJ920" s="111"/>
      <c r="BK920" s="78"/>
      <c r="BL920" s="148" t="str">
        <f t="shared" si="529"/>
        <v/>
      </c>
      <c r="BM920" s="47" t="str">
        <f t="shared" si="556"/>
        <v/>
      </c>
      <c r="BN920" s="48" t="str">
        <f>IF(ISBLANK(BO920),"",VLOOKUP(BM920,OutputOsiris!$A$9:$A$1008,1,FALSE))</f>
        <v/>
      </c>
      <c r="BO920" s="111"/>
      <c r="BP920" s="78"/>
      <c r="BQ920" s="148" t="str">
        <f t="shared" si="530"/>
        <v/>
      </c>
      <c r="BR920" s="47" t="str">
        <f t="shared" si="557"/>
        <v/>
      </c>
      <c r="BS920" s="48" t="str">
        <f>IF(ISBLANK(BT920),"",VLOOKUP(BR920,OutputOsiris!$A$9:$A$1008,1,FALSE))</f>
        <v/>
      </c>
      <c r="BT920" s="111"/>
      <c r="BU920" s="78"/>
      <c r="BV920" s="148" t="str">
        <f t="shared" si="531"/>
        <v/>
      </c>
      <c r="BW920" s="47" t="str">
        <f t="shared" si="558"/>
        <v/>
      </c>
      <c r="BX920" s="48" t="str">
        <f>IF(ISBLANK(BY920),"",VLOOKUP(BW920,OutputOsiris!$A$9:$A$1008,1,FALSE))</f>
        <v/>
      </c>
      <c r="BY920" s="111"/>
      <c r="BZ920" s="78"/>
      <c r="CA920" s="148" t="str">
        <f t="shared" si="532"/>
        <v/>
      </c>
    </row>
    <row r="921" spans="1:79" x14ac:dyDescent="0.2">
      <c r="A921" s="47" t="str">
        <f>IF($H$1="Score",IF(OutputOsiris!A921&lt;&gt;"9999999",OutputOsiris!A921,""),"")</f>
        <v/>
      </c>
      <c r="B921" s="76" t="str">
        <f t="shared" si="533"/>
        <v/>
      </c>
      <c r="C921" s="143" t="str">
        <f t="shared" si="534"/>
        <v/>
      </c>
      <c r="D921" s="47" t="str">
        <f>IF($H$1="Cijfer",IF(OutputOsiris!A921&lt;&gt;"9999999",OutputOsiris!A921,""),"")</f>
        <v/>
      </c>
      <c r="E921" s="76" t="str">
        <f t="shared" si="535"/>
        <v/>
      </c>
      <c r="F921" s="143" t="str">
        <f t="shared" si="536"/>
        <v/>
      </c>
      <c r="G921" s="47" t="str">
        <f>IF(ISBLANK(OutputOsiris!B921),"",OutputOsiris!B921)</f>
        <v/>
      </c>
      <c r="H921" s="47">
        <f>IF(AND($AG$7&gt;0,OutputOsiris!$A921&lt;&gt;"9999999"),VLOOKUP(OutputOsiris!A921,$AD$9:$AG$1008,4,FALSE),"")</f>
        <v>0</v>
      </c>
      <c r="I921" s="47">
        <f t="shared" si="537"/>
        <v>0</v>
      </c>
      <c r="J921" s="47">
        <f>IF(AND($AL$7&gt;0,OutputOsiris!$A921&lt;&gt;"9999999"),VLOOKUP(OutputOsiris!A921,$AI$9:$AL$1008,4,FALSE),"")</f>
        <v>0</v>
      </c>
      <c r="K921" s="47">
        <f t="shared" si="538"/>
        <v>0</v>
      </c>
      <c r="L921" s="47" t="str">
        <f>IF(AND($AQ$7&gt;0,OutputOsiris!$A921&lt;&gt;"9999999"),VLOOKUP(OutputOsiris!A921,$AN$9:$AQ$1008,4,FALSE),"")</f>
        <v/>
      </c>
      <c r="M921" s="47" t="str">
        <f t="shared" si="539"/>
        <v/>
      </c>
      <c r="N921" s="47" t="str">
        <f>IF(AND($AV$7&gt;0,OutputOsiris!$A921&lt;&gt;"9999999"),VLOOKUP(OutputOsiris!A921,$AS$9:$AV$1008,4,FALSE),"")</f>
        <v/>
      </c>
      <c r="O921" s="47" t="str">
        <f t="shared" si="540"/>
        <v/>
      </c>
      <c r="P921" s="47" t="str">
        <f>IF(AND($BA$7&gt;0,OutputOsiris!$A921&lt;&gt;"9999999"),VLOOKUP(OutputOsiris!A921,$AX$9:$BA$1008,4,FALSE),"")</f>
        <v/>
      </c>
      <c r="Q921" s="47" t="str">
        <f t="shared" si="541"/>
        <v/>
      </c>
      <c r="R921" s="47" t="str">
        <f>IF(AND($BF$7&gt;0,OutputOsiris!$A921&lt;&gt;"9999999"),VLOOKUP(OutputOsiris!A921,$BC$9:$BF$1008,4,FALSE),"")</f>
        <v/>
      </c>
      <c r="S921" s="47" t="str">
        <f t="shared" si="542"/>
        <v/>
      </c>
      <c r="T921" s="47" t="str">
        <f>IF(AND($BK$7&gt;0,OutputOsiris!$A921&lt;&gt;"9999999"),VLOOKUP(OutputOsiris!A921,$BH$9:$BK$1008,4,FALSE),"")</f>
        <v/>
      </c>
      <c r="U921" s="47" t="str">
        <f t="shared" si="543"/>
        <v/>
      </c>
      <c r="V921" s="47" t="str">
        <f>IF(AND($BP$7&gt;0,OutputOsiris!$A921&lt;&gt;"9999999"),VLOOKUP(OutputOsiris!A921,$BM$9:$BP$1008,4,FALSE),"")</f>
        <v/>
      </c>
      <c r="W921" s="47" t="str">
        <f t="shared" si="544"/>
        <v/>
      </c>
      <c r="X921" s="47" t="str">
        <f>IF(AND($BU$7&gt;0,OutputOsiris!$A921&lt;&gt;"9999999"),VLOOKUP(OutputOsiris!A921,$BR$9:$BU$1008,4,FALSE),"")</f>
        <v/>
      </c>
      <c r="Y921" s="47" t="str">
        <f t="shared" si="545"/>
        <v/>
      </c>
      <c r="Z921" s="47" t="str">
        <f>IF(AND($BZ$7&gt;0,OutputOsiris!$A921&lt;&gt;"9999999"),VLOOKUP(OutputOsiris!A921,$BW$9:$BZ$1008,4,FALSE),"")</f>
        <v/>
      </c>
      <c r="AA921" s="47" t="str">
        <f t="shared" si="546"/>
        <v/>
      </c>
      <c r="AB921" s="47">
        <f t="shared" si="547"/>
        <v>0</v>
      </c>
      <c r="AC921" s="47">
        <f t="shared" si="548"/>
        <v>0</v>
      </c>
      <c r="AD921" s="47" t="str">
        <f t="shared" si="549"/>
        <v/>
      </c>
      <c r="AE921" s="48" t="str">
        <f>IF(ISBLANK(AF921),"",VLOOKUP(AD921,OutputOsiris!$A$9:$A$1008,1,FALSE))</f>
        <v/>
      </c>
      <c r="AF921" s="111"/>
      <c r="AG921" s="78"/>
      <c r="AH921" s="148" t="str">
        <f t="shared" si="523"/>
        <v/>
      </c>
      <c r="AI921" s="47" t="str">
        <f t="shared" si="550"/>
        <v/>
      </c>
      <c r="AJ921" s="48" t="str">
        <f>IF(ISBLANK(AK921),"",VLOOKUP(AI921,OutputOsiris!$A$9:$A$1008,1,FALSE))</f>
        <v/>
      </c>
      <c r="AK921" s="112"/>
      <c r="AL921" s="78"/>
      <c r="AM921" s="148" t="str">
        <f t="shared" si="524"/>
        <v/>
      </c>
      <c r="AN921" s="47" t="str">
        <f t="shared" si="551"/>
        <v/>
      </c>
      <c r="AO921" s="48" t="str">
        <f>IF(ISBLANK(AP921),"",VLOOKUP(AN921,OutputOsiris!$A$9:$A$1008,1,FALSE))</f>
        <v/>
      </c>
      <c r="AP921" s="111"/>
      <c r="AQ921" s="78"/>
      <c r="AR921" s="148" t="str">
        <f t="shared" si="525"/>
        <v/>
      </c>
      <c r="AS921" s="47" t="str">
        <f t="shared" si="552"/>
        <v/>
      </c>
      <c r="AT921" s="48" t="str">
        <f>IF(ISBLANK(AU921),"",VLOOKUP(AS921,OutputOsiris!$A$9:$A$1008,1,FALSE))</f>
        <v/>
      </c>
      <c r="AU921" s="111"/>
      <c r="AV921" s="78"/>
      <c r="AW921" s="148" t="str">
        <f t="shared" si="526"/>
        <v/>
      </c>
      <c r="AX921" s="47" t="str">
        <f t="shared" si="553"/>
        <v/>
      </c>
      <c r="AY921" s="48" t="str">
        <f>IF(ISBLANK(AZ921),"",VLOOKUP(AX921,OutputOsiris!$A$9:$A$1008,1,FALSE))</f>
        <v/>
      </c>
      <c r="AZ921" s="111"/>
      <c r="BA921" s="78"/>
      <c r="BB921" s="148" t="str">
        <f t="shared" si="527"/>
        <v/>
      </c>
      <c r="BC921" s="47" t="str">
        <f t="shared" si="554"/>
        <v/>
      </c>
      <c r="BD921" s="48" t="str">
        <f>IF(ISBLANK(BE921),"",VLOOKUP(BC921,OutputOsiris!$A$9:$A$1008,1,FALSE))</f>
        <v/>
      </c>
      <c r="BE921" s="111"/>
      <c r="BF921" s="78"/>
      <c r="BG921" s="148" t="str">
        <f t="shared" si="528"/>
        <v/>
      </c>
      <c r="BH921" s="47" t="str">
        <f t="shared" si="555"/>
        <v/>
      </c>
      <c r="BI921" s="48" t="str">
        <f>IF(ISBLANK(BJ921),"",VLOOKUP(BH921,OutputOsiris!$A$9:$A$1008,1,FALSE))</f>
        <v/>
      </c>
      <c r="BJ921" s="111"/>
      <c r="BK921" s="78"/>
      <c r="BL921" s="148" t="str">
        <f t="shared" si="529"/>
        <v/>
      </c>
      <c r="BM921" s="47" t="str">
        <f t="shared" si="556"/>
        <v/>
      </c>
      <c r="BN921" s="48" t="str">
        <f>IF(ISBLANK(BO921),"",VLOOKUP(BM921,OutputOsiris!$A$9:$A$1008,1,FALSE))</f>
        <v/>
      </c>
      <c r="BO921" s="111"/>
      <c r="BP921" s="78"/>
      <c r="BQ921" s="148" t="str">
        <f t="shared" si="530"/>
        <v/>
      </c>
      <c r="BR921" s="47" t="str">
        <f t="shared" si="557"/>
        <v/>
      </c>
      <c r="BS921" s="48" t="str">
        <f>IF(ISBLANK(BT921),"",VLOOKUP(BR921,OutputOsiris!$A$9:$A$1008,1,FALSE))</f>
        <v/>
      </c>
      <c r="BT921" s="111"/>
      <c r="BU921" s="78"/>
      <c r="BV921" s="148" t="str">
        <f t="shared" si="531"/>
        <v/>
      </c>
      <c r="BW921" s="47" t="str">
        <f t="shared" si="558"/>
        <v/>
      </c>
      <c r="BX921" s="48" t="str">
        <f>IF(ISBLANK(BY921),"",VLOOKUP(BW921,OutputOsiris!$A$9:$A$1008,1,FALSE))</f>
        <v/>
      </c>
      <c r="BY921" s="111"/>
      <c r="BZ921" s="78"/>
      <c r="CA921" s="148" t="str">
        <f t="shared" si="532"/>
        <v/>
      </c>
    </row>
    <row r="922" spans="1:79" x14ac:dyDescent="0.2">
      <c r="A922" s="47" t="str">
        <f>IF($H$1="Score",IF(OutputOsiris!A922&lt;&gt;"9999999",OutputOsiris!A922,""),"")</f>
        <v/>
      </c>
      <c r="B922" s="76" t="str">
        <f t="shared" si="533"/>
        <v/>
      </c>
      <c r="C922" s="143" t="str">
        <f t="shared" si="534"/>
        <v/>
      </c>
      <c r="D922" s="47" t="str">
        <f>IF($H$1="Cijfer",IF(OutputOsiris!A922&lt;&gt;"9999999",OutputOsiris!A922,""),"")</f>
        <v/>
      </c>
      <c r="E922" s="76" t="str">
        <f t="shared" si="535"/>
        <v/>
      </c>
      <c r="F922" s="143" t="str">
        <f t="shared" si="536"/>
        <v/>
      </c>
      <c r="G922" s="47" t="str">
        <f>IF(ISBLANK(OutputOsiris!B922),"",OutputOsiris!B922)</f>
        <v/>
      </c>
      <c r="H922" s="47">
        <f>IF(AND($AG$7&gt;0,OutputOsiris!$A922&lt;&gt;"9999999"),VLOOKUP(OutputOsiris!A922,$AD$9:$AG$1008,4,FALSE),"")</f>
        <v>0</v>
      </c>
      <c r="I922" s="47">
        <f t="shared" si="537"/>
        <v>0</v>
      </c>
      <c r="J922" s="47">
        <f>IF(AND($AL$7&gt;0,OutputOsiris!$A922&lt;&gt;"9999999"),VLOOKUP(OutputOsiris!A922,$AI$9:$AL$1008,4,FALSE),"")</f>
        <v>0</v>
      </c>
      <c r="K922" s="47">
        <f t="shared" si="538"/>
        <v>0</v>
      </c>
      <c r="L922" s="47" t="str">
        <f>IF(AND($AQ$7&gt;0,OutputOsiris!$A922&lt;&gt;"9999999"),VLOOKUP(OutputOsiris!A922,$AN$9:$AQ$1008,4,FALSE),"")</f>
        <v/>
      </c>
      <c r="M922" s="47" t="str">
        <f t="shared" si="539"/>
        <v/>
      </c>
      <c r="N922" s="47" t="str">
        <f>IF(AND($AV$7&gt;0,OutputOsiris!$A922&lt;&gt;"9999999"),VLOOKUP(OutputOsiris!A922,$AS$9:$AV$1008,4,FALSE),"")</f>
        <v/>
      </c>
      <c r="O922" s="47" t="str">
        <f t="shared" si="540"/>
        <v/>
      </c>
      <c r="P922" s="47" t="str">
        <f>IF(AND($BA$7&gt;0,OutputOsiris!$A922&lt;&gt;"9999999"),VLOOKUP(OutputOsiris!A922,$AX$9:$BA$1008,4,FALSE),"")</f>
        <v/>
      </c>
      <c r="Q922" s="47" t="str">
        <f t="shared" si="541"/>
        <v/>
      </c>
      <c r="R922" s="47" t="str">
        <f>IF(AND($BF$7&gt;0,OutputOsiris!$A922&lt;&gt;"9999999"),VLOOKUP(OutputOsiris!A922,$BC$9:$BF$1008,4,FALSE),"")</f>
        <v/>
      </c>
      <c r="S922" s="47" t="str">
        <f t="shared" si="542"/>
        <v/>
      </c>
      <c r="T922" s="47" t="str">
        <f>IF(AND($BK$7&gt;0,OutputOsiris!$A922&lt;&gt;"9999999"),VLOOKUP(OutputOsiris!A922,$BH$9:$BK$1008,4,FALSE),"")</f>
        <v/>
      </c>
      <c r="U922" s="47" t="str">
        <f t="shared" si="543"/>
        <v/>
      </c>
      <c r="V922" s="47" t="str">
        <f>IF(AND($BP$7&gt;0,OutputOsiris!$A922&lt;&gt;"9999999"),VLOOKUP(OutputOsiris!A922,$BM$9:$BP$1008,4,FALSE),"")</f>
        <v/>
      </c>
      <c r="W922" s="47" t="str">
        <f t="shared" si="544"/>
        <v/>
      </c>
      <c r="X922" s="47" t="str">
        <f>IF(AND($BU$7&gt;0,OutputOsiris!$A922&lt;&gt;"9999999"),VLOOKUP(OutputOsiris!A922,$BR$9:$BU$1008,4,FALSE),"")</f>
        <v/>
      </c>
      <c r="Y922" s="47" t="str">
        <f t="shared" si="545"/>
        <v/>
      </c>
      <c r="Z922" s="47" t="str">
        <f>IF(AND($BZ$7&gt;0,OutputOsiris!$A922&lt;&gt;"9999999"),VLOOKUP(OutputOsiris!A922,$BW$9:$BZ$1008,4,FALSE),"")</f>
        <v/>
      </c>
      <c r="AA922" s="47" t="str">
        <f t="shared" si="546"/>
        <v/>
      </c>
      <c r="AB922" s="47">
        <f t="shared" si="547"/>
        <v>0</v>
      </c>
      <c r="AC922" s="47">
        <f t="shared" si="548"/>
        <v>0</v>
      </c>
      <c r="AD922" s="47" t="str">
        <f t="shared" si="549"/>
        <v/>
      </c>
      <c r="AE922" s="48" t="str">
        <f>IF(ISBLANK(AF922),"",VLOOKUP(AD922,OutputOsiris!$A$9:$A$1008,1,FALSE))</f>
        <v/>
      </c>
      <c r="AF922" s="111"/>
      <c r="AG922" s="78"/>
      <c r="AH922" s="148" t="str">
        <f t="shared" si="523"/>
        <v/>
      </c>
      <c r="AI922" s="47" t="str">
        <f t="shared" si="550"/>
        <v/>
      </c>
      <c r="AJ922" s="48" t="str">
        <f>IF(ISBLANK(AK922),"",VLOOKUP(AI922,OutputOsiris!$A$9:$A$1008,1,FALSE))</f>
        <v/>
      </c>
      <c r="AK922" s="112"/>
      <c r="AL922" s="78"/>
      <c r="AM922" s="148" t="str">
        <f t="shared" si="524"/>
        <v/>
      </c>
      <c r="AN922" s="47" t="str">
        <f t="shared" si="551"/>
        <v/>
      </c>
      <c r="AO922" s="48" t="str">
        <f>IF(ISBLANK(AP922),"",VLOOKUP(AN922,OutputOsiris!$A$9:$A$1008,1,FALSE))</f>
        <v/>
      </c>
      <c r="AP922" s="111"/>
      <c r="AQ922" s="78"/>
      <c r="AR922" s="148" t="str">
        <f t="shared" si="525"/>
        <v/>
      </c>
      <c r="AS922" s="47" t="str">
        <f t="shared" si="552"/>
        <v/>
      </c>
      <c r="AT922" s="48" t="str">
        <f>IF(ISBLANK(AU922),"",VLOOKUP(AS922,OutputOsiris!$A$9:$A$1008,1,FALSE))</f>
        <v/>
      </c>
      <c r="AU922" s="111"/>
      <c r="AV922" s="78"/>
      <c r="AW922" s="148" t="str">
        <f t="shared" si="526"/>
        <v/>
      </c>
      <c r="AX922" s="47" t="str">
        <f t="shared" si="553"/>
        <v/>
      </c>
      <c r="AY922" s="48" t="str">
        <f>IF(ISBLANK(AZ922),"",VLOOKUP(AX922,OutputOsiris!$A$9:$A$1008,1,FALSE))</f>
        <v/>
      </c>
      <c r="AZ922" s="111"/>
      <c r="BA922" s="78"/>
      <c r="BB922" s="148" t="str">
        <f t="shared" si="527"/>
        <v/>
      </c>
      <c r="BC922" s="47" t="str">
        <f t="shared" si="554"/>
        <v/>
      </c>
      <c r="BD922" s="48" t="str">
        <f>IF(ISBLANK(BE922),"",VLOOKUP(BC922,OutputOsiris!$A$9:$A$1008,1,FALSE))</f>
        <v/>
      </c>
      <c r="BE922" s="111"/>
      <c r="BF922" s="78"/>
      <c r="BG922" s="148" t="str">
        <f t="shared" si="528"/>
        <v/>
      </c>
      <c r="BH922" s="47" t="str">
        <f t="shared" si="555"/>
        <v/>
      </c>
      <c r="BI922" s="48" t="str">
        <f>IF(ISBLANK(BJ922),"",VLOOKUP(BH922,OutputOsiris!$A$9:$A$1008,1,FALSE))</f>
        <v/>
      </c>
      <c r="BJ922" s="111"/>
      <c r="BK922" s="78"/>
      <c r="BL922" s="148" t="str">
        <f t="shared" si="529"/>
        <v/>
      </c>
      <c r="BM922" s="47" t="str">
        <f t="shared" si="556"/>
        <v/>
      </c>
      <c r="BN922" s="48" t="str">
        <f>IF(ISBLANK(BO922),"",VLOOKUP(BM922,OutputOsiris!$A$9:$A$1008,1,FALSE))</f>
        <v/>
      </c>
      <c r="BO922" s="111"/>
      <c r="BP922" s="78"/>
      <c r="BQ922" s="148" t="str">
        <f t="shared" si="530"/>
        <v/>
      </c>
      <c r="BR922" s="47" t="str">
        <f t="shared" si="557"/>
        <v/>
      </c>
      <c r="BS922" s="48" t="str">
        <f>IF(ISBLANK(BT922),"",VLOOKUP(BR922,OutputOsiris!$A$9:$A$1008,1,FALSE))</f>
        <v/>
      </c>
      <c r="BT922" s="111"/>
      <c r="BU922" s="78"/>
      <c r="BV922" s="148" t="str">
        <f t="shared" si="531"/>
        <v/>
      </c>
      <c r="BW922" s="47" t="str">
        <f t="shared" si="558"/>
        <v/>
      </c>
      <c r="BX922" s="48" t="str">
        <f>IF(ISBLANK(BY922),"",VLOOKUP(BW922,OutputOsiris!$A$9:$A$1008,1,FALSE))</f>
        <v/>
      </c>
      <c r="BY922" s="111"/>
      <c r="BZ922" s="78"/>
      <c r="CA922" s="148" t="str">
        <f t="shared" si="532"/>
        <v/>
      </c>
    </row>
    <row r="923" spans="1:79" x14ac:dyDescent="0.2">
      <c r="A923" s="47" t="str">
        <f>IF($H$1="Score",IF(OutputOsiris!A923&lt;&gt;"9999999",OutputOsiris!A923,""),"")</f>
        <v/>
      </c>
      <c r="B923" s="76" t="str">
        <f t="shared" si="533"/>
        <v/>
      </c>
      <c r="C923" s="143" t="str">
        <f t="shared" si="534"/>
        <v/>
      </c>
      <c r="D923" s="47" t="str">
        <f>IF($H$1="Cijfer",IF(OutputOsiris!A923&lt;&gt;"9999999",OutputOsiris!A923,""),"")</f>
        <v/>
      </c>
      <c r="E923" s="76" t="str">
        <f t="shared" si="535"/>
        <v/>
      </c>
      <c r="F923" s="143" t="str">
        <f t="shared" si="536"/>
        <v/>
      </c>
      <c r="G923" s="47" t="str">
        <f>IF(ISBLANK(OutputOsiris!B923),"",OutputOsiris!B923)</f>
        <v/>
      </c>
      <c r="H923" s="47">
        <f>IF(AND($AG$7&gt;0,OutputOsiris!$A923&lt;&gt;"9999999"),VLOOKUP(OutputOsiris!A923,$AD$9:$AG$1008,4,FALSE),"")</f>
        <v>0</v>
      </c>
      <c r="I923" s="47">
        <f t="shared" si="537"/>
        <v>0</v>
      </c>
      <c r="J923" s="47">
        <f>IF(AND($AL$7&gt;0,OutputOsiris!$A923&lt;&gt;"9999999"),VLOOKUP(OutputOsiris!A923,$AI$9:$AL$1008,4,FALSE),"")</f>
        <v>0</v>
      </c>
      <c r="K923" s="47">
        <f t="shared" si="538"/>
        <v>0</v>
      </c>
      <c r="L923" s="47" t="str">
        <f>IF(AND($AQ$7&gt;0,OutputOsiris!$A923&lt;&gt;"9999999"),VLOOKUP(OutputOsiris!A923,$AN$9:$AQ$1008,4,FALSE),"")</f>
        <v/>
      </c>
      <c r="M923" s="47" t="str">
        <f t="shared" si="539"/>
        <v/>
      </c>
      <c r="N923" s="47" t="str">
        <f>IF(AND($AV$7&gt;0,OutputOsiris!$A923&lt;&gt;"9999999"),VLOOKUP(OutputOsiris!A923,$AS$9:$AV$1008,4,FALSE),"")</f>
        <v/>
      </c>
      <c r="O923" s="47" t="str">
        <f t="shared" si="540"/>
        <v/>
      </c>
      <c r="P923" s="47" t="str">
        <f>IF(AND($BA$7&gt;0,OutputOsiris!$A923&lt;&gt;"9999999"),VLOOKUP(OutputOsiris!A923,$AX$9:$BA$1008,4,FALSE),"")</f>
        <v/>
      </c>
      <c r="Q923" s="47" t="str">
        <f t="shared" si="541"/>
        <v/>
      </c>
      <c r="R923" s="47" t="str">
        <f>IF(AND($BF$7&gt;0,OutputOsiris!$A923&lt;&gt;"9999999"),VLOOKUP(OutputOsiris!A923,$BC$9:$BF$1008,4,FALSE),"")</f>
        <v/>
      </c>
      <c r="S923" s="47" t="str">
        <f t="shared" si="542"/>
        <v/>
      </c>
      <c r="T923" s="47" t="str">
        <f>IF(AND($BK$7&gt;0,OutputOsiris!$A923&lt;&gt;"9999999"),VLOOKUP(OutputOsiris!A923,$BH$9:$BK$1008,4,FALSE),"")</f>
        <v/>
      </c>
      <c r="U923" s="47" t="str">
        <f t="shared" si="543"/>
        <v/>
      </c>
      <c r="V923" s="47" t="str">
        <f>IF(AND($BP$7&gt;0,OutputOsiris!$A923&lt;&gt;"9999999"),VLOOKUP(OutputOsiris!A923,$BM$9:$BP$1008,4,FALSE),"")</f>
        <v/>
      </c>
      <c r="W923" s="47" t="str">
        <f t="shared" si="544"/>
        <v/>
      </c>
      <c r="X923" s="47" t="str">
        <f>IF(AND($BU$7&gt;0,OutputOsiris!$A923&lt;&gt;"9999999"),VLOOKUP(OutputOsiris!A923,$BR$9:$BU$1008,4,FALSE),"")</f>
        <v/>
      </c>
      <c r="Y923" s="47" t="str">
        <f t="shared" si="545"/>
        <v/>
      </c>
      <c r="Z923" s="47" t="str">
        <f>IF(AND($BZ$7&gt;0,OutputOsiris!$A923&lt;&gt;"9999999"),VLOOKUP(OutputOsiris!A923,$BW$9:$BZ$1008,4,FALSE),"")</f>
        <v/>
      </c>
      <c r="AA923" s="47" t="str">
        <f t="shared" si="546"/>
        <v/>
      </c>
      <c r="AB923" s="47">
        <f t="shared" si="547"/>
        <v>0</v>
      </c>
      <c r="AC923" s="47">
        <f t="shared" si="548"/>
        <v>0</v>
      </c>
      <c r="AD923" s="47" t="str">
        <f t="shared" si="549"/>
        <v/>
      </c>
      <c r="AE923" s="48" t="str">
        <f>IF(ISBLANK(AF923),"",VLOOKUP(AD923,OutputOsiris!$A$9:$A$1008,1,FALSE))</f>
        <v/>
      </c>
      <c r="AF923" s="111"/>
      <c r="AG923" s="78"/>
      <c r="AH923" s="148" t="str">
        <f t="shared" si="523"/>
        <v/>
      </c>
      <c r="AI923" s="47" t="str">
        <f t="shared" si="550"/>
        <v/>
      </c>
      <c r="AJ923" s="48" t="str">
        <f>IF(ISBLANK(AK923),"",VLOOKUP(AI923,OutputOsiris!$A$9:$A$1008,1,FALSE))</f>
        <v/>
      </c>
      <c r="AK923" s="112"/>
      <c r="AL923" s="78"/>
      <c r="AM923" s="148" t="str">
        <f t="shared" si="524"/>
        <v/>
      </c>
      <c r="AN923" s="47" t="str">
        <f t="shared" si="551"/>
        <v/>
      </c>
      <c r="AO923" s="48" t="str">
        <f>IF(ISBLANK(AP923),"",VLOOKUP(AN923,OutputOsiris!$A$9:$A$1008,1,FALSE))</f>
        <v/>
      </c>
      <c r="AP923" s="111"/>
      <c r="AQ923" s="78"/>
      <c r="AR923" s="148" t="str">
        <f t="shared" si="525"/>
        <v/>
      </c>
      <c r="AS923" s="47" t="str">
        <f t="shared" si="552"/>
        <v/>
      </c>
      <c r="AT923" s="48" t="str">
        <f>IF(ISBLANK(AU923),"",VLOOKUP(AS923,OutputOsiris!$A$9:$A$1008,1,FALSE))</f>
        <v/>
      </c>
      <c r="AU923" s="111"/>
      <c r="AV923" s="78"/>
      <c r="AW923" s="148" t="str">
        <f t="shared" si="526"/>
        <v/>
      </c>
      <c r="AX923" s="47" t="str">
        <f t="shared" si="553"/>
        <v/>
      </c>
      <c r="AY923" s="48" t="str">
        <f>IF(ISBLANK(AZ923),"",VLOOKUP(AX923,OutputOsiris!$A$9:$A$1008,1,FALSE))</f>
        <v/>
      </c>
      <c r="AZ923" s="111"/>
      <c r="BA923" s="78"/>
      <c r="BB923" s="148" t="str">
        <f t="shared" si="527"/>
        <v/>
      </c>
      <c r="BC923" s="47" t="str">
        <f t="shared" si="554"/>
        <v/>
      </c>
      <c r="BD923" s="48" t="str">
        <f>IF(ISBLANK(BE923),"",VLOOKUP(BC923,OutputOsiris!$A$9:$A$1008,1,FALSE))</f>
        <v/>
      </c>
      <c r="BE923" s="111"/>
      <c r="BF923" s="78"/>
      <c r="BG923" s="148" t="str">
        <f t="shared" si="528"/>
        <v/>
      </c>
      <c r="BH923" s="47" t="str">
        <f t="shared" si="555"/>
        <v/>
      </c>
      <c r="BI923" s="48" t="str">
        <f>IF(ISBLANK(BJ923),"",VLOOKUP(BH923,OutputOsiris!$A$9:$A$1008,1,FALSE))</f>
        <v/>
      </c>
      <c r="BJ923" s="111"/>
      <c r="BK923" s="78"/>
      <c r="BL923" s="148" t="str">
        <f t="shared" si="529"/>
        <v/>
      </c>
      <c r="BM923" s="47" t="str">
        <f t="shared" si="556"/>
        <v/>
      </c>
      <c r="BN923" s="48" t="str">
        <f>IF(ISBLANK(BO923),"",VLOOKUP(BM923,OutputOsiris!$A$9:$A$1008,1,FALSE))</f>
        <v/>
      </c>
      <c r="BO923" s="111"/>
      <c r="BP923" s="78"/>
      <c r="BQ923" s="148" t="str">
        <f t="shared" si="530"/>
        <v/>
      </c>
      <c r="BR923" s="47" t="str">
        <f t="shared" si="557"/>
        <v/>
      </c>
      <c r="BS923" s="48" t="str">
        <f>IF(ISBLANK(BT923),"",VLOOKUP(BR923,OutputOsiris!$A$9:$A$1008,1,FALSE))</f>
        <v/>
      </c>
      <c r="BT923" s="111"/>
      <c r="BU923" s="78"/>
      <c r="BV923" s="148" t="str">
        <f t="shared" si="531"/>
        <v/>
      </c>
      <c r="BW923" s="47" t="str">
        <f t="shared" si="558"/>
        <v/>
      </c>
      <c r="BX923" s="48" t="str">
        <f>IF(ISBLANK(BY923),"",VLOOKUP(BW923,OutputOsiris!$A$9:$A$1008,1,FALSE))</f>
        <v/>
      </c>
      <c r="BY923" s="111"/>
      <c r="BZ923" s="78"/>
      <c r="CA923" s="148" t="str">
        <f t="shared" si="532"/>
        <v/>
      </c>
    </row>
    <row r="924" spans="1:79" x14ac:dyDescent="0.2">
      <c r="A924" s="47" t="str">
        <f>IF($H$1="Score",IF(OutputOsiris!A924&lt;&gt;"9999999",OutputOsiris!A924,""),"")</f>
        <v/>
      </c>
      <c r="B924" s="76" t="str">
        <f t="shared" si="533"/>
        <v/>
      </c>
      <c r="C924" s="143" t="str">
        <f t="shared" si="534"/>
        <v/>
      </c>
      <c r="D924" s="47" t="str">
        <f>IF($H$1="Cijfer",IF(OutputOsiris!A924&lt;&gt;"9999999",OutputOsiris!A924,""),"")</f>
        <v/>
      </c>
      <c r="E924" s="76" t="str">
        <f t="shared" si="535"/>
        <v/>
      </c>
      <c r="F924" s="143" t="str">
        <f t="shared" si="536"/>
        <v/>
      </c>
      <c r="G924" s="47" t="str">
        <f>IF(ISBLANK(OutputOsiris!B924),"",OutputOsiris!B924)</f>
        <v/>
      </c>
      <c r="H924" s="47">
        <f>IF(AND($AG$7&gt;0,OutputOsiris!$A924&lt;&gt;"9999999"),VLOOKUP(OutputOsiris!A924,$AD$9:$AG$1008,4,FALSE),"")</f>
        <v>0</v>
      </c>
      <c r="I924" s="47">
        <f t="shared" si="537"/>
        <v>0</v>
      </c>
      <c r="J924" s="47">
        <f>IF(AND($AL$7&gt;0,OutputOsiris!$A924&lt;&gt;"9999999"),VLOOKUP(OutputOsiris!A924,$AI$9:$AL$1008,4,FALSE),"")</f>
        <v>0</v>
      </c>
      <c r="K924" s="47">
        <f t="shared" si="538"/>
        <v>0</v>
      </c>
      <c r="L924" s="47" t="str">
        <f>IF(AND($AQ$7&gt;0,OutputOsiris!$A924&lt;&gt;"9999999"),VLOOKUP(OutputOsiris!A924,$AN$9:$AQ$1008,4,FALSE),"")</f>
        <v/>
      </c>
      <c r="M924" s="47" t="str">
        <f t="shared" si="539"/>
        <v/>
      </c>
      <c r="N924" s="47" t="str">
        <f>IF(AND($AV$7&gt;0,OutputOsiris!$A924&lt;&gt;"9999999"),VLOOKUP(OutputOsiris!A924,$AS$9:$AV$1008,4,FALSE),"")</f>
        <v/>
      </c>
      <c r="O924" s="47" t="str">
        <f t="shared" si="540"/>
        <v/>
      </c>
      <c r="P924" s="47" t="str">
        <f>IF(AND($BA$7&gt;0,OutputOsiris!$A924&lt;&gt;"9999999"),VLOOKUP(OutputOsiris!A924,$AX$9:$BA$1008,4,FALSE),"")</f>
        <v/>
      </c>
      <c r="Q924" s="47" t="str">
        <f t="shared" si="541"/>
        <v/>
      </c>
      <c r="R924" s="47" t="str">
        <f>IF(AND($BF$7&gt;0,OutputOsiris!$A924&lt;&gt;"9999999"),VLOOKUP(OutputOsiris!A924,$BC$9:$BF$1008,4,FALSE),"")</f>
        <v/>
      </c>
      <c r="S924" s="47" t="str">
        <f t="shared" si="542"/>
        <v/>
      </c>
      <c r="T924" s="47" t="str">
        <f>IF(AND($BK$7&gt;0,OutputOsiris!$A924&lt;&gt;"9999999"),VLOOKUP(OutputOsiris!A924,$BH$9:$BK$1008,4,FALSE),"")</f>
        <v/>
      </c>
      <c r="U924" s="47" t="str">
        <f t="shared" si="543"/>
        <v/>
      </c>
      <c r="V924" s="47" t="str">
        <f>IF(AND($BP$7&gt;0,OutputOsiris!$A924&lt;&gt;"9999999"),VLOOKUP(OutputOsiris!A924,$BM$9:$BP$1008,4,FALSE),"")</f>
        <v/>
      </c>
      <c r="W924" s="47" t="str">
        <f t="shared" si="544"/>
        <v/>
      </c>
      <c r="X924" s="47" t="str">
        <f>IF(AND($BU$7&gt;0,OutputOsiris!$A924&lt;&gt;"9999999"),VLOOKUP(OutputOsiris!A924,$BR$9:$BU$1008,4,FALSE),"")</f>
        <v/>
      </c>
      <c r="Y924" s="47" t="str">
        <f t="shared" si="545"/>
        <v/>
      </c>
      <c r="Z924" s="47" t="str">
        <f>IF(AND($BZ$7&gt;0,OutputOsiris!$A924&lt;&gt;"9999999"),VLOOKUP(OutputOsiris!A924,$BW$9:$BZ$1008,4,FALSE),"")</f>
        <v/>
      </c>
      <c r="AA924" s="47" t="str">
        <f t="shared" si="546"/>
        <v/>
      </c>
      <c r="AB924" s="47">
        <f t="shared" si="547"/>
        <v>0</v>
      </c>
      <c r="AC924" s="47">
        <f t="shared" si="548"/>
        <v>0</v>
      </c>
      <c r="AD924" s="47" t="str">
        <f t="shared" si="549"/>
        <v/>
      </c>
      <c r="AE924" s="48" t="str">
        <f>IF(ISBLANK(AF924),"",VLOOKUP(AD924,OutputOsiris!$A$9:$A$1008,1,FALSE))</f>
        <v/>
      </c>
      <c r="AF924" s="111"/>
      <c r="AG924" s="78"/>
      <c r="AH924" s="148" t="str">
        <f t="shared" si="523"/>
        <v/>
      </c>
      <c r="AI924" s="47" t="str">
        <f t="shared" si="550"/>
        <v/>
      </c>
      <c r="AJ924" s="48" t="str">
        <f>IF(ISBLANK(AK924),"",VLOOKUP(AI924,OutputOsiris!$A$9:$A$1008,1,FALSE))</f>
        <v/>
      </c>
      <c r="AK924" s="112"/>
      <c r="AL924" s="78"/>
      <c r="AM924" s="148" t="str">
        <f t="shared" si="524"/>
        <v/>
      </c>
      <c r="AN924" s="47" t="str">
        <f t="shared" si="551"/>
        <v/>
      </c>
      <c r="AO924" s="48" t="str">
        <f>IF(ISBLANK(AP924),"",VLOOKUP(AN924,OutputOsiris!$A$9:$A$1008,1,FALSE))</f>
        <v/>
      </c>
      <c r="AP924" s="111"/>
      <c r="AQ924" s="78"/>
      <c r="AR924" s="148" t="str">
        <f t="shared" si="525"/>
        <v/>
      </c>
      <c r="AS924" s="47" t="str">
        <f t="shared" si="552"/>
        <v/>
      </c>
      <c r="AT924" s="48" t="str">
        <f>IF(ISBLANK(AU924),"",VLOOKUP(AS924,OutputOsiris!$A$9:$A$1008,1,FALSE))</f>
        <v/>
      </c>
      <c r="AU924" s="111"/>
      <c r="AV924" s="78"/>
      <c r="AW924" s="148" t="str">
        <f t="shared" si="526"/>
        <v/>
      </c>
      <c r="AX924" s="47" t="str">
        <f t="shared" si="553"/>
        <v/>
      </c>
      <c r="AY924" s="48" t="str">
        <f>IF(ISBLANK(AZ924),"",VLOOKUP(AX924,OutputOsiris!$A$9:$A$1008,1,FALSE))</f>
        <v/>
      </c>
      <c r="AZ924" s="111"/>
      <c r="BA924" s="78"/>
      <c r="BB924" s="148" t="str">
        <f t="shared" si="527"/>
        <v/>
      </c>
      <c r="BC924" s="47" t="str">
        <f t="shared" si="554"/>
        <v/>
      </c>
      <c r="BD924" s="48" t="str">
        <f>IF(ISBLANK(BE924),"",VLOOKUP(BC924,OutputOsiris!$A$9:$A$1008,1,FALSE))</f>
        <v/>
      </c>
      <c r="BE924" s="111"/>
      <c r="BF924" s="78"/>
      <c r="BG924" s="148" t="str">
        <f t="shared" si="528"/>
        <v/>
      </c>
      <c r="BH924" s="47" t="str">
        <f t="shared" si="555"/>
        <v/>
      </c>
      <c r="BI924" s="48" t="str">
        <f>IF(ISBLANK(BJ924),"",VLOOKUP(BH924,OutputOsiris!$A$9:$A$1008,1,FALSE))</f>
        <v/>
      </c>
      <c r="BJ924" s="111"/>
      <c r="BK924" s="78"/>
      <c r="BL924" s="148" t="str">
        <f t="shared" si="529"/>
        <v/>
      </c>
      <c r="BM924" s="47" t="str">
        <f t="shared" si="556"/>
        <v/>
      </c>
      <c r="BN924" s="48" t="str">
        <f>IF(ISBLANK(BO924),"",VLOOKUP(BM924,OutputOsiris!$A$9:$A$1008,1,FALSE))</f>
        <v/>
      </c>
      <c r="BO924" s="111"/>
      <c r="BP924" s="78"/>
      <c r="BQ924" s="148" t="str">
        <f t="shared" si="530"/>
        <v/>
      </c>
      <c r="BR924" s="47" t="str">
        <f t="shared" si="557"/>
        <v/>
      </c>
      <c r="BS924" s="48" t="str">
        <f>IF(ISBLANK(BT924),"",VLOOKUP(BR924,OutputOsiris!$A$9:$A$1008,1,FALSE))</f>
        <v/>
      </c>
      <c r="BT924" s="111"/>
      <c r="BU924" s="78"/>
      <c r="BV924" s="148" t="str">
        <f t="shared" si="531"/>
        <v/>
      </c>
      <c r="BW924" s="47" t="str">
        <f t="shared" si="558"/>
        <v/>
      </c>
      <c r="BX924" s="48" t="str">
        <f>IF(ISBLANK(BY924),"",VLOOKUP(BW924,OutputOsiris!$A$9:$A$1008,1,FALSE))</f>
        <v/>
      </c>
      <c r="BY924" s="111"/>
      <c r="BZ924" s="78"/>
      <c r="CA924" s="148" t="str">
        <f t="shared" si="532"/>
        <v/>
      </c>
    </row>
    <row r="925" spans="1:79" x14ac:dyDescent="0.2">
      <c r="A925" s="47" t="str">
        <f>IF($H$1="Score",IF(OutputOsiris!A925&lt;&gt;"9999999",OutputOsiris!A925,""),"")</f>
        <v/>
      </c>
      <c r="B925" s="76" t="str">
        <f t="shared" si="533"/>
        <v/>
      </c>
      <c r="C925" s="143" t="str">
        <f t="shared" si="534"/>
        <v/>
      </c>
      <c r="D925" s="47" t="str">
        <f>IF($H$1="Cijfer",IF(OutputOsiris!A925&lt;&gt;"9999999",OutputOsiris!A925,""),"")</f>
        <v/>
      </c>
      <c r="E925" s="76" t="str">
        <f t="shared" si="535"/>
        <v/>
      </c>
      <c r="F925" s="143" t="str">
        <f t="shared" si="536"/>
        <v/>
      </c>
      <c r="G925" s="47" t="str">
        <f>IF(ISBLANK(OutputOsiris!B925),"",OutputOsiris!B925)</f>
        <v/>
      </c>
      <c r="H925" s="47">
        <f>IF(AND($AG$7&gt;0,OutputOsiris!$A925&lt;&gt;"9999999"),VLOOKUP(OutputOsiris!A925,$AD$9:$AG$1008,4,FALSE),"")</f>
        <v>0</v>
      </c>
      <c r="I925" s="47">
        <f t="shared" si="537"/>
        <v>0</v>
      </c>
      <c r="J925" s="47">
        <f>IF(AND($AL$7&gt;0,OutputOsiris!$A925&lt;&gt;"9999999"),VLOOKUP(OutputOsiris!A925,$AI$9:$AL$1008,4,FALSE),"")</f>
        <v>0</v>
      </c>
      <c r="K925" s="47">
        <f t="shared" si="538"/>
        <v>0</v>
      </c>
      <c r="L925" s="47" t="str">
        <f>IF(AND($AQ$7&gt;0,OutputOsiris!$A925&lt;&gt;"9999999"),VLOOKUP(OutputOsiris!A925,$AN$9:$AQ$1008,4,FALSE),"")</f>
        <v/>
      </c>
      <c r="M925" s="47" t="str">
        <f t="shared" si="539"/>
        <v/>
      </c>
      <c r="N925" s="47" t="str">
        <f>IF(AND($AV$7&gt;0,OutputOsiris!$A925&lt;&gt;"9999999"),VLOOKUP(OutputOsiris!A925,$AS$9:$AV$1008,4,FALSE),"")</f>
        <v/>
      </c>
      <c r="O925" s="47" t="str">
        <f t="shared" si="540"/>
        <v/>
      </c>
      <c r="P925" s="47" t="str">
        <f>IF(AND($BA$7&gt;0,OutputOsiris!$A925&lt;&gt;"9999999"),VLOOKUP(OutputOsiris!A925,$AX$9:$BA$1008,4,FALSE),"")</f>
        <v/>
      </c>
      <c r="Q925" s="47" t="str">
        <f t="shared" si="541"/>
        <v/>
      </c>
      <c r="R925" s="47" t="str">
        <f>IF(AND($BF$7&gt;0,OutputOsiris!$A925&lt;&gt;"9999999"),VLOOKUP(OutputOsiris!A925,$BC$9:$BF$1008,4,FALSE),"")</f>
        <v/>
      </c>
      <c r="S925" s="47" t="str">
        <f t="shared" si="542"/>
        <v/>
      </c>
      <c r="T925" s="47" t="str">
        <f>IF(AND($BK$7&gt;0,OutputOsiris!$A925&lt;&gt;"9999999"),VLOOKUP(OutputOsiris!A925,$BH$9:$BK$1008,4,FALSE),"")</f>
        <v/>
      </c>
      <c r="U925" s="47" t="str">
        <f t="shared" si="543"/>
        <v/>
      </c>
      <c r="V925" s="47" t="str">
        <f>IF(AND($BP$7&gt;0,OutputOsiris!$A925&lt;&gt;"9999999"),VLOOKUP(OutputOsiris!A925,$BM$9:$BP$1008,4,FALSE),"")</f>
        <v/>
      </c>
      <c r="W925" s="47" t="str">
        <f t="shared" si="544"/>
        <v/>
      </c>
      <c r="X925" s="47" t="str">
        <f>IF(AND($BU$7&gt;0,OutputOsiris!$A925&lt;&gt;"9999999"),VLOOKUP(OutputOsiris!A925,$BR$9:$BU$1008,4,FALSE),"")</f>
        <v/>
      </c>
      <c r="Y925" s="47" t="str">
        <f t="shared" si="545"/>
        <v/>
      </c>
      <c r="Z925" s="47" t="str">
        <f>IF(AND($BZ$7&gt;0,OutputOsiris!$A925&lt;&gt;"9999999"),VLOOKUP(OutputOsiris!A925,$BW$9:$BZ$1008,4,FALSE),"")</f>
        <v/>
      </c>
      <c r="AA925" s="47" t="str">
        <f t="shared" si="546"/>
        <v/>
      </c>
      <c r="AB925" s="47">
        <f t="shared" si="547"/>
        <v>0</v>
      </c>
      <c r="AC925" s="47">
        <f t="shared" si="548"/>
        <v>0</v>
      </c>
      <c r="AD925" s="47" t="str">
        <f t="shared" si="549"/>
        <v/>
      </c>
      <c r="AE925" s="48" t="str">
        <f>IF(ISBLANK(AF925),"",VLOOKUP(AD925,OutputOsiris!$A$9:$A$1008,1,FALSE))</f>
        <v/>
      </c>
      <c r="AF925" s="111"/>
      <c r="AG925" s="78"/>
      <c r="AH925" s="148" t="str">
        <f t="shared" si="523"/>
        <v/>
      </c>
      <c r="AI925" s="47" t="str">
        <f t="shared" si="550"/>
        <v/>
      </c>
      <c r="AJ925" s="48" t="str">
        <f>IF(ISBLANK(AK925),"",VLOOKUP(AI925,OutputOsiris!$A$9:$A$1008,1,FALSE))</f>
        <v/>
      </c>
      <c r="AK925" s="112"/>
      <c r="AL925" s="78"/>
      <c r="AM925" s="148" t="str">
        <f t="shared" si="524"/>
        <v/>
      </c>
      <c r="AN925" s="47" t="str">
        <f t="shared" si="551"/>
        <v/>
      </c>
      <c r="AO925" s="48" t="str">
        <f>IF(ISBLANK(AP925),"",VLOOKUP(AN925,OutputOsiris!$A$9:$A$1008,1,FALSE))</f>
        <v/>
      </c>
      <c r="AP925" s="111"/>
      <c r="AQ925" s="78"/>
      <c r="AR925" s="148" t="str">
        <f t="shared" si="525"/>
        <v/>
      </c>
      <c r="AS925" s="47" t="str">
        <f t="shared" si="552"/>
        <v/>
      </c>
      <c r="AT925" s="48" t="str">
        <f>IF(ISBLANK(AU925),"",VLOOKUP(AS925,OutputOsiris!$A$9:$A$1008,1,FALSE))</f>
        <v/>
      </c>
      <c r="AU925" s="111"/>
      <c r="AV925" s="78"/>
      <c r="AW925" s="148" t="str">
        <f t="shared" si="526"/>
        <v/>
      </c>
      <c r="AX925" s="47" t="str">
        <f t="shared" si="553"/>
        <v/>
      </c>
      <c r="AY925" s="48" t="str">
        <f>IF(ISBLANK(AZ925),"",VLOOKUP(AX925,OutputOsiris!$A$9:$A$1008,1,FALSE))</f>
        <v/>
      </c>
      <c r="AZ925" s="111"/>
      <c r="BA925" s="78"/>
      <c r="BB925" s="148" t="str">
        <f t="shared" si="527"/>
        <v/>
      </c>
      <c r="BC925" s="47" t="str">
        <f t="shared" si="554"/>
        <v/>
      </c>
      <c r="BD925" s="48" t="str">
        <f>IF(ISBLANK(BE925),"",VLOOKUP(BC925,OutputOsiris!$A$9:$A$1008,1,FALSE))</f>
        <v/>
      </c>
      <c r="BE925" s="111"/>
      <c r="BF925" s="78"/>
      <c r="BG925" s="148" t="str">
        <f t="shared" si="528"/>
        <v/>
      </c>
      <c r="BH925" s="47" t="str">
        <f t="shared" si="555"/>
        <v/>
      </c>
      <c r="BI925" s="48" t="str">
        <f>IF(ISBLANK(BJ925),"",VLOOKUP(BH925,OutputOsiris!$A$9:$A$1008,1,FALSE))</f>
        <v/>
      </c>
      <c r="BJ925" s="111"/>
      <c r="BK925" s="78"/>
      <c r="BL925" s="148" t="str">
        <f t="shared" si="529"/>
        <v/>
      </c>
      <c r="BM925" s="47" t="str">
        <f t="shared" si="556"/>
        <v/>
      </c>
      <c r="BN925" s="48" t="str">
        <f>IF(ISBLANK(BO925),"",VLOOKUP(BM925,OutputOsiris!$A$9:$A$1008,1,FALSE))</f>
        <v/>
      </c>
      <c r="BO925" s="111"/>
      <c r="BP925" s="78"/>
      <c r="BQ925" s="148" t="str">
        <f t="shared" si="530"/>
        <v/>
      </c>
      <c r="BR925" s="47" t="str">
        <f t="shared" si="557"/>
        <v/>
      </c>
      <c r="BS925" s="48" t="str">
        <f>IF(ISBLANK(BT925),"",VLOOKUP(BR925,OutputOsiris!$A$9:$A$1008,1,FALSE))</f>
        <v/>
      </c>
      <c r="BT925" s="111"/>
      <c r="BU925" s="78"/>
      <c r="BV925" s="148" t="str">
        <f t="shared" si="531"/>
        <v/>
      </c>
      <c r="BW925" s="47" t="str">
        <f t="shared" si="558"/>
        <v/>
      </c>
      <c r="BX925" s="48" t="str">
        <f>IF(ISBLANK(BY925),"",VLOOKUP(BW925,OutputOsiris!$A$9:$A$1008,1,FALSE))</f>
        <v/>
      </c>
      <c r="BY925" s="111"/>
      <c r="BZ925" s="78"/>
      <c r="CA925" s="148" t="str">
        <f t="shared" si="532"/>
        <v/>
      </c>
    </row>
    <row r="926" spans="1:79" x14ac:dyDescent="0.2">
      <c r="A926" s="47" t="str">
        <f>IF($H$1="Score",IF(OutputOsiris!A926&lt;&gt;"9999999",OutputOsiris!A926,""),"")</f>
        <v/>
      </c>
      <c r="B926" s="76" t="str">
        <f t="shared" si="533"/>
        <v/>
      </c>
      <c r="C926" s="143" t="str">
        <f t="shared" si="534"/>
        <v/>
      </c>
      <c r="D926" s="47" t="str">
        <f>IF($H$1="Cijfer",IF(OutputOsiris!A926&lt;&gt;"9999999",OutputOsiris!A926,""),"")</f>
        <v/>
      </c>
      <c r="E926" s="76" t="str">
        <f t="shared" si="535"/>
        <v/>
      </c>
      <c r="F926" s="143" t="str">
        <f t="shared" si="536"/>
        <v/>
      </c>
      <c r="G926" s="47" t="str">
        <f>IF(ISBLANK(OutputOsiris!B926),"",OutputOsiris!B926)</f>
        <v/>
      </c>
      <c r="H926" s="47">
        <f>IF(AND($AG$7&gt;0,OutputOsiris!$A926&lt;&gt;"9999999"),VLOOKUP(OutputOsiris!A926,$AD$9:$AG$1008,4,FALSE),"")</f>
        <v>0</v>
      </c>
      <c r="I926" s="47">
        <f t="shared" si="537"/>
        <v>0</v>
      </c>
      <c r="J926" s="47">
        <f>IF(AND($AL$7&gt;0,OutputOsiris!$A926&lt;&gt;"9999999"),VLOOKUP(OutputOsiris!A926,$AI$9:$AL$1008,4,FALSE),"")</f>
        <v>0</v>
      </c>
      <c r="K926" s="47">
        <f t="shared" si="538"/>
        <v>0</v>
      </c>
      <c r="L926" s="47" t="str">
        <f>IF(AND($AQ$7&gt;0,OutputOsiris!$A926&lt;&gt;"9999999"),VLOOKUP(OutputOsiris!A926,$AN$9:$AQ$1008,4,FALSE),"")</f>
        <v/>
      </c>
      <c r="M926" s="47" t="str">
        <f t="shared" si="539"/>
        <v/>
      </c>
      <c r="N926" s="47" t="str">
        <f>IF(AND($AV$7&gt;0,OutputOsiris!$A926&lt;&gt;"9999999"),VLOOKUP(OutputOsiris!A926,$AS$9:$AV$1008,4,FALSE),"")</f>
        <v/>
      </c>
      <c r="O926" s="47" t="str">
        <f t="shared" si="540"/>
        <v/>
      </c>
      <c r="P926" s="47" t="str">
        <f>IF(AND($BA$7&gt;0,OutputOsiris!$A926&lt;&gt;"9999999"),VLOOKUP(OutputOsiris!A926,$AX$9:$BA$1008,4,FALSE),"")</f>
        <v/>
      </c>
      <c r="Q926" s="47" t="str">
        <f t="shared" si="541"/>
        <v/>
      </c>
      <c r="R926" s="47" t="str">
        <f>IF(AND($BF$7&gt;0,OutputOsiris!$A926&lt;&gt;"9999999"),VLOOKUP(OutputOsiris!A926,$BC$9:$BF$1008,4,FALSE),"")</f>
        <v/>
      </c>
      <c r="S926" s="47" t="str">
        <f t="shared" si="542"/>
        <v/>
      </c>
      <c r="T926" s="47" t="str">
        <f>IF(AND($BK$7&gt;0,OutputOsiris!$A926&lt;&gt;"9999999"),VLOOKUP(OutputOsiris!A926,$BH$9:$BK$1008,4,FALSE),"")</f>
        <v/>
      </c>
      <c r="U926" s="47" t="str">
        <f t="shared" si="543"/>
        <v/>
      </c>
      <c r="V926" s="47" t="str">
        <f>IF(AND($BP$7&gt;0,OutputOsiris!$A926&lt;&gt;"9999999"),VLOOKUP(OutputOsiris!A926,$BM$9:$BP$1008,4,FALSE),"")</f>
        <v/>
      </c>
      <c r="W926" s="47" t="str">
        <f t="shared" si="544"/>
        <v/>
      </c>
      <c r="X926" s="47" t="str">
        <f>IF(AND($BU$7&gt;0,OutputOsiris!$A926&lt;&gt;"9999999"),VLOOKUP(OutputOsiris!A926,$BR$9:$BU$1008,4,FALSE),"")</f>
        <v/>
      </c>
      <c r="Y926" s="47" t="str">
        <f t="shared" si="545"/>
        <v/>
      </c>
      <c r="Z926" s="47" t="str">
        <f>IF(AND($BZ$7&gt;0,OutputOsiris!$A926&lt;&gt;"9999999"),VLOOKUP(OutputOsiris!A926,$BW$9:$BZ$1008,4,FALSE),"")</f>
        <v/>
      </c>
      <c r="AA926" s="47" t="str">
        <f t="shared" si="546"/>
        <v/>
      </c>
      <c r="AB926" s="47">
        <f t="shared" si="547"/>
        <v>0</v>
      </c>
      <c r="AC926" s="47">
        <f t="shared" si="548"/>
        <v>0</v>
      </c>
      <c r="AD926" s="47" t="str">
        <f t="shared" si="549"/>
        <v/>
      </c>
      <c r="AE926" s="48" t="str">
        <f>IF(ISBLANK(AF926),"",VLOOKUP(AD926,OutputOsiris!$A$9:$A$1008,1,FALSE))</f>
        <v/>
      </c>
      <c r="AF926" s="111"/>
      <c r="AG926" s="78"/>
      <c r="AH926" s="148" t="str">
        <f t="shared" si="523"/>
        <v/>
      </c>
      <c r="AI926" s="47" t="str">
        <f t="shared" si="550"/>
        <v/>
      </c>
      <c r="AJ926" s="48" t="str">
        <f>IF(ISBLANK(AK926),"",VLOOKUP(AI926,OutputOsiris!$A$9:$A$1008,1,FALSE))</f>
        <v/>
      </c>
      <c r="AK926" s="112"/>
      <c r="AL926" s="78"/>
      <c r="AM926" s="148" t="str">
        <f t="shared" si="524"/>
        <v/>
      </c>
      <c r="AN926" s="47" t="str">
        <f t="shared" si="551"/>
        <v/>
      </c>
      <c r="AO926" s="48" t="str">
        <f>IF(ISBLANK(AP926),"",VLOOKUP(AN926,OutputOsiris!$A$9:$A$1008,1,FALSE))</f>
        <v/>
      </c>
      <c r="AP926" s="111"/>
      <c r="AQ926" s="78"/>
      <c r="AR926" s="148" t="str">
        <f t="shared" si="525"/>
        <v/>
      </c>
      <c r="AS926" s="47" t="str">
        <f t="shared" si="552"/>
        <v/>
      </c>
      <c r="AT926" s="48" t="str">
        <f>IF(ISBLANK(AU926),"",VLOOKUP(AS926,OutputOsiris!$A$9:$A$1008,1,FALSE))</f>
        <v/>
      </c>
      <c r="AU926" s="111"/>
      <c r="AV926" s="78"/>
      <c r="AW926" s="148" t="str">
        <f t="shared" si="526"/>
        <v/>
      </c>
      <c r="AX926" s="47" t="str">
        <f t="shared" si="553"/>
        <v/>
      </c>
      <c r="AY926" s="48" t="str">
        <f>IF(ISBLANK(AZ926),"",VLOOKUP(AX926,OutputOsiris!$A$9:$A$1008,1,FALSE))</f>
        <v/>
      </c>
      <c r="AZ926" s="111"/>
      <c r="BA926" s="78"/>
      <c r="BB926" s="148" t="str">
        <f t="shared" si="527"/>
        <v/>
      </c>
      <c r="BC926" s="47" t="str">
        <f t="shared" si="554"/>
        <v/>
      </c>
      <c r="BD926" s="48" t="str">
        <f>IF(ISBLANK(BE926),"",VLOOKUP(BC926,OutputOsiris!$A$9:$A$1008,1,FALSE))</f>
        <v/>
      </c>
      <c r="BE926" s="111"/>
      <c r="BF926" s="78"/>
      <c r="BG926" s="148" t="str">
        <f t="shared" si="528"/>
        <v/>
      </c>
      <c r="BH926" s="47" t="str">
        <f t="shared" si="555"/>
        <v/>
      </c>
      <c r="BI926" s="48" t="str">
        <f>IF(ISBLANK(BJ926),"",VLOOKUP(BH926,OutputOsiris!$A$9:$A$1008,1,FALSE))</f>
        <v/>
      </c>
      <c r="BJ926" s="111"/>
      <c r="BK926" s="78"/>
      <c r="BL926" s="148" t="str">
        <f t="shared" si="529"/>
        <v/>
      </c>
      <c r="BM926" s="47" t="str">
        <f t="shared" si="556"/>
        <v/>
      </c>
      <c r="BN926" s="48" t="str">
        <f>IF(ISBLANK(BO926),"",VLOOKUP(BM926,OutputOsiris!$A$9:$A$1008,1,FALSE))</f>
        <v/>
      </c>
      <c r="BO926" s="111"/>
      <c r="BP926" s="78"/>
      <c r="BQ926" s="148" t="str">
        <f t="shared" si="530"/>
        <v/>
      </c>
      <c r="BR926" s="47" t="str">
        <f t="shared" si="557"/>
        <v/>
      </c>
      <c r="BS926" s="48" t="str">
        <f>IF(ISBLANK(BT926),"",VLOOKUP(BR926,OutputOsiris!$A$9:$A$1008,1,FALSE))</f>
        <v/>
      </c>
      <c r="BT926" s="111"/>
      <c r="BU926" s="78"/>
      <c r="BV926" s="148" t="str">
        <f t="shared" si="531"/>
        <v/>
      </c>
      <c r="BW926" s="47" t="str">
        <f t="shared" si="558"/>
        <v/>
      </c>
      <c r="BX926" s="48" t="str">
        <f>IF(ISBLANK(BY926),"",VLOOKUP(BW926,OutputOsiris!$A$9:$A$1008,1,FALSE))</f>
        <v/>
      </c>
      <c r="BY926" s="111"/>
      <c r="BZ926" s="78"/>
      <c r="CA926" s="148" t="str">
        <f t="shared" si="532"/>
        <v/>
      </c>
    </row>
    <row r="927" spans="1:79" x14ac:dyDescent="0.2">
      <c r="A927" s="47" t="str">
        <f>IF($H$1="Score",IF(OutputOsiris!A927&lt;&gt;"9999999",OutputOsiris!A927,""),"")</f>
        <v/>
      </c>
      <c r="B927" s="76" t="str">
        <f t="shared" si="533"/>
        <v/>
      </c>
      <c r="C927" s="143" t="str">
        <f t="shared" si="534"/>
        <v/>
      </c>
      <c r="D927" s="47" t="str">
        <f>IF($H$1="Cijfer",IF(OutputOsiris!A927&lt;&gt;"9999999",OutputOsiris!A927,""),"")</f>
        <v/>
      </c>
      <c r="E927" s="76" t="str">
        <f t="shared" si="535"/>
        <v/>
      </c>
      <c r="F927" s="143" t="str">
        <f t="shared" si="536"/>
        <v/>
      </c>
      <c r="G927" s="47" t="str">
        <f>IF(ISBLANK(OutputOsiris!B927),"",OutputOsiris!B927)</f>
        <v/>
      </c>
      <c r="H927" s="47">
        <f>IF(AND($AG$7&gt;0,OutputOsiris!$A927&lt;&gt;"9999999"),VLOOKUP(OutputOsiris!A927,$AD$9:$AG$1008,4,FALSE),"")</f>
        <v>0</v>
      </c>
      <c r="I927" s="47">
        <f t="shared" si="537"/>
        <v>0</v>
      </c>
      <c r="J927" s="47">
        <f>IF(AND($AL$7&gt;0,OutputOsiris!$A927&lt;&gt;"9999999"),VLOOKUP(OutputOsiris!A927,$AI$9:$AL$1008,4,FALSE),"")</f>
        <v>0</v>
      </c>
      <c r="K927" s="47">
        <f t="shared" si="538"/>
        <v>0</v>
      </c>
      <c r="L927" s="47" t="str">
        <f>IF(AND($AQ$7&gt;0,OutputOsiris!$A927&lt;&gt;"9999999"),VLOOKUP(OutputOsiris!A927,$AN$9:$AQ$1008,4,FALSE),"")</f>
        <v/>
      </c>
      <c r="M927" s="47" t="str">
        <f t="shared" si="539"/>
        <v/>
      </c>
      <c r="N927" s="47" t="str">
        <f>IF(AND($AV$7&gt;0,OutputOsiris!$A927&lt;&gt;"9999999"),VLOOKUP(OutputOsiris!A927,$AS$9:$AV$1008,4,FALSE),"")</f>
        <v/>
      </c>
      <c r="O927" s="47" t="str">
        <f t="shared" si="540"/>
        <v/>
      </c>
      <c r="P927" s="47" t="str">
        <f>IF(AND($BA$7&gt;0,OutputOsiris!$A927&lt;&gt;"9999999"),VLOOKUP(OutputOsiris!A927,$AX$9:$BA$1008,4,FALSE),"")</f>
        <v/>
      </c>
      <c r="Q927" s="47" t="str">
        <f t="shared" si="541"/>
        <v/>
      </c>
      <c r="R927" s="47" t="str">
        <f>IF(AND($BF$7&gt;0,OutputOsiris!$A927&lt;&gt;"9999999"),VLOOKUP(OutputOsiris!A927,$BC$9:$BF$1008,4,FALSE),"")</f>
        <v/>
      </c>
      <c r="S927" s="47" t="str">
        <f t="shared" si="542"/>
        <v/>
      </c>
      <c r="T927" s="47" t="str">
        <f>IF(AND($BK$7&gt;0,OutputOsiris!$A927&lt;&gt;"9999999"),VLOOKUP(OutputOsiris!A927,$BH$9:$BK$1008,4,FALSE),"")</f>
        <v/>
      </c>
      <c r="U927" s="47" t="str">
        <f t="shared" si="543"/>
        <v/>
      </c>
      <c r="V927" s="47" t="str">
        <f>IF(AND($BP$7&gt;0,OutputOsiris!$A927&lt;&gt;"9999999"),VLOOKUP(OutputOsiris!A927,$BM$9:$BP$1008,4,FALSE),"")</f>
        <v/>
      </c>
      <c r="W927" s="47" t="str">
        <f t="shared" si="544"/>
        <v/>
      </c>
      <c r="X927" s="47" t="str">
        <f>IF(AND($BU$7&gt;0,OutputOsiris!$A927&lt;&gt;"9999999"),VLOOKUP(OutputOsiris!A927,$BR$9:$BU$1008,4,FALSE),"")</f>
        <v/>
      </c>
      <c r="Y927" s="47" t="str">
        <f t="shared" si="545"/>
        <v/>
      </c>
      <c r="Z927" s="47" t="str">
        <f>IF(AND($BZ$7&gt;0,OutputOsiris!$A927&lt;&gt;"9999999"),VLOOKUP(OutputOsiris!A927,$BW$9:$BZ$1008,4,FALSE),"")</f>
        <v/>
      </c>
      <c r="AA927" s="47" t="str">
        <f t="shared" si="546"/>
        <v/>
      </c>
      <c r="AB927" s="47">
        <f t="shared" si="547"/>
        <v>0</v>
      </c>
      <c r="AC927" s="47">
        <f t="shared" si="548"/>
        <v>0</v>
      </c>
      <c r="AD927" s="47" t="str">
        <f t="shared" si="549"/>
        <v/>
      </c>
      <c r="AE927" s="48" t="str">
        <f>IF(ISBLANK(AF927),"",VLOOKUP(AD927,OutputOsiris!$A$9:$A$1008,1,FALSE))</f>
        <v/>
      </c>
      <c r="AF927" s="111"/>
      <c r="AG927" s="78"/>
      <c r="AH927" s="148" t="str">
        <f t="shared" si="523"/>
        <v/>
      </c>
      <c r="AI927" s="47" t="str">
        <f t="shared" si="550"/>
        <v/>
      </c>
      <c r="AJ927" s="48" t="str">
        <f>IF(ISBLANK(AK927),"",VLOOKUP(AI927,OutputOsiris!$A$9:$A$1008,1,FALSE))</f>
        <v/>
      </c>
      <c r="AK927" s="112"/>
      <c r="AL927" s="78"/>
      <c r="AM927" s="148" t="str">
        <f t="shared" si="524"/>
        <v/>
      </c>
      <c r="AN927" s="47" t="str">
        <f t="shared" si="551"/>
        <v/>
      </c>
      <c r="AO927" s="48" t="str">
        <f>IF(ISBLANK(AP927),"",VLOOKUP(AN927,OutputOsiris!$A$9:$A$1008,1,FALSE))</f>
        <v/>
      </c>
      <c r="AP927" s="111"/>
      <c r="AQ927" s="78"/>
      <c r="AR927" s="148" t="str">
        <f t="shared" si="525"/>
        <v/>
      </c>
      <c r="AS927" s="47" t="str">
        <f t="shared" si="552"/>
        <v/>
      </c>
      <c r="AT927" s="48" t="str">
        <f>IF(ISBLANK(AU927),"",VLOOKUP(AS927,OutputOsiris!$A$9:$A$1008,1,FALSE))</f>
        <v/>
      </c>
      <c r="AU927" s="111"/>
      <c r="AV927" s="78"/>
      <c r="AW927" s="148" t="str">
        <f t="shared" si="526"/>
        <v/>
      </c>
      <c r="AX927" s="47" t="str">
        <f t="shared" si="553"/>
        <v/>
      </c>
      <c r="AY927" s="48" t="str">
        <f>IF(ISBLANK(AZ927),"",VLOOKUP(AX927,OutputOsiris!$A$9:$A$1008,1,FALSE))</f>
        <v/>
      </c>
      <c r="AZ927" s="111"/>
      <c r="BA927" s="78"/>
      <c r="BB927" s="148" t="str">
        <f t="shared" si="527"/>
        <v/>
      </c>
      <c r="BC927" s="47" t="str">
        <f t="shared" si="554"/>
        <v/>
      </c>
      <c r="BD927" s="48" t="str">
        <f>IF(ISBLANK(BE927),"",VLOOKUP(BC927,OutputOsiris!$A$9:$A$1008,1,FALSE))</f>
        <v/>
      </c>
      <c r="BE927" s="111"/>
      <c r="BF927" s="78"/>
      <c r="BG927" s="148" t="str">
        <f t="shared" si="528"/>
        <v/>
      </c>
      <c r="BH927" s="47" t="str">
        <f t="shared" si="555"/>
        <v/>
      </c>
      <c r="BI927" s="48" t="str">
        <f>IF(ISBLANK(BJ927),"",VLOOKUP(BH927,OutputOsiris!$A$9:$A$1008,1,FALSE))</f>
        <v/>
      </c>
      <c r="BJ927" s="111"/>
      <c r="BK927" s="78"/>
      <c r="BL927" s="148" t="str">
        <f t="shared" si="529"/>
        <v/>
      </c>
      <c r="BM927" s="47" t="str">
        <f t="shared" si="556"/>
        <v/>
      </c>
      <c r="BN927" s="48" t="str">
        <f>IF(ISBLANK(BO927),"",VLOOKUP(BM927,OutputOsiris!$A$9:$A$1008,1,FALSE))</f>
        <v/>
      </c>
      <c r="BO927" s="111"/>
      <c r="BP927" s="78"/>
      <c r="BQ927" s="148" t="str">
        <f t="shared" si="530"/>
        <v/>
      </c>
      <c r="BR927" s="47" t="str">
        <f t="shared" si="557"/>
        <v/>
      </c>
      <c r="BS927" s="48" t="str">
        <f>IF(ISBLANK(BT927),"",VLOOKUP(BR927,OutputOsiris!$A$9:$A$1008,1,FALSE))</f>
        <v/>
      </c>
      <c r="BT927" s="111"/>
      <c r="BU927" s="78"/>
      <c r="BV927" s="148" t="str">
        <f t="shared" si="531"/>
        <v/>
      </c>
      <c r="BW927" s="47" t="str">
        <f t="shared" si="558"/>
        <v/>
      </c>
      <c r="BX927" s="48" t="str">
        <f>IF(ISBLANK(BY927),"",VLOOKUP(BW927,OutputOsiris!$A$9:$A$1008,1,FALSE))</f>
        <v/>
      </c>
      <c r="BY927" s="111"/>
      <c r="BZ927" s="78"/>
      <c r="CA927" s="148" t="str">
        <f t="shared" si="532"/>
        <v/>
      </c>
    </row>
    <row r="928" spans="1:79" x14ac:dyDescent="0.2">
      <c r="A928" s="47" t="str">
        <f>IF($H$1="Score",IF(OutputOsiris!A928&lt;&gt;"9999999",OutputOsiris!A928,""),"")</f>
        <v/>
      </c>
      <c r="B928" s="76" t="str">
        <f t="shared" si="533"/>
        <v/>
      </c>
      <c r="C928" s="143" t="str">
        <f t="shared" si="534"/>
        <v/>
      </c>
      <c r="D928" s="47" t="str">
        <f>IF($H$1="Cijfer",IF(OutputOsiris!A928&lt;&gt;"9999999",OutputOsiris!A928,""),"")</f>
        <v/>
      </c>
      <c r="E928" s="76" t="str">
        <f t="shared" si="535"/>
        <v/>
      </c>
      <c r="F928" s="143" t="str">
        <f t="shared" si="536"/>
        <v/>
      </c>
      <c r="G928" s="47" t="str">
        <f>IF(ISBLANK(OutputOsiris!B928),"",OutputOsiris!B928)</f>
        <v/>
      </c>
      <c r="H928" s="47">
        <f>IF(AND($AG$7&gt;0,OutputOsiris!$A928&lt;&gt;"9999999"),VLOOKUP(OutputOsiris!A928,$AD$9:$AG$1008,4,FALSE),"")</f>
        <v>0</v>
      </c>
      <c r="I928" s="47">
        <f t="shared" si="537"/>
        <v>0</v>
      </c>
      <c r="J928" s="47">
        <f>IF(AND($AL$7&gt;0,OutputOsiris!$A928&lt;&gt;"9999999"),VLOOKUP(OutputOsiris!A928,$AI$9:$AL$1008,4,FALSE),"")</f>
        <v>0</v>
      </c>
      <c r="K928" s="47">
        <f t="shared" si="538"/>
        <v>0</v>
      </c>
      <c r="L928" s="47" t="str">
        <f>IF(AND($AQ$7&gt;0,OutputOsiris!$A928&lt;&gt;"9999999"),VLOOKUP(OutputOsiris!A928,$AN$9:$AQ$1008,4,FALSE),"")</f>
        <v/>
      </c>
      <c r="M928" s="47" t="str">
        <f t="shared" si="539"/>
        <v/>
      </c>
      <c r="N928" s="47" t="str">
        <f>IF(AND($AV$7&gt;0,OutputOsiris!$A928&lt;&gt;"9999999"),VLOOKUP(OutputOsiris!A928,$AS$9:$AV$1008,4,FALSE),"")</f>
        <v/>
      </c>
      <c r="O928" s="47" t="str">
        <f t="shared" si="540"/>
        <v/>
      </c>
      <c r="P928" s="47" t="str">
        <f>IF(AND($BA$7&gt;0,OutputOsiris!$A928&lt;&gt;"9999999"),VLOOKUP(OutputOsiris!A928,$AX$9:$BA$1008,4,FALSE),"")</f>
        <v/>
      </c>
      <c r="Q928" s="47" t="str">
        <f t="shared" si="541"/>
        <v/>
      </c>
      <c r="R928" s="47" t="str">
        <f>IF(AND($BF$7&gt;0,OutputOsiris!$A928&lt;&gt;"9999999"),VLOOKUP(OutputOsiris!A928,$BC$9:$BF$1008,4,FALSE),"")</f>
        <v/>
      </c>
      <c r="S928" s="47" t="str">
        <f t="shared" si="542"/>
        <v/>
      </c>
      <c r="T928" s="47" t="str">
        <f>IF(AND($BK$7&gt;0,OutputOsiris!$A928&lt;&gt;"9999999"),VLOOKUP(OutputOsiris!A928,$BH$9:$BK$1008,4,FALSE),"")</f>
        <v/>
      </c>
      <c r="U928" s="47" t="str">
        <f t="shared" si="543"/>
        <v/>
      </c>
      <c r="V928" s="47" t="str">
        <f>IF(AND($BP$7&gt;0,OutputOsiris!$A928&lt;&gt;"9999999"),VLOOKUP(OutputOsiris!A928,$BM$9:$BP$1008,4,FALSE),"")</f>
        <v/>
      </c>
      <c r="W928" s="47" t="str">
        <f t="shared" si="544"/>
        <v/>
      </c>
      <c r="X928" s="47" t="str">
        <f>IF(AND($BU$7&gt;0,OutputOsiris!$A928&lt;&gt;"9999999"),VLOOKUP(OutputOsiris!A928,$BR$9:$BU$1008,4,FALSE),"")</f>
        <v/>
      </c>
      <c r="Y928" s="47" t="str">
        <f t="shared" si="545"/>
        <v/>
      </c>
      <c r="Z928" s="47" t="str">
        <f>IF(AND($BZ$7&gt;0,OutputOsiris!$A928&lt;&gt;"9999999"),VLOOKUP(OutputOsiris!A928,$BW$9:$BZ$1008,4,FALSE),"")</f>
        <v/>
      </c>
      <c r="AA928" s="47" t="str">
        <f t="shared" si="546"/>
        <v/>
      </c>
      <c r="AB928" s="47">
        <f t="shared" si="547"/>
        <v>0</v>
      </c>
      <c r="AC928" s="47">
        <f t="shared" si="548"/>
        <v>0</v>
      </c>
      <c r="AD928" s="47" t="str">
        <f t="shared" si="549"/>
        <v/>
      </c>
      <c r="AE928" s="48" t="str">
        <f>IF(ISBLANK(AF928),"",VLOOKUP(AD928,OutputOsiris!$A$9:$A$1008,1,FALSE))</f>
        <v/>
      </c>
      <c r="AF928" s="111"/>
      <c r="AG928" s="78"/>
      <c r="AH928" s="148" t="str">
        <f t="shared" si="523"/>
        <v/>
      </c>
      <c r="AI928" s="47" t="str">
        <f t="shared" si="550"/>
        <v/>
      </c>
      <c r="AJ928" s="48" t="str">
        <f>IF(ISBLANK(AK928),"",VLOOKUP(AI928,OutputOsiris!$A$9:$A$1008,1,FALSE))</f>
        <v/>
      </c>
      <c r="AK928" s="112"/>
      <c r="AL928" s="78"/>
      <c r="AM928" s="148" t="str">
        <f t="shared" si="524"/>
        <v/>
      </c>
      <c r="AN928" s="47" t="str">
        <f t="shared" si="551"/>
        <v/>
      </c>
      <c r="AO928" s="48" t="str">
        <f>IF(ISBLANK(AP928),"",VLOOKUP(AN928,OutputOsiris!$A$9:$A$1008,1,FALSE))</f>
        <v/>
      </c>
      <c r="AP928" s="111"/>
      <c r="AQ928" s="78"/>
      <c r="AR928" s="148" t="str">
        <f t="shared" si="525"/>
        <v/>
      </c>
      <c r="AS928" s="47" t="str">
        <f t="shared" si="552"/>
        <v/>
      </c>
      <c r="AT928" s="48" t="str">
        <f>IF(ISBLANK(AU928),"",VLOOKUP(AS928,OutputOsiris!$A$9:$A$1008,1,FALSE))</f>
        <v/>
      </c>
      <c r="AU928" s="111"/>
      <c r="AV928" s="78"/>
      <c r="AW928" s="148" t="str">
        <f t="shared" si="526"/>
        <v/>
      </c>
      <c r="AX928" s="47" t="str">
        <f t="shared" si="553"/>
        <v/>
      </c>
      <c r="AY928" s="48" t="str">
        <f>IF(ISBLANK(AZ928),"",VLOOKUP(AX928,OutputOsiris!$A$9:$A$1008,1,FALSE))</f>
        <v/>
      </c>
      <c r="AZ928" s="111"/>
      <c r="BA928" s="78"/>
      <c r="BB928" s="148" t="str">
        <f t="shared" si="527"/>
        <v/>
      </c>
      <c r="BC928" s="47" t="str">
        <f t="shared" si="554"/>
        <v/>
      </c>
      <c r="BD928" s="48" t="str">
        <f>IF(ISBLANK(BE928),"",VLOOKUP(BC928,OutputOsiris!$A$9:$A$1008,1,FALSE))</f>
        <v/>
      </c>
      <c r="BE928" s="111"/>
      <c r="BF928" s="78"/>
      <c r="BG928" s="148" t="str">
        <f t="shared" si="528"/>
        <v/>
      </c>
      <c r="BH928" s="47" t="str">
        <f t="shared" si="555"/>
        <v/>
      </c>
      <c r="BI928" s="48" t="str">
        <f>IF(ISBLANK(BJ928),"",VLOOKUP(BH928,OutputOsiris!$A$9:$A$1008,1,FALSE))</f>
        <v/>
      </c>
      <c r="BJ928" s="111"/>
      <c r="BK928" s="78"/>
      <c r="BL928" s="148" t="str">
        <f t="shared" si="529"/>
        <v/>
      </c>
      <c r="BM928" s="47" t="str">
        <f t="shared" si="556"/>
        <v/>
      </c>
      <c r="BN928" s="48" t="str">
        <f>IF(ISBLANK(BO928),"",VLOOKUP(BM928,OutputOsiris!$A$9:$A$1008,1,FALSE))</f>
        <v/>
      </c>
      <c r="BO928" s="111"/>
      <c r="BP928" s="78"/>
      <c r="BQ928" s="148" t="str">
        <f t="shared" si="530"/>
        <v/>
      </c>
      <c r="BR928" s="47" t="str">
        <f t="shared" si="557"/>
        <v/>
      </c>
      <c r="BS928" s="48" t="str">
        <f>IF(ISBLANK(BT928),"",VLOOKUP(BR928,OutputOsiris!$A$9:$A$1008,1,FALSE))</f>
        <v/>
      </c>
      <c r="BT928" s="111"/>
      <c r="BU928" s="78"/>
      <c r="BV928" s="148" t="str">
        <f t="shared" si="531"/>
        <v/>
      </c>
      <c r="BW928" s="47" t="str">
        <f t="shared" si="558"/>
        <v/>
      </c>
      <c r="BX928" s="48" t="str">
        <f>IF(ISBLANK(BY928),"",VLOOKUP(BW928,OutputOsiris!$A$9:$A$1008,1,FALSE))</f>
        <v/>
      </c>
      <c r="BY928" s="111"/>
      <c r="BZ928" s="78"/>
      <c r="CA928" s="148" t="str">
        <f t="shared" si="532"/>
        <v/>
      </c>
    </row>
    <row r="929" spans="1:79" x14ac:dyDescent="0.2">
      <c r="A929" s="47" t="str">
        <f>IF($H$1="Score",IF(OutputOsiris!A929&lt;&gt;"9999999",OutputOsiris!A929,""),"")</f>
        <v/>
      </c>
      <c r="B929" s="76" t="str">
        <f t="shared" si="533"/>
        <v/>
      </c>
      <c r="C929" s="143" t="str">
        <f t="shared" si="534"/>
        <v/>
      </c>
      <c r="D929" s="47" t="str">
        <f>IF($H$1="Cijfer",IF(OutputOsiris!A929&lt;&gt;"9999999",OutputOsiris!A929,""),"")</f>
        <v/>
      </c>
      <c r="E929" s="76" t="str">
        <f t="shared" si="535"/>
        <v/>
      </c>
      <c r="F929" s="143" t="str">
        <f t="shared" si="536"/>
        <v/>
      </c>
      <c r="G929" s="47" t="str">
        <f>IF(ISBLANK(OutputOsiris!B929),"",OutputOsiris!B929)</f>
        <v/>
      </c>
      <c r="H929" s="47">
        <f>IF(AND($AG$7&gt;0,OutputOsiris!$A929&lt;&gt;"9999999"),VLOOKUP(OutputOsiris!A929,$AD$9:$AG$1008,4,FALSE),"")</f>
        <v>0</v>
      </c>
      <c r="I929" s="47">
        <f t="shared" si="537"/>
        <v>0</v>
      </c>
      <c r="J929" s="47">
        <f>IF(AND($AL$7&gt;0,OutputOsiris!$A929&lt;&gt;"9999999"),VLOOKUP(OutputOsiris!A929,$AI$9:$AL$1008,4,FALSE),"")</f>
        <v>0</v>
      </c>
      <c r="K929" s="47">
        <f t="shared" si="538"/>
        <v>0</v>
      </c>
      <c r="L929" s="47" t="str">
        <f>IF(AND($AQ$7&gt;0,OutputOsiris!$A929&lt;&gt;"9999999"),VLOOKUP(OutputOsiris!A929,$AN$9:$AQ$1008,4,FALSE),"")</f>
        <v/>
      </c>
      <c r="M929" s="47" t="str">
        <f t="shared" si="539"/>
        <v/>
      </c>
      <c r="N929" s="47" t="str">
        <f>IF(AND($AV$7&gt;0,OutputOsiris!$A929&lt;&gt;"9999999"),VLOOKUP(OutputOsiris!A929,$AS$9:$AV$1008,4,FALSE),"")</f>
        <v/>
      </c>
      <c r="O929" s="47" t="str">
        <f t="shared" si="540"/>
        <v/>
      </c>
      <c r="P929" s="47" t="str">
        <f>IF(AND($BA$7&gt;0,OutputOsiris!$A929&lt;&gt;"9999999"),VLOOKUP(OutputOsiris!A929,$AX$9:$BA$1008,4,FALSE),"")</f>
        <v/>
      </c>
      <c r="Q929" s="47" t="str">
        <f t="shared" si="541"/>
        <v/>
      </c>
      <c r="R929" s="47" t="str">
        <f>IF(AND($BF$7&gt;0,OutputOsiris!$A929&lt;&gt;"9999999"),VLOOKUP(OutputOsiris!A929,$BC$9:$BF$1008,4,FALSE),"")</f>
        <v/>
      </c>
      <c r="S929" s="47" t="str">
        <f t="shared" si="542"/>
        <v/>
      </c>
      <c r="T929" s="47" t="str">
        <f>IF(AND($BK$7&gt;0,OutputOsiris!$A929&lt;&gt;"9999999"),VLOOKUP(OutputOsiris!A929,$BH$9:$BK$1008,4,FALSE),"")</f>
        <v/>
      </c>
      <c r="U929" s="47" t="str">
        <f t="shared" si="543"/>
        <v/>
      </c>
      <c r="V929" s="47" t="str">
        <f>IF(AND($BP$7&gt;0,OutputOsiris!$A929&lt;&gt;"9999999"),VLOOKUP(OutputOsiris!A929,$BM$9:$BP$1008,4,FALSE),"")</f>
        <v/>
      </c>
      <c r="W929" s="47" t="str">
        <f t="shared" si="544"/>
        <v/>
      </c>
      <c r="X929" s="47" t="str">
        <f>IF(AND($BU$7&gt;0,OutputOsiris!$A929&lt;&gt;"9999999"),VLOOKUP(OutputOsiris!A929,$BR$9:$BU$1008,4,FALSE),"")</f>
        <v/>
      </c>
      <c r="Y929" s="47" t="str">
        <f t="shared" si="545"/>
        <v/>
      </c>
      <c r="Z929" s="47" t="str">
        <f>IF(AND($BZ$7&gt;0,OutputOsiris!$A929&lt;&gt;"9999999"),VLOOKUP(OutputOsiris!A929,$BW$9:$BZ$1008,4,FALSE),"")</f>
        <v/>
      </c>
      <c r="AA929" s="47" t="str">
        <f t="shared" si="546"/>
        <v/>
      </c>
      <c r="AB929" s="47">
        <f t="shared" si="547"/>
        <v>0</v>
      </c>
      <c r="AC929" s="47">
        <f t="shared" si="548"/>
        <v>0</v>
      </c>
      <c r="AD929" s="47" t="str">
        <f t="shared" si="549"/>
        <v/>
      </c>
      <c r="AE929" s="48" t="str">
        <f>IF(ISBLANK(AF929),"",VLOOKUP(AD929,OutputOsiris!$A$9:$A$1008,1,FALSE))</f>
        <v/>
      </c>
      <c r="AF929" s="111"/>
      <c r="AG929" s="78"/>
      <c r="AH929" s="148" t="str">
        <f t="shared" si="523"/>
        <v/>
      </c>
      <c r="AI929" s="47" t="str">
        <f t="shared" si="550"/>
        <v/>
      </c>
      <c r="AJ929" s="48" t="str">
        <f>IF(ISBLANK(AK929),"",VLOOKUP(AI929,OutputOsiris!$A$9:$A$1008,1,FALSE))</f>
        <v/>
      </c>
      <c r="AK929" s="112"/>
      <c r="AL929" s="78"/>
      <c r="AM929" s="148" t="str">
        <f t="shared" si="524"/>
        <v/>
      </c>
      <c r="AN929" s="47" t="str">
        <f t="shared" si="551"/>
        <v/>
      </c>
      <c r="AO929" s="48" t="str">
        <f>IF(ISBLANK(AP929),"",VLOOKUP(AN929,OutputOsiris!$A$9:$A$1008,1,FALSE))</f>
        <v/>
      </c>
      <c r="AP929" s="111"/>
      <c r="AQ929" s="78"/>
      <c r="AR929" s="148" t="str">
        <f t="shared" si="525"/>
        <v/>
      </c>
      <c r="AS929" s="47" t="str">
        <f t="shared" si="552"/>
        <v/>
      </c>
      <c r="AT929" s="48" t="str">
        <f>IF(ISBLANK(AU929),"",VLOOKUP(AS929,OutputOsiris!$A$9:$A$1008,1,FALSE))</f>
        <v/>
      </c>
      <c r="AU929" s="111"/>
      <c r="AV929" s="78"/>
      <c r="AW929" s="148" t="str">
        <f t="shared" si="526"/>
        <v/>
      </c>
      <c r="AX929" s="47" t="str">
        <f t="shared" si="553"/>
        <v/>
      </c>
      <c r="AY929" s="48" t="str">
        <f>IF(ISBLANK(AZ929),"",VLOOKUP(AX929,OutputOsiris!$A$9:$A$1008,1,FALSE))</f>
        <v/>
      </c>
      <c r="AZ929" s="111"/>
      <c r="BA929" s="78"/>
      <c r="BB929" s="148" t="str">
        <f t="shared" si="527"/>
        <v/>
      </c>
      <c r="BC929" s="47" t="str">
        <f t="shared" si="554"/>
        <v/>
      </c>
      <c r="BD929" s="48" t="str">
        <f>IF(ISBLANK(BE929),"",VLOOKUP(BC929,OutputOsiris!$A$9:$A$1008,1,FALSE))</f>
        <v/>
      </c>
      <c r="BE929" s="111"/>
      <c r="BF929" s="78"/>
      <c r="BG929" s="148" t="str">
        <f t="shared" si="528"/>
        <v/>
      </c>
      <c r="BH929" s="47" t="str">
        <f t="shared" si="555"/>
        <v/>
      </c>
      <c r="BI929" s="48" t="str">
        <f>IF(ISBLANK(BJ929),"",VLOOKUP(BH929,OutputOsiris!$A$9:$A$1008,1,FALSE))</f>
        <v/>
      </c>
      <c r="BJ929" s="111"/>
      <c r="BK929" s="78"/>
      <c r="BL929" s="148" t="str">
        <f t="shared" si="529"/>
        <v/>
      </c>
      <c r="BM929" s="47" t="str">
        <f t="shared" si="556"/>
        <v/>
      </c>
      <c r="BN929" s="48" t="str">
        <f>IF(ISBLANK(BO929),"",VLOOKUP(BM929,OutputOsiris!$A$9:$A$1008,1,FALSE))</f>
        <v/>
      </c>
      <c r="BO929" s="111"/>
      <c r="BP929" s="78"/>
      <c r="BQ929" s="148" t="str">
        <f t="shared" si="530"/>
        <v/>
      </c>
      <c r="BR929" s="47" t="str">
        <f t="shared" si="557"/>
        <v/>
      </c>
      <c r="BS929" s="48" t="str">
        <f>IF(ISBLANK(BT929),"",VLOOKUP(BR929,OutputOsiris!$A$9:$A$1008,1,FALSE))</f>
        <v/>
      </c>
      <c r="BT929" s="111"/>
      <c r="BU929" s="78"/>
      <c r="BV929" s="148" t="str">
        <f t="shared" si="531"/>
        <v/>
      </c>
      <c r="BW929" s="47" t="str">
        <f t="shared" si="558"/>
        <v/>
      </c>
      <c r="BX929" s="48" t="str">
        <f>IF(ISBLANK(BY929),"",VLOOKUP(BW929,OutputOsiris!$A$9:$A$1008,1,FALSE))</f>
        <v/>
      </c>
      <c r="BY929" s="111"/>
      <c r="BZ929" s="78"/>
      <c r="CA929" s="148" t="str">
        <f t="shared" si="532"/>
        <v/>
      </c>
    </row>
    <row r="930" spans="1:79" x14ac:dyDescent="0.2">
      <c r="A930" s="47" t="str">
        <f>IF($H$1="Score",IF(OutputOsiris!A930&lt;&gt;"9999999",OutputOsiris!A930,""),"")</f>
        <v/>
      </c>
      <c r="B930" s="76" t="str">
        <f t="shared" si="533"/>
        <v/>
      </c>
      <c r="C930" s="143" t="str">
        <f t="shared" si="534"/>
        <v/>
      </c>
      <c r="D930" s="47" t="str">
        <f>IF($H$1="Cijfer",IF(OutputOsiris!A930&lt;&gt;"9999999",OutputOsiris!A930,""),"")</f>
        <v/>
      </c>
      <c r="E930" s="76" t="str">
        <f t="shared" si="535"/>
        <v/>
      </c>
      <c r="F930" s="143" t="str">
        <f t="shared" si="536"/>
        <v/>
      </c>
      <c r="G930" s="47" t="str">
        <f>IF(ISBLANK(OutputOsiris!B930),"",OutputOsiris!B930)</f>
        <v/>
      </c>
      <c r="H930" s="47">
        <f>IF(AND($AG$7&gt;0,OutputOsiris!$A930&lt;&gt;"9999999"),VLOOKUP(OutputOsiris!A930,$AD$9:$AG$1008,4,FALSE),"")</f>
        <v>0</v>
      </c>
      <c r="I930" s="47">
        <f t="shared" si="537"/>
        <v>0</v>
      </c>
      <c r="J930" s="47">
        <f>IF(AND($AL$7&gt;0,OutputOsiris!$A930&lt;&gt;"9999999"),VLOOKUP(OutputOsiris!A930,$AI$9:$AL$1008,4,FALSE),"")</f>
        <v>0</v>
      </c>
      <c r="K930" s="47">
        <f t="shared" si="538"/>
        <v>0</v>
      </c>
      <c r="L930" s="47" t="str">
        <f>IF(AND($AQ$7&gt;0,OutputOsiris!$A930&lt;&gt;"9999999"),VLOOKUP(OutputOsiris!A930,$AN$9:$AQ$1008,4,FALSE),"")</f>
        <v/>
      </c>
      <c r="M930" s="47" t="str">
        <f t="shared" si="539"/>
        <v/>
      </c>
      <c r="N930" s="47" t="str">
        <f>IF(AND($AV$7&gt;0,OutputOsiris!$A930&lt;&gt;"9999999"),VLOOKUP(OutputOsiris!A930,$AS$9:$AV$1008,4,FALSE),"")</f>
        <v/>
      </c>
      <c r="O930" s="47" t="str">
        <f t="shared" si="540"/>
        <v/>
      </c>
      <c r="P930" s="47" t="str">
        <f>IF(AND($BA$7&gt;0,OutputOsiris!$A930&lt;&gt;"9999999"),VLOOKUP(OutputOsiris!A930,$AX$9:$BA$1008,4,FALSE),"")</f>
        <v/>
      </c>
      <c r="Q930" s="47" t="str">
        <f t="shared" si="541"/>
        <v/>
      </c>
      <c r="R930" s="47" t="str">
        <f>IF(AND($BF$7&gt;0,OutputOsiris!$A930&lt;&gt;"9999999"),VLOOKUP(OutputOsiris!A930,$BC$9:$BF$1008,4,FALSE),"")</f>
        <v/>
      </c>
      <c r="S930" s="47" t="str">
        <f t="shared" si="542"/>
        <v/>
      </c>
      <c r="T930" s="47" t="str">
        <f>IF(AND($BK$7&gt;0,OutputOsiris!$A930&lt;&gt;"9999999"),VLOOKUP(OutputOsiris!A930,$BH$9:$BK$1008,4,FALSE),"")</f>
        <v/>
      </c>
      <c r="U930" s="47" t="str">
        <f t="shared" si="543"/>
        <v/>
      </c>
      <c r="V930" s="47" t="str">
        <f>IF(AND($BP$7&gt;0,OutputOsiris!$A930&lt;&gt;"9999999"),VLOOKUP(OutputOsiris!A930,$BM$9:$BP$1008,4,FALSE),"")</f>
        <v/>
      </c>
      <c r="W930" s="47" t="str">
        <f t="shared" si="544"/>
        <v/>
      </c>
      <c r="X930" s="47" t="str">
        <f>IF(AND($BU$7&gt;0,OutputOsiris!$A930&lt;&gt;"9999999"),VLOOKUP(OutputOsiris!A930,$BR$9:$BU$1008,4,FALSE),"")</f>
        <v/>
      </c>
      <c r="Y930" s="47" t="str">
        <f t="shared" si="545"/>
        <v/>
      </c>
      <c r="Z930" s="47" t="str">
        <f>IF(AND($BZ$7&gt;0,OutputOsiris!$A930&lt;&gt;"9999999"),VLOOKUP(OutputOsiris!A930,$BW$9:$BZ$1008,4,FALSE),"")</f>
        <v/>
      </c>
      <c r="AA930" s="47" t="str">
        <f t="shared" si="546"/>
        <v/>
      </c>
      <c r="AB930" s="47">
        <f t="shared" si="547"/>
        <v>0</v>
      </c>
      <c r="AC930" s="47">
        <f t="shared" si="548"/>
        <v>0</v>
      </c>
      <c r="AD930" s="47" t="str">
        <f t="shared" si="549"/>
        <v/>
      </c>
      <c r="AE930" s="48" t="str">
        <f>IF(ISBLANK(AF930),"",VLOOKUP(AD930,OutputOsiris!$A$9:$A$1008,1,FALSE))</f>
        <v/>
      </c>
      <c r="AF930" s="111"/>
      <c r="AG930" s="78"/>
      <c r="AH930" s="148" t="str">
        <f t="shared" si="523"/>
        <v/>
      </c>
      <c r="AI930" s="47" t="str">
        <f t="shared" si="550"/>
        <v/>
      </c>
      <c r="AJ930" s="48" t="str">
        <f>IF(ISBLANK(AK930),"",VLOOKUP(AI930,OutputOsiris!$A$9:$A$1008,1,FALSE))</f>
        <v/>
      </c>
      <c r="AK930" s="112"/>
      <c r="AL930" s="78"/>
      <c r="AM930" s="148" t="str">
        <f t="shared" si="524"/>
        <v/>
      </c>
      <c r="AN930" s="47" t="str">
        <f t="shared" si="551"/>
        <v/>
      </c>
      <c r="AO930" s="48" t="str">
        <f>IF(ISBLANK(AP930),"",VLOOKUP(AN930,OutputOsiris!$A$9:$A$1008,1,FALSE))</f>
        <v/>
      </c>
      <c r="AP930" s="111"/>
      <c r="AQ930" s="78"/>
      <c r="AR930" s="148" t="str">
        <f t="shared" si="525"/>
        <v/>
      </c>
      <c r="AS930" s="47" t="str">
        <f t="shared" si="552"/>
        <v/>
      </c>
      <c r="AT930" s="48" t="str">
        <f>IF(ISBLANK(AU930),"",VLOOKUP(AS930,OutputOsiris!$A$9:$A$1008,1,FALSE))</f>
        <v/>
      </c>
      <c r="AU930" s="111"/>
      <c r="AV930" s="78"/>
      <c r="AW930" s="148" t="str">
        <f t="shared" si="526"/>
        <v/>
      </c>
      <c r="AX930" s="47" t="str">
        <f t="shared" si="553"/>
        <v/>
      </c>
      <c r="AY930" s="48" t="str">
        <f>IF(ISBLANK(AZ930),"",VLOOKUP(AX930,OutputOsiris!$A$9:$A$1008,1,FALSE))</f>
        <v/>
      </c>
      <c r="AZ930" s="111"/>
      <c r="BA930" s="78"/>
      <c r="BB930" s="148" t="str">
        <f t="shared" si="527"/>
        <v/>
      </c>
      <c r="BC930" s="47" t="str">
        <f t="shared" si="554"/>
        <v/>
      </c>
      <c r="BD930" s="48" t="str">
        <f>IF(ISBLANK(BE930),"",VLOOKUP(BC930,OutputOsiris!$A$9:$A$1008,1,FALSE))</f>
        <v/>
      </c>
      <c r="BE930" s="111"/>
      <c r="BF930" s="78"/>
      <c r="BG930" s="148" t="str">
        <f t="shared" si="528"/>
        <v/>
      </c>
      <c r="BH930" s="47" t="str">
        <f t="shared" si="555"/>
        <v/>
      </c>
      <c r="BI930" s="48" t="str">
        <f>IF(ISBLANK(BJ930),"",VLOOKUP(BH930,OutputOsiris!$A$9:$A$1008,1,FALSE))</f>
        <v/>
      </c>
      <c r="BJ930" s="111"/>
      <c r="BK930" s="78"/>
      <c r="BL930" s="148" t="str">
        <f t="shared" si="529"/>
        <v/>
      </c>
      <c r="BM930" s="47" t="str">
        <f t="shared" si="556"/>
        <v/>
      </c>
      <c r="BN930" s="48" t="str">
        <f>IF(ISBLANK(BO930),"",VLOOKUP(BM930,OutputOsiris!$A$9:$A$1008,1,FALSE))</f>
        <v/>
      </c>
      <c r="BO930" s="111"/>
      <c r="BP930" s="78"/>
      <c r="BQ930" s="148" t="str">
        <f t="shared" si="530"/>
        <v/>
      </c>
      <c r="BR930" s="47" t="str">
        <f t="shared" si="557"/>
        <v/>
      </c>
      <c r="BS930" s="48" t="str">
        <f>IF(ISBLANK(BT930),"",VLOOKUP(BR930,OutputOsiris!$A$9:$A$1008,1,FALSE))</f>
        <v/>
      </c>
      <c r="BT930" s="111"/>
      <c r="BU930" s="78"/>
      <c r="BV930" s="148" t="str">
        <f t="shared" si="531"/>
        <v/>
      </c>
      <c r="BW930" s="47" t="str">
        <f t="shared" si="558"/>
        <v/>
      </c>
      <c r="BX930" s="48" t="str">
        <f>IF(ISBLANK(BY930),"",VLOOKUP(BW930,OutputOsiris!$A$9:$A$1008,1,FALSE))</f>
        <v/>
      </c>
      <c r="BY930" s="111"/>
      <c r="BZ930" s="78"/>
      <c r="CA930" s="148" t="str">
        <f t="shared" si="532"/>
        <v/>
      </c>
    </row>
    <row r="931" spans="1:79" x14ac:dyDescent="0.2">
      <c r="A931" s="47" t="str">
        <f>IF($H$1="Score",IF(OutputOsiris!A931&lt;&gt;"9999999",OutputOsiris!A931,""),"")</f>
        <v/>
      </c>
      <c r="B931" s="76" t="str">
        <f t="shared" si="533"/>
        <v/>
      </c>
      <c r="C931" s="143" t="str">
        <f t="shared" si="534"/>
        <v/>
      </c>
      <c r="D931" s="47" t="str">
        <f>IF($H$1="Cijfer",IF(OutputOsiris!A931&lt;&gt;"9999999",OutputOsiris!A931,""),"")</f>
        <v/>
      </c>
      <c r="E931" s="76" t="str">
        <f t="shared" si="535"/>
        <v/>
      </c>
      <c r="F931" s="143" t="str">
        <f t="shared" si="536"/>
        <v/>
      </c>
      <c r="G931" s="47" t="str">
        <f>IF(ISBLANK(OutputOsiris!B931),"",OutputOsiris!B931)</f>
        <v/>
      </c>
      <c r="H931" s="47">
        <f>IF(AND($AG$7&gt;0,OutputOsiris!$A931&lt;&gt;"9999999"),VLOOKUP(OutputOsiris!A931,$AD$9:$AG$1008,4,FALSE),"")</f>
        <v>0</v>
      </c>
      <c r="I931" s="47">
        <f t="shared" si="537"/>
        <v>0</v>
      </c>
      <c r="J931" s="47">
        <f>IF(AND($AL$7&gt;0,OutputOsiris!$A931&lt;&gt;"9999999"),VLOOKUP(OutputOsiris!A931,$AI$9:$AL$1008,4,FALSE),"")</f>
        <v>0</v>
      </c>
      <c r="K931" s="47">
        <f t="shared" si="538"/>
        <v>0</v>
      </c>
      <c r="L931" s="47" t="str">
        <f>IF(AND($AQ$7&gt;0,OutputOsiris!$A931&lt;&gt;"9999999"),VLOOKUP(OutputOsiris!A931,$AN$9:$AQ$1008,4,FALSE),"")</f>
        <v/>
      </c>
      <c r="M931" s="47" t="str">
        <f t="shared" si="539"/>
        <v/>
      </c>
      <c r="N931" s="47" t="str">
        <f>IF(AND($AV$7&gt;0,OutputOsiris!$A931&lt;&gt;"9999999"),VLOOKUP(OutputOsiris!A931,$AS$9:$AV$1008,4,FALSE),"")</f>
        <v/>
      </c>
      <c r="O931" s="47" t="str">
        <f t="shared" si="540"/>
        <v/>
      </c>
      <c r="P931" s="47" t="str">
        <f>IF(AND($BA$7&gt;0,OutputOsiris!$A931&lt;&gt;"9999999"),VLOOKUP(OutputOsiris!A931,$AX$9:$BA$1008,4,FALSE),"")</f>
        <v/>
      </c>
      <c r="Q931" s="47" t="str">
        <f t="shared" si="541"/>
        <v/>
      </c>
      <c r="R931" s="47" t="str">
        <f>IF(AND($BF$7&gt;0,OutputOsiris!$A931&lt;&gt;"9999999"),VLOOKUP(OutputOsiris!A931,$BC$9:$BF$1008,4,FALSE),"")</f>
        <v/>
      </c>
      <c r="S931" s="47" t="str">
        <f t="shared" si="542"/>
        <v/>
      </c>
      <c r="T931" s="47" t="str">
        <f>IF(AND($BK$7&gt;0,OutputOsiris!$A931&lt;&gt;"9999999"),VLOOKUP(OutputOsiris!A931,$BH$9:$BK$1008,4,FALSE),"")</f>
        <v/>
      </c>
      <c r="U931" s="47" t="str">
        <f t="shared" si="543"/>
        <v/>
      </c>
      <c r="V931" s="47" t="str">
        <f>IF(AND($BP$7&gt;0,OutputOsiris!$A931&lt;&gt;"9999999"),VLOOKUP(OutputOsiris!A931,$BM$9:$BP$1008,4,FALSE),"")</f>
        <v/>
      </c>
      <c r="W931" s="47" t="str">
        <f t="shared" si="544"/>
        <v/>
      </c>
      <c r="X931" s="47" t="str">
        <f>IF(AND($BU$7&gt;0,OutputOsiris!$A931&lt;&gt;"9999999"),VLOOKUP(OutputOsiris!A931,$BR$9:$BU$1008,4,FALSE),"")</f>
        <v/>
      </c>
      <c r="Y931" s="47" t="str">
        <f t="shared" si="545"/>
        <v/>
      </c>
      <c r="Z931" s="47" t="str">
        <f>IF(AND($BZ$7&gt;0,OutputOsiris!$A931&lt;&gt;"9999999"),VLOOKUP(OutputOsiris!A931,$BW$9:$BZ$1008,4,FALSE),"")</f>
        <v/>
      </c>
      <c r="AA931" s="47" t="str">
        <f t="shared" si="546"/>
        <v/>
      </c>
      <c r="AB931" s="47">
        <f t="shared" si="547"/>
        <v>0</v>
      </c>
      <c r="AC931" s="47">
        <f t="shared" si="548"/>
        <v>0</v>
      </c>
      <c r="AD931" s="47" t="str">
        <f t="shared" si="549"/>
        <v/>
      </c>
      <c r="AE931" s="48" t="str">
        <f>IF(ISBLANK(AF931),"",VLOOKUP(AD931,OutputOsiris!$A$9:$A$1008,1,FALSE))</f>
        <v/>
      </c>
      <c r="AF931" s="111"/>
      <c r="AG931" s="78"/>
      <c r="AH931" s="148" t="str">
        <f t="shared" si="523"/>
        <v/>
      </c>
      <c r="AI931" s="47" t="str">
        <f t="shared" si="550"/>
        <v/>
      </c>
      <c r="AJ931" s="48" t="str">
        <f>IF(ISBLANK(AK931),"",VLOOKUP(AI931,OutputOsiris!$A$9:$A$1008,1,FALSE))</f>
        <v/>
      </c>
      <c r="AK931" s="112"/>
      <c r="AL931" s="78"/>
      <c r="AM931" s="148" t="str">
        <f t="shared" si="524"/>
        <v/>
      </c>
      <c r="AN931" s="47" t="str">
        <f t="shared" si="551"/>
        <v/>
      </c>
      <c r="AO931" s="48" t="str">
        <f>IF(ISBLANK(AP931),"",VLOOKUP(AN931,OutputOsiris!$A$9:$A$1008,1,FALSE))</f>
        <v/>
      </c>
      <c r="AP931" s="111"/>
      <c r="AQ931" s="78"/>
      <c r="AR931" s="148" t="str">
        <f t="shared" si="525"/>
        <v/>
      </c>
      <c r="AS931" s="47" t="str">
        <f t="shared" si="552"/>
        <v/>
      </c>
      <c r="AT931" s="48" t="str">
        <f>IF(ISBLANK(AU931),"",VLOOKUP(AS931,OutputOsiris!$A$9:$A$1008,1,FALSE))</f>
        <v/>
      </c>
      <c r="AU931" s="111"/>
      <c r="AV931" s="78"/>
      <c r="AW931" s="148" t="str">
        <f t="shared" si="526"/>
        <v/>
      </c>
      <c r="AX931" s="47" t="str">
        <f t="shared" si="553"/>
        <v/>
      </c>
      <c r="AY931" s="48" t="str">
        <f>IF(ISBLANK(AZ931),"",VLOOKUP(AX931,OutputOsiris!$A$9:$A$1008,1,FALSE))</f>
        <v/>
      </c>
      <c r="AZ931" s="111"/>
      <c r="BA931" s="78"/>
      <c r="BB931" s="148" t="str">
        <f t="shared" si="527"/>
        <v/>
      </c>
      <c r="BC931" s="47" t="str">
        <f t="shared" si="554"/>
        <v/>
      </c>
      <c r="BD931" s="48" t="str">
        <f>IF(ISBLANK(BE931),"",VLOOKUP(BC931,OutputOsiris!$A$9:$A$1008,1,FALSE))</f>
        <v/>
      </c>
      <c r="BE931" s="111"/>
      <c r="BF931" s="78"/>
      <c r="BG931" s="148" t="str">
        <f t="shared" si="528"/>
        <v/>
      </c>
      <c r="BH931" s="47" t="str">
        <f t="shared" si="555"/>
        <v/>
      </c>
      <c r="BI931" s="48" t="str">
        <f>IF(ISBLANK(BJ931),"",VLOOKUP(BH931,OutputOsiris!$A$9:$A$1008,1,FALSE))</f>
        <v/>
      </c>
      <c r="BJ931" s="111"/>
      <c r="BK931" s="78"/>
      <c r="BL931" s="148" t="str">
        <f t="shared" si="529"/>
        <v/>
      </c>
      <c r="BM931" s="47" t="str">
        <f t="shared" si="556"/>
        <v/>
      </c>
      <c r="BN931" s="48" t="str">
        <f>IF(ISBLANK(BO931),"",VLOOKUP(BM931,OutputOsiris!$A$9:$A$1008,1,FALSE))</f>
        <v/>
      </c>
      <c r="BO931" s="111"/>
      <c r="BP931" s="78"/>
      <c r="BQ931" s="148" t="str">
        <f t="shared" si="530"/>
        <v/>
      </c>
      <c r="BR931" s="47" t="str">
        <f t="shared" si="557"/>
        <v/>
      </c>
      <c r="BS931" s="48" t="str">
        <f>IF(ISBLANK(BT931),"",VLOOKUP(BR931,OutputOsiris!$A$9:$A$1008,1,FALSE))</f>
        <v/>
      </c>
      <c r="BT931" s="111"/>
      <c r="BU931" s="78"/>
      <c r="BV931" s="148" t="str">
        <f t="shared" si="531"/>
        <v/>
      </c>
      <c r="BW931" s="47" t="str">
        <f t="shared" si="558"/>
        <v/>
      </c>
      <c r="BX931" s="48" t="str">
        <f>IF(ISBLANK(BY931),"",VLOOKUP(BW931,OutputOsiris!$A$9:$A$1008,1,FALSE))</f>
        <v/>
      </c>
      <c r="BY931" s="111"/>
      <c r="BZ931" s="78"/>
      <c r="CA931" s="148" t="str">
        <f t="shared" si="532"/>
        <v/>
      </c>
    </row>
    <row r="932" spans="1:79" x14ac:dyDescent="0.2">
      <c r="A932" s="47" t="str">
        <f>IF($H$1="Score",IF(OutputOsiris!A932&lt;&gt;"9999999",OutputOsiris!A932,""),"")</f>
        <v/>
      </c>
      <c r="B932" s="76" t="str">
        <f t="shared" si="533"/>
        <v/>
      </c>
      <c r="C932" s="143" t="str">
        <f t="shared" si="534"/>
        <v/>
      </c>
      <c r="D932" s="47" t="str">
        <f>IF($H$1="Cijfer",IF(OutputOsiris!A932&lt;&gt;"9999999",OutputOsiris!A932,""),"")</f>
        <v/>
      </c>
      <c r="E932" s="76" t="str">
        <f t="shared" si="535"/>
        <v/>
      </c>
      <c r="F932" s="143" t="str">
        <f t="shared" si="536"/>
        <v/>
      </c>
      <c r="G932" s="47" t="str">
        <f>IF(ISBLANK(OutputOsiris!B932),"",OutputOsiris!B932)</f>
        <v/>
      </c>
      <c r="H932" s="47">
        <f>IF(AND($AG$7&gt;0,OutputOsiris!$A932&lt;&gt;"9999999"),VLOOKUP(OutputOsiris!A932,$AD$9:$AG$1008,4,FALSE),"")</f>
        <v>0</v>
      </c>
      <c r="I932" s="47">
        <f t="shared" si="537"/>
        <v>0</v>
      </c>
      <c r="J932" s="47">
        <f>IF(AND($AL$7&gt;0,OutputOsiris!$A932&lt;&gt;"9999999"),VLOOKUP(OutputOsiris!A932,$AI$9:$AL$1008,4,FALSE),"")</f>
        <v>0</v>
      </c>
      <c r="K932" s="47">
        <f t="shared" si="538"/>
        <v>0</v>
      </c>
      <c r="L932" s="47" t="str">
        <f>IF(AND($AQ$7&gt;0,OutputOsiris!$A932&lt;&gt;"9999999"),VLOOKUP(OutputOsiris!A932,$AN$9:$AQ$1008,4,FALSE),"")</f>
        <v/>
      </c>
      <c r="M932" s="47" t="str">
        <f t="shared" si="539"/>
        <v/>
      </c>
      <c r="N932" s="47" t="str">
        <f>IF(AND($AV$7&gt;0,OutputOsiris!$A932&lt;&gt;"9999999"),VLOOKUP(OutputOsiris!A932,$AS$9:$AV$1008,4,FALSE),"")</f>
        <v/>
      </c>
      <c r="O932" s="47" t="str">
        <f t="shared" si="540"/>
        <v/>
      </c>
      <c r="P932" s="47" t="str">
        <f>IF(AND($BA$7&gt;0,OutputOsiris!$A932&lt;&gt;"9999999"),VLOOKUP(OutputOsiris!A932,$AX$9:$BA$1008,4,FALSE),"")</f>
        <v/>
      </c>
      <c r="Q932" s="47" t="str">
        <f t="shared" si="541"/>
        <v/>
      </c>
      <c r="R932" s="47" t="str">
        <f>IF(AND($BF$7&gt;0,OutputOsiris!$A932&lt;&gt;"9999999"),VLOOKUP(OutputOsiris!A932,$BC$9:$BF$1008,4,FALSE),"")</f>
        <v/>
      </c>
      <c r="S932" s="47" t="str">
        <f t="shared" si="542"/>
        <v/>
      </c>
      <c r="T932" s="47" t="str">
        <f>IF(AND($BK$7&gt;0,OutputOsiris!$A932&lt;&gt;"9999999"),VLOOKUP(OutputOsiris!A932,$BH$9:$BK$1008,4,FALSE),"")</f>
        <v/>
      </c>
      <c r="U932" s="47" t="str">
        <f t="shared" si="543"/>
        <v/>
      </c>
      <c r="V932" s="47" t="str">
        <f>IF(AND($BP$7&gt;0,OutputOsiris!$A932&lt;&gt;"9999999"),VLOOKUP(OutputOsiris!A932,$BM$9:$BP$1008,4,FALSE),"")</f>
        <v/>
      </c>
      <c r="W932" s="47" t="str">
        <f t="shared" si="544"/>
        <v/>
      </c>
      <c r="X932" s="47" t="str">
        <f>IF(AND($BU$7&gt;0,OutputOsiris!$A932&lt;&gt;"9999999"),VLOOKUP(OutputOsiris!A932,$BR$9:$BU$1008,4,FALSE),"")</f>
        <v/>
      </c>
      <c r="Y932" s="47" t="str">
        <f t="shared" si="545"/>
        <v/>
      </c>
      <c r="Z932" s="47" t="str">
        <f>IF(AND($BZ$7&gt;0,OutputOsiris!$A932&lt;&gt;"9999999"),VLOOKUP(OutputOsiris!A932,$BW$9:$BZ$1008,4,FALSE),"")</f>
        <v/>
      </c>
      <c r="AA932" s="47" t="str">
        <f t="shared" si="546"/>
        <v/>
      </c>
      <c r="AB932" s="47">
        <f t="shared" si="547"/>
        <v>0</v>
      </c>
      <c r="AC932" s="47">
        <f t="shared" si="548"/>
        <v>0</v>
      </c>
      <c r="AD932" s="47" t="str">
        <f t="shared" si="549"/>
        <v/>
      </c>
      <c r="AE932" s="48" t="str">
        <f>IF(ISBLANK(AF932),"",VLOOKUP(AD932,OutputOsiris!$A$9:$A$1008,1,FALSE))</f>
        <v/>
      </c>
      <c r="AF932" s="111"/>
      <c r="AG932" s="78"/>
      <c r="AH932" s="148" t="str">
        <f t="shared" si="523"/>
        <v/>
      </c>
      <c r="AI932" s="47" t="str">
        <f t="shared" si="550"/>
        <v/>
      </c>
      <c r="AJ932" s="48" t="str">
        <f>IF(ISBLANK(AK932),"",VLOOKUP(AI932,OutputOsiris!$A$9:$A$1008,1,FALSE))</f>
        <v/>
      </c>
      <c r="AK932" s="112"/>
      <c r="AL932" s="78"/>
      <c r="AM932" s="148" t="str">
        <f t="shared" si="524"/>
        <v/>
      </c>
      <c r="AN932" s="47" t="str">
        <f t="shared" si="551"/>
        <v/>
      </c>
      <c r="AO932" s="48" t="str">
        <f>IF(ISBLANK(AP932),"",VLOOKUP(AN932,OutputOsiris!$A$9:$A$1008,1,FALSE))</f>
        <v/>
      </c>
      <c r="AP932" s="111"/>
      <c r="AQ932" s="78"/>
      <c r="AR932" s="148" t="str">
        <f t="shared" si="525"/>
        <v/>
      </c>
      <c r="AS932" s="47" t="str">
        <f t="shared" si="552"/>
        <v/>
      </c>
      <c r="AT932" s="48" t="str">
        <f>IF(ISBLANK(AU932),"",VLOOKUP(AS932,OutputOsiris!$A$9:$A$1008,1,FALSE))</f>
        <v/>
      </c>
      <c r="AU932" s="111"/>
      <c r="AV932" s="78"/>
      <c r="AW932" s="148" t="str">
        <f t="shared" si="526"/>
        <v/>
      </c>
      <c r="AX932" s="47" t="str">
        <f t="shared" si="553"/>
        <v/>
      </c>
      <c r="AY932" s="48" t="str">
        <f>IF(ISBLANK(AZ932),"",VLOOKUP(AX932,OutputOsiris!$A$9:$A$1008,1,FALSE))</f>
        <v/>
      </c>
      <c r="AZ932" s="111"/>
      <c r="BA932" s="78"/>
      <c r="BB932" s="148" t="str">
        <f t="shared" si="527"/>
        <v/>
      </c>
      <c r="BC932" s="47" t="str">
        <f t="shared" si="554"/>
        <v/>
      </c>
      <c r="BD932" s="48" t="str">
        <f>IF(ISBLANK(BE932),"",VLOOKUP(BC932,OutputOsiris!$A$9:$A$1008,1,FALSE))</f>
        <v/>
      </c>
      <c r="BE932" s="111"/>
      <c r="BF932" s="78"/>
      <c r="BG932" s="148" t="str">
        <f t="shared" si="528"/>
        <v/>
      </c>
      <c r="BH932" s="47" t="str">
        <f t="shared" si="555"/>
        <v/>
      </c>
      <c r="BI932" s="48" t="str">
        <f>IF(ISBLANK(BJ932),"",VLOOKUP(BH932,OutputOsiris!$A$9:$A$1008,1,FALSE))</f>
        <v/>
      </c>
      <c r="BJ932" s="111"/>
      <c r="BK932" s="78"/>
      <c r="BL932" s="148" t="str">
        <f t="shared" si="529"/>
        <v/>
      </c>
      <c r="BM932" s="47" t="str">
        <f t="shared" si="556"/>
        <v/>
      </c>
      <c r="BN932" s="48" t="str">
        <f>IF(ISBLANK(BO932),"",VLOOKUP(BM932,OutputOsiris!$A$9:$A$1008,1,FALSE))</f>
        <v/>
      </c>
      <c r="BO932" s="111"/>
      <c r="BP932" s="78"/>
      <c r="BQ932" s="148" t="str">
        <f t="shared" si="530"/>
        <v/>
      </c>
      <c r="BR932" s="47" t="str">
        <f t="shared" si="557"/>
        <v/>
      </c>
      <c r="BS932" s="48" t="str">
        <f>IF(ISBLANK(BT932),"",VLOOKUP(BR932,OutputOsiris!$A$9:$A$1008,1,FALSE))</f>
        <v/>
      </c>
      <c r="BT932" s="111"/>
      <c r="BU932" s="78"/>
      <c r="BV932" s="148" t="str">
        <f t="shared" si="531"/>
        <v/>
      </c>
      <c r="BW932" s="47" t="str">
        <f t="shared" si="558"/>
        <v/>
      </c>
      <c r="BX932" s="48" t="str">
        <f>IF(ISBLANK(BY932),"",VLOOKUP(BW932,OutputOsiris!$A$9:$A$1008,1,FALSE))</f>
        <v/>
      </c>
      <c r="BY932" s="111"/>
      <c r="BZ932" s="78"/>
      <c r="CA932" s="148" t="str">
        <f t="shared" si="532"/>
        <v/>
      </c>
    </row>
    <row r="933" spans="1:79" x14ac:dyDescent="0.2">
      <c r="A933" s="47" t="str">
        <f>IF($H$1="Score",IF(OutputOsiris!A933&lt;&gt;"9999999",OutputOsiris!A933,""),"")</f>
        <v/>
      </c>
      <c r="B933" s="76" t="str">
        <f t="shared" si="533"/>
        <v/>
      </c>
      <c r="C933" s="143" t="str">
        <f t="shared" si="534"/>
        <v/>
      </c>
      <c r="D933" s="47" t="str">
        <f>IF($H$1="Cijfer",IF(OutputOsiris!A933&lt;&gt;"9999999",OutputOsiris!A933,""),"")</f>
        <v/>
      </c>
      <c r="E933" s="76" t="str">
        <f t="shared" si="535"/>
        <v/>
      </c>
      <c r="F933" s="143" t="str">
        <f t="shared" si="536"/>
        <v/>
      </c>
      <c r="G933" s="47" t="str">
        <f>IF(ISBLANK(OutputOsiris!B933),"",OutputOsiris!B933)</f>
        <v/>
      </c>
      <c r="H933" s="47">
        <f>IF(AND($AG$7&gt;0,OutputOsiris!$A933&lt;&gt;"9999999"),VLOOKUP(OutputOsiris!A933,$AD$9:$AG$1008,4,FALSE),"")</f>
        <v>0</v>
      </c>
      <c r="I933" s="47">
        <f t="shared" si="537"/>
        <v>0</v>
      </c>
      <c r="J933" s="47">
        <f>IF(AND($AL$7&gt;0,OutputOsiris!$A933&lt;&gt;"9999999"),VLOOKUP(OutputOsiris!A933,$AI$9:$AL$1008,4,FALSE),"")</f>
        <v>0</v>
      </c>
      <c r="K933" s="47">
        <f t="shared" si="538"/>
        <v>0</v>
      </c>
      <c r="L933" s="47" t="str">
        <f>IF(AND($AQ$7&gt;0,OutputOsiris!$A933&lt;&gt;"9999999"),VLOOKUP(OutputOsiris!A933,$AN$9:$AQ$1008,4,FALSE),"")</f>
        <v/>
      </c>
      <c r="M933" s="47" t="str">
        <f t="shared" si="539"/>
        <v/>
      </c>
      <c r="N933" s="47" t="str">
        <f>IF(AND($AV$7&gt;0,OutputOsiris!$A933&lt;&gt;"9999999"),VLOOKUP(OutputOsiris!A933,$AS$9:$AV$1008,4,FALSE),"")</f>
        <v/>
      </c>
      <c r="O933" s="47" t="str">
        <f t="shared" si="540"/>
        <v/>
      </c>
      <c r="P933" s="47" t="str">
        <f>IF(AND($BA$7&gt;0,OutputOsiris!$A933&lt;&gt;"9999999"),VLOOKUP(OutputOsiris!A933,$AX$9:$BA$1008,4,FALSE),"")</f>
        <v/>
      </c>
      <c r="Q933" s="47" t="str">
        <f t="shared" si="541"/>
        <v/>
      </c>
      <c r="R933" s="47" t="str">
        <f>IF(AND($BF$7&gt;0,OutputOsiris!$A933&lt;&gt;"9999999"),VLOOKUP(OutputOsiris!A933,$BC$9:$BF$1008,4,FALSE),"")</f>
        <v/>
      </c>
      <c r="S933" s="47" t="str">
        <f t="shared" si="542"/>
        <v/>
      </c>
      <c r="T933" s="47" t="str">
        <f>IF(AND($BK$7&gt;0,OutputOsiris!$A933&lt;&gt;"9999999"),VLOOKUP(OutputOsiris!A933,$BH$9:$BK$1008,4,FALSE),"")</f>
        <v/>
      </c>
      <c r="U933" s="47" t="str">
        <f t="shared" si="543"/>
        <v/>
      </c>
      <c r="V933" s="47" t="str">
        <f>IF(AND($BP$7&gt;0,OutputOsiris!$A933&lt;&gt;"9999999"),VLOOKUP(OutputOsiris!A933,$BM$9:$BP$1008,4,FALSE),"")</f>
        <v/>
      </c>
      <c r="W933" s="47" t="str">
        <f t="shared" si="544"/>
        <v/>
      </c>
      <c r="X933" s="47" t="str">
        <f>IF(AND($BU$7&gt;0,OutputOsiris!$A933&lt;&gt;"9999999"),VLOOKUP(OutputOsiris!A933,$BR$9:$BU$1008,4,FALSE),"")</f>
        <v/>
      </c>
      <c r="Y933" s="47" t="str">
        <f t="shared" si="545"/>
        <v/>
      </c>
      <c r="Z933" s="47" t="str">
        <f>IF(AND($BZ$7&gt;0,OutputOsiris!$A933&lt;&gt;"9999999"),VLOOKUP(OutputOsiris!A933,$BW$9:$BZ$1008,4,FALSE),"")</f>
        <v/>
      </c>
      <c r="AA933" s="47" t="str">
        <f t="shared" si="546"/>
        <v/>
      </c>
      <c r="AB933" s="47">
        <f t="shared" si="547"/>
        <v>0</v>
      </c>
      <c r="AC933" s="47">
        <f t="shared" si="548"/>
        <v>0</v>
      </c>
      <c r="AD933" s="47" t="str">
        <f t="shared" si="549"/>
        <v/>
      </c>
      <c r="AE933" s="48" t="str">
        <f>IF(ISBLANK(AF933),"",VLOOKUP(AD933,OutputOsiris!$A$9:$A$1008,1,FALSE))</f>
        <v/>
      </c>
      <c r="AF933" s="111"/>
      <c r="AG933" s="78"/>
      <c r="AH933" s="148" t="str">
        <f t="shared" si="523"/>
        <v/>
      </c>
      <c r="AI933" s="47" t="str">
        <f t="shared" si="550"/>
        <v/>
      </c>
      <c r="AJ933" s="48" t="str">
        <f>IF(ISBLANK(AK933),"",VLOOKUP(AI933,OutputOsiris!$A$9:$A$1008,1,FALSE))</f>
        <v/>
      </c>
      <c r="AK933" s="112"/>
      <c r="AL933" s="78"/>
      <c r="AM933" s="148" t="str">
        <f t="shared" si="524"/>
        <v/>
      </c>
      <c r="AN933" s="47" t="str">
        <f t="shared" si="551"/>
        <v/>
      </c>
      <c r="AO933" s="48" t="str">
        <f>IF(ISBLANK(AP933),"",VLOOKUP(AN933,OutputOsiris!$A$9:$A$1008,1,FALSE))</f>
        <v/>
      </c>
      <c r="AP933" s="111"/>
      <c r="AQ933" s="78"/>
      <c r="AR933" s="148" t="str">
        <f t="shared" si="525"/>
        <v/>
      </c>
      <c r="AS933" s="47" t="str">
        <f t="shared" si="552"/>
        <v/>
      </c>
      <c r="AT933" s="48" t="str">
        <f>IF(ISBLANK(AU933),"",VLOOKUP(AS933,OutputOsiris!$A$9:$A$1008,1,FALSE))</f>
        <v/>
      </c>
      <c r="AU933" s="111"/>
      <c r="AV933" s="78"/>
      <c r="AW933" s="148" t="str">
        <f t="shared" si="526"/>
        <v/>
      </c>
      <c r="AX933" s="47" t="str">
        <f t="shared" si="553"/>
        <v/>
      </c>
      <c r="AY933" s="48" t="str">
        <f>IF(ISBLANK(AZ933),"",VLOOKUP(AX933,OutputOsiris!$A$9:$A$1008,1,FALSE))</f>
        <v/>
      </c>
      <c r="AZ933" s="111"/>
      <c r="BA933" s="78"/>
      <c r="BB933" s="148" t="str">
        <f t="shared" si="527"/>
        <v/>
      </c>
      <c r="BC933" s="47" t="str">
        <f t="shared" si="554"/>
        <v/>
      </c>
      <c r="BD933" s="48" t="str">
        <f>IF(ISBLANK(BE933),"",VLOOKUP(BC933,OutputOsiris!$A$9:$A$1008,1,FALSE))</f>
        <v/>
      </c>
      <c r="BE933" s="111"/>
      <c r="BF933" s="78"/>
      <c r="BG933" s="148" t="str">
        <f t="shared" si="528"/>
        <v/>
      </c>
      <c r="BH933" s="47" t="str">
        <f t="shared" si="555"/>
        <v/>
      </c>
      <c r="BI933" s="48" t="str">
        <f>IF(ISBLANK(BJ933),"",VLOOKUP(BH933,OutputOsiris!$A$9:$A$1008,1,FALSE))</f>
        <v/>
      </c>
      <c r="BJ933" s="111"/>
      <c r="BK933" s="78"/>
      <c r="BL933" s="148" t="str">
        <f t="shared" si="529"/>
        <v/>
      </c>
      <c r="BM933" s="47" t="str">
        <f t="shared" si="556"/>
        <v/>
      </c>
      <c r="BN933" s="48" t="str">
        <f>IF(ISBLANK(BO933),"",VLOOKUP(BM933,OutputOsiris!$A$9:$A$1008,1,FALSE))</f>
        <v/>
      </c>
      <c r="BO933" s="111"/>
      <c r="BP933" s="78"/>
      <c r="BQ933" s="148" t="str">
        <f t="shared" si="530"/>
        <v/>
      </c>
      <c r="BR933" s="47" t="str">
        <f t="shared" si="557"/>
        <v/>
      </c>
      <c r="BS933" s="48" t="str">
        <f>IF(ISBLANK(BT933),"",VLOOKUP(BR933,OutputOsiris!$A$9:$A$1008,1,FALSE))</f>
        <v/>
      </c>
      <c r="BT933" s="111"/>
      <c r="BU933" s="78"/>
      <c r="BV933" s="148" t="str">
        <f t="shared" si="531"/>
        <v/>
      </c>
      <c r="BW933" s="47" t="str">
        <f t="shared" si="558"/>
        <v/>
      </c>
      <c r="BX933" s="48" t="str">
        <f>IF(ISBLANK(BY933),"",VLOOKUP(BW933,OutputOsiris!$A$9:$A$1008,1,FALSE))</f>
        <v/>
      </c>
      <c r="BY933" s="111"/>
      <c r="BZ933" s="78"/>
      <c r="CA933" s="148" t="str">
        <f t="shared" si="532"/>
        <v/>
      </c>
    </row>
    <row r="934" spans="1:79" x14ac:dyDescent="0.2">
      <c r="A934" s="47" t="str">
        <f>IF($H$1="Score",IF(OutputOsiris!A934&lt;&gt;"9999999",OutputOsiris!A934,""),"")</f>
        <v/>
      </c>
      <c r="B934" s="76" t="str">
        <f t="shared" si="533"/>
        <v/>
      </c>
      <c r="C934" s="143" t="str">
        <f t="shared" si="534"/>
        <v/>
      </c>
      <c r="D934" s="47" t="str">
        <f>IF($H$1="Cijfer",IF(OutputOsiris!A934&lt;&gt;"9999999",OutputOsiris!A934,""),"")</f>
        <v/>
      </c>
      <c r="E934" s="76" t="str">
        <f t="shared" si="535"/>
        <v/>
      </c>
      <c r="F934" s="143" t="str">
        <f t="shared" si="536"/>
        <v/>
      </c>
      <c r="G934" s="47" t="str">
        <f>IF(ISBLANK(OutputOsiris!B934),"",OutputOsiris!B934)</f>
        <v/>
      </c>
      <c r="H934" s="47">
        <f>IF(AND($AG$7&gt;0,OutputOsiris!$A934&lt;&gt;"9999999"),VLOOKUP(OutputOsiris!A934,$AD$9:$AG$1008,4,FALSE),"")</f>
        <v>0</v>
      </c>
      <c r="I934" s="47">
        <f t="shared" si="537"/>
        <v>0</v>
      </c>
      <c r="J934" s="47">
        <f>IF(AND($AL$7&gt;0,OutputOsiris!$A934&lt;&gt;"9999999"),VLOOKUP(OutputOsiris!A934,$AI$9:$AL$1008,4,FALSE),"")</f>
        <v>0</v>
      </c>
      <c r="K934" s="47">
        <f t="shared" si="538"/>
        <v>0</v>
      </c>
      <c r="L934" s="47" t="str">
        <f>IF(AND($AQ$7&gt;0,OutputOsiris!$A934&lt;&gt;"9999999"),VLOOKUP(OutputOsiris!A934,$AN$9:$AQ$1008,4,FALSE),"")</f>
        <v/>
      </c>
      <c r="M934" s="47" t="str">
        <f t="shared" si="539"/>
        <v/>
      </c>
      <c r="N934" s="47" t="str">
        <f>IF(AND($AV$7&gt;0,OutputOsiris!$A934&lt;&gt;"9999999"),VLOOKUP(OutputOsiris!A934,$AS$9:$AV$1008,4,FALSE),"")</f>
        <v/>
      </c>
      <c r="O934" s="47" t="str">
        <f t="shared" si="540"/>
        <v/>
      </c>
      <c r="P934" s="47" t="str">
        <f>IF(AND($BA$7&gt;0,OutputOsiris!$A934&lt;&gt;"9999999"),VLOOKUP(OutputOsiris!A934,$AX$9:$BA$1008,4,FALSE),"")</f>
        <v/>
      </c>
      <c r="Q934" s="47" t="str">
        <f t="shared" si="541"/>
        <v/>
      </c>
      <c r="R934" s="47" t="str">
        <f>IF(AND($BF$7&gt;0,OutputOsiris!$A934&lt;&gt;"9999999"),VLOOKUP(OutputOsiris!A934,$BC$9:$BF$1008,4,FALSE),"")</f>
        <v/>
      </c>
      <c r="S934" s="47" t="str">
        <f t="shared" si="542"/>
        <v/>
      </c>
      <c r="T934" s="47" t="str">
        <f>IF(AND($BK$7&gt;0,OutputOsiris!$A934&lt;&gt;"9999999"),VLOOKUP(OutputOsiris!A934,$BH$9:$BK$1008,4,FALSE),"")</f>
        <v/>
      </c>
      <c r="U934" s="47" t="str">
        <f t="shared" si="543"/>
        <v/>
      </c>
      <c r="V934" s="47" t="str">
        <f>IF(AND($BP$7&gt;0,OutputOsiris!$A934&lt;&gt;"9999999"),VLOOKUP(OutputOsiris!A934,$BM$9:$BP$1008,4,FALSE),"")</f>
        <v/>
      </c>
      <c r="W934" s="47" t="str">
        <f t="shared" si="544"/>
        <v/>
      </c>
      <c r="X934" s="47" t="str">
        <f>IF(AND($BU$7&gt;0,OutputOsiris!$A934&lt;&gt;"9999999"),VLOOKUP(OutputOsiris!A934,$BR$9:$BU$1008,4,FALSE),"")</f>
        <v/>
      </c>
      <c r="Y934" s="47" t="str">
        <f t="shared" si="545"/>
        <v/>
      </c>
      <c r="Z934" s="47" t="str">
        <f>IF(AND($BZ$7&gt;0,OutputOsiris!$A934&lt;&gt;"9999999"),VLOOKUP(OutputOsiris!A934,$BW$9:$BZ$1008,4,FALSE),"")</f>
        <v/>
      </c>
      <c r="AA934" s="47" t="str">
        <f t="shared" si="546"/>
        <v/>
      </c>
      <c r="AB934" s="47">
        <f t="shared" si="547"/>
        <v>0</v>
      </c>
      <c r="AC934" s="47">
        <f t="shared" si="548"/>
        <v>0</v>
      </c>
      <c r="AD934" s="47" t="str">
        <f t="shared" si="549"/>
        <v/>
      </c>
      <c r="AE934" s="48" t="str">
        <f>IF(ISBLANK(AF934),"",VLOOKUP(AD934,OutputOsiris!$A$9:$A$1008,1,FALSE))</f>
        <v/>
      </c>
      <c r="AF934" s="111"/>
      <c r="AG934" s="78"/>
      <c r="AH934" s="148" t="str">
        <f t="shared" si="523"/>
        <v/>
      </c>
      <c r="AI934" s="47" t="str">
        <f t="shared" si="550"/>
        <v/>
      </c>
      <c r="AJ934" s="48" t="str">
        <f>IF(ISBLANK(AK934),"",VLOOKUP(AI934,OutputOsiris!$A$9:$A$1008,1,FALSE))</f>
        <v/>
      </c>
      <c r="AK934" s="112"/>
      <c r="AL934" s="78"/>
      <c r="AM934" s="148" t="str">
        <f t="shared" si="524"/>
        <v/>
      </c>
      <c r="AN934" s="47" t="str">
        <f t="shared" si="551"/>
        <v/>
      </c>
      <c r="AO934" s="48" t="str">
        <f>IF(ISBLANK(AP934),"",VLOOKUP(AN934,OutputOsiris!$A$9:$A$1008,1,FALSE))</f>
        <v/>
      </c>
      <c r="AP934" s="111"/>
      <c r="AQ934" s="78"/>
      <c r="AR934" s="148" t="str">
        <f t="shared" si="525"/>
        <v/>
      </c>
      <c r="AS934" s="47" t="str">
        <f t="shared" si="552"/>
        <v/>
      </c>
      <c r="AT934" s="48" t="str">
        <f>IF(ISBLANK(AU934),"",VLOOKUP(AS934,OutputOsiris!$A$9:$A$1008,1,FALSE))</f>
        <v/>
      </c>
      <c r="AU934" s="111"/>
      <c r="AV934" s="78"/>
      <c r="AW934" s="148" t="str">
        <f t="shared" si="526"/>
        <v/>
      </c>
      <c r="AX934" s="47" t="str">
        <f t="shared" si="553"/>
        <v/>
      </c>
      <c r="AY934" s="48" t="str">
        <f>IF(ISBLANK(AZ934),"",VLOOKUP(AX934,OutputOsiris!$A$9:$A$1008,1,FALSE))</f>
        <v/>
      </c>
      <c r="AZ934" s="111"/>
      <c r="BA934" s="78"/>
      <c r="BB934" s="148" t="str">
        <f t="shared" si="527"/>
        <v/>
      </c>
      <c r="BC934" s="47" t="str">
        <f t="shared" si="554"/>
        <v/>
      </c>
      <c r="BD934" s="48" t="str">
        <f>IF(ISBLANK(BE934),"",VLOOKUP(BC934,OutputOsiris!$A$9:$A$1008,1,FALSE))</f>
        <v/>
      </c>
      <c r="BE934" s="111"/>
      <c r="BF934" s="78"/>
      <c r="BG934" s="148" t="str">
        <f t="shared" si="528"/>
        <v/>
      </c>
      <c r="BH934" s="47" t="str">
        <f t="shared" si="555"/>
        <v/>
      </c>
      <c r="BI934" s="48" t="str">
        <f>IF(ISBLANK(BJ934),"",VLOOKUP(BH934,OutputOsiris!$A$9:$A$1008,1,FALSE))</f>
        <v/>
      </c>
      <c r="BJ934" s="111"/>
      <c r="BK934" s="78"/>
      <c r="BL934" s="148" t="str">
        <f t="shared" si="529"/>
        <v/>
      </c>
      <c r="BM934" s="47" t="str">
        <f t="shared" si="556"/>
        <v/>
      </c>
      <c r="BN934" s="48" t="str">
        <f>IF(ISBLANK(BO934),"",VLOOKUP(BM934,OutputOsiris!$A$9:$A$1008,1,FALSE))</f>
        <v/>
      </c>
      <c r="BO934" s="111"/>
      <c r="BP934" s="78"/>
      <c r="BQ934" s="148" t="str">
        <f t="shared" si="530"/>
        <v/>
      </c>
      <c r="BR934" s="47" t="str">
        <f t="shared" si="557"/>
        <v/>
      </c>
      <c r="BS934" s="48" t="str">
        <f>IF(ISBLANK(BT934),"",VLOOKUP(BR934,OutputOsiris!$A$9:$A$1008,1,FALSE))</f>
        <v/>
      </c>
      <c r="BT934" s="111"/>
      <c r="BU934" s="78"/>
      <c r="BV934" s="148" t="str">
        <f t="shared" si="531"/>
        <v/>
      </c>
      <c r="BW934" s="47" t="str">
        <f t="shared" si="558"/>
        <v/>
      </c>
      <c r="BX934" s="48" t="str">
        <f>IF(ISBLANK(BY934),"",VLOOKUP(BW934,OutputOsiris!$A$9:$A$1008,1,FALSE))</f>
        <v/>
      </c>
      <c r="BY934" s="111"/>
      <c r="BZ934" s="78"/>
      <c r="CA934" s="148" t="str">
        <f t="shared" si="532"/>
        <v/>
      </c>
    </row>
    <row r="935" spans="1:79" x14ac:dyDescent="0.2">
      <c r="A935" s="47" t="str">
        <f>IF($H$1="Score",IF(OutputOsiris!A935&lt;&gt;"9999999",OutputOsiris!A935,""),"")</f>
        <v/>
      </c>
      <c r="B935" s="76" t="str">
        <f t="shared" si="533"/>
        <v/>
      </c>
      <c r="C935" s="143" t="str">
        <f t="shared" si="534"/>
        <v/>
      </c>
      <c r="D935" s="47" t="str">
        <f>IF($H$1="Cijfer",IF(OutputOsiris!A935&lt;&gt;"9999999",OutputOsiris!A935,""),"")</f>
        <v/>
      </c>
      <c r="E935" s="76" t="str">
        <f t="shared" si="535"/>
        <v/>
      </c>
      <c r="F935" s="143" t="str">
        <f t="shared" si="536"/>
        <v/>
      </c>
      <c r="G935" s="47" t="str">
        <f>IF(ISBLANK(OutputOsiris!B935),"",OutputOsiris!B935)</f>
        <v/>
      </c>
      <c r="H935" s="47">
        <f>IF(AND($AG$7&gt;0,OutputOsiris!$A935&lt;&gt;"9999999"),VLOOKUP(OutputOsiris!A935,$AD$9:$AG$1008,4,FALSE),"")</f>
        <v>0</v>
      </c>
      <c r="I935" s="47">
        <f t="shared" si="537"/>
        <v>0</v>
      </c>
      <c r="J935" s="47">
        <f>IF(AND($AL$7&gt;0,OutputOsiris!$A935&lt;&gt;"9999999"),VLOOKUP(OutputOsiris!A935,$AI$9:$AL$1008,4,FALSE),"")</f>
        <v>0</v>
      </c>
      <c r="K935" s="47">
        <f t="shared" si="538"/>
        <v>0</v>
      </c>
      <c r="L935" s="47" t="str">
        <f>IF(AND($AQ$7&gt;0,OutputOsiris!$A935&lt;&gt;"9999999"),VLOOKUP(OutputOsiris!A935,$AN$9:$AQ$1008,4,FALSE),"")</f>
        <v/>
      </c>
      <c r="M935" s="47" t="str">
        <f t="shared" si="539"/>
        <v/>
      </c>
      <c r="N935" s="47" t="str">
        <f>IF(AND($AV$7&gt;0,OutputOsiris!$A935&lt;&gt;"9999999"),VLOOKUP(OutputOsiris!A935,$AS$9:$AV$1008,4,FALSE),"")</f>
        <v/>
      </c>
      <c r="O935" s="47" t="str">
        <f t="shared" si="540"/>
        <v/>
      </c>
      <c r="P935" s="47" t="str">
        <f>IF(AND($BA$7&gt;0,OutputOsiris!$A935&lt;&gt;"9999999"),VLOOKUP(OutputOsiris!A935,$AX$9:$BA$1008,4,FALSE),"")</f>
        <v/>
      </c>
      <c r="Q935" s="47" t="str">
        <f t="shared" si="541"/>
        <v/>
      </c>
      <c r="R935" s="47" t="str">
        <f>IF(AND($BF$7&gt;0,OutputOsiris!$A935&lt;&gt;"9999999"),VLOOKUP(OutputOsiris!A935,$BC$9:$BF$1008,4,FALSE),"")</f>
        <v/>
      </c>
      <c r="S935" s="47" t="str">
        <f t="shared" si="542"/>
        <v/>
      </c>
      <c r="T935" s="47" t="str">
        <f>IF(AND($BK$7&gt;0,OutputOsiris!$A935&lt;&gt;"9999999"),VLOOKUP(OutputOsiris!A935,$BH$9:$BK$1008,4,FALSE),"")</f>
        <v/>
      </c>
      <c r="U935" s="47" t="str">
        <f t="shared" si="543"/>
        <v/>
      </c>
      <c r="V935" s="47" t="str">
        <f>IF(AND($BP$7&gt;0,OutputOsiris!$A935&lt;&gt;"9999999"),VLOOKUP(OutputOsiris!A935,$BM$9:$BP$1008,4,FALSE),"")</f>
        <v/>
      </c>
      <c r="W935" s="47" t="str">
        <f t="shared" si="544"/>
        <v/>
      </c>
      <c r="X935" s="47" t="str">
        <f>IF(AND($BU$7&gt;0,OutputOsiris!$A935&lt;&gt;"9999999"),VLOOKUP(OutputOsiris!A935,$BR$9:$BU$1008,4,FALSE),"")</f>
        <v/>
      </c>
      <c r="Y935" s="47" t="str">
        <f t="shared" si="545"/>
        <v/>
      </c>
      <c r="Z935" s="47" t="str">
        <f>IF(AND($BZ$7&gt;0,OutputOsiris!$A935&lt;&gt;"9999999"),VLOOKUP(OutputOsiris!A935,$BW$9:$BZ$1008,4,FALSE),"")</f>
        <v/>
      </c>
      <c r="AA935" s="47" t="str">
        <f t="shared" si="546"/>
        <v/>
      </c>
      <c r="AB935" s="47">
        <f t="shared" si="547"/>
        <v>0</v>
      </c>
      <c r="AC935" s="47">
        <f t="shared" si="548"/>
        <v>0</v>
      </c>
      <c r="AD935" s="47" t="str">
        <f t="shared" si="549"/>
        <v/>
      </c>
      <c r="AE935" s="48" t="str">
        <f>IF(ISBLANK(AF935),"",VLOOKUP(AD935,OutputOsiris!$A$9:$A$1008,1,FALSE))</f>
        <v/>
      </c>
      <c r="AF935" s="111"/>
      <c r="AG935" s="78"/>
      <c r="AH935" s="148" t="str">
        <f t="shared" si="523"/>
        <v/>
      </c>
      <c r="AI935" s="47" t="str">
        <f t="shared" si="550"/>
        <v/>
      </c>
      <c r="AJ935" s="48" t="str">
        <f>IF(ISBLANK(AK935),"",VLOOKUP(AI935,OutputOsiris!$A$9:$A$1008,1,FALSE))</f>
        <v/>
      </c>
      <c r="AK935" s="112"/>
      <c r="AL935" s="78"/>
      <c r="AM935" s="148" t="str">
        <f t="shared" si="524"/>
        <v/>
      </c>
      <c r="AN935" s="47" t="str">
        <f t="shared" si="551"/>
        <v/>
      </c>
      <c r="AO935" s="48" t="str">
        <f>IF(ISBLANK(AP935),"",VLOOKUP(AN935,OutputOsiris!$A$9:$A$1008,1,FALSE))</f>
        <v/>
      </c>
      <c r="AP935" s="111"/>
      <c r="AQ935" s="78"/>
      <c r="AR935" s="148" t="str">
        <f t="shared" si="525"/>
        <v/>
      </c>
      <c r="AS935" s="47" t="str">
        <f t="shared" si="552"/>
        <v/>
      </c>
      <c r="AT935" s="48" t="str">
        <f>IF(ISBLANK(AU935),"",VLOOKUP(AS935,OutputOsiris!$A$9:$A$1008,1,FALSE))</f>
        <v/>
      </c>
      <c r="AU935" s="111"/>
      <c r="AV935" s="78"/>
      <c r="AW935" s="148" t="str">
        <f t="shared" si="526"/>
        <v/>
      </c>
      <c r="AX935" s="47" t="str">
        <f t="shared" si="553"/>
        <v/>
      </c>
      <c r="AY935" s="48" t="str">
        <f>IF(ISBLANK(AZ935),"",VLOOKUP(AX935,OutputOsiris!$A$9:$A$1008,1,FALSE))</f>
        <v/>
      </c>
      <c r="AZ935" s="111"/>
      <c r="BA935" s="78"/>
      <c r="BB935" s="148" t="str">
        <f t="shared" si="527"/>
        <v/>
      </c>
      <c r="BC935" s="47" t="str">
        <f t="shared" si="554"/>
        <v/>
      </c>
      <c r="BD935" s="48" t="str">
        <f>IF(ISBLANK(BE935),"",VLOOKUP(BC935,OutputOsiris!$A$9:$A$1008,1,FALSE))</f>
        <v/>
      </c>
      <c r="BE935" s="111"/>
      <c r="BF935" s="78"/>
      <c r="BG935" s="148" t="str">
        <f t="shared" si="528"/>
        <v/>
      </c>
      <c r="BH935" s="47" t="str">
        <f t="shared" si="555"/>
        <v/>
      </c>
      <c r="BI935" s="48" t="str">
        <f>IF(ISBLANK(BJ935),"",VLOOKUP(BH935,OutputOsiris!$A$9:$A$1008,1,FALSE))</f>
        <v/>
      </c>
      <c r="BJ935" s="111"/>
      <c r="BK935" s="78"/>
      <c r="BL935" s="148" t="str">
        <f t="shared" si="529"/>
        <v/>
      </c>
      <c r="BM935" s="47" t="str">
        <f t="shared" si="556"/>
        <v/>
      </c>
      <c r="BN935" s="48" t="str">
        <f>IF(ISBLANK(BO935),"",VLOOKUP(BM935,OutputOsiris!$A$9:$A$1008,1,FALSE))</f>
        <v/>
      </c>
      <c r="BO935" s="111"/>
      <c r="BP935" s="78"/>
      <c r="BQ935" s="148" t="str">
        <f t="shared" si="530"/>
        <v/>
      </c>
      <c r="BR935" s="47" t="str">
        <f t="shared" si="557"/>
        <v/>
      </c>
      <c r="BS935" s="48" t="str">
        <f>IF(ISBLANK(BT935),"",VLOOKUP(BR935,OutputOsiris!$A$9:$A$1008,1,FALSE))</f>
        <v/>
      </c>
      <c r="BT935" s="111"/>
      <c r="BU935" s="78"/>
      <c r="BV935" s="148" t="str">
        <f t="shared" si="531"/>
        <v/>
      </c>
      <c r="BW935" s="47" t="str">
        <f t="shared" si="558"/>
        <v/>
      </c>
      <c r="BX935" s="48" t="str">
        <f>IF(ISBLANK(BY935),"",VLOOKUP(BW935,OutputOsiris!$A$9:$A$1008,1,FALSE))</f>
        <v/>
      </c>
      <c r="BY935" s="111"/>
      <c r="BZ935" s="78"/>
      <c r="CA935" s="148" t="str">
        <f t="shared" si="532"/>
        <v/>
      </c>
    </row>
    <row r="936" spans="1:79" x14ac:dyDescent="0.2">
      <c r="A936" s="47" t="str">
        <f>IF($H$1="Score",IF(OutputOsiris!A936&lt;&gt;"9999999",OutputOsiris!A936,""),"")</f>
        <v/>
      </c>
      <c r="B936" s="76" t="str">
        <f t="shared" si="533"/>
        <v/>
      </c>
      <c r="C936" s="143" t="str">
        <f t="shared" si="534"/>
        <v/>
      </c>
      <c r="D936" s="47" t="str">
        <f>IF($H$1="Cijfer",IF(OutputOsiris!A936&lt;&gt;"9999999",OutputOsiris!A936,""),"")</f>
        <v/>
      </c>
      <c r="E936" s="76" t="str">
        <f t="shared" si="535"/>
        <v/>
      </c>
      <c r="F936" s="143" t="str">
        <f t="shared" si="536"/>
        <v/>
      </c>
      <c r="G936" s="47" t="str">
        <f>IF(ISBLANK(OutputOsiris!B936),"",OutputOsiris!B936)</f>
        <v/>
      </c>
      <c r="H936" s="47">
        <f>IF(AND($AG$7&gt;0,OutputOsiris!$A936&lt;&gt;"9999999"),VLOOKUP(OutputOsiris!A936,$AD$9:$AG$1008,4,FALSE),"")</f>
        <v>0</v>
      </c>
      <c r="I936" s="47">
        <f t="shared" si="537"/>
        <v>0</v>
      </c>
      <c r="J936" s="47">
        <f>IF(AND($AL$7&gt;0,OutputOsiris!$A936&lt;&gt;"9999999"),VLOOKUP(OutputOsiris!A936,$AI$9:$AL$1008,4,FALSE),"")</f>
        <v>0</v>
      </c>
      <c r="K936" s="47">
        <f t="shared" si="538"/>
        <v>0</v>
      </c>
      <c r="L936" s="47" t="str">
        <f>IF(AND($AQ$7&gt;0,OutputOsiris!$A936&lt;&gt;"9999999"),VLOOKUP(OutputOsiris!A936,$AN$9:$AQ$1008,4,FALSE),"")</f>
        <v/>
      </c>
      <c r="M936" s="47" t="str">
        <f t="shared" si="539"/>
        <v/>
      </c>
      <c r="N936" s="47" t="str">
        <f>IF(AND($AV$7&gt;0,OutputOsiris!$A936&lt;&gt;"9999999"),VLOOKUP(OutputOsiris!A936,$AS$9:$AV$1008,4,FALSE),"")</f>
        <v/>
      </c>
      <c r="O936" s="47" t="str">
        <f t="shared" si="540"/>
        <v/>
      </c>
      <c r="P936" s="47" t="str">
        <f>IF(AND($BA$7&gt;0,OutputOsiris!$A936&lt;&gt;"9999999"),VLOOKUP(OutputOsiris!A936,$AX$9:$BA$1008,4,FALSE),"")</f>
        <v/>
      </c>
      <c r="Q936" s="47" t="str">
        <f t="shared" si="541"/>
        <v/>
      </c>
      <c r="R936" s="47" t="str">
        <f>IF(AND($BF$7&gt;0,OutputOsiris!$A936&lt;&gt;"9999999"),VLOOKUP(OutputOsiris!A936,$BC$9:$BF$1008,4,FALSE),"")</f>
        <v/>
      </c>
      <c r="S936" s="47" t="str">
        <f t="shared" si="542"/>
        <v/>
      </c>
      <c r="T936" s="47" t="str">
        <f>IF(AND($BK$7&gt;0,OutputOsiris!$A936&lt;&gt;"9999999"),VLOOKUP(OutputOsiris!A936,$BH$9:$BK$1008,4,FALSE),"")</f>
        <v/>
      </c>
      <c r="U936" s="47" t="str">
        <f t="shared" si="543"/>
        <v/>
      </c>
      <c r="V936" s="47" t="str">
        <f>IF(AND($BP$7&gt;0,OutputOsiris!$A936&lt;&gt;"9999999"),VLOOKUP(OutputOsiris!A936,$BM$9:$BP$1008,4,FALSE),"")</f>
        <v/>
      </c>
      <c r="W936" s="47" t="str">
        <f t="shared" si="544"/>
        <v/>
      </c>
      <c r="X936" s="47" t="str">
        <f>IF(AND($BU$7&gt;0,OutputOsiris!$A936&lt;&gt;"9999999"),VLOOKUP(OutputOsiris!A936,$BR$9:$BU$1008,4,FALSE),"")</f>
        <v/>
      </c>
      <c r="Y936" s="47" t="str">
        <f t="shared" si="545"/>
        <v/>
      </c>
      <c r="Z936" s="47" t="str">
        <f>IF(AND($BZ$7&gt;0,OutputOsiris!$A936&lt;&gt;"9999999"),VLOOKUP(OutputOsiris!A936,$BW$9:$BZ$1008,4,FALSE),"")</f>
        <v/>
      </c>
      <c r="AA936" s="47" t="str">
        <f t="shared" si="546"/>
        <v/>
      </c>
      <c r="AB936" s="47">
        <f t="shared" si="547"/>
        <v>0</v>
      </c>
      <c r="AC936" s="47">
        <f t="shared" si="548"/>
        <v>0</v>
      </c>
      <c r="AD936" s="47" t="str">
        <f t="shared" si="549"/>
        <v/>
      </c>
      <c r="AE936" s="48" t="str">
        <f>IF(ISBLANK(AF936),"",VLOOKUP(AD936,OutputOsiris!$A$9:$A$1008,1,FALSE))</f>
        <v/>
      </c>
      <c r="AF936" s="111"/>
      <c r="AG936" s="78"/>
      <c r="AH936" s="148" t="str">
        <f t="shared" si="523"/>
        <v/>
      </c>
      <c r="AI936" s="47" t="str">
        <f t="shared" si="550"/>
        <v/>
      </c>
      <c r="AJ936" s="48" t="str">
        <f>IF(ISBLANK(AK936),"",VLOOKUP(AI936,OutputOsiris!$A$9:$A$1008,1,FALSE))</f>
        <v/>
      </c>
      <c r="AK936" s="112"/>
      <c r="AL936" s="78"/>
      <c r="AM936" s="148" t="str">
        <f t="shared" si="524"/>
        <v/>
      </c>
      <c r="AN936" s="47" t="str">
        <f t="shared" si="551"/>
        <v/>
      </c>
      <c r="AO936" s="48" t="str">
        <f>IF(ISBLANK(AP936),"",VLOOKUP(AN936,OutputOsiris!$A$9:$A$1008,1,FALSE))</f>
        <v/>
      </c>
      <c r="AP936" s="111"/>
      <c r="AQ936" s="78"/>
      <c r="AR936" s="148" t="str">
        <f t="shared" si="525"/>
        <v/>
      </c>
      <c r="AS936" s="47" t="str">
        <f t="shared" si="552"/>
        <v/>
      </c>
      <c r="AT936" s="48" t="str">
        <f>IF(ISBLANK(AU936),"",VLOOKUP(AS936,OutputOsiris!$A$9:$A$1008,1,FALSE))</f>
        <v/>
      </c>
      <c r="AU936" s="111"/>
      <c r="AV936" s="78"/>
      <c r="AW936" s="148" t="str">
        <f t="shared" si="526"/>
        <v/>
      </c>
      <c r="AX936" s="47" t="str">
        <f t="shared" si="553"/>
        <v/>
      </c>
      <c r="AY936" s="48" t="str">
        <f>IF(ISBLANK(AZ936),"",VLOOKUP(AX936,OutputOsiris!$A$9:$A$1008,1,FALSE))</f>
        <v/>
      </c>
      <c r="AZ936" s="111"/>
      <c r="BA936" s="78"/>
      <c r="BB936" s="148" t="str">
        <f t="shared" si="527"/>
        <v/>
      </c>
      <c r="BC936" s="47" t="str">
        <f t="shared" si="554"/>
        <v/>
      </c>
      <c r="BD936" s="48" t="str">
        <f>IF(ISBLANK(BE936),"",VLOOKUP(BC936,OutputOsiris!$A$9:$A$1008,1,FALSE))</f>
        <v/>
      </c>
      <c r="BE936" s="111"/>
      <c r="BF936" s="78"/>
      <c r="BG936" s="148" t="str">
        <f t="shared" si="528"/>
        <v/>
      </c>
      <c r="BH936" s="47" t="str">
        <f t="shared" si="555"/>
        <v/>
      </c>
      <c r="BI936" s="48" t="str">
        <f>IF(ISBLANK(BJ936),"",VLOOKUP(BH936,OutputOsiris!$A$9:$A$1008,1,FALSE))</f>
        <v/>
      </c>
      <c r="BJ936" s="111"/>
      <c r="BK936" s="78"/>
      <c r="BL936" s="148" t="str">
        <f t="shared" si="529"/>
        <v/>
      </c>
      <c r="BM936" s="47" t="str">
        <f t="shared" si="556"/>
        <v/>
      </c>
      <c r="BN936" s="48" t="str">
        <f>IF(ISBLANK(BO936),"",VLOOKUP(BM936,OutputOsiris!$A$9:$A$1008,1,FALSE))</f>
        <v/>
      </c>
      <c r="BO936" s="111"/>
      <c r="BP936" s="78"/>
      <c r="BQ936" s="148" t="str">
        <f t="shared" si="530"/>
        <v/>
      </c>
      <c r="BR936" s="47" t="str">
        <f t="shared" si="557"/>
        <v/>
      </c>
      <c r="BS936" s="48" t="str">
        <f>IF(ISBLANK(BT936),"",VLOOKUP(BR936,OutputOsiris!$A$9:$A$1008,1,FALSE))</f>
        <v/>
      </c>
      <c r="BT936" s="111"/>
      <c r="BU936" s="78"/>
      <c r="BV936" s="148" t="str">
        <f t="shared" si="531"/>
        <v/>
      </c>
      <c r="BW936" s="47" t="str">
        <f t="shared" si="558"/>
        <v/>
      </c>
      <c r="BX936" s="48" t="str">
        <f>IF(ISBLANK(BY936),"",VLOOKUP(BW936,OutputOsiris!$A$9:$A$1008,1,FALSE))</f>
        <v/>
      </c>
      <c r="BY936" s="111"/>
      <c r="BZ936" s="78"/>
      <c r="CA936" s="148" t="str">
        <f t="shared" si="532"/>
        <v/>
      </c>
    </row>
    <row r="937" spans="1:79" x14ac:dyDescent="0.2">
      <c r="A937" s="47" t="str">
        <f>IF($H$1="Score",IF(OutputOsiris!A937&lt;&gt;"9999999",OutputOsiris!A937,""),"")</f>
        <v/>
      </c>
      <c r="B937" s="76" t="str">
        <f t="shared" si="533"/>
        <v/>
      </c>
      <c r="C937" s="143" t="str">
        <f t="shared" si="534"/>
        <v/>
      </c>
      <c r="D937" s="47" t="str">
        <f>IF($H$1="Cijfer",IF(OutputOsiris!A937&lt;&gt;"9999999",OutputOsiris!A937,""),"")</f>
        <v/>
      </c>
      <c r="E937" s="76" t="str">
        <f t="shared" si="535"/>
        <v/>
      </c>
      <c r="F937" s="143" t="str">
        <f t="shared" si="536"/>
        <v/>
      </c>
      <c r="G937" s="47" t="str">
        <f>IF(ISBLANK(OutputOsiris!B937),"",OutputOsiris!B937)</f>
        <v/>
      </c>
      <c r="H937" s="47">
        <f>IF(AND($AG$7&gt;0,OutputOsiris!$A937&lt;&gt;"9999999"),VLOOKUP(OutputOsiris!A937,$AD$9:$AG$1008,4,FALSE),"")</f>
        <v>0</v>
      </c>
      <c r="I937" s="47">
        <f t="shared" si="537"/>
        <v>0</v>
      </c>
      <c r="J937" s="47">
        <f>IF(AND($AL$7&gt;0,OutputOsiris!$A937&lt;&gt;"9999999"),VLOOKUP(OutputOsiris!A937,$AI$9:$AL$1008,4,FALSE),"")</f>
        <v>0</v>
      </c>
      <c r="K937" s="47">
        <f t="shared" si="538"/>
        <v>0</v>
      </c>
      <c r="L937" s="47" t="str">
        <f>IF(AND($AQ$7&gt;0,OutputOsiris!$A937&lt;&gt;"9999999"),VLOOKUP(OutputOsiris!A937,$AN$9:$AQ$1008,4,FALSE),"")</f>
        <v/>
      </c>
      <c r="M937" s="47" t="str">
        <f t="shared" si="539"/>
        <v/>
      </c>
      <c r="N937" s="47" t="str">
        <f>IF(AND($AV$7&gt;0,OutputOsiris!$A937&lt;&gt;"9999999"),VLOOKUP(OutputOsiris!A937,$AS$9:$AV$1008,4,FALSE),"")</f>
        <v/>
      </c>
      <c r="O937" s="47" t="str">
        <f t="shared" si="540"/>
        <v/>
      </c>
      <c r="P937" s="47" t="str">
        <f>IF(AND($BA$7&gt;0,OutputOsiris!$A937&lt;&gt;"9999999"),VLOOKUP(OutputOsiris!A937,$AX$9:$BA$1008,4,FALSE),"")</f>
        <v/>
      </c>
      <c r="Q937" s="47" t="str">
        <f t="shared" si="541"/>
        <v/>
      </c>
      <c r="R937" s="47" t="str">
        <f>IF(AND($BF$7&gt;0,OutputOsiris!$A937&lt;&gt;"9999999"),VLOOKUP(OutputOsiris!A937,$BC$9:$BF$1008,4,FALSE),"")</f>
        <v/>
      </c>
      <c r="S937" s="47" t="str">
        <f t="shared" si="542"/>
        <v/>
      </c>
      <c r="T937" s="47" t="str">
        <f>IF(AND($BK$7&gt;0,OutputOsiris!$A937&lt;&gt;"9999999"),VLOOKUP(OutputOsiris!A937,$BH$9:$BK$1008,4,FALSE),"")</f>
        <v/>
      </c>
      <c r="U937" s="47" t="str">
        <f t="shared" si="543"/>
        <v/>
      </c>
      <c r="V937" s="47" t="str">
        <f>IF(AND($BP$7&gt;0,OutputOsiris!$A937&lt;&gt;"9999999"),VLOOKUP(OutputOsiris!A937,$BM$9:$BP$1008,4,FALSE),"")</f>
        <v/>
      </c>
      <c r="W937" s="47" t="str">
        <f t="shared" si="544"/>
        <v/>
      </c>
      <c r="X937" s="47" t="str">
        <f>IF(AND($BU$7&gt;0,OutputOsiris!$A937&lt;&gt;"9999999"),VLOOKUP(OutputOsiris!A937,$BR$9:$BU$1008,4,FALSE),"")</f>
        <v/>
      </c>
      <c r="Y937" s="47" t="str">
        <f t="shared" si="545"/>
        <v/>
      </c>
      <c r="Z937" s="47" t="str">
        <f>IF(AND($BZ$7&gt;0,OutputOsiris!$A937&lt;&gt;"9999999"),VLOOKUP(OutputOsiris!A937,$BW$9:$BZ$1008,4,FALSE),"")</f>
        <v/>
      </c>
      <c r="AA937" s="47" t="str">
        <f t="shared" si="546"/>
        <v/>
      </c>
      <c r="AB937" s="47">
        <f t="shared" si="547"/>
        <v>0</v>
      </c>
      <c r="AC937" s="47">
        <f t="shared" si="548"/>
        <v>0</v>
      </c>
      <c r="AD937" s="47" t="str">
        <f t="shared" si="549"/>
        <v/>
      </c>
      <c r="AE937" s="48" t="str">
        <f>IF(ISBLANK(AF937),"",VLOOKUP(AD937,OutputOsiris!$A$9:$A$1008,1,FALSE))</f>
        <v/>
      </c>
      <c r="AF937" s="111"/>
      <c r="AG937" s="78"/>
      <c r="AH937" s="148" t="str">
        <f t="shared" si="523"/>
        <v/>
      </c>
      <c r="AI937" s="47" t="str">
        <f t="shared" si="550"/>
        <v/>
      </c>
      <c r="AJ937" s="48" t="str">
        <f>IF(ISBLANK(AK937),"",VLOOKUP(AI937,OutputOsiris!$A$9:$A$1008,1,FALSE))</f>
        <v/>
      </c>
      <c r="AK937" s="112"/>
      <c r="AL937" s="78"/>
      <c r="AM937" s="148" t="str">
        <f t="shared" si="524"/>
        <v/>
      </c>
      <c r="AN937" s="47" t="str">
        <f t="shared" si="551"/>
        <v/>
      </c>
      <c r="AO937" s="48" t="str">
        <f>IF(ISBLANK(AP937),"",VLOOKUP(AN937,OutputOsiris!$A$9:$A$1008,1,FALSE))</f>
        <v/>
      </c>
      <c r="AP937" s="111"/>
      <c r="AQ937" s="78"/>
      <c r="AR937" s="148" t="str">
        <f t="shared" si="525"/>
        <v/>
      </c>
      <c r="AS937" s="47" t="str">
        <f t="shared" si="552"/>
        <v/>
      </c>
      <c r="AT937" s="48" t="str">
        <f>IF(ISBLANK(AU937),"",VLOOKUP(AS937,OutputOsiris!$A$9:$A$1008,1,FALSE))</f>
        <v/>
      </c>
      <c r="AU937" s="111"/>
      <c r="AV937" s="78"/>
      <c r="AW937" s="148" t="str">
        <f t="shared" si="526"/>
        <v/>
      </c>
      <c r="AX937" s="47" t="str">
        <f t="shared" si="553"/>
        <v/>
      </c>
      <c r="AY937" s="48" t="str">
        <f>IF(ISBLANK(AZ937),"",VLOOKUP(AX937,OutputOsiris!$A$9:$A$1008,1,FALSE))</f>
        <v/>
      </c>
      <c r="AZ937" s="111"/>
      <c r="BA937" s="78"/>
      <c r="BB937" s="148" t="str">
        <f t="shared" si="527"/>
        <v/>
      </c>
      <c r="BC937" s="47" t="str">
        <f t="shared" si="554"/>
        <v/>
      </c>
      <c r="BD937" s="48" t="str">
        <f>IF(ISBLANK(BE937),"",VLOOKUP(BC937,OutputOsiris!$A$9:$A$1008,1,FALSE))</f>
        <v/>
      </c>
      <c r="BE937" s="111"/>
      <c r="BF937" s="78"/>
      <c r="BG937" s="148" t="str">
        <f t="shared" si="528"/>
        <v/>
      </c>
      <c r="BH937" s="47" t="str">
        <f t="shared" si="555"/>
        <v/>
      </c>
      <c r="BI937" s="48" t="str">
        <f>IF(ISBLANK(BJ937),"",VLOOKUP(BH937,OutputOsiris!$A$9:$A$1008,1,FALSE))</f>
        <v/>
      </c>
      <c r="BJ937" s="111"/>
      <c r="BK937" s="78"/>
      <c r="BL937" s="148" t="str">
        <f t="shared" si="529"/>
        <v/>
      </c>
      <c r="BM937" s="47" t="str">
        <f t="shared" si="556"/>
        <v/>
      </c>
      <c r="BN937" s="48" t="str">
        <f>IF(ISBLANK(BO937),"",VLOOKUP(BM937,OutputOsiris!$A$9:$A$1008,1,FALSE))</f>
        <v/>
      </c>
      <c r="BO937" s="111"/>
      <c r="BP937" s="78"/>
      <c r="BQ937" s="148" t="str">
        <f t="shared" si="530"/>
        <v/>
      </c>
      <c r="BR937" s="47" t="str">
        <f t="shared" si="557"/>
        <v/>
      </c>
      <c r="BS937" s="48" t="str">
        <f>IF(ISBLANK(BT937),"",VLOOKUP(BR937,OutputOsiris!$A$9:$A$1008,1,FALSE))</f>
        <v/>
      </c>
      <c r="BT937" s="111"/>
      <c r="BU937" s="78"/>
      <c r="BV937" s="148" t="str">
        <f t="shared" si="531"/>
        <v/>
      </c>
      <c r="BW937" s="47" t="str">
        <f t="shared" si="558"/>
        <v/>
      </c>
      <c r="BX937" s="48" t="str">
        <f>IF(ISBLANK(BY937),"",VLOOKUP(BW937,OutputOsiris!$A$9:$A$1008,1,FALSE))</f>
        <v/>
      </c>
      <c r="BY937" s="111"/>
      <c r="BZ937" s="78"/>
      <c r="CA937" s="148" t="str">
        <f t="shared" si="532"/>
        <v/>
      </c>
    </row>
    <row r="938" spans="1:79" x14ac:dyDescent="0.2">
      <c r="A938" s="47" t="str">
        <f>IF($H$1="Score",IF(OutputOsiris!A938&lt;&gt;"9999999",OutputOsiris!A938,""),"")</f>
        <v/>
      </c>
      <c r="B938" s="76" t="str">
        <f t="shared" si="533"/>
        <v/>
      </c>
      <c r="C938" s="143" t="str">
        <f t="shared" si="534"/>
        <v/>
      </c>
      <c r="D938" s="47" t="str">
        <f>IF($H$1="Cijfer",IF(OutputOsiris!A938&lt;&gt;"9999999",OutputOsiris!A938,""),"")</f>
        <v/>
      </c>
      <c r="E938" s="76" t="str">
        <f t="shared" si="535"/>
        <v/>
      </c>
      <c r="F938" s="143" t="str">
        <f t="shared" si="536"/>
        <v/>
      </c>
      <c r="G938" s="47" t="str">
        <f>IF(ISBLANK(OutputOsiris!B938),"",OutputOsiris!B938)</f>
        <v/>
      </c>
      <c r="H938" s="47">
        <f>IF(AND($AG$7&gt;0,OutputOsiris!$A938&lt;&gt;"9999999"),VLOOKUP(OutputOsiris!A938,$AD$9:$AG$1008,4,FALSE),"")</f>
        <v>0</v>
      </c>
      <c r="I938" s="47">
        <f t="shared" si="537"/>
        <v>0</v>
      </c>
      <c r="J938" s="47">
        <f>IF(AND($AL$7&gt;0,OutputOsiris!$A938&lt;&gt;"9999999"),VLOOKUP(OutputOsiris!A938,$AI$9:$AL$1008,4,FALSE),"")</f>
        <v>0</v>
      </c>
      <c r="K938" s="47">
        <f t="shared" si="538"/>
        <v>0</v>
      </c>
      <c r="L938" s="47" t="str">
        <f>IF(AND($AQ$7&gt;0,OutputOsiris!$A938&lt;&gt;"9999999"),VLOOKUP(OutputOsiris!A938,$AN$9:$AQ$1008,4,FALSE),"")</f>
        <v/>
      </c>
      <c r="M938" s="47" t="str">
        <f t="shared" si="539"/>
        <v/>
      </c>
      <c r="N938" s="47" t="str">
        <f>IF(AND($AV$7&gt;0,OutputOsiris!$A938&lt;&gt;"9999999"),VLOOKUP(OutputOsiris!A938,$AS$9:$AV$1008,4,FALSE),"")</f>
        <v/>
      </c>
      <c r="O938" s="47" t="str">
        <f t="shared" si="540"/>
        <v/>
      </c>
      <c r="P938" s="47" t="str">
        <f>IF(AND($BA$7&gt;0,OutputOsiris!$A938&lt;&gt;"9999999"),VLOOKUP(OutputOsiris!A938,$AX$9:$BA$1008,4,FALSE),"")</f>
        <v/>
      </c>
      <c r="Q938" s="47" t="str">
        <f t="shared" si="541"/>
        <v/>
      </c>
      <c r="R938" s="47" t="str">
        <f>IF(AND($BF$7&gt;0,OutputOsiris!$A938&lt;&gt;"9999999"),VLOOKUP(OutputOsiris!A938,$BC$9:$BF$1008,4,FALSE),"")</f>
        <v/>
      </c>
      <c r="S938" s="47" t="str">
        <f t="shared" si="542"/>
        <v/>
      </c>
      <c r="T938" s="47" t="str">
        <f>IF(AND($BK$7&gt;0,OutputOsiris!$A938&lt;&gt;"9999999"),VLOOKUP(OutputOsiris!A938,$BH$9:$BK$1008,4,FALSE),"")</f>
        <v/>
      </c>
      <c r="U938" s="47" t="str">
        <f t="shared" si="543"/>
        <v/>
      </c>
      <c r="V938" s="47" t="str">
        <f>IF(AND($BP$7&gt;0,OutputOsiris!$A938&lt;&gt;"9999999"),VLOOKUP(OutputOsiris!A938,$BM$9:$BP$1008,4,FALSE),"")</f>
        <v/>
      </c>
      <c r="W938" s="47" t="str">
        <f t="shared" si="544"/>
        <v/>
      </c>
      <c r="X938" s="47" t="str">
        <f>IF(AND($BU$7&gt;0,OutputOsiris!$A938&lt;&gt;"9999999"),VLOOKUP(OutputOsiris!A938,$BR$9:$BU$1008,4,FALSE),"")</f>
        <v/>
      </c>
      <c r="Y938" s="47" t="str">
        <f t="shared" si="545"/>
        <v/>
      </c>
      <c r="Z938" s="47" t="str">
        <f>IF(AND($BZ$7&gt;0,OutputOsiris!$A938&lt;&gt;"9999999"),VLOOKUP(OutputOsiris!A938,$BW$9:$BZ$1008,4,FALSE),"")</f>
        <v/>
      </c>
      <c r="AA938" s="47" t="str">
        <f t="shared" si="546"/>
        <v/>
      </c>
      <c r="AB938" s="47">
        <f t="shared" si="547"/>
        <v>0</v>
      </c>
      <c r="AC938" s="47">
        <f t="shared" si="548"/>
        <v>0</v>
      </c>
      <c r="AD938" s="47" t="str">
        <f t="shared" si="549"/>
        <v/>
      </c>
      <c r="AE938" s="48" t="str">
        <f>IF(ISBLANK(AF938),"",VLOOKUP(AD938,OutputOsiris!$A$9:$A$1008,1,FALSE))</f>
        <v/>
      </c>
      <c r="AF938" s="111"/>
      <c r="AG938" s="78"/>
      <c r="AH938" s="148" t="str">
        <f t="shared" si="523"/>
        <v/>
      </c>
      <c r="AI938" s="47" t="str">
        <f t="shared" si="550"/>
        <v/>
      </c>
      <c r="AJ938" s="48" t="str">
        <f>IF(ISBLANK(AK938),"",VLOOKUP(AI938,OutputOsiris!$A$9:$A$1008,1,FALSE))</f>
        <v/>
      </c>
      <c r="AK938" s="112"/>
      <c r="AL938" s="78"/>
      <c r="AM938" s="148" t="str">
        <f t="shared" si="524"/>
        <v/>
      </c>
      <c r="AN938" s="47" t="str">
        <f t="shared" si="551"/>
        <v/>
      </c>
      <c r="AO938" s="48" t="str">
        <f>IF(ISBLANK(AP938),"",VLOOKUP(AN938,OutputOsiris!$A$9:$A$1008,1,FALSE))</f>
        <v/>
      </c>
      <c r="AP938" s="111"/>
      <c r="AQ938" s="78"/>
      <c r="AR938" s="148" t="str">
        <f t="shared" si="525"/>
        <v/>
      </c>
      <c r="AS938" s="47" t="str">
        <f t="shared" si="552"/>
        <v/>
      </c>
      <c r="AT938" s="48" t="str">
        <f>IF(ISBLANK(AU938),"",VLOOKUP(AS938,OutputOsiris!$A$9:$A$1008,1,FALSE))</f>
        <v/>
      </c>
      <c r="AU938" s="111"/>
      <c r="AV938" s="78"/>
      <c r="AW938" s="148" t="str">
        <f t="shared" si="526"/>
        <v/>
      </c>
      <c r="AX938" s="47" t="str">
        <f t="shared" si="553"/>
        <v/>
      </c>
      <c r="AY938" s="48" t="str">
        <f>IF(ISBLANK(AZ938),"",VLOOKUP(AX938,OutputOsiris!$A$9:$A$1008,1,FALSE))</f>
        <v/>
      </c>
      <c r="AZ938" s="111"/>
      <c r="BA938" s="78"/>
      <c r="BB938" s="148" t="str">
        <f t="shared" si="527"/>
        <v/>
      </c>
      <c r="BC938" s="47" t="str">
        <f t="shared" si="554"/>
        <v/>
      </c>
      <c r="BD938" s="48" t="str">
        <f>IF(ISBLANK(BE938),"",VLOOKUP(BC938,OutputOsiris!$A$9:$A$1008,1,FALSE))</f>
        <v/>
      </c>
      <c r="BE938" s="111"/>
      <c r="BF938" s="78"/>
      <c r="BG938" s="148" t="str">
        <f t="shared" si="528"/>
        <v/>
      </c>
      <c r="BH938" s="47" t="str">
        <f t="shared" si="555"/>
        <v/>
      </c>
      <c r="BI938" s="48" t="str">
        <f>IF(ISBLANK(BJ938),"",VLOOKUP(BH938,OutputOsiris!$A$9:$A$1008,1,FALSE))</f>
        <v/>
      </c>
      <c r="BJ938" s="111"/>
      <c r="BK938" s="78"/>
      <c r="BL938" s="148" t="str">
        <f t="shared" si="529"/>
        <v/>
      </c>
      <c r="BM938" s="47" t="str">
        <f t="shared" si="556"/>
        <v/>
      </c>
      <c r="BN938" s="48" t="str">
        <f>IF(ISBLANK(BO938),"",VLOOKUP(BM938,OutputOsiris!$A$9:$A$1008,1,FALSE))</f>
        <v/>
      </c>
      <c r="BO938" s="111"/>
      <c r="BP938" s="78"/>
      <c r="BQ938" s="148" t="str">
        <f t="shared" si="530"/>
        <v/>
      </c>
      <c r="BR938" s="47" t="str">
        <f t="shared" si="557"/>
        <v/>
      </c>
      <c r="BS938" s="48" t="str">
        <f>IF(ISBLANK(BT938),"",VLOOKUP(BR938,OutputOsiris!$A$9:$A$1008,1,FALSE))</f>
        <v/>
      </c>
      <c r="BT938" s="111"/>
      <c r="BU938" s="78"/>
      <c r="BV938" s="148" t="str">
        <f t="shared" si="531"/>
        <v/>
      </c>
      <c r="BW938" s="47" t="str">
        <f t="shared" si="558"/>
        <v/>
      </c>
      <c r="BX938" s="48" t="str">
        <f>IF(ISBLANK(BY938),"",VLOOKUP(BW938,OutputOsiris!$A$9:$A$1008,1,FALSE))</f>
        <v/>
      </c>
      <c r="BY938" s="111"/>
      <c r="BZ938" s="78"/>
      <c r="CA938" s="148" t="str">
        <f t="shared" si="532"/>
        <v/>
      </c>
    </row>
    <row r="939" spans="1:79" x14ac:dyDescent="0.2">
      <c r="A939" s="47" t="str">
        <f>IF($H$1="Score",IF(OutputOsiris!A939&lt;&gt;"9999999",OutputOsiris!A939,""),"")</f>
        <v/>
      </c>
      <c r="B939" s="76" t="str">
        <f t="shared" si="533"/>
        <v/>
      </c>
      <c r="C939" s="143" t="str">
        <f t="shared" si="534"/>
        <v/>
      </c>
      <c r="D939" s="47" t="str">
        <f>IF($H$1="Cijfer",IF(OutputOsiris!A939&lt;&gt;"9999999",OutputOsiris!A939,""),"")</f>
        <v/>
      </c>
      <c r="E939" s="76" t="str">
        <f t="shared" si="535"/>
        <v/>
      </c>
      <c r="F939" s="143" t="str">
        <f t="shared" si="536"/>
        <v/>
      </c>
      <c r="G939" s="47" t="str">
        <f>IF(ISBLANK(OutputOsiris!B939),"",OutputOsiris!B939)</f>
        <v/>
      </c>
      <c r="H939" s="47">
        <f>IF(AND($AG$7&gt;0,OutputOsiris!$A939&lt;&gt;"9999999"),VLOOKUP(OutputOsiris!A939,$AD$9:$AG$1008,4,FALSE),"")</f>
        <v>0</v>
      </c>
      <c r="I939" s="47">
        <f t="shared" si="537"/>
        <v>0</v>
      </c>
      <c r="J939" s="47">
        <f>IF(AND($AL$7&gt;0,OutputOsiris!$A939&lt;&gt;"9999999"),VLOOKUP(OutputOsiris!A939,$AI$9:$AL$1008,4,FALSE),"")</f>
        <v>0</v>
      </c>
      <c r="K939" s="47">
        <f t="shared" si="538"/>
        <v>0</v>
      </c>
      <c r="L939" s="47" t="str">
        <f>IF(AND($AQ$7&gt;0,OutputOsiris!$A939&lt;&gt;"9999999"),VLOOKUP(OutputOsiris!A939,$AN$9:$AQ$1008,4,FALSE),"")</f>
        <v/>
      </c>
      <c r="M939" s="47" t="str">
        <f t="shared" si="539"/>
        <v/>
      </c>
      <c r="N939" s="47" t="str">
        <f>IF(AND($AV$7&gt;0,OutputOsiris!$A939&lt;&gt;"9999999"),VLOOKUP(OutputOsiris!A939,$AS$9:$AV$1008,4,FALSE),"")</f>
        <v/>
      </c>
      <c r="O939" s="47" t="str">
        <f t="shared" si="540"/>
        <v/>
      </c>
      <c r="P939" s="47" t="str">
        <f>IF(AND($BA$7&gt;0,OutputOsiris!$A939&lt;&gt;"9999999"),VLOOKUP(OutputOsiris!A939,$AX$9:$BA$1008,4,FALSE),"")</f>
        <v/>
      </c>
      <c r="Q939" s="47" t="str">
        <f t="shared" si="541"/>
        <v/>
      </c>
      <c r="R939" s="47" t="str">
        <f>IF(AND($BF$7&gt;0,OutputOsiris!$A939&lt;&gt;"9999999"),VLOOKUP(OutputOsiris!A939,$BC$9:$BF$1008,4,FALSE),"")</f>
        <v/>
      </c>
      <c r="S939" s="47" t="str">
        <f t="shared" si="542"/>
        <v/>
      </c>
      <c r="T939" s="47" t="str">
        <f>IF(AND($BK$7&gt;0,OutputOsiris!$A939&lt;&gt;"9999999"),VLOOKUP(OutputOsiris!A939,$BH$9:$BK$1008,4,FALSE),"")</f>
        <v/>
      </c>
      <c r="U939" s="47" t="str">
        <f t="shared" si="543"/>
        <v/>
      </c>
      <c r="V939" s="47" t="str">
        <f>IF(AND($BP$7&gt;0,OutputOsiris!$A939&lt;&gt;"9999999"),VLOOKUP(OutputOsiris!A939,$BM$9:$BP$1008,4,FALSE),"")</f>
        <v/>
      </c>
      <c r="W939" s="47" t="str">
        <f t="shared" si="544"/>
        <v/>
      </c>
      <c r="X939" s="47" t="str">
        <f>IF(AND($BU$7&gt;0,OutputOsiris!$A939&lt;&gt;"9999999"),VLOOKUP(OutputOsiris!A939,$BR$9:$BU$1008,4,FALSE),"")</f>
        <v/>
      </c>
      <c r="Y939" s="47" t="str">
        <f t="shared" si="545"/>
        <v/>
      </c>
      <c r="Z939" s="47" t="str">
        <f>IF(AND($BZ$7&gt;0,OutputOsiris!$A939&lt;&gt;"9999999"),VLOOKUP(OutputOsiris!A939,$BW$9:$BZ$1008,4,FALSE),"")</f>
        <v/>
      </c>
      <c r="AA939" s="47" t="str">
        <f t="shared" si="546"/>
        <v/>
      </c>
      <c r="AB939" s="47">
        <f t="shared" si="547"/>
        <v>0</v>
      </c>
      <c r="AC939" s="47">
        <f t="shared" si="548"/>
        <v>0</v>
      </c>
      <c r="AD939" s="47" t="str">
        <f t="shared" si="549"/>
        <v/>
      </c>
      <c r="AE939" s="48" t="str">
        <f>IF(ISBLANK(AF939),"",VLOOKUP(AD939,OutputOsiris!$A$9:$A$1008,1,FALSE))</f>
        <v/>
      </c>
      <c r="AF939" s="111"/>
      <c r="AG939" s="78"/>
      <c r="AH939" s="148" t="str">
        <f t="shared" si="523"/>
        <v/>
      </c>
      <c r="AI939" s="47" t="str">
        <f t="shared" si="550"/>
        <v/>
      </c>
      <c r="AJ939" s="48" t="str">
        <f>IF(ISBLANK(AK939),"",VLOOKUP(AI939,OutputOsiris!$A$9:$A$1008,1,FALSE))</f>
        <v/>
      </c>
      <c r="AK939" s="112"/>
      <c r="AL939" s="78"/>
      <c r="AM939" s="148" t="str">
        <f t="shared" si="524"/>
        <v/>
      </c>
      <c r="AN939" s="47" t="str">
        <f t="shared" si="551"/>
        <v/>
      </c>
      <c r="AO939" s="48" t="str">
        <f>IF(ISBLANK(AP939),"",VLOOKUP(AN939,OutputOsiris!$A$9:$A$1008,1,FALSE))</f>
        <v/>
      </c>
      <c r="AP939" s="111"/>
      <c r="AQ939" s="78"/>
      <c r="AR939" s="148" t="str">
        <f t="shared" si="525"/>
        <v/>
      </c>
      <c r="AS939" s="47" t="str">
        <f t="shared" si="552"/>
        <v/>
      </c>
      <c r="AT939" s="48" t="str">
        <f>IF(ISBLANK(AU939),"",VLOOKUP(AS939,OutputOsiris!$A$9:$A$1008,1,FALSE))</f>
        <v/>
      </c>
      <c r="AU939" s="111"/>
      <c r="AV939" s="78"/>
      <c r="AW939" s="148" t="str">
        <f t="shared" si="526"/>
        <v/>
      </c>
      <c r="AX939" s="47" t="str">
        <f t="shared" si="553"/>
        <v/>
      </c>
      <c r="AY939" s="48" t="str">
        <f>IF(ISBLANK(AZ939),"",VLOOKUP(AX939,OutputOsiris!$A$9:$A$1008,1,FALSE))</f>
        <v/>
      </c>
      <c r="AZ939" s="111"/>
      <c r="BA939" s="78"/>
      <c r="BB939" s="148" t="str">
        <f t="shared" si="527"/>
        <v/>
      </c>
      <c r="BC939" s="47" t="str">
        <f t="shared" si="554"/>
        <v/>
      </c>
      <c r="BD939" s="48" t="str">
        <f>IF(ISBLANK(BE939),"",VLOOKUP(BC939,OutputOsiris!$A$9:$A$1008,1,FALSE))</f>
        <v/>
      </c>
      <c r="BE939" s="111"/>
      <c r="BF939" s="78"/>
      <c r="BG939" s="148" t="str">
        <f t="shared" si="528"/>
        <v/>
      </c>
      <c r="BH939" s="47" t="str">
        <f t="shared" si="555"/>
        <v/>
      </c>
      <c r="BI939" s="48" t="str">
        <f>IF(ISBLANK(BJ939),"",VLOOKUP(BH939,OutputOsiris!$A$9:$A$1008,1,FALSE))</f>
        <v/>
      </c>
      <c r="BJ939" s="111"/>
      <c r="BK939" s="78"/>
      <c r="BL939" s="148" t="str">
        <f t="shared" si="529"/>
        <v/>
      </c>
      <c r="BM939" s="47" t="str">
        <f t="shared" si="556"/>
        <v/>
      </c>
      <c r="BN939" s="48" t="str">
        <f>IF(ISBLANK(BO939),"",VLOOKUP(BM939,OutputOsiris!$A$9:$A$1008,1,FALSE))</f>
        <v/>
      </c>
      <c r="BO939" s="111"/>
      <c r="BP939" s="78"/>
      <c r="BQ939" s="148" t="str">
        <f t="shared" si="530"/>
        <v/>
      </c>
      <c r="BR939" s="47" t="str">
        <f t="shared" si="557"/>
        <v/>
      </c>
      <c r="BS939" s="48" t="str">
        <f>IF(ISBLANK(BT939),"",VLOOKUP(BR939,OutputOsiris!$A$9:$A$1008,1,FALSE))</f>
        <v/>
      </c>
      <c r="BT939" s="111"/>
      <c r="BU939" s="78"/>
      <c r="BV939" s="148" t="str">
        <f t="shared" si="531"/>
        <v/>
      </c>
      <c r="BW939" s="47" t="str">
        <f t="shared" si="558"/>
        <v/>
      </c>
      <c r="BX939" s="48" t="str">
        <f>IF(ISBLANK(BY939),"",VLOOKUP(BW939,OutputOsiris!$A$9:$A$1008,1,FALSE))</f>
        <v/>
      </c>
      <c r="BY939" s="111"/>
      <c r="BZ939" s="78"/>
      <c r="CA939" s="148" t="str">
        <f t="shared" si="532"/>
        <v/>
      </c>
    </row>
    <row r="940" spans="1:79" x14ac:dyDescent="0.2">
      <c r="A940" s="47" t="str">
        <f>IF($H$1="Score",IF(OutputOsiris!A940&lt;&gt;"9999999",OutputOsiris!A940,""),"")</f>
        <v/>
      </c>
      <c r="B940" s="76" t="str">
        <f t="shared" si="533"/>
        <v/>
      </c>
      <c r="C940" s="143" t="str">
        <f t="shared" si="534"/>
        <v/>
      </c>
      <c r="D940" s="47" t="str">
        <f>IF($H$1="Cijfer",IF(OutputOsiris!A940&lt;&gt;"9999999",OutputOsiris!A940,""),"")</f>
        <v/>
      </c>
      <c r="E940" s="76" t="str">
        <f t="shared" si="535"/>
        <v/>
      </c>
      <c r="F940" s="143" t="str">
        <f t="shared" si="536"/>
        <v/>
      </c>
      <c r="G940" s="47" t="str">
        <f>IF(ISBLANK(OutputOsiris!B940),"",OutputOsiris!B940)</f>
        <v/>
      </c>
      <c r="H940" s="47">
        <f>IF(AND($AG$7&gt;0,OutputOsiris!$A940&lt;&gt;"9999999"),VLOOKUP(OutputOsiris!A940,$AD$9:$AG$1008,4,FALSE),"")</f>
        <v>0</v>
      </c>
      <c r="I940" s="47">
        <f t="shared" si="537"/>
        <v>0</v>
      </c>
      <c r="J940" s="47">
        <f>IF(AND($AL$7&gt;0,OutputOsiris!$A940&lt;&gt;"9999999"),VLOOKUP(OutputOsiris!A940,$AI$9:$AL$1008,4,FALSE),"")</f>
        <v>0</v>
      </c>
      <c r="K940" s="47">
        <f t="shared" si="538"/>
        <v>0</v>
      </c>
      <c r="L940" s="47" t="str">
        <f>IF(AND($AQ$7&gt;0,OutputOsiris!$A940&lt;&gt;"9999999"),VLOOKUP(OutputOsiris!A940,$AN$9:$AQ$1008,4,FALSE),"")</f>
        <v/>
      </c>
      <c r="M940" s="47" t="str">
        <f t="shared" si="539"/>
        <v/>
      </c>
      <c r="N940" s="47" t="str">
        <f>IF(AND($AV$7&gt;0,OutputOsiris!$A940&lt;&gt;"9999999"),VLOOKUP(OutputOsiris!A940,$AS$9:$AV$1008,4,FALSE),"")</f>
        <v/>
      </c>
      <c r="O940" s="47" t="str">
        <f t="shared" si="540"/>
        <v/>
      </c>
      <c r="P940" s="47" t="str">
        <f>IF(AND($BA$7&gt;0,OutputOsiris!$A940&lt;&gt;"9999999"),VLOOKUP(OutputOsiris!A940,$AX$9:$BA$1008,4,FALSE),"")</f>
        <v/>
      </c>
      <c r="Q940" s="47" t="str">
        <f t="shared" si="541"/>
        <v/>
      </c>
      <c r="R940" s="47" t="str">
        <f>IF(AND($BF$7&gt;0,OutputOsiris!$A940&lt;&gt;"9999999"),VLOOKUP(OutputOsiris!A940,$BC$9:$BF$1008,4,FALSE),"")</f>
        <v/>
      </c>
      <c r="S940" s="47" t="str">
        <f t="shared" si="542"/>
        <v/>
      </c>
      <c r="T940" s="47" t="str">
        <f>IF(AND($BK$7&gt;0,OutputOsiris!$A940&lt;&gt;"9999999"),VLOOKUP(OutputOsiris!A940,$BH$9:$BK$1008,4,FALSE),"")</f>
        <v/>
      </c>
      <c r="U940" s="47" t="str">
        <f t="shared" si="543"/>
        <v/>
      </c>
      <c r="V940" s="47" t="str">
        <f>IF(AND($BP$7&gt;0,OutputOsiris!$A940&lt;&gt;"9999999"),VLOOKUP(OutputOsiris!A940,$BM$9:$BP$1008,4,FALSE),"")</f>
        <v/>
      </c>
      <c r="W940" s="47" t="str">
        <f t="shared" si="544"/>
        <v/>
      </c>
      <c r="X940" s="47" t="str">
        <f>IF(AND($BU$7&gt;0,OutputOsiris!$A940&lt;&gt;"9999999"),VLOOKUP(OutputOsiris!A940,$BR$9:$BU$1008,4,FALSE),"")</f>
        <v/>
      </c>
      <c r="Y940" s="47" t="str">
        <f t="shared" si="545"/>
        <v/>
      </c>
      <c r="Z940" s="47" t="str">
        <f>IF(AND($BZ$7&gt;0,OutputOsiris!$A940&lt;&gt;"9999999"),VLOOKUP(OutputOsiris!A940,$BW$9:$BZ$1008,4,FALSE),"")</f>
        <v/>
      </c>
      <c r="AA940" s="47" t="str">
        <f t="shared" si="546"/>
        <v/>
      </c>
      <c r="AB940" s="47">
        <f t="shared" si="547"/>
        <v>0</v>
      </c>
      <c r="AC940" s="47">
        <f t="shared" si="548"/>
        <v>0</v>
      </c>
      <c r="AD940" s="47" t="str">
        <f t="shared" si="549"/>
        <v/>
      </c>
      <c r="AE940" s="48" t="str">
        <f>IF(ISBLANK(AF940),"",VLOOKUP(AD940,OutputOsiris!$A$9:$A$1008,1,FALSE))</f>
        <v/>
      </c>
      <c r="AF940" s="111"/>
      <c r="AG940" s="78"/>
      <c r="AH940" s="148" t="str">
        <f t="shared" si="523"/>
        <v/>
      </c>
      <c r="AI940" s="47" t="str">
        <f t="shared" si="550"/>
        <v/>
      </c>
      <c r="AJ940" s="48" t="str">
        <f>IF(ISBLANK(AK940),"",VLOOKUP(AI940,OutputOsiris!$A$9:$A$1008,1,FALSE))</f>
        <v/>
      </c>
      <c r="AK940" s="112"/>
      <c r="AL940" s="78"/>
      <c r="AM940" s="148" t="str">
        <f t="shared" si="524"/>
        <v/>
      </c>
      <c r="AN940" s="47" t="str">
        <f t="shared" si="551"/>
        <v/>
      </c>
      <c r="AO940" s="48" t="str">
        <f>IF(ISBLANK(AP940),"",VLOOKUP(AN940,OutputOsiris!$A$9:$A$1008,1,FALSE))</f>
        <v/>
      </c>
      <c r="AP940" s="111"/>
      <c r="AQ940" s="78"/>
      <c r="AR940" s="148" t="str">
        <f t="shared" si="525"/>
        <v/>
      </c>
      <c r="AS940" s="47" t="str">
        <f t="shared" si="552"/>
        <v/>
      </c>
      <c r="AT940" s="48" t="str">
        <f>IF(ISBLANK(AU940),"",VLOOKUP(AS940,OutputOsiris!$A$9:$A$1008,1,FALSE))</f>
        <v/>
      </c>
      <c r="AU940" s="111"/>
      <c r="AV940" s="78"/>
      <c r="AW940" s="148" t="str">
        <f t="shared" si="526"/>
        <v/>
      </c>
      <c r="AX940" s="47" t="str">
        <f t="shared" si="553"/>
        <v/>
      </c>
      <c r="AY940" s="48" t="str">
        <f>IF(ISBLANK(AZ940),"",VLOOKUP(AX940,OutputOsiris!$A$9:$A$1008,1,FALSE))</f>
        <v/>
      </c>
      <c r="AZ940" s="111"/>
      <c r="BA940" s="78"/>
      <c r="BB940" s="148" t="str">
        <f t="shared" si="527"/>
        <v/>
      </c>
      <c r="BC940" s="47" t="str">
        <f t="shared" si="554"/>
        <v/>
      </c>
      <c r="BD940" s="48" t="str">
        <f>IF(ISBLANK(BE940),"",VLOOKUP(BC940,OutputOsiris!$A$9:$A$1008,1,FALSE))</f>
        <v/>
      </c>
      <c r="BE940" s="111"/>
      <c r="BF940" s="78"/>
      <c r="BG940" s="148" t="str">
        <f t="shared" si="528"/>
        <v/>
      </c>
      <c r="BH940" s="47" t="str">
        <f t="shared" si="555"/>
        <v/>
      </c>
      <c r="BI940" s="48" t="str">
        <f>IF(ISBLANK(BJ940),"",VLOOKUP(BH940,OutputOsiris!$A$9:$A$1008,1,FALSE))</f>
        <v/>
      </c>
      <c r="BJ940" s="111"/>
      <c r="BK940" s="78"/>
      <c r="BL940" s="148" t="str">
        <f t="shared" si="529"/>
        <v/>
      </c>
      <c r="BM940" s="47" t="str">
        <f t="shared" si="556"/>
        <v/>
      </c>
      <c r="BN940" s="48" t="str">
        <f>IF(ISBLANK(BO940),"",VLOOKUP(BM940,OutputOsiris!$A$9:$A$1008,1,FALSE))</f>
        <v/>
      </c>
      <c r="BO940" s="111"/>
      <c r="BP940" s="78"/>
      <c r="BQ940" s="148" t="str">
        <f t="shared" si="530"/>
        <v/>
      </c>
      <c r="BR940" s="47" t="str">
        <f t="shared" si="557"/>
        <v/>
      </c>
      <c r="BS940" s="48" t="str">
        <f>IF(ISBLANK(BT940),"",VLOOKUP(BR940,OutputOsiris!$A$9:$A$1008,1,FALSE))</f>
        <v/>
      </c>
      <c r="BT940" s="111"/>
      <c r="BU940" s="78"/>
      <c r="BV940" s="148" t="str">
        <f t="shared" si="531"/>
        <v/>
      </c>
      <c r="BW940" s="47" t="str">
        <f t="shared" si="558"/>
        <v/>
      </c>
      <c r="BX940" s="48" t="str">
        <f>IF(ISBLANK(BY940),"",VLOOKUP(BW940,OutputOsiris!$A$9:$A$1008,1,FALSE))</f>
        <v/>
      </c>
      <c r="BY940" s="111"/>
      <c r="BZ940" s="78"/>
      <c r="CA940" s="148" t="str">
        <f t="shared" si="532"/>
        <v/>
      </c>
    </row>
    <row r="941" spans="1:79" x14ac:dyDescent="0.2">
      <c r="A941" s="47" t="str">
        <f>IF($H$1="Score",IF(OutputOsiris!A941&lt;&gt;"9999999",OutputOsiris!A941,""),"")</f>
        <v/>
      </c>
      <c r="B941" s="76" t="str">
        <f t="shared" si="533"/>
        <v/>
      </c>
      <c r="C941" s="143" t="str">
        <f t="shared" si="534"/>
        <v/>
      </c>
      <c r="D941" s="47" t="str">
        <f>IF($H$1="Cijfer",IF(OutputOsiris!A941&lt;&gt;"9999999",OutputOsiris!A941,""),"")</f>
        <v/>
      </c>
      <c r="E941" s="76" t="str">
        <f t="shared" si="535"/>
        <v/>
      </c>
      <c r="F941" s="143" t="str">
        <f t="shared" si="536"/>
        <v/>
      </c>
      <c r="G941" s="47" t="str">
        <f>IF(ISBLANK(OutputOsiris!B941),"",OutputOsiris!B941)</f>
        <v/>
      </c>
      <c r="H941" s="47">
        <f>IF(AND($AG$7&gt;0,OutputOsiris!$A941&lt;&gt;"9999999"),VLOOKUP(OutputOsiris!A941,$AD$9:$AG$1008,4,FALSE),"")</f>
        <v>0</v>
      </c>
      <c r="I941" s="47">
        <f t="shared" si="537"/>
        <v>0</v>
      </c>
      <c r="J941" s="47">
        <f>IF(AND($AL$7&gt;0,OutputOsiris!$A941&lt;&gt;"9999999"),VLOOKUP(OutputOsiris!A941,$AI$9:$AL$1008,4,FALSE),"")</f>
        <v>0</v>
      </c>
      <c r="K941" s="47">
        <f t="shared" si="538"/>
        <v>0</v>
      </c>
      <c r="L941" s="47" t="str">
        <f>IF(AND($AQ$7&gt;0,OutputOsiris!$A941&lt;&gt;"9999999"),VLOOKUP(OutputOsiris!A941,$AN$9:$AQ$1008,4,FALSE),"")</f>
        <v/>
      </c>
      <c r="M941" s="47" t="str">
        <f t="shared" si="539"/>
        <v/>
      </c>
      <c r="N941" s="47" t="str">
        <f>IF(AND($AV$7&gt;0,OutputOsiris!$A941&lt;&gt;"9999999"),VLOOKUP(OutputOsiris!A941,$AS$9:$AV$1008,4,FALSE),"")</f>
        <v/>
      </c>
      <c r="O941" s="47" t="str">
        <f t="shared" si="540"/>
        <v/>
      </c>
      <c r="P941" s="47" t="str">
        <f>IF(AND($BA$7&gt;0,OutputOsiris!$A941&lt;&gt;"9999999"),VLOOKUP(OutputOsiris!A941,$AX$9:$BA$1008,4,FALSE),"")</f>
        <v/>
      </c>
      <c r="Q941" s="47" t="str">
        <f t="shared" si="541"/>
        <v/>
      </c>
      <c r="R941" s="47" t="str">
        <f>IF(AND($BF$7&gt;0,OutputOsiris!$A941&lt;&gt;"9999999"),VLOOKUP(OutputOsiris!A941,$BC$9:$BF$1008,4,FALSE),"")</f>
        <v/>
      </c>
      <c r="S941" s="47" t="str">
        <f t="shared" si="542"/>
        <v/>
      </c>
      <c r="T941" s="47" t="str">
        <f>IF(AND($BK$7&gt;0,OutputOsiris!$A941&lt;&gt;"9999999"),VLOOKUP(OutputOsiris!A941,$BH$9:$BK$1008,4,FALSE),"")</f>
        <v/>
      </c>
      <c r="U941" s="47" t="str">
        <f t="shared" si="543"/>
        <v/>
      </c>
      <c r="V941" s="47" t="str">
        <f>IF(AND($BP$7&gt;0,OutputOsiris!$A941&lt;&gt;"9999999"),VLOOKUP(OutputOsiris!A941,$BM$9:$BP$1008,4,FALSE),"")</f>
        <v/>
      </c>
      <c r="W941" s="47" t="str">
        <f t="shared" si="544"/>
        <v/>
      </c>
      <c r="X941" s="47" t="str">
        <f>IF(AND($BU$7&gt;0,OutputOsiris!$A941&lt;&gt;"9999999"),VLOOKUP(OutputOsiris!A941,$BR$9:$BU$1008,4,FALSE),"")</f>
        <v/>
      </c>
      <c r="Y941" s="47" t="str">
        <f t="shared" si="545"/>
        <v/>
      </c>
      <c r="Z941" s="47" t="str">
        <f>IF(AND($BZ$7&gt;0,OutputOsiris!$A941&lt;&gt;"9999999"),VLOOKUP(OutputOsiris!A941,$BW$9:$BZ$1008,4,FALSE),"")</f>
        <v/>
      </c>
      <c r="AA941" s="47" t="str">
        <f t="shared" si="546"/>
        <v/>
      </c>
      <c r="AB941" s="47">
        <f t="shared" si="547"/>
        <v>0</v>
      </c>
      <c r="AC941" s="47">
        <f t="shared" si="548"/>
        <v>0</v>
      </c>
      <c r="AD941" s="47" t="str">
        <f t="shared" si="549"/>
        <v/>
      </c>
      <c r="AE941" s="48" t="str">
        <f>IF(ISBLANK(AF941),"",VLOOKUP(AD941,OutputOsiris!$A$9:$A$1008,1,FALSE))</f>
        <v/>
      </c>
      <c r="AF941" s="111"/>
      <c r="AG941" s="78"/>
      <c r="AH941" s="148" t="str">
        <f t="shared" si="523"/>
        <v/>
      </c>
      <c r="AI941" s="47" t="str">
        <f t="shared" si="550"/>
        <v/>
      </c>
      <c r="AJ941" s="48" t="str">
        <f>IF(ISBLANK(AK941),"",VLOOKUP(AI941,OutputOsiris!$A$9:$A$1008,1,FALSE))</f>
        <v/>
      </c>
      <c r="AK941" s="112"/>
      <c r="AL941" s="78"/>
      <c r="AM941" s="148" t="str">
        <f t="shared" si="524"/>
        <v/>
      </c>
      <c r="AN941" s="47" t="str">
        <f t="shared" si="551"/>
        <v/>
      </c>
      <c r="AO941" s="48" t="str">
        <f>IF(ISBLANK(AP941),"",VLOOKUP(AN941,OutputOsiris!$A$9:$A$1008,1,FALSE))</f>
        <v/>
      </c>
      <c r="AP941" s="111"/>
      <c r="AQ941" s="78"/>
      <c r="AR941" s="148" t="str">
        <f t="shared" si="525"/>
        <v/>
      </c>
      <c r="AS941" s="47" t="str">
        <f t="shared" si="552"/>
        <v/>
      </c>
      <c r="AT941" s="48" t="str">
        <f>IF(ISBLANK(AU941),"",VLOOKUP(AS941,OutputOsiris!$A$9:$A$1008,1,FALSE))</f>
        <v/>
      </c>
      <c r="AU941" s="111"/>
      <c r="AV941" s="78"/>
      <c r="AW941" s="148" t="str">
        <f t="shared" si="526"/>
        <v/>
      </c>
      <c r="AX941" s="47" t="str">
        <f t="shared" si="553"/>
        <v/>
      </c>
      <c r="AY941" s="48" t="str">
        <f>IF(ISBLANK(AZ941),"",VLOOKUP(AX941,OutputOsiris!$A$9:$A$1008,1,FALSE))</f>
        <v/>
      </c>
      <c r="AZ941" s="111"/>
      <c r="BA941" s="78"/>
      <c r="BB941" s="148" t="str">
        <f t="shared" si="527"/>
        <v/>
      </c>
      <c r="BC941" s="47" t="str">
        <f t="shared" si="554"/>
        <v/>
      </c>
      <c r="BD941" s="48" t="str">
        <f>IF(ISBLANK(BE941),"",VLOOKUP(BC941,OutputOsiris!$A$9:$A$1008,1,FALSE))</f>
        <v/>
      </c>
      <c r="BE941" s="111"/>
      <c r="BF941" s="78"/>
      <c r="BG941" s="148" t="str">
        <f t="shared" si="528"/>
        <v/>
      </c>
      <c r="BH941" s="47" t="str">
        <f t="shared" si="555"/>
        <v/>
      </c>
      <c r="BI941" s="48" t="str">
        <f>IF(ISBLANK(BJ941),"",VLOOKUP(BH941,OutputOsiris!$A$9:$A$1008,1,FALSE))</f>
        <v/>
      </c>
      <c r="BJ941" s="111"/>
      <c r="BK941" s="78"/>
      <c r="BL941" s="148" t="str">
        <f t="shared" si="529"/>
        <v/>
      </c>
      <c r="BM941" s="47" t="str">
        <f t="shared" si="556"/>
        <v/>
      </c>
      <c r="BN941" s="48" t="str">
        <f>IF(ISBLANK(BO941),"",VLOOKUP(BM941,OutputOsiris!$A$9:$A$1008,1,FALSE))</f>
        <v/>
      </c>
      <c r="BO941" s="111"/>
      <c r="BP941" s="78"/>
      <c r="BQ941" s="148" t="str">
        <f t="shared" si="530"/>
        <v/>
      </c>
      <c r="BR941" s="47" t="str">
        <f t="shared" si="557"/>
        <v/>
      </c>
      <c r="BS941" s="48" t="str">
        <f>IF(ISBLANK(BT941),"",VLOOKUP(BR941,OutputOsiris!$A$9:$A$1008,1,FALSE))</f>
        <v/>
      </c>
      <c r="BT941" s="111"/>
      <c r="BU941" s="78"/>
      <c r="BV941" s="148" t="str">
        <f t="shared" si="531"/>
        <v/>
      </c>
      <c r="BW941" s="47" t="str">
        <f t="shared" si="558"/>
        <v/>
      </c>
      <c r="BX941" s="48" t="str">
        <f>IF(ISBLANK(BY941),"",VLOOKUP(BW941,OutputOsiris!$A$9:$A$1008,1,FALSE))</f>
        <v/>
      </c>
      <c r="BY941" s="111"/>
      <c r="BZ941" s="78"/>
      <c r="CA941" s="148" t="str">
        <f t="shared" si="532"/>
        <v/>
      </c>
    </row>
    <row r="942" spans="1:79" x14ac:dyDescent="0.2">
      <c r="A942" s="47" t="str">
        <f>IF($H$1="Score",IF(OutputOsiris!A942&lt;&gt;"9999999",OutputOsiris!A942,""),"")</f>
        <v/>
      </c>
      <c r="B942" s="76" t="str">
        <f t="shared" si="533"/>
        <v/>
      </c>
      <c r="C942" s="143" t="str">
        <f t="shared" si="534"/>
        <v/>
      </c>
      <c r="D942" s="47" t="str">
        <f>IF($H$1="Cijfer",IF(OutputOsiris!A942&lt;&gt;"9999999",OutputOsiris!A942,""),"")</f>
        <v/>
      </c>
      <c r="E942" s="76" t="str">
        <f t="shared" si="535"/>
        <v/>
      </c>
      <c r="F942" s="143" t="str">
        <f t="shared" si="536"/>
        <v/>
      </c>
      <c r="G942" s="47" t="str">
        <f>IF(ISBLANK(OutputOsiris!B942),"",OutputOsiris!B942)</f>
        <v/>
      </c>
      <c r="H942" s="47">
        <f>IF(AND($AG$7&gt;0,OutputOsiris!$A942&lt;&gt;"9999999"),VLOOKUP(OutputOsiris!A942,$AD$9:$AG$1008,4,FALSE),"")</f>
        <v>0</v>
      </c>
      <c r="I942" s="47">
        <f t="shared" si="537"/>
        <v>0</v>
      </c>
      <c r="J942" s="47">
        <f>IF(AND($AL$7&gt;0,OutputOsiris!$A942&lt;&gt;"9999999"),VLOOKUP(OutputOsiris!A942,$AI$9:$AL$1008,4,FALSE),"")</f>
        <v>0</v>
      </c>
      <c r="K942" s="47">
        <f t="shared" si="538"/>
        <v>0</v>
      </c>
      <c r="L942" s="47" t="str">
        <f>IF(AND($AQ$7&gt;0,OutputOsiris!$A942&lt;&gt;"9999999"),VLOOKUP(OutputOsiris!A942,$AN$9:$AQ$1008,4,FALSE),"")</f>
        <v/>
      </c>
      <c r="M942" s="47" t="str">
        <f t="shared" si="539"/>
        <v/>
      </c>
      <c r="N942" s="47" t="str">
        <f>IF(AND($AV$7&gt;0,OutputOsiris!$A942&lt;&gt;"9999999"),VLOOKUP(OutputOsiris!A942,$AS$9:$AV$1008,4,FALSE),"")</f>
        <v/>
      </c>
      <c r="O942" s="47" t="str">
        <f t="shared" si="540"/>
        <v/>
      </c>
      <c r="P942" s="47" t="str">
        <f>IF(AND($BA$7&gt;0,OutputOsiris!$A942&lt;&gt;"9999999"),VLOOKUP(OutputOsiris!A942,$AX$9:$BA$1008,4,FALSE),"")</f>
        <v/>
      </c>
      <c r="Q942" s="47" t="str">
        <f t="shared" si="541"/>
        <v/>
      </c>
      <c r="R942" s="47" t="str">
        <f>IF(AND($BF$7&gt;0,OutputOsiris!$A942&lt;&gt;"9999999"),VLOOKUP(OutputOsiris!A942,$BC$9:$BF$1008,4,FALSE),"")</f>
        <v/>
      </c>
      <c r="S942" s="47" t="str">
        <f t="shared" si="542"/>
        <v/>
      </c>
      <c r="T942" s="47" t="str">
        <f>IF(AND($BK$7&gt;0,OutputOsiris!$A942&lt;&gt;"9999999"),VLOOKUP(OutputOsiris!A942,$BH$9:$BK$1008,4,FALSE),"")</f>
        <v/>
      </c>
      <c r="U942" s="47" t="str">
        <f t="shared" si="543"/>
        <v/>
      </c>
      <c r="V942" s="47" t="str">
        <f>IF(AND($BP$7&gt;0,OutputOsiris!$A942&lt;&gt;"9999999"),VLOOKUP(OutputOsiris!A942,$BM$9:$BP$1008,4,FALSE),"")</f>
        <v/>
      </c>
      <c r="W942" s="47" t="str">
        <f t="shared" si="544"/>
        <v/>
      </c>
      <c r="X942" s="47" t="str">
        <f>IF(AND($BU$7&gt;0,OutputOsiris!$A942&lt;&gt;"9999999"),VLOOKUP(OutputOsiris!A942,$BR$9:$BU$1008,4,FALSE),"")</f>
        <v/>
      </c>
      <c r="Y942" s="47" t="str">
        <f t="shared" si="545"/>
        <v/>
      </c>
      <c r="Z942" s="47" t="str">
        <f>IF(AND($BZ$7&gt;0,OutputOsiris!$A942&lt;&gt;"9999999"),VLOOKUP(OutputOsiris!A942,$BW$9:$BZ$1008,4,FALSE),"")</f>
        <v/>
      </c>
      <c r="AA942" s="47" t="str">
        <f t="shared" si="546"/>
        <v/>
      </c>
      <c r="AB942" s="47">
        <f t="shared" si="547"/>
        <v>0</v>
      </c>
      <c r="AC942" s="47">
        <f t="shared" si="548"/>
        <v>0</v>
      </c>
      <c r="AD942" s="47" t="str">
        <f t="shared" si="549"/>
        <v/>
      </c>
      <c r="AE942" s="48" t="str">
        <f>IF(ISBLANK(AF942),"",VLOOKUP(AD942,OutputOsiris!$A$9:$A$1008,1,FALSE))</f>
        <v/>
      </c>
      <c r="AF942" s="111"/>
      <c r="AG942" s="78"/>
      <c r="AH942" s="148" t="str">
        <f t="shared" si="523"/>
        <v/>
      </c>
      <c r="AI942" s="47" t="str">
        <f t="shared" si="550"/>
        <v/>
      </c>
      <c r="AJ942" s="48" t="str">
        <f>IF(ISBLANK(AK942),"",VLOOKUP(AI942,OutputOsiris!$A$9:$A$1008,1,FALSE))</f>
        <v/>
      </c>
      <c r="AK942" s="112"/>
      <c r="AL942" s="78"/>
      <c r="AM942" s="148" t="str">
        <f t="shared" si="524"/>
        <v/>
      </c>
      <c r="AN942" s="47" t="str">
        <f t="shared" si="551"/>
        <v/>
      </c>
      <c r="AO942" s="48" t="str">
        <f>IF(ISBLANK(AP942),"",VLOOKUP(AN942,OutputOsiris!$A$9:$A$1008,1,FALSE))</f>
        <v/>
      </c>
      <c r="AP942" s="111"/>
      <c r="AQ942" s="78"/>
      <c r="AR942" s="148" t="str">
        <f t="shared" si="525"/>
        <v/>
      </c>
      <c r="AS942" s="47" t="str">
        <f t="shared" si="552"/>
        <v/>
      </c>
      <c r="AT942" s="48" t="str">
        <f>IF(ISBLANK(AU942),"",VLOOKUP(AS942,OutputOsiris!$A$9:$A$1008,1,FALSE))</f>
        <v/>
      </c>
      <c r="AU942" s="111"/>
      <c r="AV942" s="78"/>
      <c r="AW942" s="148" t="str">
        <f t="shared" si="526"/>
        <v/>
      </c>
      <c r="AX942" s="47" t="str">
        <f t="shared" si="553"/>
        <v/>
      </c>
      <c r="AY942" s="48" t="str">
        <f>IF(ISBLANK(AZ942),"",VLOOKUP(AX942,OutputOsiris!$A$9:$A$1008,1,FALSE))</f>
        <v/>
      </c>
      <c r="AZ942" s="111"/>
      <c r="BA942" s="78"/>
      <c r="BB942" s="148" t="str">
        <f t="shared" si="527"/>
        <v/>
      </c>
      <c r="BC942" s="47" t="str">
        <f t="shared" si="554"/>
        <v/>
      </c>
      <c r="BD942" s="48" t="str">
        <f>IF(ISBLANK(BE942),"",VLOOKUP(BC942,OutputOsiris!$A$9:$A$1008,1,FALSE))</f>
        <v/>
      </c>
      <c r="BE942" s="111"/>
      <c r="BF942" s="78"/>
      <c r="BG942" s="148" t="str">
        <f t="shared" si="528"/>
        <v/>
      </c>
      <c r="BH942" s="47" t="str">
        <f t="shared" si="555"/>
        <v/>
      </c>
      <c r="BI942" s="48" t="str">
        <f>IF(ISBLANK(BJ942),"",VLOOKUP(BH942,OutputOsiris!$A$9:$A$1008,1,FALSE))</f>
        <v/>
      </c>
      <c r="BJ942" s="111"/>
      <c r="BK942" s="78"/>
      <c r="BL942" s="148" t="str">
        <f t="shared" si="529"/>
        <v/>
      </c>
      <c r="BM942" s="47" t="str">
        <f t="shared" si="556"/>
        <v/>
      </c>
      <c r="BN942" s="48" t="str">
        <f>IF(ISBLANK(BO942),"",VLOOKUP(BM942,OutputOsiris!$A$9:$A$1008,1,FALSE))</f>
        <v/>
      </c>
      <c r="BO942" s="111"/>
      <c r="BP942" s="78"/>
      <c r="BQ942" s="148" t="str">
        <f t="shared" si="530"/>
        <v/>
      </c>
      <c r="BR942" s="47" t="str">
        <f t="shared" si="557"/>
        <v/>
      </c>
      <c r="BS942" s="48" t="str">
        <f>IF(ISBLANK(BT942),"",VLOOKUP(BR942,OutputOsiris!$A$9:$A$1008,1,FALSE))</f>
        <v/>
      </c>
      <c r="BT942" s="111"/>
      <c r="BU942" s="78"/>
      <c r="BV942" s="148" t="str">
        <f t="shared" si="531"/>
        <v/>
      </c>
      <c r="BW942" s="47" t="str">
        <f t="shared" si="558"/>
        <v/>
      </c>
      <c r="BX942" s="48" t="str">
        <f>IF(ISBLANK(BY942),"",VLOOKUP(BW942,OutputOsiris!$A$9:$A$1008,1,FALSE))</f>
        <v/>
      </c>
      <c r="BY942" s="111"/>
      <c r="BZ942" s="78"/>
      <c r="CA942" s="148" t="str">
        <f t="shared" si="532"/>
        <v/>
      </c>
    </row>
    <row r="943" spans="1:79" x14ac:dyDescent="0.2">
      <c r="A943" s="47" t="str">
        <f>IF($H$1="Score",IF(OutputOsiris!A943&lt;&gt;"9999999",OutputOsiris!A943,""),"")</f>
        <v/>
      </c>
      <c r="B943" s="76" t="str">
        <f t="shared" si="533"/>
        <v/>
      </c>
      <c r="C943" s="143" t="str">
        <f t="shared" si="534"/>
        <v/>
      </c>
      <c r="D943" s="47" t="str">
        <f>IF($H$1="Cijfer",IF(OutputOsiris!A943&lt;&gt;"9999999",OutputOsiris!A943,""),"")</f>
        <v/>
      </c>
      <c r="E943" s="76" t="str">
        <f t="shared" si="535"/>
        <v/>
      </c>
      <c r="F943" s="143" t="str">
        <f t="shared" si="536"/>
        <v/>
      </c>
      <c r="G943" s="47" t="str">
        <f>IF(ISBLANK(OutputOsiris!B943),"",OutputOsiris!B943)</f>
        <v/>
      </c>
      <c r="H943" s="47">
        <f>IF(AND($AG$7&gt;0,OutputOsiris!$A943&lt;&gt;"9999999"),VLOOKUP(OutputOsiris!A943,$AD$9:$AG$1008,4,FALSE),"")</f>
        <v>0</v>
      </c>
      <c r="I943" s="47">
        <f t="shared" si="537"/>
        <v>0</v>
      </c>
      <c r="J943" s="47">
        <f>IF(AND($AL$7&gt;0,OutputOsiris!$A943&lt;&gt;"9999999"),VLOOKUP(OutputOsiris!A943,$AI$9:$AL$1008,4,FALSE),"")</f>
        <v>0</v>
      </c>
      <c r="K943" s="47">
        <f t="shared" si="538"/>
        <v>0</v>
      </c>
      <c r="L943" s="47" t="str">
        <f>IF(AND($AQ$7&gt;0,OutputOsiris!$A943&lt;&gt;"9999999"),VLOOKUP(OutputOsiris!A943,$AN$9:$AQ$1008,4,FALSE),"")</f>
        <v/>
      </c>
      <c r="M943" s="47" t="str">
        <f t="shared" si="539"/>
        <v/>
      </c>
      <c r="N943" s="47" t="str">
        <f>IF(AND($AV$7&gt;0,OutputOsiris!$A943&lt;&gt;"9999999"),VLOOKUP(OutputOsiris!A943,$AS$9:$AV$1008,4,FALSE),"")</f>
        <v/>
      </c>
      <c r="O943" s="47" t="str">
        <f t="shared" si="540"/>
        <v/>
      </c>
      <c r="P943" s="47" t="str">
        <f>IF(AND($BA$7&gt;0,OutputOsiris!$A943&lt;&gt;"9999999"),VLOOKUP(OutputOsiris!A943,$AX$9:$BA$1008,4,FALSE),"")</f>
        <v/>
      </c>
      <c r="Q943" s="47" t="str">
        <f t="shared" si="541"/>
        <v/>
      </c>
      <c r="R943" s="47" t="str">
        <f>IF(AND($BF$7&gt;0,OutputOsiris!$A943&lt;&gt;"9999999"),VLOOKUP(OutputOsiris!A943,$BC$9:$BF$1008,4,FALSE),"")</f>
        <v/>
      </c>
      <c r="S943" s="47" t="str">
        <f t="shared" si="542"/>
        <v/>
      </c>
      <c r="T943" s="47" t="str">
        <f>IF(AND($BK$7&gt;0,OutputOsiris!$A943&lt;&gt;"9999999"),VLOOKUP(OutputOsiris!A943,$BH$9:$BK$1008,4,FALSE),"")</f>
        <v/>
      </c>
      <c r="U943" s="47" t="str">
        <f t="shared" si="543"/>
        <v/>
      </c>
      <c r="V943" s="47" t="str">
        <f>IF(AND($BP$7&gt;0,OutputOsiris!$A943&lt;&gt;"9999999"),VLOOKUP(OutputOsiris!A943,$BM$9:$BP$1008,4,FALSE),"")</f>
        <v/>
      </c>
      <c r="W943" s="47" t="str">
        <f t="shared" si="544"/>
        <v/>
      </c>
      <c r="X943" s="47" t="str">
        <f>IF(AND($BU$7&gt;0,OutputOsiris!$A943&lt;&gt;"9999999"),VLOOKUP(OutputOsiris!A943,$BR$9:$BU$1008,4,FALSE),"")</f>
        <v/>
      </c>
      <c r="Y943" s="47" t="str">
        <f t="shared" si="545"/>
        <v/>
      </c>
      <c r="Z943" s="47" t="str">
        <f>IF(AND($BZ$7&gt;0,OutputOsiris!$A943&lt;&gt;"9999999"),VLOOKUP(OutputOsiris!A943,$BW$9:$BZ$1008,4,FALSE),"")</f>
        <v/>
      </c>
      <c r="AA943" s="47" t="str">
        <f t="shared" si="546"/>
        <v/>
      </c>
      <c r="AB943" s="47">
        <f t="shared" si="547"/>
        <v>0</v>
      </c>
      <c r="AC943" s="47">
        <f t="shared" si="548"/>
        <v>0</v>
      </c>
      <c r="AD943" s="47" t="str">
        <f t="shared" si="549"/>
        <v/>
      </c>
      <c r="AE943" s="48" t="str">
        <f>IF(ISBLANK(AF943),"",VLOOKUP(AD943,OutputOsiris!$A$9:$A$1008,1,FALSE))</f>
        <v/>
      </c>
      <c r="AF943" s="111"/>
      <c r="AG943" s="78"/>
      <c r="AH943" s="148" t="str">
        <f t="shared" si="523"/>
        <v/>
      </c>
      <c r="AI943" s="47" t="str">
        <f t="shared" si="550"/>
        <v/>
      </c>
      <c r="AJ943" s="48" t="str">
        <f>IF(ISBLANK(AK943),"",VLOOKUP(AI943,OutputOsiris!$A$9:$A$1008,1,FALSE))</f>
        <v/>
      </c>
      <c r="AK943" s="112"/>
      <c r="AL943" s="78"/>
      <c r="AM943" s="148" t="str">
        <f t="shared" si="524"/>
        <v/>
      </c>
      <c r="AN943" s="47" t="str">
        <f t="shared" si="551"/>
        <v/>
      </c>
      <c r="AO943" s="48" t="str">
        <f>IF(ISBLANK(AP943),"",VLOOKUP(AN943,OutputOsiris!$A$9:$A$1008,1,FALSE))</f>
        <v/>
      </c>
      <c r="AP943" s="111"/>
      <c r="AQ943" s="78"/>
      <c r="AR943" s="148" t="str">
        <f t="shared" si="525"/>
        <v/>
      </c>
      <c r="AS943" s="47" t="str">
        <f t="shared" si="552"/>
        <v/>
      </c>
      <c r="AT943" s="48" t="str">
        <f>IF(ISBLANK(AU943),"",VLOOKUP(AS943,OutputOsiris!$A$9:$A$1008,1,FALSE))</f>
        <v/>
      </c>
      <c r="AU943" s="111"/>
      <c r="AV943" s="78"/>
      <c r="AW943" s="148" t="str">
        <f t="shared" si="526"/>
        <v/>
      </c>
      <c r="AX943" s="47" t="str">
        <f t="shared" si="553"/>
        <v/>
      </c>
      <c r="AY943" s="48" t="str">
        <f>IF(ISBLANK(AZ943),"",VLOOKUP(AX943,OutputOsiris!$A$9:$A$1008,1,FALSE))</f>
        <v/>
      </c>
      <c r="AZ943" s="111"/>
      <c r="BA943" s="78"/>
      <c r="BB943" s="148" t="str">
        <f t="shared" si="527"/>
        <v/>
      </c>
      <c r="BC943" s="47" t="str">
        <f t="shared" si="554"/>
        <v/>
      </c>
      <c r="BD943" s="48" t="str">
        <f>IF(ISBLANK(BE943),"",VLOOKUP(BC943,OutputOsiris!$A$9:$A$1008,1,FALSE))</f>
        <v/>
      </c>
      <c r="BE943" s="111"/>
      <c r="BF943" s="78"/>
      <c r="BG943" s="148" t="str">
        <f t="shared" si="528"/>
        <v/>
      </c>
      <c r="BH943" s="47" t="str">
        <f t="shared" si="555"/>
        <v/>
      </c>
      <c r="BI943" s="48" t="str">
        <f>IF(ISBLANK(BJ943),"",VLOOKUP(BH943,OutputOsiris!$A$9:$A$1008,1,FALSE))</f>
        <v/>
      </c>
      <c r="BJ943" s="111"/>
      <c r="BK943" s="78"/>
      <c r="BL943" s="148" t="str">
        <f t="shared" si="529"/>
        <v/>
      </c>
      <c r="BM943" s="47" t="str">
        <f t="shared" si="556"/>
        <v/>
      </c>
      <c r="BN943" s="48" t="str">
        <f>IF(ISBLANK(BO943),"",VLOOKUP(BM943,OutputOsiris!$A$9:$A$1008,1,FALSE))</f>
        <v/>
      </c>
      <c r="BO943" s="111"/>
      <c r="BP943" s="78"/>
      <c r="BQ943" s="148" t="str">
        <f t="shared" si="530"/>
        <v/>
      </c>
      <c r="BR943" s="47" t="str">
        <f t="shared" si="557"/>
        <v/>
      </c>
      <c r="BS943" s="48" t="str">
        <f>IF(ISBLANK(BT943),"",VLOOKUP(BR943,OutputOsiris!$A$9:$A$1008,1,FALSE))</f>
        <v/>
      </c>
      <c r="BT943" s="111"/>
      <c r="BU943" s="78"/>
      <c r="BV943" s="148" t="str">
        <f t="shared" si="531"/>
        <v/>
      </c>
      <c r="BW943" s="47" t="str">
        <f t="shared" si="558"/>
        <v/>
      </c>
      <c r="BX943" s="48" t="str">
        <f>IF(ISBLANK(BY943),"",VLOOKUP(BW943,OutputOsiris!$A$9:$A$1008,1,FALSE))</f>
        <v/>
      </c>
      <c r="BY943" s="111"/>
      <c r="BZ943" s="78"/>
      <c r="CA943" s="148" t="str">
        <f t="shared" si="532"/>
        <v/>
      </c>
    </row>
    <row r="944" spans="1:79" x14ac:dyDescent="0.2">
      <c r="A944" s="47" t="str">
        <f>IF($H$1="Score",IF(OutputOsiris!A944&lt;&gt;"9999999",OutputOsiris!A944,""),"")</f>
        <v/>
      </c>
      <c r="B944" s="76" t="str">
        <f t="shared" si="533"/>
        <v/>
      </c>
      <c r="C944" s="143" t="str">
        <f t="shared" si="534"/>
        <v/>
      </c>
      <c r="D944" s="47" t="str">
        <f>IF($H$1="Cijfer",IF(OutputOsiris!A944&lt;&gt;"9999999",OutputOsiris!A944,""),"")</f>
        <v/>
      </c>
      <c r="E944" s="76" t="str">
        <f t="shared" si="535"/>
        <v/>
      </c>
      <c r="F944" s="143" t="str">
        <f t="shared" si="536"/>
        <v/>
      </c>
      <c r="G944" s="47" t="str">
        <f>IF(ISBLANK(OutputOsiris!B944),"",OutputOsiris!B944)</f>
        <v/>
      </c>
      <c r="H944" s="47">
        <f>IF(AND($AG$7&gt;0,OutputOsiris!$A944&lt;&gt;"9999999"),VLOOKUP(OutputOsiris!A944,$AD$9:$AG$1008,4,FALSE),"")</f>
        <v>0</v>
      </c>
      <c r="I944" s="47">
        <f t="shared" si="537"/>
        <v>0</v>
      </c>
      <c r="J944" s="47">
        <f>IF(AND($AL$7&gt;0,OutputOsiris!$A944&lt;&gt;"9999999"),VLOOKUP(OutputOsiris!A944,$AI$9:$AL$1008,4,FALSE),"")</f>
        <v>0</v>
      </c>
      <c r="K944" s="47">
        <f t="shared" si="538"/>
        <v>0</v>
      </c>
      <c r="L944" s="47" t="str">
        <f>IF(AND($AQ$7&gt;0,OutputOsiris!$A944&lt;&gt;"9999999"),VLOOKUP(OutputOsiris!A944,$AN$9:$AQ$1008,4,FALSE),"")</f>
        <v/>
      </c>
      <c r="M944" s="47" t="str">
        <f t="shared" si="539"/>
        <v/>
      </c>
      <c r="N944" s="47" t="str">
        <f>IF(AND($AV$7&gt;0,OutputOsiris!$A944&lt;&gt;"9999999"),VLOOKUP(OutputOsiris!A944,$AS$9:$AV$1008,4,FALSE),"")</f>
        <v/>
      </c>
      <c r="O944" s="47" t="str">
        <f t="shared" si="540"/>
        <v/>
      </c>
      <c r="P944" s="47" t="str">
        <f>IF(AND($BA$7&gt;0,OutputOsiris!$A944&lt;&gt;"9999999"),VLOOKUP(OutputOsiris!A944,$AX$9:$BA$1008,4,FALSE),"")</f>
        <v/>
      </c>
      <c r="Q944" s="47" t="str">
        <f t="shared" si="541"/>
        <v/>
      </c>
      <c r="R944" s="47" t="str">
        <f>IF(AND($BF$7&gt;0,OutputOsiris!$A944&lt;&gt;"9999999"),VLOOKUP(OutputOsiris!A944,$BC$9:$BF$1008,4,FALSE),"")</f>
        <v/>
      </c>
      <c r="S944" s="47" t="str">
        <f t="shared" si="542"/>
        <v/>
      </c>
      <c r="T944" s="47" t="str">
        <f>IF(AND($BK$7&gt;0,OutputOsiris!$A944&lt;&gt;"9999999"),VLOOKUP(OutputOsiris!A944,$BH$9:$BK$1008,4,FALSE),"")</f>
        <v/>
      </c>
      <c r="U944" s="47" t="str">
        <f t="shared" si="543"/>
        <v/>
      </c>
      <c r="V944" s="47" t="str">
        <f>IF(AND($BP$7&gt;0,OutputOsiris!$A944&lt;&gt;"9999999"),VLOOKUP(OutputOsiris!A944,$BM$9:$BP$1008,4,FALSE),"")</f>
        <v/>
      </c>
      <c r="W944" s="47" t="str">
        <f t="shared" si="544"/>
        <v/>
      </c>
      <c r="X944" s="47" t="str">
        <f>IF(AND($BU$7&gt;0,OutputOsiris!$A944&lt;&gt;"9999999"),VLOOKUP(OutputOsiris!A944,$BR$9:$BU$1008,4,FALSE),"")</f>
        <v/>
      </c>
      <c r="Y944" s="47" t="str">
        <f t="shared" si="545"/>
        <v/>
      </c>
      <c r="Z944" s="47" t="str">
        <f>IF(AND($BZ$7&gt;0,OutputOsiris!$A944&lt;&gt;"9999999"),VLOOKUP(OutputOsiris!A944,$BW$9:$BZ$1008,4,FALSE),"")</f>
        <v/>
      </c>
      <c r="AA944" s="47" t="str">
        <f t="shared" si="546"/>
        <v/>
      </c>
      <c r="AB944" s="47">
        <f t="shared" si="547"/>
        <v>0</v>
      </c>
      <c r="AC944" s="47">
        <f t="shared" si="548"/>
        <v>0</v>
      </c>
      <c r="AD944" s="47" t="str">
        <f t="shared" si="549"/>
        <v/>
      </c>
      <c r="AE944" s="48" t="str">
        <f>IF(ISBLANK(AF944),"",VLOOKUP(AD944,OutputOsiris!$A$9:$A$1008,1,FALSE))</f>
        <v/>
      </c>
      <c r="AF944" s="111"/>
      <c r="AG944" s="78"/>
      <c r="AH944" s="148" t="str">
        <f t="shared" si="523"/>
        <v/>
      </c>
      <c r="AI944" s="47" t="str">
        <f t="shared" si="550"/>
        <v/>
      </c>
      <c r="AJ944" s="48" t="str">
        <f>IF(ISBLANK(AK944),"",VLOOKUP(AI944,OutputOsiris!$A$9:$A$1008,1,FALSE))</f>
        <v/>
      </c>
      <c r="AK944" s="112"/>
      <c r="AL944" s="78"/>
      <c r="AM944" s="148" t="str">
        <f t="shared" si="524"/>
        <v/>
      </c>
      <c r="AN944" s="47" t="str">
        <f t="shared" si="551"/>
        <v/>
      </c>
      <c r="AO944" s="48" t="str">
        <f>IF(ISBLANK(AP944),"",VLOOKUP(AN944,OutputOsiris!$A$9:$A$1008,1,FALSE))</f>
        <v/>
      </c>
      <c r="AP944" s="111"/>
      <c r="AQ944" s="78"/>
      <c r="AR944" s="148" t="str">
        <f t="shared" si="525"/>
        <v/>
      </c>
      <c r="AS944" s="47" t="str">
        <f t="shared" si="552"/>
        <v/>
      </c>
      <c r="AT944" s="48" t="str">
        <f>IF(ISBLANK(AU944),"",VLOOKUP(AS944,OutputOsiris!$A$9:$A$1008,1,FALSE))</f>
        <v/>
      </c>
      <c r="AU944" s="111"/>
      <c r="AV944" s="78"/>
      <c r="AW944" s="148" t="str">
        <f t="shared" si="526"/>
        <v/>
      </c>
      <c r="AX944" s="47" t="str">
        <f t="shared" si="553"/>
        <v/>
      </c>
      <c r="AY944" s="48" t="str">
        <f>IF(ISBLANK(AZ944),"",VLOOKUP(AX944,OutputOsiris!$A$9:$A$1008,1,FALSE))</f>
        <v/>
      </c>
      <c r="AZ944" s="111"/>
      <c r="BA944" s="78"/>
      <c r="BB944" s="148" t="str">
        <f t="shared" si="527"/>
        <v/>
      </c>
      <c r="BC944" s="47" t="str">
        <f t="shared" si="554"/>
        <v/>
      </c>
      <c r="BD944" s="48" t="str">
        <f>IF(ISBLANK(BE944),"",VLOOKUP(BC944,OutputOsiris!$A$9:$A$1008,1,FALSE))</f>
        <v/>
      </c>
      <c r="BE944" s="111"/>
      <c r="BF944" s="78"/>
      <c r="BG944" s="148" t="str">
        <f t="shared" si="528"/>
        <v/>
      </c>
      <c r="BH944" s="47" t="str">
        <f t="shared" si="555"/>
        <v/>
      </c>
      <c r="BI944" s="48" t="str">
        <f>IF(ISBLANK(BJ944),"",VLOOKUP(BH944,OutputOsiris!$A$9:$A$1008,1,FALSE))</f>
        <v/>
      </c>
      <c r="BJ944" s="111"/>
      <c r="BK944" s="78"/>
      <c r="BL944" s="148" t="str">
        <f t="shared" si="529"/>
        <v/>
      </c>
      <c r="BM944" s="47" t="str">
        <f t="shared" si="556"/>
        <v/>
      </c>
      <c r="BN944" s="48" t="str">
        <f>IF(ISBLANK(BO944),"",VLOOKUP(BM944,OutputOsiris!$A$9:$A$1008,1,FALSE))</f>
        <v/>
      </c>
      <c r="BO944" s="111"/>
      <c r="BP944" s="78"/>
      <c r="BQ944" s="148" t="str">
        <f t="shared" si="530"/>
        <v/>
      </c>
      <c r="BR944" s="47" t="str">
        <f t="shared" si="557"/>
        <v/>
      </c>
      <c r="BS944" s="48" t="str">
        <f>IF(ISBLANK(BT944),"",VLOOKUP(BR944,OutputOsiris!$A$9:$A$1008,1,FALSE))</f>
        <v/>
      </c>
      <c r="BT944" s="111"/>
      <c r="BU944" s="78"/>
      <c r="BV944" s="148" t="str">
        <f t="shared" si="531"/>
        <v/>
      </c>
      <c r="BW944" s="47" t="str">
        <f t="shared" si="558"/>
        <v/>
      </c>
      <c r="BX944" s="48" t="str">
        <f>IF(ISBLANK(BY944),"",VLOOKUP(BW944,OutputOsiris!$A$9:$A$1008,1,FALSE))</f>
        <v/>
      </c>
      <c r="BY944" s="111"/>
      <c r="BZ944" s="78"/>
      <c r="CA944" s="148" t="str">
        <f t="shared" si="532"/>
        <v/>
      </c>
    </row>
    <row r="945" spans="1:79" x14ac:dyDescent="0.2">
      <c r="A945" s="47" t="str">
        <f>IF($H$1="Score",IF(OutputOsiris!A945&lt;&gt;"9999999",OutputOsiris!A945,""),"")</f>
        <v/>
      </c>
      <c r="B945" s="76" t="str">
        <f t="shared" si="533"/>
        <v/>
      </c>
      <c r="C945" s="143" t="str">
        <f t="shared" si="534"/>
        <v/>
      </c>
      <c r="D945" s="47" t="str">
        <f>IF($H$1="Cijfer",IF(OutputOsiris!A945&lt;&gt;"9999999",OutputOsiris!A945,""),"")</f>
        <v/>
      </c>
      <c r="E945" s="76" t="str">
        <f t="shared" si="535"/>
        <v/>
      </c>
      <c r="F945" s="143" t="str">
        <f t="shared" si="536"/>
        <v/>
      </c>
      <c r="G945" s="47" t="str">
        <f>IF(ISBLANK(OutputOsiris!B945),"",OutputOsiris!B945)</f>
        <v/>
      </c>
      <c r="H945" s="47">
        <f>IF(AND($AG$7&gt;0,OutputOsiris!$A945&lt;&gt;"9999999"),VLOOKUP(OutputOsiris!A945,$AD$9:$AG$1008,4,FALSE),"")</f>
        <v>0</v>
      </c>
      <c r="I945" s="47">
        <f t="shared" si="537"/>
        <v>0</v>
      </c>
      <c r="J945" s="47">
        <f>IF(AND($AL$7&gt;0,OutputOsiris!$A945&lt;&gt;"9999999"),VLOOKUP(OutputOsiris!A945,$AI$9:$AL$1008,4,FALSE),"")</f>
        <v>0</v>
      </c>
      <c r="K945" s="47">
        <f t="shared" si="538"/>
        <v>0</v>
      </c>
      <c r="L945" s="47" t="str">
        <f>IF(AND($AQ$7&gt;0,OutputOsiris!$A945&lt;&gt;"9999999"),VLOOKUP(OutputOsiris!A945,$AN$9:$AQ$1008,4,FALSE),"")</f>
        <v/>
      </c>
      <c r="M945" s="47" t="str">
        <f t="shared" si="539"/>
        <v/>
      </c>
      <c r="N945" s="47" t="str">
        <f>IF(AND($AV$7&gt;0,OutputOsiris!$A945&lt;&gt;"9999999"),VLOOKUP(OutputOsiris!A945,$AS$9:$AV$1008,4,FALSE),"")</f>
        <v/>
      </c>
      <c r="O945" s="47" t="str">
        <f t="shared" si="540"/>
        <v/>
      </c>
      <c r="P945" s="47" t="str">
        <f>IF(AND($BA$7&gt;0,OutputOsiris!$A945&lt;&gt;"9999999"),VLOOKUP(OutputOsiris!A945,$AX$9:$BA$1008,4,FALSE),"")</f>
        <v/>
      </c>
      <c r="Q945" s="47" t="str">
        <f t="shared" si="541"/>
        <v/>
      </c>
      <c r="R945" s="47" t="str">
        <f>IF(AND($BF$7&gt;0,OutputOsiris!$A945&lt;&gt;"9999999"),VLOOKUP(OutputOsiris!A945,$BC$9:$BF$1008,4,FALSE),"")</f>
        <v/>
      </c>
      <c r="S945" s="47" t="str">
        <f t="shared" si="542"/>
        <v/>
      </c>
      <c r="T945" s="47" t="str">
        <f>IF(AND($BK$7&gt;0,OutputOsiris!$A945&lt;&gt;"9999999"),VLOOKUP(OutputOsiris!A945,$BH$9:$BK$1008,4,FALSE),"")</f>
        <v/>
      </c>
      <c r="U945" s="47" t="str">
        <f t="shared" si="543"/>
        <v/>
      </c>
      <c r="V945" s="47" t="str">
        <f>IF(AND($BP$7&gt;0,OutputOsiris!$A945&lt;&gt;"9999999"),VLOOKUP(OutputOsiris!A945,$BM$9:$BP$1008,4,FALSE),"")</f>
        <v/>
      </c>
      <c r="W945" s="47" t="str">
        <f t="shared" si="544"/>
        <v/>
      </c>
      <c r="X945" s="47" t="str">
        <f>IF(AND($BU$7&gt;0,OutputOsiris!$A945&lt;&gt;"9999999"),VLOOKUP(OutputOsiris!A945,$BR$9:$BU$1008,4,FALSE),"")</f>
        <v/>
      </c>
      <c r="Y945" s="47" t="str">
        <f t="shared" si="545"/>
        <v/>
      </c>
      <c r="Z945" s="47" t="str">
        <f>IF(AND($BZ$7&gt;0,OutputOsiris!$A945&lt;&gt;"9999999"),VLOOKUP(OutputOsiris!A945,$BW$9:$BZ$1008,4,FALSE),"")</f>
        <v/>
      </c>
      <c r="AA945" s="47" t="str">
        <f t="shared" si="546"/>
        <v/>
      </c>
      <c r="AB945" s="47">
        <f t="shared" si="547"/>
        <v>0</v>
      </c>
      <c r="AC945" s="47">
        <f t="shared" si="548"/>
        <v>0</v>
      </c>
      <c r="AD945" s="47" t="str">
        <f t="shared" si="549"/>
        <v/>
      </c>
      <c r="AE945" s="48" t="str">
        <f>IF(ISBLANK(AF945),"",VLOOKUP(AD945,OutputOsiris!$A$9:$A$1008,1,FALSE))</f>
        <v/>
      </c>
      <c r="AF945" s="111"/>
      <c r="AG945" s="78"/>
      <c r="AH945" s="148" t="str">
        <f t="shared" si="523"/>
        <v/>
      </c>
      <c r="AI945" s="47" t="str">
        <f t="shared" si="550"/>
        <v/>
      </c>
      <c r="AJ945" s="48" t="str">
        <f>IF(ISBLANK(AK945),"",VLOOKUP(AI945,OutputOsiris!$A$9:$A$1008,1,FALSE))</f>
        <v/>
      </c>
      <c r="AK945" s="112"/>
      <c r="AL945" s="78"/>
      <c r="AM945" s="148" t="str">
        <f t="shared" si="524"/>
        <v/>
      </c>
      <c r="AN945" s="47" t="str">
        <f t="shared" si="551"/>
        <v/>
      </c>
      <c r="AO945" s="48" t="str">
        <f>IF(ISBLANK(AP945),"",VLOOKUP(AN945,OutputOsiris!$A$9:$A$1008,1,FALSE))</f>
        <v/>
      </c>
      <c r="AP945" s="111"/>
      <c r="AQ945" s="78"/>
      <c r="AR945" s="148" t="str">
        <f t="shared" si="525"/>
        <v/>
      </c>
      <c r="AS945" s="47" t="str">
        <f t="shared" si="552"/>
        <v/>
      </c>
      <c r="AT945" s="48" t="str">
        <f>IF(ISBLANK(AU945),"",VLOOKUP(AS945,OutputOsiris!$A$9:$A$1008,1,FALSE))</f>
        <v/>
      </c>
      <c r="AU945" s="111"/>
      <c r="AV945" s="78"/>
      <c r="AW945" s="148" t="str">
        <f t="shared" si="526"/>
        <v/>
      </c>
      <c r="AX945" s="47" t="str">
        <f t="shared" si="553"/>
        <v/>
      </c>
      <c r="AY945" s="48" t="str">
        <f>IF(ISBLANK(AZ945),"",VLOOKUP(AX945,OutputOsiris!$A$9:$A$1008,1,FALSE))</f>
        <v/>
      </c>
      <c r="AZ945" s="111"/>
      <c r="BA945" s="78"/>
      <c r="BB945" s="148" t="str">
        <f t="shared" si="527"/>
        <v/>
      </c>
      <c r="BC945" s="47" t="str">
        <f t="shared" si="554"/>
        <v/>
      </c>
      <c r="BD945" s="48" t="str">
        <f>IF(ISBLANK(BE945),"",VLOOKUP(BC945,OutputOsiris!$A$9:$A$1008,1,FALSE))</f>
        <v/>
      </c>
      <c r="BE945" s="111"/>
      <c r="BF945" s="78"/>
      <c r="BG945" s="148" t="str">
        <f t="shared" si="528"/>
        <v/>
      </c>
      <c r="BH945" s="47" t="str">
        <f t="shared" si="555"/>
        <v/>
      </c>
      <c r="BI945" s="48" t="str">
        <f>IF(ISBLANK(BJ945),"",VLOOKUP(BH945,OutputOsiris!$A$9:$A$1008,1,FALSE))</f>
        <v/>
      </c>
      <c r="BJ945" s="111"/>
      <c r="BK945" s="78"/>
      <c r="BL945" s="148" t="str">
        <f t="shared" si="529"/>
        <v/>
      </c>
      <c r="BM945" s="47" t="str">
        <f t="shared" si="556"/>
        <v/>
      </c>
      <c r="BN945" s="48" t="str">
        <f>IF(ISBLANK(BO945),"",VLOOKUP(BM945,OutputOsiris!$A$9:$A$1008,1,FALSE))</f>
        <v/>
      </c>
      <c r="BO945" s="111"/>
      <c r="BP945" s="78"/>
      <c r="BQ945" s="148" t="str">
        <f t="shared" si="530"/>
        <v/>
      </c>
      <c r="BR945" s="47" t="str">
        <f t="shared" si="557"/>
        <v/>
      </c>
      <c r="BS945" s="48" t="str">
        <f>IF(ISBLANK(BT945),"",VLOOKUP(BR945,OutputOsiris!$A$9:$A$1008,1,FALSE))</f>
        <v/>
      </c>
      <c r="BT945" s="111"/>
      <c r="BU945" s="78"/>
      <c r="BV945" s="148" t="str">
        <f t="shared" si="531"/>
        <v/>
      </c>
      <c r="BW945" s="47" t="str">
        <f t="shared" si="558"/>
        <v/>
      </c>
      <c r="BX945" s="48" t="str">
        <f>IF(ISBLANK(BY945),"",VLOOKUP(BW945,OutputOsiris!$A$9:$A$1008,1,FALSE))</f>
        <v/>
      </c>
      <c r="BY945" s="111"/>
      <c r="BZ945" s="78"/>
      <c r="CA945" s="148" t="str">
        <f t="shared" si="532"/>
        <v/>
      </c>
    </row>
    <row r="946" spans="1:79" x14ac:dyDescent="0.2">
      <c r="A946" s="47" t="str">
        <f>IF($H$1="Score",IF(OutputOsiris!A946&lt;&gt;"9999999",OutputOsiris!A946,""),"")</f>
        <v/>
      </c>
      <c r="B946" s="76" t="str">
        <f t="shared" si="533"/>
        <v/>
      </c>
      <c r="C946" s="143" t="str">
        <f t="shared" si="534"/>
        <v/>
      </c>
      <c r="D946" s="47" t="str">
        <f>IF($H$1="Cijfer",IF(OutputOsiris!A946&lt;&gt;"9999999",OutputOsiris!A946,""),"")</f>
        <v/>
      </c>
      <c r="E946" s="76" t="str">
        <f t="shared" si="535"/>
        <v/>
      </c>
      <c r="F946" s="143" t="str">
        <f t="shared" si="536"/>
        <v/>
      </c>
      <c r="G946" s="47" t="str">
        <f>IF(ISBLANK(OutputOsiris!B946),"",OutputOsiris!B946)</f>
        <v/>
      </c>
      <c r="H946" s="47">
        <f>IF(AND($AG$7&gt;0,OutputOsiris!$A946&lt;&gt;"9999999"),VLOOKUP(OutputOsiris!A946,$AD$9:$AG$1008,4,FALSE),"")</f>
        <v>0</v>
      </c>
      <c r="I946" s="47">
        <f t="shared" si="537"/>
        <v>0</v>
      </c>
      <c r="J946" s="47">
        <f>IF(AND($AL$7&gt;0,OutputOsiris!$A946&lt;&gt;"9999999"),VLOOKUP(OutputOsiris!A946,$AI$9:$AL$1008,4,FALSE),"")</f>
        <v>0</v>
      </c>
      <c r="K946" s="47">
        <f t="shared" si="538"/>
        <v>0</v>
      </c>
      <c r="L946" s="47" t="str">
        <f>IF(AND($AQ$7&gt;0,OutputOsiris!$A946&lt;&gt;"9999999"),VLOOKUP(OutputOsiris!A946,$AN$9:$AQ$1008,4,FALSE),"")</f>
        <v/>
      </c>
      <c r="M946" s="47" t="str">
        <f t="shared" si="539"/>
        <v/>
      </c>
      <c r="N946" s="47" t="str">
        <f>IF(AND($AV$7&gt;0,OutputOsiris!$A946&lt;&gt;"9999999"),VLOOKUP(OutputOsiris!A946,$AS$9:$AV$1008,4,FALSE),"")</f>
        <v/>
      </c>
      <c r="O946" s="47" t="str">
        <f t="shared" si="540"/>
        <v/>
      </c>
      <c r="P946" s="47" t="str">
        <f>IF(AND($BA$7&gt;0,OutputOsiris!$A946&lt;&gt;"9999999"),VLOOKUP(OutputOsiris!A946,$AX$9:$BA$1008,4,FALSE),"")</f>
        <v/>
      </c>
      <c r="Q946" s="47" t="str">
        <f t="shared" si="541"/>
        <v/>
      </c>
      <c r="R946" s="47" t="str">
        <f>IF(AND($BF$7&gt;0,OutputOsiris!$A946&lt;&gt;"9999999"),VLOOKUP(OutputOsiris!A946,$BC$9:$BF$1008,4,FALSE),"")</f>
        <v/>
      </c>
      <c r="S946" s="47" t="str">
        <f t="shared" si="542"/>
        <v/>
      </c>
      <c r="T946" s="47" t="str">
        <f>IF(AND($BK$7&gt;0,OutputOsiris!$A946&lt;&gt;"9999999"),VLOOKUP(OutputOsiris!A946,$BH$9:$BK$1008,4,FALSE),"")</f>
        <v/>
      </c>
      <c r="U946" s="47" t="str">
        <f t="shared" si="543"/>
        <v/>
      </c>
      <c r="V946" s="47" t="str">
        <f>IF(AND($BP$7&gt;0,OutputOsiris!$A946&lt;&gt;"9999999"),VLOOKUP(OutputOsiris!A946,$BM$9:$BP$1008,4,FALSE),"")</f>
        <v/>
      </c>
      <c r="W946" s="47" t="str">
        <f t="shared" si="544"/>
        <v/>
      </c>
      <c r="X946" s="47" t="str">
        <f>IF(AND($BU$7&gt;0,OutputOsiris!$A946&lt;&gt;"9999999"),VLOOKUP(OutputOsiris!A946,$BR$9:$BU$1008,4,FALSE),"")</f>
        <v/>
      </c>
      <c r="Y946" s="47" t="str">
        <f t="shared" si="545"/>
        <v/>
      </c>
      <c r="Z946" s="47" t="str">
        <f>IF(AND($BZ$7&gt;0,OutputOsiris!$A946&lt;&gt;"9999999"),VLOOKUP(OutputOsiris!A946,$BW$9:$BZ$1008,4,FALSE),"")</f>
        <v/>
      </c>
      <c r="AA946" s="47" t="str">
        <f t="shared" si="546"/>
        <v/>
      </c>
      <c r="AB946" s="47">
        <f t="shared" si="547"/>
        <v>0</v>
      </c>
      <c r="AC946" s="47">
        <f t="shared" si="548"/>
        <v>0</v>
      </c>
      <c r="AD946" s="47" t="str">
        <f t="shared" si="549"/>
        <v/>
      </c>
      <c r="AE946" s="48" t="str">
        <f>IF(ISBLANK(AF946),"",VLOOKUP(AD946,OutputOsiris!$A$9:$A$1008,1,FALSE))</f>
        <v/>
      </c>
      <c r="AF946" s="111"/>
      <c r="AG946" s="78"/>
      <c r="AH946" s="148" t="str">
        <f t="shared" si="523"/>
        <v/>
      </c>
      <c r="AI946" s="47" t="str">
        <f t="shared" si="550"/>
        <v/>
      </c>
      <c r="AJ946" s="48" t="str">
        <f>IF(ISBLANK(AK946),"",VLOOKUP(AI946,OutputOsiris!$A$9:$A$1008,1,FALSE))</f>
        <v/>
      </c>
      <c r="AK946" s="112"/>
      <c r="AL946" s="78"/>
      <c r="AM946" s="148" t="str">
        <f t="shared" si="524"/>
        <v/>
      </c>
      <c r="AN946" s="47" t="str">
        <f t="shared" si="551"/>
        <v/>
      </c>
      <c r="AO946" s="48" t="str">
        <f>IF(ISBLANK(AP946),"",VLOOKUP(AN946,OutputOsiris!$A$9:$A$1008,1,FALSE))</f>
        <v/>
      </c>
      <c r="AP946" s="111"/>
      <c r="AQ946" s="78"/>
      <c r="AR946" s="148" t="str">
        <f t="shared" si="525"/>
        <v/>
      </c>
      <c r="AS946" s="47" t="str">
        <f t="shared" si="552"/>
        <v/>
      </c>
      <c r="AT946" s="48" t="str">
        <f>IF(ISBLANK(AU946),"",VLOOKUP(AS946,OutputOsiris!$A$9:$A$1008,1,FALSE))</f>
        <v/>
      </c>
      <c r="AU946" s="111"/>
      <c r="AV946" s="78"/>
      <c r="AW946" s="148" t="str">
        <f t="shared" si="526"/>
        <v/>
      </c>
      <c r="AX946" s="47" t="str">
        <f t="shared" si="553"/>
        <v/>
      </c>
      <c r="AY946" s="48" t="str">
        <f>IF(ISBLANK(AZ946),"",VLOOKUP(AX946,OutputOsiris!$A$9:$A$1008,1,FALSE))</f>
        <v/>
      </c>
      <c r="AZ946" s="111"/>
      <c r="BA946" s="78"/>
      <c r="BB946" s="148" t="str">
        <f t="shared" si="527"/>
        <v/>
      </c>
      <c r="BC946" s="47" t="str">
        <f t="shared" si="554"/>
        <v/>
      </c>
      <c r="BD946" s="48" t="str">
        <f>IF(ISBLANK(BE946),"",VLOOKUP(BC946,OutputOsiris!$A$9:$A$1008,1,FALSE))</f>
        <v/>
      </c>
      <c r="BE946" s="111"/>
      <c r="BF946" s="78"/>
      <c r="BG946" s="148" t="str">
        <f t="shared" si="528"/>
        <v/>
      </c>
      <c r="BH946" s="47" t="str">
        <f t="shared" si="555"/>
        <v/>
      </c>
      <c r="BI946" s="48" t="str">
        <f>IF(ISBLANK(BJ946),"",VLOOKUP(BH946,OutputOsiris!$A$9:$A$1008,1,FALSE))</f>
        <v/>
      </c>
      <c r="BJ946" s="111"/>
      <c r="BK946" s="78"/>
      <c r="BL946" s="148" t="str">
        <f t="shared" si="529"/>
        <v/>
      </c>
      <c r="BM946" s="47" t="str">
        <f t="shared" si="556"/>
        <v/>
      </c>
      <c r="BN946" s="48" t="str">
        <f>IF(ISBLANK(BO946),"",VLOOKUP(BM946,OutputOsiris!$A$9:$A$1008,1,FALSE))</f>
        <v/>
      </c>
      <c r="BO946" s="111"/>
      <c r="BP946" s="78"/>
      <c r="BQ946" s="148" t="str">
        <f t="shared" si="530"/>
        <v/>
      </c>
      <c r="BR946" s="47" t="str">
        <f t="shared" si="557"/>
        <v/>
      </c>
      <c r="BS946" s="48" t="str">
        <f>IF(ISBLANK(BT946),"",VLOOKUP(BR946,OutputOsiris!$A$9:$A$1008,1,FALSE))</f>
        <v/>
      </c>
      <c r="BT946" s="111"/>
      <c r="BU946" s="78"/>
      <c r="BV946" s="148" t="str">
        <f t="shared" si="531"/>
        <v/>
      </c>
      <c r="BW946" s="47" t="str">
        <f t="shared" si="558"/>
        <v/>
      </c>
      <c r="BX946" s="48" t="str">
        <f>IF(ISBLANK(BY946),"",VLOOKUP(BW946,OutputOsiris!$A$9:$A$1008,1,FALSE))</f>
        <v/>
      </c>
      <c r="BY946" s="111"/>
      <c r="BZ946" s="78"/>
      <c r="CA946" s="148" t="str">
        <f t="shared" si="532"/>
        <v/>
      </c>
    </row>
    <row r="947" spans="1:79" x14ac:dyDescent="0.2">
      <c r="A947" s="47" t="str">
        <f>IF($H$1="Score",IF(OutputOsiris!A947&lt;&gt;"9999999",OutputOsiris!A947,""),"")</f>
        <v/>
      </c>
      <c r="B947" s="76" t="str">
        <f t="shared" si="533"/>
        <v/>
      </c>
      <c r="C947" s="143" t="str">
        <f t="shared" si="534"/>
        <v/>
      </c>
      <c r="D947" s="47" t="str">
        <f>IF($H$1="Cijfer",IF(OutputOsiris!A947&lt;&gt;"9999999",OutputOsiris!A947,""),"")</f>
        <v/>
      </c>
      <c r="E947" s="76" t="str">
        <f t="shared" si="535"/>
        <v/>
      </c>
      <c r="F947" s="143" t="str">
        <f t="shared" si="536"/>
        <v/>
      </c>
      <c r="G947" s="47" t="str">
        <f>IF(ISBLANK(OutputOsiris!B947),"",OutputOsiris!B947)</f>
        <v/>
      </c>
      <c r="H947" s="47">
        <f>IF(AND($AG$7&gt;0,OutputOsiris!$A947&lt;&gt;"9999999"),VLOOKUP(OutputOsiris!A947,$AD$9:$AG$1008,4,FALSE),"")</f>
        <v>0</v>
      </c>
      <c r="I947" s="47">
        <f t="shared" si="537"/>
        <v>0</v>
      </c>
      <c r="J947" s="47">
        <f>IF(AND($AL$7&gt;0,OutputOsiris!$A947&lt;&gt;"9999999"),VLOOKUP(OutputOsiris!A947,$AI$9:$AL$1008,4,FALSE),"")</f>
        <v>0</v>
      </c>
      <c r="K947" s="47">
        <f t="shared" si="538"/>
        <v>0</v>
      </c>
      <c r="L947" s="47" t="str">
        <f>IF(AND($AQ$7&gt;0,OutputOsiris!$A947&lt;&gt;"9999999"),VLOOKUP(OutputOsiris!A947,$AN$9:$AQ$1008,4,FALSE),"")</f>
        <v/>
      </c>
      <c r="M947" s="47" t="str">
        <f t="shared" si="539"/>
        <v/>
      </c>
      <c r="N947" s="47" t="str">
        <f>IF(AND($AV$7&gt;0,OutputOsiris!$A947&lt;&gt;"9999999"),VLOOKUP(OutputOsiris!A947,$AS$9:$AV$1008,4,FALSE),"")</f>
        <v/>
      </c>
      <c r="O947" s="47" t="str">
        <f t="shared" si="540"/>
        <v/>
      </c>
      <c r="P947" s="47" t="str">
        <f>IF(AND($BA$7&gt;0,OutputOsiris!$A947&lt;&gt;"9999999"),VLOOKUP(OutputOsiris!A947,$AX$9:$BA$1008,4,FALSE),"")</f>
        <v/>
      </c>
      <c r="Q947" s="47" t="str">
        <f t="shared" si="541"/>
        <v/>
      </c>
      <c r="R947" s="47" t="str">
        <f>IF(AND($BF$7&gt;0,OutputOsiris!$A947&lt;&gt;"9999999"),VLOOKUP(OutputOsiris!A947,$BC$9:$BF$1008,4,FALSE),"")</f>
        <v/>
      </c>
      <c r="S947" s="47" t="str">
        <f t="shared" si="542"/>
        <v/>
      </c>
      <c r="T947" s="47" t="str">
        <f>IF(AND($BK$7&gt;0,OutputOsiris!$A947&lt;&gt;"9999999"),VLOOKUP(OutputOsiris!A947,$BH$9:$BK$1008,4,FALSE),"")</f>
        <v/>
      </c>
      <c r="U947" s="47" t="str">
        <f t="shared" si="543"/>
        <v/>
      </c>
      <c r="V947" s="47" t="str">
        <f>IF(AND($BP$7&gt;0,OutputOsiris!$A947&lt;&gt;"9999999"),VLOOKUP(OutputOsiris!A947,$BM$9:$BP$1008,4,FALSE),"")</f>
        <v/>
      </c>
      <c r="W947" s="47" t="str">
        <f t="shared" si="544"/>
        <v/>
      </c>
      <c r="X947" s="47" t="str">
        <f>IF(AND($BU$7&gt;0,OutputOsiris!$A947&lt;&gt;"9999999"),VLOOKUP(OutputOsiris!A947,$BR$9:$BU$1008,4,FALSE),"")</f>
        <v/>
      </c>
      <c r="Y947" s="47" t="str">
        <f t="shared" si="545"/>
        <v/>
      </c>
      <c r="Z947" s="47" t="str">
        <f>IF(AND($BZ$7&gt;0,OutputOsiris!$A947&lt;&gt;"9999999"),VLOOKUP(OutputOsiris!A947,$BW$9:$BZ$1008,4,FALSE),"")</f>
        <v/>
      </c>
      <c r="AA947" s="47" t="str">
        <f t="shared" si="546"/>
        <v/>
      </c>
      <c r="AB947" s="47">
        <f t="shared" si="547"/>
        <v>0</v>
      </c>
      <c r="AC947" s="47">
        <f t="shared" si="548"/>
        <v>0</v>
      </c>
      <c r="AD947" s="47" t="str">
        <f t="shared" si="549"/>
        <v/>
      </c>
      <c r="AE947" s="48" t="str">
        <f>IF(ISBLANK(AF947),"",VLOOKUP(AD947,OutputOsiris!$A$9:$A$1008,1,FALSE))</f>
        <v/>
      </c>
      <c r="AF947" s="111"/>
      <c r="AG947" s="78"/>
      <c r="AH947" s="148" t="str">
        <f t="shared" si="523"/>
        <v/>
      </c>
      <c r="AI947" s="47" t="str">
        <f t="shared" si="550"/>
        <v/>
      </c>
      <c r="AJ947" s="48" t="str">
        <f>IF(ISBLANK(AK947),"",VLOOKUP(AI947,OutputOsiris!$A$9:$A$1008,1,FALSE))</f>
        <v/>
      </c>
      <c r="AK947" s="112"/>
      <c r="AL947" s="78"/>
      <c r="AM947" s="148" t="str">
        <f t="shared" si="524"/>
        <v/>
      </c>
      <c r="AN947" s="47" t="str">
        <f t="shared" si="551"/>
        <v/>
      </c>
      <c r="AO947" s="48" t="str">
        <f>IF(ISBLANK(AP947),"",VLOOKUP(AN947,OutputOsiris!$A$9:$A$1008,1,FALSE))</f>
        <v/>
      </c>
      <c r="AP947" s="111"/>
      <c r="AQ947" s="78"/>
      <c r="AR947" s="148" t="str">
        <f t="shared" si="525"/>
        <v/>
      </c>
      <c r="AS947" s="47" t="str">
        <f t="shared" si="552"/>
        <v/>
      </c>
      <c r="AT947" s="48" t="str">
        <f>IF(ISBLANK(AU947),"",VLOOKUP(AS947,OutputOsiris!$A$9:$A$1008,1,FALSE))</f>
        <v/>
      </c>
      <c r="AU947" s="111"/>
      <c r="AV947" s="78"/>
      <c r="AW947" s="148" t="str">
        <f t="shared" si="526"/>
        <v/>
      </c>
      <c r="AX947" s="47" t="str">
        <f t="shared" si="553"/>
        <v/>
      </c>
      <c r="AY947" s="48" t="str">
        <f>IF(ISBLANK(AZ947),"",VLOOKUP(AX947,OutputOsiris!$A$9:$A$1008,1,FALSE))</f>
        <v/>
      </c>
      <c r="AZ947" s="111"/>
      <c r="BA947" s="78"/>
      <c r="BB947" s="148" t="str">
        <f t="shared" si="527"/>
        <v/>
      </c>
      <c r="BC947" s="47" t="str">
        <f t="shared" si="554"/>
        <v/>
      </c>
      <c r="BD947" s="48" t="str">
        <f>IF(ISBLANK(BE947),"",VLOOKUP(BC947,OutputOsiris!$A$9:$A$1008,1,FALSE))</f>
        <v/>
      </c>
      <c r="BE947" s="111"/>
      <c r="BF947" s="78"/>
      <c r="BG947" s="148" t="str">
        <f t="shared" si="528"/>
        <v/>
      </c>
      <c r="BH947" s="47" t="str">
        <f t="shared" si="555"/>
        <v/>
      </c>
      <c r="BI947" s="48" t="str">
        <f>IF(ISBLANK(BJ947),"",VLOOKUP(BH947,OutputOsiris!$A$9:$A$1008,1,FALSE))</f>
        <v/>
      </c>
      <c r="BJ947" s="111"/>
      <c r="BK947" s="78"/>
      <c r="BL947" s="148" t="str">
        <f t="shared" si="529"/>
        <v/>
      </c>
      <c r="BM947" s="47" t="str">
        <f t="shared" si="556"/>
        <v/>
      </c>
      <c r="BN947" s="48" t="str">
        <f>IF(ISBLANK(BO947),"",VLOOKUP(BM947,OutputOsiris!$A$9:$A$1008,1,FALSE))</f>
        <v/>
      </c>
      <c r="BO947" s="111"/>
      <c r="BP947" s="78"/>
      <c r="BQ947" s="148" t="str">
        <f t="shared" si="530"/>
        <v/>
      </c>
      <c r="BR947" s="47" t="str">
        <f t="shared" si="557"/>
        <v/>
      </c>
      <c r="BS947" s="48" t="str">
        <f>IF(ISBLANK(BT947),"",VLOOKUP(BR947,OutputOsiris!$A$9:$A$1008,1,FALSE))</f>
        <v/>
      </c>
      <c r="BT947" s="111"/>
      <c r="BU947" s="78"/>
      <c r="BV947" s="148" t="str">
        <f t="shared" si="531"/>
        <v/>
      </c>
      <c r="BW947" s="47" t="str">
        <f t="shared" si="558"/>
        <v/>
      </c>
      <c r="BX947" s="48" t="str">
        <f>IF(ISBLANK(BY947),"",VLOOKUP(BW947,OutputOsiris!$A$9:$A$1008,1,FALSE))</f>
        <v/>
      </c>
      <c r="BY947" s="111"/>
      <c r="BZ947" s="78"/>
      <c r="CA947" s="148" t="str">
        <f t="shared" si="532"/>
        <v/>
      </c>
    </row>
    <row r="948" spans="1:79" x14ac:dyDescent="0.2">
      <c r="A948" s="47" t="str">
        <f>IF($H$1="Score",IF(OutputOsiris!A948&lt;&gt;"9999999",OutputOsiris!A948,""),"")</f>
        <v/>
      </c>
      <c r="B948" s="76" t="str">
        <f t="shared" si="533"/>
        <v/>
      </c>
      <c r="C948" s="143" t="str">
        <f t="shared" si="534"/>
        <v/>
      </c>
      <c r="D948" s="47" t="str">
        <f>IF($H$1="Cijfer",IF(OutputOsiris!A948&lt;&gt;"9999999",OutputOsiris!A948,""),"")</f>
        <v/>
      </c>
      <c r="E948" s="76" t="str">
        <f t="shared" si="535"/>
        <v/>
      </c>
      <c r="F948" s="143" t="str">
        <f t="shared" si="536"/>
        <v/>
      </c>
      <c r="G948" s="47" t="str">
        <f>IF(ISBLANK(OutputOsiris!B948),"",OutputOsiris!B948)</f>
        <v/>
      </c>
      <c r="H948" s="47">
        <f>IF(AND($AG$7&gt;0,OutputOsiris!$A948&lt;&gt;"9999999"),VLOOKUP(OutputOsiris!A948,$AD$9:$AG$1008,4,FALSE),"")</f>
        <v>0</v>
      </c>
      <c r="I948" s="47">
        <f t="shared" si="537"/>
        <v>0</v>
      </c>
      <c r="J948" s="47">
        <f>IF(AND($AL$7&gt;0,OutputOsiris!$A948&lt;&gt;"9999999"),VLOOKUP(OutputOsiris!A948,$AI$9:$AL$1008,4,FALSE),"")</f>
        <v>0</v>
      </c>
      <c r="K948" s="47">
        <f t="shared" si="538"/>
        <v>0</v>
      </c>
      <c r="L948" s="47" t="str">
        <f>IF(AND($AQ$7&gt;0,OutputOsiris!$A948&lt;&gt;"9999999"),VLOOKUP(OutputOsiris!A948,$AN$9:$AQ$1008,4,FALSE),"")</f>
        <v/>
      </c>
      <c r="M948" s="47" t="str">
        <f t="shared" si="539"/>
        <v/>
      </c>
      <c r="N948" s="47" t="str">
        <f>IF(AND($AV$7&gt;0,OutputOsiris!$A948&lt;&gt;"9999999"),VLOOKUP(OutputOsiris!A948,$AS$9:$AV$1008,4,FALSE),"")</f>
        <v/>
      </c>
      <c r="O948" s="47" t="str">
        <f t="shared" si="540"/>
        <v/>
      </c>
      <c r="P948" s="47" t="str">
        <f>IF(AND($BA$7&gt;0,OutputOsiris!$A948&lt;&gt;"9999999"),VLOOKUP(OutputOsiris!A948,$AX$9:$BA$1008,4,FALSE),"")</f>
        <v/>
      </c>
      <c r="Q948" s="47" t="str">
        <f t="shared" si="541"/>
        <v/>
      </c>
      <c r="R948" s="47" t="str">
        <f>IF(AND($BF$7&gt;0,OutputOsiris!$A948&lt;&gt;"9999999"),VLOOKUP(OutputOsiris!A948,$BC$9:$BF$1008,4,FALSE),"")</f>
        <v/>
      </c>
      <c r="S948" s="47" t="str">
        <f t="shared" si="542"/>
        <v/>
      </c>
      <c r="T948" s="47" t="str">
        <f>IF(AND($BK$7&gt;0,OutputOsiris!$A948&lt;&gt;"9999999"),VLOOKUP(OutputOsiris!A948,$BH$9:$BK$1008,4,FALSE),"")</f>
        <v/>
      </c>
      <c r="U948" s="47" t="str">
        <f t="shared" si="543"/>
        <v/>
      </c>
      <c r="V948" s="47" t="str">
        <f>IF(AND($BP$7&gt;0,OutputOsiris!$A948&lt;&gt;"9999999"),VLOOKUP(OutputOsiris!A948,$BM$9:$BP$1008,4,FALSE),"")</f>
        <v/>
      </c>
      <c r="W948" s="47" t="str">
        <f t="shared" si="544"/>
        <v/>
      </c>
      <c r="X948" s="47" t="str">
        <f>IF(AND($BU$7&gt;0,OutputOsiris!$A948&lt;&gt;"9999999"),VLOOKUP(OutputOsiris!A948,$BR$9:$BU$1008,4,FALSE),"")</f>
        <v/>
      </c>
      <c r="Y948" s="47" t="str">
        <f t="shared" si="545"/>
        <v/>
      </c>
      <c r="Z948" s="47" t="str">
        <f>IF(AND($BZ$7&gt;0,OutputOsiris!$A948&lt;&gt;"9999999"),VLOOKUP(OutputOsiris!A948,$BW$9:$BZ$1008,4,FALSE),"")</f>
        <v/>
      </c>
      <c r="AA948" s="47" t="str">
        <f t="shared" si="546"/>
        <v/>
      </c>
      <c r="AB948" s="47">
        <f t="shared" si="547"/>
        <v>0</v>
      </c>
      <c r="AC948" s="47">
        <f t="shared" si="548"/>
        <v>0</v>
      </c>
      <c r="AD948" s="47" t="str">
        <f t="shared" si="549"/>
        <v/>
      </c>
      <c r="AE948" s="48" t="str">
        <f>IF(ISBLANK(AF948),"",VLOOKUP(AD948,OutputOsiris!$A$9:$A$1008,1,FALSE))</f>
        <v/>
      </c>
      <c r="AF948" s="111"/>
      <c r="AG948" s="78"/>
      <c r="AH948" s="148" t="str">
        <f t="shared" si="523"/>
        <v/>
      </c>
      <c r="AI948" s="47" t="str">
        <f t="shared" si="550"/>
        <v/>
      </c>
      <c r="AJ948" s="48" t="str">
        <f>IF(ISBLANK(AK948),"",VLOOKUP(AI948,OutputOsiris!$A$9:$A$1008,1,FALSE))</f>
        <v/>
      </c>
      <c r="AK948" s="112"/>
      <c r="AL948" s="78"/>
      <c r="AM948" s="148" t="str">
        <f t="shared" si="524"/>
        <v/>
      </c>
      <c r="AN948" s="47" t="str">
        <f t="shared" si="551"/>
        <v/>
      </c>
      <c r="AO948" s="48" t="str">
        <f>IF(ISBLANK(AP948),"",VLOOKUP(AN948,OutputOsiris!$A$9:$A$1008,1,FALSE))</f>
        <v/>
      </c>
      <c r="AP948" s="111"/>
      <c r="AQ948" s="78"/>
      <c r="AR948" s="148" t="str">
        <f t="shared" si="525"/>
        <v/>
      </c>
      <c r="AS948" s="47" t="str">
        <f t="shared" si="552"/>
        <v/>
      </c>
      <c r="AT948" s="48" t="str">
        <f>IF(ISBLANK(AU948),"",VLOOKUP(AS948,OutputOsiris!$A$9:$A$1008,1,FALSE))</f>
        <v/>
      </c>
      <c r="AU948" s="111"/>
      <c r="AV948" s="78"/>
      <c r="AW948" s="148" t="str">
        <f t="shared" si="526"/>
        <v/>
      </c>
      <c r="AX948" s="47" t="str">
        <f t="shared" si="553"/>
        <v/>
      </c>
      <c r="AY948" s="48" t="str">
        <f>IF(ISBLANK(AZ948),"",VLOOKUP(AX948,OutputOsiris!$A$9:$A$1008,1,FALSE))</f>
        <v/>
      </c>
      <c r="AZ948" s="111"/>
      <c r="BA948" s="78"/>
      <c r="BB948" s="148" t="str">
        <f t="shared" si="527"/>
        <v/>
      </c>
      <c r="BC948" s="47" t="str">
        <f t="shared" si="554"/>
        <v/>
      </c>
      <c r="BD948" s="48" t="str">
        <f>IF(ISBLANK(BE948),"",VLOOKUP(BC948,OutputOsiris!$A$9:$A$1008,1,FALSE))</f>
        <v/>
      </c>
      <c r="BE948" s="111"/>
      <c r="BF948" s="78"/>
      <c r="BG948" s="148" t="str">
        <f t="shared" si="528"/>
        <v/>
      </c>
      <c r="BH948" s="47" t="str">
        <f t="shared" si="555"/>
        <v/>
      </c>
      <c r="BI948" s="48" t="str">
        <f>IF(ISBLANK(BJ948),"",VLOOKUP(BH948,OutputOsiris!$A$9:$A$1008,1,FALSE))</f>
        <v/>
      </c>
      <c r="BJ948" s="111"/>
      <c r="BK948" s="78"/>
      <c r="BL948" s="148" t="str">
        <f t="shared" si="529"/>
        <v/>
      </c>
      <c r="BM948" s="47" t="str">
        <f t="shared" si="556"/>
        <v/>
      </c>
      <c r="BN948" s="48" t="str">
        <f>IF(ISBLANK(BO948),"",VLOOKUP(BM948,OutputOsiris!$A$9:$A$1008,1,FALSE))</f>
        <v/>
      </c>
      <c r="BO948" s="111"/>
      <c r="BP948" s="78"/>
      <c r="BQ948" s="148" t="str">
        <f t="shared" si="530"/>
        <v/>
      </c>
      <c r="BR948" s="47" t="str">
        <f t="shared" si="557"/>
        <v/>
      </c>
      <c r="BS948" s="48" t="str">
        <f>IF(ISBLANK(BT948),"",VLOOKUP(BR948,OutputOsiris!$A$9:$A$1008,1,FALSE))</f>
        <v/>
      </c>
      <c r="BT948" s="111"/>
      <c r="BU948" s="78"/>
      <c r="BV948" s="148" t="str">
        <f t="shared" si="531"/>
        <v/>
      </c>
      <c r="BW948" s="47" t="str">
        <f t="shared" si="558"/>
        <v/>
      </c>
      <c r="BX948" s="48" t="str">
        <f>IF(ISBLANK(BY948),"",VLOOKUP(BW948,OutputOsiris!$A$9:$A$1008,1,FALSE))</f>
        <v/>
      </c>
      <c r="BY948" s="111"/>
      <c r="BZ948" s="78"/>
      <c r="CA948" s="148" t="str">
        <f t="shared" si="532"/>
        <v/>
      </c>
    </row>
    <row r="949" spans="1:79" x14ac:dyDescent="0.2">
      <c r="A949" s="47" t="str">
        <f>IF($H$1="Score",IF(OutputOsiris!A949&lt;&gt;"9999999",OutputOsiris!A949,""),"")</f>
        <v/>
      </c>
      <c r="B949" s="76" t="str">
        <f t="shared" si="533"/>
        <v/>
      </c>
      <c r="C949" s="143" t="str">
        <f t="shared" si="534"/>
        <v/>
      </c>
      <c r="D949" s="47" t="str">
        <f>IF($H$1="Cijfer",IF(OutputOsiris!A949&lt;&gt;"9999999",OutputOsiris!A949,""),"")</f>
        <v/>
      </c>
      <c r="E949" s="76" t="str">
        <f t="shared" si="535"/>
        <v/>
      </c>
      <c r="F949" s="143" t="str">
        <f t="shared" si="536"/>
        <v/>
      </c>
      <c r="G949" s="47" t="str">
        <f>IF(ISBLANK(OutputOsiris!B949),"",OutputOsiris!B949)</f>
        <v/>
      </c>
      <c r="H949" s="47">
        <f>IF(AND($AG$7&gt;0,OutputOsiris!$A949&lt;&gt;"9999999"),VLOOKUP(OutputOsiris!A949,$AD$9:$AG$1008,4,FALSE),"")</f>
        <v>0</v>
      </c>
      <c r="I949" s="47">
        <f t="shared" si="537"/>
        <v>0</v>
      </c>
      <c r="J949" s="47">
        <f>IF(AND($AL$7&gt;0,OutputOsiris!$A949&lt;&gt;"9999999"),VLOOKUP(OutputOsiris!A949,$AI$9:$AL$1008,4,FALSE),"")</f>
        <v>0</v>
      </c>
      <c r="K949" s="47">
        <f t="shared" si="538"/>
        <v>0</v>
      </c>
      <c r="L949" s="47" t="str">
        <f>IF(AND($AQ$7&gt;0,OutputOsiris!$A949&lt;&gt;"9999999"),VLOOKUP(OutputOsiris!A949,$AN$9:$AQ$1008,4,FALSE),"")</f>
        <v/>
      </c>
      <c r="M949" s="47" t="str">
        <f t="shared" si="539"/>
        <v/>
      </c>
      <c r="N949" s="47" t="str">
        <f>IF(AND($AV$7&gt;0,OutputOsiris!$A949&lt;&gt;"9999999"),VLOOKUP(OutputOsiris!A949,$AS$9:$AV$1008,4,FALSE),"")</f>
        <v/>
      </c>
      <c r="O949" s="47" t="str">
        <f t="shared" si="540"/>
        <v/>
      </c>
      <c r="P949" s="47" t="str">
        <f>IF(AND($BA$7&gt;0,OutputOsiris!$A949&lt;&gt;"9999999"),VLOOKUP(OutputOsiris!A949,$AX$9:$BA$1008,4,FALSE),"")</f>
        <v/>
      </c>
      <c r="Q949" s="47" t="str">
        <f t="shared" si="541"/>
        <v/>
      </c>
      <c r="R949" s="47" t="str">
        <f>IF(AND($BF$7&gt;0,OutputOsiris!$A949&lt;&gt;"9999999"),VLOOKUP(OutputOsiris!A949,$BC$9:$BF$1008,4,FALSE),"")</f>
        <v/>
      </c>
      <c r="S949" s="47" t="str">
        <f t="shared" si="542"/>
        <v/>
      </c>
      <c r="T949" s="47" t="str">
        <f>IF(AND($BK$7&gt;0,OutputOsiris!$A949&lt;&gt;"9999999"),VLOOKUP(OutputOsiris!A949,$BH$9:$BK$1008,4,FALSE),"")</f>
        <v/>
      </c>
      <c r="U949" s="47" t="str">
        <f t="shared" si="543"/>
        <v/>
      </c>
      <c r="V949" s="47" t="str">
        <f>IF(AND($BP$7&gt;0,OutputOsiris!$A949&lt;&gt;"9999999"),VLOOKUP(OutputOsiris!A949,$BM$9:$BP$1008,4,FALSE),"")</f>
        <v/>
      </c>
      <c r="W949" s="47" t="str">
        <f t="shared" si="544"/>
        <v/>
      </c>
      <c r="X949" s="47" t="str">
        <f>IF(AND($BU$7&gt;0,OutputOsiris!$A949&lt;&gt;"9999999"),VLOOKUP(OutputOsiris!A949,$BR$9:$BU$1008,4,FALSE),"")</f>
        <v/>
      </c>
      <c r="Y949" s="47" t="str">
        <f t="shared" si="545"/>
        <v/>
      </c>
      <c r="Z949" s="47" t="str">
        <f>IF(AND($BZ$7&gt;0,OutputOsiris!$A949&lt;&gt;"9999999"),VLOOKUP(OutputOsiris!A949,$BW$9:$BZ$1008,4,FALSE),"")</f>
        <v/>
      </c>
      <c r="AA949" s="47" t="str">
        <f t="shared" si="546"/>
        <v/>
      </c>
      <c r="AB949" s="47">
        <f t="shared" si="547"/>
        <v>0</v>
      </c>
      <c r="AC949" s="47">
        <f t="shared" si="548"/>
        <v>0</v>
      </c>
      <c r="AD949" s="47" t="str">
        <f t="shared" si="549"/>
        <v/>
      </c>
      <c r="AE949" s="48" t="str">
        <f>IF(ISBLANK(AF949),"",VLOOKUP(AD949,OutputOsiris!$A$9:$A$1008,1,FALSE))</f>
        <v/>
      </c>
      <c r="AF949" s="111"/>
      <c r="AG949" s="78"/>
      <c r="AH949" s="148" t="str">
        <f t="shared" si="523"/>
        <v/>
      </c>
      <c r="AI949" s="47" t="str">
        <f t="shared" si="550"/>
        <v/>
      </c>
      <c r="AJ949" s="48" t="str">
        <f>IF(ISBLANK(AK949),"",VLOOKUP(AI949,OutputOsiris!$A$9:$A$1008,1,FALSE))</f>
        <v/>
      </c>
      <c r="AK949" s="112"/>
      <c r="AL949" s="78"/>
      <c r="AM949" s="148" t="str">
        <f t="shared" si="524"/>
        <v/>
      </c>
      <c r="AN949" s="47" t="str">
        <f t="shared" si="551"/>
        <v/>
      </c>
      <c r="AO949" s="48" t="str">
        <f>IF(ISBLANK(AP949),"",VLOOKUP(AN949,OutputOsiris!$A$9:$A$1008,1,FALSE))</f>
        <v/>
      </c>
      <c r="AP949" s="111"/>
      <c r="AQ949" s="78"/>
      <c r="AR949" s="148" t="str">
        <f t="shared" si="525"/>
        <v/>
      </c>
      <c r="AS949" s="47" t="str">
        <f t="shared" si="552"/>
        <v/>
      </c>
      <c r="AT949" s="48" t="str">
        <f>IF(ISBLANK(AU949),"",VLOOKUP(AS949,OutputOsiris!$A$9:$A$1008,1,FALSE))</f>
        <v/>
      </c>
      <c r="AU949" s="111"/>
      <c r="AV949" s="78"/>
      <c r="AW949" s="148" t="str">
        <f t="shared" si="526"/>
        <v/>
      </c>
      <c r="AX949" s="47" t="str">
        <f t="shared" si="553"/>
        <v/>
      </c>
      <c r="AY949" s="48" t="str">
        <f>IF(ISBLANK(AZ949),"",VLOOKUP(AX949,OutputOsiris!$A$9:$A$1008,1,FALSE))</f>
        <v/>
      </c>
      <c r="AZ949" s="111"/>
      <c r="BA949" s="78"/>
      <c r="BB949" s="148" t="str">
        <f t="shared" si="527"/>
        <v/>
      </c>
      <c r="BC949" s="47" t="str">
        <f t="shared" si="554"/>
        <v/>
      </c>
      <c r="BD949" s="48" t="str">
        <f>IF(ISBLANK(BE949),"",VLOOKUP(BC949,OutputOsiris!$A$9:$A$1008,1,FALSE))</f>
        <v/>
      </c>
      <c r="BE949" s="111"/>
      <c r="BF949" s="78"/>
      <c r="BG949" s="148" t="str">
        <f t="shared" si="528"/>
        <v/>
      </c>
      <c r="BH949" s="47" t="str">
        <f t="shared" si="555"/>
        <v/>
      </c>
      <c r="BI949" s="48" t="str">
        <f>IF(ISBLANK(BJ949),"",VLOOKUP(BH949,OutputOsiris!$A$9:$A$1008,1,FALSE))</f>
        <v/>
      </c>
      <c r="BJ949" s="111"/>
      <c r="BK949" s="78"/>
      <c r="BL949" s="148" t="str">
        <f t="shared" si="529"/>
        <v/>
      </c>
      <c r="BM949" s="47" t="str">
        <f t="shared" si="556"/>
        <v/>
      </c>
      <c r="BN949" s="48" t="str">
        <f>IF(ISBLANK(BO949),"",VLOOKUP(BM949,OutputOsiris!$A$9:$A$1008,1,FALSE))</f>
        <v/>
      </c>
      <c r="BO949" s="111"/>
      <c r="BP949" s="78"/>
      <c r="BQ949" s="148" t="str">
        <f t="shared" si="530"/>
        <v/>
      </c>
      <c r="BR949" s="47" t="str">
        <f t="shared" si="557"/>
        <v/>
      </c>
      <c r="BS949" s="48" t="str">
        <f>IF(ISBLANK(BT949),"",VLOOKUP(BR949,OutputOsiris!$A$9:$A$1008,1,FALSE))</f>
        <v/>
      </c>
      <c r="BT949" s="111"/>
      <c r="BU949" s="78"/>
      <c r="BV949" s="148" t="str">
        <f t="shared" si="531"/>
        <v/>
      </c>
      <c r="BW949" s="47" t="str">
        <f t="shared" si="558"/>
        <v/>
      </c>
      <c r="BX949" s="48" t="str">
        <f>IF(ISBLANK(BY949),"",VLOOKUP(BW949,OutputOsiris!$A$9:$A$1008,1,FALSE))</f>
        <v/>
      </c>
      <c r="BY949" s="111"/>
      <c r="BZ949" s="78"/>
      <c r="CA949" s="148" t="str">
        <f t="shared" si="532"/>
        <v/>
      </c>
    </row>
    <row r="950" spans="1:79" x14ac:dyDescent="0.2">
      <c r="A950" s="47" t="str">
        <f>IF($H$1="Score",IF(OutputOsiris!A950&lt;&gt;"9999999",OutputOsiris!A950,""),"")</f>
        <v/>
      </c>
      <c r="B950" s="76" t="str">
        <f t="shared" si="533"/>
        <v/>
      </c>
      <c r="C950" s="143" t="str">
        <f t="shared" si="534"/>
        <v/>
      </c>
      <c r="D950" s="47" t="str">
        <f>IF($H$1="Cijfer",IF(OutputOsiris!A950&lt;&gt;"9999999",OutputOsiris!A950,""),"")</f>
        <v/>
      </c>
      <c r="E950" s="76" t="str">
        <f t="shared" si="535"/>
        <v/>
      </c>
      <c r="F950" s="143" t="str">
        <f t="shared" si="536"/>
        <v/>
      </c>
      <c r="G950" s="47" t="str">
        <f>IF(ISBLANK(OutputOsiris!B950),"",OutputOsiris!B950)</f>
        <v/>
      </c>
      <c r="H950" s="47">
        <f>IF(AND($AG$7&gt;0,OutputOsiris!$A950&lt;&gt;"9999999"),VLOOKUP(OutputOsiris!A950,$AD$9:$AG$1008,4,FALSE),"")</f>
        <v>0</v>
      </c>
      <c r="I950" s="47">
        <f t="shared" si="537"/>
        <v>0</v>
      </c>
      <c r="J950" s="47">
        <f>IF(AND($AL$7&gt;0,OutputOsiris!$A950&lt;&gt;"9999999"),VLOOKUP(OutputOsiris!A950,$AI$9:$AL$1008,4,FALSE),"")</f>
        <v>0</v>
      </c>
      <c r="K950" s="47">
        <f t="shared" si="538"/>
        <v>0</v>
      </c>
      <c r="L950" s="47" t="str">
        <f>IF(AND($AQ$7&gt;0,OutputOsiris!$A950&lt;&gt;"9999999"),VLOOKUP(OutputOsiris!A950,$AN$9:$AQ$1008,4,FALSE),"")</f>
        <v/>
      </c>
      <c r="M950" s="47" t="str">
        <f t="shared" si="539"/>
        <v/>
      </c>
      <c r="N950" s="47" t="str">
        <f>IF(AND($AV$7&gt;0,OutputOsiris!$A950&lt;&gt;"9999999"),VLOOKUP(OutputOsiris!A950,$AS$9:$AV$1008,4,FALSE),"")</f>
        <v/>
      </c>
      <c r="O950" s="47" t="str">
        <f t="shared" si="540"/>
        <v/>
      </c>
      <c r="P950" s="47" t="str">
        <f>IF(AND($BA$7&gt;0,OutputOsiris!$A950&lt;&gt;"9999999"),VLOOKUP(OutputOsiris!A950,$AX$9:$BA$1008,4,FALSE),"")</f>
        <v/>
      </c>
      <c r="Q950" s="47" t="str">
        <f t="shared" si="541"/>
        <v/>
      </c>
      <c r="R950" s="47" t="str">
        <f>IF(AND($BF$7&gt;0,OutputOsiris!$A950&lt;&gt;"9999999"),VLOOKUP(OutputOsiris!A950,$BC$9:$BF$1008,4,FALSE),"")</f>
        <v/>
      </c>
      <c r="S950" s="47" t="str">
        <f t="shared" si="542"/>
        <v/>
      </c>
      <c r="T950" s="47" t="str">
        <f>IF(AND($BK$7&gt;0,OutputOsiris!$A950&lt;&gt;"9999999"),VLOOKUP(OutputOsiris!A950,$BH$9:$BK$1008,4,FALSE),"")</f>
        <v/>
      </c>
      <c r="U950" s="47" t="str">
        <f t="shared" si="543"/>
        <v/>
      </c>
      <c r="V950" s="47" t="str">
        <f>IF(AND($BP$7&gt;0,OutputOsiris!$A950&lt;&gt;"9999999"),VLOOKUP(OutputOsiris!A950,$BM$9:$BP$1008,4,FALSE),"")</f>
        <v/>
      </c>
      <c r="W950" s="47" t="str">
        <f t="shared" si="544"/>
        <v/>
      </c>
      <c r="X950" s="47" t="str">
        <f>IF(AND($BU$7&gt;0,OutputOsiris!$A950&lt;&gt;"9999999"),VLOOKUP(OutputOsiris!A950,$BR$9:$BU$1008,4,FALSE),"")</f>
        <v/>
      </c>
      <c r="Y950" s="47" t="str">
        <f t="shared" si="545"/>
        <v/>
      </c>
      <c r="Z950" s="47" t="str">
        <f>IF(AND($BZ$7&gt;0,OutputOsiris!$A950&lt;&gt;"9999999"),VLOOKUP(OutputOsiris!A950,$BW$9:$BZ$1008,4,FALSE),"")</f>
        <v/>
      </c>
      <c r="AA950" s="47" t="str">
        <f t="shared" si="546"/>
        <v/>
      </c>
      <c r="AB950" s="47">
        <f t="shared" si="547"/>
        <v>0</v>
      </c>
      <c r="AC950" s="47">
        <f t="shared" si="548"/>
        <v>0</v>
      </c>
      <c r="AD950" s="47" t="str">
        <f t="shared" si="549"/>
        <v/>
      </c>
      <c r="AE950" s="48" t="str">
        <f>IF(ISBLANK(AF950),"",VLOOKUP(AD950,OutputOsiris!$A$9:$A$1008,1,FALSE))</f>
        <v/>
      </c>
      <c r="AF950" s="111"/>
      <c r="AG950" s="78"/>
      <c r="AH950" s="148" t="str">
        <f t="shared" si="523"/>
        <v/>
      </c>
      <c r="AI950" s="47" t="str">
        <f t="shared" si="550"/>
        <v/>
      </c>
      <c r="AJ950" s="48" t="str">
        <f>IF(ISBLANK(AK950),"",VLOOKUP(AI950,OutputOsiris!$A$9:$A$1008,1,FALSE))</f>
        <v/>
      </c>
      <c r="AK950" s="112"/>
      <c r="AL950" s="78"/>
      <c r="AM950" s="148" t="str">
        <f t="shared" si="524"/>
        <v/>
      </c>
      <c r="AN950" s="47" t="str">
        <f t="shared" si="551"/>
        <v/>
      </c>
      <c r="AO950" s="48" t="str">
        <f>IF(ISBLANK(AP950),"",VLOOKUP(AN950,OutputOsiris!$A$9:$A$1008,1,FALSE))</f>
        <v/>
      </c>
      <c r="AP950" s="111"/>
      <c r="AQ950" s="78"/>
      <c r="AR950" s="148" t="str">
        <f t="shared" si="525"/>
        <v/>
      </c>
      <c r="AS950" s="47" t="str">
        <f t="shared" si="552"/>
        <v/>
      </c>
      <c r="AT950" s="48" t="str">
        <f>IF(ISBLANK(AU950),"",VLOOKUP(AS950,OutputOsiris!$A$9:$A$1008,1,FALSE))</f>
        <v/>
      </c>
      <c r="AU950" s="111"/>
      <c r="AV950" s="78"/>
      <c r="AW950" s="148" t="str">
        <f t="shared" si="526"/>
        <v/>
      </c>
      <c r="AX950" s="47" t="str">
        <f t="shared" si="553"/>
        <v/>
      </c>
      <c r="AY950" s="48" t="str">
        <f>IF(ISBLANK(AZ950),"",VLOOKUP(AX950,OutputOsiris!$A$9:$A$1008,1,FALSE))</f>
        <v/>
      </c>
      <c r="AZ950" s="111"/>
      <c r="BA950" s="78"/>
      <c r="BB950" s="148" t="str">
        <f t="shared" si="527"/>
        <v/>
      </c>
      <c r="BC950" s="47" t="str">
        <f t="shared" si="554"/>
        <v/>
      </c>
      <c r="BD950" s="48" t="str">
        <f>IF(ISBLANK(BE950),"",VLOOKUP(BC950,OutputOsiris!$A$9:$A$1008,1,FALSE))</f>
        <v/>
      </c>
      <c r="BE950" s="111"/>
      <c r="BF950" s="78"/>
      <c r="BG950" s="148" t="str">
        <f t="shared" si="528"/>
        <v/>
      </c>
      <c r="BH950" s="47" t="str">
        <f t="shared" si="555"/>
        <v/>
      </c>
      <c r="BI950" s="48" t="str">
        <f>IF(ISBLANK(BJ950),"",VLOOKUP(BH950,OutputOsiris!$A$9:$A$1008,1,FALSE))</f>
        <v/>
      </c>
      <c r="BJ950" s="111"/>
      <c r="BK950" s="78"/>
      <c r="BL950" s="148" t="str">
        <f t="shared" si="529"/>
        <v/>
      </c>
      <c r="BM950" s="47" t="str">
        <f t="shared" si="556"/>
        <v/>
      </c>
      <c r="BN950" s="48" t="str">
        <f>IF(ISBLANK(BO950),"",VLOOKUP(BM950,OutputOsiris!$A$9:$A$1008,1,FALSE))</f>
        <v/>
      </c>
      <c r="BO950" s="111"/>
      <c r="BP950" s="78"/>
      <c r="BQ950" s="148" t="str">
        <f t="shared" si="530"/>
        <v/>
      </c>
      <c r="BR950" s="47" t="str">
        <f t="shared" si="557"/>
        <v/>
      </c>
      <c r="BS950" s="48" t="str">
        <f>IF(ISBLANK(BT950),"",VLOOKUP(BR950,OutputOsiris!$A$9:$A$1008,1,FALSE))</f>
        <v/>
      </c>
      <c r="BT950" s="111"/>
      <c r="BU950" s="78"/>
      <c r="BV950" s="148" t="str">
        <f t="shared" si="531"/>
        <v/>
      </c>
      <c r="BW950" s="47" t="str">
        <f t="shared" si="558"/>
        <v/>
      </c>
      <c r="BX950" s="48" t="str">
        <f>IF(ISBLANK(BY950),"",VLOOKUP(BW950,OutputOsiris!$A$9:$A$1008,1,FALSE))</f>
        <v/>
      </c>
      <c r="BY950" s="111"/>
      <c r="BZ950" s="78"/>
      <c r="CA950" s="148" t="str">
        <f t="shared" si="532"/>
        <v/>
      </c>
    </row>
    <row r="951" spans="1:79" x14ac:dyDescent="0.2">
      <c r="A951" s="47" t="str">
        <f>IF($H$1="Score",IF(OutputOsiris!A951&lt;&gt;"9999999",OutputOsiris!A951,""),"")</f>
        <v/>
      </c>
      <c r="B951" s="76" t="str">
        <f t="shared" si="533"/>
        <v/>
      </c>
      <c r="C951" s="143" t="str">
        <f t="shared" si="534"/>
        <v/>
      </c>
      <c r="D951" s="47" t="str">
        <f>IF($H$1="Cijfer",IF(OutputOsiris!A951&lt;&gt;"9999999",OutputOsiris!A951,""),"")</f>
        <v/>
      </c>
      <c r="E951" s="76" t="str">
        <f t="shared" si="535"/>
        <v/>
      </c>
      <c r="F951" s="143" t="str">
        <f t="shared" si="536"/>
        <v/>
      </c>
      <c r="G951" s="47" t="str">
        <f>IF(ISBLANK(OutputOsiris!B951),"",OutputOsiris!B951)</f>
        <v/>
      </c>
      <c r="H951" s="47">
        <f>IF(AND($AG$7&gt;0,OutputOsiris!$A951&lt;&gt;"9999999"),VLOOKUP(OutputOsiris!A951,$AD$9:$AG$1008,4,FALSE),"")</f>
        <v>0</v>
      </c>
      <c r="I951" s="47">
        <f t="shared" si="537"/>
        <v>0</v>
      </c>
      <c r="J951" s="47">
        <f>IF(AND($AL$7&gt;0,OutputOsiris!$A951&lt;&gt;"9999999"),VLOOKUP(OutputOsiris!A951,$AI$9:$AL$1008,4,FALSE),"")</f>
        <v>0</v>
      </c>
      <c r="K951" s="47">
        <f t="shared" si="538"/>
        <v>0</v>
      </c>
      <c r="L951" s="47" t="str">
        <f>IF(AND($AQ$7&gt;0,OutputOsiris!$A951&lt;&gt;"9999999"),VLOOKUP(OutputOsiris!A951,$AN$9:$AQ$1008,4,FALSE),"")</f>
        <v/>
      </c>
      <c r="M951" s="47" t="str">
        <f t="shared" si="539"/>
        <v/>
      </c>
      <c r="N951" s="47" t="str">
        <f>IF(AND($AV$7&gt;0,OutputOsiris!$A951&lt;&gt;"9999999"),VLOOKUP(OutputOsiris!A951,$AS$9:$AV$1008,4,FALSE),"")</f>
        <v/>
      </c>
      <c r="O951" s="47" t="str">
        <f t="shared" si="540"/>
        <v/>
      </c>
      <c r="P951" s="47" t="str">
        <f>IF(AND($BA$7&gt;0,OutputOsiris!$A951&lt;&gt;"9999999"),VLOOKUP(OutputOsiris!A951,$AX$9:$BA$1008,4,FALSE),"")</f>
        <v/>
      </c>
      <c r="Q951" s="47" t="str">
        <f t="shared" si="541"/>
        <v/>
      </c>
      <c r="R951" s="47" t="str">
        <f>IF(AND($BF$7&gt;0,OutputOsiris!$A951&lt;&gt;"9999999"),VLOOKUP(OutputOsiris!A951,$BC$9:$BF$1008,4,FALSE),"")</f>
        <v/>
      </c>
      <c r="S951" s="47" t="str">
        <f t="shared" si="542"/>
        <v/>
      </c>
      <c r="T951" s="47" t="str">
        <f>IF(AND($BK$7&gt;0,OutputOsiris!$A951&lt;&gt;"9999999"),VLOOKUP(OutputOsiris!A951,$BH$9:$BK$1008,4,FALSE),"")</f>
        <v/>
      </c>
      <c r="U951" s="47" t="str">
        <f t="shared" si="543"/>
        <v/>
      </c>
      <c r="V951" s="47" t="str">
        <f>IF(AND($BP$7&gt;0,OutputOsiris!$A951&lt;&gt;"9999999"),VLOOKUP(OutputOsiris!A951,$BM$9:$BP$1008,4,FALSE),"")</f>
        <v/>
      </c>
      <c r="W951" s="47" t="str">
        <f t="shared" si="544"/>
        <v/>
      </c>
      <c r="X951" s="47" t="str">
        <f>IF(AND($BU$7&gt;0,OutputOsiris!$A951&lt;&gt;"9999999"),VLOOKUP(OutputOsiris!A951,$BR$9:$BU$1008,4,FALSE),"")</f>
        <v/>
      </c>
      <c r="Y951" s="47" t="str">
        <f t="shared" si="545"/>
        <v/>
      </c>
      <c r="Z951" s="47" t="str">
        <f>IF(AND($BZ$7&gt;0,OutputOsiris!$A951&lt;&gt;"9999999"),VLOOKUP(OutputOsiris!A951,$BW$9:$BZ$1008,4,FALSE),"")</f>
        <v/>
      </c>
      <c r="AA951" s="47" t="str">
        <f t="shared" si="546"/>
        <v/>
      </c>
      <c r="AB951" s="47">
        <f t="shared" si="547"/>
        <v>0</v>
      </c>
      <c r="AC951" s="47">
        <f t="shared" si="548"/>
        <v>0</v>
      </c>
      <c r="AD951" s="47" t="str">
        <f t="shared" si="549"/>
        <v/>
      </c>
      <c r="AE951" s="48" t="str">
        <f>IF(ISBLANK(AF951),"",VLOOKUP(AD951,OutputOsiris!$A$9:$A$1008,1,FALSE))</f>
        <v/>
      </c>
      <c r="AF951" s="111"/>
      <c r="AG951" s="78"/>
      <c r="AH951" s="148" t="str">
        <f t="shared" si="523"/>
        <v/>
      </c>
      <c r="AI951" s="47" t="str">
        <f t="shared" si="550"/>
        <v/>
      </c>
      <c r="AJ951" s="48" t="str">
        <f>IF(ISBLANK(AK951),"",VLOOKUP(AI951,OutputOsiris!$A$9:$A$1008,1,FALSE))</f>
        <v/>
      </c>
      <c r="AK951" s="112"/>
      <c r="AL951" s="78"/>
      <c r="AM951" s="148" t="str">
        <f t="shared" si="524"/>
        <v/>
      </c>
      <c r="AN951" s="47" t="str">
        <f t="shared" si="551"/>
        <v/>
      </c>
      <c r="AO951" s="48" t="str">
        <f>IF(ISBLANK(AP951),"",VLOOKUP(AN951,OutputOsiris!$A$9:$A$1008,1,FALSE))</f>
        <v/>
      </c>
      <c r="AP951" s="111"/>
      <c r="AQ951" s="78"/>
      <c r="AR951" s="148" t="str">
        <f t="shared" si="525"/>
        <v/>
      </c>
      <c r="AS951" s="47" t="str">
        <f t="shared" si="552"/>
        <v/>
      </c>
      <c r="AT951" s="48" t="str">
        <f>IF(ISBLANK(AU951),"",VLOOKUP(AS951,OutputOsiris!$A$9:$A$1008,1,FALSE))</f>
        <v/>
      </c>
      <c r="AU951" s="111"/>
      <c r="AV951" s="78"/>
      <c r="AW951" s="148" t="str">
        <f t="shared" si="526"/>
        <v/>
      </c>
      <c r="AX951" s="47" t="str">
        <f t="shared" si="553"/>
        <v/>
      </c>
      <c r="AY951" s="48" t="str">
        <f>IF(ISBLANK(AZ951),"",VLOOKUP(AX951,OutputOsiris!$A$9:$A$1008,1,FALSE))</f>
        <v/>
      </c>
      <c r="AZ951" s="111"/>
      <c r="BA951" s="78"/>
      <c r="BB951" s="148" t="str">
        <f t="shared" si="527"/>
        <v/>
      </c>
      <c r="BC951" s="47" t="str">
        <f t="shared" si="554"/>
        <v/>
      </c>
      <c r="BD951" s="48" t="str">
        <f>IF(ISBLANK(BE951),"",VLOOKUP(BC951,OutputOsiris!$A$9:$A$1008,1,FALSE))</f>
        <v/>
      </c>
      <c r="BE951" s="111"/>
      <c r="BF951" s="78"/>
      <c r="BG951" s="148" t="str">
        <f t="shared" si="528"/>
        <v/>
      </c>
      <c r="BH951" s="47" t="str">
        <f t="shared" si="555"/>
        <v/>
      </c>
      <c r="BI951" s="48" t="str">
        <f>IF(ISBLANK(BJ951),"",VLOOKUP(BH951,OutputOsiris!$A$9:$A$1008,1,FALSE))</f>
        <v/>
      </c>
      <c r="BJ951" s="111"/>
      <c r="BK951" s="78"/>
      <c r="BL951" s="148" t="str">
        <f t="shared" si="529"/>
        <v/>
      </c>
      <c r="BM951" s="47" t="str">
        <f t="shared" si="556"/>
        <v/>
      </c>
      <c r="BN951" s="48" t="str">
        <f>IF(ISBLANK(BO951),"",VLOOKUP(BM951,OutputOsiris!$A$9:$A$1008,1,FALSE))</f>
        <v/>
      </c>
      <c r="BO951" s="111"/>
      <c r="BP951" s="78"/>
      <c r="BQ951" s="148" t="str">
        <f t="shared" si="530"/>
        <v/>
      </c>
      <c r="BR951" s="47" t="str">
        <f t="shared" si="557"/>
        <v/>
      </c>
      <c r="BS951" s="48" t="str">
        <f>IF(ISBLANK(BT951),"",VLOOKUP(BR951,OutputOsiris!$A$9:$A$1008,1,FALSE))</f>
        <v/>
      </c>
      <c r="BT951" s="111"/>
      <c r="BU951" s="78"/>
      <c r="BV951" s="148" t="str">
        <f t="shared" si="531"/>
        <v/>
      </c>
      <c r="BW951" s="47" t="str">
        <f t="shared" si="558"/>
        <v/>
      </c>
      <c r="BX951" s="48" t="str">
        <f>IF(ISBLANK(BY951),"",VLOOKUP(BW951,OutputOsiris!$A$9:$A$1008,1,FALSE))</f>
        <v/>
      </c>
      <c r="BY951" s="111"/>
      <c r="BZ951" s="78"/>
      <c r="CA951" s="148" t="str">
        <f t="shared" si="532"/>
        <v/>
      </c>
    </row>
    <row r="952" spans="1:79" x14ac:dyDescent="0.2">
      <c r="A952" s="47" t="str">
        <f>IF($H$1="Score",IF(OutputOsiris!A952&lt;&gt;"9999999",OutputOsiris!A952,""),"")</f>
        <v/>
      </c>
      <c r="B952" s="76" t="str">
        <f t="shared" si="533"/>
        <v/>
      </c>
      <c r="C952" s="143" t="str">
        <f t="shared" si="534"/>
        <v/>
      </c>
      <c r="D952" s="47" t="str">
        <f>IF($H$1="Cijfer",IF(OutputOsiris!A952&lt;&gt;"9999999",OutputOsiris!A952,""),"")</f>
        <v/>
      </c>
      <c r="E952" s="76" t="str">
        <f t="shared" si="535"/>
        <v/>
      </c>
      <c r="F952" s="143" t="str">
        <f t="shared" si="536"/>
        <v/>
      </c>
      <c r="G952" s="47" t="str">
        <f>IF(ISBLANK(OutputOsiris!B952),"",OutputOsiris!B952)</f>
        <v/>
      </c>
      <c r="H952" s="47">
        <f>IF(AND($AG$7&gt;0,OutputOsiris!$A952&lt;&gt;"9999999"),VLOOKUP(OutputOsiris!A952,$AD$9:$AG$1008,4,FALSE),"")</f>
        <v>0</v>
      </c>
      <c r="I952" s="47">
        <f t="shared" si="537"/>
        <v>0</v>
      </c>
      <c r="J952" s="47">
        <f>IF(AND($AL$7&gt;0,OutputOsiris!$A952&lt;&gt;"9999999"),VLOOKUP(OutputOsiris!A952,$AI$9:$AL$1008,4,FALSE),"")</f>
        <v>0</v>
      </c>
      <c r="K952" s="47">
        <f t="shared" si="538"/>
        <v>0</v>
      </c>
      <c r="L952" s="47" t="str">
        <f>IF(AND($AQ$7&gt;0,OutputOsiris!$A952&lt;&gt;"9999999"),VLOOKUP(OutputOsiris!A952,$AN$9:$AQ$1008,4,FALSE),"")</f>
        <v/>
      </c>
      <c r="M952" s="47" t="str">
        <f t="shared" si="539"/>
        <v/>
      </c>
      <c r="N952" s="47" t="str">
        <f>IF(AND($AV$7&gt;0,OutputOsiris!$A952&lt;&gt;"9999999"),VLOOKUP(OutputOsiris!A952,$AS$9:$AV$1008,4,FALSE),"")</f>
        <v/>
      </c>
      <c r="O952" s="47" t="str">
        <f t="shared" si="540"/>
        <v/>
      </c>
      <c r="P952" s="47" t="str">
        <f>IF(AND($BA$7&gt;0,OutputOsiris!$A952&lt;&gt;"9999999"),VLOOKUP(OutputOsiris!A952,$AX$9:$BA$1008,4,FALSE),"")</f>
        <v/>
      </c>
      <c r="Q952" s="47" t="str">
        <f t="shared" si="541"/>
        <v/>
      </c>
      <c r="R952" s="47" t="str">
        <f>IF(AND($BF$7&gt;0,OutputOsiris!$A952&lt;&gt;"9999999"),VLOOKUP(OutputOsiris!A952,$BC$9:$BF$1008,4,FALSE),"")</f>
        <v/>
      </c>
      <c r="S952" s="47" t="str">
        <f t="shared" si="542"/>
        <v/>
      </c>
      <c r="T952" s="47" t="str">
        <f>IF(AND($BK$7&gt;0,OutputOsiris!$A952&lt;&gt;"9999999"),VLOOKUP(OutputOsiris!A952,$BH$9:$BK$1008,4,FALSE),"")</f>
        <v/>
      </c>
      <c r="U952" s="47" t="str">
        <f t="shared" si="543"/>
        <v/>
      </c>
      <c r="V952" s="47" t="str">
        <f>IF(AND($BP$7&gt;0,OutputOsiris!$A952&lt;&gt;"9999999"),VLOOKUP(OutputOsiris!A952,$BM$9:$BP$1008,4,FALSE),"")</f>
        <v/>
      </c>
      <c r="W952" s="47" t="str">
        <f t="shared" si="544"/>
        <v/>
      </c>
      <c r="X952" s="47" t="str">
        <f>IF(AND($BU$7&gt;0,OutputOsiris!$A952&lt;&gt;"9999999"),VLOOKUP(OutputOsiris!A952,$BR$9:$BU$1008,4,FALSE),"")</f>
        <v/>
      </c>
      <c r="Y952" s="47" t="str">
        <f t="shared" si="545"/>
        <v/>
      </c>
      <c r="Z952" s="47" t="str">
        <f>IF(AND($BZ$7&gt;0,OutputOsiris!$A952&lt;&gt;"9999999"),VLOOKUP(OutputOsiris!A952,$BW$9:$BZ$1008,4,FALSE),"")</f>
        <v/>
      </c>
      <c r="AA952" s="47" t="str">
        <f t="shared" si="546"/>
        <v/>
      </c>
      <c r="AB952" s="47">
        <f t="shared" si="547"/>
        <v>0</v>
      </c>
      <c r="AC952" s="47">
        <f t="shared" si="548"/>
        <v>0</v>
      </c>
      <c r="AD952" s="47" t="str">
        <f t="shared" si="549"/>
        <v/>
      </c>
      <c r="AE952" s="48" t="str">
        <f>IF(ISBLANK(AF952),"",VLOOKUP(AD952,OutputOsiris!$A$9:$A$1008,1,FALSE))</f>
        <v/>
      </c>
      <c r="AF952" s="111"/>
      <c r="AG952" s="78"/>
      <c r="AH952" s="148" t="str">
        <f t="shared" si="523"/>
        <v/>
      </c>
      <c r="AI952" s="47" t="str">
        <f t="shared" si="550"/>
        <v/>
      </c>
      <c r="AJ952" s="48" t="str">
        <f>IF(ISBLANK(AK952),"",VLOOKUP(AI952,OutputOsiris!$A$9:$A$1008,1,FALSE))</f>
        <v/>
      </c>
      <c r="AK952" s="112"/>
      <c r="AL952" s="78"/>
      <c r="AM952" s="148" t="str">
        <f t="shared" si="524"/>
        <v/>
      </c>
      <c r="AN952" s="47" t="str">
        <f t="shared" si="551"/>
        <v/>
      </c>
      <c r="AO952" s="48" t="str">
        <f>IF(ISBLANK(AP952),"",VLOOKUP(AN952,OutputOsiris!$A$9:$A$1008,1,FALSE))</f>
        <v/>
      </c>
      <c r="AP952" s="111"/>
      <c r="AQ952" s="78"/>
      <c r="AR952" s="148" t="str">
        <f t="shared" si="525"/>
        <v/>
      </c>
      <c r="AS952" s="47" t="str">
        <f t="shared" si="552"/>
        <v/>
      </c>
      <c r="AT952" s="48" t="str">
        <f>IF(ISBLANK(AU952),"",VLOOKUP(AS952,OutputOsiris!$A$9:$A$1008,1,FALSE))</f>
        <v/>
      </c>
      <c r="AU952" s="111"/>
      <c r="AV952" s="78"/>
      <c r="AW952" s="148" t="str">
        <f t="shared" si="526"/>
        <v/>
      </c>
      <c r="AX952" s="47" t="str">
        <f t="shared" si="553"/>
        <v/>
      </c>
      <c r="AY952" s="48" t="str">
        <f>IF(ISBLANK(AZ952),"",VLOOKUP(AX952,OutputOsiris!$A$9:$A$1008,1,FALSE))</f>
        <v/>
      </c>
      <c r="AZ952" s="111"/>
      <c r="BA952" s="78"/>
      <c r="BB952" s="148" t="str">
        <f t="shared" si="527"/>
        <v/>
      </c>
      <c r="BC952" s="47" t="str">
        <f t="shared" si="554"/>
        <v/>
      </c>
      <c r="BD952" s="48" t="str">
        <f>IF(ISBLANK(BE952),"",VLOOKUP(BC952,OutputOsiris!$A$9:$A$1008,1,FALSE))</f>
        <v/>
      </c>
      <c r="BE952" s="111"/>
      <c r="BF952" s="78"/>
      <c r="BG952" s="148" t="str">
        <f t="shared" si="528"/>
        <v/>
      </c>
      <c r="BH952" s="47" t="str">
        <f t="shared" si="555"/>
        <v/>
      </c>
      <c r="BI952" s="48" t="str">
        <f>IF(ISBLANK(BJ952),"",VLOOKUP(BH952,OutputOsiris!$A$9:$A$1008,1,FALSE))</f>
        <v/>
      </c>
      <c r="BJ952" s="111"/>
      <c r="BK952" s="78"/>
      <c r="BL952" s="148" t="str">
        <f t="shared" si="529"/>
        <v/>
      </c>
      <c r="BM952" s="47" t="str">
        <f t="shared" si="556"/>
        <v/>
      </c>
      <c r="BN952" s="48" t="str">
        <f>IF(ISBLANK(BO952),"",VLOOKUP(BM952,OutputOsiris!$A$9:$A$1008,1,FALSE))</f>
        <v/>
      </c>
      <c r="BO952" s="111"/>
      <c r="BP952" s="78"/>
      <c r="BQ952" s="148" t="str">
        <f t="shared" si="530"/>
        <v/>
      </c>
      <c r="BR952" s="47" t="str">
        <f t="shared" si="557"/>
        <v/>
      </c>
      <c r="BS952" s="48" t="str">
        <f>IF(ISBLANK(BT952),"",VLOOKUP(BR952,OutputOsiris!$A$9:$A$1008,1,FALSE))</f>
        <v/>
      </c>
      <c r="BT952" s="111"/>
      <c r="BU952" s="78"/>
      <c r="BV952" s="148" t="str">
        <f t="shared" si="531"/>
        <v/>
      </c>
      <c r="BW952" s="47" t="str">
        <f t="shared" si="558"/>
        <v/>
      </c>
      <c r="BX952" s="48" t="str">
        <f>IF(ISBLANK(BY952),"",VLOOKUP(BW952,OutputOsiris!$A$9:$A$1008,1,FALSE))</f>
        <v/>
      </c>
      <c r="BY952" s="111"/>
      <c r="BZ952" s="78"/>
      <c r="CA952" s="148" t="str">
        <f t="shared" si="532"/>
        <v/>
      </c>
    </row>
    <row r="953" spans="1:79" x14ac:dyDescent="0.2">
      <c r="A953" s="47" t="str">
        <f>IF($H$1="Score",IF(OutputOsiris!A953&lt;&gt;"9999999",OutputOsiris!A953,""),"")</f>
        <v/>
      </c>
      <c r="B953" s="76" t="str">
        <f t="shared" si="533"/>
        <v/>
      </c>
      <c r="C953" s="143" t="str">
        <f t="shared" si="534"/>
        <v/>
      </c>
      <c r="D953" s="47" t="str">
        <f>IF($H$1="Cijfer",IF(OutputOsiris!A953&lt;&gt;"9999999",OutputOsiris!A953,""),"")</f>
        <v/>
      </c>
      <c r="E953" s="76" t="str">
        <f t="shared" si="535"/>
        <v/>
      </c>
      <c r="F953" s="143" t="str">
        <f t="shared" si="536"/>
        <v/>
      </c>
      <c r="G953" s="47" t="str">
        <f>IF(ISBLANK(OutputOsiris!B953),"",OutputOsiris!B953)</f>
        <v/>
      </c>
      <c r="H953" s="47">
        <f>IF(AND($AG$7&gt;0,OutputOsiris!$A953&lt;&gt;"9999999"),VLOOKUP(OutputOsiris!A953,$AD$9:$AG$1008,4,FALSE),"")</f>
        <v>0</v>
      </c>
      <c r="I953" s="47">
        <f t="shared" si="537"/>
        <v>0</v>
      </c>
      <c r="J953" s="47">
        <f>IF(AND($AL$7&gt;0,OutputOsiris!$A953&lt;&gt;"9999999"),VLOOKUP(OutputOsiris!A953,$AI$9:$AL$1008,4,FALSE),"")</f>
        <v>0</v>
      </c>
      <c r="K953" s="47">
        <f t="shared" si="538"/>
        <v>0</v>
      </c>
      <c r="L953" s="47" t="str">
        <f>IF(AND($AQ$7&gt;0,OutputOsiris!$A953&lt;&gt;"9999999"),VLOOKUP(OutputOsiris!A953,$AN$9:$AQ$1008,4,FALSE),"")</f>
        <v/>
      </c>
      <c r="M953" s="47" t="str">
        <f t="shared" si="539"/>
        <v/>
      </c>
      <c r="N953" s="47" t="str">
        <f>IF(AND($AV$7&gt;0,OutputOsiris!$A953&lt;&gt;"9999999"),VLOOKUP(OutputOsiris!A953,$AS$9:$AV$1008,4,FALSE),"")</f>
        <v/>
      </c>
      <c r="O953" s="47" t="str">
        <f t="shared" si="540"/>
        <v/>
      </c>
      <c r="P953" s="47" t="str">
        <f>IF(AND($BA$7&gt;0,OutputOsiris!$A953&lt;&gt;"9999999"),VLOOKUP(OutputOsiris!A953,$AX$9:$BA$1008,4,FALSE),"")</f>
        <v/>
      </c>
      <c r="Q953" s="47" t="str">
        <f t="shared" si="541"/>
        <v/>
      </c>
      <c r="R953" s="47" t="str">
        <f>IF(AND($BF$7&gt;0,OutputOsiris!$A953&lt;&gt;"9999999"),VLOOKUP(OutputOsiris!A953,$BC$9:$BF$1008,4,FALSE),"")</f>
        <v/>
      </c>
      <c r="S953" s="47" t="str">
        <f t="shared" si="542"/>
        <v/>
      </c>
      <c r="T953" s="47" t="str">
        <f>IF(AND($BK$7&gt;0,OutputOsiris!$A953&lt;&gt;"9999999"),VLOOKUP(OutputOsiris!A953,$BH$9:$BK$1008,4,FALSE),"")</f>
        <v/>
      </c>
      <c r="U953" s="47" t="str">
        <f t="shared" si="543"/>
        <v/>
      </c>
      <c r="V953" s="47" t="str">
        <f>IF(AND($BP$7&gt;0,OutputOsiris!$A953&lt;&gt;"9999999"),VLOOKUP(OutputOsiris!A953,$BM$9:$BP$1008,4,FALSE),"")</f>
        <v/>
      </c>
      <c r="W953" s="47" t="str">
        <f t="shared" si="544"/>
        <v/>
      </c>
      <c r="X953" s="47" t="str">
        <f>IF(AND($BU$7&gt;0,OutputOsiris!$A953&lt;&gt;"9999999"),VLOOKUP(OutputOsiris!A953,$BR$9:$BU$1008,4,FALSE),"")</f>
        <v/>
      </c>
      <c r="Y953" s="47" t="str">
        <f t="shared" si="545"/>
        <v/>
      </c>
      <c r="Z953" s="47" t="str">
        <f>IF(AND($BZ$7&gt;0,OutputOsiris!$A953&lt;&gt;"9999999"),VLOOKUP(OutputOsiris!A953,$BW$9:$BZ$1008,4,FALSE),"")</f>
        <v/>
      </c>
      <c r="AA953" s="47" t="str">
        <f t="shared" si="546"/>
        <v/>
      </c>
      <c r="AB953" s="47">
        <f t="shared" si="547"/>
        <v>0</v>
      </c>
      <c r="AC953" s="47">
        <f t="shared" si="548"/>
        <v>0</v>
      </c>
      <c r="AD953" s="47" t="str">
        <f t="shared" si="549"/>
        <v/>
      </c>
      <c r="AE953" s="48" t="str">
        <f>IF(ISBLANK(AF953),"",VLOOKUP(AD953,OutputOsiris!$A$9:$A$1008,1,FALSE))</f>
        <v/>
      </c>
      <c r="AF953" s="111"/>
      <c r="AG953" s="78"/>
      <c r="AH953" s="148" t="str">
        <f t="shared" si="523"/>
        <v/>
      </c>
      <c r="AI953" s="47" t="str">
        <f t="shared" si="550"/>
        <v/>
      </c>
      <c r="AJ953" s="48" t="str">
        <f>IF(ISBLANK(AK953),"",VLOOKUP(AI953,OutputOsiris!$A$9:$A$1008,1,FALSE))</f>
        <v/>
      </c>
      <c r="AK953" s="112"/>
      <c r="AL953" s="78"/>
      <c r="AM953" s="148" t="str">
        <f t="shared" si="524"/>
        <v/>
      </c>
      <c r="AN953" s="47" t="str">
        <f t="shared" si="551"/>
        <v/>
      </c>
      <c r="AO953" s="48" t="str">
        <f>IF(ISBLANK(AP953),"",VLOOKUP(AN953,OutputOsiris!$A$9:$A$1008,1,FALSE))</f>
        <v/>
      </c>
      <c r="AP953" s="111"/>
      <c r="AQ953" s="78"/>
      <c r="AR953" s="148" t="str">
        <f t="shared" si="525"/>
        <v/>
      </c>
      <c r="AS953" s="47" t="str">
        <f t="shared" si="552"/>
        <v/>
      </c>
      <c r="AT953" s="48" t="str">
        <f>IF(ISBLANK(AU953),"",VLOOKUP(AS953,OutputOsiris!$A$9:$A$1008,1,FALSE))</f>
        <v/>
      </c>
      <c r="AU953" s="111"/>
      <c r="AV953" s="78"/>
      <c r="AW953" s="148" t="str">
        <f t="shared" si="526"/>
        <v/>
      </c>
      <c r="AX953" s="47" t="str">
        <f t="shared" si="553"/>
        <v/>
      </c>
      <c r="AY953" s="48" t="str">
        <f>IF(ISBLANK(AZ953),"",VLOOKUP(AX953,OutputOsiris!$A$9:$A$1008,1,FALSE))</f>
        <v/>
      </c>
      <c r="AZ953" s="111"/>
      <c r="BA953" s="78"/>
      <c r="BB953" s="148" t="str">
        <f t="shared" si="527"/>
        <v/>
      </c>
      <c r="BC953" s="47" t="str">
        <f t="shared" si="554"/>
        <v/>
      </c>
      <c r="BD953" s="48" t="str">
        <f>IF(ISBLANK(BE953),"",VLOOKUP(BC953,OutputOsiris!$A$9:$A$1008,1,FALSE))</f>
        <v/>
      </c>
      <c r="BE953" s="111"/>
      <c r="BF953" s="78"/>
      <c r="BG953" s="148" t="str">
        <f t="shared" si="528"/>
        <v/>
      </c>
      <c r="BH953" s="47" t="str">
        <f t="shared" si="555"/>
        <v/>
      </c>
      <c r="BI953" s="48" t="str">
        <f>IF(ISBLANK(BJ953),"",VLOOKUP(BH953,OutputOsiris!$A$9:$A$1008,1,FALSE))</f>
        <v/>
      </c>
      <c r="BJ953" s="111"/>
      <c r="BK953" s="78"/>
      <c r="BL953" s="148" t="str">
        <f t="shared" si="529"/>
        <v/>
      </c>
      <c r="BM953" s="47" t="str">
        <f t="shared" si="556"/>
        <v/>
      </c>
      <c r="BN953" s="48" t="str">
        <f>IF(ISBLANK(BO953),"",VLOOKUP(BM953,OutputOsiris!$A$9:$A$1008,1,FALSE))</f>
        <v/>
      </c>
      <c r="BO953" s="111"/>
      <c r="BP953" s="78"/>
      <c r="BQ953" s="148" t="str">
        <f t="shared" si="530"/>
        <v/>
      </c>
      <c r="BR953" s="47" t="str">
        <f t="shared" si="557"/>
        <v/>
      </c>
      <c r="BS953" s="48" t="str">
        <f>IF(ISBLANK(BT953),"",VLOOKUP(BR953,OutputOsiris!$A$9:$A$1008,1,FALSE))</f>
        <v/>
      </c>
      <c r="BT953" s="111"/>
      <c r="BU953" s="78"/>
      <c r="BV953" s="148" t="str">
        <f t="shared" si="531"/>
        <v/>
      </c>
      <c r="BW953" s="47" t="str">
        <f t="shared" si="558"/>
        <v/>
      </c>
      <c r="BX953" s="48" t="str">
        <f>IF(ISBLANK(BY953),"",VLOOKUP(BW953,OutputOsiris!$A$9:$A$1008,1,FALSE))</f>
        <v/>
      </c>
      <c r="BY953" s="111"/>
      <c r="BZ953" s="78"/>
      <c r="CA953" s="148" t="str">
        <f t="shared" si="532"/>
        <v/>
      </c>
    </row>
    <row r="954" spans="1:79" x14ac:dyDescent="0.2">
      <c r="A954" s="47" t="str">
        <f>IF($H$1="Score",IF(OutputOsiris!A954&lt;&gt;"9999999",OutputOsiris!A954,""),"")</f>
        <v/>
      </c>
      <c r="B954" s="76" t="str">
        <f t="shared" si="533"/>
        <v/>
      </c>
      <c r="C954" s="143" t="str">
        <f t="shared" si="534"/>
        <v/>
      </c>
      <c r="D954" s="47" t="str">
        <f>IF($H$1="Cijfer",IF(OutputOsiris!A954&lt;&gt;"9999999",OutputOsiris!A954,""),"")</f>
        <v/>
      </c>
      <c r="E954" s="76" t="str">
        <f t="shared" si="535"/>
        <v/>
      </c>
      <c r="F954" s="143" t="str">
        <f t="shared" si="536"/>
        <v/>
      </c>
      <c r="G954" s="47" t="str">
        <f>IF(ISBLANK(OutputOsiris!B954),"",OutputOsiris!B954)</f>
        <v/>
      </c>
      <c r="H954" s="47">
        <f>IF(AND($AG$7&gt;0,OutputOsiris!$A954&lt;&gt;"9999999"),VLOOKUP(OutputOsiris!A954,$AD$9:$AG$1008,4,FALSE),"")</f>
        <v>0</v>
      </c>
      <c r="I954" s="47">
        <f t="shared" si="537"/>
        <v>0</v>
      </c>
      <c r="J954" s="47">
        <f>IF(AND($AL$7&gt;0,OutputOsiris!$A954&lt;&gt;"9999999"),VLOOKUP(OutputOsiris!A954,$AI$9:$AL$1008,4,FALSE),"")</f>
        <v>0</v>
      </c>
      <c r="K954" s="47">
        <f t="shared" si="538"/>
        <v>0</v>
      </c>
      <c r="L954" s="47" t="str">
        <f>IF(AND($AQ$7&gt;0,OutputOsiris!$A954&lt;&gt;"9999999"),VLOOKUP(OutputOsiris!A954,$AN$9:$AQ$1008,4,FALSE),"")</f>
        <v/>
      </c>
      <c r="M954" s="47" t="str">
        <f t="shared" si="539"/>
        <v/>
      </c>
      <c r="N954" s="47" t="str">
        <f>IF(AND($AV$7&gt;0,OutputOsiris!$A954&lt;&gt;"9999999"),VLOOKUP(OutputOsiris!A954,$AS$9:$AV$1008,4,FALSE),"")</f>
        <v/>
      </c>
      <c r="O954" s="47" t="str">
        <f t="shared" si="540"/>
        <v/>
      </c>
      <c r="P954" s="47" t="str">
        <f>IF(AND($BA$7&gt;0,OutputOsiris!$A954&lt;&gt;"9999999"),VLOOKUP(OutputOsiris!A954,$AX$9:$BA$1008,4,FALSE),"")</f>
        <v/>
      </c>
      <c r="Q954" s="47" t="str">
        <f t="shared" si="541"/>
        <v/>
      </c>
      <c r="R954" s="47" t="str">
        <f>IF(AND($BF$7&gt;0,OutputOsiris!$A954&lt;&gt;"9999999"),VLOOKUP(OutputOsiris!A954,$BC$9:$BF$1008,4,FALSE),"")</f>
        <v/>
      </c>
      <c r="S954" s="47" t="str">
        <f t="shared" si="542"/>
        <v/>
      </c>
      <c r="T954" s="47" t="str">
        <f>IF(AND($BK$7&gt;0,OutputOsiris!$A954&lt;&gt;"9999999"),VLOOKUP(OutputOsiris!A954,$BH$9:$BK$1008,4,FALSE),"")</f>
        <v/>
      </c>
      <c r="U954" s="47" t="str">
        <f t="shared" si="543"/>
        <v/>
      </c>
      <c r="V954" s="47" t="str">
        <f>IF(AND($BP$7&gt;0,OutputOsiris!$A954&lt;&gt;"9999999"),VLOOKUP(OutputOsiris!A954,$BM$9:$BP$1008,4,FALSE),"")</f>
        <v/>
      </c>
      <c r="W954" s="47" t="str">
        <f t="shared" si="544"/>
        <v/>
      </c>
      <c r="X954" s="47" t="str">
        <f>IF(AND($BU$7&gt;0,OutputOsiris!$A954&lt;&gt;"9999999"),VLOOKUP(OutputOsiris!A954,$BR$9:$BU$1008,4,FALSE),"")</f>
        <v/>
      </c>
      <c r="Y954" s="47" t="str">
        <f t="shared" si="545"/>
        <v/>
      </c>
      <c r="Z954" s="47" t="str">
        <f>IF(AND($BZ$7&gt;0,OutputOsiris!$A954&lt;&gt;"9999999"),VLOOKUP(OutputOsiris!A954,$BW$9:$BZ$1008,4,FALSE),"")</f>
        <v/>
      </c>
      <c r="AA954" s="47" t="str">
        <f t="shared" si="546"/>
        <v/>
      </c>
      <c r="AB954" s="47">
        <f t="shared" si="547"/>
        <v>0</v>
      </c>
      <c r="AC954" s="47">
        <f t="shared" si="548"/>
        <v>0</v>
      </c>
      <c r="AD954" s="47" t="str">
        <f t="shared" si="549"/>
        <v/>
      </c>
      <c r="AE954" s="48" t="str">
        <f>IF(ISBLANK(AF954),"",VLOOKUP(AD954,OutputOsiris!$A$9:$A$1008,1,FALSE))</f>
        <v/>
      </c>
      <c r="AF954" s="111"/>
      <c r="AG954" s="78"/>
      <c r="AH954" s="148" t="str">
        <f t="shared" si="523"/>
        <v/>
      </c>
      <c r="AI954" s="47" t="str">
        <f t="shared" si="550"/>
        <v/>
      </c>
      <c r="AJ954" s="48" t="str">
        <f>IF(ISBLANK(AK954),"",VLOOKUP(AI954,OutputOsiris!$A$9:$A$1008,1,FALSE))</f>
        <v/>
      </c>
      <c r="AK954" s="112"/>
      <c r="AL954" s="78"/>
      <c r="AM954" s="148" t="str">
        <f t="shared" si="524"/>
        <v/>
      </c>
      <c r="AN954" s="47" t="str">
        <f t="shared" si="551"/>
        <v/>
      </c>
      <c r="AO954" s="48" t="str">
        <f>IF(ISBLANK(AP954),"",VLOOKUP(AN954,OutputOsiris!$A$9:$A$1008,1,FALSE))</f>
        <v/>
      </c>
      <c r="AP954" s="111"/>
      <c r="AQ954" s="78"/>
      <c r="AR954" s="148" t="str">
        <f t="shared" si="525"/>
        <v/>
      </c>
      <c r="AS954" s="47" t="str">
        <f t="shared" si="552"/>
        <v/>
      </c>
      <c r="AT954" s="48" t="str">
        <f>IF(ISBLANK(AU954),"",VLOOKUP(AS954,OutputOsiris!$A$9:$A$1008,1,FALSE))</f>
        <v/>
      </c>
      <c r="AU954" s="111"/>
      <c r="AV954" s="78"/>
      <c r="AW954" s="148" t="str">
        <f t="shared" si="526"/>
        <v/>
      </c>
      <c r="AX954" s="47" t="str">
        <f t="shared" si="553"/>
        <v/>
      </c>
      <c r="AY954" s="48" t="str">
        <f>IF(ISBLANK(AZ954),"",VLOOKUP(AX954,OutputOsiris!$A$9:$A$1008,1,FALSE))</f>
        <v/>
      </c>
      <c r="AZ954" s="111"/>
      <c r="BA954" s="78"/>
      <c r="BB954" s="148" t="str">
        <f t="shared" si="527"/>
        <v/>
      </c>
      <c r="BC954" s="47" t="str">
        <f t="shared" si="554"/>
        <v/>
      </c>
      <c r="BD954" s="48" t="str">
        <f>IF(ISBLANK(BE954),"",VLOOKUP(BC954,OutputOsiris!$A$9:$A$1008,1,FALSE))</f>
        <v/>
      </c>
      <c r="BE954" s="111"/>
      <c r="BF954" s="78"/>
      <c r="BG954" s="148" t="str">
        <f t="shared" si="528"/>
        <v/>
      </c>
      <c r="BH954" s="47" t="str">
        <f t="shared" si="555"/>
        <v/>
      </c>
      <c r="BI954" s="48" t="str">
        <f>IF(ISBLANK(BJ954),"",VLOOKUP(BH954,OutputOsiris!$A$9:$A$1008,1,FALSE))</f>
        <v/>
      </c>
      <c r="BJ954" s="111"/>
      <c r="BK954" s="78"/>
      <c r="BL954" s="148" t="str">
        <f t="shared" si="529"/>
        <v/>
      </c>
      <c r="BM954" s="47" t="str">
        <f t="shared" si="556"/>
        <v/>
      </c>
      <c r="BN954" s="48" t="str">
        <f>IF(ISBLANK(BO954),"",VLOOKUP(BM954,OutputOsiris!$A$9:$A$1008,1,FALSE))</f>
        <v/>
      </c>
      <c r="BO954" s="111"/>
      <c r="BP954" s="78"/>
      <c r="BQ954" s="148" t="str">
        <f t="shared" si="530"/>
        <v/>
      </c>
      <c r="BR954" s="47" t="str">
        <f t="shared" si="557"/>
        <v/>
      </c>
      <c r="BS954" s="48" t="str">
        <f>IF(ISBLANK(BT954),"",VLOOKUP(BR954,OutputOsiris!$A$9:$A$1008,1,FALSE))</f>
        <v/>
      </c>
      <c r="BT954" s="111"/>
      <c r="BU954" s="78"/>
      <c r="BV954" s="148" t="str">
        <f t="shared" si="531"/>
        <v/>
      </c>
      <c r="BW954" s="47" t="str">
        <f t="shared" si="558"/>
        <v/>
      </c>
      <c r="BX954" s="48" t="str">
        <f>IF(ISBLANK(BY954),"",VLOOKUP(BW954,OutputOsiris!$A$9:$A$1008,1,FALSE))</f>
        <v/>
      </c>
      <c r="BY954" s="111"/>
      <c r="BZ954" s="78"/>
      <c r="CA954" s="148" t="str">
        <f t="shared" si="532"/>
        <v/>
      </c>
    </row>
    <row r="955" spans="1:79" x14ac:dyDescent="0.2">
      <c r="A955" s="47" t="str">
        <f>IF($H$1="Score",IF(OutputOsiris!A955&lt;&gt;"9999999",OutputOsiris!A955,""),"")</f>
        <v/>
      </c>
      <c r="B955" s="76" t="str">
        <f t="shared" si="533"/>
        <v/>
      </c>
      <c r="C955" s="143" t="str">
        <f t="shared" si="534"/>
        <v/>
      </c>
      <c r="D955" s="47" t="str">
        <f>IF($H$1="Cijfer",IF(OutputOsiris!A955&lt;&gt;"9999999",OutputOsiris!A955,""),"")</f>
        <v/>
      </c>
      <c r="E955" s="76" t="str">
        <f t="shared" si="535"/>
        <v/>
      </c>
      <c r="F955" s="143" t="str">
        <f t="shared" si="536"/>
        <v/>
      </c>
      <c r="G955" s="47" t="str">
        <f>IF(ISBLANK(OutputOsiris!B955),"",OutputOsiris!B955)</f>
        <v/>
      </c>
      <c r="H955" s="47">
        <f>IF(AND($AG$7&gt;0,OutputOsiris!$A955&lt;&gt;"9999999"),VLOOKUP(OutputOsiris!A955,$AD$9:$AG$1008,4,FALSE),"")</f>
        <v>0</v>
      </c>
      <c r="I955" s="47">
        <f t="shared" si="537"/>
        <v>0</v>
      </c>
      <c r="J955" s="47">
        <f>IF(AND($AL$7&gt;0,OutputOsiris!$A955&lt;&gt;"9999999"),VLOOKUP(OutputOsiris!A955,$AI$9:$AL$1008,4,FALSE),"")</f>
        <v>0</v>
      </c>
      <c r="K955" s="47">
        <f t="shared" si="538"/>
        <v>0</v>
      </c>
      <c r="L955" s="47" t="str">
        <f>IF(AND($AQ$7&gt;0,OutputOsiris!$A955&lt;&gt;"9999999"),VLOOKUP(OutputOsiris!A955,$AN$9:$AQ$1008,4,FALSE),"")</f>
        <v/>
      </c>
      <c r="M955" s="47" t="str">
        <f t="shared" si="539"/>
        <v/>
      </c>
      <c r="N955" s="47" t="str">
        <f>IF(AND($AV$7&gt;0,OutputOsiris!$A955&lt;&gt;"9999999"),VLOOKUP(OutputOsiris!A955,$AS$9:$AV$1008,4,FALSE),"")</f>
        <v/>
      </c>
      <c r="O955" s="47" t="str">
        <f t="shared" si="540"/>
        <v/>
      </c>
      <c r="P955" s="47" t="str">
        <f>IF(AND($BA$7&gt;0,OutputOsiris!$A955&lt;&gt;"9999999"),VLOOKUP(OutputOsiris!A955,$AX$9:$BA$1008,4,FALSE),"")</f>
        <v/>
      </c>
      <c r="Q955" s="47" t="str">
        <f t="shared" si="541"/>
        <v/>
      </c>
      <c r="R955" s="47" t="str">
        <f>IF(AND($BF$7&gt;0,OutputOsiris!$A955&lt;&gt;"9999999"),VLOOKUP(OutputOsiris!A955,$BC$9:$BF$1008,4,FALSE),"")</f>
        <v/>
      </c>
      <c r="S955" s="47" t="str">
        <f t="shared" si="542"/>
        <v/>
      </c>
      <c r="T955" s="47" t="str">
        <f>IF(AND($BK$7&gt;0,OutputOsiris!$A955&lt;&gt;"9999999"),VLOOKUP(OutputOsiris!A955,$BH$9:$BK$1008,4,FALSE),"")</f>
        <v/>
      </c>
      <c r="U955" s="47" t="str">
        <f t="shared" si="543"/>
        <v/>
      </c>
      <c r="V955" s="47" t="str">
        <f>IF(AND($BP$7&gt;0,OutputOsiris!$A955&lt;&gt;"9999999"),VLOOKUP(OutputOsiris!A955,$BM$9:$BP$1008,4,FALSE),"")</f>
        <v/>
      </c>
      <c r="W955" s="47" t="str">
        <f t="shared" si="544"/>
        <v/>
      </c>
      <c r="X955" s="47" t="str">
        <f>IF(AND($BU$7&gt;0,OutputOsiris!$A955&lt;&gt;"9999999"),VLOOKUP(OutputOsiris!A955,$BR$9:$BU$1008,4,FALSE),"")</f>
        <v/>
      </c>
      <c r="Y955" s="47" t="str">
        <f t="shared" si="545"/>
        <v/>
      </c>
      <c r="Z955" s="47" t="str">
        <f>IF(AND($BZ$7&gt;0,OutputOsiris!$A955&lt;&gt;"9999999"),VLOOKUP(OutputOsiris!A955,$BW$9:$BZ$1008,4,FALSE),"")</f>
        <v/>
      </c>
      <c r="AA955" s="47" t="str">
        <f t="shared" si="546"/>
        <v/>
      </c>
      <c r="AB955" s="47">
        <f t="shared" si="547"/>
        <v>0</v>
      </c>
      <c r="AC955" s="47">
        <f t="shared" si="548"/>
        <v>0</v>
      </c>
      <c r="AD955" s="47" t="str">
        <f t="shared" si="549"/>
        <v/>
      </c>
      <c r="AE955" s="48" t="str">
        <f>IF(ISBLANK(AF955),"",VLOOKUP(AD955,OutputOsiris!$A$9:$A$1008,1,FALSE))</f>
        <v/>
      </c>
      <c r="AF955" s="111"/>
      <c r="AG955" s="78"/>
      <c r="AH955" s="148" t="str">
        <f t="shared" si="523"/>
        <v/>
      </c>
      <c r="AI955" s="47" t="str">
        <f t="shared" si="550"/>
        <v/>
      </c>
      <c r="AJ955" s="48" t="str">
        <f>IF(ISBLANK(AK955),"",VLOOKUP(AI955,OutputOsiris!$A$9:$A$1008,1,FALSE))</f>
        <v/>
      </c>
      <c r="AK955" s="112"/>
      <c r="AL955" s="78"/>
      <c r="AM955" s="148" t="str">
        <f t="shared" si="524"/>
        <v/>
      </c>
      <c r="AN955" s="47" t="str">
        <f t="shared" si="551"/>
        <v/>
      </c>
      <c r="AO955" s="48" t="str">
        <f>IF(ISBLANK(AP955),"",VLOOKUP(AN955,OutputOsiris!$A$9:$A$1008,1,FALSE))</f>
        <v/>
      </c>
      <c r="AP955" s="111"/>
      <c r="AQ955" s="78"/>
      <c r="AR955" s="148" t="str">
        <f t="shared" si="525"/>
        <v/>
      </c>
      <c r="AS955" s="47" t="str">
        <f t="shared" si="552"/>
        <v/>
      </c>
      <c r="AT955" s="48" t="str">
        <f>IF(ISBLANK(AU955),"",VLOOKUP(AS955,OutputOsiris!$A$9:$A$1008,1,FALSE))</f>
        <v/>
      </c>
      <c r="AU955" s="111"/>
      <c r="AV955" s="78"/>
      <c r="AW955" s="148" t="str">
        <f t="shared" si="526"/>
        <v/>
      </c>
      <c r="AX955" s="47" t="str">
        <f t="shared" si="553"/>
        <v/>
      </c>
      <c r="AY955" s="48" t="str">
        <f>IF(ISBLANK(AZ955),"",VLOOKUP(AX955,OutputOsiris!$A$9:$A$1008,1,FALSE))</f>
        <v/>
      </c>
      <c r="AZ955" s="111"/>
      <c r="BA955" s="78"/>
      <c r="BB955" s="148" t="str">
        <f t="shared" si="527"/>
        <v/>
      </c>
      <c r="BC955" s="47" t="str">
        <f t="shared" si="554"/>
        <v/>
      </c>
      <c r="BD955" s="48" t="str">
        <f>IF(ISBLANK(BE955),"",VLOOKUP(BC955,OutputOsiris!$A$9:$A$1008,1,FALSE))</f>
        <v/>
      </c>
      <c r="BE955" s="111"/>
      <c r="BF955" s="78"/>
      <c r="BG955" s="148" t="str">
        <f t="shared" si="528"/>
        <v/>
      </c>
      <c r="BH955" s="47" t="str">
        <f t="shared" si="555"/>
        <v/>
      </c>
      <c r="BI955" s="48" t="str">
        <f>IF(ISBLANK(BJ955),"",VLOOKUP(BH955,OutputOsiris!$A$9:$A$1008,1,FALSE))</f>
        <v/>
      </c>
      <c r="BJ955" s="111"/>
      <c r="BK955" s="78"/>
      <c r="BL955" s="148" t="str">
        <f t="shared" si="529"/>
        <v/>
      </c>
      <c r="BM955" s="47" t="str">
        <f t="shared" si="556"/>
        <v/>
      </c>
      <c r="BN955" s="48" t="str">
        <f>IF(ISBLANK(BO955),"",VLOOKUP(BM955,OutputOsiris!$A$9:$A$1008,1,FALSE))</f>
        <v/>
      </c>
      <c r="BO955" s="111"/>
      <c r="BP955" s="78"/>
      <c r="BQ955" s="148" t="str">
        <f t="shared" si="530"/>
        <v/>
      </c>
      <c r="BR955" s="47" t="str">
        <f t="shared" si="557"/>
        <v/>
      </c>
      <c r="BS955" s="48" t="str">
        <f>IF(ISBLANK(BT955),"",VLOOKUP(BR955,OutputOsiris!$A$9:$A$1008,1,FALSE))</f>
        <v/>
      </c>
      <c r="BT955" s="111"/>
      <c r="BU955" s="78"/>
      <c r="BV955" s="148" t="str">
        <f t="shared" si="531"/>
        <v/>
      </c>
      <c r="BW955" s="47" t="str">
        <f t="shared" si="558"/>
        <v/>
      </c>
      <c r="BX955" s="48" t="str">
        <f>IF(ISBLANK(BY955),"",VLOOKUP(BW955,OutputOsiris!$A$9:$A$1008,1,FALSE))</f>
        <v/>
      </c>
      <c r="BY955" s="111"/>
      <c r="BZ955" s="78"/>
      <c r="CA955" s="148" t="str">
        <f t="shared" si="532"/>
        <v/>
      </c>
    </row>
    <row r="956" spans="1:79" x14ac:dyDescent="0.2">
      <c r="A956" s="47" t="str">
        <f>IF($H$1="Score",IF(OutputOsiris!A956&lt;&gt;"9999999",OutputOsiris!A956,""),"")</f>
        <v/>
      </c>
      <c r="B956" s="76" t="str">
        <f t="shared" si="533"/>
        <v/>
      </c>
      <c r="C956" s="143" t="str">
        <f t="shared" si="534"/>
        <v/>
      </c>
      <c r="D956" s="47" t="str">
        <f>IF($H$1="Cijfer",IF(OutputOsiris!A956&lt;&gt;"9999999",OutputOsiris!A956,""),"")</f>
        <v/>
      </c>
      <c r="E956" s="76" t="str">
        <f t="shared" si="535"/>
        <v/>
      </c>
      <c r="F956" s="143" t="str">
        <f t="shared" si="536"/>
        <v/>
      </c>
      <c r="G956" s="47" t="str">
        <f>IF(ISBLANK(OutputOsiris!B956),"",OutputOsiris!B956)</f>
        <v/>
      </c>
      <c r="H956" s="47">
        <f>IF(AND($AG$7&gt;0,OutputOsiris!$A956&lt;&gt;"9999999"),VLOOKUP(OutputOsiris!A956,$AD$9:$AG$1008,4,FALSE),"")</f>
        <v>0</v>
      </c>
      <c r="I956" s="47">
        <f t="shared" si="537"/>
        <v>0</v>
      </c>
      <c r="J956" s="47">
        <f>IF(AND($AL$7&gt;0,OutputOsiris!$A956&lt;&gt;"9999999"),VLOOKUP(OutputOsiris!A956,$AI$9:$AL$1008,4,FALSE),"")</f>
        <v>0</v>
      </c>
      <c r="K956" s="47">
        <f t="shared" si="538"/>
        <v>0</v>
      </c>
      <c r="L956" s="47" t="str">
        <f>IF(AND($AQ$7&gt;0,OutputOsiris!$A956&lt;&gt;"9999999"),VLOOKUP(OutputOsiris!A956,$AN$9:$AQ$1008,4,FALSE),"")</f>
        <v/>
      </c>
      <c r="M956" s="47" t="str">
        <f t="shared" si="539"/>
        <v/>
      </c>
      <c r="N956" s="47" t="str">
        <f>IF(AND($AV$7&gt;0,OutputOsiris!$A956&lt;&gt;"9999999"),VLOOKUP(OutputOsiris!A956,$AS$9:$AV$1008,4,FALSE),"")</f>
        <v/>
      </c>
      <c r="O956" s="47" t="str">
        <f t="shared" si="540"/>
        <v/>
      </c>
      <c r="P956" s="47" t="str">
        <f>IF(AND($BA$7&gt;0,OutputOsiris!$A956&lt;&gt;"9999999"),VLOOKUP(OutputOsiris!A956,$AX$9:$BA$1008,4,FALSE),"")</f>
        <v/>
      </c>
      <c r="Q956" s="47" t="str">
        <f t="shared" si="541"/>
        <v/>
      </c>
      <c r="R956" s="47" t="str">
        <f>IF(AND($BF$7&gt;0,OutputOsiris!$A956&lt;&gt;"9999999"),VLOOKUP(OutputOsiris!A956,$BC$9:$BF$1008,4,FALSE),"")</f>
        <v/>
      </c>
      <c r="S956" s="47" t="str">
        <f t="shared" si="542"/>
        <v/>
      </c>
      <c r="T956" s="47" t="str">
        <f>IF(AND($BK$7&gt;0,OutputOsiris!$A956&lt;&gt;"9999999"),VLOOKUP(OutputOsiris!A956,$BH$9:$BK$1008,4,FALSE),"")</f>
        <v/>
      </c>
      <c r="U956" s="47" t="str">
        <f t="shared" si="543"/>
        <v/>
      </c>
      <c r="V956" s="47" t="str">
        <f>IF(AND($BP$7&gt;0,OutputOsiris!$A956&lt;&gt;"9999999"),VLOOKUP(OutputOsiris!A956,$BM$9:$BP$1008,4,FALSE),"")</f>
        <v/>
      </c>
      <c r="W956" s="47" t="str">
        <f t="shared" si="544"/>
        <v/>
      </c>
      <c r="X956" s="47" t="str">
        <f>IF(AND($BU$7&gt;0,OutputOsiris!$A956&lt;&gt;"9999999"),VLOOKUP(OutputOsiris!A956,$BR$9:$BU$1008,4,FALSE),"")</f>
        <v/>
      </c>
      <c r="Y956" s="47" t="str">
        <f t="shared" si="545"/>
        <v/>
      </c>
      <c r="Z956" s="47" t="str">
        <f>IF(AND($BZ$7&gt;0,OutputOsiris!$A956&lt;&gt;"9999999"),VLOOKUP(OutputOsiris!A956,$BW$9:$BZ$1008,4,FALSE),"")</f>
        <v/>
      </c>
      <c r="AA956" s="47" t="str">
        <f t="shared" si="546"/>
        <v/>
      </c>
      <c r="AB956" s="47">
        <f t="shared" si="547"/>
        <v>0</v>
      </c>
      <c r="AC956" s="47">
        <f t="shared" si="548"/>
        <v>0</v>
      </c>
      <c r="AD956" s="47" t="str">
        <f t="shared" si="549"/>
        <v/>
      </c>
      <c r="AE956" s="48" t="str">
        <f>IF(ISBLANK(AF956),"",VLOOKUP(AD956,OutputOsiris!$A$9:$A$1008,1,FALSE))</f>
        <v/>
      </c>
      <c r="AF956" s="111"/>
      <c r="AG956" s="78"/>
      <c r="AH956" s="148" t="str">
        <f t="shared" si="523"/>
        <v/>
      </c>
      <c r="AI956" s="47" t="str">
        <f t="shared" si="550"/>
        <v/>
      </c>
      <c r="AJ956" s="48" t="str">
        <f>IF(ISBLANK(AK956),"",VLOOKUP(AI956,OutputOsiris!$A$9:$A$1008,1,FALSE))</f>
        <v/>
      </c>
      <c r="AK956" s="112"/>
      <c r="AL956" s="78"/>
      <c r="AM956" s="148" t="str">
        <f t="shared" si="524"/>
        <v/>
      </c>
      <c r="AN956" s="47" t="str">
        <f t="shared" si="551"/>
        <v/>
      </c>
      <c r="AO956" s="48" t="str">
        <f>IF(ISBLANK(AP956),"",VLOOKUP(AN956,OutputOsiris!$A$9:$A$1008,1,FALSE))</f>
        <v/>
      </c>
      <c r="AP956" s="111"/>
      <c r="AQ956" s="78"/>
      <c r="AR956" s="148" t="str">
        <f t="shared" si="525"/>
        <v/>
      </c>
      <c r="AS956" s="47" t="str">
        <f t="shared" si="552"/>
        <v/>
      </c>
      <c r="AT956" s="48" t="str">
        <f>IF(ISBLANK(AU956),"",VLOOKUP(AS956,OutputOsiris!$A$9:$A$1008,1,FALSE))</f>
        <v/>
      </c>
      <c r="AU956" s="111"/>
      <c r="AV956" s="78"/>
      <c r="AW956" s="148" t="str">
        <f t="shared" si="526"/>
        <v/>
      </c>
      <c r="AX956" s="47" t="str">
        <f t="shared" si="553"/>
        <v/>
      </c>
      <c r="AY956" s="48" t="str">
        <f>IF(ISBLANK(AZ956),"",VLOOKUP(AX956,OutputOsiris!$A$9:$A$1008,1,FALSE))</f>
        <v/>
      </c>
      <c r="AZ956" s="111"/>
      <c r="BA956" s="78"/>
      <c r="BB956" s="148" t="str">
        <f t="shared" si="527"/>
        <v/>
      </c>
      <c r="BC956" s="47" t="str">
        <f t="shared" si="554"/>
        <v/>
      </c>
      <c r="BD956" s="48" t="str">
        <f>IF(ISBLANK(BE956),"",VLOOKUP(BC956,OutputOsiris!$A$9:$A$1008,1,FALSE))</f>
        <v/>
      </c>
      <c r="BE956" s="111"/>
      <c r="BF956" s="78"/>
      <c r="BG956" s="148" t="str">
        <f t="shared" si="528"/>
        <v/>
      </c>
      <c r="BH956" s="47" t="str">
        <f t="shared" si="555"/>
        <v/>
      </c>
      <c r="BI956" s="48" t="str">
        <f>IF(ISBLANK(BJ956),"",VLOOKUP(BH956,OutputOsiris!$A$9:$A$1008,1,FALSE))</f>
        <v/>
      </c>
      <c r="BJ956" s="111"/>
      <c r="BK956" s="78"/>
      <c r="BL956" s="148" t="str">
        <f t="shared" si="529"/>
        <v/>
      </c>
      <c r="BM956" s="47" t="str">
        <f t="shared" si="556"/>
        <v/>
      </c>
      <c r="BN956" s="48" t="str">
        <f>IF(ISBLANK(BO956),"",VLOOKUP(BM956,OutputOsiris!$A$9:$A$1008,1,FALSE))</f>
        <v/>
      </c>
      <c r="BO956" s="111"/>
      <c r="BP956" s="78"/>
      <c r="BQ956" s="148" t="str">
        <f t="shared" si="530"/>
        <v/>
      </c>
      <c r="BR956" s="47" t="str">
        <f t="shared" si="557"/>
        <v/>
      </c>
      <c r="BS956" s="48" t="str">
        <f>IF(ISBLANK(BT956),"",VLOOKUP(BR956,OutputOsiris!$A$9:$A$1008,1,FALSE))</f>
        <v/>
      </c>
      <c r="BT956" s="111"/>
      <c r="BU956" s="78"/>
      <c r="BV956" s="148" t="str">
        <f t="shared" si="531"/>
        <v/>
      </c>
      <c r="BW956" s="47" t="str">
        <f t="shared" si="558"/>
        <v/>
      </c>
      <c r="BX956" s="48" t="str">
        <f>IF(ISBLANK(BY956),"",VLOOKUP(BW956,OutputOsiris!$A$9:$A$1008,1,FALSE))</f>
        <v/>
      </c>
      <c r="BY956" s="111"/>
      <c r="BZ956" s="78"/>
      <c r="CA956" s="148" t="str">
        <f t="shared" si="532"/>
        <v/>
      </c>
    </row>
    <row r="957" spans="1:79" x14ac:dyDescent="0.2">
      <c r="A957" s="47" t="str">
        <f>IF($H$1="Score",IF(OutputOsiris!A957&lt;&gt;"9999999",OutputOsiris!A957,""),"")</f>
        <v/>
      </c>
      <c r="B957" s="76" t="str">
        <f t="shared" si="533"/>
        <v/>
      </c>
      <c r="C957" s="143" t="str">
        <f t="shared" si="534"/>
        <v/>
      </c>
      <c r="D957" s="47" t="str">
        <f>IF($H$1="Cijfer",IF(OutputOsiris!A957&lt;&gt;"9999999",OutputOsiris!A957,""),"")</f>
        <v/>
      </c>
      <c r="E957" s="76" t="str">
        <f t="shared" si="535"/>
        <v/>
      </c>
      <c r="F957" s="143" t="str">
        <f t="shared" si="536"/>
        <v/>
      </c>
      <c r="G957" s="47" t="str">
        <f>IF(ISBLANK(OutputOsiris!B957),"",OutputOsiris!B957)</f>
        <v/>
      </c>
      <c r="H957" s="47">
        <f>IF(AND($AG$7&gt;0,OutputOsiris!$A957&lt;&gt;"9999999"),VLOOKUP(OutputOsiris!A957,$AD$9:$AG$1008,4,FALSE),"")</f>
        <v>0</v>
      </c>
      <c r="I957" s="47">
        <f t="shared" si="537"/>
        <v>0</v>
      </c>
      <c r="J957" s="47">
        <f>IF(AND($AL$7&gt;0,OutputOsiris!$A957&lt;&gt;"9999999"),VLOOKUP(OutputOsiris!A957,$AI$9:$AL$1008,4,FALSE),"")</f>
        <v>0</v>
      </c>
      <c r="K957" s="47">
        <f t="shared" si="538"/>
        <v>0</v>
      </c>
      <c r="L957" s="47" t="str">
        <f>IF(AND($AQ$7&gt;0,OutputOsiris!$A957&lt;&gt;"9999999"),VLOOKUP(OutputOsiris!A957,$AN$9:$AQ$1008,4,FALSE),"")</f>
        <v/>
      </c>
      <c r="M957" s="47" t="str">
        <f t="shared" si="539"/>
        <v/>
      </c>
      <c r="N957" s="47" t="str">
        <f>IF(AND($AV$7&gt;0,OutputOsiris!$A957&lt;&gt;"9999999"),VLOOKUP(OutputOsiris!A957,$AS$9:$AV$1008,4,FALSE),"")</f>
        <v/>
      </c>
      <c r="O957" s="47" t="str">
        <f t="shared" si="540"/>
        <v/>
      </c>
      <c r="P957" s="47" t="str">
        <f>IF(AND($BA$7&gt;0,OutputOsiris!$A957&lt;&gt;"9999999"),VLOOKUP(OutputOsiris!A957,$AX$9:$BA$1008,4,FALSE),"")</f>
        <v/>
      </c>
      <c r="Q957" s="47" t="str">
        <f t="shared" si="541"/>
        <v/>
      </c>
      <c r="R957" s="47" t="str">
        <f>IF(AND($BF$7&gt;0,OutputOsiris!$A957&lt;&gt;"9999999"),VLOOKUP(OutputOsiris!A957,$BC$9:$BF$1008,4,FALSE),"")</f>
        <v/>
      </c>
      <c r="S957" s="47" t="str">
        <f t="shared" si="542"/>
        <v/>
      </c>
      <c r="T957" s="47" t="str">
        <f>IF(AND($BK$7&gt;0,OutputOsiris!$A957&lt;&gt;"9999999"),VLOOKUP(OutputOsiris!A957,$BH$9:$BK$1008,4,FALSE),"")</f>
        <v/>
      </c>
      <c r="U957" s="47" t="str">
        <f t="shared" si="543"/>
        <v/>
      </c>
      <c r="V957" s="47" t="str">
        <f>IF(AND($BP$7&gt;0,OutputOsiris!$A957&lt;&gt;"9999999"),VLOOKUP(OutputOsiris!A957,$BM$9:$BP$1008,4,FALSE),"")</f>
        <v/>
      </c>
      <c r="W957" s="47" t="str">
        <f t="shared" si="544"/>
        <v/>
      </c>
      <c r="X957" s="47" t="str">
        <f>IF(AND($BU$7&gt;0,OutputOsiris!$A957&lt;&gt;"9999999"),VLOOKUP(OutputOsiris!A957,$BR$9:$BU$1008,4,FALSE),"")</f>
        <v/>
      </c>
      <c r="Y957" s="47" t="str">
        <f t="shared" si="545"/>
        <v/>
      </c>
      <c r="Z957" s="47" t="str">
        <f>IF(AND($BZ$7&gt;0,OutputOsiris!$A957&lt;&gt;"9999999"),VLOOKUP(OutputOsiris!A957,$BW$9:$BZ$1008,4,FALSE),"")</f>
        <v/>
      </c>
      <c r="AA957" s="47" t="str">
        <f t="shared" si="546"/>
        <v/>
      </c>
      <c r="AB957" s="47">
        <f t="shared" si="547"/>
        <v>0</v>
      </c>
      <c r="AC957" s="47">
        <f t="shared" si="548"/>
        <v>0</v>
      </c>
      <c r="AD957" s="47" t="str">
        <f t="shared" si="549"/>
        <v/>
      </c>
      <c r="AE957" s="48" t="str">
        <f>IF(ISBLANK(AF957),"",VLOOKUP(AD957,OutputOsiris!$A$9:$A$1008,1,FALSE))</f>
        <v/>
      </c>
      <c r="AF957" s="111"/>
      <c r="AG957" s="78"/>
      <c r="AH957" s="148" t="str">
        <f t="shared" si="523"/>
        <v/>
      </c>
      <c r="AI957" s="47" t="str">
        <f t="shared" si="550"/>
        <v/>
      </c>
      <c r="AJ957" s="48" t="str">
        <f>IF(ISBLANK(AK957),"",VLOOKUP(AI957,OutputOsiris!$A$9:$A$1008,1,FALSE))</f>
        <v/>
      </c>
      <c r="AK957" s="112"/>
      <c r="AL957" s="78"/>
      <c r="AM957" s="148" t="str">
        <f t="shared" si="524"/>
        <v/>
      </c>
      <c r="AN957" s="47" t="str">
        <f t="shared" si="551"/>
        <v/>
      </c>
      <c r="AO957" s="48" t="str">
        <f>IF(ISBLANK(AP957),"",VLOOKUP(AN957,OutputOsiris!$A$9:$A$1008,1,FALSE))</f>
        <v/>
      </c>
      <c r="AP957" s="111"/>
      <c r="AQ957" s="78"/>
      <c r="AR957" s="148" t="str">
        <f t="shared" si="525"/>
        <v/>
      </c>
      <c r="AS957" s="47" t="str">
        <f t="shared" si="552"/>
        <v/>
      </c>
      <c r="AT957" s="48" t="str">
        <f>IF(ISBLANK(AU957),"",VLOOKUP(AS957,OutputOsiris!$A$9:$A$1008,1,FALSE))</f>
        <v/>
      </c>
      <c r="AU957" s="111"/>
      <c r="AV957" s="78"/>
      <c r="AW957" s="148" t="str">
        <f t="shared" si="526"/>
        <v/>
      </c>
      <c r="AX957" s="47" t="str">
        <f t="shared" si="553"/>
        <v/>
      </c>
      <c r="AY957" s="48" t="str">
        <f>IF(ISBLANK(AZ957),"",VLOOKUP(AX957,OutputOsiris!$A$9:$A$1008,1,FALSE))</f>
        <v/>
      </c>
      <c r="AZ957" s="111"/>
      <c r="BA957" s="78"/>
      <c r="BB957" s="148" t="str">
        <f t="shared" si="527"/>
        <v/>
      </c>
      <c r="BC957" s="47" t="str">
        <f t="shared" si="554"/>
        <v/>
      </c>
      <c r="BD957" s="48" t="str">
        <f>IF(ISBLANK(BE957),"",VLOOKUP(BC957,OutputOsiris!$A$9:$A$1008,1,FALSE))</f>
        <v/>
      </c>
      <c r="BE957" s="111"/>
      <c r="BF957" s="78"/>
      <c r="BG957" s="148" t="str">
        <f t="shared" si="528"/>
        <v/>
      </c>
      <c r="BH957" s="47" t="str">
        <f t="shared" si="555"/>
        <v/>
      </c>
      <c r="BI957" s="48" t="str">
        <f>IF(ISBLANK(BJ957),"",VLOOKUP(BH957,OutputOsiris!$A$9:$A$1008,1,FALSE))</f>
        <v/>
      </c>
      <c r="BJ957" s="111"/>
      <c r="BK957" s="78"/>
      <c r="BL957" s="148" t="str">
        <f t="shared" si="529"/>
        <v/>
      </c>
      <c r="BM957" s="47" t="str">
        <f t="shared" si="556"/>
        <v/>
      </c>
      <c r="BN957" s="48" t="str">
        <f>IF(ISBLANK(BO957),"",VLOOKUP(BM957,OutputOsiris!$A$9:$A$1008,1,FALSE))</f>
        <v/>
      </c>
      <c r="BO957" s="111"/>
      <c r="BP957" s="78"/>
      <c r="BQ957" s="148" t="str">
        <f t="shared" si="530"/>
        <v/>
      </c>
      <c r="BR957" s="47" t="str">
        <f t="shared" si="557"/>
        <v/>
      </c>
      <c r="BS957" s="48" t="str">
        <f>IF(ISBLANK(BT957),"",VLOOKUP(BR957,OutputOsiris!$A$9:$A$1008,1,FALSE))</f>
        <v/>
      </c>
      <c r="BT957" s="111"/>
      <c r="BU957" s="78"/>
      <c r="BV957" s="148" t="str">
        <f t="shared" si="531"/>
        <v/>
      </c>
      <c r="BW957" s="47" t="str">
        <f t="shared" si="558"/>
        <v/>
      </c>
      <c r="BX957" s="48" t="str">
        <f>IF(ISBLANK(BY957),"",VLOOKUP(BW957,OutputOsiris!$A$9:$A$1008,1,FALSE))</f>
        <v/>
      </c>
      <c r="BY957" s="111"/>
      <c r="BZ957" s="78"/>
      <c r="CA957" s="148" t="str">
        <f t="shared" si="532"/>
        <v/>
      </c>
    </row>
    <row r="958" spans="1:79" x14ac:dyDescent="0.2">
      <c r="A958" s="47" t="str">
        <f>IF($H$1="Score",IF(OutputOsiris!A958&lt;&gt;"9999999",OutputOsiris!A958,""),"")</f>
        <v/>
      </c>
      <c r="B958" s="76" t="str">
        <f t="shared" si="533"/>
        <v/>
      </c>
      <c r="C958" s="143" t="str">
        <f t="shared" si="534"/>
        <v/>
      </c>
      <c r="D958" s="47" t="str">
        <f>IF($H$1="Cijfer",IF(OutputOsiris!A958&lt;&gt;"9999999",OutputOsiris!A958,""),"")</f>
        <v/>
      </c>
      <c r="E958" s="76" t="str">
        <f t="shared" si="535"/>
        <v/>
      </c>
      <c r="F958" s="143" t="str">
        <f t="shared" si="536"/>
        <v/>
      </c>
      <c r="G958" s="47" t="str">
        <f>IF(ISBLANK(OutputOsiris!B958),"",OutputOsiris!B958)</f>
        <v/>
      </c>
      <c r="H958" s="47">
        <f>IF(AND($AG$7&gt;0,OutputOsiris!$A958&lt;&gt;"9999999"),VLOOKUP(OutputOsiris!A958,$AD$9:$AG$1008,4,FALSE),"")</f>
        <v>0</v>
      </c>
      <c r="I958" s="47">
        <f t="shared" si="537"/>
        <v>0</v>
      </c>
      <c r="J958" s="47">
        <f>IF(AND($AL$7&gt;0,OutputOsiris!$A958&lt;&gt;"9999999"),VLOOKUP(OutputOsiris!A958,$AI$9:$AL$1008,4,FALSE),"")</f>
        <v>0</v>
      </c>
      <c r="K958" s="47">
        <f t="shared" si="538"/>
        <v>0</v>
      </c>
      <c r="L958" s="47" t="str">
        <f>IF(AND($AQ$7&gt;0,OutputOsiris!$A958&lt;&gt;"9999999"),VLOOKUP(OutputOsiris!A958,$AN$9:$AQ$1008,4,FALSE),"")</f>
        <v/>
      </c>
      <c r="M958" s="47" t="str">
        <f t="shared" si="539"/>
        <v/>
      </c>
      <c r="N958" s="47" t="str">
        <f>IF(AND($AV$7&gt;0,OutputOsiris!$A958&lt;&gt;"9999999"),VLOOKUP(OutputOsiris!A958,$AS$9:$AV$1008,4,FALSE),"")</f>
        <v/>
      </c>
      <c r="O958" s="47" t="str">
        <f t="shared" si="540"/>
        <v/>
      </c>
      <c r="P958" s="47" t="str">
        <f>IF(AND($BA$7&gt;0,OutputOsiris!$A958&lt;&gt;"9999999"),VLOOKUP(OutputOsiris!A958,$AX$9:$BA$1008,4,FALSE),"")</f>
        <v/>
      </c>
      <c r="Q958" s="47" t="str">
        <f t="shared" si="541"/>
        <v/>
      </c>
      <c r="R958" s="47" t="str">
        <f>IF(AND($BF$7&gt;0,OutputOsiris!$A958&lt;&gt;"9999999"),VLOOKUP(OutputOsiris!A958,$BC$9:$BF$1008,4,FALSE),"")</f>
        <v/>
      </c>
      <c r="S958" s="47" t="str">
        <f t="shared" si="542"/>
        <v/>
      </c>
      <c r="T958" s="47" t="str">
        <f>IF(AND($BK$7&gt;0,OutputOsiris!$A958&lt;&gt;"9999999"),VLOOKUP(OutputOsiris!A958,$BH$9:$BK$1008,4,FALSE),"")</f>
        <v/>
      </c>
      <c r="U958" s="47" t="str">
        <f t="shared" si="543"/>
        <v/>
      </c>
      <c r="V958" s="47" t="str">
        <f>IF(AND($BP$7&gt;0,OutputOsiris!$A958&lt;&gt;"9999999"),VLOOKUP(OutputOsiris!A958,$BM$9:$BP$1008,4,FALSE),"")</f>
        <v/>
      </c>
      <c r="W958" s="47" t="str">
        <f t="shared" si="544"/>
        <v/>
      </c>
      <c r="X958" s="47" t="str">
        <f>IF(AND($BU$7&gt;0,OutputOsiris!$A958&lt;&gt;"9999999"),VLOOKUP(OutputOsiris!A958,$BR$9:$BU$1008,4,FALSE),"")</f>
        <v/>
      </c>
      <c r="Y958" s="47" t="str">
        <f t="shared" si="545"/>
        <v/>
      </c>
      <c r="Z958" s="47" t="str">
        <f>IF(AND($BZ$7&gt;0,OutputOsiris!$A958&lt;&gt;"9999999"),VLOOKUP(OutputOsiris!A958,$BW$9:$BZ$1008,4,FALSE),"")</f>
        <v/>
      </c>
      <c r="AA958" s="47" t="str">
        <f t="shared" si="546"/>
        <v/>
      </c>
      <c r="AB958" s="47">
        <f t="shared" si="547"/>
        <v>0</v>
      </c>
      <c r="AC958" s="47">
        <f t="shared" si="548"/>
        <v>0</v>
      </c>
      <c r="AD958" s="47" t="str">
        <f t="shared" si="549"/>
        <v/>
      </c>
      <c r="AE958" s="48" t="str">
        <f>IF(ISBLANK(AF958),"",VLOOKUP(AD958,OutputOsiris!$A$9:$A$1008,1,FALSE))</f>
        <v/>
      </c>
      <c r="AF958" s="111"/>
      <c r="AG958" s="78"/>
      <c r="AH958" s="148" t="str">
        <f t="shared" si="523"/>
        <v/>
      </c>
      <c r="AI958" s="47" t="str">
        <f t="shared" si="550"/>
        <v/>
      </c>
      <c r="AJ958" s="48" t="str">
        <f>IF(ISBLANK(AK958),"",VLOOKUP(AI958,OutputOsiris!$A$9:$A$1008,1,FALSE))</f>
        <v/>
      </c>
      <c r="AK958" s="112"/>
      <c r="AL958" s="78"/>
      <c r="AM958" s="148" t="str">
        <f t="shared" si="524"/>
        <v/>
      </c>
      <c r="AN958" s="47" t="str">
        <f t="shared" si="551"/>
        <v/>
      </c>
      <c r="AO958" s="48" t="str">
        <f>IF(ISBLANK(AP958),"",VLOOKUP(AN958,OutputOsiris!$A$9:$A$1008,1,FALSE))</f>
        <v/>
      </c>
      <c r="AP958" s="111"/>
      <c r="AQ958" s="78"/>
      <c r="AR958" s="148" t="str">
        <f t="shared" si="525"/>
        <v/>
      </c>
      <c r="AS958" s="47" t="str">
        <f t="shared" si="552"/>
        <v/>
      </c>
      <c r="AT958" s="48" t="str">
        <f>IF(ISBLANK(AU958),"",VLOOKUP(AS958,OutputOsiris!$A$9:$A$1008,1,FALSE))</f>
        <v/>
      </c>
      <c r="AU958" s="111"/>
      <c r="AV958" s="78"/>
      <c r="AW958" s="148" t="str">
        <f t="shared" si="526"/>
        <v/>
      </c>
      <c r="AX958" s="47" t="str">
        <f t="shared" si="553"/>
        <v/>
      </c>
      <c r="AY958" s="48" t="str">
        <f>IF(ISBLANK(AZ958),"",VLOOKUP(AX958,OutputOsiris!$A$9:$A$1008,1,FALSE))</f>
        <v/>
      </c>
      <c r="AZ958" s="111"/>
      <c r="BA958" s="78"/>
      <c r="BB958" s="148" t="str">
        <f t="shared" si="527"/>
        <v/>
      </c>
      <c r="BC958" s="47" t="str">
        <f t="shared" si="554"/>
        <v/>
      </c>
      <c r="BD958" s="48" t="str">
        <f>IF(ISBLANK(BE958),"",VLOOKUP(BC958,OutputOsiris!$A$9:$A$1008,1,FALSE))</f>
        <v/>
      </c>
      <c r="BE958" s="111"/>
      <c r="BF958" s="78"/>
      <c r="BG958" s="148" t="str">
        <f t="shared" si="528"/>
        <v/>
      </c>
      <c r="BH958" s="47" t="str">
        <f t="shared" si="555"/>
        <v/>
      </c>
      <c r="BI958" s="48" t="str">
        <f>IF(ISBLANK(BJ958),"",VLOOKUP(BH958,OutputOsiris!$A$9:$A$1008,1,FALSE))</f>
        <v/>
      </c>
      <c r="BJ958" s="111"/>
      <c r="BK958" s="78"/>
      <c r="BL958" s="148" t="str">
        <f t="shared" si="529"/>
        <v/>
      </c>
      <c r="BM958" s="47" t="str">
        <f t="shared" si="556"/>
        <v/>
      </c>
      <c r="BN958" s="48" t="str">
        <f>IF(ISBLANK(BO958),"",VLOOKUP(BM958,OutputOsiris!$A$9:$A$1008,1,FALSE))</f>
        <v/>
      </c>
      <c r="BO958" s="111"/>
      <c r="BP958" s="78"/>
      <c r="BQ958" s="148" t="str">
        <f t="shared" si="530"/>
        <v/>
      </c>
      <c r="BR958" s="47" t="str">
        <f t="shared" si="557"/>
        <v/>
      </c>
      <c r="BS958" s="48" t="str">
        <f>IF(ISBLANK(BT958),"",VLOOKUP(BR958,OutputOsiris!$A$9:$A$1008,1,FALSE))</f>
        <v/>
      </c>
      <c r="BT958" s="111"/>
      <c r="BU958" s="78"/>
      <c r="BV958" s="148" t="str">
        <f t="shared" si="531"/>
        <v/>
      </c>
      <c r="BW958" s="47" t="str">
        <f t="shared" si="558"/>
        <v/>
      </c>
      <c r="BX958" s="48" t="str">
        <f>IF(ISBLANK(BY958),"",VLOOKUP(BW958,OutputOsiris!$A$9:$A$1008,1,FALSE))</f>
        <v/>
      </c>
      <c r="BY958" s="111"/>
      <c r="BZ958" s="78"/>
      <c r="CA958" s="148" t="str">
        <f t="shared" si="532"/>
        <v/>
      </c>
    </row>
    <row r="959" spans="1:79" x14ac:dyDescent="0.2">
      <c r="A959" s="47" t="str">
        <f>IF($H$1="Score",IF(OutputOsiris!A959&lt;&gt;"9999999",OutputOsiris!A959,""),"")</f>
        <v/>
      </c>
      <c r="B959" s="76" t="str">
        <f t="shared" si="533"/>
        <v/>
      </c>
      <c r="C959" s="143" t="str">
        <f t="shared" si="534"/>
        <v/>
      </c>
      <c r="D959" s="47" t="str">
        <f>IF($H$1="Cijfer",IF(OutputOsiris!A959&lt;&gt;"9999999",OutputOsiris!A959,""),"")</f>
        <v/>
      </c>
      <c r="E959" s="76" t="str">
        <f t="shared" si="535"/>
        <v/>
      </c>
      <c r="F959" s="143" t="str">
        <f t="shared" si="536"/>
        <v/>
      </c>
      <c r="G959" s="47" t="str">
        <f>IF(ISBLANK(OutputOsiris!B959),"",OutputOsiris!B959)</f>
        <v/>
      </c>
      <c r="H959" s="47">
        <f>IF(AND($AG$7&gt;0,OutputOsiris!$A959&lt;&gt;"9999999"),VLOOKUP(OutputOsiris!A959,$AD$9:$AG$1008,4,FALSE),"")</f>
        <v>0</v>
      </c>
      <c r="I959" s="47">
        <f t="shared" si="537"/>
        <v>0</v>
      </c>
      <c r="J959" s="47">
        <f>IF(AND($AL$7&gt;0,OutputOsiris!$A959&lt;&gt;"9999999"),VLOOKUP(OutputOsiris!A959,$AI$9:$AL$1008,4,FALSE),"")</f>
        <v>0</v>
      </c>
      <c r="K959" s="47">
        <f t="shared" si="538"/>
        <v>0</v>
      </c>
      <c r="L959" s="47" t="str">
        <f>IF(AND($AQ$7&gt;0,OutputOsiris!$A959&lt;&gt;"9999999"),VLOOKUP(OutputOsiris!A959,$AN$9:$AQ$1008,4,FALSE),"")</f>
        <v/>
      </c>
      <c r="M959" s="47" t="str">
        <f t="shared" si="539"/>
        <v/>
      </c>
      <c r="N959" s="47" t="str">
        <f>IF(AND($AV$7&gt;0,OutputOsiris!$A959&lt;&gt;"9999999"),VLOOKUP(OutputOsiris!A959,$AS$9:$AV$1008,4,FALSE),"")</f>
        <v/>
      </c>
      <c r="O959" s="47" t="str">
        <f t="shared" si="540"/>
        <v/>
      </c>
      <c r="P959" s="47" t="str">
        <f>IF(AND($BA$7&gt;0,OutputOsiris!$A959&lt;&gt;"9999999"),VLOOKUP(OutputOsiris!A959,$AX$9:$BA$1008,4,FALSE),"")</f>
        <v/>
      </c>
      <c r="Q959" s="47" t="str">
        <f t="shared" si="541"/>
        <v/>
      </c>
      <c r="R959" s="47" t="str">
        <f>IF(AND($BF$7&gt;0,OutputOsiris!$A959&lt;&gt;"9999999"),VLOOKUP(OutputOsiris!A959,$BC$9:$BF$1008,4,FALSE),"")</f>
        <v/>
      </c>
      <c r="S959" s="47" t="str">
        <f t="shared" si="542"/>
        <v/>
      </c>
      <c r="T959" s="47" t="str">
        <f>IF(AND($BK$7&gt;0,OutputOsiris!$A959&lt;&gt;"9999999"),VLOOKUP(OutputOsiris!A959,$BH$9:$BK$1008,4,FALSE),"")</f>
        <v/>
      </c>
      <c r="U959" s="47" t="str">
        <f t="shared" si="543"/>
        <v/>
      </c>
      <c r="V959" s="47" t="str">
        <f>IF(AND($BP$7&gt;0,OutputOsiris!$A959&lt;&gt;"9999999"),VLOOKUP(OutputOsiris!A959,$BM$9:$BP$1008,4,FALSE),"")</f>
        <v/>
      </c>
      <c r="W959" s="47" t="str">
        <f t="shared" si="544"/>
        <v/>
      </c>
      <c r="X959" s="47" t="str">
        <f>IF(AND($BU$7&gt;0,OutputOsiris!$A959&lt;&gt;"9999999"),VLOOKUP(OutputOsiris!A959,$BR$9:$BU$1008,4,FALSE),"")</f>
        <v/>
      </c>
      <c r="Y959" s="47" t="str">
        <f t="shared" si="545"/>
        <v/>
      </c>
      <c r="Z959" s="47" t="str">
        <f>IF(AND($BZ$7&gt;0,OutputOsiris!$A959&lt;&gt;"9999999"),VLOOKUP(OutputOsiris!A959,$BW$9:$BZ$1008,4,FALSE),"")</f>
        <v/>
      </c>
      <c r="AA959" s="47" t="str">
        <f t="shared" si="546"/>
        <v/>
      </c>
      <c r="AB959" s="47">
        <f t="shared" si="547"/>
        <v>0</v>
      </c>
      <c r="AC959" s="47">
        <f t="shared" si="548"/>
        <v>0</v>
      </c>
      <c r="AD959" s="47" t="str">
        <f t="shared" si="549"/>
        <v/>
      </c>
      <c r="AE959" s="48" t="str">
        <f>IF(ISBLANK(AF959),"",VLOOKUP(AD959,OutputOsiris!$A$9:$A$1008,1,FALSE))</f>
        <v/>
      </c>
      <c r="AF959" s="111"/>
      <c r="AG959" s="78"/>
      <c r="AH959" s="148" t="str">
        <f t="shared" si="523"/>
        <v/>
      </c>
      <c r="AI959" s="47" t="str">
        <f t="shared" si="550"/>
        <v/>
      </c>
      <c r="AJ959" s="48" t="str">
        <f>IF(ISBLANK(AK959),"",VLOOKUP(AI959,OutputOsiris!$A$9:$A$1008,1,FALSE))</f>
        <v/>
      </c>
      <c r="AK959" s="112"/>
      <c r="AL959" s="78"/>
      <c r="AM959" s="148" t="str">
        <f t="shared" si="524"/>
        <v/>
      </c>
      <c r="AN959" s="47" t="str">
        <f t="shared" si="551"/>
        <v/>
      </c>
      <c r="AO959" s="48" t="str">
        <f>IF(ISBLANK(AP959),"",VLOOKUP(AN959,OutputOsiris!$A$9:$A$1008,1,FALSE))</f>
        <v/>
      </c>
      <c r="AP959" s="111"/>
      <c r="AQ959" s="78"/>
      <c r="AR959" s="148" t="str">
        <f t="shared" si="525"/>
        <v/>
      </c>
      <c r="AS959" s="47" t="str">
        <f t="shared" si="552"/>
        <v/>
      </c>
      <c r="AT959" s="48" t="str">
        <f>IF(ISBLANK(AU959),"",VLOOKUP(AS959,OutputOsiris!$A$9:$A$1008,1,FALSE))</f>
        <v/>
      </c>
      <c r="AU959" s="111"/>
      <c r="AV959" s="78"/>
      <c r="AW959" s="148" t="str">
        <f t="shared" si="526"/>
        <v/>
      </c>
      <c r="AX959" s="47" t="str">
        <f t="shared" si="553"/>
        <v/>
      </c>
      <c r="AY959" s="48" t="str">
        <f>IF(ISBLANK(AZ959),"",VLOOKUP(AX959,OutputOsiris!$A$9:$A$1008,1,FALSE))</f>
        <v/>
      </c>
      <c r="AZ959" s="111"/>
      <c r="BA959" s="78"/>
      <c r="BB959" s="148" t="str">
        <f t="shared" si="527"/>
        <v/>
      </c>
      <c r="BC959" s="47" t="str">
        <f t="shared" si="554"/>
        <v/>
      </c>
      <c r="BD959" s="48" t="str">
        <f>IF(ISBLANK(BE959),"",VLOOKUP(BC959,OutputOsiris!$A$9:$A$1008,1,FALSE))</f>
        <v/>
      </c>
      <c r="BE959" s="111"/>
      <c r="BF959" s="78"/>
      <c r="BG959" s="148" t="str">
        <f t="shared" si="528"/>
        <v/>
      </c>
      <c r="BH959" s="47" t="str">
        <f t="shared" si="555"/>
        <v/>
      </c>
      <c r="BI959" s="48" t="str">
        <f>IF(ISBLANK(BJ959),"",VLOOKUP(BH959,OutputOsiris!$A$9:$A$1008,1,FALSE))</f>
        <v/>
      </c>
      <c r="BJ959" s="111"/>
      <c r="BK959" s="78"/>
      <c r="BL959" s="148" t="str">
        <f t="shared" si="529"/>
        <v/>
      </c>
      <c r="BM959" s="47" t="str">
        <f t="shared" si="556"/>
        <v/>
      </c>
      <c r="BN959" s="48" t="str">
        <f>IF(ISBLANK(BO959),"",VLOOKUP(BM959,OutputOsiris!$A$9:$A$1008,1,FALSE))</f>
        <v/>
      </c>
      <c r="BO959" s="111"/>
      <c r="BP959" s="78"/>
      <c r="BQ959" s="148" t="str">
        <f t="shared" si="530"/>
        <v/>
      </c>
      <c r="BR959" s="47" t="str">
        <f t="shared" si="557"/>
        <v/>
      </c>
      <c r="BS959" s="48" t="str">
        <f>IF(ISBLANK(BT959),"",VLOOKUP(BR959,OutputOsiris!$A$9:$A$1008,1,FALSE))</f>
        <v/>
      </c>
      <c r="BT959" s="111"/>
      <c r="BU959" s="78"/>
      <c r="BV959" s="148" t="str">
        <f t="shared" si="531"/>
        <v/>
      </c>
      <c r="BW959" s="47" t="str">
        <f t="shared" si="558"/>
        <v/>
      </c>
      <c r="BX959" s="48" t="str">
        <f>IF(ISBLANK(BY959),"",VLOOKUP(BW959,OutputOsiris!$A$9:$A$1008,1,FALSE))</f>
        <v/>
      </c>
      <c r="BY959" s="111"/>
      <c r="BZ959" s="78"/>
      <c r="CA959" s="148" t="str">
        <f t="shared" si="532"/>
        <v/>
      </c>
    </row>
    <row r="960" spans="1:79" x14ac:dyDescent="0.2">
      <c r="A960" s="47" t="str">
        <f>IF($H$1="Score",IF(OutputOsiris!A960&lt;&gt;"9999999",OutputOsiris!A960,""),"")</f>
        <v/>
      </c>
      <c r="B960" s="76" t="str">
        <f t="shared" si="533"/>
        <v/>
      </c>
      <c r="C960" s="143" t="str">
        <f t="shared" si="534"/>
        <v/>
      </c>
      <c r="D960" s="47" t="str">
        <f>IF($H$1="Cijfer",IF(OutputOsiris!A960&lt;&gt;"9999999",OutputOsiris!A960,""),"")</f>
        <v/>
      </c>
      <c r="E960" s="76" t="str">
        <f t="shared" si="535"/>
        <v/>
      </c>
      <c r="F960" s="143" t="str">
        <f t="shared" si="536"/>
        <v/>
      </c>
      <c r="G960" s="47" t="str">
        <f>IF(ISBLANK(OutputOsiris!B960),"",OutputOsiris!B960)</f>
        <v/>
      </c>
      <c r="H960" s="47">
        <f>IF(AND($AG$7&gt;0,OutputOsiris!$A960&lt;&gt;"9999999"),VLOOKUP(OutputOsiris!A960,$AD$9:$AG$1008,4,FALSE),"")</f>
        <v>0</v>
      </c>
      <c r="I960" s="47">
        <f t="shared" si="537"/>
        <v>0</v>
      </c>
      <c r="J960" s="47">
        <f>IF(AND($AL$7&gt;0,OutputOsiris!$A960&lt;&gt;"9999999"),VLOOKUP(OutputOsiris!A960,$AI$9:$AL$1008,4,FALSE),"")</f>
        <v>0</v>
      </c>
      <c r="K960" s="47">
        <f t="shared" si="538"/>
        <v>0</v>
      </c>
      <c r="L960" s="47" t="str">
        <f>IF(AND($AQ$7&gt;0,OutputOsiris!$A960&lt;&gt;"9999999"),VLOOKUP(OutputOsiris!A960,$AN$9:$AQ$1008,4,FALSE),"")</f>
        <v/>
      </c>
      <c r="M960" s="47" t="str">
        <f t="shared" si="539"/>
        <v/>
      </c>
      <c r="N960" s="47" t="str">
        <f>IF(AND($AV$7&gt;0,OutputOsiris!$A960&lt;&gt;"9999999"),VLOOKUP(OutputOsiris!A960,$AS$9:$AV$1008,4,FALSE),"")</f>
        <v/>
      </c>
      <c r="O960" s="47" t="str">
        <f t="shared" si="540"/>
        <v/>
      </c>
      <c r="P960" s="47" t="str">
        <f>IF(AND($BA$7&gt;0,OutputOsiris!$A960&lt;&gt;"9999999"),VLOOKUP(OutputOsiris!A960,$AX$9:$BA$1008,4,FALSE),"")</f>
        <v/>
      </c>
      <c r="Q960" s="47" t="str">
        <f t="shared" si="541"/>
        <v/>
      </c>
      <c r="R960" s="47" t="str">
        <f>IF(AND($BF$7&gt;0,OutputOsiris!$A960&lt;&gt;"9999999"),VLOOKUP(OutputOsiris!A960,$BC$9:$BF$1008,4,FALSE),"")</f>
        <v/>
      </c>
      <c r="S960" s="47" t="str">
        <f t="shared" si="542"/>
        <v/>
      </c>
      <c r="T960" s="47" t="str">
        <f>IF(AND($BK$7&gt;0,OutputOsiris!$A960&lt;&gt;"9999999"),VLOOKUP(OutputOsiris!A960,$BH$9:$BK$1008,4,FALSE),"")</f>
        <v/>
      </c>
      <c r="U960" s="47" t="str">
        <f t="shared" si="543"/>
        <v/>
      </c>
      <c r="V960" s="47" t="str">
        <f>IF(AND($BP$7&gt;0,OutputOsiris!$A960&lt;&gt;"9999999"),VLOOKUP(OutputOsiris!A960,$BM$9:$BP$1008,4,FALSE),"")</f>
        <v/>
      </c>
      <c r="W960" s="47" t="str">
        <f t="shared" si="544"/>
        <v/>
      </c>
      <c r="X960" s="47" t="str">
        <f>IF(AND($BU$7&gt;0,OutputOsiris!$A960&lt;&gt;"9999999"),VLOOKUP(OutputOsiris!A960,$BR$9:$BU$1008,4,FALSE),"")</f>
        <v/>
      </c>
      <c r="Y960" s="47" t="str">
        <f t="shared" si="545"/>
        <v/>
      </c>
      <c r="Z960" s="47" t="str">
        <f>IF(AND($BZ$7&gt;0,OutputOsiris!$A960&lt;&gt;"9999999"),VLOOKUP(OutputOsiris!A960,$BW$9:$BZ$1008,4,FALSE),"")</f>
        <v/>
      </c>
      <c r="AA960" s="47" t="str">
        <f t="shared" si="546"/>
        <v/>
      </c>
      <c r="AB960" s="47">
        <f t="shared" si="547"/>
        <v>0</v>
      </c>
      <c r="AC960" s="47">
        <f t="shared" si="548"/>
        <v>0</v>
      </c>
      <c r="AD960" s="47" t="str">
        <f t="shared" si="549"/>
        <v/>
      </c>
      <c r="AE960" s="48" t="str">
        <f>IF(ISBLANK(AF960),"",VLOOKUP(AD960,OutputOsiris!$A$9:$A$1008,1,FALSE))</f>
        <v/>
      </c>
      <c r="AF960" s="111"/>
      <c r="AG960" s="78"/>
      <c r="AH960" s="148" t="str">
        <f t="shared" si="523"/>
        <v/>
      </c>
      <c r="AI960" s="47" t="str">
        <f t="shared" si="550"/>
        <v/>
      </c>
      <c r="AJ960" s="48" t="str">
        <f>IF(ISBLANK(AK960),"",VLOOKUP(AI960,OutputOsiris!$A$9:$A$1008,1,FALSE))</f>
        <v/>
      </c>
      <c r="AK960" s="112"/>
      <c r="AL960" s="78"/>
      <c r="AM960" s="148" t="str">
        <f t="shared" si="524"/>
        <v/>
      </c>
      <c r="AN960" s="47" t="str">
        <f t="shared" si="551"/>
        <v/>
      </c>
      <c r="AO960" s="48" t="str">
        <f>IF(ISBLANK(AP960),"",VLOOKUP(AN960,OutputOsiris!$A$9:$A$1008,1,FALSE))</f>
        <v/>
      </c>
      <c r="AP960" s="111"/>
      <c r="AQ960" s="78"/>
      <c r="AR960" s="148" t="str">
        <f t="shared" si="525"/>
        <v/>
      </c>
      <c r="AS960" s="47" t="str">
        <f t="shared" si="552"/>
        <v/>
      </c>
      <c r="AT960" s="48" t="str">
        <f>IF(ISBLANK(AU960),"",VLOOKUP(AS960,OutputOsiris!$A$9:$A$1008,1,FALSE))</f>
        <v/>
      </c>
      <c r="AU960" s="111"/>
      <c r="AV960" s="78"/>
      <c r="AW960" s="148" t="str">
        <f t="shared" si="526"/>
        <v/>
      </c>
      <c r="AX960" s="47" t="str">
        <f t="shared" si="553"/>
        <v/>
      </c>
      <c r="AY960" s="48" t="str">
        <f>IF(ISBLANK(AZ960),"",VLOOKUP(AX960,OutputOsiris!$A$9:$A$1008,1,FALSE))</f>
        <v/>
      </c>
      <c r="AZ960" s="111"/>
      <c r="BA960" s="78"/>
      <c r="BB960" s="148" t="str">
        <f t="shared" si="527"/>
        <v/>
      </c>
      <c r="BC960" s="47" t="str">
        <f t="shared" si="554"/>
        <v/>
      </c>
      <c r="BD960" s="48" t="str">
        <f>IF(ISBLANK(BE960),"",VLOOKUP(BC960,OutputOsiris!$A$9:$A$1008,1,FALSE))</f>
        <v/>
      </c>
      <c r="BE960" s="111"/>
      <c r="BF960" s="78"/>
      <c r="BG960" s="148" t="str">
        <f t="shared" si="528"/>
        <v/>
      </c>
      <c r="BH960" s="47" t="str">
        <f t="shared" si="555"/>
        <v/>
      </c>
      <c r="BI960" s="48" t="str">
        <f>IF(ISBLANK(BJ960),"",VLOOKUP(BH960,OutputOsiris!$A$9:$A$1008,1,FALSE))</f>
        <v/>
      </c>
      <c r="BJ960" s="111"/>
      <c r="BK960" s="78"/>
      <c r="BL960" s="148" t="str">
        <f t="shared" si="529"/>
        <v/>
      </c>
      <c r="BM960" s="47" t="str">
        <f t="shared" si="556"/>
        <v/>
      </c>
      <c r="BN960" s="48" t="str">
        <f>IF(ISBLANK(BO960),"",VLOOKUP(BM960,OutputOsiris!$A$9:$A$1008,1,FALSE))</f>
        <v/>
      </c>
      <c r="BO960" s="111"/>
      <c r="BP960" s="78"/>
      <c r="BQ960" s="148" t="str">
        <f t="shared" si="530"/>
        <v/>
      </c>
      <c r="BR960" s="47" t="str">
        <f t="shared" si="557"/>
        <v/>
      </c>
      <c r="BS960" s="48" t="str">
        <f>IF(ISBLANK(BT960),"",VLOOKUP(BR960,OutputOsiris!$A$9:$A$1008,1,FALSE))</f>
        <v/>
      </c>
      <c r="BT960" s="111"/>
      <c r="BU960" s="78"/>
      <c r="BV960" s="148" t="str">
        <f t="shared" si="531"/>
        <v/>
      </c>
      <c r="BW960" s="47" t="str">
        <f t="shared" si="558"/>
        <v/>
      </c>
      <c r="BX960" s="48" t="str">
        <f>IF(ISBLANK(BY960),"",VLOOKUP(BW960,OutputOsiris!$A$9:$A$1008,1,FALSE))</f>
        <v/>
      </c>
      <c r="BY960" s="111"/>
      <c r="BZ960" s="78"/>
      <c r="CA960" s="148" t="str">
        <f t="shared" si="532"/>
        <v/>
      </c>
    </row>
    <row r="961" spans="1:79" x14ac:dyDescent="0.2">
      <c r="A961" s="47" t="str">
        <f>IF($H$1="Score",IF(OutputOsiris!A961&lt;&gt;"9999999",OutputOsiris!A961,""),"")</f>
        <v/>
      </c>
      <c r="B961" s="76" t="str">
        <f t="shared" si="533"/>
        <v/>
      </c>
      <c r="C961" s="143" t="str">
        <f t="shared" si="534"/>
        <v/>
      </c>
      <c r="D961" s="47" t="str">
        <f>IF($H$1="Cijfer",IF(OutputOsiris!A961&lt;&gt;"9999999",OutputOsiris!A961,""),"")</f>
        <v/>
      </c>
      <c r="E961" s="76" t="str">
        <f t="shared" si="535"/>
        <v/>
      </c>
      <c r="F961" s="143" t="str">
        <f t="shared" si="536"/>
        <v/>
      </c>
      <c r="G961" s="47" t="str">
        <f>IF(ISBLANK(OutputOsiris!B961),"",OutputOsiris!B961)</f>
        <v/>
      </c>
      <c r="H961" s="47">
        <f>IF(AND($AG$7&gt;0,OutputOsiris!$A961&lt;&gt;"9999999"),VLOOKUP(OutputOsiris!A961,$AD$9:$AG$1008,4,FALSE),"")</f>
        <v>0</v>
      </c>
      <c r="I961" s="47">
        <f t="shared" si="537"/>
        <v>0</v>
      </c>
      <c r="J961" s="47">
        <f>IF(AND($AL$7&gt;0,OutputOsiris!$A961&lt;&gt;"9999999"),VLOOKUP(OutputOsiris!A961,$AI$9:$AL$1008,4,FALSE),"")</f>
        <v>0</v>
      </c>
      <c r="K961" s="47">
        <f t="shared" si="538"/>
        <v>0</v>
      </c>
      <c r="L961" s="47" t="str">
        <f>IF(AND($AQ$7&gt;0,OutputOsiris!$A961&lt;&gt;"9999999"),VLOOKUP(OutputOsiris!A961,$AN$9:$AQ$1008,4,FALSE),"")</f>
        <v/>
      </c>
      <c r="M961" s="47" t="str">
        <f t="shared" si="539"/>
        <v/>
      </c>
      <c r="N961" s="47" t="str">
        <f>IF(AND($AV$7&gt;0,OutputOsiris!$A961&lt;&gt;"9999999"),VLOOKUP(OutputOsiris!A961,$AS$9:$AV$1008,4,FALSE),"")</f>
        <v/>
      </c>
      <c r="O961" s="47" t="str">
        <f t="shared" si="540"/>
        <v/>
      </c>
      <c r="P961" s="47" t="str">
        <f>IF(AND($BA$7&gt;0,OutputOsiris!$A961&lt;&gt;"9999999"),VLOOKUP(OutputOsiris!A961,$AX$9:$BA$1008,4,FALSE),"")</f>
        <v/>
      </c>
      <c r="Q961" s="47" t="str">
        <f t="shared" si="541"/>
        <v/>
      </c>
      <c r="R961" s="47" t="str">
        <f>IF(AND($BF$7&gt;0,OutputOsiris!$A961&lt;&gt;"9999999"),VLOOKUP(OutputOsiris!A961,$BC$9:$BF$1008,4,FALSE),"")</f>
        <v/>
      </c>
      <c r="S961" s="47" t="str">
        <f t="shared" si="542"/>
        <v/>
      </c>
      <c r="T961" s="47" t="str">
        <f>IF(AND($BK$7&gt;0,OutputOsiris!$A961&lt;&gt;"9999999"),VLOOKUP(OutputOsiris!A961,$BH$9:$BK$1008,4,FALSE),"")</f>
        <v/>
      </c>
      <c r="U961" s="47" t="str">
        <f t="shared" si="543"/>
        <v/>
      </c>
      <c r="V961" s="47" t="str">
        <f>IF(AND($BP$7&gt;0,OutputOsiris!$A961&lt;&gt;"9999999"),VLOOKUP(OutputOsiris!A961,$BM$9:$BP$1008,4,FALSE),"")</f>
        <v/>
      </c>
      <c r="W961" s="47" t="str">
        <f t="shared" si="544"/>
        <v/>
      </c>
      <c r="X961" s="47" t="str">
        <f>IF(AND($BU$7&gt;0,OutputOsiris!$A961&lt;&gt;"9999999"),VLOOKUP(OutputOsiris!A961,$BR$9:$BU$1008,4,FALSE),"")</f>
        <v/>
      </c>
      <c r="Y961" s="47" t="str">
        <f t="shared" si="545"/>
        <v/>
      </c>
      <c r="Z961" s="47" t="str">
        <f>IF(AND($BZ$7&gt;0,OutputOsiris!$A961&lt;&gt;"9999999"),VLOOKUP(OutputOsiris!A961,$BW$9:$BZ$1008,4,FALSE),"")</f>
        <v/>
      </c>
      <c r="AA961" s="47" t="str">
        <f t="shared" si="546"/>
        <v/>
      </c>
      <c r="AB961" s="47">
        <f t="shared" si="547"/>
        <v>0</v>
      </c>
      <c r="AC961" s="47">
        <f t="shared" si="548"/>
        <v>0</v>
      </c>
      <c r="AD961" s="47" t="str">
        <f t="shared" si="549"/>
        <v/>
      </c>
      <c r="AE961" s="48" t="str">
        <f>IF(ISBLANK(AF961),"",VLOOKUP(AD961,OutputOsiris!$A$9:$A$1008,1,FALSE))</f>
        <v/>
      </c>
      <c r="AF961" s="111"/>
      <c r="AG961" s="78"/>
      <c r="AH961" s="148" t="str">
        <f t="shared" si="523"/>
        <v/>
      </c>
      <c r="AI961" s="47" t="str">
        <f t="shared" si="550"/>
        <v/>
      </c>
      <c r="AJ961" s="48" t="str">
        <f>IF(ISBLANK(AK961),"",VLOOKUP(AI961,OutputOsiris!$A$9:$A$1008,1,FALSE))</f>
        <v/>
      </c>
      <c r="AK961" s="112"/>
      <c r="AL961" s="78"/>
      <c r="AM961" s="148" t="str">
        <f t="shared" si="524"/>
        <v/>
      </c>
      <c r="AN961" s="47" t="str">
        <f t="shared" si="551"/>
        <v/>
      </c>
      <c r="AO961" s="48" t="str">
        <f>IF(ISBLANK(AP961),"",VLOOKUP(AN961,OutputOsiris!$A$9:$A$1008,1,FALSE))</f>
        <v/>
      </c>
      <c r="AP961" s="111"/>
      <c r="AQ961" s="78"/>
      <c r="AR961" s="148" t="str">
        <f t="shared" si="525"/>
        <v/>
      </c>
      <c r="AS961" s="47" t="str">
        <f t="shared" si="552"/>
        <v/>
      </c>
      <c r="AT961" s="48" t="str">
        <f>IF(ISBLANK(AU961),"",VLOOKUP(AS961,OutputOsiris!$A$9:$A$1008,1,FALSE))</f>
        <v/>
      </c>
      <c r="AU961" s="111"/>
      <c r="AV961" s="78"/>
      <c r="AW961" s="148" t="str">
        <f t="shared" si="526"/>
        <v/>
      </c>
      <c r="AX961" s="47" t="str">
        <f t="shared" si="553"/>
        <v/>
      </c>
      <c r="AY961" s="48" t="str">
        <f>IF(ISBLANK(AZ961),"",VLOOKUP(AX961,OutputOsiris!$A$9:$A$1008,1,FALSE))</f>
        <v/>
      </c>
      <c r="AZ961" s="111"/>
      <c r="BA961" s="78"/>
      <c r="BB961" s="148" t="str">
        <f t="shared" si="527"/>
        <v/>
      </c>
      <c r="BC961" s="47" t="str">
        <f t="shared" si="554"/>
        <v/>
      </c>
      <c r="BD961" s="48" t="str">
        <f>IF(ISBLANK(BE961),"",VLOOKUP(BC961,OutputOsiris!$A$9:$A$1008,1,FALSE))</f>
        <v/>
      </c>
      <c r="BE961" s="111"/>
      <c r="BF961" s="78"/>
      <c r="BG961" s="148" t="str">
        <f t="shared" si="528"/>
        <v/>
      </c>
      <c r="BH961" s="47" t="str">
        <f t="shared" si="555"/>
        <v/>
      </c>
      <c r="BI961" s="48" t="str">
        <f>IF(ISBLANK(BJ961),"",VLOOKUP(BH961,OutputOsiris!$A$9:$A$1008,1,FALSE))</f>
        <v/>
      </c>
      <c r="BJ961" s="111"/>
      <c r="BK961" s="78"/>
      <c r="BL961" s="148" t="str">
        <f t="shared" si="529"/>
        <v/>
      </c>
      <c r="BM961" s="47" t="str">
        <f t="shared" si="556"/>
        <v/>
      </c>
      <c r="BN961" s="48" t="str">
        <f>IF(ISBLANK(BO961),"",VLOOKUP(BM961,OutputOsiris!$A$9:$A$1008,1,FALSE))</f>
        <v/>
      </c>
      <c r="BO961" s="111"/>
      <c r="BP961" s="78"/>
      <c r="BQ961" s="148" t="str">
        <f t="shared" si="530"/>
        <v/>
      </c>
      <c r="BR961" s="47" t="str">
        <f t="shared" si="557"/>
        <v/>
      </c>
      <c r="BS961" s="48" t="str">
        <f>IF(ISBLANK(BT961),"",VLOOKUP(BR961,OutputOsiris!$A$9:$A$1008,1,FALSE))</f>
        <v/>
      </c>
      <c r="BT961" s="111"/>
      <c r="BU961" s="78"/>
      <c r="BV961" s="148" t="str">
        <f t="shared" si="531"/>
        <v/>
      </c>
      <c r="BW961" s="47" t="str">
        <f t="shared" si="558"/>
        <v/>
      </c>
      <c r="BX961" s="48" t="str">
        <f>IF(ISBLANK(BY961),"",VLOOKUP(BW961,OutputOsiris!$A$9:$A$1008,1,FALSE))</f>
        <v/>
      </c>
      <c r="BY961" s="111"/>
      <c r="BZ961" s="78"/>
      <c r="CA961" s="148" t="str">
        <f t="shared" si="532"/>
        <v/>
      </c>
    </row>
    <row r="962" spans="1:79" x14ac:dyDescent="0.2">
      <c r="A962" s="47" t="str">
        <f>IF($H$1="Score",IF(OutputOsiris!A962&lt;&gt;"9999999",OutputOsiris!A962,""),"")</f>
        <v/>
      </c>
      <c r="B962" s="76" t="str">
        <f t="shared" si="533"/>
        <v/>
      </c>
      <c r="C962" s="143" t="str">
        <f t="shared" si="534"/>
        <v/>
      </c>
      <c r="D962" s="47" t="str">
        <f>IF($H$1="Cijfer",IF(OutputOsiris!A962&lt;&gt;"9999999",OutputOsiris!A962,""),"")</f>
        <v/>
      </c>
      <c r="E962" s="76" t="str">
        <f t="shared" si="535"/>
        <v/>
      </c>
      <c r="F962" s="143" t="str">
        <f t="shared" si="536"/>
        <v/>
      </c>
      <c r="G962" s="47" t="str">
        <f>IF(ISBLANK(OutputOsiris!B962),"",OutputOsiris!B962)</f>
        <v/>
      </c>
      <c r="H962" s="47">
        <f>IF(AND($AG$7&gt;0,OutputOsiris!$A962&lt;&gt;"9999999"),VLOOKUP(OutputOsiris!A962,$AD$9:$AG$1008,4,FALSE),"")</f>
        <v>0</v>
      </c>
      <c r="I962" s="47">
        <f t="shared" si="537"/>
        <v>0</v>
      </c>
      <c r="J962" s="47">
        <f>IF(AND($AL$7&gt;0,OutputOsiris!$A962&lt;&gt;"9999999"),VLOOKUP(OutputOsiris!A962,$AI$9:$AL$1008,4,FALSE),"")</f>
        <v>0</v>
      </c>
      <c r="K962" s="47">
        <f t="shared" si="538"/>
        <v>0</v>
      </c>
      <c r="L962" s="47" t="str">
        <f>IF(AND($AQ$7&gt;0,OutputOsiris!$A962&lt;&gt;"9999999"),VLOOKUP(OutputOsiris!A962,$AN$9:$AQ$1008,4,FALSE),"")</f>
        <v/>
      </c>
      <c r="M962" s="47" t="str">
        <f t="shared" si="539"/>
        <v/>
      </c>
      <c r="N962" s="47" t="str">
        <f>IF(AND($AV$7&gt;0,OutputOsiris!$A962&lt;&gt;"9999999"),VLOOKUP(OutputOsiris!A962,$AS$9:$AV$1008,4,FALSE),"")</f>
        <v/>
      </c>
      <c r="O962" s="47" t="str">
        <f t="shared" si="540"/>
        <v/>
      </c>
      <c r="P962" s="47" t="str">
        <f>IF(AND($BA$7&gt;0,OutputOsiris!$A962&lt;&gt;"9999999"),VLOOKUP(OutputOsiris!A962,$AX$9:$BA$1008,4,FALSE),"")</f>
        <v/>
      </c>
      <c r="Q962" s="47" t="str">
        <f t="shared" si="541"/>
        <v/>
      </c>
      <c r="R962" s="47" t="str">
        <f>IF(AND($BF$7&gt;0,OutputOsiris!$A962&lt;&gt;"9999999"),VLOOKUP(OutputOsiris!A962,$BC$9:$BF$1008,4,FALSE),"")</f>
        <v/>
      </c>
      <c r="S962" s="47" t="str">
        <f t="shared" si="542"/>
        <v/>
      </c>
      <c r="T962" s="47" t="str">
        <f>IF(AND($BK$7&gt;0,OutputOsiris!$A962&lt;&gt;"9999999"),VLOOKUP(OutputOsiris!A962,$BH$9:$BK$1008,4,FALSE),"")</f>
        <v/>
      </c>
      <c r="U962" s="47" t="str">
        <f t="shared" si="543"/>
        <v/>
      </c>
      <c r="V962" s="47" t="str">
        <f>IF(AND($BP$7&gt;0,OutputOsiris!$A962&lt;&gt;"9999999"),VLOOKUP(OutputOsiris!A962,$BM$9:$BP$1008,4,FALSE),"")</f>
        <v/>
      </c>
      <c r="W962" s="47" t="str">
        <f t="shared" si="544"/>
        <v/>
      </c>
      <c r="X962" s="47" t="str">
        <f>IF(AND($BU$7&gt;0,OutputOsiris!$A962&lt;&gt;"9999999"),VLOOKUP(OutputOsiris!A962,$BR$9:$BU$1008,4,FALSE),"")</f>
        <v/>
      </c>
      <c r="Y962" s="47" t="str">
        <f t="shared" si="545"/>
        <v/>
      </c>
      <c r="Z962" s="47" t="str">
        <f>IF(AND($BZ$7&gt;0,OutputOsiris!$A962&lt;&gt;"9999999"),VLOOKUP(OutputOsiris!A962,$BW$9:$BZ$1008,4,FALSE),"")</f>
        <v/>
      </c>
      <c r="AA962" s="47" t="str">
        <f t="shared" si="546"/>
        <v/>
      </c>
      <c r="AB962" s="47">
        <f t="shared" si="547"/>
        <v>0</v>
      </c>
      <c r="AC962" s="47">
        <f t="shared" si="548"/>
        <v>0</v>
      </c>
      <c r="AD962" s="47" t="str">
        <f t="shared" si="549"/>
        <v/>
      </c>
      <c r="AE962" s="48" t="str">
        <f>IF(ISBLANK(AF962),"",VLOOKUP(AD962,OutputOsiris!$A$9:$A$1008,1,FALSE))</f>
        <v/>
      </c>
      <c r="AF962" s="111"/>
      <c r="AG962" s="78"/>
      <c r="AH962" s="148" t="str">
        <f t="shared" si="523"/>
        <v/>
      </c>
      <c r="AI962" s="47" t="str">
        <f t="shared" si="550"/>
        <v/>
      </c>
      <c r="AJ962" s="48" t="str">
        <f>IF(ISBLANK(AK962),"",VLOOKUP(AI962,OutputOsiris!$A$9:$A$1008,1,FALSE))</f>
        <v/>
      </c>
      <c r="AK962" s="112"/>
      <c r="AL962" s="78"/>
      <c r="AM962" s="148" t="str">
        <f t="shared" si="524"/>
        <v/>
      </c>
      <c r="AN962" s="47" t="str">
        <f t="shared" si="551"/>
        <v/>
      </c>
      <c r="AO962" s="48" t="str">
        <f>IF(ISBLANK(AP962),"",VLOOKUP(AN962,OutputOsiris!$A$9:$A$1008,1,FALSE))</f>
        <v/>
      </c>
      <c r="AP962" s="111"/>
      <c r="AQ962" s="78"/>
      <c r="AR962" s="148" t="str">
        <f t="shared" si="525"/>
        <v/>
      </c>
      <c r="AS962" s="47" t="str">
        <f t="shared" si="552"/>
        <v/>
      </c>
      <c r="AT962" s="48" t="str">
        <f>IF(ISBLANK(AU962),"",VLOOKUP(AS962,OutputOsiris!$A$9:$A$1008,1,FALSE))</f>
        <v/>
      </c>
      <c r="AU962" s="111"/>
      <c r="AV962" s="78"/>
      <c r="AW962" s="148" t="str">
        <f t="shared" si="526"/>
        <v/>
      </c>
      <c r="AX962" s="47" t="str">
        <f t="shared" si="553"/>
        <v/>
      </c>
      <c r="AY962" s="48" t="str">
        <f>IF(ISBLANK(AZ962),"",VLOOKUP(AX962,OutputOsiris!$A$9:$A$1008,1,FALSE))</f>
        <v/>
      </c>
      <c r="AZ962" s="111"/>
      <c r="BA962" s="78"/>
      <c r="BB962" s="148" t="str">
        <f t="shared" si="527"/>
        <v/>
      </c>
      <c r="BC962" s="47" t="str">
        <f t="shared" si="554"/>
        <v/>
      </c>
      <c r="BD962" s="48" t="str">
        <f>IF(ISBLANK(BE962),"",VLOOKUP(BC962,OutputOsiris!$A$9:$A$1008,1,FALSE))</f>
        <v/>
      </c>
      <c r="BE962" s="111"/>
      <c r="BF962" s="78"/>
      <c r="BG962" s="148" t="str">
        <f t="shared" si="528"/>
        <v/>
      </c>
      <c r="BH962" s="47" t="str">
        <f t="shared" si="555"/>
        <v/>
      </c>
      <c r="BI962" s="48" t="str">
        <f>IF(ISBLANK(BJ962),"",VLOOKUP(BH962,OutputOsiris!$A$9:$A$1008,1,FALSE))</f>
        <v/>
      </c>
      <c r="BJ962" s="111"/>
      <c r="BK962" s="78"/>
      <c r="BL962" s="148" t="str">
        <f t="shared" si="529"/>
        <v/>
      </c>
      <c r="BM962" s="47" t="str">
        <f t="shared" si="556"/>
        <v/>
      </c>
      <c r="BN962" s="48" t="str">
        <f>IF(ISBLANK(BO962),"",VLOOKUP(BM962,OutputOsiris!$A$9:$A$1008,1,FALSE))</f>
        <v/>
      </c>
      <c r="BO962" s="111"/>
      <c r="BP962" s="78"/>
      <c r="BQ962" s="148" t="str">
        <f t="shared" si="530"/>
        <v/>
      </c>
      <c r="BR962" s="47" t="str">
        <f t="shared" si="557"/>
        <v/>
      </c>
      <c r="BS962" s="48" t="str">
        <f>IF(ISBLANK(BT962),"",VLOOKUP(BR962,OutputOsiris!$A$9:$A$1008,1,FALSE))</f>
        <v/>
      </c>
      <c r="BT962" s="111"/>
      <c r="BU962" s="78"/>
      <c r="BV962" s="148" t="str">
        <f t="shared" si="531"/>
        <v/>
      </c>
      <c r="BW962" s="47" t="str">
        <f t="shared" si="558"/>
        <v/>
      </c>
      <c r="BX962" s="48" t="str">
        <f>IF(ISBLANK(BY962),"",VLOOKUP(BW962,OutputOsiris!$A$9:$A$1008,1,FALSE))</f>
        <v/>
      </c>
      <c r="BY962" s="111"/>
      <c r="BZ962" s="78"/>
      <c r="CA962" s="148" t="str">
        <f t="shared" si="532"/>
        <v/>
      </c>
    </row>
    <row r="963" spans="1:79" x14ac:dyDescent="0.2">
      <c r="A963" s="47" t="str">
        <f>IF($H$1="Score",IF(OutputOsiris!A963&lt;&gt;"9999999",OutputOsiris!A963,""),"")</f>
        <v/>
      </c>
      <c r="B963" s="76" t="str">
        <f t="shared" si="533"/>
        <v/>
      </c>
      <c r="C963" s="143" t="str">
        <f t="shared" si="534"/>
        <v/>
      </c>
      <c r="D963" s="47" t="str">
        <f>IF($H$1="Cijfer",IF(OutputOsiris!A963&lt;&gt;"9999999",OutputOsiris!A963,""),"")</f>
        <v/>
      </c>
      <c r="E963" s="76" t="str">
        <f t="shared" si="535"/>
        <v/>
      </c>
      <c r="F963" s="143" t="str">
        <f t="shared" si="536"/>
        <v/>
      </c>
      <c r="G963" s="47" t="str">
        <f>IF(ISBLANK(OutputOsiris!B963),"",OutputOsiris!B963)</f>
        <v/>
      </c>
      <c r="H963" s="47">
        <f>IF(AND($AG$7&gt;0,OutputOsiris!$A963&lt;&gt;"9999999"),VLOOKUP(OutputOsiris!A963,$AD$9:$AG$1008,4,FALSE),"")</f>
        <v>0</v>
      </c>
      <c r="I963" s="47">
        <f t="shared" si="537"/>
        <v>0</v>
      </c>
      <c r="J963" s="47">
        <f>IF(AND($AL$7&gt;0,OutputOsiris!$A963&lt;&gt;"9999999"),VLOOKUP(OutputOsiris!A963,$AI$9:$AL$1008,4,FALSE),"")</f>
        <v>0</v>
      </c>
      <c r="K963" s="47">
        <f t="shared" si="538"/>
        <v>0</v>
      </c>
      <c r="L963" s="47" t="str">
        <f>IF(AND($AQ$7&gt;0,OutputOsiris!$A963&lt;&gt;"9999999"),VLOOKUP(OutputOsiris!A963,$AN$9:$AQ$1008,4,FALSE),"")</f>
        <v/>
      </c>
      <c r="M963" s="47" t="str">
        <f t="shared" si="539"/>
        <v/>
      </c>
      <c r="N963" s="47" t="str">
        <f>IF(AND($AV$7&gt;0,OutputOsiris!$A963&lt;&gt;"9999999"),VLOOKUP(OutputOsiris!A963,$AS$9:$AV$1008,4,FALSE),"")</f>
        <v/>
      </c>
      <c r="O963" s="47" t="str">
        <f t="shared" si="540"/>
        <v/>
      </c>
      <c r="P963" s="47" t="str">
        <f>IF(AND($BA$7&gt;0,OutputOsiris!$A963&lt;&gt;"9999999"),VLOOKUP(OutputOsiris!A963,$AX$9:$BA$1008,4,FALSE),"")</f>
        <v/>
      </c>
      <c r="Q963" s="47" t="str">
        <f t="shared" si="541"/>
        <v/>
      </c>
      <c r="R963" s="47" t="str">
        <f>IF(AND($BF$7&gt;0,OutputOsiris!$A963&lt;&gt;"9999999"),VLOOKUP(OutputOsiris!A963,$BC$9:$BF$1008,4,FALSE),"")</f>
        <v/>
      </c>
      <c r="S963" s="47" t="str">
        <f t="shared" si="542"/>
        <v/>
      </c>
      <c r="T963" s="47" t="str">
        <f>IF(AND($BK$7&gt;0,OutputOsiris!$A963&lt;&gt;"9999999"),VLOOKUP(OutputOsiris!A963,$BH$9:$BK$1008,4,FALSE),"")</f>
        <v/>
      </c>
      <c r="U963" s="47" t="str">
        <f t="shared" si="543"/>
        <v/>
      </c>
      <c r="V963" s="47" t="str">
        <f>IF(AND($BP$7&gt;0,OutputOsiris!$A963&lt;&gt;"9999999"),VLOOKUP(OutputOsiris!A963,$BM$9:$BP$1008,4,FALSE),"")</f>
        <v/>
      </c>
      <c r="W963" s="47" t="str">
        <f t="shared" si="544"/>
        <v/>
      </c>
      <c r="X963" s="47" t="str">
        <f>IF(AND($BU$7&gt;0,OutputOsiris!$A963&lt;&gt;"9999999"),VLOOKUP(OutputOsiris!A963,$BR$9:$BU$1008,4,FALSE),"")</f>
        <v/>
      </c>
      <c r="Y963" s="47" t="str">
        <f t="shared" si="545"/>
        <v/>
      </c>
      <c r="Z963" s="47" t="str">
        <f>IF(AND($BZ$7&gt;0,OutputOsiris!$A963&lt;&gt;"9999999"),VLOOKUP(OutputOsiris!A963,$BW$9:$BZ$1008,4,FALSE),"")</f>
        <v/>
      </c>
      <c r="AA963" s="47" t="str">
        <f t="shared" si="546"/>
        <v/>
      </c>
      <c r="AB963" s="47">
        <f t="shared" si="547"/>
        <v>0</v>
      </c>
      <c r="AC963" s="47">
        <f t="shared" si="548"/>
        <v>0</v>
      </c>
      <c r="AD963" s="47" t="str">
        <f t="shared" si="549"/>
        <v/>
      </c>
      <c r="AE963" s="48" t="str">
        <f>IF(ISBLANK(AF963),"",VLOOKUP(AD963,OutputOsiris!$A$9:$A$1008,1,FALSE))</f>
        <v/>
      </c>
      <c r="AF963" s="111"/>
      <c r="AG963" s="78"/>
      <c r="AH963" s="148" t="str">
        <f t="shared" si="523"/>
        <v/>
      </c>
      <c r="AI963" s="47" t="str">
        <f t="shared" si="550"/>
        <v/>
      </c>
      <c r="AJ963" s="48" t="str">
        <f>IF(ISBLANK(AK963),"",VLOOKUP(AI963,OutputOsiris!$A$9:$A$1008,1,FALSE))</f>
        <v/>
      </c>
      <c r="AK963" s="112"/>
      <c r="AL963" s="78"/>
      <c r="AM963" s="148" t="str">
        <f t="shared" si="524"/>
        <v/>
      </c>
      <c r="AN963" s="47" t="str">
        <f t="shared" si="551"/>
        <v/>
      </c>
      <c r="AO963" s="48" t="str">
        <f>IF(ISBLANK(AP963),"",VLOOKUP(AN963,OutputOsiris!$A$9:$A$1008,1,FALSE))</f>
        <v/>
      </c>
      <c r="AP963" s="111"/>
      <c r="AQ963" s="78"/>
      <c r="AR963" s="148" t="str">
        <f t="shared" si="525"/>
        <v/>
      </c>
      <c r="AS963" s="47" t="str">
        <f t="shared" si="552"/>
        <v/>
      </c>
      <c r="AT963" s="48" t="str">
        <f>IF(ISBLANK(AU963),"",VLOOKUP(AS963,OutputOsiris!$A$9:$A$1008,1,FALSE))</f>
        <v/>
      </c>
      <c r="AU963" s="111"/>
      <c r="AV963" s="78"/>
      <c r="AW963" s="148" t="str">
        <f t="shared" si="526"/>
        <v/>
      </c>
      <c r="AX963" s="47" t="str">
        <f t="shared" si="553"/>
        <v/>
      </c>
      <c r="AY963" s="48" t="str">
        <f>IF(ISBLANK(AZ963),"",VLOOKUP(AX963,OutputOsiris!$A$9:$A$1008,1,FALSE))</f>
        <v/>
      </c>
      <c r="AZ963" s="111"/>
      <c r="BA963" s="78"/>
      <c r="BB963" s="148" t="str">
        <f t="shared" si="527"/>
        <v/>
      </c>
      <c r="BC963" s="47" t="str">
        <f t="shared" si="554"/>
        <v/>
      </c>
      <c r="BD963" s="48" t="str">
        <f>IF(ISBLANK(BE963),"",VLOOKUP(BC963,OutputOsiris!$A$9:$A$1008,1,FALSE))</f>
        <v/>
      </c>
      <c r="BE963" s="111"/>
      <c r="BF963" s="78"/>
      <c r="BG963" s="148" t="str">
        <f t="shared" si="528"/>
        <v/>
      </c>
      <c r="BH963" s="47" t="str">
        <f t="shared" si="555"/>
        <v/>
      </c>
      <c r="BI963" s="48" t="str">
        <f>IF(ISBLANK(BJ963),"",VLOOKUP(BH963,OutputOsiris!$A$9:$A$1008,1,FALSE))</f>
        <v/>
      </c>
      <c r="BJ963" s="111"/>
      <c r="BK963" s="78"/>
      <c r="BL963" s="148" t="str">
        <f t="shared" si="529"/>
        <v/>
      </c>
      <c r="BM963" s="47" t="str">
        <f t="shared" si="556"/>
        <v/>
      </c>
      <c r="BN963" s="48" t="str">
        <f>IF(ISBLANK(BO963),"",VLOOKUP(BM963,OutputOsiris!$A$9:$A$1008,1,FALSE))</f>
        <v/>
      </c>
      <c r="BO963" s="111"/>
      <c r="BP963" s="78"/>
      <c r="BQ963" s="148" t="str">
        <f t="shared" si="530"/>
        <v/>
      </c>
      <c r="BR963" s="47" t="str">
        <f t="shared" si="557"/>
        <v/>
      </c>
      <c r="BS963" s="48" t="str">
        <f>IF(ISBLANK(BT963),"",VLOOKUP(BR963,OutputOsiris!$A$9:$A$1008,1,FALSE))</f>
        <v/>
      </c>
      <c r="BT963" s="111"/>
      <c r="BU963" s="78"/>
      <c r="BV963" s="148" t="str">
        <f t="shared" si="531"/>
        <v/>
      </c>
      <c r="BW963" s="47" t="str">
        <f t="shared" si="558"/>
        <v/>
      </c>
      <c r="BX963" s="48" t="str">
        <f>IF(ISBLANK(BY963),"",VLOOKUP(BW963,OutputOsiris!$A$9:$A$1008,1,FALSE))</f>
        <v/>
      </c>
      <c r="BY963" s="111"/>
      <c r="BZ963" s="78"/>
      <c r="CA963" s="148" t="str">
        <f t="shared" si="532"/>
        <v/>
      </c>
    </row>
    <row r="964" spans="1:79" x14ac:dyDescent="0.2">
      <c r="A964" s="47" t="str">
        <f>IF($H$1="Score",IF(OutputOsiris!A964&lt;&gt;"9999999",OutputOsiris!A964,""),"")</f>
        <v/>
      </c>
      <c r="B964" s="76" t="str">
        <f t="shared" si="533"/>
        <v/>
      </c>
      <c r="C964" s="143" t="str">
        <f t="shared" si="534"/>
        <v/>
      </c>
      <c r="D964" s="47" t="str">
        <f>IF($H$1="Cijfer",IF(OutputOsiris!A964&lt;&gt;"9999999",OutputOsiris!A964,""),"")</f>
        <v/>
      </c>
      <c r="E964" s="76" t="str">
        <f t="shared" si="535"/>
        <v/>
      </c>
      <c r="F964" s="143" t="str">
        <f t="shared" si="536"/>
        <v/>
      </c>
      <c r="G964" s="47" t="str">
        <f>IF(ISBLANK(OutputOsiris!B964),"",OutputOsiris!B964)</f>
        <v/>
      </c>
      <c r="H964" s="47">
        <f>IF(AND($AG$7&gt;0,OutputOsiris!$A964&lt;&gt;"9999999"),VLOOKUP(OutputOsiris!A964,$AD$9:$AG$1008,4,FALSE),"")</f>
        <v>0</v>
      </c>
      <c r="I964" s="47">
        <f t="shared" si="537"/>
        <v>0</v>
      </c>
      <c r="J964" s="47">
        <f>IF(AND($AL$7&gt;0,OutputOsiris!$A964&lt;&gt;"9999999"),VLOOKUP(OutputOsiris!A964,$AI$9:$AL$1008,4,FALSE),"")</f>
        <v>0</v>
      </c>
      <c r="K964" s="47">
        <f t="shared" si="538"/>
        <v>0</v>
      </c>
      <c r="L964" s="47" t="str">
        <f>IF(AND($AQ$7&gt;0,OutputOsiris!$A964&lt;&gt;"9999999"),VLOOKUP(OutputOsiris!A964,$AN$9:$AQ$1008,4,FALSE),"")</f>
        <v/>
      </c>
      <c r="M964" s="47" t="str">
        <f t="shared" si="539"/>
        <v/>
      </c>
      <c r="N964" s="47" t="str">
        <f>IF(AND($AV$7&gt;0,OutputOsiris!$A964&lt;&gt;"9999999"),VLOOKUP(OutputOsiris!A964,$AS$9:$AV$1008,4,FALSE),"")</f>
        <v/>
      </c>
      <c r="O964" s="47" t="str">
        <f t="shared" si="540"/>
        <v/>
      </c>
      <c r="P964" s="47" t="str">
        <f>IF(AND($BA$7&gt;0,OutputOsiris!$A964&lt;&gt;"9999999"),VLOOKUP(OutputOsiris!A964,$AX$9:$BA$1008,4,FALSE),"")</f>
        <v/>
      </c>
      <c r="Q964" s="47" t="str">
        <f t="shared" si="541"/>
        <v/>
      </c>
      <c r="R964" s="47" t="str">
        <f>IF(AND($BF$7&gt;0,OutputOsiris!$A964&lt;&gt;"9999999"),VLOOKUP(OutputOsiris!A964,$BC$9:$BF$1008,4,FALSE),"")</f>
        <v/>
      </c>
      <c r="S964" s="47" t="str">
        <f t="shared" si="542"/>
        <v/>
      </c>
      <c r="T964" s="47" t="str">
        <f>IF(AND($BK$7&gt;0,OutputOsiris!$A964&lt;&gt;"9999999"),VLOOKUP(OutputOsiris!A964,$BH$9:$BK$1008,4,FALSE),"")</f>
        <v/>
      </c>
      <c r="U964" s="47" t="str">
        <f t="shared" si="543"/>
        <v/>
      </c>
      <c r="V964" s="47" t="str">
        <f>IF(AND($BP$7&gt;0,OutputOsiris!$A964&lt;&gt;"9999999"),VLOOKUP(OutputOsiris!A964,$BM$9:$BP$1008,4,FALSE),"")</f>
        <v/>
      </c>
      <c r="W964" s="47" t="str">
        <f t="shared" si="544"/>
        <v/>
      </c>
      <c r="X964" s="47" t="str">
        <f>IF(AND($BU$7&gt;0,OutputOsiris!$A964&lt;&gt;"9999999"),VLOOKUP(OutputOsiris!A964,$BR$9:$BU$1008,4,FALSE),"")</f>
        <v/>
      </c>
      <c r="Y964" s="47" t="str">
        <f t="shared" si="545"/>
        <v/>
      </c>
      <c r="Z964" s="47" t="str">
        <f>IF(AND($BZ$7&gt;0,OutputOsiris!$A964&lt;&gt;"9999999"),VLOOKUP(OutputOsiris!A964,$BW$9:$BZ$1008,4,FALSE),"")</f>
        <v/>
      </c>
      <c r="AA964" s="47" t="str">
        <f t="shared" si="546"/>
        <v/>
      </c>
      <c r="AB964" s="47">
        <f t="shared" si="547"/>
        <v>0</v>
      </c>
      <c r="AC964" s="47">
        <f t="shared" si="548"/>
        <v>0</v>
      </c>
      <c r="AD964" s="47" t="str">
        <f t="shared" si="549"/>
        <v/>
      </c>
      <c r="AE964" s="48" t="str">
        <f>IF(ISBLANK(AF964),"",VLOOKUP(AD964,OutputOsiris!$A$9:$A$1008,1,FALSE))</f>
        <v/>
      </c>
      <c r="AF964" s="111"/>
      <c r="AG964" s="78"/>
      <c r="AH964" s="148" t="str">
        <f t="shared" si="523"/>
        <v/>
      </c>
      <c r="AI964" s="47" t="str">
        <f t="shared" si="550"/>
        <v/>
      </c>
      <c r="AJ964" s="48" t="str">
        <f>IF(ISBLANK(AK964),"",VLOOKUP(AI964,OutputOsiris!$A$9:$A$1008,1,FALSE))</f>
        <v/>
      </c>
      <c r="AK964" s="112"/>
      <c r="AL964" s="78"/>
      <c r="AM964" s="148" t="str">
        <f t="shared" si="524"/>
        <v/>
      </c>
      <c r="AN964" s="47" t="str">
        <f t="shared" si="551"/>
        <v/>
      </c>
      <c r="AO964" s="48" t="str">
        <f>IF(ISBLANK(AP964),"",VLOOKUP(AN964,OutputOsiris!$A$9:$A$1008,1,FALSE))</f>
        <v/>
      </c>
      <c r="AP964" s="111"/>
      <c r="AQ964" s="78"/>
      <c r="AR964" s="148" t="str">
        <f t="shared" si="525"/>
        <v/>
      </c>
      <c r="AS964" s="47" t="str">
        <f t="shared" si="552"/>
        <v/>
      </c>
      <c r="AT964" s="48" t="str">
        <f>IF(ISBLANK(AU964),"",VLOOKUP(AS964,OutputOsiris!$A$9:$A$1008,1,FALSE))</f>
        <v/>
      </c>
      <c r="AU964" s="111"/>
      <c r="AV964" s="78"/>
      <c r="AW964" s="148" t="str">
        <f t="shared" si="526"/>
        <v/>
      </c>
      <c r="AX964" s="47" t="str">
        <f t="shared" si="553"/>
        <v/>
      </c>
      <c r="AY964" s="48" t="str">
        <f>IF(ISBLANK(AZ964),"",VLOOKUP(AX964,OutputOsiris!$A$9:$A$1008,1,FALSE))</f>
        <v/>
      </c>
      <c r="AZ964" s="111"/>
      <c r="BA964" s="78"/>
      <c r="BB964" s="148" t="str">
        <f t="shared" si="527"/>
        <v/>
      </c>
      <c r="BC964" s="47" t="str">
        <f t="shared" si="554"/>
        <v/>
      </c>
      <c r="BD964" s="48" t="str">
        <f>IF(ISBLANK(BE964),"",VLOOKUP(BC964,OutputOsiris!$A$9:$A$1008,1,FALSE))</f>
        <v/>
      </c>
      <c r="BE964" s="111"/>
      <c r="BF964" s="78"/>
      <c r="BG964" s="148" t="str">
        <f t="shared" si="528"/>
        <v/>
      </c>
      <c r="BH964" s="47" t="str">
        <f t="shared" si="555"/>
        <v/>
      </c>
      <c r="BI964" s="48" t="str">
        <f>IF(ISBLANK(BJ964),"",VLOOKUP(BH964,OutputOsiris!$A$9:$A$1008,1,FALSE))</f>
        <v/>
      </c>
      <c r="BJ964" s="111"/>
      <c r="BK964" s="78"/>
      <c r="BL964" s="148" t="str">
        <f t="shared" si="529"/>
        <v/>
      </c>
      <c r="BM964" s="47" t="str">
        <f t="shared" si="556"/>
        <v/>
      </c>
      <c r="BN964" s="48" t="str">
        <f>IF(ISBLANK(BO964),"",VLOOKUP(BM964,OutputOsiris!$A$9:$A$1008,1,FALSE))</f>
        <v/>
      </c>
      <c r="BO964" s="111"/>
      <c r="BP964" s="78"/>
      <c r="BQ964" s="148" t="str">
        <f t="shared" si="530"/>
        <v/>
      </c>
      <c r="BR964" s="47" t="str">
        <f t="shared" si="557"/>
        <v/>
      </c>
      <c r="BS964" s="48" t="str">
        <f>IF(ISBLANK(BT964),"",VLOOKUP(BR964,OutputOsiris!$A$9:$A$1008,1,FALSE))</f>
        <v/>
      </c>
      <c r="BT964" s="111"/>
      <c r="BU964" s="78"/>
      <c r="BV964" s="148" t="str">
        <f t="shared" si="531"/>
        <v/>
      </c>
      <c r="BW964" s="47" t="str">
        <f t="shared" si="558"/>
        <v/>
      </c>
      <c r="BX964" s="48" t="str">
        <f>IF(ISBLANK(BY964),"",VLOOKUP(BW964,OutputOsiris!$A$9:$A$1008,1,FALSE))</f>
        <v/>
      </c>
      <c r="BY964" s="111"/>
      <c r="BZ964" s="78"/>
      <c r="CA964" s="148" t="str">
        <f t="shared" si="532"/>
        <v/>
      </c>
    </row>
    <row r="965" spans="1:79" x14ac:dyDescent="0.2">
      <c r="A965" s="47" t="str">
        <f>IF($H$1="Score",IF(OutputOsiris!A965&lt;&gt;"9999999",OutputOsiris!A965,""),"")</f>
        <v/>
      </c>
      <c r="B965" s="76" t="str">
        <f t="shared" si="533"/>
        <v/>
      </c>
      <c r="C965" s="143" t="str">
        <f t="shared" si="534"/>
        <v/>
      </c>
      <c r="D965" s="47" t="str">
        <f>IF($H$1="Cijfer",IF(OutputOsiris!A965&lt;&gt;"9999999",OutputOsiris!A965,""),"")</f>
        <v/>
      </c>
      <c r="E965" s="76" t="str">
        <f t="shared" si="535"/>
        <v/>
      </c>
      <c r="F965" s="143" t="str">
        <f t="shared" si="536"/>
        <v/>
      </c>
      <c r="G965" s="47" t="str">
        <f>IF(ISBLANK(OutputOsiris!B965),"",OutputOsiris!B965)</f>
        <v/>
      </c>
      <c r="H965" s="47">
        <f>IF(AND($AG$7&gt;0,OutputOsiris!$A965&lt;&gt;"9999999"),VLOOKUP(OutputOsiris!A965,$AD$9:$AG$1008,4,FALSE),"")</f>
        <v>0</v>
      </c>
      <c r="I965" s="47">
        <f t="shared" si="537"/>
        <v>0</v>
      </c>
      <c r="J965" s="47">
        <f>IF(AND($AL$7&gt;0,OutputOsiris!$A965&lt;&gt;"9999999"),VLOOKUP(OutputOsiris!A965,$AI$9:$AL$1008,4,FALSE),"")</f>
        <v>0</v>
      </c>
      <c r="K965" s="47">
        <f t="shared" si="538"/>
        <v>0</v>
      </c>
      <c r="L965" s="47" t="str">
        <f>IF(AND($AQ$7&gt;0,OutputOsiris!$A965&lt;&gt;"9999999"),VLOOKUP(OutputOsiris!A965,$AN$9:$AQ$1008,4,FALSE),"")</f>
        <v/>
      </c>
      <c r="M965" s="47" t="str">
        <f t="shared" si="539"/>
        <v/>
      </c>
      <c r="N965" s="47" t="str">
        <f>IF(AND($AV$7&gt;0,OutputOsiris!$A965&lt;&gt;"9999999"),VLOOKUP(OutputOsiris!A965,$AS$9:$AV$1008,4,FALSE),"")</f>
        <v/>
      </c>
      <c r="O965" s="47" t="str">
        <f t="shared" si="540"/>
        <v/>
      </c>
      <c r="P965" s="47" t="str">
        <f>IF(AND($BA$7&gt;0,OutputOsiris!$A965&lt;&gt;"9999999"),VLOOKUP(OutputOsiris!A965,$AX$9:$BA$1008,4,FALSE),"")</f>
        <v/>
      </c>
      <c r="Q965" s="47" t="str">
        <f t="shared" si="541"/>
        <v/>
      </c>
      <c r="R965" s="47" t="str">
        <f>IF(AND($BF$7&gt;0,OutputOsiris!$A965&lt;&gt;"9999999"),VLOOKUP(OutputOsiris!A965,$BC$9:$BF$1008,4,FALSE),"")</f>
        <v/>
      </c>
      <c r="S965" s="47" t="str">
        <f t="shared" si="542"/>
        <v/>
      </c>
      <c r="T965" s="47" t="str">
        <f>IF(AND($BK$7&gt;0,OutputOsiris!$A965&lt;&gt;"9999999"),VLOOKUP(OutputOsiris!A965,$BH$9:$BK$1008,4,FALSE),"")</f>
        <v/>
      </c>
      <c r="U965" s="47" t="str">
        <f t="shared" si="543"/>
        <v/>
      </c>
      <c r="V965" s="47" t="str">
        <f>IF(AND($BP$7&gt;0,OutputOsiris!$A965&lt;&gt;"9999999"),VLOOKUP(OutputOsiris!A965,$BM$9:$BP$1008,4,FALSE),"")</f>
        <v/>
      </c>
      <c r="W965" s="47" t="str">
        <f t="shared" si="544"/>
        <v/>
      </c>
      <c r="X965" s="47" t="str">
        <f>IF(AND($BU$7&gt;0,OutputOsiris!$A965&lt;&gt;"9999999"),VLOOKUP(OutputOsiris!A965,$BR$9:$BU$1008,4,FALSE),"")</f>
        <v/>
      </c>
      <c r="Y965" s="47" t="str">
        <f t="shared" si="545"/>
        <v/>
      </c>
      <c r="Z965" s="47" t="str">
        <f>IF(AND($BZ$7&gt;0,OutputOsiris!$A965&lt;&gt;"9999999"),VLOOKUP(OutputOsiris!A965,$BW$9:$BZ$1008,4,FALSE),"")</f>
        <v/>
      </c>
      <c r="AA965" s="47" t="str">
        <f t="shared" si="546"/>
        <v/>
      </c>
      <c r="AB965" s="47">
        <f t="shared" si="547"/>
        <v>0</v>
      </c>
      <c r="AC965" s="47">
        <f t="shared" si="548"/>
        <v>0</v>
      </c>
      <c r="AD965" s="47" t="str">
        <f t="shared" si="549"/>
        <v/>
      </c>
      <c r="AE965" s="48" t="str">
        <f>IF(ISBLANK(AF965),"",VLOOKUP(AD965,OutputOsiris!$A$9:$A$1008,1,FALSE))</f>
        <v/>
      </c>
      <c r="AF965" s="111"/>
      <c r="AG965" s="78"/>
      <c r="AH965" s="148" t="str">
        <f t="shared" si="523"/>
        <v/>
      </c>
      <c r="AI965" s="47" t="str">
        <f t="shared" si="550"/>
        <v/>
      </c>
      <c r="AJ965" s="48" t="str">
        <f>IF(ISBLANK(AK965),"",VLOOKUP(AI965,OutputOsiris!$A$9:$A$1008,1,FALSE))</f>
        <v/>
      </c>
      <c r="AK965" s="112"/>
      <c r="AL965" s="78"/>
      <c r="AM965" s="148" t="str">
        <f t="shared" si="524"/>
        <v/>
      </c>
      <c r="AN965" s="47" t="str">
        <f t="shared" si="551"/>
        <v/>
      </c>
      <c r="AO965" s="48" t="str">
        <f>IF(ISBLANK(AP965),"",VLOOKUP(AN965,OutputOsiris!$A$9:$A$1008,1,FALSE))</f>
        <v/>
      </c>
      <c r="AP965" s="111"/>
      <c r="AQ965" s="78"/>
      <c r="AR965" s="148" t="str">
        <f t="shared" si="525"/>
        <v/>
      </c>
      <c r="AS965" s="47" t="str">
        <f t="shared" si="552"/>
        <v/>
      </c>
      <c r="AT965" s="48" t="str">
        <f>IF(ISBLANK(AU965),"",VLOOKUP(AS965,OutputOsiris!$A$9:$A$1008,1,FALSE))</f>
        <v/>
      </c>
      <c r="AU965" s="111"/>
      <c r="AV965" s="78"/>
      <c r="AW965" s="148" t="str">
        <f t="shared" si="526"/>
        <v/>
      </c>
      <c r="AX965" s="47" t="str">
        <f t="shared" si="553"/>
        <v/>
      </c>
      <c r="AY965" s="48" t="str">
        <f>IF(ISBLANK(AZ965),"",VLOOKUP(AX965,OutputOsiris!$A$9:$A$1008,1,FALSE))</f>
        <v/>
      </c>
      <c r="AZ965" s="111"/>
      <c r="BA965" s="78"/>
      <c r="BB965" s="148" t="str">
        <f t="shared" si="527"/>
        <v/>
      </c>
      <c r="BC965" s="47" t="str">
        <f t="shared" si="554"/>
        <v/>
      </c>
      <c r="BD965" s="48" t="str">
        <f>IF(ISBLANK(BE965),"",VLOOKUP(BC965,OutputOsiris!$A$9:$A$1008,1,FALSE))</f>
        <v/>
      </c>
      <c r="BE965" s="111"/>
      <c r="BF965" s="78"/>
      <c r="BG965" s="148" t="str">
        <f t="shared" si="528"/>
        <v/>
      </c>
      <c r="BH965" s="47" t="str">
        <f t="shared" si="555"/>
        <v/>
      </c>
      <c r="BI965" s="48" t="str">
        <f>IF(ISBLANK(BJ965),"",VLOOKUP(BH965,OutputOsiris!$A$9:$A$1008,1,FALSE))</f>
        <v/>
      </c>
      <c r="BJ965" s="111"/>
      <c r="BK965" s="78"/>
      <c r="BL965" s="148" t="str">
        <f t="shared" si="529"/>
        <v/>
      </c>
      <c r="BM965" s="47" t="str">
        <f t="shared" si="556"/>
        <v/>
      </c>
      <c r="BN965" s="48" t="str">
        <f>IF(ISBLANK(BO965),"",VLOOKUP(BM965,OutputOsiris!$A$9:$A$1008,1,FALSE))</f>
        <v/>
      </c>
      <c r="BO965" s="111"/>
      <c r="BP965" s="78"/>
      <c r="BQ965" s="148" t="str">
        <f t="shared" si="530"/>
        <v/>
      </c>
      <c r="BR965" s="47" t="str">
        <f t="shared" si="557"/>
        <v/>
      </c>
      <c r="BS965" s="48" t="str">
        <f>IF(ISBLANK(BT965),"",VLOOKUP(BR965,OutputOsiris!$A$9:$A$1008,1,FALSE))</f>
        <v/>
      </c>
      <c r="BT965" s="111"/>
      <c r="BU965" s="78"/>
      <c r="BV965" s="148" t="str">
        <f t="shared" si="531"/>
        <v/>
      </c>
      <c r="BW965" s="47" t="str">
        <f t="shared" si="558"/>
        <v/>
      </c>
      <c r="BX965" s="48" t="str">
        <f>IF(ISBLANK(BY965),"",VLOOKUP(BW965,OutputOsiris!$A$9:$A$1008,1,FALSE))</f>
        <v/>
      </c>
      <c r="BY965" s="111"/>
      <c r="BZ965" s="78"/>
      <c r="CA965" s="148" t="str">
        <f t="shared" si="532"/>
        <v/>
      </c>
    </row>
    <row r="966" spans="1:79" x14ac:dyDescent="0.2">
      <c r="A966" s="47" t="str">
        <f>IF($H$1="Score",IF(OutputOsiris!A966&lt;&gt;"9999999",OutputOsiris!A966,""),"")</f>
        <v/>
      </c>
      <c r="B966" s="76" t="str">
        <f t="shared" si="533"/>
        <v/>
      </c>
      <c r="C966" s="143" t="str">
        <f t="shared" si="534"/>
        <v/>
      </c>
      <c r="D966" s="47" t="str">
        <f>IF($H$1="Cijfer",IF(OutputOsiris!A966&lt;&gt;"9999999",OutputOsiris!A966,""),"")</f>
        <v/>
      </c>
      <c r="E966" s="76" t="str">
        <f t="shared" si="535"/>
        <v/>
      </c>
      <c r="F966" s="143" t="str">
        <f t="shared" si="536"/>
        <v/>
      </c>
      <c r="G966" s="47" t="str">
        <f>IF(ISBLANK(OutputOsiris!B966),"",OutputOsiris!B966)</f>
        <v/>
      </c>
      <c r="H966" s="47">
        <f>IF(AND($AG$7&gt;0,OutputOsiris!$A966&lt;&gt;"9999999"),VLOOKUP(OutputOsiris!A966,$AD$9:$AG$1008,4,FALSE),"")</f>
        <v>0</v>
      </c>
      <c r="I966" s="47">
        <f t="shared" si="537"/>
        <v>0</v>
      </c>
      <c r="J966" s="47">
        <f>IF(AND($AL$7&gt;0,OutputOsiris!$A966&lt;&gt;"9999999"),VLOOKUP(OutputOsiris!A966,$AI$9:$AL$1008,4,FALSE),"")</f>
        <v>0</v>
      </c>
      <c r="K966" s="47">
        <f t="shared" si="538"/>
        <v>0</v>
      </c>
      <c r="L966" s="47" t="str">
        <f>IF(AND($AQ$7&gt;0,OutputOsiris!$A966&lt;&gt;"9999999"),VLOOKUP(OutputOsiris!A966,$AN$9:$AQ$1008,4,FALSE),"")</f>
        <v/>
      </c>
      <c r="M966" s="47" t="str">
        <f t="shared" si="539"/>
        <v/>
      </c>
      <c r="N966" s="47" t="str">
        <f>IF(AND($AV$7&gt;0,OutputOsiris!$A966&lt;&gt;"9999999"),VLOOKUP(OutputOsiris!A966,$AS$9:$AV$1008,4,FALSE),"")</f>
        <v/>
      </c>
      <c r="O966" s="47" t="str">
        <f t="shared" si="540"/>
        <v/>
      </c>
      <c r="P966" s="47" t="str">
        <f>IF(AND($BA$7&gt;0,OutputOsiris!$A966&lt;&gt;"9999999"),VLOOKUP(OutputOsiris!A966,$AX$9:$BA$1008,4,FALSE),"")</f>
        <v/>
      </c>
      <c r="Q966" s="47" t="str">
        <f t="shared" si="541"/>
        <v/>
      </c>
      <c r="R966" s="47" t="str">
        <f>IF(AND($BF$7&gt;0,OutputOsiris!$A966&lt;&gt;"9999999"),VLOOKUP(OutputOsiris!A966,$BC$9:$BF$1008,4,FALSE),"")</f>
        <v/>
      </c>
      <c r="S966" s="47" t="str">
        <f t="shared" si="542"/>
        <v/>
      </c>
      <c r="T966" s="47" t="str">
        <f>IF(AND($BK$7&gt;0,OutputOsiris!$A966&lt;&gt;"9999999"),VLOOKUP(OutputOsiris!A966,$BH$9:$BK$1008,4,FALSE),"")</f>
        <v/>
      </c>
      <c r="U966" s="47" t="str">
        <f t="shared" si="543"/>
        <v/>
      </c>
      <c r="V966" s="47" t="str">
        <f>IF(AND($BP$7&gt;0,OutputOsiris!$A966&lt;&gt;"9999999"),VLOOKUP(OutputOsiris!A966,$BM$9:$BP$1008,4,FALSE),"")</f>
        <v/>
      </c>
      <c r="W966" s="47" t="str">
        <f t="shared" si="544"/>
        <v/>
      </c>
      <c r="X966" s="47" t="str">
        <f>IF(AND($BU$7&gt;0,OutputOsiris!$A966&lt;&gt;"9999999"),VLOOKUP(OutputOsiris!A966,$BR$9:$BU$1008,4,FALSE),"")</f>
        <v/>
      </c>
      <c r="Y966" s="47" t="str">
        <f t="shared" si="545"/>
        <v/>
      </c>
      <c r="Z966" s="47" t="str">
        <f>IF(AND($BZ$7&gt;0,OutputOsiris!$A966&lt;&gt;"9999999"),VLOOKUP(OutputOsiris!A966,$BW$9:$BZ$1008,4,FALSE),"")</f>
        <v/>
      </c>
      <c r="AA966" s="47" t="str">
        <f t="shared" si="546"/>
        <v/>
      </c>
      <c r="AB966" s="47">
        <f t="shared" si="547"/>
        <v>0</v>
      </c>
      <c r="AC966" s="47">
        <f t="shared" si="548"/>
        <v>0</v>
      </c>
      <c r="AD966" s="47" t="str">
        <f t="shared" si="549"/>
        <v/>
      </c>
      <c r="AE966" s="48" t="str">
        <f>IF(ISBLANK(AF966),"",VLOOKUP(AD966,OutputOsiris!$A$9:$A$1008,1,FALSE))</f>
        <v/>
      </c>
      <c r="AF966" s="111"/>
      <c r="AG966" s="78"/>
      <c r="AH966" s="148" t="str">
        <f t="shared" si="523"/>
        <v/>
      </c>
      <c r="AI966" s="47" t="str">
        <f t="shared" si="550"/>
        <v/>
      </c>
      <c r="AJ966" s="48" t="str">
        <f>IF(ISBLANK(AK966),"",VLOOKUP(AI966,OutputOsiris!$A$9:$A$1008,1,FALSE))</f>
        <v/>
      </c>
      <c r="AK966" s="112"/>
      <c r="AL966" s="78"/>
      <c r="AM966" s="148" t="str">
        <f t="shared" si="524"/>
        <v/>
      </c>
      <c r="AN966" s="47" t="str">
        <f t="shared" si="551"/>
        <v/>
      </c>
      <c r="AO966" s="48" t="str">
        <f>IF(ISBLANK(AP966),"",VLOOKUP(AN966,OutputOsiris!$A$9:$A$1008,1,FALSE))</f>
        <v/>
      </c>
      <c r="AP966" s="111"/>
      <c r="AQ966" s="78"/>
      <c r="AR966" s="148" t="str">
        <f t="shared" si="525"/>
        <v/>
      </c>
      <c r="AS966" s="47" t="str">
        <f t="shared" si="552"/>
        <v/>
      </c>
      <c r="AT966" s="48" t="str">
        <f>IF(ISBLANK(AU966),"",VLOOKUP(AS966,OutputOsiris!$A$9:$A$1008,1,FALSE))</f>
        <v/>
      </c>
      <c r="AU966" s="111"/>
      <c r="AV966" s="78"/>
      <c r="AW966" s="148" t="str">
        <f t="shared" si="526"/>
        <v/>
      </c>
      <c r="AX966" s="47" t="str">
        <f t="shared" si="553"/>
        <v/>
      </c>
      <c r="AY966" s="48" t="str">
        <f>IF(ISBLANK(AZ966),"",VLOOKUP(AX966,OutputOsiris!$A$9:$A$1008,1,FALSE))</f>
        <v/>
      </c>
      <c r="AZ966" s="111"/>
      <c r="BA966" s="78"/>
      <c r="BB966" s="148" t="str">
        <f t="shared" si="527"/>
        <v/>
      </c>
      <c r="BC966" s="47" t="str">
        <f t="shared" si="554"/>
        <v/>
      </c>
      <c r="BD966" s="48" t="str">
        <f>IF(ISBLANK(BE966),"",VLOOKUP(BC966,OutputOsiris!$A$9:$A$1008,1,FALSE))</f>
        <v/>
      </c>
      <c r="BE966" s="111"/>
      <c r="BF966" s="78"/>
      <c r="BG966" s="148" t="str">
        <f t="shared" si="528"/>
        <v/>
      </c>
      <c r="BH966" s="47" t="str">
        <f t="shared" si="555"/>
        <v/>
      </c>
      <c r="BI966" s="48" t="str">
        <f>IF(ISBLANK(BJ966),"",VLOOKUP(BH966,OutputOsiris!$A$9:$A$1008,1,FALSE))</f>
        <v/>
      </c>
      <c r="BJ966" s="111"/>
      <c r="BK966" s="78"/>
      <c r="BL966" s="148" t="str">
        <f t="shared" si="529"/>
        <v/>
      </c>
      <c r="BM966" s="47" t="str">
        <f t="shared" si="556"/>
        <v/>
      </c>
      <c r="BN966" s="48" t="str">
        <f>IF(ISBLANK(BO966),"",VLOOKUP(BM966,OutputOsiris!$A$9:$A$1008,1,FALSE))</f>
        <v/>
      </c>
      <c r="BO966" s="111"/>
      <c r="BP966" s="78"/>
      <c r="BQ966" s="148" t="str">
        <f t="shared" si="530"/>
        <v/>
      </c>
      <c r="BR966" s="47" t="str">
        <f t="shared" si="557"/>
        <v/>
      </c>
      <c r="BS966" s="48" t="str">
        <f>IF(ISBLANK(BT966),"",VLOOKUP(BR966,OutputOsiris!$A$9:$A$1008,1,FALSE))</f>
        <v/>
      </c>
      <c r="BT966" s="111"/>
      <c r="BU966" s="78"/>
      <c r="BV966" s="148" t="str">
        <f t="shared" si="531"/>
        <v/>
      </c>
      <c r="BW966" s="47" t="str">
        <f t="shared" si="558"/>
        <v/>
      </c>
      <c r="BX966" s="48" t="str">
        <f>IF(ISBLANK(BY966),"",VLOOKUP(BW966,OutputOsiris!$A$9:$A$1008,1,FALSE))</f>
        <v/>
      </c>
      <c r="BY966" s="111"/>
      <c r="BZ966" s="78"/>
      <c r="CA966" s="148" t="str">
        <f t="shared" si="532"/>
        <v/>
      </c>
    </row>
    <row r="967" spans="1:79" x14ac:dyDescent="0.2">
      <c r="A967" s="47" t="str">
        <f>IF($H$1="Score",IF(OutputOsiris!A967&lt;&gt;"9999999",OutputOsiris!A967,""),"")</f>
        <v/>
      </c>
      <c r="B967" s="76" t="str">
        <f t="shared" si="533"/>
        <v/>
      </c>
      <c r="C967" s="143" t="str">
        <f t="shared" si="534"/>
        <v/>
      </c>
      <c r="D967" s="47" t="str">
        <f>IF($H$1="Cijfer",IF(OutputOsiris!A967&lt;&gt;"9999999",OutputOsiris!A967,""),"")</f>
        <v/>
      </c>
      <c r="E967" s="76" t="str">
        <f t="shared" si="535"/>
        <v/>
      </c>
      <c r="F967" s="143" t="str">
        <f t="shared" si="536"/>
        <v/>
      </c>
      <c r="G967" s="47" t="str">
        <f>IF(ISBLANK(OutputOsiris!B967),"",OutputOsiris!B967)</f>
        <v/>
      </c>
      <c r="H967" s="47">
        <f>IF(AND($AG$7&gt;0,OutputOsiris!$A967&lt;&gt;"9999999"),VLOOKUP(OutputOsiris!A967,$AD$9:$AG$1008,4,FALSE),"")</f>
        <v>0</v>
      </c>
      <c r="I967" s="47">
        <f t="shared" si="537"/>
        <v>0</v>
      </c>
      <c r="J967" s="47">
        <f>IF(AND($AL$7&gt;0,OutputOsiris!$A967&lt;&gt;"9999999"),VLOOKUP(OutputOsiris!A967,$AI$9:$AL$1008,4,FALSE),"")</f>
        <v>0</v>
      </c>
      <c r="K967" s="47">
        <f t="shared" si="538"/>
        <v>0</v>
      </c>
      <c r="L967" s="47" t="str">
        <f>IF(AND($AQ$7&gt;0,OutputOsiris!$A967&lt;&gt;"9999999"),VLOOKUP(OutputOsiris!A967,$AN$9:$AQ$1008,4,FALSE),"")</f>
        <v/>
      </c>
      <c r="M967" s="47" t="str">
        <f t="shared" si="539"/>
        <v/>
      </c>
      <c r="N967" s="47" t="str">
        <f>IF(AND($AV$7&gt;0,OutputOsiris!$A967&lt;&gt;"9999999"),VLOOKUP(OutputOsiris!A967,$AS$9:$AV$1008,4,FALSE),"")</f>
        <v/>
      </c>
      <c r="O967" s="47" t="str">
        <f t="shared" si="540"/>
        <v/>
      </c>
      <c r="P967" s="47" t="str">
        <f>IF(AND($BA$7&gt;0,OutputOsiris!$A967&lt;&gt;"9999999"),VLOOKUP(OutputOsiris!A967,$AX$9:$BA$1008,4,FALSE),"")</f>
        <v/>
      </c>
      <c r="Q967" s="47" t="str">
        <f t="shared" si="541"/>
        <v/>
      </c>
      <c r="R967" s="47" t="str">
        <f>IF(AND($BF$7&gt;0,OutputOsiris!$A967&lt;&gt;"9999999"),VLOOKUP(OutputOsiris!A967,$BC$9:$BF$1008,4,FALSE),"")</f>
        <v/>
      </c>
      <c r="S967" s="47" t="str">
        <f t="shared" si="542"/>
        <v/>
      </c>
      <c r="T967" s="47" t="str">
        <f>IF(AND($BK$7&gt;0,OutputOsiris!$A967&lt;&gt;"9999999"),VLOOKUP(OutputOsiris!A967,$BH$9:$BK$1008,4,FALSE),"")</f>
        <v/>
      </c>
      <c r="U967" s="47" t="str">
        <f t="shared" si="543"/>
        <v/>
      </c>
      <c r="V967" s="47" t="str">
        <f>IF(AND($BP$7&gt;0,OutputOsiris!$A967&lt;&gt;"9999999"),VLOOKUP(OutputOsiris!A967,$BM$9:$BP$1008,4,FALSE),"")</f>
        <v/>
      </c>
      <c r="W967" s="47" t="str">
        <f t="shared" si="544"/>
        <v/>
      </c>
      <c r="X967" s="47" t="str">
        <f>IF(AND($BU$7&gt;0,OutputOsiris!$A967&lt;&gt;"9999999"),VLOOKUP(OutputOsiris!A967,$BR$9:$BU$1008,4,FALSE),"")</f>
        <v/>
      </c>
      <c r="Y967" s="47" t="str">
        <f t="shared" si="545"/>
        <v/>
      </c>
      <c r="Z967" s="47" t="str">
        <f>IF(AND($BZ$7&gt;0,OutputOsiris!$A967&lt;&gt;"9999999"),VLOOKUP(OutputOsiris!A967,$BW$9:$BZ$1008,4,FALSE),"")</f>
        <v/>
      </c>
      <c r="AA967" s="47" t="str">
        <f t="shared" si="546"/>
        <v/>
      </c>
      <c r="AB967" s="47">
        <f t="shared" si="547"/>
        <v>0</v>
      </c>
      <c r="AC967" s="47">
        <f t="shared" si="548"/>
        <v>0</v>
      </c>
      <c r="AD967" s="47" t="str">
        <f t="shared" si="549"/>
        <v/>
      </c>
      <c r="AE967" s="48" t="str">
        <f>IF(ISBLANK(AF967),"",VLOOKUP(AD967,OutputOsiris!$A$9:$A$1008,1,FALSE))</f>
        <v/>
      </c>
      <c r="AF967" s="111"/>
      <c r="AG967" s="78"/>
      <c r="AH967" s="148" t="str">
        <f t="shared" si="523"/>
        <v/>
      </c>
      <c r="AI967" s="47" t="str">
        <f t="shared" si="550"/>
        <v/>
      </c>
      <c r="AJ967" s="48" t="str">
        <f>IF(ISBLANK(AK967),"",VLOOKUP(AI967,OutputOsiris!$A$9:$A$1008,1,FALSE))</f>
        <v/>
      </c>
      <c r="AK967" s="112"/>
      <c r="AL967" s="78"/>
      <c r="AM967" s="148" t="str">
        <f t="shared" si="524"/>
        <v/>
      </c>
      <c r="AN967" s="47" t="str">
        <f t="shared" si="551"/>
        <v/>
      </c>
      <c r="AO967" s="48" t="str">
        <f>IF(ISBLANK(AP967),"",VLOOKUP(AN967,OutputOsiris!$A$9:$A$1008,1,FALSE))</f>
        <v/>
      </c>
      <c r="AP967" s="111"/>
      <c r="AQ967" s="78"/>
      <c r="AR967" s="148" t="str">
        <f t="shared" si="525"/>
        <v/>
      </c>
      <c r="AS967" s="47" t="str">
        <f t="shared" si="552"/>
        <v/>
      </c>
      <c r="AT967" s="48" t="str">
        <f>IF(ISBLANK(AU967),"",VLOOKUP(AS967,OutputOsiris!$A$9:$A$1008,1,FALSE))</f>
        <v/>
      </c>
      <c r="AU967" s="111"/>
      <c r="AV967" s="78"/>
      <c r="AW967" s="148" t="str">
        <f t="shared" si="526"/>
        <v/>
      </c>
      <c r="AX967" s="47" t="str">
        <f t="shared" si="553"/>
        <v/>
      </c>
      <c r="AY967" s="48" t="str">
        <f>IF(ISBLANK(AZ967),"",VLOOKUP(AX967,OutputOsiris!$A$9:$A$1008,1,FALSE))</f>
        <v/>
      </c>
      <c r="AZ967" s="111"/>
      <c r="BA967" s="78"/>
      <c r="BB967" s="148" t="str">
        <f t="shared" si="527"/>
        <v/>
      </c>
      <c r="BC967" s="47" t="str">
        <f t="shared" si="554"/>
        <v/>
      </c>
      <c r="BD967" s="48" t="str">
        <f>IF(ISBLANK(BE967),"",VLOOKUP(BC967,OutputOsiris!$A$9:$A$1008,1,FALSE))</f>
        <v/>
      </c>
      <c r="BE967" s="111"/>
      <c r="BF967" s="78"/>
      <c r="BG967" s="148" t="str">
        <f t="shared" si="528"/>
        <v/>
      </c>
      <c r="BH967" s="47" t="str">
        <f t="shared" si="555"/>
        <v/>
      </c>
      <c r="BI967" s="48" t="str">
        <f>IF(ISBLANK(BJ967),"",VLOOKUP(BH967,OutputOsiris!$A$9:$A$1008,1,FALSE))</f>
        <v/>
      </c>
      <c r="BJ967" s="111"/>
      <c r="BK967" s="78"/>
      <c r="BL967" s="148" t="str">
        <f t="shared" si="529"/>
        <v/>
      </c>
      <c r="BM967" s="47" t="str">
        <f t="shared" si="556"/>
        <v/>
      </c>
      <c r="BN967" s="48" t="str">
        <f>IF(ISBLANK(BO967),"",VLOOKUP(BM967,OutputOsiris!$A$9:$A$1008,1,FALSE))</f>
        <v/>
      </c>
      <c r="BO967" s="111"/>
      <c r="BP967" s="78"/>
      <c r="BQ967" s="148" t="str">
        <f t="shared" si="530"/>
        <v/>
      </c>
      <c r="BR967" s="47" t="str">
        <f t="shared" si="557"/>
        <v/>
      </c>
      <c r="BS967" s="48" t="str">
        <f>IF(ISBLANK(BT967),"",VLOOKUP(BR967,OutputOsiris!$A$9:$A$1008,1,FALSE))</f>
        <v/>
      </c>
      <c r="BT967" s="111"/>
      <c r="BU967" s="78"/>
      <c r="BV967" s="148" t="str">
        <f t="shared" si="531"/>
        <v/>
      </c>
      <c r="BW967" s="47" t="str">
        <f t="shared" si="558"/>
        <v/>
      </c>
      <c r="BX967" s="48" t="str">
        <f>IF(ISBLANK(BY967),"",VLOOKUP(BW967,OutputOsiris!$A$9:$A$1008,1,FALSE))</f>
        <v/>
      </c>
      <c r="BY967" s="111"/>
      <c r="BZ967" s="78"/>
      <c r="CA967" s="148" t="str">
        <f t="shared" si="532"/>
        <v/>
      </c>
    </row>
    <row r="968" spans="1:79" x14ac:dyDescent="0.2">
      <c r="A968" s="47" t="str">
        <f>IF($H$1="Score",IF(OutputOsiris!A968&lt;&gt;"9999999",OutputOsiris!A968,""),"")</f>
        <v/>
      </c>
      <c r="B968" s="76" t="str">
        <f t="shared" si="533"/>
        <v/>
      </c>
      <c r="C968" s="143" t="str">
        <f t="shared" si="534"/>
        <v/>
      </c>
      <c r="D968" s="47" t="str">
        <f>IF($H$1="Cijfer",IF(OutputOsiris!A968&lt;&gt;"9999999",OutputOsiris!A968,""),"")</f>
        <v/>
      </c>
      <c r="E968" s="76" t="str">
        <f t="shared" si="535"/>
        <v/>
      </c>
      <c r="F968" s="143" t="str">
        <f t="shared" si="536"/>
        <v/>
      </c>
      <c r="G968" s="47" t="str">
        <f>IF(ISBLANK(OutputOsiris!B968),"",OutputOsiris!B968)</f>
        <v/>
      </c>
      <c r="H968" s="47">
        <f>IF(AND($AG$7&gt;0,OutputOsiris!$A968&lt;&gt;"9999999"),VLOOKUP(OutputOsiris!A968,$AD$9:$AG$1008,4,FALSE),"")</f>
        <v>0</v>
      </c>
      <c r="I968" s="47">
        <f t="shared" si="537"/>
        <v>0</v>
      </c>
      <c r="J968" s="47">
        <f>IF(AND($AL$7&gt;0,OutputOsiris!$A968&lt;&gt;"9999999"),VLOOKUP(OutputOsiris!A968,$AI$9:$AL$1008,4,FALSE),"")</f>
        <v>0</v>
      </c>
      <c r="K968" s="47">
        <f t="shared" si="538"/>
        <v>0</v>
      </c>
      <c r="L968" s="47" t="str">
        <f>IF(AND($AQ$7&gt;0,OutputOsiris!$A968&lt;&gt;"9999999"),VLOOKUP(OutputOsiris!A968,$AN$9:$AQ$1008,4,FALSE),"")</f>
        <v/>
      </c>
      <c r="M968" s="47" t="str">
        <f t="shared" si="539"/>
        <v/>
      </c>
      <c r="N968" s="47" t="str">
        <f>IF(AND($AV$7&gt;0,OutputOsiris!$A968&lt;&gt;"9999999"),VLOOKUP(OutputOsiris!A968,$AS$9:$AV$1008,4,FALSE),"")</f>
        <v/>
      </c>
      <c r="O968" s="47" t="str">
        <f t="shared" si="540"/>
        <v/>
      </c>
      <c r="P968" s="47" t="str">
        <f>IF(AND($BA$7&gt;0,OutputOsiris!$A968&lt;&gt;"9999999"),VLOOKUP(OutputOsiris!A968,$AX$9:$BA$1008,4,FALSE),"")</f>
        <v/>
      </c>
      <c r="Q968" s="47" t="str">
        <f t="shared" si="541"/>
        <v/>
      </c>
      <c r="R968" s="47" t="str">
        <f>IF(AND($BF$7&gt;0,OutputOsiris!$A968&lt;&gt;"9999999"),VLOOKUP(OutputOsiris!A968,$BC$9:$BF$1008,4,FALSE),"")</f>
        <v/>
      </c>
      <c r="S968" s="47" t="str">
        <f t="shared" si="542"/>
        <v/>
      </c>
      <c r="T968" s="47" t="str">
        <f>IF(AND($BK$7&gt;0,OutputOsiris!$A968&lt;&gt;"9999999"),VLOOKUP(OutputOsiris!A968,$BH$9:$BK$1008,4,FALSE),"")</f>
        <v/>
      </c>
      <c r="U968" s="47" t="str">
        <f t="shared" si="543"/>
        <v/>
      </c>
      <c r="V968" s="47" t="str">
        <f>IF(AND($BP$7&gt;0,OutputOsiris!$A968&lt;&gt;"9999999"),VLOOKUP(OutputOsiris!A968,$BM$9:$BP$1008,4,FALSE),"")</f>
        <v/>
      </c>
      <c r="W968" s="47" t="str">
        <f t="shared" si="544"/>
        <v/>
      </c>
      <c r="X968" s="47" t="str">
        <f>IF(AND($BU$7&gt;0,OutputOsiris!$A968&lt;&gt;"9999999"),VLOOKUP(OutputOsiris!A968,$BR$9:$BU$1008,4,FALSE),"")</f>
        <v/>
      </c>
      <c r="Y968" s="47" t="str">
        <f t="shared" si="545"/>
        <v/>
      </c>
      <c r="Z968" s="47" t="str">
        <f>IF(AND($BZ$7&gt;0,OutputOsiris!$A968&lt;&gt;"9999999"),VLOOKUP(OutputOsiris!A968,$BW$9:$BZ$1008,4,FALSE),"")</f>
        <v/>
      </c>
      <c r="AA968" s="47" t="str">
        <f t="shared" si="546"/>
        <v/>
      </c>
      <c r="AB968" s="47">
        <f t="shared" si="547"/>
        <v>0</v>
      </c>
      <c r="AC968" s="47">
        <f t="shared" si="548"/>
        <v>0</v>
      </c>
      <c r="AD968" s="47" t="str">
        <f t="shared" si="549"/>
        <v/>
      </c>
      <c r="AE968" s="48" t="str">
        <f>IF(ISBLANK(AF968),"",VLOOKUP(AD968,OutputOsiris!$A$9:$A$1008,1,FALSE))</f>
        <v/>
      </c>
      <c r="AF968" s="111"/>
      <c r="AG968" s="78"/>
      <c r="AH968" s="148" t="str">
        <f t="shared" si="523"/>
        <v/>
      </c>
      <c r="AI968" s="47" t="str">
        <f t="shared" si="550"/>
        <v/>
      </c>
      <c r="AJ968" s="48" t="str">
        <f>IF(ISBLANK(AK968),"",VLOOKUP(AI968,OutputOsiris!$A$9:$A$1008,1,FALSE))</f>
        <v/>
      </c>
      <c r="AK968" s="112"/>
      <c r="AL968" s="78"/>
      <c r="AM968" s="148" t="str">
        <f t="shared" si="524"/>
        <v/>
      </c>
      <c r="AN968" s="47" t="str">
        <f t="shared" si="551"/>
        <v/>
      </c>
      <c r="AO968" s="48" t="str">
        <f>IF(ISBLANK(AP968),"",VLOOKUP(AN968,OutputOsiris!$A$9:$A$1008,1,FALSE))</f>
        <v/>
      </c>
      <c r="AP968" s="111"/>
      <c r="AQ968" s="78"/>
      <c r="AR968" s="148" t="str">
        <f t="shared" si="525"/>
        <v/>
      </c>
      <c r="AS968" s="47" t="str">
        <f t="shared" si="552"/>
        <v/>
      </c>
      <c r="AT968" s="48" t="str">
        <f>IF(ISBLANK(AU968),"",VLOOKUP(AS968,OutputOsiris!$A$9:$A$1008,1,FALSE))</f>
        <v/>
      </c>
      <c r="AU968" s="111"/>
      <c r="AV968" s="78"/>
      <c r="AW968" s="148" t="str">
        <f t="shared" si="526"/>
        <v/>
      </c>
      <c r="AX968" s="47" t="str">
        <f t="shared" si="553"/>
        <v/>
      </c>
      <c r="AY968" s="48" t="str">
        <f>IF(ISBLANK(AZ968),"",VLOOKUP(AX968,OutputOsiris!$A$9:$A$1008,1,FALSE))</f>
        <v/>
      </c>
      <c r="AZ968" s="111"/>
      <c r="BA968" s="78"/>
      <c r="BB968" s="148" t="str">
        <f t="shared" si="527"/>
        <v/>
      </c>
      <c r="BC968" s="47" t="str">
        <f t="shared" si="554"/>
        <v/>
      </c>
      <c r="BD968" s="48" t="str">
        <f>IF(ISBLANK(BE968),"",VLOOKUP(BC968,OutputOsiris!$A$9:$A$1008,1,FALSE))</f>
        <v/>
      </c>
      <c r="BE968" s="111"/>
      <c r="BF968" s="78"/>
      <c r="BG968" s="148" t="str">
        <f t="shared" si="528"/>
        <v/>
      </c>
      <c r="BH968" s="47" t="str">
        <f t="shared" si="555"/>
        <v/>
      </c>
      <c r="BI968" s="48" t="str">
        <f>IF(ISBLANK(BJ968),"",VLOOKUP(BH968,OutputOsiris!$A$9:$A$1008,1,FALSE))</f>
        <v/>
      </c>
      <c r="BJ968" s="111"/>
      <c r="BK968" s="78"/>
      <c r="BL968" s="148" t="str">
        <f t="shared" si="529"/>
        <v/>
      </c>
      <c r="BM968" s="47" t="str">
        <f t="shared" si="556"/>
        <v/>
      </c>
      <c r="BN968" s="48" t="str">
        <f>IF(ISBLANK(BO968),"",VLOOKUP(BM968,OutputOsiris!$A$9:$A$1008,1,FALSE))</f>
        <v/>
      </c>
      <c r="BO968" s="111"/>
      <c r="BP968" s="78"/>
      <c r="BQ968" s="148" t="str">
        <f t="shared" si="530"/>
        <v/>
      </c>
      <c r="BR968" s="47" t="str">
        <f t="shared" si="557"/>
        <v/>
      </c>
      <c r="BS968" s="48" t="str">
        <f>IF(ISBLANK(BT968),"",VLOOKUP(BR968,OutputOsiris!$A$9:$A$1008,1,FALSE))</f>
        <v/>
      </c>
      <c r="BT968" s="111"/>
      <c r="BU968" s="78"/>
      <c r="BV968" s="148" t="str">
        <f t="shared" si="531"/>
        <v/>
      </c>
      <c r="BW968" s="47" t="str">
        <f t="shared" si="558"/>
        <v/>
      </c>
      <c r="BX968" s="48" t="str">
        <f>IF(ISBLANK(BY968),"",VLOOKUP(BW968,OutputOsiris!$A$9:$A$1008,1,FALSE))</f>
        <v/>
      </c>
      <c r="BY968" s="111"/>
      <c r="BZ968" s="78"/>
      <c r="CA968" s="148" t="str">
        <f t="shared" si="532"/>
        <v/>
      </c>
    </row>
    <row r="969" spans="1:79" x14ac:dyDescent="0.2">
      <c r="A969" s="47" t="str">
        <f>IF($H$1="Score",IF(OutputOsiris!A969&lt;&gt;"9999999",OutputOsiris!A969,""),"")</f>
        <v/>
      </c>
      <c r="B969" s="76" t="str">
        <f t="shared" si="533"/>
        <v/>
      </c>
      <c r="C969" s="143" t="str">
        <f t="shared" si="534"/>
        <v/>
      </c>
      <c r="D969" s="47" t="str">
        <f>IF($H$1="Cijfer",IF(OutputOsiris!A969&lt;&gt;"9999999",OutputOsiris!A969,""),"")</f>
        <v/>
      </c>
      <c r="E969" s="76" t="str">
        <f t="shared" si="535"/>
        <v/>
      </c>
      <c r="F969" s="143" t="str">
        <f t="shared" si="536"/>
        <v/>
      </c>
      <c r="G969" s="47" t="str">
        <f>IF(ISBLANK(OutputOsiris!B969),"",OutputOsiris!B969)</f>
        <v/>
      </c>
      <c r="H969" s="47">
        <f>IF(AND($AG$7&gt;0,OutputOsiris!$A969&lt;&gt;"9999999"),VLOOKUP(OutputOsiris!A969,$AD$9:$AG$1008,4,FALSE),"")</f>
        <v>0</v>
      </c>
      <c r="I969" s="47">
        <f t="shared" si="537"/>
        <v>0</v>
      </c>
      <c r="J969" s="47">
        <f>IF(AND($AL$7&gt;0,OutputOsiris!$A969&lt;&gt;"9999999"),VLOOKUP(OutputOsiris!A969,$AI$9:$AL$1008,4,FALSE),"")</f>
        <v>0</v>
      </c>
      <c r="K969" s="47">
        <f t="shared" si="538"/>
        <v>0</v>
      </c>
      <c r="L969" s="47" t="str">
        <f>IF(AND($AQ$7&gt;0,OutputOsiris!$A969&lt;&gt;"9999999"),VLOOKUP(OutputOsiris!A969,$AN$9:$AQ$1008,4,FALSE),"")</f>
        <v/>
      </c>
      <c r="M969" s="47" t="str">
        <f t="shared" si="539"/>
        <v/>
      </c>
      <c r="N969" s="47" t="str">
        <f>IF(AND($AV$7&gt;0,OutputOsiris!$A969&lt;&gt;"9999999"),VLOOKUP(OutputOsiris!A969,$AS$9:$AV$1008,4,FALSE),"")</f>
        <v/>
      </c>
      <c r="O969" s="47" t="str">
        <f t="shared" si="540"/>
        <v/>
      </c>
      <c r="P969" s="47" t="str">
        <f>IF(AND($BA$7&gt;0,OutputOsiris!$A969&lt;&gt;"9999999"),VLOOKUP(OutputOsiris!A969,$AX$9:$BA$1008,4,FALSE),"")</f>
        <v/>
      </c>
      <c r="Q969" s="47" t="str">
        <f t="shared" si="541"/>
        <v/>
      </c>
      <c r="R969" s="47" t="str">
        <f>IF(AND($BF$7&gt;0,OutputOsiris!$A969&lt;&gt;"9999999"),VLOOKUP(OutputOsiris!A969,$BC$9:$BF$1008,4,FALSE),"")</f>
        <v/>
      </c>
      <c r="S969" s="47" t="str">
        <f t="shared" si="542"/>
        <v/>
      </c>
      <c r="T969" s="47" t="str">
        <f>IF(AND($BK$7&gt;0,OutputOsiris!$A969&lt;&gt;"9999999"),VLOOKUP(OutputOsiris!A969,$BH$9:$BK$1008,4,FALSE),"")</f>
        <v/>
      </c>
      <c r="U969" s="47" t="str">
        <f t="shared" si="543"/>
        <v/>
      </c>
      <c r="V969" s="47" t="str">
        <f>IF(AND($BP$7&gt;0,OutputOsiris!$A969&lt;&gt;"9999999"),VLOOKUP(OutputOsiris!A969,$BM$9:$BP$1008,4,FALSE),"")</f>
        <v/>
      </c>
      <c r="W969" s="47" t="str">
        <f t="shared" si="544"/>
        <v/>
      </c>
      <c r="X969" s="47" t="str">
        <f>IF(AND($BU$7&gt;0,OutputOsiris!$A969&lt;&gt;"9999999"),VLOOKUP(OutputOsiris!A969,$BR$9:$BU$1008,4,FALSE),"")</f>
        <v/>
      </c>
      <c r="Y969" s="47" t="str">
        <f t="shared" si="545"/>
        <v/>
      </c>
      <c r="Z969" s="47" t="str">
        <f>IF(AND($BZ$7&gt;0,OutputOsiris!$A969&lt;&gt;"9999999"),VLOOKUP(OutputOsiris!A969,$BW$9:$BZ$1008,4,FALSE),"")</f>
        <v/>
      </c>
      <c r="AA969" s="47" t="str">
        <f t="shared" si="546"/>
        <v/>
      </c>
      <c r="AB969" s="47">
        <f t="shared" si="547"/>
        <v>0</v>
      </c>
      <c r="AC969" s="47">
        <f t="shared" si="548"/>
        <v>0</v>
      </c>
      <c r="AD969" s="47" t="str">
        <f t="shared" si="549"/>
        <v/>
      </c>
      <c r="AE969" s="48" t="str">
        <f>IF(ISBLANK(AF969),"",VLOOKUP(AD969,OutputOsiris!$A$9:$A$1008,1,FALSE))</f>
        <v/>
      </c>
      <c r="AF969" s="111"/>
      <c r="AG969" s="78"/>
      <c r="AH969" s="148" t="str">
        <f t="shared" ref="AH969:AH1008" si="559">IF(ISBLANK(AF969),"",IF(ISERROR(AE969),"M",""))</f>
        <v/>
      </c>
      <c r="AI969" s="47" t="str">
        <f t="shared" si="550"/>
        <v/>
      </c>
      <c r="AJ969" s="48" t="str">
        <f>IF(ISBLANK(AK969),"",VLOOKUP(AI969,OutputOsiris!$A$9:$A$1008,1,FALSE))</f>
        <v/>
      </c>
      <c r="AK969" s="112"/>
      <c r="AL969" s="78"/>
      <c r="AM969" s="148" t="str">
        <f t="shared" ref="AM969:AM1008" si="560">IF(ISBLANK(AK969),"",IF(ISERROR(AJ969),"M",""))</f>
        <v/>
      </c>
      <c r="AN969" s="47" t="str">
        <f t="shared" si="551"/>
        <v/>
      </c>
      <c r="AO969" s="48" t="str">
        <f>IF(ISBLANK(AP969),"",VLOOKUP(AN969,OutputOsiris!$A$9:$A$1008,1,FALSE))</f>
        <v/>
      </c>
      <c r="AP969" s="111"/>
      <c r="AQ969" s="78"/>
      <c r="AR969" s="148" t="str">
        <f t="shared" ref="AR969:AR1008" si="561">IF(ISBLANK(AP969),"",IF(ISERROR(AO969),"M",""))</f>
        <v/>
      </c>
      <c r="AS969" s="47" t="str">
        <f t="shared" si="552"/>
        <v/>
      </c>
      <c r="AT969" s="48" t="str">
        <f>IF(ISBLANK(AU969),"",VLOOKUP(AS969,OutputOsiris!$A$9:$A$1008,1,FALSE))</f>
        <v/>
      </c>
      <c r="AU969" s="111"/>
      <c r="AV969" s="78"/>
      <c r="AW969" s="148" t="str">
        <f t="shared" ref="AW969:AW1008" si="562">IF(ISBLANK(AU969),"",IF(ISERROR(AT969),"M",""))</f>
        <v/>
      </c>
      <c r="AX969" s="47" t="str">
        <f t="shared" si="553"/>
        <v/>
      </c>
      <c r="AY969" s="48" t="str">
        <f>IF(ISBLANK(AZ969),"",VLOOKUP(AX969,OutputOsiris!$A$9:$A$1008,1,FALSE))</f>
        <v/>
      </c>
      <c r="AZ969" s="111"/>
      <c r="BA969" s="78"/>
      <c r="BB969" s="148" t="str">
        <f t="shared" ref="BB969:BB1008" si="563">IF(ISBLANK(AZ969),"",IF(ISERROR(AY969),"M",""))</f>
        <v/>
      </c>
      <c r="BC969" s="47" t="str">
        <f t="shared" si="554"/>
        <v/>
      </c>
      <c r="BD969" s="48" t="str">
        <f>IF(ISBLANK(BE969),"",VLOOKUP(BC969,OutputOsiris!$A$9:$A$1008,1,FALSE))</f>
        <v/>
      </c>
      <c r="BE969" s="111"/>
      <c r="BF969" s="78"/>
      <c r="BG969" s="148" t="str">
        <f t="shared" ref="BG969:BG1008" si="564">IF(ISBLANK(BE969),"",IF(ISERROR(BD969),"M",""))</f>
        <v/>
      </c>
      <c r="BH969" s="47" t="str">
        <f t="shared" si="555"/>
        <v/>
      </c>
      <c r="BI969" s="48" t="str">
        <f>IF(ISBLANK(BJ969),"",VLOOKUP(BH969,OutputOsiris!$A$9:$A$1008,1,FALSE))</f>
        <v/>
      </c>
      <c r="BJ969" s="111"/>
      <c r="BK969" s="78"/>
      <c r="BL969" s="148" t="str">
        <f t="shared" ref="BL969:BL1008" si="565">IF(ISBLANK(BJ969),"",IF(ISERROR(BI969),"M",""))</f>
        <v/>
      </c>
      <c r="BM969" s="47" t="str">
        <f t="shared" si="556"/>
        <v/>
      </c>
      <c r="BN969" s="48" t="str">
        <f>IF(ISBLANK(BO969),"",VLOOKUP(BM969,OutputOsiris!$A$9:$A$1008,1,FALSE))</f>
        <v/>
      </c>
      <c r="BO969" s="111"/>
      <c r="BP969" s="78"/>
      <c r="BQ969" s="148" t="str">
        <f t="shared" ref="BQ969:BQ1008" si="566">IF(ISBLANK(BO969),"",IF(ISERROR(BN969),"M",""))</f>
        <v/>
      </c>
      <c r="BR969" s="47" t="str">
        <f t="shared" si="557"/>
        <v/>
      </c>
      <c r="BS969" s="48" t="str">
        <f>IF(ISBLANK(BT969),"",VLOOKUP(BR969,OutputOsiris!$A$9:$A$1008,1,FALSE))</f>
        <v/>
      </c>
      <c r="BT969" s="111"/>
      <c r="BU969" s="78"/>
      <c r="BV969" s="148" t="str">
        <f t="shared" ref="BV969:BV1008" si="567">IF(ISBLANK(BT969),"",IF(ISERROR(BS969),"M",""))</f>
        <v/>
      </c>
      <c r="BW969" s="47" t="str">
        <f t="shared" si="558"/>
        <v/>
      </c>
      <c r="BX969" s="48" t="str">
        <f>IF(ISBLANK(BY969),"",VLOOKUP(BW969,OutputOsiris!$A$9:$A$1008,1,FALSE))</f>
        <v/>
      </c>
      <c r="BY969" s="111"/>
      <c r="BZ969" s="78"/>
      <c r="CA969" s="148" t="str">
        <f t="shared" ref="CA969:CA1008" si="568">IF(ISBLANK(BY969),"",IF(ISERROR(BX969),"M",""))</f>
        <v/>
      </c>
    </row>
    <row r="970" spans="1:79" x14ac:dyDescent="0.2">
      <c r="A970" s="47" t="str">
        <f>IF($H$1="Score",IF(OutputOsiris!A970&lt;&gt;"9999999",OutputOsiris!A970,""),"")</f>
        <v/>
      </c>
      <c r="B970" s="76" t="str">
        <f t="shared" ref="B970:B1008" si="569">IF($H$1="Score",IF(A970="","",IF(ISERROR(AB970),"MISSING",AB970)),"")</f>
        <v/>
      </c>
      <c r="C970" s="143" t="str">
        <f t="shared" ref="C970:C1008" si="570">IF(ISNUMBER(B970),IF(OR(ISERROR(H970),ISERROR(J970),ISERROR(L970),ISERROR(N970),ISERROR(P970),ISERROR(R970),ISERROR(T970),ISERROR(V970),ISERROR(X970),ISERROR(Z970)),"M",""),"")</f>
        <v/>
      </c>
      <c r="D970" s="47" t="str">
        <f>IF($H$1="Cijfer",IF(OutputOsiris!A970&lt;&gt;"9999999",OutputOsiris!A970,""),"")</f>
        <v/>
      </c>
      <c r="E970" s="76" t="str">
        <f t="shared" ref="E970:E1008" si="571">IF($H$1="Cijfer",IF(D970="","",IF(ISERROR(AC970),"MISSING",IF(OR(AND(I970&gt;0,I970&lt;$E$6),AND(K970&gt;0,K970&lt;$E$6),AND(M970&gt;0,M970&lt;$E$6),AND(O970&gt;0,O970&lt;$E$6),AND(Q970&gt;0,Q970&lt;$E$6),AND(S970&gt;0,S970&lt;$E$6),AND(U970&gt;0,U970&lt;$E$6),AND(W970&gt;0,W970&lt;$E$6),AND(Y970&gt;0,Y970&lt;$E$6),AND(AA970&gt;0,AA970&lt;$E$6),AND(O970&gt;0,O970&lt;$E$6)),"!",AC970))),"")</f>
        <v/>
      </c>
      <c r="F970" s="143" t="str">
        <f t="shared" ref="F970:F1008" si="572">IF(ISNUMBER(E970),IF(OR(ISERROR(H970),ISERROR(J970),ISERROR(L970),ISERROR(N970),ISERROR(P970),ISERROR(R970),ISERROR(T970),ISERROR(V970),ISERROR(X970),ISERROR(Z970)),"M",""),"")</f>
        <v/>
      </c>
      <c r="G970" s="47" t="str">
        <f>IF(ISBLANK(OutputOsiris!B970),"",OutputOsiris!B970)</f>
        <v/>
      </c>
      <c r="H970" s="47">
        <f>IF(AND($AG$7&gt;0,OutputOsiris!$A970&lt;&gt;"9999999"),VLOOKUP(OutputOsiris!A970,$AD$9:$AG$1008,4,FALSE),"")</f>
        <v>0</v>
      </c>
      <c r="I970" s="47">
        <f t="shared" ref="I970:I1008" si="573">IF(AND(ISERROR(H970),H$7="N"),0,H970)</f>
        <v>0</v>
      </c>
      <c r="J970" s="47">
        <f>IF(AND($AL$7&gt;0,OutputOsiris!$A970&lt;&gt;"9999999"),VLOOKUP(OutputOsiris!A970,$AI$9:$AL$1008,4,FALSE),"")</f>
        <v>0</v>
      </c>
      <c r="K970" s="47">
        <f t="shared" ref="K970:K1008" si="574">IF(AND(ISERROR(J970),J$7="N"),0,J970)</f>
        <v>0</v>
      </c>
      <c r="L970" s="47" t="str">
        <f>IF(AND($AQ$7&gt;0,OutputOsiris!$A970&lt;&gt;"9999999"),VLOOKUP(OutputOsiris!A970,$AN$9:$AQ$1008,4,FALSE),"")</f>
        <v/>
      </c>
      <c r="M970" s="47" t="str">
        <f t="shared" ref="M970:M1008" si="575">IF(AND(ISERROR(L970),L$7="N"),0,L970)</f>
        <v/>
      </c>
      <c r="N970" s="47" t="str">
        <f>IF(AND($AV$7&gt;0,OutputOsiris!$A970&lt;&gt;"9999999"),VLOOKUP(OutputOsiris!A970,$AS$9:$AV$1008,4,FALSE),"")</f>
        <v/>
      </c>
      <c r="O970" s="47" t="str">
        <f t="shared" ref="O970:O1008" si="576">IF(AND(ISERROR(N970),N$7="N"),0,N970)</f>
        <v/>
      </c>
      <c r="P970" s="47" t="str">
        <f>IF(AND($BA$7&gt;0,OutputOsiris!$A970&lt;&gt;"9999999"),VLOOKUP(OutputOsiris!A970,$AX$9:$BA$1008,4,FALSE),"")</f>
        <v/>
      </c>
      <c r="Q970" s="47" t="str">
        <f t="shared" ref="Q970:Q1008" si="577">IF(AND(ISERROR(P970),P$7="N"),0,P970)</f>
        <v/>
      </c>
      <c r="R970" s="47" t="str">
        <f>IF(AND($BF$7&gt;0,OutputOsiris!$A970&lt;&gt;"9999999"),VLOOKUP(OutputOsiris!A970,$BC$9:$BF$1008,4,FALSE),"")</f>
        <v/>
      </c>
      <c r="S970" s="47" t="str">
        <f t="shared" ref="S970:S1008" si="578">IF(AND(ISERROR(R970),R$7="N"),0,R970)</f>
        <v/>
      </c>
      <c r="T970" s="47" t="str">
        <f>IF(AND($BK$7&gt;0,OutputOsiris!$A970&lt;&gt;"9999999"),VLOOKUP(OutputOsiris!A970,$BH$9:$BK$1008,4,FALSE),"")</f>
        <v/>
      </c>
      <c r="U970" s="47" t="str">
        <f t="shared" ref="U970:U1008" si="579">IF(AND(ISERROR(T970),T$7="N"),0,T970)</f>
        <v/>
      </c>
      <c r="V970" s="47" t="str">
        <f>IF(AND($BP$7&gt;0,OutputOsiris!$A970&lt;&gt;"9999999"),VLOOKUP(OutputOsiris!A970,$BM$9:$BP$1008,4,FALSE),"")</f>
        <v/>
      </c>
      <c r="W970" s="47" t="str">
        <f t="shared" ref="W970:W1008" si="580">IF(AND(ISERROR(V970),V$7="N"),0,V970)</f>
        <v/>
      </c>
      <c r="X970" s="47" t="str">
        <f>IF(AND($BU$7&gt;0,OutputOsiris!$A970&lt;&gt;"9999999"),VLOOKUP(OutputOsiris!A970,$BR$9:$BU$1008,4,FALSE),"")</f>
        <v/>
      </c>
      <c r="Y970" s="47" t="str">
        <f t="shared" ref="Y970:Y1008" si="581">IF(AND(ISERROR(X970),X$7="N"),0,X970)</f>
        <v/>
      </c>
      <c r="Z970" s="47" t="str">
        <f>IF(AND($BZ$7&gt;0,OutputOsiris!$A970&lt;&gt;"9999999"),VLOOKUP(OutputOsiris!A970,$BW$9:$BZ$1008,4,FALSE),"")</f>
        <v/>
      </c>
      <c r="AA970" s="47" t="str">
        <f t="shared" ref="AA970:AA1008" si="582">IF(AND(ISERROR(Z970),Z$7="N"),0,Z970)</f>
        <v/>
      </c>
      <c r="AB970" s="47">
        <f t="shared" ref="AB970:AB1008" si="583">IF(I970="",0,I970*$AG$7)+IF(K970="",0,K970*$AL$7)+IF(M970="",0,M970*$AQ$7)+IF(O970="",0,O970*$AV$7)+IF(Q970="",0,Q970*$BA$7)+IF(S970="",0,S970*$BF$7)+IF(U970="",0,U970*$BK$7)+IF(W970="",0,W970*$BP$7)+IF(Y970="",0,Y970*$BU$7)+IF(AA970="",0,AA970*$BZ$7)</f>
        <v>0</v>
      </c>
      <c r="AC970" s="47">
        <f t="shared" ref="AC970:AC1008" si="584">AB970/SUM($AG$7,$AL$7,$AQ$7,$AV$7,$BA$7,$BF$7,$BK$7,$BP$7,$BU$7,$BZ$7)</f>
        <v>0</v>
      </c>
      <c r="AD970" s="47" t="str">
        <f t="shared" ref="AD970:AD1008" si="585">TEXT(RIGHT(TRIM(AF970),7),"0000000")</f>
        <v/>
      </c>
      <c r="AE970" s="48" t="str">
        <f>IF(ISBLANK(AF970),"",VLOOKUP(AD970,OutputOsiris!$A$9:$A$1008,1,FALSE))</f>
        <v/>
      </c>
      <c r="AF970" s="111"/>
      <c r="AG970" s="78"/>
      <c r="AH970" s="148" t="str">
        <f t="shared" si="559"/>
        <v/>
      </c>
      <c r="AI970" s="47" t="str">
        <f t="shared" ref="AI970:AI1008" si="586">TEXT(RIGHT(TRIM(AK970),7),"0000000")</f>
        <v/>
      </c>
      <c r="AJ970" s="48" t="str">
        <f>IF(ISBLANK(AK970),"",VLOOKUP(AI970,OutputOsiris!$A$9:$A$1008,1,FALSE))</f>
        <v/>
      </c>
      <c r="AK970" s="112"/>
      <c r="AL970" s="78"/>
      <c r="AM970" s="148" t="str">
        <f t="shared" si="560"/>
        <v/>
      </c>
      <c r="AN970" s="47" t="str">
        <f t="shared" ref="AN970:AN1008" si="587">TEXT(RIGHT(TRIM(AP970),7),"0000000")</f>
        <v/>
      </c>
      <c r="AO970" s="48" t="str">
        <f>IF(ISBLANK(AP970),"",VLOOKUP(AN970,OutputOsiris!$A$9:$A$1008,1,FALSE))</f>
        <v/>
      </c>
      <c r="AP970" s="111"/>
      <c r="AQ970" s="78"/>
      <c r="AR970" s="148" t="str">
        <f t="shared" si="561"/>
        <v/>
      </c>
      <c r="AS970" s="47" t="str">
        <f t="shared" ref="AS970:AS1008" si="588">TEXT(RIGHT(TRIM(AU970),7),"0000000")</f>
        <v/>
      </c>
      <c r="AT970" s="48" t="str">
        <f>IF(ISBLANK(AU970),"",VLOOKUP(AS970,OutputOsiris!$A$9:$A$1008,1,FALSE))</f>
        <v/>
      </c>
      <c r="AU970" s="111"/>
      <c r="AV970" s="78"/>
      <c r="AW970" s="148" t="str">
        <f t="shared" si="562"/>
        <v/>
      </c>
      <c r="AX970" s="47" t="str">
        <f t="shared" ref="AX970:AX1008" si="589">TEXT(RIGHT(TRIM(AZ970),7),"0000000")</f>
        <v/>
      </c>
      <c r="AY970" s="48" t="str">
        <f>IF(ISBLANK(AZ970),"",VLOOKUP(AX970,OutputOsiris!$A$9:$A$1008,1,FALSE))</f>
        <v/>
      </c>
      <c r="AZ970" s="111"/>
      <c r="BA970" s="78"/>
      <c r="BB970" s="148" t="str">
        <f t="shared" si="563"/>
        <v/>
      </c>
      <c r="BC970" s="47" t="str">
        <f t="shared" ref="BC970:BC1008" si="590">TEXT(RIGHT(TRIM(BE970),7),"0000000")</f>
        <v/>
      </c>
      <c r="BD970" s="48" t="str">
        <f>IF(ISBLANK(BE970),"",VLOOKUP(BC970,OutputOsiris!$A$9:$A$1008,1,FALSE))</f>
        <v/>
      </c>
      <c r="BE970" s="111"/>
      <c r="BF970" s="78"/>
      <c r="BG970" s="148" t="str">
        <f t="shared" si="564"/>
        <v/>
      </c>
      <c r="BH970" s="47" t="str">
        <f t="shared" ref="BH970:BH1008" si="591">TEXT(RIGHT(TRIM(BJ970),7),"0000000")</f>
        <v/>
      </c>
      <c r="BI970" s="48" t="str">
        <f>IF(ISBLANK(BJ970),"",VLOOKUP(BH970,OutputOsiris!$A$9:$A$1008,1,FALSE))</f>
        <v/>
      </c>
      <c r="BJ970" s="111"/>
      <c r="BK970" s="78"/>
      <c r="BL970" s="148" t="str">
        <f t="shared" si="565"/>
        <v/>
      </c>
      <c r="BM970" s="47" t="str">
        <f t="shared" ref="BM970:BM1008" si="592">TEXT(RIGHT(TRIM(BO970),7),"0000000")</f>
        <v/>
      </c>
      <c r="BN970" s="48" t="str">
        <f>IF(ISBLANK(BO970),"",VLOOKUP(BM970,OutputOsiris!$A$9:$A$1008,1,FALSE))</f>
        <v/>
      </c>
      <c r="BO970" s="111"/>
      <c r="BP970" s="78"/>
      <c r="BQ970" s="148" t="str">
        <f t="shared" si="566"/>
        <v/>
      </c>
      <c r="BR970" s="47" t="str">
        <f t="shared" ref="BR970:BR1008" si="593">TEXT(RIGHT(TRIM(BT970),7),"0000000")</f>
        <v/>
      </c>
      <c r="BS970" s="48" t="str">
        <f>IF(ISBLANK(BT970),"",VLOOKUP(BR970,OutputOsiris!$A$9:$A$1008,1,FALSE))</f>
        <v/>
      </c>
      <c r="BT970" s="111"/>
      <c r="BU970" s="78"/>
      <c r="BV970" s="148" t="str">
        <f t="shared" si="567"/>
        <v/>
      </c>
      <c r="BW970" s="47" t="str">
        <f t="shared" ref="BW970:BW1008" si="594">TEXT(RIGHT(TRIM(BY970),7),"0000000")</f>
        <v/>
      </c>
      <c r="BX970" s="48" t="str">
        <f>IF(ISBLANK(BY970),"",VLOOKUP(BW970,OutputOsiris!$A$9:$A$1008,1,FALSE))</f>
        <v/>
      </c>
      <c r="BY970" s="111"/>
      <c r="BZ970" s="78"/>
      <c r="CA970" s="148" t="str">
        <f t="shared" si="568"/>
        <v/>
      </c>
    </row>
    <row r="971" spans="1:79" x14ac:dyDescent="0.2">
      <c r="A971" s="47" t="str">
        <f>IF($H$1="Score",IF(OutputOsiris!A971&lt;&gt;"9999999",OutputOsiris!A971,""),"")</f>
        <v/>
      </c>
      <c r="B971" s="76" t="str">
        <f t="shared" si="569"/>
        <v/>
      </c>
      <c r="C971" s="143" t="str">
        <f t="shared" si="570"/>
        <v/>
      </c>
      <c r="D971" s="47" t="str">
        <f>IF($H$1="Cijfer",IF(OutputOsiris!A971&lt;&gt;"9999999",OutputOsiris!A971,""),"")</f>
        <v/>
      </c>
      <c r="E971" s="76" t="str">
        <f t="shared" si="571"/>
        <v/>
      </c>
      <c r="F971" s="143" t="str">
        <f t="shared" si="572"/>
        <v/>
      </c>
      <c r="G971" s="47" t="str">
        <f>IF(ISBLANK(OutputOsiris!B971),"",OutputOsiris!B971)</f>
        <v/>
      </c>
      <c r="H971" s="47">
        <f>IF(AND($AG$7&gt;0,OutputOsiris!$A971&lt;&gt;"9999999"),VLOOKUP(OutputOsiris!A971,$AD$9:$AG$1008,4,FALSE),"")</f>
        <v>0</v>
      </c>
      <c r="I971" s="47">
        <f t="shared" si="573"/>
        <v>0</v>
      </c>
      <c r="J971" s="47">
        <f>IF(AND($AL$7&gt;0,OutputOsiris!$A971&lt;&gt;"9999999"),VLOOKUP(OutputOsiris!A971,$AI$9:$AL$1008,4,FALSE),"")</f>
        <v>0</v>
      </c>
      <c r="K971" s="47">
        <f t="shared" si="574"/>
        <v>0</v>
      </c>
      <c r="L971" s="47" t="str">
        <f>IF(AND($AQ$7&gt;0,OutputOsiris!$A971&lt;&gt;"9999999"),VLOOKUP(OutputOsiris!A971,$AN$9:$AQ$1008,4,FALSE),"")</f>
        <v/>
      </c>
      <c r="M971" s="47" t="str">
        <f t="shared" si="575"/>
        <v/>
      </c>
      <c r="N971" s="47" t="str">
        <f>IF(AND($AV$7&gt;0,OutputOsiris!$A971&lt;&gt;"9999999"),VLOOKUP(OutputOsiris!A971,$AS$9:$AV$1008,4,FALSE),"")</f>
        <v/>
      </c>
      <c r="O971" s="47" t="str">
        <f t="shared" si="576"/>
        <v/>
      </c>
      <c r="P971" s="47" t="str">
        <f>IF(AND($BA$7&gt;0,OutputOsiris!$A971&lt;&gt;"9999999"),VLOOKUP(OutputOsiris!A971,$AX$9:$BA$1008,4,FALSE),"")</f>
        <v/>
      </c>
      <c r="Q971" s="47" t="str">
        <f t="shared" si="577"/>
        <v/>
      </c>
      <c r="R971" s="47" t="str">
        <f>IF(AND($BF$7&gt;0,OutputOsiris!$A971&lt;&gt;"9999999"),VLOOKUP(OutputOsiris!A971,$BC$9:$BF$1008,4,FALSE),"")</f>
        <v/>
      </c>
      <c r="S971" s="47" t="str">
        <f t="shared" si="578"/>
        <v/>
      </c>
      <c r="T971" s="47" t="str">
        <f>IF(AND($BK$7&gt;0,OutputOsiris!$A971&lt;&gt;"9999999"),VLOOKUP(OutputOsiris!A971,$BH$9:$BK$1008,4,FALSE),"")</f>
        <v/>
      </c>
      <c r="U971" s="47" t="str">
        <f t="shared" si="579"/>
        <v/>
      </c>
      <c r="V971" s="47" t="str">
        <f>IF(AND($BP$7&gt;0,OutputOsiris!$A971&lt;&gt;"9999999"),VLOOKUP(OutputOsiris!A971,$BM$9:$BP$1008,4,FALSE),"")</f>
        <v/>
      </c>
      <c r="W971" s="47" t="str">
        <f t="shared" si="580"/>
        <v/>
      </c>
      <c r="X971" s="47" t="str">
        <f>IF(AND($BU$7&gt;0,OutputOsiris!$A971&lt;&gt;"9999999"),VLOOKUP(OutputOsiris!A971,$BR$9:$BU$1008,4,FALSE),"")</f>
        <v/>
      </c>
      <c r="Y971" s="47" t="str">
        <f t="shared" si="581"/>
        <v/>
      </c>
      <c r="Z971" s="47" t="str">
        <f>IF(AND($BZ$7&gt;0,OutputOsiris!$A971&lt;&gt;"9999999"),VLOOKUP(OutputOsiris!A971,$BW$9:$BZ$1008,4,FALSE),"")</f>
        <v/>
      </c>
      <c r="AA971" s="47" t="str">
        <f t="shared" si="582"/>
        <v/>
      </c>
      <c r="AB971" s="47">
        <f t="shared" si="583"/>
        <v>0</v>
      </c>
      <c r="AC971" s="47">
        <f t="shared" si="584"/>
        <v>0</v>
      </c>
      <c r="AD971" s="47" t="str">
        <f t="shared" si="585"/>
        <v/>
      </c>
      <c r="AE971" s="48" t="str">
        <f>IF(ISBLANK(AF971),"",VLOOKUP(AD971,OutputOsiris!$A$9:$A$1008,1,FALSE))</f>
        <v/>
      </c>
      <c r="AF971" s="111"/>
      <c r="AG971" s="78"/>
      <c r="AH971" s="148" t="str">
        <f t="shared" si="559"/>
        <v/>
      </c>
      <c r="AI971" s="47" t="str">
        <f t="shared" si="586"/>
        <v/>
      </c>
      <c r="AJ971" s="48" t="str">
        <f>IF(ISBLANK(AK971),"",VLOOKUP(AI971,OutputOsiris!$A$9:$A$1008,1,FALSE))</f>
        <v/>
      </c>
      <c r="AK971" s="112"/>
      <c r="AL971" s="78"/>
      <c r="AM971" s="148" t="str">
        <f t="shared" si="560"/>
        <v/>
      </c>
      <c r="AN971" s="47" t="str">
        <f t="shared" si="587"/>
        <v/>
      </c>
      <c r="AO971" s="48" t="str">
        <f>IF(ISBLANK(AP971),"",VLOOKUP(AN971,OutputOsiris!$A$9:$A$1008,1,FALSE))</f>
        <v/>
      </c>
      <c r="AP971" s="111"/>
      <c r="AQ971" s="78"/>
      <c r="AR971" s="148" t="str">
        <f t="shared" si="561"/>
        <v/>
      </c>
      <c r="AS971" s="47" t="str">
        <f t="shared" si="588"/>
        <v/>
      </c>
      <c r="AT971" s="48" t="str">
        <f>IF(ISBLANK(AU971),"",VLOOKUP(AS971,OutputOsiris!$A$9:$A$1008,1,FALSE))</f>
        <v/>
      </c>
      <c r="AU971" s="111"/>
      <c r="AV971" s="78"/>
      <c r="AW971" s="148" t="str">
        <f t="shared" si="562"/>
        <v/>
      </c>
      <c r="AX971" s="47" t="str">
        <f t="shared" si="589"/>
        <v/>
      </c>
      <c r="AY971" s="48" t="str">
        <f>IF(ISBLANK(AZ971),"",VLOOKUP(AX971,OutputOsiris!$A$9:$A$1008,1,FALSE))</f>
        <v/>
      </c>
      <c r="AZ971" s="111"/>
      <c r="BA971" s="78"/>
      <c r="BB971" s="148" t="str">
        <f t="shared" si="563"/>
        <v/>
      </c>
      <c r="BC971" s="47" t="str">
        <f t="shared" si="590"/>
        <v/>
      </c>
      <c r="BD971" s="48" t="str">
        <f>IF(ISBLANK(BE971),"",VLOOKUP(BC971,OutputOsiris!$A$9:$A$1008,1,FALSE))</f>
        <v/>
      </c>
      <c r="BE971" s="111"/>
      <c r="BF971" s="78"/>
      <c r="BG971" s="148" t="str">
        <f t="shared" si="564"/>
        <v/>
      </c>
      <c r="BH971" s="47" t="str">
        <f t="shared" si="591"/>
        <v/>
      </c>
      <c r="BI971" s="48" t="str">
        <f>IF(ISBLANK(BJ971),"",VLOOKUP(BH971,OutputOsiris!$A$9:$A$1008,1,FALSE))</f>
        <v/>
      </c>
      <c r="BJ971" s="111"/>
      <c r="BK971" s="78"/>
      <c r="BL971" s="148" t="str">
        <f t="shared" si="565"/>
        <v/>
      </c>
      <c r="BM971" s="47" t="str">
        <f t="shared" si="592"/>
        <v/>
      </c>
      <c r="BN971" s="48" t="str">
        <f>IF(ISBLANK(BO971),"",VLOOKUP(BM971,OutputOsiris!$A$9:$A$1008,1,FALSE))</f>
        <v/>
      </c>
      <c r="BO971" s="111"/>
      <c r="BP971" s="78"/>
      <c r="BQ971" s="148" t="str">
        <f t="shared" si="566"/>
        <v/>
      </c>
      <c r="BR971" s="47" t="str">
        <f t="shared" si="593"/>
        <v/>
      </c>
      <c r="BS971" s="48" t="str">
        <f>IF(ISBLANK(BT971),"",VLOOKUP(BR971,OutputOsiris!$A$9:$A$1008,1,FALSE))</f>
        <v/>
      </c>
      <c r="BT971" s="111"/>
      <c r="BU971" s="78"/>
      <c r="BV971" s="148" t="str">
        <f t="shared" si="567"/>
        <v/>
      </c>
      <c r="BW971" s="47" t="str">
        <f t="shared" si="594"/>
        <v/>
      </c>
      <c r="BX971" s="48" t="str">
        <f>IF(ISBLANK(BY971),"",VLOOKUP(BW971,OutputOsiris!$A$9:$A$1008,1,FALSE))</f>
        <v/>
      </c>
      <c r="BY971" s="111"/>
      <c r="BZ971" s="78"/>
      <c r="CA971" s="148" t="str">
        <f t="shared" si="568"/>
        <v/>
      </c>
    </row>
    <row r="972" spans="1:79" x14ac:dyDescent="0.2">
      <c r="A972" s="47" t="str">
        <f>IF($H$1="Score",IF(OutputOsiris!A972&lt;&gt;"9999999",OutputOsiris!A972,""),"")</f>
        <v/>
      </c>
      <c r="B972" s="76" t="str">
        <f t="shared" si="569"/>
        <v/>
      </c>
      <c r="C972" s="143" t="str">
        <f t="shared" si="570"/>
        <v/>
      </c>
      <c r="D972" s="47" t="str">
        <f>IF($H$1="Cijfer",IF(OutputOsiris!A972&lt;&gt;"9999999",OutputOsiris!A972,""),"")</f>
        <v/>
      </c>
      <c r="E972" s="76" t="str">
        <f t="shared" si="571"/>
        <v/>
      </c>
      <c r="F972" s="143" t="str">
        <f t="shared" si="572"/>
        <v/>
      </c>
      <c r="G972" s="47" t="str">
        <f>IF(ISBLANK(OutputOsiris!B972),"",OutputOsiris!B972)</f>
        <v/>
      </c>
      <c r="H972" s="47">
        <f>IF(AND($AG$7&gt;0,OutputOsiris!$A972&lt;&gt;"9999999"),VLOOKUP(OutputOsiris!A972,$AD$9:$AG$1008,4,FALSE),"")</f>
        <v>0</v>
      </c>
      <c r="I972" s="47">
        <f t="shared" si="573"/>
        <v>0</v>
      </c>
      <c r="J972" s="47">
        <f>IF(AND($AL$7&gt;0,OutputOsiris!$A972&lt;&gt;"9999999"),VLOOKUP(OutputOsiris!A972,$AI$9:$AL$1008,4,FALSE),"")</f>
        <v>0</v>
      </c>
      <c r="K972" s="47">
        <f t="shared" si="574"/>
        <v>0</v>
      </c>
      <c r="L972" s="47" t="str">
        <f>IF(AND($AQ$7&gt;0,OutputOsiris!$A972&lt;&gt;"9999999"),VLOOKUP(OutputOsiris!A972,$AN$9:$AQ$1008,4,FALSE),"")</f>
        <v/>
      </c>
      <c r="M972" s="47" t="str">
        <f t="shared" si="575"/>
        <v/>
      </c>
      <c r="N972" s="47" t="str">
        <f>IF(AND($AV$7&gt;0,OutputOsiris!$A972&lt;&gt;"9999999"),VLOOKUP(OutputOsiris!A972,$AS$9:$AV$1008,4,FALSE),"")</f>
        <v/>
      </c>
      <c r="O972" s="47" t="str">
        <f t="shared" si="576"/>
        <v/>
      </c>
      <c r="P972" s="47" t="str">
        <f>IF(AND($BA$7&gt;0,OutputOsiris!$A972&lt;&gt;"9999999"),VLOOKUP(OutputOsiris!A972,$AX$9:$BA$1008,4,FALSE),"")</f>
        <v/>
      </c>
      <c r="Q972" s="47" t="str">
        <f t="shared" si="577"/>
        <v/>
      </c>
      <c r="R972" s="47" t="str">
        <f>IF(AND($BF$7&gt;0,OutputOsiris!$A972&lt;&gt;"9999999"),VLOOKUP(OutputOsiris!A972,$BC$9:$BF$1008,4,FALSE),"")</f>
        <v/>
      </c>
      <c r="S972" s="47" t="str">
        <f t="shared" si="578"/>
        <v/>
      </c>
      <c r="T972" s="47" t="str">
        <f>IF(AND($BK$7&gt;0,OutputOsiris!$A972&lt;&gt;"9999999"),VLOOKUP(OutputOsiris!A972,$BH$9:$BK$1008,4,FALSE),"")</f>
        <v/>
      </c>
      <c r="U972" s="47" t="str">
        <f t="shared" si="579"/>
        <v/>
      </c>
      <c r="V972" s="47" t="str">
        <f>IF(AND($BP$7&gt;0,OutputOsiris!$A972&lt;&gt;"9999999"),VLOOKUP(OutputOsiris!A972,$BM$9:$BP$1008,4,FALSE),"")</f>
        <v/>
      </c>
      <c r="W972" s="47" t="str">
        <f t="shared" si="580"/>
        <v/>
      </c>
      <c r="X972" s="47" t="str">
        <f>IF(AND($BU$7&gt;0,OutputOsiris!$A972&lt;&gt;"9999999"),VLOOKUP(OutputOsiris!A972,$BR$9:$BU$1008,4,FALSE),"")</f>
        <v/>
      </c>
      <c r="Y972" s="47" t="str">
        <f t="shared" si="581"/>
        <v/>
      </c>
      <c r="Z972" s="47" t="str">
        <f>IF(AND($BZ$7&gt;0,OutputOsiris!$A972&lt;&gt;"9999999"),VLOOKUP(OutputOsiris!A972,$BW$9:$BZ$1008,4,FALSE),"")</f>
        <v/>
      </c>
      <c r="AA972" s="47" t="str">
        <f t="shared" si="582"/>
        <v/>
      </c>
      <c r="AB972" s="47">
        <f t="shared" si="583"/>
        <v>0</v>
      </c>
      <c r="AC972" s="47">
        <f t="shared" si="584"/>
        <v>0</v>
      </c>
      <c r="AD972" s="47" t="str">
        <f t="shared" si="585"/>
        <v/>
      </c>
      <c r="AE972" s="48" t="str">
        <f>IF(ISBLANK(AF972),"",VLOOKUP(AD972,OutputOsiris!$A$9:$A$1008,1,FALSE))</f>
        <v/>
      </c>
      <c r="AF972" s="111"/>
      <c r="AG972" s="78"/>
      <c r="AH972" s="148" t="str">
        <f t="shared" si="559"/>
        <v/>
      </c>
      <c r="AI972" s="47" t="str">
        <f t="shared" si="586"/>
        <v/>
      </c>
      <c r="AJ972" s="48" t="str">
        <f>IF(ISBLANK(AK972),"",VLOOKUP(AI972,OutputOsiris!$A$9:$A$1008,1,FALSE))</f>
        <v/>
      </c>
      <c r="AK972" s="112"/>
      <c r="AL972" s="78"/>
      <c r="AM972" s="148" t="str">
        <f t="shared" si="560"/>
        <v/>
      </c>
      <c r="AN972" s="47" t="str">
        <f t="shared" si="587"/>
        <v/>
      </c>
      <c r="AO972" s="48" t="str">
        <f>IF(ISBLANK(AP972),"",VLOOKUP(AN972,OutputOsiris!$A$9:$A$1008,1,FALSE))</f>
        <v/>
      </c>
      <c r="AP972" s="111"/>
      <c r="AQ972" s="78"/>
      <c r="AR972" s="148" t="str">
        <f t="shared" si="561"/>
        <v/>
      </c>
      <c r="AS972" s="47" t="str">
        <f t="shared" si="588"/>
        <v/>
      </c>
      <c r="AT972" s="48" t="str">
        <f>IF(ISBLANK(AU972),"",VLOOKUP(AS972,OutputOsiris!$A$9:$A$1008,1,FALSE))</f>
        <v/>
      </c>
      <c r="AU972" s="111"/>
      <c r="AV972" s="78"/>
      <c r="AW972" s="148" t="str">
        <f t="shared" si="562"/>
        <v/>
      </c>
      <c r="AX972" s="47" t="str">
        <f t="shared" si="589"/>
        <v/>
      </c>
      <c r="AY972" s="48" t="str">
        <f>IF(ISBLANK(AZ972),"",VLOOKUP(AX972,OutputOsiris!$A$9:$A$1008,1,FALSE))</f>
        <v/>
      </c>
      <c r="AZ972" s="111"/>
      <c r="BA972" s="78"/>
      <c r="BB972" s="148" t="str">
        <f t="shared" si="563"/>
        <v/>
      </c>
      <c r="BC972" s="47" t="str">
        <f t="shared" si="590"/>
        <v/>
      </c>
      <c r="BD972" s="48" t="str">
        <f>IF(ISBLANK(BE972),"",VLOOKUP(BC972,OutputOsiris!$A$9:$A$1008,1,FALSE))</f>
        <v/>
      </c>
      <c r="BE972" s="111"/>
      <c r="BF972" s="78"/>
      <c r="BG972" s="148" t="str">
        <f t="shared" si="564"/>
        <v/>
      </c>
      <c r="BH972" s="47" t="str">
        <f t="shared" si="591"/>
        <v/>
      </c>
      <c r="BI972" s="48" t="str">
        <f>IF(ISBLANK(BJ972),"",VLOOKUP(BH972,OutputOsiris!$A$9:$A$1008,1,FALSE))</f>
        <v/>
      </c>
      <c r="BJ972" s="111"/>
      <c r="BK972" s="78"/>
      <c r="BL972" s="148" t="str">
        <f t="shared" si="565"/>
        <v/>
      </c>
      <c r="BM972" s="47" t="str">
        <f t="shared" si="592"/>
        <v/>
      </c>
      <c r="BN972" s="48" t="str">
        <f>IF(ISBLANK(BO972),"",VLOOKUP(BM972,OutputOsiris!$A$9:$A$1008,1,FALSE))</f>
        <v/>
      </c>
      <c r="BO972" s="111"/>
      <c r="BP972" s="78"/>
      <c r="BQ972" s="148" t="str">
        <f t="shared" si="566"/>
        <v/>
      </c>
      <c r="BR972" s="47" t="str">
        <f t="shared" si="593"/>
        <v/>
      </c>
      <c r="BS972" s="48" t="str">
        <f>IF(ISBLANK(BT972),"",VLOOKUP(BR972,OutputOsiris!$A$9:$A$1008,1,FALSE))</f>
        <v/>
      </c>
      <c r="BT972" s="111"/>
      <c r="BU972" s="78"/>
      <c r="BV972" s="148" t="str">
        <f t="shared" si="567"/>
        <v/>
      </c>
      <c r="BW972" s="47" t="str">
        <f t="shared" si="594"/>
        <v/>
      </c>
      <c r="BX972" s="48" t="str">
        <f>IF(ISBLANK(BY972),"",VLOOKUP(BW972,OutputOsiris!$A$9:$A$1008,1,FALSE))</f>
        <v/>
      </c>
      <c r="BY972" s="111"/>
      <c r="BZ972" s="78"/>
      <c r="CA972" s="148" t="str">
        <f t="shared" si="568"/>
        <v/>
      </c>
    </row>
    <row r="973" spans="1:79" x14ac:dyDescent="0.2">
      <c r="A973" s="47" t="str">
        <f>IF($H$1="Score",IF(OutputOsiris!A973&lt;&gt;"9999999",OutputOsiris!A973,""),"")</f>
        <v/>
      </c>
      <c r="B973" s="76" t="str">
        <f t="shared" si="569"/>
        <v/>
      </c>
      <c r="C973" s="143" t="str">
        <f t="shared" si="570"/>
        <v/>
      </c>
      <c r="D973" s="47" t="str">
        <f>IF($H$1="Cijfer",IF(OutputOsiris!A973&lt;&gt;"9999999",OutputOsiris!A973,""),"")</f>
        <v/>
      </c>
      <c r="E973" s="76" t="str">
        <f t="shared" si="571"/>
        <v/>
      </c>
      <c r="F973" s="143" t="str">
        <f t="shared" si="572"/>
        <v/>
      </c>
      <c r="G973" s="47" t="str">
        <f>IF(ISBLANK(OutputOsiris!B973),"",OutputOsiris!B973)</f>
        <v/>
      </c>
      <c r="H973" s="47">
        <f>IF(AND($AG$7&gt;0,OutputOsiris!$A973&lt;&gt;"9999999"),VLOOKUP(OutputOsiris!A973,$AD$9:$AG$1008,4,FALSE),"")</f>
        <v>0</v>
      </c>
      <c r="I973" s="47">
        <f t="shared" si="573"/>
        <v>0</v>
      </c>
      <c r="J973" s="47">
        <f>IF(AND($AL$7&gt;0,OutputOsiris!$A973&lt;&gt;"9999999"),VLOOKUP(OutputOsiris!A973,$AI$9:$AL$1008,4,FALSE),"")</f>
        <v>0</v>
      </c>
      <c r="K973" s="47">
        <f t="shared" si="574"/>
        <v>0</v>
      </c>
      <c r="L973" s="47" t="str">
        <f>IF(AND($AQ$7&gt;0,OutputOsiris!$A973&lt;&gt;"9999999"),VLOOKUP(OutputOsiris!A973,$AN$9:$AQ$1008,4,FALSE),"")</f>
        <v/>
      </c>
      <c r="M973" s="47" t="str">
        <f t="shared" si="575"/>
        <v/>
      </c>
      <c r="N973" s="47" t="str">
        <f>IF(AND($AV$7&gt;0,OutputOsiris!$A973&lt;&gt;"9999999"),VLOOKUP(OutputOsiris!A973,$AS$9:$AV$1008,4,FALSE),"")</f>
        <v/>
      </c>
      <c r="O973" s="47" t="str">
        <f t="shared" si="576"/>
        <v/>
      </c>
      <c r="P973" s="47" t="str">
        <f>IF(AND($BA$7&gt;0,OutputOsiris!$A973&lt;&gt;"9999999"),VLOOKUP(OutputOsiris!A973,$AX$9:$BA$1008,4,FALSE),"")</f>
        <v/>
      </c>
      <c r="Q973" s="47" t="str">
        <f t="shared" si="577"/>
        <v/>
      </c>
      <c r="R973" s="47" t="str">
        <f>IF(AND($BF$7&gt;0,OutputOsiris!$A973&lt;&gt;"9999999"),VLOOKUP(OutputOsiris!A973,$BC$9:$BF$1008,4,FALSE),"")</f>
        <v/>
      </c>
      <c r="S973" s="47" t="str">
        <f t="shared" si="578"/>
        <v/>
      </c>
      <c r="T973" s="47" t="str">
        <f>IF(AND($BK$7&gt;0,OutputOsiris!$A973&lt;&gt;"9999999"),VLOOKUP(OutputOsiris!A973,$BH$9:$BK$1008,4,FALSE),"")</f>
        <v/>
      </c>
      <c r="U973" s="47" t="str">
        <f t="shared" si="579"/>
        <v/>
      </c>
      <c r="V973" s="47" t="str">
        <f>IF(AND($BP$7&gt;0,OutputOsiris!$A973&lt;&gt;"9999999"),VLOOKUP(OutputOsiris!A973,$BM$9:$BP$1008,4,FALSE),"")</f>
        <v/>
      </c>
      <c r="W973" s="47" t="str">
        <f t="shared" si="580"/>
        <v/>
      </c>
      <c r="X973" s="47" t="str">
        <f>IF(AND($BU$7&gt;0,OutputOsiris!$A973&lt;&gt;"9999999"),VLOOKUP(OutputOsiris!A973,$BR$9:$BU$1008,4,FALSE),"")</f>
        <v/>
      </c>
      <c r="Y973" s="47" t="str">
        <f t="shared" si="581"/>
        <v/>
      </c>
      <c r="Z973" s="47" t="str">
        <f>IF(AND($BZ$7&gt;0,OutputOsiris!$A973&lt;&gt;"9999999"),VLOOKUP(OutputOsiris!A973,$BW$9:$BZ$1008,4,FALSE),"")</f>
        <v/>
      </c>
      <c r="AA973" s="47" t="str">
        <f t="shared" si="582"/>
        <v/>
      </c>
      <c r="AB973" s="47">
        <f t="shared" si="583"/>
        <v>0</v>
      </c>
      <c r="AC973" s="47">
        <f t="shared" si="584"/>
        <v>0</v>
      </c>
      <c r="AD973" s="47" t="str">
        <f t="shared" si="585"/>
        <v/>
      </c>
      <c r="AE973" s="48" t="str">
        <f>IF(ISBLANK(AF973),"",VLOOKUP(AD973,OutputOsiris!$A$9:$A$1008,1,FALSE))</f>
        <v/>
      </c>
      <c r="AF973" s="111"/>
      <c r="AG973" s="78"/>
      <c r="AH973" s="148" t="str">
        <f t="shared" si="559"/>
        <v/>
      </c>
      <c r="AI973" s="47" t="str">
        <f t="shared" si="586"/>
        <v/>
      </c>
      <c r="AJ973" s="48" t="str">
        <f>IF(ISBLANK(AK973),"",VLOOKUP(AI973,OutputOsiris!$A$9:$A$1008,1,FALSE))</f>
        <v/>
      </c>
      <c r="AK973" s="112"/>
      <c r="AL973" s="78"/>
      <c r="AM973" s="148" t="str">
        <f t="shared" si="560"/>
        <v/>
      </c>
      <c r="AN973" s="47" t="str">
        <f t="shared" si="587"/>
        <v/>
      </c>
      <c r="AO973" s="48" t="str">
        <f>IF(ISBLANK(AP973),"",VLOOKUP(AN973,OutputOsiris!$A$9:$A$1008,1,FALSE))</f>
        <v/>
      </c>
      <c r="AP973" s="111"/>
      <c r="AQ973" s="78"/>
      <c r="AR973" s="148" t="str">
        <f t="shared" si="561"/>
        <v/>
      </c>
      <c r="AS973" s="47" t="str">
        <f t="shared" si="588"/>
        <v/>
      </c>
      <c r="AT973" s="48" t="str">
        <f>IF(ISBLANK(AU973),"",VLOOKUP(AS973,OutputOsiris!$A$9:$A$1008,1,FALSE))</f>
        <v/>
      </c>
      <c r="AU973" s="111"/>
      <c r="AV973" s="78"/>
      <c r="AW973" s="148" t="str">
        <f t="shared" si="562"/>
        <v/>
      </c>
      <c r="AX973" s="47" t="str">
        <f t="shared" si="589"/>
        <v/>
      </c>
      <c r="AY973" s="48" t="str">
        <f>IF(ISBLANK(AZ973),"",VLOOKUP(AX973,OutputOsiris!$A$9:$A$1008,1,FALSE))</f>
        <v/>
      </c>
      <c r="AZ973" s="111"/>
      <c r="BA973" s="78"/>
      <c r="BB973" s="148" t="str">
        <f t="shared" si="563"/>
        <v/>
      </c>
      <c r="BC973" s="47" t="str">
        <f t="shared" si="590"/>
        <v/>
      </c>
      <c r="BD973" s="48" t="str">
        <f>IF(ISBLANK(BE973),"",VLOOKUP(BC973,OutputOsiris!$A$9:$A$1008,1,FALSE))</f>
        <v/>
      </c>
      <c r="BE973" s="111"/>
      <c r="BF973" s="78"/>
      <c r="BG973" s="148" t="str">
        <f t="shared" si="564"/>
        <v/>
      </c>
      <c r="BH973" s="47" t="str">
        <f t="shared" si="591"/>
        <v/>
      </c>
      <c r="BI973" s="48" t="str">
        <f>IF(ISBLANK(BJ973),"",VLOOKUP(BH973,OutputOsiris!$A$9:$A$1008,1,FALSE))</f>
        <v/>
      </c>
      <c r="BJ973" s="111"/>
      <c r="BK973" s="78"/>
      <c r="BL973" s="148" t="str">
        <f t="shared" si="565"/>
        <v/>
      </c>
      <c r="BM973" s="47" t="str">
        <f t="shared" si="592"/>
        <v/>
      </c>
      <c r="BN973" s="48" t="str">
        <f>IF(ISBLANK(BO973),"",VLOOKUP(BM973,OutputOsiris!$A$9:$A$1008,1,FALSE))</f>
        <v/>
      </c>
      <c r="BO973" s="111"/>
      <c r="BP973" s="78"/>
      <c r="BQ973" s="148" t="str">
        <f t="shared" si="566"/>
        <v/>
      </c>
      <c r="BR973" s="47" t="str">
        <f t="shared" si="593"/>
        <v/>
      </c>
      <c r="BS973" s="48" t="str">
        <f>IF(ISBLANK(BT973),"",VLOOKUP(BR973,OutputOsiris!$A$9:$A$1008,1,FALSE))</f>
        <v/>
      </c>
      <c r="BT973" s="111"/>
      <c r="BU973" s="78"/>
      <c r="BV973" s="148" t="str">
        <f t="shared" si="567"/>
        <v/>
      </c>
      <c r="BW973" s="47" t="str">
        <f t="shared" si="594"/>
        <v/>
      </c>
      <c r="BX973" s="48" t="str">
        <f>IF(ISBLANK(BY973),"",VLOOKUP(BW973,OutputOsiris!$A$9:$A$1008,1,FALSE))</f>
        <v/>
      </c>
      <c r="BY973" s="111"/>
      <c r="BZ973" s="78"/>
      <c r="CA973" s="148" t="str">
        <f t="shared" si="568"/>
        <v/>
      </c>
    </row>
    <row r="974" spans="1:79" x14ac:dyDescent="0.2">
      <c r="A974" s="47" t="str">
        <f>IF($H$1="Score",IF(OutputOsiris!A974&lt;&gt;"9999999",OutputOsiris!A974,""),"")</f>
        <v/>
      </c>
      <c r="B974" s="76" t="str">
        <f t="shared" si="569"/>
        <v/>
      </c>
      <c r="C974" s="143" t="str">
        <f t="shared" si="570"/>
        <v/>
      </c>
      <c r="D974" s="47" t="str">
        <f>IF($H$1="Cijfer",IF(OutputOsiris!A974&lt;&gt;"9999999",OutputOsiris!A974,""),"")</f>
        <v/>
      </c>
      <c r="E974" s="76" t="str">
        <f t="shared" si="571"/>
        <v/>
      </c>
      <c r="F974" s="143" t="str">
        <f t="shared" si="572"/>
        <v/>
      </c>
      <c r="G974" s="47" t="str">
        <f>IF(ISBLANK(OutputOsiris!B974),"",OutputOsiris!B974)</f>
        <v/>
      </c>
      <c r="H974" s="47">
        <f>IF(AND($AG$7&gt;0,OutputOsiris!$A974&lt;&gt;"9999999"),VLOOKUP(OutputOsiris!A974,$AD$9:$AG$1008,4,FALSE),"")</f>
        <v>0</v>
      </c>
      <c r="I974" s="47">
        <f t="shared" si="573"/>
        <v>0</v>
      </c>
      <c r="J974" s="47">
        <f>IF(AND($AL$7&gt;0,OutputOsiris!$A974&lt;&gt;"9999999"),VLOOKUP(OutputOsiris!A974,$AI$9:$AL$1008,4,FALSE),"")</f>
        <v>0</v>
      </c>
      <c r="K974" s="47">
        <f t="shared" si="574"/>
        <v>0</v>
      </c>
      <c r="L974" s="47" t="str">
        <f>IF(AND($AQ$7&gt;0,OutputOsiris!$A974&lt;&gt;"9999999"),VLOOKUP(OutputOsiris!A974,$AN$9:$AQ$1008,4,FALSE),"")</f>
        <v/>
      </c>
      <c r="M974" s="47" t="str">
        <f t="shared" si="575"/>
        <v/>
      </c>
      <c r="N974" s="47" t="str">
        <f>IF(AND($AV$7&gt;0,OutputOsiris!$A974&lt;&gt;"9999999"),VLOOKUP(OutputOsiris!A974,$AS$9:$AV$1008,4,FALSE),"")</f>
        <v/>
      </c>
      <c r="O974" s="47" t="str">
        <f t="shared" si="576"/>
        <v/>
      </c>
      <c r="P974" s="47" t="str">
        <f>IF(AND($BA$7&gt;0,OutputOsiris!$A974&lt;&gt;"9999999"),VLOOKUP(OutputOsiris!A974,$AX$9:$BA$1008,4,FALSE),"")</f>
        <v/>
      </c>
      <c r="Q974" s="47" t="str">
        <f t="shared" si="577"/>
        <v/>
      </c>
      <c r="R974" s="47" t="str">
        <f>IF(AND($BF$7&gt;0,OutputOsiris!$A974&lt;&gt;"9999999"),VLOOKUP(OutputOsiris!A974,$BC$9:$BF$1008,4,FALSE),"")</f>
        <v/>
      </c>
      <c r="S974" s="47" t="str">
        <f t="shared" si="578"/>
        <v/>
      </c>
      <c r="T974" s="47" t="str">
        <f>IF(AND($BK$7&gt;0,OutputOsiris!$A974&lt;&gt;"9999999"),VLOOKUP(OutputOsiris!A974,$BH$9:$BK$1008,4,FALSE),"")</f>
        <v/>
      </c>
      <c r="U974" s="47" t="str">
        <f t="shared" si="579"/>
        <v/>
      </c>
      <c r="V974" s="47" t="str">
        <f>IF(AND($BP$7&gt;0,OutputOsiris!$A974&lt;&gt;"9999999"),VLOOKUP(OutputOsiris!A974,$BM$9:$BP$1008,4,FALSE),"")</f>
        <v/>
      </c>
      <c r="W974" s="47" t="str">
        <f t="shared" si="580"/>
        <v/>
      </c>
      <c r="X974" s="47" t="str">
        <f>IF(AND($BU$7&gt;0,OutputOsiris!$A974&lt;&gt;"9999999"),VLOOKUP(OutputOsiris!A974,$BR$9:$BU$1008,4,FALSE),"")</f>
        <v/>
      </c>
      <c r="Y974" s="47" t="str">
        <f t="shared" si="581"/>
        <v/>
      </c>
      <c r="Z974" s="47" t="str">
        <f>IF(AND($BZ$7&gt;0,OutputOsiris!$A974&lt;&gt;"9999999"),VLOOKUP(OutputOsiris!A974,$BW$9:$BZ$1008,4,FALSE),"")</f>
        <v/>
      </c>
      <c r="AA974" s="47" t="str">
        <f t="shared" si="582"/>
        <v/>
      </c>
      <c r="AB974" s="47">
        <f t="shared" si="583"/>
        <v>0</v>
      </c>
      <c r="AC974" s="47">
        <f t="shared" si="584"/>
        <v>0</v>
      </c>
      <c r="AD974" s="47" t="str">
        <f t="shared" si="585"/>
        <v/>
      </c>
      <c r="AE974" s="48" t="str">
        <f>IF(ISBLANK(AF974),"",VLOOKUP(AD974,OutputOsiris!$A$9:$A$1008,1,FALSE))</f>
        <v/>
      </c>
      <c r="AF974" s="111"/>
      <c r="AG974" s="78"/>
      <c r="AH974" s="148" t="str">
        <f t="shared" si="559"/>
        <v/>
      </c>
      <c r="AI974" s="47" t="str">
        <f t="shared" si="586"/>
        <v/>
      </c>
      <c r="AJ974" s="48" t="str">
        <f>IF(ISBLANK(AK974),"",VLOOKUP(AI974,OutputOsiris!$A$9:$A$1008,1,FALSE))</f>
        <v/>
      </c>
      <c r="AK974" s="112"/>
      <c r="AL974" s="78"/>
      <c r="AM974" s="148" t="str">
        <f t="shared" si="560"/>
        <v/>
      </c>
      <c r="AN974" s="47" t="str">
        <f t="shared" si="587"/>
        <v/>
      </c>
      <c r="AO974" s="48" t="str">
        <f>IF(ISBLANK(AP974),"",VLOOKUP(AN974,OutputOsiris!$A$9:$A$1008,1,FALSE))</f>
        <v/>
      </c>
      <c r="AP974" s="111"/>
      <c r="AQ974" s="78"/>
      <c r="AR974" s="148" t="str">
        <f t="shared" si="561"/>
        <v/>
      </c>
      <c r="AS974" s="47" t="str">
        <f t="shared" si="588"/>
        <v/>
      </c>
      <c r="AT974" s="48" t="str">
        <f>IF(ISBLANK(AU974),"",VLOOKUP(AS974,OutputOsiris!$A$9:$A$1008,1,FALSE))</f>
        <v/>
      </c>
      <c r="AU974" s="111"/>
      <c r="AV974" s="78"/>
      <c r="AW974" s="148" t="str">
        <f t="shared" si="562"/>
        <v/>
      </c>
      <c r="AX974" s="47" t="str">
        <f t="shared" si="589"/>
        <v/>
      </c>
      <c r="AY974" s="48" t="str">
        <f>IF(ISBLANK(AZ974),"",VLOOKUP(AX974,OutputOsiris!$A$9:$A$1008,1,FALSE))</f>
        <v/>
      </c>
      <c r="AZ974" s="111"/>
      <c r="BA974" s="78"/>
      <c r="BB974" s="148" t="str">
        <f t="shared" si="563"/>
        <v/>
      </c>
      <c r="BC974" s="47" t="str">
        <f t="shared" si="590"/>
        <v/>
      </c>
      <c r="BD974" s="48" t="str">
        <f>IF(ISBLANK(BE974),"",VLOOKUP(BC974,OutputOsiris!$A$9:$A$1008,1,FALSE))</f>
        <v/>
      </c>
      <c r="BE974" s="111"/>
      <c r="BF974" s="78"/>
      <c r="BG974" s="148" t="str">
        <f t="shared" si="564"/>
        <v/>
      </c>
      <c r="BH974" s="47" t="str">
        <f t="shared" si="591"/>
        <v/>
      </c>
      <c r="BI974" s="48" t="str">
        <f>IF(ISBLANK(BJ974),"",VLOOKUP(BH974,OutputOsiris!$A$9:$A$1008,1,FALSE))</f>
        <v/>
      </c>
      <c r="BJ974" s="111"/>
      <c r="BK974" s="78"/>
      <c r="BL974" s="148" t="str">
        <f t="shared" si="565"/>
        <v/>
      </c>
      <c r="BM974" s="47" t="str">
        <f t="shared" si="592"/>
        <v/>
      </c>
      <c r="BN974" s="48" t="str">
        <f>IF(ISBLANK(BO974),"",VLOOKUP(BM974,OutputOsiris!$A$9:$A$1008,1,FALSE))</f>
        <v/>
      </c>
      <c r="BO974" s="111"/>
      <c r="BP974" s="78"/>
      <c r="BQ974" s="148" t="str">
        <f t="shared" si="566"/>
        <v/>
      </c>
      <c r="BR974" s="47" t="str">
        <f t="shared" si="593"/>
        <v/>
      </c>
      <c r="BS974" s="48" t="str">
        <f>IF(ISBLANK(BT974),"",VLOOKUP(BR974,OutputOsiris!$A$9:$A$1008,1,FALSE))</f>
        <v/>
      </c>
      <c r="BT974" s="111"/>
      <c r="BU974" s="78"/>
      <c r="BV974" s="148" t="str">
        <f t="shared" si="567"/>
        <v/>
      </c>
      <c r="BW974" s="47" t="str">
        <f t="shared" si="594"/>
        <v/>
      </c>
      <c r="BX974" s="48" t="str">
        <f>IF(ISBLANK(BY974),"",VLOOKUP(BW974,OutputOsiris!$A$9:$A$1008,1,FALSE))</f>
        <v/>
      </c>
      <c r="BY974" s="111"/>
      <c r="BZ974" s="78"/>
      <c r="CA974" s="148" t="str">
        <f t="shared" si="568"/>
        <v/>
      </c>
    </row>
    <row r="975" spans="1:79" x14ac:dyDescent="0.2">
      <c r="A975" s="47" t="str">
        <f>IF($H$1="Score",IF(OutputOsiris!A975&lt;&gt;"9999999",OutputOsiris!A975,""),"")</f>
        <v/>
      </c>
      <c r="B975" s="76" t="str">
        <f t="shared" si="569"/>
        <v/>
      </c>
      <c r="C975" s="143" t="str">
        <f t="shared" si="570"/>
        <v/>
      </c>
      <c r="D975" s="47" t="str">
        <f>IF($H$1="Cijfer",IF(OutputOsiris!A975&lt;&gt;"9999999",OutputOsiris!A975,""),"")</f>
        <v/>
      </c>
      <c r="E975" s="76" t="str">
        <f t="shared" si="571"/>
        <v/>
      </c>
      <c r="F975" s="143" t="str">
        <f t="shared" si="572"/>
        <v/>
      </c>
      <c r="G975" s="47" t="str">
        <f>IF(ISBLANK(OutputOsiris!B975),"",OutputOsiris!B975)</f>
        <v/>
      </c>
      <c r="H975" s="47">
        <f>IF(AND($AG$7&gt;0,OutputOsiris!$A975&lt;&gt;"9999999"),VLOOKUP(OutputOsiris!A975,$AD$9:$AG$1008,4,FALSE),"")</f>
        <v>0</v>
      </c>
      <c r="I975" s="47">
        <f t="shared" si="573"/>
        <v>0</v>
      </c>
      <c r="J975" s="47">
        <f>IF(AND($AL$7&gt;0,OutputOsiris!$A975&lt;&gt;"9999999"),VLOOKUP(OutputOsiris!A975,$AI$9:$AL$1008,4,FALSE),"")</f>
        <v>0</v>
      </c>
      <c r="K975" s="47">
        <f t="shared" si="574"/>
        <v>0</v>
      </c>
      <c r="L975" s="47" t="str">
        <f>IF(AND($AQ$7&gt;0,OutputOsiris!$A975&lt;&gt;"9999999"),VLOOKUP(OutputOsiris!A975,$AN$9:$AQ$1008,4,FALSE),"")</f>
        <v/>
      </c>
      <c r="M975" s="47" t="str">
        <f t="shared" si="575"/>
        <v/>
      </c>
      <c r="N975" s="47" t="str">
        <f>IF(AND($AV$7&gt;0,OutputOsiris!$A975&lt;&gt;"9999999"),VLOOKUP(OutputOsiris!A975,$AS$9:$AV$1008,4,FALSE),"")</f>
        <v/>
      </c>
      <c r="O975" s="47" t="str">
        <f t="shared" si="576"/>
        <v/>
      </c>
      <c r="P975" s="47" t="str">
        <f>IF(AND($BA$7&gt;0,OutputOsiris!$A975&lt;&gt;"9999999"),VLOOKUP(OutputOsiris!A975,$AX$9:$BA$1008,4,FALSE),"")</f>
        <v/>
      </c>
      <c r="Q975" s="47" t="str">
        <f t="shared" si="577"/>
        <v/>
      </c>
      <c r="R975" s="47" t="str">
        <f>IF(AND($BF$7&gt;0,OutputOsiris!$A975&lt;&gt;"9999999"),VLOOKUP(OutputOsiris!A975,$BC$9:$BF$1008,4,FALSE),"")</f>
        <v/>
      </c>
      <c r="S975" s="47" t="str">
        <f t="shared" si="578"/>
        <v/>
      </c>
      <c r="T975" s="47" t="str">
        <f>IF(AND($BK$7&gt;0,OutputOsiris!$A975&lt;&gt;"9999999"),VLOOKUP(OutputOsiris!A975,$BH$9:$BK$1008,4,FALSE),"")</f>
        <v/>
      </c>
      <c r="U975" s="47" t="str">
        <f t="shared" si="579"/>
        <v/>
      </c>
      <c r="V975" s="47" t="str">
        <f>IF(AND($BP$7&gt;0,OutputOsiris!$A975&lt;&gt;"9999999"),VLOOKUP(OutputOsiris!A975,$BM$9:$BP$1008,4,FALSE),"")</f>
        <v/>
      </c>
      <c r="W975" s="47" t="str">
        <f t="shared" si="580"/>
        <v/>
      </c>
      <c r="X975" s="47" t="str">
        <f>IF(AND($BU$7&gt;0,OutputOsiris!$A975&lt;&gt;"9999999"),VLOOKUP(OutputOsiris!A975,$BR$9:$BU$1008,4,FALSE),"")</f>
        <v/>
      </c>
      <c r="Y975" s="47" t="str">
        <f t="shared" si="581"/>
        <v/>
      </c>
      <c r="Z975" s="47" t="str">
        <f>IF(AND($BZ$7&gt;0,OutputOsiris!$A975&lt;&gt;"9999999"),VLOOKUP(OutputOsiris!A975,$BW$9:$BZ$1008,4,FALSE),"")</f>
        <v/>
      </c>
      <c r="AA975" s="47" t="str">
        <f t="shared" si="582"/>
        <v/>
      </c>
      <c r="AB975" s="47">
        <f t="shared" si="583"/>
        <v>0</v>
      </c>
      <c r="AC975" s="47">
        <f t="shared" si="584"/>
        <v>0</v>
      </c>
      <c r="AD975" s="47" t="str">
        <f t="shared" si="585"/>
        <v/>
      </c>
      <c r="AE975" s="48" t="str">
        <f>IF(ISBLANK(AF975),"",VLOOKUP(AD975,OutputOsiris!$A$9:$A$1008,1,FALSE))</f>
        <v/>
      </c>
      <c r="AF975" s="111"/>
      <c r="AG975" s="78"/>
      <c r="AH975" s="148" t="str">
        <f t="shared" si="559"/>
        <v/>
      </c>
      <c r="AI975" s="47" t="str">
        <f t="shared" si="586"/>
        <v/>
      </c>
      <c r="AJ975" s="48" t="str">
        <f>IF(ISBLANK(AK975),"",VLOOKUP(AI975,OutputOsiris!$A$9:$A$1008,1,FALSE))</f>
        <v/>
      </c>
      <c r="AK975" s="112"/>
      <c r="AL975" s="78"/>
      <c r="AM975" s="148" t="str">
        <f t="shared" si="560"/>
        <v/>
      </c>
      <c r="AN975" s="47" t="str">
        <f t="shared" si="587"/>
        <v/>
      </c>
      <c r="AO975" s="48" t="str">
        <f>IF(ISBLANK(AP975),"",VLOOKUP(AN975,OutputOsiris!$A$9:$A$1008,1,FALSE))</f>
        <v/>
      </c>
      <c r="AP975" s="111"/>
      <c r="AQ975" s="78"/>
      <c r="AR975" s="148" t="str">
        <f t="shared" si="561"/>
        <v/>
      </c>
      <c r="AS975" s="47" t="str">
        <f t="shared" si="588"/>
        <v/>
      </c>
      <c r="AT975" s="48" t="str">
        <f>IF(ISBLANK(AU975),"",VLOOKUP(AS975,OutputOsiris!$A$9:$A$1008,1,FALSE))</f>
        <v/>
      </c>
      <c r="AU975" s="111"/>
      <c r="AV975" s="78"/>
      <c r="AW975" s="148" t="str">
        <f t="shared" si="562"/>
        <v/>
      </c>
      <c r="AX975" s="47" t="str">
        <f t="shared" si="589"/>
        <v/>
      </c>
      <c r="AY975" s="48" t="str">
        <f>IF(ISBLANK(AZ975),"",VLOOKUP(AX975,OutputOsiris!$A$9:$A$1008,1,FALSE))</f>
        <v/>
      </c>
      <c r="AZ975" s="111"/>
      <c r="BA975" s="78"/>
      <c r="BB975" s="148" t="str">
        <f t="shared" si="563"/>
        <v/>
      </c>
      <c r="BC975" s="47" t="str">
        <f t="shared" si="590"/>
        <v/>
      </c>
      <c r="BD975" s="48" t="str">
        <f>IF(ISBLANK(BE975),"",VLOOKUP(BC975,OutputOsiris!$A$9:$A$1008,1,FALSE))</f>
        <v/>
      </c>
      <c r="BE975" s="111"/>
      <c r="BF975" s="78"/>
      <c r="BG975" s="148" t="str">
        <f t="shared" si="564"/>
        <v/>
      </c>
      <c r="BH975" s="47" t="str">
        <f t="shared" si="591"/>
        <v/>
      </c>
      <c r="BI975" s="48" t="str">
        <f>IF(ISBLANK(BJ975),"",VLOOKUP(BH975,OutputOsiris!$A$9:$A$1008,1,FALSE))</f>
        <v/>
      </c>
      <c r="BJ975" s="111"/>
      <c r="BK975" s="78"/>
      <c r="BL975" s="148" t="str">
        <f t="shared" si="565"/>
        <v/>
      </c>
      <c r="BM975" s="47" t="str">
        <f t="shared" si="592"/>
        <v/>
      </c>
      <c r="BN975" s="48" t="str">
        <f>IF(ISBLANK(BO975),"",VLOOKUP(BM975,OutputOsiris!$A$9:$A$1008,1,FALSE))</f>
        <v/>
      </c>
      <c r="BO975" s="111"/>
      <c r="BP975" s="78"/>
      <c r="BQ975" s="148" t="str">
        <f t="shared" si="566"/>
        <v/>
      </c>
      <c r="BR975" s="47" t="str">
        <f t="shared" si="593"/>
        <v/>
      </c>
      <c r="BS975" s="48" t="str">
        <f>IF(ISBLANK(BT975),"",VLOOKUP(BR975,OutputOsiris!$A$9:$A$1008,1,FALSE))</f>
        <v/>
      </c>
      <c r="BT975" s="111"/>
      <c r="BU975" s="78"/>
      <c r="BV975" s="148" t="str">
        <f t="shared" si="567"/>
        <v/>
      </c>
      <c r="BW975" s="47" t="str">
        <f t="shared" si="594"/>
        <v/>
      </c>
      <c r="BX975" s="48" t="str">
        <f>IF(ISBLANK(BY975),"",VLOOKUP(BW975,OutputOsiris!$A$9:$A$1008,1,FALSE))</f>
        <v/>
      </c>
      <c r="BY975" s="111"/>
      <c r="BZ975" s="78"/>
      <c r="CA975" s="148" t="str">
        <f t="shared" si="568"/>
        <v/>
      </c>
    </row>
    <row r="976" spans="1:79" x14ac:dyDescent="0.2">
      <c r="A976" s="47" t="str">
        <f>IF($H$1="Score",IF(OutputOsiris!A976&lt;&gt;"9999999",OutputOsiris!A976,""),"")</f>
        <v/>
      </c>
      <c r="B976" s="76" t="str">
        <f t="shared" si="569"/>
        <v/>
      </c>
      <c r="C976" s="143" t="str">
        <f t="shared" si="570"/>
        <v/>
      </c>
      <c r="D976" s="47" t="str">
        <f>IF($H$1="Cijfer",IF(OutputOsiris!A976&lt;&gt;"9999999",OutputOsiris!A976,""),"")</f>
        <v/>
      </c>
      <c r="E976" s="76" t="str">
        <f t="shared" si="571"/>
        <v/>
      </c>
      <c r="F976" s="143" t="str">
        <f t="shared" si="572"/>
        <v/>
      </c>
      <c r="G976" s="47" t="str">
        <f>IF(ISBLANK(OutputOsiris!B976),"",OutputOsiris!B976)</f>
        <v/>
      </c>
      <c r="H976" s="47">
        <f>IF(AND($AG$7&gt;0,OutputOsiris!$A976&lt;&gt;"9999999"),VLOOKUP(OutputOsiris!A976,$AD$9:$AG$1008,4,FALSE),"")</f>
        <v>0</v>
      </c>
      <c r="I976" s="47">
        <f t="shared" si="573"/>
        <v>0</v>
      </c>
      <c r="J976" s="47">
        <f>IF(AND($AL$7&gt;0,OutputOsiris!$A976&lt;&gt;"9999999"),VLOOKUP(OutputOsiris!A976,$AI$9:$AL$1008,4,FALSE),"")</f>
        <v>0</v>
      </c>
      <c r="K976" s="47">
        <f t="shared" si="574"/>
        <v>0</v>
      </c>
      <c r="L976" s="47" t="str">
        <f>IF(AND($AQ$7&gt;0,OutputOsiris!$A976&lt;&gt;"9999999"),VLOOKUP(OutputOsiris!A976,$AN$9:$AQ$1008,4,FALSE),"")</f>
        <v/>
      </c>
      <c r="M976" s="47" t="str">
        <f t="shared" si="575"/>
        <v/>
      </c>
      <c r="N976" s="47" t="str">
        <f>IF(AND($AV$7&gt;0,OutputOsiris!$A976&lt;&gt;"9999999"),VLOOKUP(OutputOsiris!A976,$AS$9:$AV$1008,4,FALSE),"")</f>
        <v/>
      </c>
      <c r="O976" s="47" t="str">
        <f t="shared" si="576"/>
        <v/>
      </c>
      <c r="P976" s="47" t="str">
        <f>IF(AND($BA$7&gt;0,OutputOsiris!$A976&lt;&gt;"9999999"),VLOOKUP(OutputOsiris!A976,$AX$9:$BA$1008,4,FALSE),"")</f>
        <v/>
      </c>
      <c r="Q976" s="47" t="str">
        <f t="shared" si="577"/>
        <v/>
      </c>
      <c r="R976" s="47" t="str">
        <f>IF(AND($BF$7&gt;0,OutputOsiris!$A976&lt;&gt;"9999999"),VLOOKUP(OutputOsiris!A976,$BC$9:$BF$1008,4,FALSE),"")</f>
        <v/>
      </c>
      <c r="S976" s="47" t="str">
        <f t="shared" si="578"/>
        <v/>
      </c>
      <c r="T976" s="47" t="str">
        <f>IF(AND($BK$7&gt;0,OutputOsiris!$A976&lt;&gt;"9999999"),VLOOKUP(OutputOsiris!A976,$BH$9:$BK$1008,4,FALSE),"")</f>
        <v/>
      </c>
      <c r="U976" s="47" t="str">
        <f t="shared" si="579"/>
        <v/>
      </c>
      <c r="V976" s="47" t="str">
        <f>IF(AND($BP$7&gt;0,OutputOsiris!$A976&lt;&gt;"9999999"),VLOOKUP(OutputOsiris!A976,$BM$9:$BP$1008,4,FALSE),"")</f>
        <v/>
      </c>
      <c r="W976" s="47" t="str">
        <f t="shared" si="580"/>
        <v/>
      </c>
      <c r="X976" s="47" t="str">
        <f>IF(AND($BU$7&gt;0,OutputOsiris!$A976&lt;&gt;"9999999"),VLOOKUP(OutputOsiris!A976,$BR$9:$BU$1008,4,FALSE),"")</f>
        <v/>
      </c>
      <c r="Y976" s="47" t="str">
        <f t="shared" si="581"/>
        <v/>
      </c>
      <c r="Z976" s="47" t="str">
        <f>IF(AND($BZ$7&gt;0,OutputOsiris!$A976&lt;&gt;"9999999"),VLOOKUP(OutputOsiris!A976,$BW$9:$BZ$1008,4,FALSE),"")</f>
        <v/>
      </c>
      <c r="AA976" s="47" t="str">
        <f t="shared" si="582"/>
        <v/>
      </c>
      <c r="AB976" s="47">
        <f t="shared" si="583"/>
        <v>0</v>
      </c>
      <c r="AC976" s="47">
        <f t="shared" si="584"/>
        <v>0</v>
      </c>
      <c r="AD976" s="47" t="str">
        <f t="shared" si="585"/>
        <v/>
      </c>
      <c r="AE976" s="48" t="str">
        <f>IF(ISBLANK(AF976),"",VLOOKUP(AD976,OutputOsiris!$A$9:$A$1008,1,FALSE))</f>
        <v/>
      </c>
      <c r="AF976" s="111"/>
      <c r="AG976" s="78"/>
      <c r="AH976" s="148" t="str">
        <f t="shared" si="559"/>
        <v/>
      </c>
      <c r="AI976" s="47" t="str">
        <f t="shared" si="586"/>
        <v/>
      </c>
      <c r="AJ976" s="48" t="str">
        <f>IF(ISBLANK(AK976),"",VLOOKUP(AI976,OutputOsiris!$A$9:$A$1008,1,FALSE))</f>
        <v/>
      </c>
      <c r="AK976" s="112"/>
      <c r="AL976" s="78"/>
      <c r="AM976" s="148" t="str">
        <f t="shared" si="560"/>
        <v/>
      </c>
      <c r="AN976" s="47" t="str">
        <f t="shared" si="587"/>
        <v/>
      </c>
      <c r="AO976" s="48" t="str">
        <f>IF(ISBLANK(AP976),"",VLOOKUP(AN976,OutputOsiris!$A$9:$A$1008,1,FALSE))</f>
        <v/>
      </c>
      <c r="AP976" s="111"/>
      <c r="AQ976" s="78"/>
      <c r="AR976" s="148" t="str">
        <f t="shared" si="561"/>
        <v/>
      </c>
      <c r="AS976" s="47" t="str">
        <f t="shared" si="588"/>
        <v/>
      </c>
      <c r="AT976" s="48" t="str">
        <f>IF(ISBLANK(AU976),"",VLOOKUP(AS976,OutputOsiris!$A$9:$A$1008,1,FALSE))</f>
        <v/>
      </c>
      <c r="AU976" s="111"/>
      <c r="AV976" s="78"/>
      <c r="AW976" s="148" t="str">
        <f t="shared" si="562"/>
        <v/>
      </c>
      <c r="AX976" s="47" t="str">
        <f t="shared" si="589"/>
        <v/>
      </c>
      <c r="AY976" s="48" t="str">
        <f>IF(ISBLANK(AZ976),"",VLOOKUP(AX976,OutputOsiris!$A$9:$A$1008,1,FALSE))</f>
        <v/>
      </c>
      <c r="AZ976" s="111"/>
      <c r="BA976" s="78"/>
      <c r="BB976" s="148" t="str">
        <f t="shared" si="563"/>
        <v/>
      </c>
      <c r="BC976" s="47" t="str">
        <f t="shared" si="590"/>
        <v/>
      </c>
      <c r="BD976" s="48" t="str">
        <f>IF(ISBLANK(BE976),"",VLOOKUP(BC976,OutputOsiris!$A$9:$A$1008,1,FALSE))</f>
        <v/>
      </c>
      <c r="BE976" s="111"/>
      <c r="BF976" s="78"/>
      <c r="BG976" s="148" t="str">
        <f t="shared" si="564"/>
        <v/>
      </c>
      <c r="BH976" s="47" t="str">
        <f t="shared" si="591"/>
        <v/>
      </c>
      <c r="BI976" s="48" t="str">
        <f>IF(ISBLANK(BJ976),"",VLOOKUP(BH976,OutputOsiris!$A$9:$A$1008,1,FALSE))</f>
        <v/>
      </c>
      <c r="BJ976" s="111"/>
      <c r="BK976" s="78"/>
      <c r="BL976" s="148" t="str">
        <f t="shared" si="565"/>
        <v/>
      </c>
      <c r="BM976" s="47" t="str">
        <f t="shared" si="592"/>
        <v/>
      </c>
      <c r="BN976" s="48" t="str">
        <f>IF(ISBLANK(BO976),"",VLOOKUP(BM976,OutputOsiris!$A$9:$A$1008,1,FALSE))</f>
        <v/>
      </c>
      <c r="BO976" s="111"/>
      <c r="BP976" s="78"/>
      <c r="BQ976" s="148" t="str">
        <f t="shared" si="566"/>
        <v/>
      </c>
      <c r="BR976" s="47" t="str">
        <f t="shared" si="593"/>
        <v/>
      </c>
      <c r="BS976" s="48" t="str">
        <f>IF(ISBLANK(BT976),"",VLOOKUP(BR976,OutputOsiris!$A$9:$A$1008,1,FALSE))</f>
        <v/>
      </c>
      <c r="BT976" s="111"/>
      <c r="BU976" s="78"/>
      <c r="BV976" s="148" t="str">
        <f t="shared" si="567"/>
        <v/>
      </c>
      <c r="BW976" s="47" t="str">
        <f t="shared" si="594"/>
        <v/>
      </c>
      <c r="BX976" s="48" t="str">
        <f>IF(ISBLANK(BY976),"",VLOOKUP(BW976,OutputOsiris!$A$9:$A$1008,1,FALSE))</f>
        <v/>
      </c>
      <c r="BY976" s="111"/>
      <c r="BZ976" s="78"/>
      <c r="CA976" s="148" t="str">
        <f t="shared" si="568"/>
        <v/>
      </c>
    </row>
    <row r="977" spans="1:79" x14ac:dyDescent="0.2">
      <c r="A977" s="47" t="str">
        <f>IF($H$1="Score",IF(OutputOsiris!A977&lt;&gt;"9999999",OutputOsiris!A977,""),"")</f>
        <v/>
      </c>
      <c r="B977" s="76" t="str">
        <f t="shared" si="569"/>
        <v/>
      </c>
      <c r="C977" s="143" t="str">
        <f t="shared" si="570"/>
        <v/>
      </c>
      <c r="D977" s="47" t="str">
        <f>IF($H$1="Cijfer",IF(OutputOsiris!A977&lt;&gt;"9999999",OutputOsiris!A977,""),"")</f>
        <v/>
      </c>
      <c r="E977" s="76" t="str">
        <f t="shared" si="571"/>
        <v/>
      </c>
      <c r="F977" s="143" t="str">
        <f t="shared" si="572"/>
        <v/>
      </c>
      <c r="G977" s="47" t="str">
        <f>IF(ISBLANK(OutputOsiris!B977),"",OutputOsiris!B977)</f>
        <v/>
      </c>
      <c r="H977" s="47">
        <f>IF(AND($AG$7&gt;0,OutputOsiris!$A977&lt;&gt;"9999999"),VLOOKUP(OutputOsiris!A977,$AD$9:$AG$1008,4,FALSE),"")</f>
        <v>0</v>
      </c>
      <c r="I977" s="47">
        <f t="shared" si="573"/>
        <v>0</v>
      </c>
      <c r="J977" s="47">
        <f>IF(AND($AL$7&gt;0,OutputOsiris!$A977&lt;&gt;"9999999"),VLOOKUP(OutputOsiris!A977,$AI$9:$AL$1008,4,FALSE),"")</f>
        <v>0</v>
      </c>
      <c r="K977" s="47">
        <f t="shared" si="574"/>
        <v>0</v>
      </c>
      <c r="L977" s="47" t="str">
        <f>IF(AND($AQ$7&gt;0,OutputOsiris!$A977&lt;&gt;"9999999"),VLOOKUP(OutputOsiris!A977,$AN$9:$AQ$1008,4,FALSE),"")</f>
        <v/>
      </c>
      <c r="M977" s="47" t="str">
        <f t="shared" si="575"/>
        <v/>
      </c>
      <c r="N977" s="47" t="str">
        <f>IF(AND($AV$7&gt;0,OutputOsiris!$A977&lt;&gt;"9999999"),VLOOKUP(OutputOsiris!A977,$AS$9:$AV$1008,4,FALSE),"")</f>
        <v/>
      </c>
      <c r="O977" s="47" t="str">
        <f t="shared" si="576"/>
        <v/>
      </c>
      <c r="P977" s="47" t="str">
        <f>IF(AND($BA$7&gt;0,OutputOsiris!$A977&lt;&gt;"9999999"),VLOOKUP(OutputOsiris!A977,$AX$9:$BA$1008,4,FALSE),"")</f>
        <v/>
      </c>
      <c r="Q977" s="47" t="str">
        <f t="shared" si="577"/>
        <v/>
      </c>
      <c r="R977" s="47" t="str">
        <f>IF(AND($BF$7&gt;0,OutputOsiris!$A977&lt;&gt;"9999999"),VLOOKUP(OutputOsiris!A977,$BC$9:$BF$1008,4,FALSE),"")</f>
        <v/>
      </c>
      <c r="S977" s="47" t="str">
        <f t="shared" si="578"/>
        <v/>
      </c>
      <c r="T977" s="47" t="str">
        <f>IF(AND($BK$7&gt;0,OutputOsiris!$A977&lt;&gt;"9999999"),VLOOKUP(OutputOsiris!A977,$BH$9:$BK$1008,4,FALSE),"")</f>
        <v/>
      </c>
      <c r="U977" s="47" t="str">
        <f t="shared" si="579"/>
        <v/>
      </c>
      <c r="V977" s="47" t="str">
        <f>IF(AND($BP$7&gt;0,OutputOsiris!$A977&lt;&gt;"9999999"),VLOOKUP(OutputOsiris!A977,$BM$9:$BP$1008,4,FALSE),"")</f>
        <v/>
      </c>
      <c r="W977" s="47" t="str">
        <f t="shared" si="580"/>
        <v/>
      </c>
      <c r="X977" s="47" t="str">
        <f>IF(AND($BU$7&gt;0,OutputOsiris!$A977&lt;&gt;"9999999"),VLOOKUP(OutputOsiris!A977,$BR$9:$BU$1008,4,FALSE),"")</f>
        <v/>
      </c>
      <c r="Y977" s="47" t="str">
        <f t="shared" si="581"/>
        <v/>
      </c>
      <c r="Z977" s="47" t="str">
        <f>IF(AND($BZ$7&gt;0,OutputOsiris!$A977&lt;&gt;"9999999"),VLOOKUP(OutputOsiris!A977,$BW$9:$BZ$1008,4,FALSE),"")</f>
        <v/>
      </c>
      <c r="AA977" s="47" t="str">
        <f t="shared" si="582"/>
        <v/>
      </c>
      <c r="AB977" s="47">
        <f t="shared" si="583"/>
        <v>0</v>
      </c>
      <c r="AC977" s="47">
        <f t="shared" si="584"/>
        <v>0</v>
      </c>
      <c r="AD977" s="47" t="str">
        <f t="shared" si="585"/>
        <v/>
      </c>
      <c r="AE977" s="48" t="str">
        <f>IF(ISBLANK(AF977),"",VLOOKUP(AD977,OutputOsiris!$A$9:$A$1008,1,FALSE))</f>
        <v/>
      </c>
      <c r="AF977" s="111"/>
      <c r="AG977" s="78"/>
      <c r="AH977" s="148" t="str">
        <f t="shared" si="559"/>
        <v/>
      </c>
      <c r="AI977" s="47" t="str">
        <f t="shared" si="586"/>
        <v/>
      </c>
      <c r="AJ977" s="48" t="str">
        <f>IF(ISBLANK(AK977),"",VLOOKUP(AI977,OutputOsiris!$A$9:$A$1008,1,FALSE))</f>
        <v/>
      </c>
      <c r="AK977" s="112"/>
      <c r="AL977" s="78"/>
      <c r="AM977" s="148" t="str">
        <f t="shared" si="560"/>
        <v/>
      </c>
      <c r="AN977" s="47" t="str">
        <f t="shared" si="587"/>
        <v/>
      </c>
      <c r="AO977" s="48" t="str">
        <f>IF(ISBLANK(AP977),"",VLOOKUP(AN977,OutputOsiris!$A$9:$A$1008,1,FALSE))</f>
        <v/>
      </c>
      <c r="AP977" s="111"/>
      <c r="AQ977" s="78"/>
      <c r="AR977" s="148" t="str">
        <f t="shared" si="561"/>
        <v/>
      </c>
      <c r="AS977" s="47" t="str">
        <f t="shared" si="588"/>
        <v/>
      </c>
      <c r="AT977" s="48" t="str">
        <f>IF(ISBLANK(AU977),"",VLOOKUP(AS977,OutputOsiris!$A$9:$A$1008,1,FALSE))</f>
        <v/>
      </c>
      <c r="AU977" s="111"/>
      <c r="AV977" s="78"/>
      <c r="AW977" s="148" t="str">
        <f t="shared" si="562"/>
        <v/>
      </c>
      <c r="AX977" s="47" t="str">
        <f t="shared" si="589"/>
        <v/>
      </c>
      <c r="AY977" s="48" t="str">
        <f>IF(ISBLANK(AZ977),"",VLOOKUP(AX977,OutputOsiris!$A$9:$A$1008,1,FALSE))</f>
        <v/>
      </c>
      <c r="AZ977" s="111"/>
      <c r="BA977" s="78"/>
      <c r="BB977" s="148" t="str">
        <f t="shared" si="563"/>
        <v/>
      </c>
      <c r="BC977" s="47" t="str">
        <f t="shared" si="590"/>
        <v/>
      </c>
      <c r="BD977" s="48" t="str">
        <f>IF(ISBLANK(BE977),"",VLOOKUP(BC977,OutputOsiris!$A$9:$A$1008,1,FALSE))</f>
        <v/>
      </c>
      <c r="BE977" s="111"/>
      <c r="BF977" s="78"/>
      <c r="BG977" s="148" t="str">
        <f t="shared" si="564"/>
        <v/>
      </c>
      <c r="BH977" s="47" t="str">
        <f t="shared" si="591"/>
        <v/>
      </c>
      <c r="BI977" s="48" t="str">
        <f>IF(ISBLANK(BJ977),"",VLOOKUP(BH977,OutputOsiris!$A$9:$A$1008,1,FALSE))</f>
        <v/>
      </c>
      <c r="BJ977" s="111"/>
      <c r="BK977" s="78"/>
      <c r="BL977" s="148" t="str">
        <f t="shared" si="565"/>
        <v/>
      </c>
      <c r="BM977" s="47" t="str">
        <f t="shared" si="592"/>
        <v/>
      </c>
      <c r="BN977" s="48" t="str">
        <f>IF(ISBLANK(BO977),"",VLOOKUP(BM977,OutputOsiris!$A$9:$A$1008,1,FALSE))</f>
        <v/>
      </c>
      <c r="BO977" s="111"/>
      <c r="BP977" s="78"/>
      <c r="BQ977" s="148" t="str">
        <f t="shared" si="566"/>
        <v/>
      </c>
      <c r="BR977" s="47" t="str">
        <f t="shared" si="593"/>
        <v/>
      </c>
      <c r="BS977" s="48" t="str">
        <f>IF(ISBLANK(BT977),"",VLOOKUP(BR977,OutputOsiris!$A$9:$A$1008,1,FALSE))</f>
        <v/>
      </c>
      <c r="BT977" s="111"/>
      <c r="BU977" s="78"/>
      <c r="BV977" s="148" t="str">
        <f t="shared" si="567"/>
        <v/>
      </c>
      <c r="BW977" s="47" t="str">
        <f t="shared" si="594"/>
        <v/>
      </c>
      <c r="BX977" s="48" t="str">
        <f>IF(ISBLANK(BY977),"",VLOOKUP(BW977,OutputOsiris!$A$9:$A$1008,1,FALSE))</f>
        <v/>
      </c>
      <c r="BY977" s="111"/>
      <c r="BZ977" s="78"/>
      <c r="CA977" s="148" t="str">
        <f t="shared" si="568"/>
        <v/>
      </c>
    </row>
    <row r="978" spans="1:79" x14ac:dyDescent="0.2">
      <c r="A978" s="47" t="str">
        <f>IF($H$1="Score",IF(OutputOsiris!A978&lt;&gt;"9999999",OutputOsiris!A978,""),"")</f>
        <v/>
      </c>
      <c r="B978" s="76" t="str">
        <f t="shared" si="569"/>
        <v/>
      </c>
      <c r="C978" s="143" t="str">
        <f t="shared" si="570"/>
        <v/>
      </c>
      <c r="D978" s="47" t="str">
        <f>IF($H$1="Cijfer",IF(OutputOsiris!A978&lt;&gt;"9999999",OutputOsiris!A978,""),"")</f>
        <v/>
      </c>
      <c r="E978" s="76" t="str">
        <f t="shared" si="571"/>
        <v/>
      </c>
      <c r="F978" s="143" t="str">
        <f t="shared" si="572"/>
        <v/>
      </c>
      <c r="G978" s="47" t="str">
        <f>IF(ISBLANK(OutputOsiris!B978),"",OutputOsiris!B978)</f>
        <v/>
      </c>
      <c r="H978" s="47">
        <f>IF(AND($AG$7&gt;0,OutputOsiris!$A978&lt;&gt;"9999999"),VLOOKUP(OutputOsiris!A978,$AD$9:$AG$1008,4,FALSE),"")</f>
        <v>0</v>
      </c>
      <c r="I978" s="47">
        <f t="shared" si="573"/>
        <v>0</v>
      </c>
      <c r="J978" s="47">
        <f>IF(AND($AL$7&gt;0,OutputOsiris!$A978&lt;&gt;"9999999"),VLOOKUP(OutputOsiris!A978,$AI$9:$AL$1008,4,FALSE),"")</f>
        <v>0</v>
      </c>
      <c r="K978" s="47">
        <f t="shared" si="574"/>
        <v>0</v>
      </c>
      <c r="L978" s="47" t="str">
        <f>IF(AND($AQ$7&gt;0,OutputOsiris!$A978&lt;&gt;"9999999"),VLOOKUP(OutputOsiris!A978,$AN$9:$AQ$1008,4,FALSE),"")</f>
        <v/>
      </c>
      <c r="M978" s="47" t="str">
        <f t="shared" si="575"/>
        <v/>
      </c>
      <c r="N978" s="47" t="str">
        <f>IF(AND($AV$7&gt;0,OutputOsiris!$A978&lt;&gt;"9999999"),VLOOKUP(OutputOsiris!A978,$AS$9:$AV$1008,4,FALSE),"")</f>
        <v/>
      </c>
      <c r="O978" s="47" t="str">
        <f t="shared" si="576"/>
        <v/>
      </c>
      <c r="P978" s="47" t="str">
        <f>IF(AND($BA$7&gt;0,OutputOsiris!$A978&lt;&gt;"9999999"),VLOOKUP(OutputOsiris!A978,$AX$9:$BA$1008,4,FALSE),"")</f>
        <v/>
      </c>
      <c r="Q978" s="47" t="str">
        <f t="shared" si="577"/>
        <v/>
      </c>
      <c r="R978" s="47" t="str">
        <f>IF(AND($BF$7&gt;0,OutputOsiris!$A978&lt;&gt;"9999999"),VLOOKUP(OutputOsiris!A978,$BC$9:$BF$1008,4,FALSE),"")</f>
        <v/>
      </c>
      <c r="S978" s="47" t="str">
        <f t="shared" si="578"/>
        <v/>
      </c>
      <c r="T978" s="47" t="str">
        <f>IF(AND($BK$7&gt;0,OutputOsiris!$A978&lt;&gt;"9999999"),VLOOKUP(OutputOsiris!A978,$BH$9:$BK$1008,4,FALSE),"")</f>
        <v/>
      </c>
      <c r="U978" s="47" t="str">
        <f t="shared" si="579"/>
        <v/>
      </c>
      <c r="V978" s="47" t="str">
        <f>IF(AND($BP$7&gt;0,OutputOsiris!$A978&lt;&gt;"9999999"),VLOOKUP(OutputOsiris!A978,$BM$9:$BP$1008,4,FALSE),"")</f>
        <v/>
      </c>
      <c r="W978" s="47" t="str">
        <f t="shared" si="580"/>
        <v/>
      </c>
      <c r="X978" s="47" t="str">
        <f>IF(AND($BU$7&gt;0,OutputOsiris!$A978&lt;&gt;"9999999"),VLOOKUP(OutputOsiris!A978,$BR$9:$BU$1008,4,FALSE),"")</f>
        <v/>
      </c>
      <c r="Y978" s="47" t="str">
        <f t="shared" si="581"/>
        <v/>
      </c>
      <c r="Z978" s="47" t="str">
        <f>IF(AND($BZ$7&gt;0,OutputOsiris!$A978&lt;&gt;"9999999"),VLOOKUP(OutputOsiris!A978,$BW$9:$BZ$1008,4,FALSE),"")</f>
        <v/>
      </c>
      <c r="AA978" s="47" t="str">
        <f t="shared" si="582"/>
        <v/>
      </c>
      <c r="AB978" s="47">
        <f t="shared" si="583"/>
        <v>0</v>
      </c>
      <c r="AC978" s="47">
        <f t="shared" si="584"/>
        <v>0</v>
      </c>
      <c r="AD978" s="47" t="str">
        <f t="shared" si="585"/>
        <v/>
      </c>
      <c r="AE978" s="48" t="str">
        <f>IF(ISBLANK(AF978),"",VLOOKUP(AD978,OutputOsiris!$A$9:$A$1008,1,FALSE))</f>
        <v/>
      </c>
      <c r="AF978" s="111"/>
      <c r="AG978" s="78"/>
      <c r="AH978" s="148" t="str">
        <f t="shared" si="559"/>
        <v/>
      </c>
      <c r="AI978" s="47" t="str">
        <f t="shared" si="586"/>
        <v/>
      </c>
      <c r="AJ978" s="48" t="str">
        <f>IF(ISBLANK(AK978),"",VLOOKUP(AI978,OutputOsiris!$A$9:$A$1008,1,FALSE))</f>
        <v/>
      </c>
      <c r="AK978" s="112"/>
      <c r="AL978" s="78"/>
      <c r="AM978" s="148" t="str">
        <f t="shared" si="560"/>
        <v/>
      </c>
      <c r="AN978" s="47" t="str">
        <f t="shared" si="587"/>
        <v/>
      </c>
      <c r="AO978" s="48" t="str">
        <f>IF(ISBLANK(AP978),"",VLOOKUP(AN978,OutputOsiris!$A$9:$A$1008,1,FALSE))</f>
        <v/>
      </c>
      <c r="AP978" s="111"/>
      <c r="AQ978" s="78"/>
      <c r="AR978" s="148" t="str">
        <f t="shared" si="561"/>
        <v/>
      </c>
      <c r="AS978" s="47" t="str">
        <f t="shared" si="588"/>
        <v/>
      </c>
      <c r="AT978" s="48" t="str">
        <f>IF(ISBLANK(AU978),"",VLOOKUP(AS978,OutputOsiris!$A$9:$A$1008,1,FALSE))</f>
        <v/>
      </c>
      <c r="AU978" s="111"/>
      <c r="AV978" s="78"/>
      <c r="AW978" s="148" t="str">
        <f t="shared" si="562"/>
        <v/>
      </c>
      <c r="AX978" s="47" t="str">
        <f t="shared" si="589"/>
        <v/>
      </c>
      <c r="AY978" s="48" t="str">
        <f>IF(ISBLANK(AZ978),"",VLOOKUP(AX978,OutputOsiris!$A$9:$A$1008,1,FALSE))</f>
        <v/>
      </c>
      <c r="AZ978" s="111"/>
      <c r="BA978" s="78"/>
      <c r="BB978" s="148" t="str">
        <f t="shared" si="563"/>
        <v/>
      </c>
      <c r="BC978" s="47" t="str">
        <f t="shared" si="590"/>
        <v/>
      </c>
      <c r="BD978" s="48" t="str">
        <f>IF(ISBLANK(BE978),"",VLOOKUP(BC978,OutputOsiris!$A$9:$A$1008,1,FALSE))</f>
        <v/>
      </c>
      <c r="BE978" s="111"/>
      <c r="BF978" s="78"/>
      <c r="BG978" s="148" t="str">
        <f t="shared" si="564"/>
        <v/>
      </c>
      <c r="BH978" s="47" t="str">
        <f t="shared" si="591"/>
        <v/>
      </c>
      <c r="BI978" s="48" t="str">
        <f>IF(ISBLANK(BJ978),"",VLOOKUP(BH978,OutputOsiris!$A$9:$A$1008,1,FALSE))</f>
        <v/>
      </c>
      <c r="BJ978" s="111"/>
      <c r="BK978" s="78"/>
      <c r="BL978" s="148" t="str">
        <f t="shared" si="565"/>
        <v/>
      </c>
      <c r="BM978" s="47" t="str">
        <f t="shared" si="592"/>
        <v/>
      </c>
      <c r="BN978" s="48" t="str">
        <f>IF(ISBLANK(BO978),"",VLOOKUP(BM978,OutputOsiris!$A$9:$A$1008,1,FALSE))</f>
        <v/>
      </c>
      <c r="BO978" s="111"/>
      <c r="BP978" s="78"/>
      <c r="BQ978" s="148" t="str">
        <f t="shared" si="566"/>
        <v/>
      </c>
      <c r="BR978" s="47" t="str">
        <f t="shared" si="593"/>
        <v/>
      </c>
      <c r="BS978" s="48" t="str">
        <f>IF(ISBLANK(BT978),"",VLOOKUP(BR978,OutputOsiris!$A$9:$A$1008,1,FALSE))</f>
        <v/>
      </c>
      <c r="BT978" s="111"/>
      <c r="BU978" s="78"/>
      <c r="BV978" s="148" t="str">
        <f t="shared" si="567"/>
        <v/>
      </c>
      <c r="BW978" s="47" t="str">
        <f t="shared" si="594"/>
        <v/>
      </c>
      <c r="BX978" s="48" t="str">
        <f>IF(ISBLANK(BY978),"",VLOOKUP(BW978,OutputOsiris!$A$9:$A$1008,1,FALSE))</f>
        <v/>
      </c>
      <c r="BY978" s="111"/>
      <c r="BZ978" s="78"/>
      <c r="CA978" s="148" t="str">
        <f t="shared" si="568"/>
        <v/>
      </c>
    </row>
    <row r="979" spans="1:79" x14ac:dyDescent="0.2">
      <c r="A979" s="47" t="str">
        <f>IF($H$1="Score",IF(OutputOsiris!A979&lt;&gt;"9999999",OutputOsiris!A979,""),"")</f>
        <v/>
      </c>
      <c r="B979" s="76" t="str">
        <f t="shared" si="569"/>
        <v/>
      </c>
      <c r="C979" s="143" t="str">
        <f t="shared" si="570"/>
        <v/>
      </c>
      <c r="D979" s="47" t="str">
        <f>IF($H$1="Cijfer",IF(OutputOsiris!A979&lt;&gt;"9999999",OutputOsiris!A979,""),"")</f>
        <v/>
      </c>
      <c r="E979" s="76" t="str">
        <f t="shared" si="571"/>
        <v/>
      </c>
      <c r="F979" s="143" t="str">
        <f t="shared" si="572"/>
        <v/>
      </c>
      <c r="G979" s="47" t="str">
        <f>IF(ISBLANK(OutputOsiris!B979),"",OutputOsiris!B979)</f>
        <v/>
      </c>
      <c r="H979" s="47">
        <f>IF(AND($AG$7&gt;0,OutputOsiris!$A979&lt;&gt;"9999999"),VLOOKUP(OutputOsiris!A979,$AD$9:$AG$1008,4,FALSE),"")</f>
        <v>0</v>
      </c>
      <c r="I979" s="47">
        <f t="shared" si="573"/>
        <v>0</v>
      </c>
      <c r="J979" s="47">
        <f>IF(AND($AL$7&gt;0,OutputOsiris!$A979&lt;&gt;"9999999"),VLOOKUP(OutputOsiris!A979,$AI$9:$AL$1008,4,FALSE),"")</f>
        <v>0</v>
      </c>
      <c r="K979" s="47">
        <f t="shared" si="574"/>
        <v>0</v>
      </c>
      <c r="L979" s="47" t="str">
        <f>IF(AND($AQ$7&gt;0,OutputOsiris!$A979&lt;&gt;"9999999"),VLOOKUP(OutputOsiris!A979,$AN$9:$AQ$1008,4,FALSE),"")</f>
        <v/>
      </c>
      <c r="M979" s="47" t="str">
        <f t="shared" si="575"/>
        <v/>
      </c>
      <c r="N979" s="47" t="str">
        <f>IF(AND($AV$7&gt;0,OutputOsiris!$A979&lt;&gt;"9999999"),VLOOKUP(OutputOsiris!A979,$AS$9:$AV$1008,4,FALSE),"")</f>
        <v/>
      </c>
      <c r="O979" s="47" t="str">
        <f t="shared" si="576"/>
        <v/>
      </c>
      <c r="P979" s="47" t="str">
        <f>IF(AND($BA$7&gt;0,OutputOsiris!$A979&lt;&gt;"9999999"),VLOOKUP(OutputOsiris!A979,$AX$9:$BA$1008,4,FALSE),"")</f>
        <v/>
      </c>
      <c r="Q979" s="47" t="str">
        <f t="shared" si="577"/>
        <v/>
      </c>
      <c r="R979" s="47" t="str">
        <f>IF(AND($BF$7&gt;0,OutputOsiris!$A979&lt;&gt;"9999999"),VLOOKUP(OutputOsiris!A979,$BC$9:$BF$1008,4,FALSE),"")</f>
        <v/>
      </c>
      <c r="S979" s="47" t="str">
        <f t="shared" si="578"/>
        <v/>
      </c>
      <c r="T979" s="47" t="str">
        <f>IF(AND($BK$7&gt;0,OutputOsiris!$A979&lt;&gt;"9999999"),VLOOKUP(OutputOsiris!A979,$BH$9:$BK$1008,4,FALSE),"")</f>
        <v/>
      </c>
      <c r="U979" s="47" t="str">
        <f t="shared" si="579"/>
        <v/>
      </c>
      <c r="V979" s="47" t="str">
        <f>IF(AND($BP$7&gt;0,OutputOsiris!$A979&lt;&gt;"9999999"),VLOOKUP(OutputOsiris!A979,$BM$9:$BP$1008,4,FALSE),"")</f>
        <v/>
      </c>
      <c r="W979" s="47" t="str">
        <f t="shared" si="580"/>
        <v/>
      </c>
      <c r="X979" s="47" t="str">
        <f>IF(AND($BU$7&gt;0,OutputOsiris!$A979&lt;&gt;"9999999"),VLOOKUP(OutputOsiris!A979,$BR$9:$BU$1008,4,FALSE),"")</f>
        <v/>
      </c>
      <c r="Y979" s="47" t="str">
        <f t="shared" si="581"/>
        <v/>
      </c>
      <c r="Z979" s="47" t="str">
        <f>IF(AND($BZ$7&gt;0,OutputOsiris!$A979&lt;&gt;"9999999"),VLOOKUP(OutputOsiris!A979,$BW$9:$BZ$1008,4,FALSE),"")</f>
        <v/>
      </c>
      <c r="AA979" s="47" t="str">
        <f t="shared" si="582"/>
        <v/>
      </c>
      <c r="AB979" s="47">
        <f t="shared" si="583"/>
        <v>0</v>
      </c>
      <c r="AC979" s="47">
        <f t="shared" si="584"/>
        <v>0</v>
      </c>
      <c r="AD979" s="47" t="str">
        <f t="shared" si="585"/>
        <v/>
      </c>
      <c r="AE979" s="48" t="str">
        <f>IF(ISBLANK(AF979),"",VLOOKUP(AD979,OutputOsiris!$A$9:$A$1008,1,FALSE))</f>
        <v/>
      </c>
      <c r="AF979" s="111"/>
      <c r="AG979" s="78"/>
      <c r="AH979" s="148" t="str">
        <f t="shared" si="559"/>
        <v/>
      </c>
      <c r="AI979" s="47" t="str">
        <f t="shared" si="586"/>
        <v/>
      </c>
      <c r="AJ979" s="48" t="str">
        <f>IF(ISBLANK(AK979),"",VLOOKUP(AI979,OutputOsiris!$A$9:$A$1008,1,FALSE))</f>
        <v/>
      </c>
      <c r="AK979" s="112"/>
      <c r="AL979" s="78"/>
      <c r="AM979" s="148" t="str">
        <f t="shared" si="560"/>
        <v/>
      </c>
      <c r="AN979" s="47" t="str">
        <f t="shared" si="587"/>
        <v/>
      </c>
      <c r="AO979" s="48" t="str">
        <f>IF(ISBLANK(AP979),"",VLOOKUP(AN979,OutputOsiris!$A$9:$A$1008,1,FALSE))</f>
        <v/>
      </c>
      <c r="AP979" s="111"/>
      <c r="AQ979" s="78"/>
      <c r="AR979" s="148" t="str">
        <f t="shared" si="561"/>
        <v/>
      </c>
      <c r="AS979" s="47" t="str">
        <f t="shared" si="588"/>
        <v/>
      </c>
      <c r="AT979" s="48" t="str">
        <f>IF(ISBLANK(AU979),"",VLOOKUP(AS979,OutputOsiris!$A$9:$A$1008,1,FALSE))</f>
        <v/>
      </c>
      <c r="AU979" s="111"/>
      <c r="AV979" s="78"/>
      <c r="AW979" s="148" t="str">
        <f t="shared" si="562"/>
        <v/>
      </c>
      <c r="AX979" s="47" t="str">
        <f t="shared" si="589"/>
        <v/>
      </c>
      <c r="AY979" s="48" t="str">
        <f>IF(ISBLANK(AZ979),"",VLOOKUP(AX979,OutputOsiris!$A$9:$A$1008,1,FALSE))</f>
        <v/>
      </c>
      <c r="AZ979" s="111"/>
      <c r="BA979" s="78"/>
      <c r="BB979" s="148" t="str">
        <f t="shared" si="563"/>
        <v/>
      </c>
      <c r="BC979" s="47" t="str">
        <f t="shared" si="590"/>
        <v/>
      </c>
      <c r="BD979" s="48" t="str">
        <f>IF(ISBLANK(BE979),"",VLOOKUP(BC979,OutputOsiris!$A$9:$A$1008,1,FALSE))</f>
        <v/>
      </c>
      <c r="BE979" s="111"/>
      <c r="BF979" s="78"/>
      <c r="BG979" s="148" t="str">
        <f t="shared" si="564"/>
        <v/>
      </c>
      <c r="BH979" s="47" t="str">
        <f t="shared" si="591"/>
        <v/>
      </c>
      <c r="BI979" s="48" t="str">
        <f>IF(ISBLANK(BJ979),"",VLOOKUP(BH979,OutputOsiris!$A$9:$A$1008,1,FALSE))</f>
        <v/>
      </c>
      <c r="BJ979" s="111"/>
      <c r="BK979" s="78"/>
      <c r="BL979" s="148" t="str">
        <f t="shared" si="565"/>
        <v/>
      </c>
      <c r="BM979" s="47" t="str">
        <f t="shared" si="592"/>
        <v/>
      </c>
      <c r="BN979" s="48" t="str">
        <f>IF(ISBLANK(BO979),"",VLOOKUP(BM979,OutputOsiris!$A$9:$A$1008,1,FALSE))</f>
        <v/>
      </c>
      <c r="BO979" s="111"/>
      <c r="BP979" s="78"/>
      <c r="BQ979" s="148" t="str">
        <f t="shared" si="566"/>
        <v/>
      </c>
      <c r="BR979" s="47" t="str">
        <f t="shared" si="593"/>
        <v/>
      </c>
      <c r="BS979" s="48" t="str">
        <f>IF(ISBLANK(BT979),"",VLOOKUP(BR979,OutputOsiris!$A$9:$A$1008,1,FALSE))</f>
        <v/>
      </c>
      <c r="BT979" s="111"/>
      <c r="BU979" s="78"/>
      <c r="BV979" s="148" t="str">
        <f t="shared" si="567"/>
        <v/>
      </c>
      <c r="BW979" s="47" t="str">
        <f t="shared" si="594"/>
        <v/>
      </c>
      <c r="BX979" s="48" t="str">
        <f>IF(ISBLANK(BY979),"",VLOOKUP(BW979,OutputOsiris!$A$9:$A$1008,1,FALSE))</f>
        <v/>
      </c>
      <c r="BY979" s="111"/>
      <c r="BZ979" s="78"/>
      <c r="CA979" s="148" t="str">
        <f t="shared" si="568"/>
        <v/>
      </c>
    </row>
    <row r="980" spans="1:79" x14ac:dyDescent="0.2">
      <c r="A980" s="47" t="str">
        <f>IF($H$1="Score",IF(OutputOsiris!A980&lt;&gt;"9999999",OutputOsiris!A980,""),"")</f>
        <v/>
      </c>
      <c r="B980" s="76" t="str">
        <f t="shared" si="569"/>
        <v/>
      </c>
      <c r="C980" s="143" t="str">
        <f t="shared" si="570"/>
        <v/>
      </c>
      <c r="D980" s="47" t="str">
        <f>IF($H$1="Cijfer",IF(OutputOsiris!A980&lt;&gt;"9999999",OutputOsiris!A980,""),"")</f>
        <v/>
      </c>
      <c r="E980" s="76" t="str">
        <f t="shared" si="571"/>
        <v/>
      </c>
      <c r="F980" s="143" t="str">
        <f t="shared" si="572"/>
        <v/>
      </c>
      <c r="G980" s="47" t="str">
        <f>IF(ISBLANK(OutputOsiris!B980),"",OutputOsiris!B980)</f>
        <v/>
      </c>
      <c r="H980" s="47">
        <f>IF(AND($AG$7&gt;0,OutputOsiris!$A980&lt;&gt;"9999999"),VLOOKUP(OutputOsiris!A980,$AD$9:$AG$1008,4,FALSE),"")</f>
        <v>0</v>
      </c>
      <c r="I980" s="47">
        <f t="shared" si="573"/>
        <v>0</v>
      </c>
      <c r="J980" s="47">
        <f>IF(AND($AL$7&gt;0,OutputOsiris!$A980&lt;&gt;"9999999"),VLOOKUP(OutputOsiris!A980,$AI$9:$AL$1008,4,FALSE),"")</f>
        <v>0</v>
      </c>
      <c r="K980" s="47">
        <f t="shared" si="574"/>
        <v>0</v>
      </c>
      <c r="L980" s="47" t="str">
        <f>IF(AND($AQ$7&gt;0,OutputOsiris!$A980&lt;&gt;"9999999"),VLOOKUP(OutputOsiris!A980,$AN$9:$AQ$1008,4,FALSE),"")</f>
        <v/>
      </c>
      <c r="M980" s="47" t="str">
        <f t="shared" si="575"/>
        <v/>
      </c>
      <c r="N980" s="47" t="str">
        <f>IF(AND($AV$7&gt;0,OutputOsiris!$A980&lt;&gt;"9999999"),VLOOKUP(OutputOsiris!A980,$AS$9:$AV$1008,4,FALSE),"")</f>
        <v/>
      </c>
      <c r="O980" s="47" t="str">
        <f t="shared" si="576"/>
        <v/>
      </c>
      <c r="P980" s="47" t="str">
        <f>IF(AND($BA$7&gt;0,OutputOsiris!$A980&lt;&gt;"9999999"),VLOOKUP(OutputOsiris!A980,$AX$9:$BA$1008,4,FALSE),"")</f>
        <v/>
      </c>
      <c r="Q980" s="47" t="str">
        <f t="shared" si="577"/>
        <v/>
      </c>
      <c r="R980" s="47" t="str">
        <f>IF(AND($BF$7&gt;0,OutputOsiris!$A980&lt;&gt;"9999999"),VLOOKUP(OutputOsiris!A980,$BC$9:$BF$1008,4,FALSE),"")</f>
        <v/>
      </c>
      <c r="S980" s="47" t="str">
        <f t="shared" si="578"/>
        <v/>
      </c>
      <c r="T980" s="47" t="str">
        <f>IF(AND($BK$7&gt;0,OutputOsiris!$A980&lt;&gt;"9999999"),VLOOKUP(OutputOsiris!A980,$BH$9:$BK$1008,4,FALSE),"")</f>
        <v/>
      </c>
      <c r="U980" s="47" t="str">
        <f t="shared" si="579"/>
        <v/>
      </c>
      <c r="V980" s="47" t="str">
        <f>IF(AND($BP$7&gt;0,OutputOsiris!$A980&lt;&gt;"9999999"),VLOOKUP(OutputOsiris!A980,$BM$9:$BP$1008,4,FALSE),"")</f>
        <v/>
      </c>
      <c r="W980" s="47" t="str">
        <f t="shared" si="580"/>
        <v/>
      </c>
      <c r="X980" s="47" t="str">
        <f>IF(AND($BU$7&gt;0,OutputOsiris!$A980&lt;&gt;"9999999"),VLOOKUP(OutputOsiris!A980,$BR$9:$BU$1008,4,FALSE),"")</f>
        <v/>
      </c>
      <c r="Y980" s="47" t="str">
        <f t="shared" si="581"/>
        <v/>
      </c>
      <c r="Z980" s="47" t="str">
        <f>IF(AND($BZ$7&gt;0,OutputOsiris!$A980&lt;&gt;"9999999"),VLOOKUP(OutputOsiris!A980,$BW$9:$BZ$1008,4,FALSE),"")</f>
        <v/>
      </c>
      <c r="AA980" s="47" t="str">
        <f t="shared" si="582"/>
        <v/>
      </c>
      <c r="AB980" s="47">
        <f t="shared" si="583"/>
        <v>0</v>
      </c>
      <c r="AC980" s="47">
        <f t="shared" si="584"/>
        <v>0</v>
      </c>
      <c r="AD980" s="47" t="str">
        <f t="shared" si="585"/>
        <v/>
      </c>
      <c r="AE980" s="48" t="str">
        <f>IF(ISBLANK(AF980),"",VLOOKUP(AD980,OutputOsiris!$A$9:$A$1008,1,FALSE))</f>
        <v/>
      </c>
      <c r="AF980" s="111"/>
      <c r="AG980" s="78"/>
      <c r="AH980" s="148" t="str">
        <f t="shared" si="559"/>
        <v/>
      </c>
      <c r="AI980" s="47" t="str">
        <f t="shared" si="586"/>
        <v/>
      </c>
      <c r="AJ980" s="48" t="str">
        <f>IF(ISBLANK(AK980),"",VLOOKUP(AI980,OutputOsiris!$A$9:$A$1008,1,FALSE))</f>
        <v/>
      </c>
      <c r="AK980" s="112"/>
      <c r="AL980" s="78"/>
      <c r="AM980" s="148" t="str">
        <f t="shared" si="560"/>
        <v/>
      </c>
      <c r="AN980" s="47" t="str">
        <f t="shared" si="587"/>
        <v/>
      </c>
      <c r="AO980" s="48" t="str">
        <f>IF(ISBLANK(AP980),"",VLOOKUP(AN980,OutputOsiris!$A$9:$A$1008,1,FALSE))</f>
        <v/>
      </c>
      <c r="AP980" s="111"/>
      <c r="AQ980" s="78"/>
      <c r="AR980" s="148" t="str">
        <f t="shared" si="561"/>
        <v/>
      </c>
      <c r="AS980" s="47" t="str">
        <f t="shared" si="588"/>
        <v/>
      </c>
      <c r="AT980" s="48" t="str">
        <f>IF(ISBLANK(AU980),"",VLOOKUP(AS980,OutputOsiris!$A$9:$A$1008,1,FALSE))</f>
        <v/>
      </c>
      <c r="AU980" s="111"/>
      <c r="AV980" s="78"/>
      <c r="AW980" s="148" t="str">
        <f t="shared" si="562"/>
        <v/>
      </c>
      <c r="AX980" s="47" t="str">
        <f t="shared" si="589"/>
        <v/>
      </c>
      <c r="AY980" s="48" t="str">
        <f>IF(ISBLANK(AZ980),"",VLOOKUP(AX980,OutputOsiris!$A$9:$A$1008,1,FALSE))</f>
        <v/>
      </c>
      <c r="AZ980" s="111"/>
      <c r="BA980" s="78"/>
      <c r="BB980" s="148" t="str">
        <f t="shared" si="563"/>
        <v/>
      </c>
      <c r="BC980" s="47" t="str">
        <f t="shared" si="590"/>
        <v/>
      </c>
      <c r="BD980" s="48" t="str">
        <f>IF(ISBLANK(BE980),"",VLOOKUP(BC980,OutputOsiris!$A$9:$A$1008,1,FALSE))</f>
        <v/>
      </c>
      <c r="BE980" s="111"/>
      <c r="BF980" s="78"/>
      <c r="BG980" s="148" t="str">
        <f t="shared" si="564"/>
        <v/>
      </c>
      <c r="BH980" s="47" t="str">
        <f t="shared" si="591"/>
        <v/>
      </c>
      <c r="BI980" s="48" t="str">
        <f>IF(ISBLANK(BJ980),"",VLOOKUP(BH980,OutputOsiris!$A$9:$A$1008,1,FALSE))</f>
        <v/>
      </c>
      <c r="BJ980" s="111"/>
      <c r="BK980" s="78"/>
      <c r="BL980" s="148" t="str">
        <f t="shared" si="565"/>
        <v/>
      </c>
      <c r="BM980" s="47" t="str">
        <f t="shared" si="592"/>
        <v/>
      </c>
      <c r="BN980" s="48" t="str">
        <f>IF(ISBLANK(BO980),"",VLOOKUP(BM980,OutputOsiris!$A$9:$A$1008,1,FALSE))</f>
        <v/>
      </c>
      <c r="BO980" s="111"/>
      <c r="BP980" s="78"/>
      <c r="BQ980" s="148" t="str">
        <f t="shared" si="566"/>
        <v/>
      </c>
      <c r="BR980" s="47" t="str">
        <f t="shared" si="593"/>
        <v/>
      </c>
      <c r="BS980" s="48" t="str">
        <f>IF(ISBLANK(BT980),"",VLOOKUP(BR980,OutputOsiris!$A$9:$A$1008,1,FALSE))</f>
        <v/>
      </c>
      <c r="BT980" s="111"/>
      <c r="BU980" s="78"/>
      <c r="BV980" s="148" t="str">
        <f t="shared" si="567"/>
        <v/>
      </c>
      <c r="BW980" s="47" t="str">
        <f t="shared" si="594"/>
        <v/>
      </c>
      <c r="BX980" s="48" t="str">
        <f>IF(ISBLANK(BY980),"",VLOOKUP(BW980,OutputOsiris!$A$9:$A$1008,1,FALSE))</f>
        <v/>
      </c>
      <c r="BY980" s="111"/>
      <c r="BZ980" s="78"/>
      <c r="CA980" s="148" t="str">
        <f t="shared" si="568"/>
        <v/>
      </c>
    </row>
    <row r="981" spans="1:79" x14ac:dyDescent="0.2">
      <c r="A981" s="47" t="str">
        <f>IF($H$1="Score",IF(OutputOsiris!A981&lt;&gt;"9999999",OutputOsiris!A981,""),"")</f>
        <v/>
      </c>
      <c r="B981" s="76" t="str">
        <f t="shared" si="569"/>
        <v/>
      </c>
      <c r="C981" s="143" t="str">
        <f t="shared" si="570"/>
        <v/>
      </c>
      <c r="D981" s="47" t="str">
        <f>IF($H$1="Cijfer",IF(OutputOsiris!A981&lt;&gt;"9999999",OutputOsiris!A981,""),"")</f>
        <v/>
      </c>
      <c r="E981" s="76" t="str">
        <f t="shared" si="571"/>
        <v/>
      </c>
      <c r="F981" s="143" t="str">
        <f t="shared" si="572"/>
        <v/>
      </c>
      <c r="G981" s="47" t="str">
        <f>IF(ISBLANK(OutputOsiris!B981),"",OutputOsiris!B981)</f>
        <v/>
      </c>
      <c r="H981" s="47">
        <f>IF(AND($AG$7&gt;0,OutputOsiris!$A981&lt;&gt;"9999999"),VLOOKUP(OutputOsiris!A981,$AD$9:$AG$1008,4,FALSE),"")</f>
        <v>0</v>
      </c>
      <c r="I981" s="47">
        <f t="shared" si="573"/>
        <v>0</v>
      </c>
      <c r="J981" s="47">
        <f>IF(AND($AL$7&gt;0,OutputOsiris!$A981&lt;&gt;"9999999"),VLOOKUP(OutputOsiris!A981,$AI$9:$AL$1008,4,FALSE),"")</f>
        <v>0</v>
      </c>
      <c r="K981" s="47">
        <f t="shared" si="574"/>
        <v>0</v>
      </c>
      <c r="L981" s="47" t="str">
        <f>IF(AND($AQ$7&gt;0,OutputOsiris!$A981&lt;&gt;"9999999"),VLOOKUP(OutputOsiris!A981,$AN$9:$AQ$1008,4,FALSE),"")</f>
        <v/>
      </c>
      <c r="M981" s="47" t="str">
        <f t="shared" si="575"/>
        <v/>
      </c>
      <c r="N981" s="47" t="str">
        <f>IF(AND($AV$7&gt;0,OutputOsiris!$A981&lt;&gt;"9999999"),VLOOKUP(OutputOsiris!A981,$AS$9:$AV$1008,4,FALSE),"")</f>
        <v/>
      </c>
      <c r="O981" s="47" t="str">
        <f t="shared" si="576"/>
        <v/>
      </c>
      <c r="P981" s="47" t="str">
        <f>IF(AND($BA$7&gt;0,OutputOsiris!$A981&lt;&gt;"9999999"),VLOOKUP(OutputOsiris!A981,$AX$9:$BA$1008,4,FALSE),"")</f>
        <v/>
      </c>
      <c r="Q981" s="47" t="str">
        <f t="shared" si="577"/>
        <v/>
      </c>
      <c r="R981" s="47" t="str">
        <f>IF(AND($BF$7&gt;0,OutputOsiris!$A981&lt;&gt;"9999999"),VLOOKUP(OutputOsiris!A981,$BC$9:$BF$1008,4,FALSE),"")</f>
        <v/>
      </c>
      <c r="S981" s="47" t="str">
        <f t="shared" si="578"/>
        <v/>
      </c>
      <c r="T981" s="47" t="str">
        <f>IF(AND($BK$7&gt;0,OutputOsiris!$A981&lt;&gt;"9999999"),VLOOKUP(OutputOsiris!A981,$BH$9:$BK$1008,4,FALSE),"")</f>
        <v/>
      </c>
      <c r="U981" s="47" t="str">
        <f t="shared" si="579"/>
        <v/>
      </c>
      <c r="V981" s="47" t="str">
        <f>IF(AND($BP$7&gt;0,OutputOsiris!$A981&lt;&gt;"9999999"),VLOOKUP(OutputOsiris!A981,$BM$9:$BP$1008,4,FALSE),"")</f>
        <v/>
      </c>
      <c r="W981" s="47" t="str">
        <f t="shared" si="580"/>
        <v/>
      </c>
      <c r="X981" s="47" t="str">
        <f>IF(AND($BU$7&gt;0,OutputOsiris!$A981&lt;&gt;"9999999"),VLOOKUP(OutputOsiris!A981,$BR$9:$BU$1008,4,FALSE),"")</f>
        <v/>
      </c>
      <c r="Y981" s="47" t="str">
        <f t="shared" si="581"/>
        <v/>
      </c>
      <c r="Z981" s="47" t="str">
        <f>IF(AND($BZ$7&gt;0,OutputOsiris!$A981&lt;&gt;"9999999"),VLOOKUP(OutputOsiris!A981,$BW$9:$BZ$1008,4,FALSE),"")</f>
        <v/>
      </c>
      <c r="AA981" s="47" t="str">
        <f t="shared" si="582"/>
        <v/>
      </c>
      <c r="AB981" s="47">
        <f t="shared" si="583"/>
        <v>0</v>
      </c>
      <c r="AC981" s="47">
        <f t="shared" si="584"/>
        <v>0</v>
      </c>
      <c r="AD981" s="47" t="str">
        <f t="shared" si="585"/>
        <v/>
      </c>
      <c r="AE981" s="48" t="str">
        <f>IF(ISBLANK(AF981),"",VLOOKUP(AD981,OutputOsiris!$A$9:$A$1008,1,FALSE))</f>
        <v/>
      </c>
      <c r="AF981" s="111"/>
      <c r="AG981" s="78"/>
      <c r="AH981" s="148" t="str">
        <f t="shared" si="559"/>
        <v/>
      </c>
      <c r="AI981" s="47" t="str">
        <f t="shared" si="586"/>
        <v/>
      </c>
      <c r="AJ981" s="48" t="str">
        <f>IF(ISBLANK(AK981),"",VLOOKUP(AI981,OutputOsiris!$A$9:$A$1008,1,FALSE))</f>
        <v/>
      </c>
      <c r="AK981" s="112"/>
      <c r="AL981" s="78"/>
      <c r="AM981" s="148" t="str">
        <f t="shared" si="560"/>
        <v/>
      </c>
      <c r="AN981" s="47" t="str">
        <f t="shared" si="587"/>
        <v/>
      </c>
      <c r="AO981" s="48" t="str">
        <f>IF(ISBLANK(AP981),"",VLOOKUP(AN981,OutputOsiris!$A$9:$A$1008,1,FALSE))</f>
        <v/>
      </c>
      <c r="AP981" s="111"/>
      <c r="AQ981" s="78"/>
      <c r="AR981" s="148" t="str">
        <f t="shared" si="561"/>
        <v/>
      </c>
      <c r="AS981" s="47" t="str">
        <f t="shared" si="588"/>
        <v/>
      </c>
      <c r="AT981" s="48" t="str">
        <f>IF(ISBLANK(AU981),"",VLOOKUP(AS981,OutputOsiris!$A$9:$A$1008,1,FALSE))</f>
        <v/>
      </c>
      <c r="AU981" s="111"/>
      <c r="AV981" s="78"/>
      <c r="AW981" s="148" t="str">
        <f t="shared" si="562"/>
        <v/>
      </c>
      <c r="AX981" s="47" t="str">
        <f t="shared" si="589"/>
        <v/>
      </c>
      <c r="AY981" s="48" t="str">
        <f>IF(ISBLANK(AZ981),"",VLOOKUP(AX981,OutputOsiris!$A$9:$A$1008,1,FALSE))</f>
        <v/>
      </c>
      <c r="AZ981" s="111"/>
      <c r="BA981" s="78"/>
      <c r="BB981" s="148" t="str">
        <f t="shared" si="563"/>
        <v/>
      </c>
      <c r="BC981" s="47" t="str">
        <f t="shared" si="590"/>
        <v/>
      </c>
      <c r="BD981" s="48" t="str">
        <f>IF(ISBLANK(BE981),"",VLOOKUP(BC981,OutputOsiris!$A$9:$A$1008,1,FALSE))</f>
        <v/>
      </c>
      <c r="BE981" s="111"/>
      <c r="BF981" s="78"/>
      <c r="BG981" s="148" t="str">
        <f t="shared" si="564"/>
        <v/>
      </c>
      <c r="BH981" s="47" t="str">
        <f t="shared" si="591"/>
        <v/>
      </c>
      <c r="BI981" s="48" t="str">
        <f>IF(ISBLANK(BJ981),"",VLOOKUP(BH981,OutputOsiris!$A$9:$A$1008,1,FALSE))</f>
        <v/>
      </c>
      <c r="BJ981" s="111"/>
      <c r="BK981" s="78"/>
      <c r="BL981" s="148" t="str">
        <f t="shared" si="565"/>
        <v/>
      </c>
      <c r="BM981" s="47" t="str">
        <f t="shared" si="592"/>
        <v/>
      </c>
      <c r="BN981" s="48" t="str">
        <f>IF(ISBLANK(BO981),"",VLOOKUP(BM981,OutputOsiris!$A$9:$A$1008,1,FALSE))</f>
        <v/>
      </c>
      <c r="BO981" s="111"/>
      <c r="BP981" s="78"/>
      <c r="BQ981" s="148" t="str">
        <f t="shared" si="566"/>
        <v/>
      </c>
      <c r="BR981" s="47" t="str">
        <f t="shared" si="593"/>
        <v/>
      </c>
      <c r="BS981" s="48" t="str">
        <f>IF(ISBLANK(BT981),"",VLOOKUP(BR981,OutputOsiris!$A$9:$A$1008,1,FALSE))</f>
        <v/>
      </c>
      <c r="BT981" s="111"/>
      <c r="BU981" s="78"/>
      <c r="BV981" s="148" t="str">
        <f t="shared" si="567"/>
        <v/>
      </c>
      <c r="BW981" s="47" t="str">
        <f t="shared" si="594"/>
        <v/>
      </c>
      <c r="BX981" s="48" t="str">
        <f>IF(ISBLANK(BY981),"",VLOOKUP(BW981,OutputOsiris!$A$9:$A$1008,1,FALSE))</f>
        <v/>
      </c>
      <c r="BY981" s="111"/>
      <c r="BZ981" s="78"/>
      <c r="CA981" s="148" t="str">
        <f t="shared" si="568"/>
        <v/>
      </c>
    </row>
    <row r="982" spans="1:79" x14ac:dyDescent="0.2">
      <c r="A982" s="47" t="str">
        <f>IF($H$1="Score",IF(OutputOsiris!A982&lt;&gt;"9999999",OutputOsiris!A982,""),"")</f>
        <v/>
      </c>
      <c r="B982" s="76" t="str">
        <f t="shared" si="569"/>
        <v/>
      </c>
      <c r="C982" s="143" t="str">
        <f t="shared" si="570"/>
        <v/>
      </c>
      <c r="D982" s="47" t="str">
        <f>IF($H$1="Cijfer",IF(OutputOsiris!A982&lt;&gt;"9999999",OutputOsiris!A982,""),"")</f>
        <v/>
      </c>
      <c r="E982" s="76" t="str">
        <f t="shared" si="571"/>
        <v/>
      </c>
      <c r="F982" s="143" t="str">
        <f t="shared" si="572"/>
        <v/>
      </c>
      <c r="G982" s="47" t="str">
        <f>IF(ISBLANK(OutputOsiris!B982),"",OutputOsiris!B982)</f>
        <v/>
      </c>
      <c r="H982" s="47">
        <f>IF(AND($AG$7&gt;0,OutputOsiris!$A982&lt;&gt;"9999999"),VLOOKUP(OutputOsiris!A982,$AD$9:$AG$1008,4,FALSE),"")</f>
        <v>0</v>
      </c>
      <c r="I982" s="47">
        <f t="shared" si="573"/>
        <v>0</v>
      </c>
      <c r="J982" s="47">
        <f>IF(AND($AL$7&gt;0,OutputOsiris!$A982&lt;&gt;"9999999"),VLOOKUP(OutputOsiris!A982,$AI$9:$AL$1008,4,FALSE),"")</f>
        <v>0</v>
      </c>
      <c r="K982" s="47">
        <f t="shared" si="574"/>
        <v>0</v>
      </c>
      <c r="L982" s="47" t="str">
        <f>IF(AND($AQ$7&gt;0,OutputOsiris!$A982&lt;&gt;"9999999"),VLOOKUP(OutputOsiris!A982,$AN$9:$AQ$1008,4,FALSE),"")</f>
        <v/>
      </c>
      <c r="M982" s="47" t="str">
        <f t="shared" si="575"/>
        <v/>
      </c>
      <c r="N982" s="47" t="str">
        <f>IF(AND($AV$7&gt;0,OutputOsiris!$A982&lt;&gt;"9999999"),VLOOKUP(OutputOsiris!A982,$AS$9:$AV$1008,4,FALSE),"")</f>
        <v/>
      </c>
      <c r="O982" s="47" t="str">
        <f t="shared" si="576"/>
        <v/>
      </c>
      <c r="P982" s="47" t="str">
        <f>IF(AND($BA$7&gt;0,OutputOsiris!$A982&lt;&gt;"9999999"),VLOOKUP(OutputOsiris!A982,$AX$9:$BA$1008,4,FALSE),"")</f>
        <v/>
      </c>
      <c r="Q982" s="47" t="str">
        <f t="shared" si="577"/>
        <v/>
      </c>
      <c r="R982" s="47" t="str">
        <f>IF(AND($BF$7&gt;0,OutputOsiris!$A982&lt;&gt;"9999999"),VLOOKUP(OutputOsiris!A982,$BC$9:$BF$1008,4,FALSE),"")</f>
        <v/>
      </c>
      <c r="S982" s="47" t="str">
        <f t="shared" si="578"/>
        <v/>
      </c>
      <c r="T982" s="47" t="str">
        <f>IF(AND($BK$7&gt;0,OutputOsiris!$A982&lt;&gt;"9999999"),VLOOKUP(OutputOsiris!A982,$BH$9:$BK$1008,4,FALSE),"")</f>
        <v/>
      </c>
      <c r="U982" s="47" t="str">
        <f t="shared" si="579"/>
        <v/>
      </c>
      <c r="V982" s="47" t="str">
        <f>IF(AND($BP$7&gt;0,OutputOsiris!$A982&lt;&gt;"9999999"),VLOOKUP(OutputOsiris!A982,$BM$9:$BP$1008,4,FALSE),"")</f>
        <v/>
      </c>
      <c r="W982" s="47" t="str">
        <f t="shared" si="580"/>
        <v/>
      </c>
      <c r="X982" s="47" t="str">
        <f>IF(AND($BU$7&gt;0,OutputOsiris!$A982&lt;&gt;"9999999"),VLOOKUP(OutputOsiris!A982,$BR$9:$BU$1008,4,FALSE),"")</f>
        <v/>
      </c>
      <c r="Y982" s="47" t="str">
        <f t="shared" si="581"/>
        <v/>
      </c>
      <c r="Z982" s="47" t="str">
        <f>IF(AND($BZ$7&gt;0,OutputOsiris!$A982&lt;&gt;"9999999"),VLOOKUP(OutputOsiris!A982,$BW$9:$BZ$1008,4,FALSE),"")</f>
        <v/>
      </c>
      <c r="AA982" s="47" t="str">
        <f t="shared" si="582"/>
        <v/>
      </c>
      <c r="AB982" s="47">
        <f t="shared" si="583"/>
        <v>0</v>
      </c>
      <c r="AC982" s="47">
        <f t="shared" si="584"/>
        <v>0</v>
      </c>
      <c r="AD982" s="47" t="str">
        <f t="shared" si="585"/>
        <v/>
      </c>
      <c r="AE982" s="48" t="str">
        <f>IF(ISBLANK(AF982),"",VLOOKUP(AD982,OutputOsiris!$A$9:$A$1008,1,FALSE))</f>
        <v/>
      </c>
      <c r="AF982" s="111"/>
      <c r="AG982" s="78"/>
      <c r="AH982" s="148" t="str">
        <f t="shared" si="559"/>
        <v/>
      </c>
      <c r="AI982" s="47" t="str">
        <f t="shared" si="586"/>
        <v/>
      </c>
      <c r="AJ982" s="48" t="str">
        <f>IF(ISBLANK(AK982),"",VLOOKUP(AI982,OutputOsiris!$A$9:$A$1008,1,FALSE))</f>
        <v/>
      </c>
      <c r="AK982" s="112"/>
      <c r="AL982" s="78"/>
      <c r="AM982" s="148" t="str">
        <f t="shared" si="560"/>
        <v/>
      </c>
      <c r="AN982" s="47" t="str">
        <f t="shared" si="587"/>
        <v/>
      </c>
      <c r="AO982" s="48" t="str">
        <f>IF(ISBLANK(AP982),"",VLOOKUP(AN982,OutputOsiris!$A$9:$A$1008,1,FALSE))</f>
        <v/>
      </c>
      <c r="AP982" s="111"/>
      <c r="AQ982" s="78"/>
      <c r="AR982" s="148" t="str">
        <f t="shared" si="561"/>
        <v/>
      </c>
      <c r="AS982" s="47" t="str">
        <f t="shared" si="588"/>
        <v/>
      </c>
      <c r="AT982" s="48" t="str">
        <f>IF(ISBLANK(AU982),"",VLOOKUP(AS982,OutputOsiris!$A$9:$A$1008,1,FALSE))</f>
        <v/>
      </c>
      <c r="AU982" s="111"/>
      <c r="AV982" s="78"/>
      <c r="AW982" s="148" t="str">
        <f t="shared" si="562"/>
        <v/>
      </c>
      <c r="AX982" s="47" t="str">
        <f t="shared" si="589"/>
        <v/>
      </c>
      <c r="AY982" s="48" t="str">
        <f>IF(ISBLANK(AZ982),"",VLOOKUP(AX982,OutputOsiris!$A$9:$A$1008,1,FALSE))</f>
        <v/>
      </c>
      <c r="AZ982" s="111"/>
      <c r="BA982" s="78"/>
      <c r="BB982" s="148" t="str">
        <f t="shared" si="563"/>
        <v/>
      </c>
      <c r="BC982" s="47" t="str">
        <f t="shared" si="590"/>
        <v/>
      </c>
      <c r="BD982" s="48" t="str">
        <f>IF(ISBLANK(BE982),"",VLOOKUP(BC982,OutputOsiris!$A$9:$A$1008,1,FALSE))</f>
        <v/>
      </c>
      <c r="BE982" s="111"/>
      <c r="BF982" s="78"/>
      <c r="BG982" s="148" t="str">
        <f t="shared" si="564"/>
        <v/>
      </c>
      <c r="BH982" s="47" t="str">
        <f t="shared" si="591"/>
        <v/>
      </c>
      <c r="BI982" s="48" t="str">
        <f>IF(ISBLANK(BJ982),"",VLOOKUP(BH982,OutputOsiris!$A$9:$A$1008,1,FALSE))</f>
        <v/>
      </c>
      <c r="BJ982" s="111"/>
      <c r="BK982" s="78"/>
      <c r="BL982" s="148" t="str">
        <f t="shared" si="565"/>
        <v/>
      </c>
      <c r="BM982" s="47" t="str">
        <f t="shared" si="592"/>
        <v/>
      </c>
      <c r="BN982" s="48" t="str">
        <f>IF(ISBLANK(BO982),"",VLOOKUP(BM982,OutputOsiris!$A$9:$A$1008,1,FALSE))</f>
        <v/>
      </c>
      <c r="BO982" s="111"/>
      <c r="BP982" s="78"/>
      <c r="BQ982" s="148" t="str">
        <f t="shared" si="566"/>
        <v/>
      </c>
      <c r="BR982" s="47" t="str">
        <f t="shared" si="593"/>
        <v/>
      </c>
      <c r="BS982" s="48" t="str">
        <f>IF(ISBLANK(BT982),"",VLOOKUP(BR982,OutputOsiris!$A$9:$A$1008,1,FALSE))</f>
        <v/>
      </c>
      <c r="BT982" s="111"/>
      <c r="BU982" s="78"/>
      <c r="BV982" s="148" t="str">
        <f t="shared" si="567"/>
        <v/>
      </c>
      <c r="BW982" s="47" t="str">
        <f t="shared" si="594"/>
        <v/>
      </c>
      <c r="BX982" s="48" t="str">
        <f>IF(ISBLANK(BY982),"",VLOOKUP(BW982,OutputOsiris!$A$9:$A$1008,1,FALSE))</f>
        <v/>
      </c>
      <c r="BY982" s="111"/>
      <c r="BZ982" s="78"/>
      <c r="CA982" s="148" t="str">
        <f t="shared" si="568"/>
        <v/>
      </c>
    </row>
    <row r="983" spans="1:79" x14ac:dyDescent="0.2">
      <c r="A983" s="47" t="str">
        <f>IF($H$1="Score",IF(OutputOsiris!A983&lt;&gt;"9999999",OutputOsiris!A983,""),"")</f>
        <v/>
      </c>
      <c r="B983" s="76" t="str">
        <f t="shared" si="569"/>
        <v/>
      </c>
      <c r="C983" s="143" t="str">
        <f t="shared" si="570"/>
        <v/>
      </c>
      <c r="D983" s="47" t="str">
        <f>IF($H$1="Cijfer",IF(OutputOsiris!A983&lt;&gt;"9999999",OutputOsiris!A983,""),"")</f>
        <v/>
      </c>
      <c r="E983" s="76" t="str">
        <f t="shared" si="571"/>
        <v/>
      </c>
      <c r="F983" s="143" t="str">
        <f t="shared" si="572"/>
        <v/>
      </c>
      <c r="G983" s="47" t="str">
        <f>IF(ISBLANK(OutputOsiris!B983),"",OutputOsiris!B983)</f>
        <v/>
      </c>
      <c r="H983" s="47">
        <f>IF(AND($AG$7&gt;0,OutputOsiris!$A983&lt;&gt;"9999999"),VLOOKUP(OutputOsiris!A983,$AD$9:$AG$1008,4,FALSE),"")</f>
        <v>0</v>
      </c>
      <c r="I983" s="47">
        <f t="shared" si="573"/>
        <v>0</v>
      </c>
      <c r="J983" s="47">
        <f>IF(AND($AL$7&gt;0,OutputOsiris!$A983&lt;&gt;"9999999"),VLOOKUP(OutputOsiris!A983,$AI$9:$AL$1008,4,FALSE),"")</f>
        <v>0</v>
      </c>
      <c r="K983" s="47">
        <f t="shared" si="574"/>
        <v>0</v>
      </c>
      <c r="L983" s="47" t="str">
        <f>IF(AND($AQ$7&gt;0,OutputOsiris!$A983&lt;&gt;"9999999"),VLOOKUP(OutputOsiris!A983,$AN$9:$AQ$1008,4,FALSE),"")</f>
        <v/>
      </c>
      <c r="M983" s="47" t="str">
        <f t="shared" si="575"/>
        <v/>
      </c>
      <c r="N983" s="47" t="str">
        <f>IF(AND($AV$7&gt;0,OutputOsiris!$A983&lt;&gt;"9999999"),VLOOKUP(OutputOsiris!A983,$AS$9:$AV$1008,4,FALSE),"")</f>
        <v/>
      </c>
      <c r="O983" s="47" t="str">
        <f t="shared" si="576"/>
        <v/>
      </c>
      <c r="P983" s="47" t="str">
        <f>IF(AND($BA$7&gt;0,OutputOsiris!$A983&lt;&gt;"9999999"),VLOOKUP(OutputOsiris!A983,$AX$9:$BA$1008,4,FALSE),"")</f>
        <v/>
      </c>
      <c r="Q983" s="47" t="str">
        <f t="shared" si="577"/>
        <v/>
      </c>
      <c r="R983" s="47" t="str">
        <f>IF(AND($BF$7&gt;0,OutputOsiris!$A983&lt;&gt;"9999999"),VLOOKUP(OutputOsiris!A983,$BC$9:$BF$1008,4,FALSE),"")</f>
        <v/>
      </c>
      <c r="S983" s="47" t="str">
        <f t="shared" si="578"/>
        <v/>
      </c>
      <c r="T983" s="47" t="str">
        <f>IF(AND($BK$7&gt;0,OutputOsiris!$A983&lt;&gt;"9999999"),VLOOKUP(OutputOsiris!A983,$BH$9:$BK$1008,4,FALSE),"")</f>
        <v/>
      </c>
      <c r="U983" s="47" t="str">
        <f t="shared" si="579"/>
        <v/>
      </c>
      <c r="V983" s="47" t="str">
        <f>IF(AND($BP$7&gt;0,OutputOsiris!$A983&lt;&gt;"9999999"),VLOOKUP(OutputOsiris!A983,$BM$9:$BP$1008,4,FALSE),"")</f>
        <v/>
      </c>
      <c r="W983" s="47" t="str">
        <f t="shared" si="580"/>
        <v/>
      </c>
      <c r="X983" s="47" t="str">
        <f>IF(AND($BU$7&gt;0,OutputOsiris!$A983&lt;&gt;"9999999"),VLOOKUP(OutputOsiris!A983,$BR$9:$BU$1008,4,FALSE),"")</f>
        <v/>
      </c>
      <c r="Y983" s="47" t="str">
        <f t="shared" si="581"/>
        <v/>
      </c>
      <c r="Z983" s="47" t="str">
        <f>IF(AND($BZ$7&gt;0,OutputOsiris!$A983&lt;&gt;"9999999"),VLOOKUP(OutputOsiris!A983,$BW$9:$BZ$1008,4,FALSE),"")</f>
        <v/>
      </c>
      <c r="AA983" s="47" t="str">
        <f t="shared" si="582"/>
        <v/>
      </c>
      <c r="AB983" s="47">
        <f t="shared" si="583"/>
        <v>0</v>
      </c>
      <c r="AC983" s="47">
        <f t="shared" si="584"/>
        <v>0</v>
      </c>
      <c r="AD983" s="47" t="str">
        <f t="shared" si="585"/>
        <v/>
      </c>
      <c r="AE983" s="48" t="str">
        <f>IF(ISBLANK(AF983),"",VLOOKUP(AD983,OutputOsiris!$A$9:$A$1008,1,FALSE))</f>
        <v/>
      </c>
      <c r="AF983" s="111"/>
      <c r="AG983" s="78"/>
      <c r="AH983" s="148" t="str">
        <f t="shared" si="559"/>
        <v/>
      </c>
      <c r="AI983" s="47" t="str">
        <f t="shared" si="586"/>
        <v/>
      </c>
      <c r="AJ983" s="48" t="str">
        <f>IF(ISBLANK(AK983),"",VLOOKUP(AI983,OutputOsiris!$A$9:$A$1008,1,FALSE))</f>
        <v/>
      </c>
      <c r="AK983" s="112"/>
      <c r="AL983" s="78"/>
      <c r="AM983" s="148" t="str">
        <f t="shared" si="560"/>
        <v/>
      </c>
      <c r="AN983" s="47" t="str">
        <f t="shared" si="587"/>
        <v/>
      </c>
      <c r="AO983" s="48" t="str">
        <f>IF(ISBLANK(AP983),"",VLOOKUP(AN983,OutputOsiris!$A$9:$A$1008,1,FALSE))</f>
        <v/>
      </c>
      <c r="AP983" s="111"/>
      <c r="AQ983" s="78"/>
      <c r="AR983" s="148" t="str">
        <f t="shared" si="561"/>
        <v/>
      </c>
      <c r="AS983" s="47" t="str">
        <f t="shared" si="588"/>
        <v/>
      </c>
      <c r="AT983" s="48" t="str">
        <f>IF(ISBLANK(AU983),"",VLOOKUP(AS983,OutputOsiris!$A$9:$A$1008,1,FALSE))</f>
        <v/>
      </c>
      <c r="AU983" s="111"/>
      <c r="AV983" s="78"/>
      <c r="AW983" s="148" t="str">
        <f t="shared" si="562"/>
        <v/>
      </c>
      <c r="AX983" s="47" t="str">
        <f t="shared" si="589"/>
        <v/>
      </c>
      <c r="AY983" s="48" t="str">
        <f>IF(ISBLANK(AZ983),"",VLOOKUP(AX983,OutputOsiris!$A$9:$A$1008,1,FALSE))</f>
        <v/>
      </c>
      <c r="AZ983" s="111"/>
      <c r="BA983" s="78"/>
      <c r="BB983" s="148" t="str">
        <f t="shared" si="563"/>
        <v/>
      </c>
      <c r="BC983" s="47" t="str">
        <f t="shared" si="590"/>
        <v/>
      </c>
      <c r="BD983" s="48" t="str">
        <f>IF(ISBLANK(BE983),"",VLOOKUP(BC983,OutputOsiris!$A$9:$A$1008,1,FALSE))</f>
        <v/>
      </c>
      <c r="BE983" s="111"/>
      <c r="BF983" s="78"/>
      <c r="BG983" s="148" t="str">
        <f t="shared" si="564"/>
        <v/>
      </c>
      <c r="BH983" s="47" t="str">
        <f t="shared" si="591"/>
        <v/>
      </c>
      <c r="BI983" s="48" t="str">
        <f>IF(ISBLANK(BJ983),"",VLOOKUP(BH983,OutputOsiris!$A$9:$A$1008,1,FALSE))</f>
        <v/>
      </c>
      <c r="BJ983" s="111"/>
      <c r="BK983" s="78"/>
      <c r="BL983" s="148" t="str">
        <f t="shared" si="565"/>
        <v/>
      </c>
      <c r="BM983" s="47" t="str">
        <f t="shared" si="592"/>
        <v/>
      </c>
      <c r="BN983" s="48" t="str">
        <f>IF(ISBLANK(BO983),"",VLOOKUP(BM983,OutputOsiris!$A$9:$A$1008,1,FALSE))</f>
        <v/>
      </c>
      <c r="BO983" s="111"/>
      <c r="BP983" s="78"/>
      <c r="BQ983" s="148" t="str">
        <f t="shared" si="566"/>
        <v/>
      </c>
      <c r="BR983" s="47" t="str">
        <f t="shared" si="593"/>
        <v/>
      </c>
      <c r="BS983" s="48" t="str">
        <f>IF(ISBLANK(BT983),"",VLOOKUP(BR983,OutputOsiris!$A$9:$A$1008,1,FALSE))</f>
        <v/>
      </c>
      <c r="BT983" s="111"/>
      <c r="BU983" s="78"/>
      <c r="BV983" s="148" t="str">
        <f t="shared" si="567"/>
        <v/>
      </c>
      <c r="BW983" s="47" t="str">
        <f t="shared" si="594"/>
        <v/>
      </c>
      <c r="BX983" s="48" t="str">
        <f>IF(ISBLANK(BY983),"",VLOOKUP(BW983,OutputOsiris!$A$9:$A$1008,1,FALSE))</f>
        <v/>
      </c>
      <c r="BY983" s="111"/>
      <c r="BZ983" s="78"/>
      <c r="CA983" s="148" t="str">
        <f t="shared" si="568"/>
        <v/>
      </c>
    </row>
    <row r="984" spans="1:79" x14ac:dyDescent="0.2">
      <c r="A984" s="47" t="str">
        <f>IF($H$1="Score",IF(OutputOsiris!A984&lt;&gt;"9999999",OutputOsiris!A984,""),"")</f>
        <v/>
      </c>
      <c r="B984" s="76" t="str">
        <f t="shared" si="569"/>
        <v/>
      </c>
      <c r="C984" s="143" t="str">
        <f t="shared" si="570"/>
        <v/>
      </c>
      <c r="D984" s="47" t="str">
        <f>IF($H$1="Cijfer",IF(OutputOsiris!A984&lt;&gt;"9999999",OutputOsiris!A984,""),"")</f>
        <v/>
      </c>
      <c r="E984" s="76" t="str">
        <f t="shared" si="571"/>
        <v/>
      </c>
      <c r="F984" s="143" t="str">
        <f t="shared" si="572"/>
        <v/>
      </c>
      <c r="G984" s="47" t="str">
        <f>IF(ISBLANK(OutputOsiris!B984),"",OutputOsiris!B984)</f>
        <v/>
      </c>
      <c r="H984" s="47">
        <f>IF(AND($AG$7&gt;0,OutputOsiris!$A984&lt;&gt;"9999999"),VLOOKUP(OutputOsiris!A984,$AD$9:$AG$1008,4,FALSE),"")</f>
        <v>0</v>
      </c>
      <c r="I984" s="47">
        <f t="shared" si="573"/>
        <v>0</v>
      </c>
      <c r="J984" s="47">
        <f>IF(AND($AL$7&gt;0,OutputOsiris!$A984&lt;&gt;"9999999"),VLOOKUP(OutputOsiris!A984,$AI$9:$AL$1008,4,FALSE),"")</f>
        <v>0</v>
      </c>
      <c r="K984" s="47">
        <f t="shared" si="574"/>
        <v>0</v>
      </c>
      <c r="L984" s="47" t="str">
        <f>IF(AND($AQ$7&gt;0,OutputOsiris!$A984&lt;&gt;"9999999"),VLOOKUP(OutputOsiris!A984,$AN$9:$AQ$1008,4,FALSE),"")</f>
        <v/>
      </c>
      <c r="M984" s="47" t="str">
        <f t="shared" si="575"/>
        <v/>
      </c>
      <c r="N984" s="47" t="str">
        <f>IF(AND($AV$7&gt;0,OutputOsiris!$A984&lt;&gt;"9999999"),VLOOKUP(OutputOsiris!A984,$AS$9:$AV$1008,4,FALSE),"")</f>
        <v/>
      </c>
      <c r="O984" s="47" t="str">
        <f t="shared" si="576"/>
        <v/>
      </c>
      <c r="P984" s="47" t="str">
        <f>IF(AND($BA$7&gt;0,OutputOsiris!$A984&lt;&gt;"9999999"),VLOOKUP(OutputOsiris!A984,$AX$9:$BA$1008,4,FALSE),"")</f>
        <v/>
      </c>
      <c r="Q984" s="47" t="str">
        <f t="shared" si="577"/>
        <v/>
      </c>
      <c r="R984" s="47" t="str">
        <f>IF(AND($BF$7&gt;0,OutputOsiris!$A984&lt;&gt;"9999999"),VLOOKUP(OutputOsiris!A984,$BC$9:$BF$1008,4,FALSE),"")</f>
        <v/>
      </c>
      <c r="S984" s="47" t="str">
        <f t="shared" si="578"/>
        <v/>
      </c>
      <c r="T984" s="47" t="str">
        <f>IF(AND($BK$7&gt;0,OutputOsiris!$A984&lt;&gt;"9999999"),VLOOKUP(OutputOsiris!A984,$BH$9:$BK$1008,4,FALSE),"")</f>
        <v/>
      </c>
      <c r="U984" s="47" t="str">
        <f t="shared" si="579"/>
        <v/>
      </c>
      <c r="V984" s="47" t="str">
        <f>IF(AND($BP$7&gt;0,OutputOsiris!$A984&lt;&gt;"9999999"),VLOOKUP(OutputOsiris!A984,$BM$9:$BP$1008,4,FALSE),"")</f>
        <v/>
      </c>
      <c r="W984" s="47" t="str">
        <f t="shared" si="580"/>
        <v/>
      </c>
      <c r="X984" s="47" t="str">
        <f>IF(AND($BU$7&gt;0,OutputOsiris!$A984&lt;&gt;"9999999"),VLOOKUP(OutputOsiris!A984,$BR$9:$BU$1008,4,FALSE),"")</f>
        <v/>
      </c>
      <c r="Y984" s="47" t="str">
        <f t="shared" si="581"/>
        <v/>
      </c>
      <c r="Z984" s="47" t="str">
        <f>IF(AND($BZ$7&gt;0,OutputOsiris!$A984&lt;&gt;"9999999"),VLOOKUP(OutputOsiris!A984,$BW$9:$BZ$1008,4,FALSE),"")</f>
        <v/>
      </c>
      <c r="AA984" s="47" t="str">
        <f t="shared" si="582"/>
        <v/>
      </c>
      <c r="AB984" s="47">
        <f t="shared" si="583"/>
        <v>0</v>
      </c>
      <c r="AC984" s="47">
        <f t="shared" si="584"/>
        <v>0</v>
      </c>
      <c r="AD984" s="47" t="str">
        <f t="shared" si="585"/>
        <v/>
      </c>
      <c r="AE984" s="48" t="str">
        <f>IF(ISBLANK(AF984),"",VLOOKUP(AD984,OutputOsiris!$A$9:$A$1008,1,FALSE))</f>
        <v/>
      </c>
      <c r="AF984" s="111"/>
      <c r="AG984" s="78"/>
      <c r="AH984" s="148" t="str">
        <f t="shared" si="559"/>
        <v/>
      </c>
      <c r="AI984" s="47" t="str">
        <f t="shared" si="586"/>
        <v/>
      </c>
      <c r="AJ984" s="48" t="str">
        <f>IF(ISBLANK(AK984),"",VLOOKUP(AI984,OutputOsiris!$A$9:$A$1008,1,FALSE))</f>
        <v/>
      </c>
      <c r="AK984" s="112"/>
      <c r="AL984" s="78"/>
      <c r="AM984" s="148" t="str">
        <f t="shared" si="560"/>
        <v/>
      </c>
      <c r="AN984" s="47" t="str">
        <f t="shared" si="587"/>
        <v/>
      </c>
      <c r="AO984" s="48" t="str">
        <f>IF(ISBLANK(AP984),"",VLOOKUP(AN984,OutputOsiris!$A$9:$A$1008,1,FALSE))</f>
        <v/>
      </c>
      <c r="AP984" s="111"/>
      <c r="AQ984" s="78"/>
      <c r="AR984" s="148" t="str">
        <f t="shared" si="561"/>
        <v/>
      </c>
      <c r="AS984" s="47" t="str">
        <f t="shared" si="588"/>
        <v/>
      </c>
      <c r="AT984" s="48" t="str">
        <f>IF(ISBLANK(AU984),"",VLOOKUP(AS984,OutputOsiris!$A$9:$A$1008,1,FALSE))</f>
        <v/>
      </c>
      <c r="AU984" s="111"/>
      <c r="AV984" s="78"/>
      <c r="AW984" s="148" t="str">
        <f t="shared" si="562"/>
        <v/>
      </c>
      <c r="AX984" s="47" t="str">
        <f t="shared" si="589"/>
        <v/>
      </c>
      <c r="AY984" s="48" t="str">
        <f>IF(ISBLANK(AZ984),"",VLOOKUP(AX984,OutputOsiris!$A$9:$A$1008,1,FALSE))</f>
        <v/>
      </c>
      <c r="AZ984" s="111"/>
      <c r="BA984" s="78"/>
      <c r="BB984" s="148" t="str">
        <f t="shared" si="563"/>
        <v/>
      </c>
      <c r="BC984" s="47" t="str">
        <f t="shared" si="590"/>
        <v/>
      </c>
      <c r="BD984" s="48" t="str">
        <f>IF(ISBLANK(BE984),"",VLOOKUP(BC984,OutputOsiris!$A$9:$A$1008,1,FALSE))</f>
        <v/>
      </c>
      <c r="BE984" s="111"/>
      <c r="BF984" s="78"/>
      <c r="BG984" s="148" t="str">
        <f t="shared" si="564"/>
        <v/>
      </c>
      <c r="BH984" s="47" t="str">
        <f t="shared" si="591"/>
        <v/>
      </c>
      <c r="BI984" s="48" t="str">
        <f>IF(ISBLANK(BJ984),"",VLOOKUP(BH984,OutputOsiris!$A$9:$A$1008,1,FALSE))</f>
        <v/>
      </c>
      <c r="BJ984" s="111"/>
      <c r="BK984" s="78"/>
      <c r="BL984" s="148" t="str">
        <f t="shared" si="565"/>
        <v/>
      </c>
      <c r="BM984" s="47" t="str">
        <f t="shared" si="592"/>
        <v/>
      </c>
      <c r="BN984" s="48" t="str">
        <f>IF(ISBLANK(BO984),"",VLOOKUP(BM984,OutputOsiris!$A$9:$A$1008,1,FALSE))</f>
        <v/>
      </c>
      <c r="BO984" s="111"/>
      <c r="BP984" s="78"/>
      <c r="BQ984" s="148" t="str">
        <f t="shared" si="566"/>
        <v/>
      </c>
      <c r="BR984" s="47" t="str">
        <f t="shared" si="593"/>
        <v/>
      </c>
      <c r="BS984" s="48" t="str">
        <f>IF(ISBLANK(BT984),"",VLOOKUP(BR984,OutputOsiris!$A$9:$A$1008,1,FALSE))</f>
        <v/>
      </c>
      <c r="BT984" s="111"/>
      <c r="BU984" s="78"/>
      <c r="BV984" s="148" t="str">
        <f t="shared" si="567"/>
        <v/>
      </c>
      <c r="BW984" s="47" t="str">
        <f t="shared" si="594"/>
        <v/>
      </c>
      <c r="BX984" s="48" t="str">
        <f>IF(ISBLANK(BY984),"",VLOOKUP(BW984,OutputOsiris!$A$9:$A$1008,1,FALSE))</f>
        <v/>
      </c>
      <c r="BY984" s="111"/>
      <c r="BZ984" s="78"/>
      <c r="CA984" s="148" t="str">
        <f t="shared" si="568"/>
        <v/>
      </c>
    </row>
    <row r="985" spans="1:79" x14ac:dyDescent="0.2">
      <c r="A985" s="47" t="str">
        <f>IF($H$1="Score",IF(OutputOsiris!A985&lt;&gt;"9999999",OutputOsiris!A985,""),"")</f>
        <v/>
      </c>
      <c r="B985" s="76" t="str">
        <f t="shared" si="569"/>
        <v/>
      </c>
      <c r="C985" s="143" t="str">
        <f t="shared" si="570"/>
        <v/>
      </c>
      <c r="D985" s="47" t="str">
        <f>IF($H$1="Cijfer",IF(OutputOsiris!A985&lt;&gt;"9999999",OutputOsiris!A985,""),"")</f>
        <v/>
      </c>
      <c r="E985" s="76" t="str">
        <f t="shared" si="571"/>
        <v/>
      </c>
      <c r="F985" s="143" t="str">
        <f t="shared" si="572"/>
        <v/>
      </c>
      <c r="G985" s="47" t="str">
        <f>IF(ISBLANK(OutputOsiris!B985),"",OutputOsiris!B985)</f>
        <v/>
      </c>
      <c r="H985" s="47">
        <f>IF(AND($AG$7&gt;0,OutputOsiris!$A985&lt;&gt;"9999999"),VLOOKUP(OutputOsiris!A985,$AD$9:$AG$1008,4,FALSE),"")</f>
        <v>0</v>
      </c>
      <c r="I985" s="47">
        <f t="shared" si="573"/>
        <v>0</v>
      </c>
      <c r="J985" s="47">
        <f>IF(AND($AL$7&gt;0,OutputOsiris!$A985&lt;&gt;"9999999"),VLOOKUP(OutputOsiris!A985,$AI$9:$AL$1008,4,FALSE),"")</f>
        <v>0</v>
      </c>
      <c r="K985" s="47">
        <f t="shared" si="574"/>
        <v>0</v>
      </c>
      <c r="L985" s="47" t="str">
        <f>IF(AND($AQ$7&gt;0,OutputOsiris!$A985&lt;&gt;"9999999"),VLOOKUP(OutputOsiris!A985,$AN$9:$AQ$1008,4,FALSE),"")</f>
        <v/>
      </c>
      <c r="M985" s="47" t="str">
        <f t="shared" si="575"/>
        <v/>
      </c>
      <c r="N985" s="47" t="str">
        <f>IF(AND($AV$7&gt;0,OutputOsiris!$A985&lt;&gt;"9999999"),VLOOKUP(OutputOsiris!A985,$AS$9:$AV$1008,4,FALSE),"")</f>
        <v/>
      </c>
      <c r="O985" s="47" t="str">
        <f t="shared" si="576"/>
        <v/>
      </c>
      <c r="P985" s="47" t="str">
        <f>IF(AND($BA$7&gt;0,OutputOsiris!$A985&lt;&gt;"9999999"),VLOOKUP(OutputOsiris!A985,$AX$9:$BA$1008,4,FALSE),"")</f>
        <v/>
      </c>
      <c r="Q985" s="47" t="str">
        <f t="shared" si="577"/>
        <v/>
      </c>
      <c r="R985" s="47" t="str">
        <f>IF(AND($BF$7&gt;0,OutputOsiris!$A985&lt;&gt;"9999999"),VLOOKUP(OutputOsiris!A985,$BC$9:$BF$1008,4,FALSE),"")</f>
        <v/>
      </c>
      <c r="S985" s="47" t="str">
        <f t="shared" si="578"/>
        <v/>
      </c>
      <c r="T985" s="47" t="str">
        <f>IF(AND($BK$7&gt;0,OutputOsiris!$A985&lt;&gt;"9999999"),VLOOKUP(OutputOsiris!A985,$BH$9:$BK$1008,4,FALSE),"")</f>
        <v/>
      </c>
      <c r="U985" s="47" t="str">
        <f t="shared" si="579"/>
        <v/>
      </c>
      <c r="V985" s="47" t="str">
        <f>IF(AND($BP$7&gt;0,OutputOsiris!$A985&lt;&gt;"9999999"),VLOOKUP(OutputOsiris!A985,$BM$9:$BP$1008,4,FALSE),"")</f>
        <v/>
      </c>
      <c r="W985" s="47" t="str">
        <f t="shared" si="580"/>
        <v/>
      </c>
      <c r="X985" s="47" t="str">
        <f>IF(AND($BU$7&gt;0,OutputOsiris!$A985&lt;&gt;"9999999"),VLOOKUP(OutputOsiris!A985,$BR$9:$BU$1008,4,FALSE),"")</f>
        <v/>
      </c>
      <c r="Y985" s="47" t="str">
        <f t="shared" si="581"/>
        <v/>
      </c>
      <c r="Z985" s="47" t="str">
        <f>IF(AND($BZ$7&gt;0,OutputOsiris!$A985&lt;&gt;"9999999"),VLOOKUP(OutputOsiris!A985,$BW$9:$BZ$1008,4,FALSE),"")</f>
        <v/>
      </c>
      <c r="AA985" s="47" t="str">
        <f t="shared" si="582"/>
        <v/>
      </c>
      <c r="AB985" s="47">
        <f t="shared" si="583"/>
        <v>0</v>
      </c>
      <c r="AC985" s="47">
        <f t="shared" si="584"/>
        <v>0</v>
      </c>
      <c r="AD985" s="47" t="str">
        <f t="shared" si="585"/>
        <v/>
      </c>
      <c r="AE985" s="48" t="str">
        <f>IF(ISBLANK(AF985),"",VLOOKUP(AD985,OutputOsiris!$A$9:$A$1008,1,FALSE))</f>
        <v/>
      </c>
      <c r="AF985" s="111"/>
      <c r="AG985" s="78"/>
      <c r="AH985" s="148" t="str">
        <f t="shared" si="559"/>
        <v/>
      </c>
      <c r="AI985" s="47" t="str">
        <f t="shared" si="586"/>
        <v/>
      </c>
      <c r="AJ985" s="48" t="str">
        <f>IF(ISBLANK(AK985),"",VLOOKUP(AI985,OutputOsiris!$A$9:$A$1008,1,FALSE))</f>
        <v/>
      </c>
      <c r="AK985" s="112"/>
      <c r="AL985" s="78"/>
      <c r="AM985" s="148" t="str">
        <f t="shared" si="560"/>
        <v/>
      </c>
      <c r="AN985" s="47" t="str">
        <f t="shared" si="587"/>
        <v/>
      </c>
      <c r="AO985" s="48" t="str">
        <f>IF(ISBLANK(AP985),"",VLOOKUP(AN985,OutputOsiris!$A$9:$A$1008,1,FALSE))</f>
        <v/>
      </c>
      <c r="AP985" s="111"/>
      <c r="AQ985" s="78"/>
      <c r="AR985" s="148" t="str">
        <f t="shared" si="561"/>
        <v/>
      </c>
      <c r="AS985" s="47" t="str">
        <f t="shared" si="588"/>
        <v/>
      </c>
      <c r="AT985" s="48" t="str">
        <f>IF(ISBLANK(AU985),"",VLOOKUP(AS985,OutputOsiris!$A$9:$A$1008,1,FALSE))</f>
        <v/>
      </c>
      <c r="AU985" s="111"/>
      <c r="AV985" s="78"/>
      <c r="AW985" s="148" t="str">
        <f t="shared" si="562"/>
        <v/>
      </c>
      <c r="AX985" s="47" t="str">
        <f t="shared" si="589"/>
        <v/>
      </c>
      <c r="AY985" s="48" t="str">
        <f>IF(ISBLANK(AZ985),"",VLOOKUP(AX985,OutputOsiris!$A$9:$A$1008,1,FALSE))</f>
        <v/>
      </c>
      <c r="AZ985" s="111"/>
      <c r="BA985" s="78"/>
      <c r="BB985" s="148" t="str">
        <f t="shared" si="563"/>
        <v/>
      </c>
      <c r="BC985" s="47" t="str">
        <f t="shared" si="590"/>
        <v/>
      </c>
      <c r="BD985" s="48" t="str">
        <f>IF(ISBLANK(BE985),"",VLOOKUP(BC985,OutputOsiris!$A$9:$A$1008,1,FALSE))</f>
        <v/>
      </c>
      <c r="BE985" s="111"/>
      <c r="BF985" s="78"/>
      <c r="BG985" s="148" t="str">
        <f t="shared" si="564"/>
        <v/>
      </c>
      <c r="BH985" s="47" t="str">
        <f t="shared" si="591"/>
        <v/>
      </c>
      <c r="BI985" s="48" t="str">
        <f>IF(ISBLANK(BJ985),"",VLOOKUP(BH985,OutputOsiris!$A$9:$A$1008,1,FALSE))</f>
        <v/>
      </c>
      <c r="BJ985" s="111"/>
      <c r="BK985" s="78"/>
      <c r="BL985" s="148" t="str">
        <f t="shared" si="565"/>
        <v/>
      </c>
      <c r="BM985" s="47" t="str">
        <f t="shared" si="592"/>
        <v/>
      </c>
      <c r="BN985" s="48" t="str">
        <f>IF(ISBLANK(BO985),"",VLOOKUP(BM985,OutputOsiris!$A$9:$A$1008,1,FALSE))</f>
        <v/>
      </c>
      <c r="BO985" s="111"/>
      <c r="BP985" s="78"/>
      <c r="BQ985" s="148" t="str">
        <f t="shared" si="566"/>
        <v/>
      </c>
      <c r="BR985" s="47" t="str">
        <f t="shared" si="593"/>
        <v/>
      </c>
      <c r="BS985" s="48" t="str">
        <f>IF(ISBLANK(BT985),"",VLOOKUP(BR985,OutputOsiris!$A$9:$A$1008,1,FALSE))</f>
        <v/>
      </c>
      <c r="BT985" s="111"/>
      <c r="BU985" s="78"/>
      <c r="BV985" s="148" t="str">
        <f t="shared" si="567"/>
        <v/>
      </c>
      <c r="BW985" s="47" t="str">
        <f t="shared" si="594"/>
        <v/>
      </c>
      <c r="BX985" s="48" t="str">
        <f>IF(ISBLANK(BY985),"",VLOOKUP(BW985,OutputOsiris!$A$9:$A$1008,1,FALSE))</f>
        <v/>
      </c>
      <c r="BY985" s="111"/>
      <c r="BZ985" s="78"/>
      <c r="CA985" s="148" t="str">
        <f t="shared" si="568"/>
        <v/>
      </c>
    </row>
    <row r="986" spans="1:79" x14ac:dyDescent="0.2">
      <c r="A986" s="47" t="str">
        <f>IF($H$1="Score",IF(OutputOsiris!A986&lt;&gt;"9999999",OutputOsiris!A986,""),"")</f>
        <v/>
      </c>
      <c r="B986" s="76" t="str">
        <f t="shared" si="569"/>
        <v/>
      </c>
      <c r="C986" s="143" t="str">
        <f t="shared" si="570"/>
        <v/>
      </c>
      <c r="D986" s="47" t="str">
        <f>IF($H$1="Cijfer",IF(OutputOsiris!A986&lt;&gt;"9999999",OutputOsiris!A986,""),"")</f>
        <v/>
      </c>
      <c r="E986" s="76" t="str">
        <f t="shared" si="571"/>
        <v/>
      </c>
      <c r="F986" s="143" t="str">
        <f t="shared" si="572"/>
        <v/>
      </c>
      <c r="G986" s="47" t="str">
        <f>IF(ISBLANK(OutputOsiris!B986),"",OutputOsiris!B986)</f>
        <v/>
      </c>
      <c r="H986" s="47">
        <f>IF(AND($AG$7&gt;0,OutputOsiris!$A986&lt;&gt;"9999999"),VLOOKUP(OutputOsiris!A986,$AD$9:$AG$1008,4,FALSE),"")</f>
        <v>0</v>
      </c>
      <c r="I986" s="47">
        <f t="shared" si="573"/>
        <v>0</v>
      </c>
      <c r="J986" s="47">
        <f>IF(AND($AL$7&gt;0,OutputOsiris!$A986&lt;&gt;"9999999"),VLOOKUP(OutputOsiris!A986,$AI$9:$AL$1008,4,FALSE),"")</f>
        <v>0</v>
      </c>
      <c r="K986" s="47">
        <f t="shared" si="574"/>
        <v>0</v>
      </c>
      <c r="L986" s="47" t="str">
        <f>IF(AND($AQ$7&gt;0,OutputOsiris!$A986&lt;&gt;"9999999"),VLOOKUP(OutputOsiris!A986,$AN$9:$AQ$1008,4,FALSE),"")</f>
        <v/>
      </c>
      <c r="M986" s="47" t="str">
        <f t="shared" si="575"/>
        <v/>
      </c>
      <c r="N986" s="47" t="str">
        <f>IF(AND($AV$7&gt;0,OutputOsiris!$A986&lt;&gt;"9999999"),VLOOKUP(OutputOsiris!A986,$AS$9:$AV$1008,4,FALSE),"")</f>
        <v/>
      </c>
      <c r="O986" s="47" t="str">
        <f t="shared" si="576"/>
        <v/>
      </c>
      <c r="P986" s="47" t="str">
        <f>IF(AND($BA$7&gt;0,OutputOsiris!$A986&lt;&gt;"9999999"),VLOOKUP(OutputOsiris!A986,$AX$9:$BA$1008,4,FALSE),"")</f>
        <v/>
      </c>
      <c r="Q986" s="47" t="str">
        <f t="shared" si="577"/>
        <v/>
      </c>
      <c r="R986" s="47" t="str">
        <f>IF(AND($BF$7&gt;0,OutputOsiris!$A986&lt;&gt;"9999999"),VLOOKUP(OutputOsiris!A986,$BC$9:$BF$1008,4,FALSE),"")</f>
        <v/>
      </c>
      <c r="S986" s="47" t="str">
        <f t="shared" si="578"/>
        <v/>
      </c>
      <c r="T986" s="47" t="str">
        <f>IF(AND($BK$7&gt;0,OutputOsiris!$A986&lt;&gt;"9999999"),VLOOKUP(OutputOsiris!A986,$BH$9:$BK$1008,4,FALSE),"")</f>
        <v/>
      </c>
      <c r="U986" s="47" t="str">
        <f t="shared" si="579"/>
        <v/>
      </c>
      <c r="V986" s="47" t="str">
        <f>IF(AND($BP$7&gt;0,OutputOsiris!$A986&lt;&gt;"9999999"),VLOOKUP(OutputOsiris!A986,$BM$9:$BP$1008,4,FALSE),"")</f>
        <v/>
      </c>
      <c r="W986" s="47" t="str">
        <f t="shared" si="580"/>
        <v/>
      </c>
      <c r="X986" s="47" t="str">
        <f>IF(AND($BU$7&gt;0,OutputOsiris!$A986&lt;&gt;"9999999"),VLOOKUP(OutputOsiris!A986,$BR$9:$BU$1008,4,FALSE),"")</f>
        <v/>
      </c>
      <c r="Y986" s="47" t="str">
        <f t="shared" si="581"/>
        <v/>
      </c>
      <c r="Z986" s="47" t="str">
        <f>IF(AND($BZ$7&gt;0,OutputOsiris!$A986&lt;&gt;"9999999"),VLOOKUP(OutputOsiris!A986,$BW$9:$BZ$1008,4,FALSE),"")</f>
        <v/>
      </c>
      <c r="AA986" s="47" t="str">
        <f t="shared" si="582"/>
        <v/>
      </c>
      <c r="AB986" s="47">
        <f t="shared" si="583"/>
        <v>0</v>
      </c>
      <c r="AC986" s="47">
        <f t="shared" si="584"/>
        <v>0</v>
      </c>
      <c r="AD986" s="47" t="str">
        <f t="shared" si="585"/>
        <v/>
      </c>
      <c r="AE986" s="48" t="str">
        <f>IF(ISBLANK(AF986),"",VLOOKUP(AD986,OutputOsiris!$A$9:$A$1008,1,FALSE))</f>
        <v/>
      </c>
      <c r="AF986" s="111"/>
      <c r="AG986" s="78"/>
      <c r="AH986" s="148" t="str">
        <f t="shared" si="559"/>
        <v/>
      </c>
      <c r="AI986" s="47" t="str">
        <f t="shared" si="586"/>
        <v/>
      </c>
      <c r="AJ986" s="48" t="str">
        <f>IF(ISBLANK(AK986),"",VLOOKUP(AI986,OutputOsiris!$A$9:$A$1008,1,FALSE))</f>
        <v/>
      </c>
      <c r="AK986" s="112"/>
      <c r="AL986" s="78"/>
      <c r="AM986" s="148" t="str">
        <f t="shared" si="560"/>
        <v/>
      </c>
      <c r="AN986" s="47" t="str">
        <f t="shared" si="587"/>
        <v/>
      </c>
      <c r="AO986" s="48" t="str">
        <f>IF(ISBLANK(AP986),"",VLOOKUP(AN986,OutputOsiris!$A$9:$A$1008,1,FALSE))</f>
        <v/>
      </c>
      <c r="AP986" s="111"/>
      <c r="AQ986" s="78"/>
      <c r="AR986" s="148" t="str">
        <f t="shared" si="561"/>
        <v/>
      </c>
      <c r="AS986" s="47" t="str">
        <f t="shared" si="588"/>
        <v/>
      </c>
      <c r="AT986" s="48" t="str">
        <f>IF(ISBLANK(AU986),"",VLOOKUP(AS986,OutputOsiris!$A$9:$A$1008,1,FALSE))</f>
        <v/>
      </c>
      <c r="AU986" s="111"/>
      <c r="AV986" s="78"/>
      <c r="AW986" s="148" t="str">
        <f t="shared" si="562"/>
        <v/>
      </c>
      <c r="AX986" s="47" t="str">
        <f t="shared" si="589"/>
        <v/>
      </c>
      <c r="AY986" s="48" t="str">
        <f>IF(ISBLANK(AZ986),"",VLOOKUP(AX986,OutputOsiris!$A$9:$A$1008,1,FALSE))</f>
        <v/>
      </c>
      <c r="AZ986" s="111"/>
      <c r="BA986" s="78"/>
      <c r="BB986" s="148" t="str">
        <f t="shared" si="563"/>
        <v/>
      </c>
      <c r="BC986" s="47" t="str">
        <f t="shared" si="590"/>
        <v/>
      </c>
      <c r="BD986" s="48" t="str">
        <f>IF(ISBLANK(BE986),"",VLOOKUP(BC986,OutputOsiris!$A$9:$A$1008,1,FALSE))</f>
        <v/>
      </c>
      <c r="BE986" s="111"/>
      <c r="BF986" s="78"/>
      <c r="BG986" s="148" t="str">
        <f t="shared" si="564"/>
        <v/>
      </c>
      <c r="BH986" s="47" t="str">
        <f t="shared" si="591"/>
        <v/>
      </c>
      <c r="BI986" s="48" t="str">
        <f>IF(ISBLANK(BJ986),"",VLOOKUP(BH986,OutputOsiris!$A$9:$A$1008,1,FALSE))</f>
        <v/>
      </c>
      <c r="BJ986" s="111"/>
      <c r="BK986" s="78"/>
      <c r="BL986" s="148" t="str">
        <f t="shared" si="565"/>
        <v/>
      </c>
      <c r="BM986" s="47" t="str">
        <f t="shared" si="592"/>
        <v/>
      </c>
      <c r="BN986" s="48" t="str">
        <f>IF(ISBLANK(BO986),"",VLOOKUP(BM986,OutputOsiris!$A$9:$A$1008,1,FALSE))</f>
        <v/>
      </c>
      <c r="BO986" s="111"/>
      <c r="BP986" s="78"/>
      <c r="BQ986" s="148" t="str">
        <f t="shared" si="566"/>
        <v/>
      </c>
      <c r="BR986" s="47" t="str">
        <f t="shared" si="593"/>
        <v/>
      </c>
      <c r="BS986" s="48" t="str">
        <f>IF(ISBLANK(BT986),"",VLOOKUP(BR986,OutputOsiris!$A$9:$A$1008,1,FALSE))</f>
        <v/>
      </c>
      <c r="BT986" s="111"/>
      <c r="BU986" s="78"/>
      <c r="BV986" s="148" t="str">
        <f t="shared" si="567"/>
        <v/>
      </c>
      <c r="BW986" s="47" t="str">
        <f t="shared" si="594"/>
        <v/>
      </c>
      <c r="BX986" s="48" t="str">
        <f>IF(ISBLANK(BY986),"",VLOOKUP(BW986,OutputOsiris!$A$9:$A$1008,1,FALSE))</f>
        <v/>
      </c>
      <c r="BY986" s="111"/>
      <c r="BZ986" s="78"/>
      <c r="CA986" s="148" t="str">
        <f t="shared" si="568"/>
        <v/>
      </c>
    </row>
    <row r="987" spans="1:79" x14ac:dyDescent="0.2">
      <c r="A987" s="47" t="str">
        <f>IF($H$1="Score",IF(OutputOsiris!A987&lt;&gt;"9999999",OutputOsiris!A987,""),"")</f>
        <v/>
      </c>
      <c r="B987" s="76" t="str">
        <f t="shared" si="569"/>
        <v/>
      </c>
      <c r="C987" s="143" t="str">
        <f t="shared" si="570"/>
        <v/>
      </c>
      <c r="D987" s="47" t="str">
        <f>IF($H$1="Cijfer",IF(OutputOsiris!A987&lt;&gt;"9999999",OutputOsiris!A987,""),"")</f>
        <v/>
      </c>
      <c r="E987" s="76" t="str">
        <f t="shared" si="571"/>
        <v/>
      </c>
      <c r="F987" s="143" t="str">
        <f t="shared" si="572"/>
        <v/>
      </c>
      <c r="G987" s="47" t="str">
        <f>IF(ISBLANK(OutputOsiris!B987),"",OutputOsiris!B987)</f>
        <v/>
      </c>
      <c r="H987" s="47">
        <f>IF(AND($AG$7&gt;0,OutputOsiris!$A987&lt;&gt;"9999999"),VLOOKUP(OutputOsiris!A987,$AD$9:$AG$1008,4,FALSE),"")</f>
        <v>0</v>
      </c>
      <c r="I987" s="47">
        <f t="shared" si="573"/>
        <v>0</v>
      </c>
      <c r="J987" s="47">
        <f>IF(AND($AL$7&gt;0,OutputOsiris!$A987&lt;&gt;"9999999"),VLOOKUP(OutputOsiris!A987,$AI$9:$AL$1008,4,FALSE),"")</f>
        <v>0</v>
      </c>
      <c r="K987" s="47">
        <f t="shared" si="574"/>
        <v>0</v>
      </c>
      <c r="L987" s="47" t="str">
        <f>IF(AND($AQ$7&gt;0,OutputOsiris!$A987&lt;&gt;"9999999"),VLOOKUP(OutputOsiris!A987,$AN$9:$AQ$1008,4,FALSE),"")</f>
        <v/>
      </c>
      <c r="M987" s="47" t="str">
        <f t="shared" si="575"/>
        <v/>
      </c>
      <c r="N987" s="47" t="str">
        <f>IF(AND($AV$7&gt;0,OutputOsiris!$A987&lt;&gt;"9999999"),VLOOKUP(OutputOsiris!A987,$AS$9:$AV$1008,4,FALSE),"")</f>
        <v/>
      </c>
      <c r="O987" s="47" t="str">
        <f t="shared" si="576"/>
        <v/>
      </c>
      <c r="P987" s="47" t="str">
        <f>IF(AND($BA$7&gt;0,OutputOsiris!$A987&lt;&gt;"9999999"),VLOOKUP(OutputOsiris!A987,$AX$9:$BA$1008,4,FALSE),"")</f>
        <v/>
      </c>
      <c r="Q987" s="47" t="str">
        <f t="shared" si="577"/>
        <v/>
      </c>
      <c r="R987" s="47" t="str">
        <f>IF(AND($BF$7&gt;0,OutputOsiris!$A987&lt;&gt;"9999999"),VLOOKUP(OutputOsiris!A987,$BC$9:$BF$1008,4,FALSE),"")</f>
        <v/>
      </c>
      <c r="S987" s="47" t="str">
        <f t="shared" si="578"/>
        <v/>
      </c>
      <c r="T987" s="47" t="str">
        <f>IF(AND($BK$7&gt;0,OutputOsiris!$A987&lt;&gt;"9999999"),VLOOKUP(OutputOsiris!A987,$BH$9:$BK$1008,4,FALSE),"")</f>
        <v/>
      </c>
      <c r="U987" s="47" t="str">
        <f t="shared" si="579"/>
        <v/>
      </c>
      <c r="V987" s="47" t="str">
        <f>IF(AND($BP$7&gt;0,OutputOsiris!$A987&lt;&gt;"9999999"),VLOOKUP(OutputOsiris!A987,$BM$9:$BP$1008,4,FALSE),"")</f>
        <v/>
      </c>
      <c r="W987" s="47" t="str">
        <f t="shared" si="580"/>
        <v/>
      </c>
      <c r="X987" s="47" t="str">
        <f>IF(AND($BU$7&gt;0,OutputOsiris!$A987&lt;&gt;"9999999"),VLOOKUP(OutputOsiris!A987,$BR$9:$BU$1008,4,FALSE),"")</f>
        <v/>
      </c>
      <c r="Y987" s="47" t="str">
        <f t="shared" si="581"/>
        <v/>
      </c>
      <c r="Z987" s="47" t="str">
        <f>IF(AND($BZ$7&gt;0,OutputOsiris!$A987&lt;&gt;"9999999"),VLOOKUP(OutputOsiris!A987,$BW$9:$BZ$1008,4,FALSE),"")</f>
        <v/>
      </c>
      <c r="AA987" s="47" t="str">
        <f t="shared" si="582"/>
        <v/>
      </c>
      <c r="AB987" s="47">
        <f t="shared" si="583"/>
        <v>0</v>
      </c>
      <c r="AC987" s="47">
        <f t="shared" si="584"/>
        <v>0</v>
      </c>
      <c r="AD987" s="47" t="str">
        <f t="shared" si="585"/>
        <v/>
      </c>
      <c r="AE987" s="48" t="str">
        <f>IF(ISBLANK(AF987),"",VLOOKUP(AD987,OutputOsiris!$A$9:$A$1008,1,FALSE))</f>
        <v/>
      </c>
      <c r="AF987" s="111"/>
      <c r="AG987" s="78"/>
      <c r="AH987" s="148" t="str">
        <f t="shared" si="559"/>
        <v/>
      </c>
      <c r="AI987" s="47" t="str">
        <f t="shared" si="586"/>
        <v/>
      </c>
      <c r="AJ987" s="48" t="str">
        <f>IF(ISBLANK(AK987),"",VLOOKUP(AI987,OutputOsiris!$A$9:$A$1008,1,FALSE))</f>
        <v/>
      </c>
      <c r="AK987" s="112"/>
      <c r="AL987" s="78"/>
      <c r="AM987" s="148" t="str">
        <f t="shared" si="560"/>
        <v/>
      </c>
      <c r="AN987" s="47" t="str">
        <f t="shared" si="587"/>
        <v/>
      </c>
      <c r="AO987" s="48" t="str">
        <f>IF(ISBLANK(AP987),"",VLOOKUP(AN987,OutputOsiris!$A$9:$A$1008,1,FALSE))</f>
        <v/>
      </c>
      <c r="AP987" s="111"/>
      <c r="AQ987" s="78"/>
      <c r="AR987" s="148" t="str">
        <f t="shared" si="561"/>
        <v/>
      </c>
      <c r="AS987" s="47" t="str">
        <f t="shared" si="588"/>
        <v/>
      </c>
      <c r="AT987" s="48" t="str">
        <f>IF(ISBLANK(AU987),"",VLOOKUP(AS987,OutputOsiris!$A$9:$A$1008,1,FALSE))</f>
        <v/>
      </c>
      <c r="AU987" s="111"/>
      <c r="AV987" s="78"/>
      <c r="AW987" s="148" t="str">
        <f t="shared" si="562"/>
        <v/>
      </c>
      <c r="AX987" s="47" t="str">
        <f t="shared" si="589"/>
        <v/>
      </c>
      <c r="AY987" s="48" t="str">
        <f>IF(ISBLANK(AZ987),"",VLOOKUP(AX987,OutputOsiris!$A$9:$A$1008,1,FALSE))</f>
        <v/>
      </c>
      <c r="AZ987" s="111"/>
      <c r="BA987" s="78"/>
      <c r="BB987" s="148" t="str">
        <f t="shared" si="563"/>
        <v/>
      </c>
      <c r="BC987" s="47" t="str">
        <f t="shared" si="590"/>
        <v/>
      </c>
      <c r="BD987" s="48" t="str">
        <f>IF(ISBLANK(BE987),"",VLOOKUP(BC987,OutputOsiris!$A$9:$A$1008,1,FALSE))</f>
        <v/>
      </c>
      <c r="BE987" s="111"/>
      <c r="BF987" s="78"/>
      <c r="BG987" s="148" t="str">
        <f t="shared" si="564"/>
        <v/>
      </c>
      <c r="BH987" s="47" t="str">
        <f t="shared" si="591"/>
        <v/>
      </c>
      <c r="BI987" s="48" t="str">
        <f>IF(ISBLANK(BJ987),"",VLOOKUP(BH987,OutputOsiris!$A$9:$A$1008,1,FALSE))</f>
        <v/>
      </c>
      <c r="BJ987" s="111"/>
      <c r="BK987" s="78"/>
      <c r="BL987" s="148" t="str">
        <f t="shared" si="565"/>
        <v/>
      </c>
      <c r="BM987" s="47" t="str">
        <f t="shared" si="592"/>
        <v/>
      </c>
      <c r="BN987" s="48" t="str">
        <f>IF(ISBLANK(BO987),"",VLOOKUP(BM987,OutputOsiris!$A$9:$A$1008,1,FALSE))</f>
        <v/>
      </c>
      <c r="BO987" s="111"/>
      <c r="BP987" s="78"/>
      <c r="BQ987" s="148" t="str">
        <f t="shared" si="566"/>
        <v/>
      </c>
      <c r="BR987" s="47" t="str">
        <f t="shared" si="593"/>
        <v/>
      </c>
      <c r="BS987" s="48" t="str">
        <f>IF(ISBLANK(BT987),"",VLOOKUP(BR987,OutputOsiris!$A$9:$A$1008,1,FALSE))</f>
        <v/>
      </c>
      <c r="BT987" s="111"/>
      <c r="BU987" s="78"/>
      <c r="BV987" s="148" t="str">
        <f t="shared" si="567"/>
        <v/>
      </c>
      <c r="BW987" s="47" t="str">
        <f t="shared" si="594"/>
        <v/>
      </c>
      <c r="BX987" s="48" t="str">
        <f>IF(ISBLANK(BY987),"",VLOOKUP(BW987,OutputOsiris!$A$9:$A$1008,1,FALSE))</f>
        <v/>
      </c>
      <c r="BY987" s="111"/>
      <c r="BZ987" s="78"/>
      <c r="CA987" s="148" t="str">
        <f t="shared" si="568"/>
        <v/>
      </c>
    </row>
    <row r="988" spans="1:79" x14ac:dyDescent="0.2">
      <c r="A988" s="47" t="str">
        <f>IF($H$1="Score",IF(OutputOsiris!A988&lt;&gt;"9999999",OutputOsiris!A988,""),"")</f>
        <v/>
      </c>
      <c r="B988" s="76" t="str">
        <f t="shared" si="569"/>
        <v/>
      </c>
      <c r="C988" s="143" t="str">
        <f t="shared" si="570"/>
        <v/>
      </c>
      <c r="D988" s="47" t="str">
        <f>IF($H$1="Cijfer",IF(OutputOsiris!A988&lt;&gt;"9999999",OutputOsiris!A988,""),"")</f>
        <v/>
      </c>
      <c r="E988" s="76" t="str">
        <f t="shared" si="571"/>
        <v/>
      </c>
      <c r="F988" s="143" t="str">
        <f t="shared" si="572"/>
        <v/>
      </c>
      <c r="G988" s="47" t="str">
        <f>IF(ISBLANK(OutputOsiris!B988),"",OutputOsiris!B988)</f>
        <v/>
      </c>
      <c r="H988" s="47">
        <f>IF(AND($AG$7&gt;0,OutputOsiris!$A988&lt;&gt;"9999999"),VLOOKUP(OutputOsiris!A988,$AD$9:$AG$1008,4,FALSE),"")</f>
        <v>0</v>
      </c>
      <c r="I988" s="47">
        <f t="shared" si="573"/>
        <v>0</v>
      </c>
      <c r="J988" s="47">
        <f>IF(AND($AL$7&gt;0,OutputOsiris!$A988&lt;&gt;"9999999"),VLOOKUP(OutputOsiris!A988,$AI$9:$AL$1008,4,FALSE),"")</f>
        <v>0</v>
      </c>
      <c r="K988" s="47">
        <f t="shared" si="574"/>
        <v>0</v>
      </c>
      <c r="L988" s="47" t="str">
        <f>IF(AND($AQ$7&gt;0,OutputOsiris!$A988&lt;&gt;"9999999"),VLOOKUP(OutputOsiris!A988,$AN$9:$AQ$1008,4,FALSE),"")</f>
        <v/>
      </c>
      <c r="M988" s="47" t="str">
        <f t="shared" si="575"/>
        <v/>
      </c>
      <c r="N988" s="47" t="str">
        <f>IF(AND($AV$7&gt;0,OutputOsiris!$A988&lt;&gt;"9999999"),VLOOKUP(OutputOsiris!A988,$AS$9:$AV$1008,4,FALSE),"")</f>
        <v/>
      </c>
      <c r="O988" s="47" t="str">
        <f t="shared" si="576"/>
        <v/>
      </c>
      <c r="P988" s="47" t="str">
        <f>IF(AND($BA$7&gt;0,OutputOsiris!$A988&lt;&gt;"9999999"),VLOOKUP(OutputOsiris!A988,$AX$9:$BA$1008,4,FALSE),"")</f>
        <v/>
      </c>
      <c r="Q988" s="47" t="str">
        <f t="shared" si="577"/>
        <v/>
      </c>
      <c r="R988" s="47" t="str">
        <f>IF(AND($BF$7&gt;0,OutputOsiris!$A988&lt;&gt;"9999999"),VLOOKUP(OutputOsiris!A988,$BC$9:$BF$1008,4,FALSE),"")</f>
        <v/>
      </c>
      <c r="S988" s="47" t="str">
        <f t="shared" si="578"/>
        <v/>
      </c>
      <c r="T988" s="47" t="str">
        <f>IF(AND($BK$7&gt;0,OutputOsiris!$A988&lt;&gt;"9999999"),VLOOKUP(OutputOsiris!A988,$BH$9:$BK$1008,4,FALSE),"")</f>
        <v/>
      </c>
      <c r="U988" s="47" t="str">
        <f t="shared" si="579"/>
        <v/>
      </c>
      <c r="V988" s="47" t="str">
        <f>IF(AND($BP$7&gt;0,OutputOsiris!$A988&lt;&gt;"9999999"),VLOOKUP(OutputOsiris!A988,$BM$9:$BP$1008,4,FALSE),"")</f>
        <v/>
      </c>
      <c r="W988" s="47" t="str">
        <f t="shared" si="580"/>
        <v/>
      </c>
      <c r="X988" s="47" t="str">
        <f>IF(AND($BU$7&gt;0,OutputOsiris!$A988&lt;&gt;"9999999"),VLOOKUP(OutputOsiris!A988,$BR$9:$BU$1008,4,FALSE),"")</f>
        <v/>
      </c>
      <c r="Y988" s="47" t="str">
        <f t="shared" si="581"/>
        <v/>
      </c>
      <c r="Z988" s="47" t="str">
        <f>IF(AND($BZ$7&gt;0,OutputOsiris!$A988&lt;&gt;"9999999"),VLOOKUP(OutputOsiris!A988,$BW$9:$BZ$1008,4,FALSE),"")</f>
        <v/>
      </c>
      <c r="AA988" s="47" t="str">
        <f t="shared" si="582"/>
        <v/>
      </c>
      <c r="AB988" s="47">
        <f t="shared" si="583"/>
        <v>0</v>
      </c>
      <c r="AC988" s="47">
        <f t="shared" si="584"/>
        <v>0</v>
      </c>
      <c r="AD988" s="47" t="str">
        <f t="shared" si="585"/>
        <v/>
      </c>
      <c r="AE988" s="48" t="str">
        <f>IF(ISBLANK(AF988),"",VLOOKUP(AD988,OutputOsiris!$A$9:$A$1008,1,FALSE))</f>
        <v/>
      </c>
      <c r="AF988" s="111"/>
      <c r="AG988" s="78"/>
      <c r="AH988" s="148" t="str">
        <f t="shared" si="559"/>
        <v/>
      </c>
      <c r="AI988" s="47" t="str">
        <f t="shared" si="586"/>
        <v/>
      </c>
      <c r="AJ988" s="48" t="str">
        <f>IF(ISBLANK(AK988),"",VLOOKUP(AI988,OutputOsiris!$A$9:$A$1008,1,FALSE))</f>
        <v/>
      </c>
      <c r="AK988" s="112"/>
      <c r="AL988" s="78"/>
      <c r="AM988" s="148" t="str">
        <f t="shared" si="560"/>
        <v/>
      </c>
      <c r="AN988" s="47" t="str">
        <f t="shared" si="587"/>
        <v/>
      </c>
      <c r="AO988" s="48" t="str">
        <f>IF(ISBLANK(AP988),"",VLOOKUP(AN988,OutputOsiris!$A$9:$A$1008,1,FALSE))</f>
        <v/>
      </c>
      <c r="AP988" s="111"/>
      <c r="AQ988" s="78"/>
      <c r="AR988" s="148" t="str">
        <f t="shared" si="561"/>
        <v/>
      </c>
      <c r="AS988" s="47" t="str">
        <f t="shared" si="588"/>
        <v/>
      </c>
      <c r="AT988" s="48" t="str">
        <f>IF(ISBLANK(AU988),"",VLOOKUP(AS988,OutputOsiris!$A$9:$A$1008,1,FALSE))</f>
        <v/>
      </c>
      <c r="AU988" s="111"/>
      <c r="AV988" s="78"/>
      <c r="AW988" s="148" t="str">
        <f t="shared" si="562"/>
        <v/>
      </c>
      <c r="AX988" s="47" t="str">
        <f t="shared" si="589"/>
        <v/>
      </c>
      <c r="AY988" s="48" t="str">
        <f>IF(ISBLANK(AZ988),"",VLOOKUP(AX988,OutputOsiris!$A$9:$A$1008,1,FALSE))</f>
        <v/>
      </c>
      <c r="AZ988" s="111"/>
      <c r="BA988" s="78"/>
      <c r="BB988" s="148" t="str">
        <f t="shared" si="563"/>
        <v/>
      </c>
      <c r="BC988" s="47" t="str">
        <f t="shared" si="590"/>
        <v/>
      </c>
      <c r="BD988" s="48" t="str">
        <f>IF(ISBLANK(BE988),"",VLOOKUP(BC988,OutputOsiris!$A$9:$A$1008,1,FALSE))</f>
        <v/>
      </c>
      <c r="BE988" s="111"/>
      <c r="BF988" s="78"/>
      <c r="BG988" s="148" t="str">
        <f t="shared" si="564"/>
        <v/>
      </c>
      <c r="BH988" s="47" t="str">
        <f t="shared" si="591"/>
        <v/>
      </c>
      <c r="BI988" s="48" t="str">
        <f>IF(ISBLANK(BJ988),"",VLOOKUP(BH988,OutputOsiris!$A$9:$A$1008,1,FALSE))</f>
        <v/>
      </c>
      <c r="BJ988" s="111"/>
      <c r="BK988" s="78"/>
      <c r="BL988" s="148" t="str">
        <f t="shared" si="565"/>
        <v/>
      </c>
      <c r="BM988" s="47" t="str">
        <f t="shared" si="592"/>
        <v/>
      </c>
      <c r="BN988" s="48" t="str">
        <f>IF(ISBLANK(BO988),"",VLOOKUP(BM988,OutputOsiris!$A$9:$A$1008,1,FALSE))</f>
        <v/>
      </c>
      <c r="BO988" s="111"/>
      <c r="BP988" s="78"/>
      <c r="BQ988" s="148" t="str">
        <f t="shared" si="566"/>
        <v/>
      </c>
      <c r="BR988" s="47" t="str">
        <f t="shared" si="593"/>
        <v/>
      </c>
      <c r="BS988" s="48" t="str">
        <f>IF(ISBLANK(BT988),"",VLOOKUP(BR988,OutputOsiris!$A$9:$A$1008,1,FALSE))</f>
        <v/>
      </c>
      <c r="BT988" s="111"/>
      <c r="BU988" s="78"/>
      <c r="BV988" s="148" t="str">
        <f t="shared" si="567"/>
        <v/>
      </c>
      <c r="BW988" s="47" t="str">
        <f t="shared" si="594"/>
        <v/>
      </c>
      <c r="BX988" s="48" t="str">
        <f>IF(ISBLANK(BY988),"",VLOOKUP(BW988,OutputOsiris!$A$9:$A$1008,1,FALSE))</f>
        <v/>
      </c>
      <c r="BY988" s="111"/>
      <c r="BZ988" s="78"/>
      <c r="CA988" s="148" t="str">
        <f t="shared" si="568"/>
        <v/>
      </c>
    </row>
    <row r="989" spans="1:79" x14ac:dyDescent="0.2">
      <c r="A989" s="47" t="str">
        <f>IF($H$1="Score",IF(OutputOsiris!A989&lt;&gt;"9999999",OutputOsiris!A989,""),"")</f>
        <v/>
      </c>
      <c r="B989" s="76" t="str">
        <f t="shared" si="569"/>
        <v/>
      </c>
      <c r="C989" s="143" t="str">
        <f t="shared" si="570"/>
        <v/>
      </c>
      <c r="D989" s="47" t="str">
        <f>IF($H$1="Cijfer",IF(OutputOsiris!A989&lt;&gt;"9999999",OutputOsiris!A989,""),"")</f>
        <v/>
      </c>
      <c r="E989" s="76" t="str">
        <f t="shared" si="571"/>
        <v/>
      </c>
      <c r="F989" s="143" t="str">
        <f t="shared" si="572"/>
        <v/>
      </c>
      <c r="G989" s="47" t="str">
        <f>IF(ISBLANK(OutputOsiris!B989),"",OutputOsiris!B989)</f>
        <v/>
      </c>
      <c r="H989" s="47">
        <f>IF(AND($AG$7&gt;0,OutputOsiris!$A989&lt;&gt;"9999999"),VLOOKUP(OutputOsiris!A989,$AD$9:$AG$1008,4,FALSE),"")</f>
        <v>0</v>
      </c>
      <c r="I989" s="47">
        <f t="shared" si="573"/>
        <v>0</v>
      </c>
      <c r="J989" s="47">
        <f>IF(AND($AL$7&gt;0,OutputOsiris!$A989&lt;&gt;"9999999"),VLOOKUP(OutputOsiris!A989,$AI$9:$AL$1008,4,FALSE),"")</f>
        <v>0</v>
      </c>
      <c r="K989" s="47">
        <f t="shared" si="574"/>
        <v>0</v>
      </c>
      <c r="L989" s="47" t="str">
        <f>IF(AND($AQ$7&gt;0,OutputOsiris!$A989&lt;&gt;"9999999"),VLOOKUP(OutputOsiris!A989,$AN$9:$AQ$1008,4,FALSE),"")</f>
        <v/>
      </c>
      <c r="M989" s="47" t="str">
        <f t="shared" si="575"/>
        <v/>
      </c>
      <c r="N989" s="47" t="str">
        <f>IF(AND($AV$7&gt;0,OutputOsiris!$A989&lt;&gt;"9999999"),VLOOKUP(OutputOsiris!A989,$AS$9:$AV$1008,4,FALSE),"")</f>
        <v/>
      </c>
      <c r="O989" s="47" t="str">
        <f t="shared" si="576"/>
        <v/>
      </c>
      <c r="P989" s="47" t="str">
        <f>IF(AND($BA$7&gt;0,OutputOsiris!$A989&lt;&gt;"9999999"),VLOOKUP(OutputOsiris!A989,$AX$9:$BA$1008,4,FALSE),"")</f>
        <v/>
      </c>
      <c r="Q989" s="47" t="str">
        <f t="shared" si="577"/>
        <v/>
      </c>
      <c r="R989" s="47" t="str">
        <f>IF(AND($BF$7&gt;0,OutputOsiris!$A989&lt;&gt;"9999999"),VLOOKUP(OutputOsiris!A989,$BC$9:$BF$1008,4,FALSE),"")</f>
        <v/>
      </c>
      <c r="S989" s="47" t="str">
        <f t="shared" si="578"/>
        <v/>
      </c>
      <c r="T989" s="47" t="str">
        <f>IF(AND($BK$7&gt;0,OutputOsiris!$A989&lt;&gt;"9999999"),VLOOKUP(OutputOsiris!A989,$BH$9:$BK$1008,4,FALSE),"")</f>
        <v/>
      </c>
      <c r="U989" s="47" t="str">
        <f t="shared" si="579"/>
        <v/>
      </c>
      <c r="V989" s="47" t="str">
        <f>IF(AND($BP$7&gt;0,OutputOsiris!$A989&lt;&gt;"9999999"),VLOOKUP(OutputOsiris!A989,$BM$9:$BP$1008,4,FALSE),"")</f>
        <v/>
      </c>
      <c r="W989" s="47" t="str">
        <f t="shared" si="580"/>
        <v/>
      </c>
      <c r="X989" s="47" t="str">
        <f>IF(AND($BU$7&gt;0,OutputOsiris!$A989&lt;&gt;"9999999"),VLOOKUP(OutputOsiris!A989,$BR$9:$BU$1008,4,FALSE),"")</f>
        <v/>
      </c>
      <c r="Y989" s="47" t="str">
        <f t="shared" si="581"/>
        <v/>
      </c>
      <c r="Z989" s="47" t="str">
        <f>IF(AND($BZ$7&gt;0,OutputOsiris!$A989&lt;&gt;"9999999"),VLOOKUP(OutputOsiris!A989,$BW$9:$BZ$1008,4,FALSE),"")</f>
        <v/>
      </c>
      <c r="AA989" s="47" t="str">
        <f t="shared" si="582"/>
        <v/>
      </c>
      <c r="AB989" s="47">
        <f t="shared" si="583"/>
        <v>0</v>
      </c>
      <c r="AC989" s="47">
        <f t="shared" si="584"/>
        <v>0</v>
      </c>
      <c r="AD989" s="47" t="str">
        <f t="shared" si="585"/>
        <v/>
      </c>
      <c r="AE989" s="48" t="str">
        <f>IF(ISBLANK(AF989),"",VLOOKUP(AD989,OutputOsiris!$A$9:$A$1008,1,FALSE))</f>
        <v/>
      </c>
      <c r="AF989" s="111"/>
      <c r="AG989" s="78"/>
      <c r="AH989" s="148" t="str">
        <f t="shared" si="559"/>
        <v/>
      </c>
      <c r="AI989" s="47" t="str">
        <f t="shared" si="586"/>
        <v/>
      </c>
      <c r="AJ989" s="48" t="str">
        <f>IF(ISBLANK(AK989),"",VLOOKUP(AI989,OutputOsiris!$A$9:$A$1008,1,FALSE))</f>
        <v/>
      </c>
      <c r="AK989" s="112"/>
      <c r="AL989" s="78"/>
      <c r="AM989" s="148" t="str">
        <f t="shared" si="560"/>
        <v/>
      </c>
      <c r="AN989" s="47" t="str">
        <f t="shared" si="587"/>
        <v/>
      </c>
      <c r="AO989" s="48" t="str">
        <f>IF(ISBLANK(AP989),"",VLOOKUP(AN989,OutputOsiris!$A$9:$A$1008,1,FALSE))</f>
        <v/>
      </c>
      <c r="AP989" s="111"/>
      <c r="AQ989" s="78"/>
      <c r="AR989" s="148" t="str">
        <f t="shared" si="561"/>
        <v/>
      </c>
      <c r="AS989" s="47" t="str">
        <f t="shared" si="588"/>
        <v/>
      </c>
      <c r="AT989" s="48" t="str">
        <f>IF(ISBLANK(AU989),"",VLOOKUP(AS989,OutputOsiris!$A$9:$A$1008,1,FALSE))</f>
        <v/>
      </c>
      <c r="AU989" s="111"/>
      <c r="AV989" s="78"/>
      <c r="AW989" s="148" t="str">
        <f t="shared" si="562"/>
        <v/>
      </c>
      <c r="AX989" s="47" t="str">
        <f t="shared" si="589"/>
        <v/>
      </c>
      <c r="AY989" s="48" t="str">
        <f>IF(ISBLANK(AZ989),"",VLOOKUP(AX989,OutputOsiris!$A$9:$A$1008,1,FALSE))</f>
        <v/>
      </c>
      <c r="AZ989" s="111"/>
      <c r="BA989" s="78"/>
      <c r="BB989" s="148" t="str">
        <f t="shared" si="563"/>
        <v/>
      </c>
      <c r="BC989" s="47" t="str">
        <f t="shared" si="590"/>
        <v/>
      </c>
      <c r="BD989" s="48" t="str">
        <f>IF(ISBLANK(BE989),"",VLOOKUP(BC989,OutputOsiris!$A$9:$A$1008,1,FALSE))</f>
        <v/>
      </c>
      <c r="BE989" s="111"/>
      <c r="BF989" s="78"/>
      <c r="BG989" s="148" t="str">
        <f t="shared" si="564"/>
        <v/>
      </c>
      <c r="BH989" s="47" t="str">
        <f t="shared" si="591"/>
        <v/>
      </c>
      <c r="BI989" s="48" t="str">
        <f>IF(ISBLANK(BJ989),"",VLOOKUP(BH989,OutputOsiris!$A$9:$A$1008,1,FALSE))</f>
        <v/>
      </c>
      <c r="BJ989" s="111"/>
      <c r="BK989" s="78"/>
      <c r="BL989" s="148" t="str">
        <f t="shared" si="565"/>
        <v/>
      </c>
      <c r="BM989" s="47" t="str">
        <f t="shared" si="592"/>
        <v/>
      </c>
      <c r="BN989" s="48" t="str">
        <f>IF(ISBLANK(BO989),"",VLOOKUP(BM989,OutputOsiris!$A$9:$A$1008,1,FALSE))</f>
        <v/>
      </c>
      <c r="BO989" s="111"/>
      <c r="BP989" s="78"/>
      <c r="BQ989" s="148" t="str">
        <f t="shared" si="566"/>
        <v/>
      </c>
      <c r="BR989" s="47" t="str">
        <f t="shared" si="593"/>
        <v/>
      </c>
      <c r="BS989" s="48" t="str">
        <f>IF(ISBLANK(BT989),"",VLOOKUP(BR989,OutputOsiris!$A$9:$A$1008,1,FALSE))</f>
        <v/>
      </c>
      <c r="BT989" s="111"/>
      <c r="BU989" s="78"/>
      <c r="BV989" s="148" t="str">
        <f t="shared" si="567"/>
        <v/>
      </c>
      <c r="BW989" s="47" t="str">
        <f t="shared" si="594"/>
        <v/>
      </c>
      <c r="BX989" s="48" t="str">
        <f>IF(ISBLANK(BY989),"",VLOOKUP(BW989,OutputOsiris!$A$9:$A$1008,1,FALSE))</f>
        <v/>
      </c>
      <c r="BY989" s="111"/>
      <c r="BZ989" s="78"/>
      <c r="CA989" s="148" t="str">
        <f t="shared" si="568"/>
        <v/>
      </c>
    </row>
    <row r="990" spans="1:79" x14ac:dyDescent="0.2">
      <c r="A990" s="47" t="str">
        <f>IF($H$1="Score",IF(OutputOsiris!A990&lt;&gt;"9999999",OutputOsiris!A990,""),"")</f>
        <v/>
      </c>
      <c r="B990" s="76" t="str">
        <f t="shared" si="569"/>
        <v/>
      </c>
      <c r="C990" s="143" t="str">
        <f t="shared" si="570"/>
        <v/>
      </c>
      <c r="D990" s="47" t="str">
        <f>IF($H$1="Cijfer",IF(OutputOsiris!A990&lt;&gt;"9999999",OutputOsiris!A990,""),"")</f>
        <v/>
      </c>
      <c r="E990" s="76" t="str">
        <f t="shared" si="571"/>
        <v/>
      </c>
      <c r="F990" s="143" t="str">
        <f t="shared" si="572"/>
        <v/>
      </c>
      <c r="G990" s="47" t="str">
        <f>IF(ISBLANK(OutputOsiris!B990),"",OutputOsiris!B990)</f>
        <v/>
      </c>
      <c r="H990" s="47">
        <f>IF(AND($AG$7&gt;0,OutputOsiris!$A990&lt;&gt;"9999999"),VLOOKUP(OutputOsiris!A990,$AD$9:$AG$1008,4,FALSE),"")</f>
        <v>0</v>
      </c>
      <c r="I990" s="47">
        <f t="shared" si="573"/>
        <v>0</v>
      </c>
      <c r="J990" s="47">
        <f>IF(AND($AL$7&gt;0,OutputOsiris!$A990&lt;&gt;"9999999"),VLOOKUP(OutputOsiris!A990,$AI$9:$AL$1008,4,FALSE),"")</f>
        <v>0</v>
      </c>
      <c r="K990" s="47">
        <f t="shared" si="574"/>
        <v>0</v>
      </c>
      <c r="L990" s="47" t="str">
        <f>IF(AND($AQ$7&gt;0,OutputOsiris!$A990&lt;&gt;"9999999"),VLOOKUP(OutputOsiris!A990,$AN$9:$AQ$1008,4,FALSE),"")</f>
        <v/>
      </c>
      <c r="M990" s="47" t="str">
        <f t="shared" si="575"/>
        <v/>
      </c>
      <c r="N990" s="47" t="str">
        <f>IF(AND($AV$7&gt;0,OutputOsiris!$A990&lt;&gt;"9999999"),VLOOKUP(OutputOsiris!A990,$AS$9:$AV$1008,4,FALSE),"")</f>
        <v/>
      </c>
      <c r="O990" s="47" t="str">
        <f t="shared" si="576"/>
        <v/>
      </c>
      <c r="P990" s="47" t="str">
        <f>IF(AND($BA$7&gt;0,OutputOsiris!$A990&lt;&gt;"9999999"),VLOOKUP(OutputOsiris!A990,$AX$9:$BA$1008,4,FALSE),"")</f>
        <v/>
      </c>
      <c r="Q990" s="47" t="str">
        <f t="shared" si="577"/>
        <v/>
      </c>
      <c r="R990" s="47" t="str">
        <f>IF(AND($BF$7&gt;0,OutputOsiris!$A990&lt;&gt;"9999999"),VLOOKUP(OutputOsiris!A990,$BC$9:$BF$1008,4,FALSE),"")</f>
        <v/>
      </c>
      <c r="S990" s="47" t="str">
        <f t="shared" si="578"/>
        <v/>
      </c>
      <c r="T990" s="47" t="str">
        <f>IF(AND($BK$7&gt;0,OutputOsiris!$A990&lt;&gt;"9999999"),VLOOKUP(OutputOsiris!A990,$BH$9:$BK$1008,4,FALSE),"")</f>
        <v/>
      </c>
      <c r="U990" s="47" t="str">
        <f t="shared" si="579"/>
        <v/>
      </c>
      <c r="V990" s="47" t="str">
        <f>IF(AND($BP$7&gt;0,OutputOsiris!$A990&lt;&gt;"9999999"),VLOOKUP(OutputOsiris!A990,$BM$9:$BP$1008,4,FALSE),"")</f>
        <v/>
      </c>
      <c r="W990" s="47" t="str">
        <f t="shared" si="580"/>
        <v/>
      </c>
      <c r="X990" s="47" t="str">
        <f>IF(AND($BU$7&gt;0,OutputOsiris!$A990&lt;&gt;"9999999"),VLOOKUP(OutputOsiris!A990,$BR$9:$BU$1008,4,FALSE),"")</f>
        <v/>
      </c>
      <c r="Y990" s="47" t="str">
        <f t="shared" si="581"/>
        <v/>
      </c>
      <c r="Z990" s="47" t="str">
        <f>IF(AND($BZ$7&gt;0,OutputOsiris!$A990&lt;&gt;"9999999"),VLOOKUP(OutputOsiris!A990,$BW$9:$BZ$1008,4,FALSE),"")</f>
        <v/>
      </c>
      <c r="AA990" s="47" t="str">
        <f t="shared" si="582"/>
        <v/>
      </c>
      <c r="AB990" s="47">
        <f t="shared" si="583"/>
        <v>0</v>
      </c>
      <c r="AC990" s="47">
        <f t="shared" si="584"/>
        <v>0</v>
      </c>
      <c r="AD990" s="47" t="str">
        <f t="shared" si="585"/>
        <v/>
      </c>
      <c r="AE990" s="48" t="str">
        <f>IF(ISBLANK(AF990),"",VLOOKUP(AD990,OutputOsiris!$A$9:$A$1008,1,FALSE))</f>
        <v/>
      </c>
      <c r="AF990" s="111"/>
      <c r="AG990" s="78"/>
      <c r="AH990" s="148" t="str">
        <f t="shared" si="559"/>
        <v/>
      </c>
      <c r="AI990" s="47" t="str">
        <f t="shared" si="586"/>
        <v/>
      </c>
      <c r="AJ990" s="48" t="str">
        <f>IF(ISBLANK(AK990),"",VLOOKUP(AI990,OutputOsiris!$A$9:$A$1008,1,FALSE))</f>
        <v/>
      </c>
      <c r="AK990" s="112"/>
      <c r="AL990" s="78"/>
      <c r="AM990" s="148" t="str">
        <f t="shared" si="560"/>
        <v/>
      </c>
      <c r="AN990" s="47" t="str">
        <f t="shared" si="587"/>
        <v/>
      </c>
      <c r="AO990" s="48" t="str">
        <f>IF(ISBLANK(AP990),"",VLOOKUP(AN990,OutputOsiris!$A$9:$A$1008,1,FALSE))</f>
        <v/>
      </c>
      <c r="AP990" s="111"/>
      <c r="AQ990" s="78"/>
      <c r="AR990" s="148" t="str">
        <f t="shared" si="561"/>
        <v/>
      </c>
      <c r="AS990" s="47" t="str">
        <f t="shared" si="588"/>
        <v/>
      </c>
      <c r="AT990" s="48" t="str">
        <f>IF(ISBLANK(AU990),"",VLOOKUP(AS990,OutputOsiris!$A$9:$A$1008,1,FALSE))</f>
        <v/>
      </c>
      <c r="AU990" s="111"/>
      <c r="AV990" s="78"/>
      <c r="AW990" s="148" t="str">
        <f t="shared" si="562"/>
        <v/>
      </c>
      <c r="AX990" s="47" t="str">
        <f t="shared" si="589"/>
        <v/>
      </c>
      <c r="AY990" s="48" t="str">
        <f>IF(ISBLANK(AZ990),"",VLOOKUP(AX990,OutputOsiris!$A$9:$A$1008,1,FALSE))</f>
        <v/>
      </c>
      <c r="AZ990" s="111"/>
      <c r="BA990" s="78"/>
      <c r="BB990" s="148" t="str">
        <f t="shared" si="563"/>
        <v/>
      </c>
      <c r="BC990" s="47" t="str">
        <f t="shared" si="590"/>
        <v/>
      </c>
      <c r="BD990" s="48" t="str">
        <f>IF(ISBLANK(BE990),"",VLOOKUP(BC990,OutputOsiris!$A$9:$A$1008,1,FALSE))</f>
        <v/>
      </c>
      <c r="BE990" s="111"/>
      <c r="BF990" s="78"/>
      <c r="BG990" s="148" t="str">
        <f t="shared" si="564"/>
        <v/>
      </c>
      <c r="BH990" s="47" t="str">
        <f t="shared" si="591"/>
        <v/>
      </c>
      <c r="BI990" s="48" t="str">
        <f>IF(ISBLANK(BJ990),"",VLOOKUP(BH990,OutputOsiris!$A$9:$A$1008,1,FALSE))</f>
        <v/>
      </c>
      <c r="BJ990" s="111"/>
      <c r="BK990" s="78"/>
      <c r="BL990" s="148" t="str">
        <f t="shared" si="565"/>
        <v/>
      </c>
      <c r="BM990" s="47" t="str">
        <f t="shared" si="592"/>
        <v/>
      </c>
      <c r="BN990" s="48" t="str">
        <f>IF(ISBLANK(BO990),"",VLOOKUP(BM990,OutputOsiris!$A$9:$A$1008,1,FALSE))</f>
        <v/>
      </c>
      <c r="BO990" s="111"/>
      <c r="BP990" s="78"/>
      <c r="BQ990" s="148" t="str">
        <f t="shared" si="566"/>
        <v/>
      </c>
      <c r="BR990" s="47" t="str">
        <f t="shared" si="593"/>
        <v/>
      </c>
      <c r="BS990" s="48" t="str">
        <f>IF(ISBLANK(BT990),"",VLOOKUP(BR990,OutputOsiris!$A$9:$A$1008,1,FALSE))</f>
        <v/>
      </c>
      <c r="BT990" s="111"/>
      <c r="BU990" s="78"/>
      <c r="BV990" s="148" t="str">
        <f t="shared" si="567"/>
        <v/>
      </c>
      <c r="BW990" s="47" t="str">
        <f t="shared" si="594"/>
        <v/>
      </c>
      <c r="BX990" s="48" t="str">
        <f>IF(ISBLANK(BY990),"",VLOOKUP(BW990,OutputOsiris!$A$9:$A$1008,1,FALSE))</f>
        <v/>
      </c>
      <c r="BY990" s="111"/>
      <c r="BZ990" s="78"/>
      <c r="CA990" s="148" t="str">
        <f t="shared" si="568"/>
        <v/>
      </c>
    </row>
    <row r="991" spans="1:79" x14ac:dyDescent="0.2">
      <c r="A991" s="47" t="str">
        <f>IF($H$1="Score",IF(OutputOsiris!A991&lt;&gt;"9999999",OutputOsiris!A991,""),"")</f>
        <v/>
      </c>
      <c r="B991" s="76" t="str">
        <f t="shared" si="569"/>
        <v/>
      </c>
      <c r="C991" s="143" t="str">
        <f t="shared" si="570"/>
        <v/>
      </c>
      <c r="D991" s="47" t="str">
        <f>IF($H$1="Cijfer",IF(OutputOsiris!A991&lt;&gt;"9999999",OutputOsiris!A991,""),"")</f>
        <v/>
      </c>
      <c r="E991" s="76" t="str">
        <f t="shared" si="571"/>
        <v/>
      </c>
      <c r="F991" s="143" t="str">
        <f t="shared" si="572"/>
        <v/>
      </c>
      <c r="G991" s="47" t="str">
        <f>IF(ISBLANK(OutputOsiris!B991),"",OutputOsiris!B991)</f>
        <v/>
      </c>
      <c r="H991" s="47">
        <f>IF(AND($AG$7&gt;0,OutputOsiris!$A991&lt;&gt;"9999999"),VLOOKUP(OutputOsiris!A991,$AD$9:$AG$1008,4,FALSE),"")</f>
        <v>0</v>
      </c>
      <c r="I991" s="47">
        <f t="shared" si="573"/>
        <v>0</v>
      </c>
      <c r="J991" s="47">
        <f>IF(AND($AL$7&gt;0,OutputOsiris!$A991&lt;&gt;"9999999"),VLOOKUP(OutputOsiris!A991,$AI$9:$AL$1008,4,FALSE),"")</f>
        <v>0</v>
      </c>
      <c r="K991" s="47">
        <f t="shared" si="574"/>
        <v>0</v>
      </c>
      <c r="L991" s="47" t="str">
        <f>IF(AND($AQ$7&gt;0,OutputOsiris!$A991&lt;&gt;"9999999"),VLOOKUP(OutputOsiris!A991,$AN$9:$AQ$1008,4,FALSE),"")</f>
        <v/>
      </c>
      <c r="M991" s="47" t="str">
        <f t="shared" si="575"/>
        <v/>
      </c>
      <c r="N991" s="47" t="str">
        <f>IF(AND($AV$7&gt;0,OutputOsiris!$A991&lt;&gt;"9999999"),VLOOKUP(OutputOsiris!A991,$AS$9:$AV$1008,4,FALSE),"")</f>
        <v/>
      </c>
      <c r="O991" s="47" t="str">
        <f t="shared" si="576"/>
        <v/>
      </c>
      <c r="P991" s="47" t="str">
        <f>IF(AND($BA$7&gt;0,OutputOsiris!$A991&lt;&gt;"9999999"),VLOOKUP(OutputOsiris!A991,$AX$9:$BA$1008,4,FALSE),"")</f>
        <v/>
      </c>
      <c r="Q991" s="47" t="str">
        <f t="shared" si="577"/>
        <v/>
      </c>
      <c r="R991" s="47" t="str">
        <f>IF(AND($BF$7&gt;0,OutputOsiris!$A991&lt;&gt;"9999999"),VLOOKUP(OutputOsiris!A991,$BC$9:$BF$1008,4,FALSE),"")</f>
        <v/>
      </c>
      <c r="S991" s="47" t="str">
        <f t="shared" si="578"/>
        <v/>
      </c>
      <c r="T991" s="47" t="str">
        <f>IF(AND($BK$7&gt;0,OutputOsiris!$A991&lt;&gt;"9999999"),VLOOKUP(OutputOsiris!A991,$BH$9:$BK$1008,4,FALSE),"")</f>
        <v/>
      </c>
      <c r="U991" s="47" t="str">
        <f t="shared" si="579"/>
        <v/>
      </c>
      <c r="V991" s="47" t="str">
        <f>IF(AND($BP$7&gt;0,OutputOsiris!$A991&lt;&gt;"9999999"),VLOOKUP(OutputOsiris!A991,$BM$9:$BP$1008,4,FALSE),"")</f>
        <v/>
      </c>
      <c r="W991" s="47" t="str">
        <f t="shared" si="580"/>
        <v/>
      </c>
      <c r="X991" s="47" t="str">
        <f>IF(AND($BU$7&gt;0,OutputOsiris!$A991&lt;&gt;"9999999"),VLOOKUP(OutputOsiris!A991,$BR$9:$BU$1008,4,FALSE),"")</f>
        <v/>
      </c>
      <c r="Y991" s="47" t="str">
        <f t="shared" si="581"/>
        <v/>
      </c>
      <c r="Z991" s="47" t="str">
        <f>IF(AND($BZ$7&gt;0,OutputOsiris!$A991&lt;&gt;"9999999"),VLOOKUP(OutputOsiris!A991,$BW$9:$BZ$1008,4,FALSE),"")</f>
        <v/>
      </c>
      <c r="AA991" s="47" t="str">
        <f t="shared" si="582"/>
        <v/>
      </c>
      <c r="AB991" s="47">
        <f t="shared" si="583"/>
        <v>0</v>
      </c>
      <c r="AC991" s="47">
        <f t="shared" si="584"/>
        <v>0</v>
      </c>
      <c r="AD991" s="47" t="str">
        <f t="shared" si="585"/>
        <v/>
      </c>
      <c r="AE991" s="48" t="str">
        <f>IF(ISBLANK(AF991),"",VLOOKUP(AD991,OutputOsiris!$A$9:$A$1008,1,FALSE))</f>
        <v/>
      </c>
      <c r="AF991" s="111"/>
      <c r="AG991" s="78"/>
      <c r="AH991" s="148" t="str">
        <f t="shared" si="559"/>
        <v/>
      </c>
      <c r="AI991" s="47" t="str">
        <f t="shared" si="586"/>
        <v/>
      </c>
      <c r="AJ991" s="48" t="str">
        <f>IF(ISBLANK(AK991),"",VLOOKUP(AI991,OutputOsiris!$A$9:$A$1008,1,FALSE))</f>
        <v/>
      </c>
      <c r="AK991" s="112"/>
      <c r="AL991" s="78"/>
      <c r="AM991" s="148" t="str">
        <f t="shared" si="560"/>
        <v/>
      </c>
      <c r="AN991" s="47" t="str">
        <f t="shared" si="587"/>
        <v/>
      </c>
      <c r="AO991" s="48" t="str">
        <f>IF(ISBLANK(AP991),"",VLOOKUP(AN991,OutputOsiris!$A$9:$A$1008,1,FALSE))</f>
        <v/>
      </c>
      <c r="AP991" s="111"/>
      <c r="AQ991" s="78"/>
      <c r="AR991" s="148" t="str">
        <f t="shared" si="561"/>
        <v/>
      </c>
      <c r="AS991" s="47" t="str">
        <f t="shared" si="588"/>
        <v/>
      </c>
      <c r="AT991" s="48" t="str">
        <f>IF(ISBLANK(AU991),"",VLOOKUP(AS991,OutputOsiris!$A$9:$A$1008,1,FALSE))</f>
        <v/>
      </c>
      <c r="AU991" s="111"/>
      <c r="AV991" s="78"/>
      <c r="AW991" s="148" t="str">
        <f t="shared" si="562"/>
        <v/>
      </c>
      <c r="AX991" s="47" t="str">
        <f t="shared" si="589"/>
        <v/>
      </c>
      <c r="AY991" s="48" t="str">
        <f>IF(ISBLANK(AZ991),"",VLOOKUP(AX991,OutputOsiris!$A$9:$A$1008,1,FALSE))</f>
        <v/>
      </c>
      <c r="AZ991" s="111"/>
      <c r="BA991" s="78"/>
      <c r="BB991" s="148" t="str">
        <f t="shared" si="563"/>
        <v/>
      </c>
      <c r="BC991" s="47" t="str">
        <f t="shared" si="590"/>
        <v/>
      </c>
      <c r="BD991" s="48" t="str">
        <f>IF(ISBLANK(BE991),"",VLOOKUP(BC991,OutputOsiris!$A$9:$A$1008,1,FALSE))</f>
        <v/>
      </c>
      <c r="BE991" s="111"/>
      <c r="BF991" s="78"/>
      <c r="BG991" s="148" t="str">
        <f t="shared" si="564"/>
        <v/>
      </c>
      <c r="BH991" s="47" t="str">
        <f t="shared" si="591"/>
        <v/>
      </c>
      <c r="BI991" s="48" t="str">
        <f>IF(ISBLANK(BJ991),"",VLOOKUP(BH991,OutputOsiris!$A$9:$A$1008,1,FALSE))</f>
        <v/>
      </c>
      <c r="BJ991" s="111"/>
      <c r="BK991" s="78"/>
      <c r="BL991" s="148" t="str">
        <f t="shared" si="565"/>
        <v/>
      </c>
      <c r="BM991" s="47" t="str">
        <f t="shared" si="592"/>
        <v/>
      </c>
      <c r="BN991" s="48" t="str">
        <f>IF(ISBLANK(BO991),"",VLOOKUP(BM991,OutputOsiris!$A$9:$A$1008,1,FALSE))</f>
        <v/>
      </c>
      <c r="BO991" s="111"/>
      <c r="BP991" s="78"/>
      <c r="BQ991" s="148" t="str">
        <f t="shared" si="566"/>
        <v/>
      </c>
      <c r="BR991" s="47" t="str">
        <f t="shared" si="593"/>
        <v/>
      </c>
      <c r="BS991" s="48" t="str">
        <f>IF(ISBLANK(BT991),"",VLOOKUP(BR991,OutputOsiris!$A$9:$A$1008,1,FALSE))</f>
        <v/>
      </c>
      <c r="BT991" s="111"/>
      <c r="BU991" s="78"/>
      <c r="BV991" s="148" t="str">
        <f t="shared" si="567"/>
        <v/>
      </c>
      <c r="BW991" s="47" t="str">
        <f t="shared" si="594"/>
        <v/>
      </c>
      <c r="BX991" s="48" t="str">
        <f>IF(ISBLANK(BY991),"",VLOOKUP(BW991,OutputOsiris!$A$9:$A$1008,1,FALSE))</f>
        <v/>
      </c>
      <c r="BY991" s="111"/>
      <c r="BZ991" s="78"/>
      <c r="CA991" s="148" t="str">
        <f t="shared" si="568"/>
        <v/>
      </c>
    </row>
    <row r="992" spans="1:79" x14ac:dyDescent="0.2">
      <c r="A992" s="47" t="str">
        <f>IF($H$1="Score",IF(OutputOsiris!A992&lt;&gt;"9999999",OutputOsiris!A992,""),"")</f>
        <v/>
      </c>
      <c r="B992" s="76" t="str">
        <f t="shared" si="569"/>
        <v/>
      </c>
      <c r="C992" s="143" t="str">
        <f t="shared" si="570"/>
        <v/>
      </c>
      <c r="D992" s="47" t="str">
        <f>IF($H$1="Cijfer",IF(OutputOsiris!A992&lt;&gt;"9999999",OutputOsiris!A992,""),"")</f>
        <v/>
      </c>
      <c r="E992" s="76" t="str">
        <f t="shared" si="571"/>
        <v/>
      </c>
      <c r="F992" s="143" t="str">
        <f t="shared" si="572"/>
        <v/>
      </c>
      <c r="G992" s="47" t="str">
        <f>IF(ISBLANK(OutputOsiris!B992),"",OutputOsiris!B992)</f>
        <v/>
      </c>
      <c r="H992" s="47">
        <f>IF(AND($AG$7&gt;0,OutputOsiris!$A992&lt;&gt;"9999999"),VLOOKUP(OutputOsiris!A992,$AD$9:$AG$1008,4,FALSE),"")</f>
        <v>0</v>
      </c>
      <c r="I992" s="47">
        <f t="shared" si="573"/>
        <v>0</v>
      </c>
      <c r="J992" s="47">
        <f>IF(AND($AL$7&gt;0,OutputOsiris!$A992&lt;&gt;"9999999"),VLOOKUP(OutputOsiris!A992,$AI$9:$AL$1008,4,FALSE),"")</f>
        <v>0</v>
      </c>
      <c r="K992" s="47">
        <f t="shared" si="574"/>
        <v>0</v>
      </c>
      <c r="L992" s="47" t="str">
        <f>IF(AND($AQ$7&gt;0,OutputOsiris!$A992&lt;&gt;"9999999"),VLOOKUP(OutputOsiris!A992,$AN$9:$AQ$1008,4,FALSE),"")</f>
        <v/>
      </c>
      <c r="M992" s="47" t="str">
        <f t="shared" si="575"/>
        <v/>
      </c>
      <c r="N992" s="47" t="str">
        <f>IF(AND($AV$7&gt;0,OutputOsiris!$A992&lt;&gt;"9999999"),VLOOKUP(OutputOsiris!A992,$AS$9:$AV$1008,4,FALSE),"")</f>
        <v/>
      </c>
      <c r="O992" s="47" t="str">
        <f t="shared" si="576"/>
        <v/>
      </c>
      <c r="P992" s="47" t="str">
        <f>IF(AND($BA$7&gt;0,OutputOsiris!$A992&lt;&gt;"9999999"),VLOOKUP(OutputOsiris!A992,$AX$9:$BA$1008,4,FALSE),"")</f>
        <v/>
      </c>
      <c r="Q992" s="47" t="str">
        <f t="shared" si="577"/>
        <v/>
      </c>
      <c r="R992" s="47" t="str">
        <f>IF(AND($BF$7&gt;0,OutputOsiris!$A992&lt;&gt;"9999999"),VLOOKUP(OutputOsiris!A992,$BC$9:$BF$1008,4,FALSE),"")</f>
        <v/>
      </c>
      <c r="S992" s="47" t="str">
        <f t="shared" si="578"/>
        <v/>
      </c>
      <c r="T992" s="47" t="str">
        <f>IF(AND($BK$7&gt;0,OutputOsiris!$A992&lt;&gt;"9999999"),VLOOKUP(OutputOsiris!A992,$BH$9:$BK$1008,4,FALSE),"")</f>
        <v/>
      </c>
      <c r="U992" s="47" t="str">
        <f t="shared" si="579"/>
        <v/>
      </c>
      <c r="V992" s="47" t="str">
        <f>IF(AND($BP$7&gt;0,OutputOsiris!$A992&lt;&gt;"9999999"),VLOOKUP(OutputOsiris!A992,$BM$9:$BP$1008,4,FALSE),"")</f>
        <v/>
      </c>
      <c r="W992" s="47" t="str">
        <f t="shared" si="580"/>
        <v/>
      </c>
      <c r="X992" s="47" t="str">
        <f>IF(AND($BU$7&gt;0,OutputOsiris!$A992&lt;&gt;"9999999"),VLOOKUP(OutputOsiris!A992,$BR$9:$BU$1008,4,FALSE),"")</f>
        <v/>
      </c>
      <c r="Y992" s="47" t="str">
        <f t="shared" si="581"/>
        <v/>
      </c>
      <c r="Z992" s="47" t="str">
        <f>IF(AND($BZ$7&gt;0,OutputOsiris!$A992&lt;&gt;"9999999"),VLOOKUP(OutputOsiris!A992,$BW$9:$BZ$1008,4,FALSE),"")</f>
        <v/>
      </c>
      <c r="AA992" s="47" t="str">
        <f t="shared" si="582"/>
        <v/>
      </c>
      <c r="AB992" s="47">
        <f t="shared" si="583"/>
        <v>0</v>
      </c>
      <c r="AC992" s="47">
        <f t="shared" si="584"/>
        <v>0</v>
      </c>
      <c r="AD992" s="47" t="str">
        <f t="shared" si="585"/>
        <v/>
      </c>
      <c r="AE992" s="48" t="str">
        <f>IF(ISBLANK(AF992),"",VLOOKUP(AD992,OutputOsiris!$A$9:$A$1008,1,FALSE))</f>
        <v/>
      </c>
      <c r="AF992" s="111"/>
      <c r="AG992" s="78"/>
      <c r="AH992" s="148" t="str">
        <f t="shared" si="559"/>
        <v/>
      </c>
      <c r="AI992" s="47" t="str">
        <f t="shared" si="586"/>
        <v/>
      </c>
      <c r="AJ992" s="48" t="str">
        <f>IF(ISBLANK(AK992),"",VLOOKUP(AI992,OutputOsiris!$A$9:$A$1008,1,FALSE))</f>
        <v/>
      </c>
      <c r="AK992" s="112"/>
      <c r="AL992" s="78"/>
      <c r="AM992" s="148" t="str">
        <f t="shared" si="560"/>
        <v/>
      </c>
      <c r="AN992" s="47" t="str">
        <f t="shared" si="587"/>
        <v/>
      </c>
      <c r="AO992" s="48" t="str">
        <f>IF(ISBLANK(AP992),"",VLOOKUP(AN992,OutputOsiris!$A$9:$A$1008,1,FALSE))</f>
        <v/>
      </c>
      <c r="AP992" s="111"/>
      <c r="AQ992" s="78"/>
      <c r="AR992" s="148" t="str">
        <f t="shared" si="561"/>
        <v/>
      </c>
      <c r="AS992" s="47" t="str">
        <f t="shared" si="588"/>
        <v/>
      </c>
      <c r="AT992" s="48" t="str">
        <f>IF(ISBLANK(AU992),"",VLOOKUP(AS992,OutputOsiris!$A$9:$A$1008,1,FALSE))</f>
        <v/>
      </c>
      <c r="AU992" s="111"/>
      <c r="AV992" s="78"/>
      <c r="AW992" s="148" t="str">
        <f t="shared" si="562"/>
        <v/>
      </c>
      <c r="AX992" s="47" t="str">
        <f t="shared" si="589"/>
        <v/>
      </c>
      <c r="AY992" s="48" t="str">
        <f>IF(ISBLANK(AZ992),"",VLOOKUP(AX992,OutputOsiris!$A$9:$A$1008,1,FALSE))</f>
        <v/>
      </c>
      <c r="AZ992" s="111"/>
      <c r="BA992" s="78"/>
      <c r="BB992" s="148" t="str">
        <f t="shared" si="563"/>
        <v/>
      </c>
      <c r="BC992" s="47" t="str">
        <f t="shared" si="590"/>
        <v/>
      </c>
      <c r="BD992" s="48" t="str">
        <f>IF(ISBLANK(BE992),"",VLOOKUP(BC992,OutputOsiris!$A$9:$A$1008,1,FALSE))</f>
        <v/>
      </c>
      <c r="BE992" s="111"/>
      <c r="BF992" s="78"/>
      <c r="BG992" s="148" t="str">
        <f t="shared" si="564"/>
        <v/>
      </c>
      <c r="BH992" s="47" t="str">
        <f t="shared" si="591"/>
        <v/>
      </c>
      <c r="BI992" s="48" t="str">
        <f>IF(ISBLANK(BJ992),"",VLOOKUP(BH992,OutputOsiris!$A$9:$A$1008,1,FALSE))</f>
        <v/>
      </c>
      <c r="BJ992" s="111"/>
      <c r="BK992" s="78"/>
      <c r="BL992" s="148" t="str">
        <f t="shared" si="565"/>
        <v/>
      </c>
      <c r="BM992" s="47" t="str">
        <f t="shared" si="592"/>
        <v/>
      </c>
      <c r="BN992" s="48" t="str">
        <f>IF(ISBLANK(BO992),"",VLOOKUP(BM992,OutputOsiris!$A$9:$A$1008,1,FALSE))</f>
        <v/>
      </c>
      <c r="BO992" s="111"/>
      <c r="BP992" s="78"/>
      <c r="BQ992" s="148" t="str">
        <f t="shared" si="566"/>
        <v/>
      </c>
      <c r="BR992" s="47" t="str">
        <f t="shared" si="593"/>
        <v/>
      </c>
      <c r="BS992" s="48" t="str">
        <f>IF(ISBLANK(BT992),"",VLOOKUP(BR992,OutputOsiris!$A$9:$A$1008,1,FALSE))</f>
        <v/>
      </c>
      <c r="BT992" s="111"/>
      <c r="BU992" s="78"/>
      <c r="BV992" s="148" t="str">
        <f t="shared" si="567"/>
        <v/>
      </c>
      <c r="BW992" s="47" t="str">
        <f t="shared" si="594"/>
        <v/>
      </c>
      <c r="BX992" s="48" t="str">
        <f>IF(ISBLANK(BY992),"",VLOOKUP(BW992,OutputOsiris!$A$9:$A$1008,1,FALSE))</f>
        <v/>
      </c>
      <c r="BY992" s="111"/>
      <c r="BZ992" s="78"/>
      <c r="CA992" s="148" t="str">
        <f t="shared" si="568"/>
        <v/>
      </c>
    </row>
    <row r="993" spans="1:79" x14ac:dyDescent="0.2">
      <c r="A993" s="47" t="str">
        <f>IF($H$1="Score",IF(OutputOsiris!A993&lt;&gt;"9999999",OutputOsiris!A993,""),"")</f>
        <v/>
      </c>
      <c r="B993" s="76" t="str">
        <f t="shared" si="569"/>
        <v/>
      </c>
      <c r="C993" s="143" t="str">
        <f t="shared" si="570"/>
        <v/>
      </c>
      <c r="D993" s="47" t="str">
        <f>IF($H$1="Cijfer",IF(OutputOsiris!A993&lt;&gt;"9999999",OutputOsiris!A993,""),"")</f>
        <v/>
      </c>
      <c r="E993" s="76" t="str">
        <f t="shared" si="571"/>
        <v/>
      </c>
      <c r="F993" s="143" t="str">
        <f t="shared" si="572"/>
        <v/>
      </c>
      <c r="G993" s="47" t="str">
        <f>IF(ISBLANK(OutputOsiris!B993),"",OutputOsiris!B993)</f>
        <v/>
      </c>
      <c r="H993" s="47">
        <f>IF(AND($AG$7&gt;0,OutputOsiris!$A993&lt;&gt;"9999999"),VLOOKUP(OutputOsiris!A993,$AD$9:$AG$1008,4,FALSE),"")</f>
        <v>0</v>
      </c>
      <c r="I993" s="47">
        <f t="shared" si="573"/>
        <v>0</v>
      </c>
      <c r="J993" s="47">
        <f>IF(AND($AL$7&gt;0,OutputOsiris!$A993&lt;&gt;"9999999"),VLOOKUP(OutputOsiris!A993,$AI$9:$AL$1008,4,FALSE),"")</f>
        <v>0</v>
      </c>
      <c r="K993" s="47">
        <f t="shared" si="574"/>
        <v>0</v>
      </c>
      <c r="L993" s="47" t="str">
        <f>IF(AND($AQ$7&gt;0,OutputOsiris!$A993&lt;&gt;"9999999"),VLOOKUP(OutputOsiris!A993,$AN$9:$AQ$1008,4,FALSE),"")</f>
        <v/>
      </c>
      <c r="M993" s="47" t="str">
        <f t="shared" si="575"/>
        <v/>
      </c>
      <c r="N993" s="47" t="str">
        <f>IF(AND($AV$7&gt;0,OutputOsiris!$A993&lt;&gt;"9999999"),VLOOKUP(OutputOsiris!A993,$AS$9:$AV$1008,4,FALSE),"")</f>
        <v/>
      </c>
      <c r="O993" s="47" t="str">
        <f t="shared" si="576"/>
        <v/>
      </c>
      <c r="P993" s="47" t="str">
        <f>IF(AND($BA$7&gt;0,OutputOsiris!$A993&lt;&gt;"9999999"),VLOOKUP(OutputOsiris!A993,$AX$9:$BA$1008,4,FALSE),"")</f>
        <v/>
      </c>
      <c r="Q993" s="47" t="str">
        <f t="shared" si="577"/>
        <v/>
      </c>
      <c r="R993" s="47" t="str">
        <f>IF(AND($BF$7&gt;0,OutputOsiris!$A993&lt;&gt;"9999999"),VLOOKUP(OutputOsiris!A993,$BC$9:$BF$1008,4,FALSE),"")</f>
        <v/>
      </c>
      <c r="S993" s="47" t="str">
        <f t="shared" si="578"/>
        <v/>
      </c>
      <c r="T993" s="47" t="str">
        <f>IF(AND($BK$7&gt;0,OutputOsiris!$A993&lt;&gt;"9999999"),VLOOKUP(OutputOsiris!A993,$BH$9:$BK$1008,4,FALSE),"")</f>
        <v/>
      </c>
      <c r="U993" s="47" t="str">
        <f t="shared" si="579"/>
        <v/>
      </c>
      <c r="V993" s="47" t="str">
        <f>IF(AND($BP$7&gt;0,OutputOsiris!$A993&lt;&gt;"9999999"),VLOOKUP(OutputOsiris!A993,$BM$9:$BP$1008,4,FALSE),"")</f>
        <v/>
      </c>
      <c r="W993" s="47" t="str">
        <f t="shared" si="580"/>
        <v/>
      </c>
      <c r="X993" s="47" t="str">
        <f>IF(AND($BU$7&gt;0,OutputOsiris!$A993&lt;&gt;"9999999"),VLOOKUP(OutputOsiris!A993,$BR$9:$BU$1008,4,FALSE),"")</f>
        <v/>
      </c>
      <c r="Y993" s="47" t="str">
        <f t="shared" si="581"/>
        <v/>
      </c>
      <c r="Z993" s="47" t="str">
        <f>IF(AND($BZ$7&gt;0,OutputOsiris!$A993&lt;&gt;"9999999"),VLOOKUP(OutputOsiris!A993,$BW$9:$BZ$1008,4,FALSE),"")</f>
        <v/>
      </c>
      <c r="AA993" s="47" t="str">
        <f t="shared" si="582"/>
        <v/>
      </c>
      <c r="AB993" s="47">
        <f t="shared" si="583"/>
        <v>0</v>
      </c>
      <c r="AC993" s="47">
        <f t="shared" si="584"/>
        <v>0</v>
      </c>
      <c r="AD993" s="47" t="str">
        <f t="shared" si="585"/>
        <v/>
      </c>
      <c r="AE993" s="48" t="str">
        <f>IF(ISBLANK(AF993),"",VLOOKUP(AD993,OutputOsiris!$A$9:$A$1008,1,FALSE))</f>
        <v/>
      </c>
      <c r="AF993" s="111"/>
      <c r="AG993" s="78"/>
      <c r="AH993" s="148" t="str">
        <f t="shared" si="559"/>
        <v/>
      </c>
      <c r="AI993" s="47" t="str">
        <f t="shared" si="586"/>
        <v/>
      </c>
      <c r="AJ993" s="48" t="str">
        <f>IF(ISBLANK(AK993),"",VLOOKUP(AI993,OutputOsiris!$A$9:$A$1008,1,FALSE))</f>
        <v/>
      </c>
      <c r="AK993" s="112"/>
      <c r="AL993" s="78"/>
      <c r="AM993" s="148" t="str">
        <f t="shared" si="560"/>
        <v/>
      </c>
      <c r="AN993" s="47" t="str">
        <f t="shared" si="587"/>
        <v/>
      </c>
      <c r="AO993" s="48" t="str">
        <f>IF(ISBLANK(AP993),"",VLOOKUP(AN993,OutputOsiris!$A$9:$A$1008,1,FALSE))</f>
        <v/>
      </c>
      <c r="AP993" s="111"/>
      <c r="AQ993" s="78"/>
      <c r="AR993" s="148" t="str">
        <f t="shared" si="561"/>
        <v/>
      </c>
      <c r="AS993" s="47" t="str">
        <f t="shared" si="588"/>
        <v/>
      </c>
      <c r="AT993" s="48" t="str">
        <f>IF(ISBLANK(AU993),"",VLOOKUP(AS993,OutputOsiris!$A$9:$A$1008,1,FALSE))</f>
        <v/>
      </c>
      <c r="AU993" s="111"/>
      <c r="AV993" s="78"/>
      <c r="AW993" s="148" t="str">
        <f t="shared" si="562"/>
        <v/>
      </c>
      <c r="AX993" s="47" t="str">
        <f t="shared" si="589"/>
        <v/>
      </c>
      <c r="AY993" s="48" t="str">
        <f>IF(ISBLANK(AZ993),"",VLOOKUP(AX993,OutputOsiris!$A$9:$A$1008,1,FALSE))</f>
        <v/>
      </c>
      <c r="AZ993" s="111"/>
      <c r="BA993" s="78"/>
      <c r="BB993" s="148" t="str">
        <f t="shared" si="563"/>
        <v/>
      </c>
      <c r="BC993" s="47" t="str">
        <f t="shared" si="590"/>
        <v/>
      </c>
      <c r="BD993" s="48" t="str">
        <f>IF(ISBLANK(BE993),"",VLOOKUP(BC993,OutputOsiris!$A$9:$A$1008,1,FALSE))</f>
        <v/>
      </c>
      <c r="BE993" s="111"/>
      <c r="BF993" s="78"/>
      <c r="BG993" s="148" t="str">
        <f t="shared" si="564"/>
        <v/>
      </c>
      <c r="BH993" s="47" t="str">
        <f t="shared" si="591"/>
        <v/>
      </c>
      <c r="BI993" s="48" t="str">
        <f>IF(ISBLANK(BJ993),"",VLOOKUP(BH993,OutputOsiris!$A$9:$A$1008,1,FALSE))</f>
        <v/>
      </c>
      <c r="BJ993" s="111"/>
      <c r="BK993" s="78"/>
      <c r="BL993" s="148" t="str">
        <f t="shared" si="565"/>
        <v/>
      </c>
      <c r="BM993" s="47" t="str">
        <f t="shared" si="592"/>
        <v/>
      </c>
      <c r="BN993" s="48" t="str">
        <f>IF(ISBLANK(BO993),"",VLOOKUP(BM993,OutputOsiris!$A$9:$A$1008,1,FALSE))</f>
        <v/>
      </c>
      <c r="BO993" s="111"/>
      <c r="BP993" s="78"/>
      <c r="BQ993" s="148" t="str">
        <f t="shared" si="566"/>
        <v/>
      </c>
      <c r="BR993" s="47" t="str">
        <f t="shared" si="593"/>
        <v/>
      </c>
      <c r="BS993" s="48" t="str">
        <f>IF(ISBLANK(BT993),"",VLOOKUP(BR993,OutputOsiris!$A$9:$A$1008,1,FALSE))</f>
        <v/>
      </c>
      <c r="BT993" s="111"/>
      <c r="BU993" s="78"/>
      <c r="BV993" s="148" t="str">
        <f t="shared" si="567"/>
        <v/>
      </c>
      <c r="BW993" s="47" t="str">
        <f t="shared" si="594"/>
        <v/>
      </c>
      <c r="BX993" s="48" t="str">
        <f>IF(ISBLANK(BY993),"",VLOOKUP(BW993,OutputOsiris!$A$9:$A$1008,1,FALSE))</f>
        <v/>
      </c>
      <c r="BY993" s="111"/>
      <c r="BZ993" s="78"/>
      <c r="CA993" s="148" t="str">
        <f t="shared" si="568"/>
        <v/>
      </c>
    </row>
    <row r="994" spans="1:79" x14ac:dyDescent="0.2">
      <c r="A994" s="47" t="str">
        <f>IF($H$1="Score",IF(OutputOsiris!A994&lt;&gt;"9999999",OutputOsiris!A994,""),"")</f>
        <v/>
      </c>
      <c r="B994" s="76" t="str">
        <f t="shared" si="569"/>
        <v/>
      </c>
      <c r="C994" s="143" t="str">
        <f t="shared" si="570"/>
        <v/>
      </c>
      <c r="D994" s="47" t="str">
        <f>IF($H$1="Cijfer",IF(OutputOsiris!A994&lt;&gt;"9999999",OutputOsiris!A994,""),"")</f>
        <v/>
      </c>
      <c r="E994" s="76" t="str">
        <f t="shared" si="571"/>
        <v/>
      </c>
      <c r="F994" s="143" t="str">
        <f t="shared" si="572"/>
        <v/>
      </c>
      <c r="G994" s="47" t="str">
        <f>IF(ISBLANK(OutputOsiris!B994),"",OutputOsiris!B994)</f>
        <v/>
      </c>
      <c r="H994" s="47">
        <f>IF(AND($AG$7&gt;0,OutputOsiris!$A994&lt;&gt;"9999999"),VLOOKUP(OutputOsiris!A994,$AD$9:$AG$1008,4,FALSE),"")</f>
        <v>0</v>
      </c>
      <c r="I994" s="47">
        <f t="shared" si="573"/>
        <v>0</v>
      </c>
      <c r="J994" s="47">
        <f>IF(AND($AL$7&gt;0,OutputOsiris!$A994&lt;&gt;"9999999"),VLOOKUP(OutputOsiris!A994,$AI$9:$AL$1008,4,FALSE),"")</f>
        <v>0</v>
      </c>
      <c r="K994" s="47">
        <f t="shared" si="574"/>
        <v>0</v>
      </c>
      <c r="L994" s="47" t="str">
        <f>IF(AND($AQ$7&gt;0,OutputOsiris!$A994&lt;&gt;"9999999"),VLOOKUP(OutputOsiris!A994,$AN$9:$AQ$1008,4,FALSE),"")</f>
        <v/>
      </c>
      <c r="M994" s="47" t="str">
        <f t="shared" si="575"/>
        <v/>
      </c>
      <c r="N994" s="47" t="str">
        <f>IF(AND($AV$7&gt;0,OutputOsiris!$A994&lt;&gt;"9999999"),VLOOKUP(OutputOsiris!A994,$AS$9:$AV$1008,4,FALSE),"")</f>
        <v/>
      </c>
      <c r="O994" s="47" t="str">
        <f t="shared" si="576"/>
        <v/>
      </c>
      <c r="P994" s="47" t="str">
        <f>IF(AND($BA$7&gt;0,OutputOsiris!$A994&lt;&gt;"9999999"),VLOOKUP(OutputOsiris!A994,$AX$9:$BA$1008,4,FALSE),"")</f>
        <v/>
      </c>
      <c r="Q994" s="47" t="str">
        <f t="shared" si="577"/>
        <v/>
      </c>
      <c r="R994" s="47" t="str">
        <f>IF(AND($BF$7&gt;0,OutputOsiris!$A994&lt;&gt;"9999999"),VLOOKUP(OutputOsiris!A994,$BC$9:$BF$1008,4,FALSE),"")</f>
        <v/>
      </c>
      <c r="S994" s="47" t="str">
        <f t="shared" si="578"/>
        <v/>
      </c>
      <c r="T994" s="47" t="str">
        <f>IF(AND($BK$7&gt;0,OutputOsiris!$A994&lt;&gt;"9999999"),VLOOKUP(OutputOsiris!A994,$BH$9:$BK$1008,4,FALSE),"")</f>
        <v/>
      </c>
      <c r="U994" s="47" t="str">
        <f t="shared" si="579"/>
        <v/>
      </c>
      <c r="V994" s="47" t="str">
        <f>IF(AND($BP$7&gt;0,OutputOsiris!$A994&lt;&gt;"9999999"),VLOOKUP(OutputOsiris!A994,$BM$9:$BP$1008,4,FALSE),"")</f>
        <v/>
      </c>
      <c r="W994" s="47" t="str">
        <f t="shared" si="580"/>
        <v/>
      </c>
      <c r="X994" s="47" t="str">
        <f>IF(AND($BU$7&gt;0,OutputOsiris!$A994&lt;&gt;"9999999"),VLOOKUP(OutputOsiris!A994,$BR$9:$BU$1008,4,FALSE),"")</f>
        <v/>
      </c>
      <c r="Y994" s="47" t="str">
        <f t="shared" si="581"/>
        <v/>
      </c>
      <c r="Z994" s="47" t="str">
        <f>IF(AND($BZ$7&gt;0,OutputOsiris!$A994&lt;&gt;"9999999"),VLOOKUP(OutputOsiris!A994,$BW$9:$BZ$1008,4,FALSE),"")</f>
        <v/>
      </c>
      <c r="AA994" s="47" t="str">
        <f t="shared" si="582"/>
        <v/>
      </c>
      <c r="AB994" s="47">
        <f t="shared" si="583"/>
        <v>0</v>
      </c>
      <c r="AC994" s="47">
        <f t="shared" si="584"/>
        <v>0</v>
      </c>
      <c r="AD994" s="47" t="str">
        <f t="shared" si="585"/>
        <v/>
      </c>
      <c r="AE994" s="48" t="str">
        <f>IF(ISBLANK(AF994),"",VLOOKUP(AD994,OutputOsiris!$A$9:$A$1008,1,FALSE))</f>
        <v/>
      </c>
      <c r="AF994" s="111"/>
      <c r="AG994" s="78"/>
      <c r="AH994" s="148" t="str">
        <f t="shared" si="559"/>
        <v/>
      </c>
      <c r="AI994" s="47" t="str">
        <f t="shared" si="586"/>
        <v/>
      </c>
      <c r="AJ994" s="48" t="str">
        <f>IF(ISBLANK(AK994),"",VLOOKUP(AI994,OutputOsiris!$A$9:$A$1008,1,FALSE))</f>
        <v/>
      </c>
      <c r="AK994" s="112"/>
      <c r="AL994" s="78"/>
      <c r="AM994" s="148" t="str">
        <f t="shared" si="560"/>
        <v/>
      </c>
      <c r="AN994" s="47" t="str">
        <f t="shared" si="587"/>
        <v/>
      </c>
      <c r="AO994" s="48" t="str">
        <f>IF(ISBLANK(AP994),"",VLOOKUP(AN994,OutputOsiris!$A$9:$A$1008,1,FALSE))</f>
        <v/>
      </c>
      <c r="AP994" s="111"/>
      <c r="AQ994" s="78"/>
      <c r="AR994" s="148" t="str">
        <f t="shared" si="561"/>
        <v/>
      </c>
      <c r="AS994" s="47" t="str">
        <f t="shared" si="588"/>
        <v/>
      </c>
      <c r="AT994" s="48" t="str">
        <f>IF(ISBLANK(AU994),"",VLOOKUP(AS994,OutputOsiris!$A$9:$A$1008,1,FALSE))</f>
        <v/>
      </c>
      <c r="AU994" s="111"/>
      <c r="AV994" s="78"/>
      <c r="AW994" s="148" t="str">
        <f t="shared" si="562"/>
        <v/>
      </c>
      <c r="AX994" s="47" t="str">
        <f t="shared" si="589"/>
        <v/>
      </c>
      <c r="AY994" s="48" t="str">
        <f>IF(ISBLANK(AZ994),"",VLOOKUP(AX994,OutputOsiris!$A$9:$A$1008,1,FALSE))</f>
        <v/>
      </c>
      <c r="AZ994" s="111"/>
      <c r="BA994" s="78"/>
      <c r="BB994" s="148" t="str">
        <f t="shared" si="563"/>
        <v/>
      </c>
      <c r="BC994" s="47" t="str">
        <f t="shared" si="590"/>
        <v/>
      </c>
      <c r="BD994" s="48" t="str">
        <f>IF(ISBLANK(BE994),"",VLOOKUP(BC994,OutputOsiris!$A$9:$A$1008,1,FALSE))</f>
        <v/>
      </c>
      <c r="BE994" s="111"/>
      <c r="BF994" s="78"/>
      <c r="BG994" s="148" t="str">
        <f t="shared" si="564"/>
        <v/>
      </c>
      <c r="BH994" s="47" t="str">
        <f t="shared" si="591"/>
        <v/>
      </c>
      <c r="BI994" s="48" t="str">
        <f>IF(ISBLANK(BJ994),"",VLOOKUP(BH994,OutputOsiris!$A$9:$A$1008,1,FALSE))</f>
        <v/>
      </c>
      <c r="BJ994" s="111"/>
      <c r="BK994" s="78"/>
      <c r="BL994" s="148" t="str">
        <f t="shared" si="565"/>
        <v/>
      </c>
      <c r="BM994" s="47" t="str">
        <f t="shared" si="592"/>
        <v/>
      </c>
      <c r="BN994" s="48" t="str">
        <f>IF(ISBLANK(BO994),"",VLOOKUP(BM994,OutputOsiris!$A$9:$A$1008,1,FALSE))</f>
        <v/>
      </c>
      <c r="BO994" s="111"/>
      <c r="BP994" s="78"/>
      <c r="BQ994" s="148" t="str">
        <f t="shared" si="566"/>
        <v/>
      </c>
      <c r="BR994" s="47" t="str">
        <f t="shared" si="593"/>
        <v/>
      </c>
      <c r="BS994" s="48" t="str">
        <f>IF(ISBLANK(BT994),"",VLOOKUP(BR994,OutputOsiris!$A$9:$A$1008,1,FALSE))</f>
        <v/>
      </c>
      <c r="BT994" s="111"/>
      <c r="BU994" s="78"/>
      <c r="BV994" s="148" t="str">
        <f t="shared" si="567"/>
        <v/>
      </c>
      <c r="BW994" s="47" t="str">
        <f t="shared" si="594"/>
        <v/>
      </c>
      <c r="BX994" s="48" t="str">
        <f>IF(ISBLANK(BY994),"",VLOOKUP(BW994,OutputOsiris!$A$9:$A$1008,1,FALSE))</f>
        <v/>
      </c>
      <c r="BY994" s="111"/>
      <c r="BZ994" s="78"/>
      <c r="CA994" s="148" t="str">
        <f t="shared" si="568"/>
        <v/>
      </c>
    </row>
    <row r="995" spans="1:79" x14ac:dyDescent="0.2">
      <c r="A995" s="47" t="str">
        <f>IF($H$1="Score",IF(OutputOsiris!A995&lt;&gt;"9999999",OutputOsiris!A995,""),"")</f>
        <v/>
      </c>
      <c r="B995" s="76" t="str">
        <f t="shared" si="569"/>
        <v/>
      </c>
      <c r="C995" s="143" t="str">
        <f t="shared" si="570"/>
        <v/>
      </c>
      <c r="D995" s="47" t="str">
        <f>IF($H$1="Cijfer",IF(OutputOsiris!A995&lt;&gt;"9999999",OutputOsiris!A995,""),"")</f>
        <v/>
      </c>
      <c r="E995" s="76" t="str">
        <f t="shared" si="571"/>
        <v/>
      </c>
      <c r="F995" s="143" t="str">
        <f t="shared" si="572"/>
        <v/>
      </c>
      <c r="G995" s="47" t="str">
        <f>IF(ISBLANK(OutputOsiris!B995),"",OutputOsiris!B995)</f>
        <v/>
      </c>
      <c r="H995" s="47">
        <f>IF(AND($AG$7&gt;0,OutputOsiris!$A995&lt;&gt;"9999999"),VLOOKUP(OutputOsiris!A995,$AD$9:$AG$1008,4,FALSE),"")</f>
        <v>0</v>
      </c>
      <c r="I995" s="47">
        <f t="shared" si="573"/>
        <v>0</v>
      </c>
      <c r="J995" s="47">
        <f>IF(AND($AL$7&gt;0,OutputOsiris!$A995&lt;&gt;"9999999"),VLOOKUP(OutputOsiris!A995,$AI$9:$AL$1008,4,FALSE),"")</f>
        <v>0</v>
      </c>
      <c r="K995" s="47">
        <f t="shared" si="574"/>
        <v>0</v>
      </c>
      <c r="L995" s="47" t="str">
        <f>IF(AND($AQ$7&gt;0,OutputOsiris!$A995&lt;&gt;"9999999"),VLOOKUP(OutputOsiris!A995,$AN$9:$AQ$1008,4,FALSE),"")</f>
        <v/>
      </c>
      <c r="M995" s="47" t="str">
        <f t="shared" si="575"/>
        <v/>
      </c>
      <c r="N995" s="47" t="str">
        <f>IF(AND($AV$7&gt;0,OutputOsiris!$A995&lt;&gt;"9999999"),VLOOKUP(OutputOsiris!A995,$AS$9:$AV$1008,4,FALSE),"")</f>
        <v/>
      </c>
      <c r="O995" s="47" t="str">
        <f t="shared" si="576"/>
        <v/>
      </c>
      <c r="P995" s="47" t="str">
        <f>IF(AND($BA$7&gt;0,OutputOsiris!$A995&lt;&gt;"9999999"),VLOOKUP(OutputOsiris!A995,$AX$9:$BA$1008,4,FALSE),"")</f>
        <v/>
      </c>
      <c r="Q995" s="47" t="str">
        <f t="shared" si="577"/>
        <v/>
      </c>
      <c r="R995" s="47" t="str">
        <f>IF(AND($BF$7&gt;0,OutputOsiris!$A995&lt;&gt;"9999999"),VLOOKUP(OutputOsiris!A995,$BC$9:$BF$1008,4,FALSE),"")</f>
        <v/>
      </c>
      <c r="S995" s="47" t="str">
        <f t="shared" si="578"/>
        <v/>
      </c>
      <c r="T995" s="47" t="str">
        <f>IF(AND($BK$7&gt;0,OutputOsiris!$A995&lt;&gt;"9999999"),VLOOKUP(OutputOsiris!A995,$BH$9:$BK$1008,4,FALSE),"")</f>
        <v/>
      </c>
      <c r="U995" s="47" t="str">
        <f t="shared" si="579"/>
        <v/>
      </c>
      <c r="V995" s="47" t="str">
        <f>IF(AND($BP$7&gt;0,OutputOsiris!$A995&lt;&gt;"9999999"),VLOOKUP(OutputOsiris!A995,$BM$9:$BP$1008,4,FALSE),"")</f>
        <v/>
      </c>
      <c r="W995" s="47" t="str">
        <f t="shared" si="580"/>
        <v/>
      </c>
      <c r="X995" s="47" t="str">
        <f>IF(AND($BU$7&gt;0,OutputOsiris!$A995&lt;&gt;"9999999"),VLOOKUP(OutputOsiris!A995,$BR$9:$BU$1008,4,FALSE),"")</f>
        <v/>
      </c>
      <c r="Y995" s="47" t="str">
        <f t="shared" si="581"/>
        <v/>
      </c>
      <c r="Z995" s="47" t="str">
        <f>IF(AND($BZ$7&gt;0,OutputOsiris!$A995&lt;&gt;"9999999"),VLOOKUP(OutputOsiris!A995,$BW$9:$BZ$1008,4,FALSE),"")</f>
        <v/>
      </c>
      <c r="AA995" s="47" t="str">
        <f t="shared" si="582"/>
        <v/>
      </c>
      <c r="AB995" s="47">
        <f t="shared" si="583"/>
        <v>0</v>
      </c>
      <c r="AC995" s="47">
        <f t="shared" si="584"/>
        <v>0</v>
      </c>
      <c r="AD995" s="47" t="str">
        <f t="shared" si="585"/>
        <v/>
      </c>
      <c r="AE995" s="48" t="str">
        <f>IF(ISBLANK(AF995),"",VLOOKUP(AD995,OutputOsiris!$A$9:$A$1008,1,FALSE))</f>
        <v/>
      </c>
      <c r="AF995" s="111"/>
      <c r="AG995" s="78"/>
      <c r="AH995" s="148" t="str">
        <f t="shared" si="559"/>
        <v/>
      </c>
      <c r="AI995" s="47" t="str">
        <f t="shared" si="586"/>
        <v/>
      </c>
      <c r="AJ995" s="48" t="str">
        <f>IF(ISBLANK(AK995),"",VLOOKUP(AI995,OutputOsiris!$A$9:$A$1008,1,FALSE))</f>
        <v/>
      </c>
      <c r="AK995" s="112"/>
      <c r="AL995" s="78"/>
      <c r="AM995" s="148" t="str">
        <f t="shared" si="560"/>
        <v/>
      </c>
      <c r="AN995" s="47" t="str">
        <f t="shared" si="587"/>
        <v/>
      </c>
      <c r="AO995" s="48" t="str">
        <f>IF(ISBLANK(AP995),"",VLOOKUP(AN995,OutputOsiris!$A$9:$A$1008,1,FALSE))</f>
        <v/>
      </c>
      <c r="AP995" s="111"/>
      <c r="AQ995" s="78"/>
      <c r="AR995" s="148" t="str">
        <f t="shared" si="561"/>
        <v/>
      </c>
      <c r="AS995" s="47" t="str">
        <f t="shared" si="588"/>
        <v/>
      </c>
      <c r="AT995" s="48" t="str">
        <f>IF(ISBLANK(AU995),"",VLOOKUP(AS995,OutputOsiris!$A$9:$A$1008,1,FALSE))</f>
        <v/>
      </c>
      <c r="AU995" s="111"/>
      <c r="AV995" s="78"/>
      <c r="AW995" s="148" t="str">
        <f t="shared" si="562"/>
        <v/>
      </c>
      <c r="AX995" s="47" t="str">
        <f t="shared" si="589"/>
        <v/>
      </c>
      <c r="AY995" s="48" t="str">
        <f>IF(ISBLANK(AZ995),"",VLOOKUP(AX995,OutputOsiris!$A$9:$A$1008,1,FALSE))</f>
        <v/>
      </c>
      <c r="AZ995" s="111"/>
      <c r="BA995" s="78"/>
      <c r="BB995" s="148" t="str">
        <f t="shared" si="563"/>
        <v/>
      </c>
      <c r="BC995" s="47" t="str">
        <f t="shared" si="590"/>
        <v/>
      </c>
      <c r="BD995" s="48" t="str">
        <f>IF(ISBLANK(BE995),"",VLOOKUP(BC995,OutputOsiris!$A$9:$A$1008,1,FALSE))</f>
        <v/>
      </c>
      <c r="BE995" s="111"/>
      <c r="BF995" s="78"/>
      <c r="BG995" s="148" t="str">
        <f t="shared" si="564"/>
        <v/>
      </c>
      <c r="BH995" s="47" t="str">
        <f t="shared" si="591"/>
        <v/>
      </c>
      <c r="BI995" s="48" t="str">
        <f>IF(ISBLANK(BJ995),"",VLOOKUP(BH995,OutputOsiris!$A$9:$A$1008,1,FALSE))</f>
        <v/>
      </c>
      <c r="BJ995" s="111"/>
      <c r="BK995" s="78"/>
      <c r="BL995" s="148" t="str">
        <f t="shared" si="565"/>
        <v/>
      </c>
      <c r="BM995" s="47" t="str">
        <f t="shared" si="592"/>
        <v/>
      </c>
      <c r="BN995" s="48" t="str">
        <f>IF(ISBLANK(BO995),"",VLOOKUP(BM995,OutputOsiris!$A$9:$A$1008,1,FALSE))</f>
        <v/>
      </c>
      <c r="BO995" s="111"/>
      <c r="BP995" s="78"/>
      <c r="BQ995" s="148" t="str">
        <f t="shared" si="566"/>
        <v/>
      </c>
      <c r="BR995" s="47" t="str">
        <f t="shared" si="593"/>
        <v/>
      </c>
      <c r="BS995" s="48" t="str">
        <f>IF(ISBLANK(BT995),"",VLOOKUP(BR995,OutputOsiris!$A$9:$A$1008,1,FALSE))</f>
        <v/>
      </c>
      <c r="BT995" s="111"/>
      <c r="BU995" s="78"/>
      <c r="BV995" s="148" t="str">
        <f t="shared" si="567"/>
        <v/>
      </c>
      <c r="BW995" s="47" t="str">
        <f t="shared" si="594"/>
        <v/>
      </c>
      <c r="BX995" s="48" t="str">
        <f>IF(ISBLANK(BY995),"",VLOOKUP(BW995,OutputOsiris!$A$9:$A$1008,1,FALSE))</f>
        <v/>
      </c>
      <c r="BY995" s="111"/>
      <c r="BZ995" s="78"/>
      <c r="CA995" s="148" t="str">
        <f t="shared" si="568"/>
        <v/>
      </c>
    </row>
    <row r="996" spans="1:79" x14ac:dyDescent="0.2">
      <c r="A996" s="47" t="str">
        <f>IF($H$1="Score",IF(OutputOsiris!A996&lt;&gt;"9999999",OutputOsiris!A996,""),"")</f>
        <v/>
      </c>
      <c r="B996" s="76" t="str">
        <f t="shared" si="569"/>
        <v/>
      </c>
      <c r="C996" s="143" t="str">
        <f t="shared" si="570"/>
        <v/>
      </c>
      <c r="D996" s="47" t="str">
        <f>IF($H$1="Cijfer",IF(OutputOsiris!A996&lt;&gt;"9999999",OutputOsiris!A996,""),"")</f>
        <v/>
      </c>
      <c r="E996" s="76" t="str">
        <f t="shared" si="571"/>
        <v/>
      </c>
      <c r="F996" s="143" t="str">
        <f t="shared" si="572"/>
        <v/>
      </c>
      <c r="G996" s="47" t="str">
        <f>IF(ISBLANK(OutputOsiris!B996),"",OutputOsiris!B996)</f>
        <v/>
      </c>
      <c r="H996" s="47">
        <f>IF(AND($AG$7&gt;0,OutputOsiris!$A996&lt;&gt;"9999999"),VLOOKUP(OutputOsiris!A996,$AD$9:$AG$1008,4,FALSE),"")</f>
        <v>0</v>
      </c>
      <c r="I996" s="47">
        <f t="shared" si="573"/>
        <v>0</v>
      </c>
      <c r="J996" s="47">
        <f>IF(AND($AL$7&gt;0,OutputOsiris!$A996&lt;&gt;"9999999"),VLOOKUP(OutputOsiris!A996,$AI$9:$AL$1008,4,FALSE),"")</f>
        <v>0</v>
      </c>
      <c r="K996" s="47">
        <f t="shared" si="574"/>
        <v>0</v>
      </c>
      <c r="L996" s="47" t="str">
        <f>IF(AND($AQ$7&gt;0,OutputOsiris!$A996&lt;&gt;"9999999"),VLOOKUP(OutputOsiris!A996,$AN$9:$AQ$1008,4,FALSE),"")</f>
        <v/>
      </c>
      <c r="M996" s="47" t="str">
        <f t="shared" si="575"/>
        <v/>
      </c>
      <c r="N996" s="47" t="str">
        <f>IF(AND($AV$7&gt;0,OutputOsiris!$A996&lt;&gt;"9999999"),VLOOKUP(OutputOsiris!A996,$AS$9:$AV$1008,4,FALSE),"")</f>
        <v/>
      </c>
      <c r="O996" s="47" t="str">
        <f t="shared" si="576"/>
        <v/>
      </c>
      <c r="P996" s="47" t="str">
        <f>IF(AND($BA$7&gt;0,OutputOsiris!$A996&lt;&gt;"9999999"),VLOOKUP(OutputOsiris!A996,$AX$9:$BA$1008,4,FALSE),"")</f>
        <v/>
      </c>
      <c r="Q996" s="47" t="str">
        <f t="shared" si="577"/>
        <v/>
      </c>
      <c r="R996" s="47" t="str">
        <f>IF(AND($BF$7&gt;0,OutputOsiris!$A996&lt;&gt;"9999999"),VLOOKUP(OutputOsiris!A996,$BC$9:$BF$1008,4,FALSE),"")</f>
        <v/>
      </c>
      <c r="S996" s="47" t="str">
        <f t="shared" si="578"/>
        <v/>
      </c>
      <c r="T996" s="47" t="str">
        <f>IF(AND($BK$7&gt;0,OutputOsiris!$A996&lt;&gt;"9999999"),VLOOKUP(OutputOsiris!A996,$BH$9:$BK$1008,4,FALSE),"")</f>
        <v/>
      </c>
      <c r="U996" s="47" t="str">
        <f t="shared" si="579"/>
        <v/>
      </c>
      <c r="V996" s="47" t="str">
        <f>IF(AND($BP$7&gt;0,OutputOsiris!$A996&lt;&gt;"9999999"),VLOOKUP(OutputOsiris!A996,$BM$9:$BP$1008,4,FALSE),"")</f>
        <v/>
      </c>
      <c r="W996" s="47" t="str">
        <f t="shared" si="580"/>
        <v/>
      </c>
      <c r="X996" s="47" t="str">
        <f>IF(AND($BU$7&gt;0,OutputOsiris!$A996&lt;&gt;"9999999"),VLOOKUP(OutputOsiris!A996,$BR$9:$BU$1008,4,FALSE),"")</f>
        <v/>
      </c>
      <c r="Y996" s="47" t="str">
        <f t="shared" si="581"/>
        <v/>
      </c>
      <c r="Z996" s="47" t="str">
        <f>IF(AND($BZ$7&gt;0,OutputOsiris!$A996&lt;&gt;"9999999"),VLOOKUP(OutputOsiris!A996,$BW$9:$BZ$1008,4,FALSE),"")</f>
        <v/>
      </c>
      <c r="AA996" s="47" t="str">
        <f t="shared" si="582"/>
        <v/>
      </c>
      <c r="AB996" s="47">
        <f t="shared" si="583"/>
        <v>0</v>
      </c>
      <c r="AC996" s="47">
        <f t="shared" si="584"/>
        <v>0</v>
      </c>
      <c r="AD996" s="47" t="str">
        <f t="shared" si="585"/>
        <v/>
      </c>
      <c r="AE996" s="48" t="str">
        <f>IF(ISBLANK(AF996),"",VLOOKUP(AD996,OutputOsiris!$A$9:$A$1008,1,FALSE))</f>
        <v/>
      </c>
      <c r="AF996" s="111"/>
      <c r="AG996" s="78"/>
      <c r="AH996" s="148" t="str">
        <f t="shared" si="559"/>
        <v/>
      </c>
      <c r="AI996" s="47" t="str">
        <f t="shared" si="586"/>
        <v/>
      </c>
      <c r="AJ996" s="48" t="str">
        <f>IF(ISBLANK(AK996),"",VLOOKUP(AI996,OutputOsiris!$A$9:$A$1008,1,FALSE))</f>
        <v/>
      </c>
      <c r="AK996" s="112"/>
      <c r="AL996" s="78"/>
      <c r="AM996" s="148" t="str">
        <f t="shared" si="560"/>
        <v/>
      </c>
      <c r="AN996" s="47" t="str">
        <f t="shared" si="587"/>
        <v/>
      </c>
      <c r="AO996" s="48" t="str">
        <f>IF(ISBLANK(AP996),"",VLOOKUP(AN996,OutputOsiris!$A$9:$A$1008,1,FALSE))</f>
        <v/>
      </c>
      <c r="AP996" s="111"/>
      <c r="AQ996" s="78"/>
      <c r="AR996" s="148" t="str">
        <f t="shared" si="561"/>
        <v/>
      </c>
      <c r="AS996" s="47" t="str">
        <f t="shared" si="588"/>
        <v/>
      </c>
      <c r="AT996" s="48" t="str">
        <f>IF(ISBLANK(AU996),"",VLOOKUP(AS996,OutputOsiris!$A$9:$A$1008,1,FALSE))</f>
        <v/>
      </c>
      <c r="AU996" s="111"/>
      <c r="AV996" s="78"/>
      <c r="AW996" s="148" t="str">
        <f t="shared" si="562"/>
        <v/>
      </c>
      <c r="AX996" s="47" t="str">
        <f t="shared" si="589"/>
        <v/>
      </c>
      <c r="AY996" s="48" t="str">
        <f>IF(ISBLANK(AZ996),"",VLOOKUP(AX996,OutputOsiris!$A$9:$A$1008,1,FALSE))</f>
        <v/>
      </c>
      <c r="AZ996" s="111"/>
      <c r="BA996" s="78"/>
      <c r="BB996" s="148" t="str">
        <f t="shared" si="563"/>
        <v/>
      </c>
      <c r="BC996" s="47" t="str">
        <f t="shared" si="590"/>
        <v/>
      </c>
      <c r="BD996" s="48" t="str">
        <f>IF(ISBLANK(BE996),"",VLOOKUP(BC996,OutputOsiris!$A$9:$A$1008,1,FALSE))</f>
        <v/>
      </c>
      <c r="BE996" s="111"/>
      <c r="BF996" s="78"/>
      <c r="BG996" s="148" t="str">
        <f t="shared" si="564"/>
        <v/>
      </c>
      <c r="BH996" s="47" t="str">
        <f t="shared" si="591"/>
        <v/>
      </c>
      <c r="BI996" s="48" t="str">
        <f>IF(ISBLANK(BJ996),"",VLOOKUP(BH996,OutputOsiris!$A$9:$A$1008,1,FALSE))</f>
        <v/>
      </c>
      <c r="BJ996" s="111"/>
      <c r="BK996" s="78"/>
      <c r="BL996" s="148" t="str">
        <f t="shared" si="565"/>
        <v/>
      </c>
      <c r="BM996" s="47" t="str">
        <f t="shared" si="592"/>
        <v/>
      </c>
      <c r="BN996" s="48" t="str">
        <f>IF(ISBLANK(BO996),"",VLOOKUP(BM996,OutputOsiris!$A$9:$A$1008,1,FALSE))</f>
        <v/>
      </c>
      <c r="BO996" s="111"/>
      <c r="BP996" s="78"/>
      <c r="BQ996" s="148" t="str">
        <f t="shared" si="566"/>
        <v/>
      </c>
      <c r="BR996" s="47" t="str">
        <f t="shared" si="593"/>
        <v/>
      </c>
      <c r="BS996" s="48" t="str">
        <f>IF(ISBLANK(BT996),"",VLOOKUP(BR996,OutputOsiris!$A$9:$A$1008,1,FALSE))</f>
        <v/>
      </c>
      <c r="BT996" s="111"/>
      <c r="BU996" s="78"/>
      <c r="BV996" s="148" t="str">
        <f t="shared" si="567"/>
        <v/>
      </c>
      <c r="BW996" s="47" t="str">
        <f t="shared" si="594"/>
        <v/>
      </c>
      <c r="BX996" s="48" t="str">
        <f>IF(ISBLANK(BY996),"",VLOOKUP(BW996,OutputOsiris!$A$9:$A$1008,1,FALSE))</f>
        <v/>
      </c>
      <c r="BY996" s="111"/>
      <c r="BZ996" s="78"/>
      <c r="CA996" s="148" t="str">
        <f t="shared" si="568"/>
        <v/>
      </c>
    </row>
    <row r="997" spans="1:79" x14ac:dyDescent="0.2">
      <c r="A997" s="47" t="str">
        <f>IF($H$1="Score",IF(OutputOsiris!A997&lt;&gt;"9999999",OutputOsiris!A997,""),"")</f>
        <v/>
      </c>
      <c r="B997" s="76" t="str">
        <f t="shared" si="569"/>
        <v/>
      </c>
      <c r="C997" s="143" t="str">
        <f t="shared" si="570"/>
        <v/>
      </c>
      <c r="D997" s="47" t="str">
        <f>IF($H$1="Cijfer",IF(OutputOsiris!A997&lt;&gt;"9999999",OutputOsiris!A997,""),"")</f>
        <v/>
      </c>
      <c r="E997" s="76" t="str">
        <f t="shared" si="571"/>
        <v/>
      </c>
      <c r="F997" s="143" t="str">
        <f t="shared" si="572"/>
        <v/>
      </c>
      <c r="G997" s="47" t="str">
        <f>IF(ISBLANK(OutputOsiris!B997),"",OutputOsiris!B997)</f>
        <v/>
      </c>
      <c r="H997" s="47">
        <f>IF(AND($AG$7&gt;0,OutputOsiris!$A997&lt;&gt;"9999999"),VLOOKUP(OutputOsiris!A997,$AD$9:$AG$1008,4,FALSE),"")</f>
        <v>0</v>
      </c>
      <c r="I997" s="47">
        <f t="shared" si="573"/>
        <v>0</v>
      </c>
      <c r="J997" s="47">
        <f>IF(AND($AL$7&gt;0,OutputOsiris!$A997&lt;&gt;"9999999"),VLOOKUP(OutputOsiris!A997,$AI$9:$AL$1008,4,FALSE),"")</f>
        <v>0</v>
      </c>
      <c r="K997" s="47">
        <f t="shared" si="574"/>
        <v>0</v>
      </c>
      <c r="L997" s="47" t="str">
        <f>IF(AND($AQ$7&gt;0,OutputOsiris!$A997&lt;&gt;"9999999"),VLOOKUP(OutputOsiris!A997,$AN$9:$AQ$1008,4,FALSE),"")</f>
        <v/>
      </c>
      <c r="M997" s="47" t="str">
        <f t="shared" si="575"/>
        <v/>
      </c>
      <c r="N997" s="47" t="str">
        <f>IF(AND($AV$7&gt;0,OutputOsiris!$A997&lt;&gt;"9999999"),VLOOKUP(OutputOsiris!A997,$AS$9:$AV$1008,4,FALSE),"")</f>
        <v/>
      </c>
      <c r="O997" s="47" t="str">
        <f t="shared" si="576"/>
        <v/>
      </c>
      <c r="P997" s="47" t="str">
        <f>IF(AND($BA$7&gt;0,OutputOsiris!$A997&lt;&gt;"9999999"),VLOOKUP(OutputOsiris!A997,$AX$9:$BA$1008,4,FALSE),"")</f>
        <v/>
      </c>
      <c r="Q997" s="47" t="str">
        <f t="shared" si="577"/>
        <v/>
      </c>
      <c r="R997" s="47" t="str">
        <f>IF(AND($BF$7&gt;0,OutputOsiris!$A997&lt;&gt;"9999999"),VLOOKUP(OutputOsiris!A997,$BC$9:$BF$1008,4,FALSE),"")</f>
        <v/>
      </c>
      <c r="S997" s="47" t="str">
        <f t="shared" si="578"/>
        <v/>
      </c>
      <c r="T997" s="47" t="str">
        <f>IF(AND($BK$7&gt;0,OutputOsiris!$A997&lt;&gt;"9999999"),VLOOKUP(OutputOsiris!A997,$BH$9:$BK$1008,4,FALSE),"")</f>
        <v/>
      </c>
      <c r="U997" s="47" t="str">
        <f t="shared" si="579"/>
        <v/>
      </c>
      <c r="V997" s="47" t="str">
        <f>IF(AND($BP$7&gt;0,OutputOsiris!$A997&lt;&gt;"9999999"),VLOOKUP(OutputOsiris!A997,$BM$9:$BP$1008,4,FALSE),"")</f>
        <v/>
      </c>
      <c r="W997" s="47" t="str">
        <f t="shared" si="580"/>
        <v/>
      </c>
      <c r="X997" s="47" t="str">
        <f>IF(AND($BU$7&gt;0,OutputOsiris!$A997&lt;&gt;"9999999"),VLOOKUP(OutputOsiris!A997,$BR$9:$BU$1008,4,FALSE),"")</f>
        <v/>
      </c>
      <c r="Y997" s="47" t="str">
        <f t="shared" si="581"/>
        <v/>
      </c>
      <c r="Z997" s="47" t="str">
        <f>IF(AND($BZ$7&gt;0,OutputOsiris!$A997&lt;&gt;"9999999"),VLOOKUP(OutputOsiris!A997,$BW$9:$BZ$1008,4,FALSE),"")</f>
        <v/>
      </c>
      <c r="AA997" s="47" t="str">
        <f t="shared" si="582"/>
        <v/>
      </c>
      <c r="AB997" s="47">
        <f t="shared" si="583"/>
        <v>0</v>
      </c>
      <c r="AC997" s="47">
        <f t="shared" si="584"/>
        <v>0</v>
      </c>
      <c r="AD997" s="47" t="str">
        <f t="shared" si="585"/>
        <v/>
      </c>
      <c r="AE997" s="48" t="str">
        <f>IF(ISBLANK(AF997),"",VLOOKUP(AD997,OutputOsiris!$A$9:$A$1008,1,FALSE))</f>
        <v/>
      </c>
      <c r="AF997" s="111"/>
      <c r="AG997" s="78"/>
      <c r="AH997" s="148" t="str">
        <f t="shared" si="559"/>
        <v/>
      </c>
      <c r="AI997" s="47" t="str">
        <f t="shared" si="586"/>
        <v/>
      </c>
      <c r="AJ997" s="48" t="str">
        <f>IF(ISBLANK(AK997),"",VLOOKUP(AI997,OutputOsiris!$A$9:$A$1008,1,FALSE))</f>
        <v/>
      </c>
      <c r="AK997" s="112"/>
      <c r="AL997" s="78"/>
      <c r="AM997" s="148" t="str">
        <f t="shared" si="560"/>
        <v/>
      </c>
      <c r="AN997" s="47" t="str">
        <f t="shared" si="587"/>
        <v/>
      </c>
      <c r="AO997" s="48" t="str">
        <f>IF(ISBLANK(AP997),"",VLOOKUP(AN997,OutputOsiris!$A$9:$A$1008,1,FALSE))</f>
        <v/>
      </c>
      <c r="AP997" s="111"/>
      <c r="AQ997" s="78"/>
      <c r="AR997" s="148" t="str">
        <f t="shared" si="561"/>
        <v/>
      </c>
      <c r="AS997" s="47" t="str">
        <f t="shared" si="588"/>
        <v/>
      </c>
      <c r="AT997" s="48" t="str">
        <f>IF(ISBLANK(AU997),"",VLOOKUP(AS997,OutputOsiris!$A$9:$A$1008,1,FALSE))</f>
        <v/>
      </c>
      <c r="AU997" s="111"/>
      <c r="AV997" s="78"/>
      <c r="AW997" s="148" t="str">
        <f t="shared" si="562"/>
        <v/>
      </c>
      <c r="AX997" s="47" t="str">
        <f t="shared" si="589"/>
        <v/>
      </c>
      <c r="AY997" s="48" t="str">
        <f>IF(ISBLANK(AZ997),"",VLOOKUP(AX997,OutputOsiris!$A$9:$A$1008,1,FALSE))</f>
        <v/>
      </c>
      <c r="AZ997" s="111"/>
      <c r="BA997" s="78"/>
      <c r="BB997" s="148" t="str">
        <f t="shared" si="563"/>
        <v/>
      </c>
      <c r="BC997" s="47" t="str">
        <f t="shared" si="590"/>
        <v/>
      </c>
      <c r="BD997" s="48" t="str">
        <f>IF(ISBLANK(BE997),"",VLOOKUP(BC997,OutputOsiris!$A$9:$A$1008,1,FALSE))</f>
        <v/>
      </c>
      <c r="BE997" s="111"/>
      <c r="BF997" s="78"/>
      <c r="BG997" s="148" t="str">
        <f t="shared" si="564"/>
        <v/>
      </c>
      <c r="BH997" s="47" t="str">
        <f t="shared" si="591"/>
        <v/>
      </c>
      <c r="BI997" s="48" t="str">
        <f>IF(ISBLANK(BJ997),"",VLOOKUP(BH997,OutputOsiris!$A$9:$A$1008,1,FALSE))</f>
        <v/>
      </c>
      <c r="BJ997" s="111"/>
      <c r="BK997" s="78"/>
      <c r="BL997" s="148" t="str">
        <f t="shared" si="565"/>
        <v/>
      </c>
      <c r="BM997" s="47" t="str">
        <f t="shared" si="592"/>
        <v/>
      </c>
      <c r="BN997" s="48" t="str">
        <f>IF(ISBLANK(BO997),"",VLOOKUP(BM997,OutputOsiris!$A$9:$A$1008,1,FALSE))</f>
        <v/>
      </c>
      <c r="BO997" s="111"/>
      <c r="BP997" s="78"/>
      <c r="BQ997" s="148" t="str">
        <f t="shared" si="566"/>
        <v/>
      </c>
      <c r="BR997" s="47" t="str">
        <f t="shared" si="593"/>
        <v/>
      </c>
      <c r="BS997" s="48" t="str">
        <f>IF(ISBLANK(BT997),"",VLOOKUP(BR997,OutputOsiris!$A$9:$A$1008,1,FALSE))</f>
        <v/>
      </c>
      <c r="BT997" s="111"/>
      <c r="BU997" s="78"/>
      <c r="BV997" s="148" t="str">
        <f t="shared" si="567"/>
        <v/>
      </c>
      <c r="BW997" s="47" t="str">
        <f t="shared" si="594"/>
        <v/>
      </c>
      <c r="BX997" s="48" t="str">
        <f>IF(ISBLANK(BY997),"",VLOOKUP(BW997,OutputOsiris!$A$9:$A$1008,1,FALSE))</f>
        <v/>
      </c>
      <c r="BY997" s="111"/>
      <c r="BZ997" s="78"/>
      <c r="CA997" s="148" t="str">
        <f t="shared" si="568"/>
        <v/>
      </c>
    </row>
    <row r="998" spans="1:79" x14ac:dyDescent="0.2">
      <c r="A998" s="47" t="str">
        <f>IF($H$1="Score",IF(OutputOsiris!A998&lt;&gt;"9999999",OutputOsiris!A998,""),"")</f>
        <v/>
      </c>
      <c r="B998" s="76" t="str">
        <f t="shared" si="569"/>
        <v/>
      </c>
      <c r="C998" s="143" t="str">
        <f t="shared" si="570"/>
        <v/>
      </c>
      <c r="D998" s="47" t="str">
        <f>IF($H$1="Cijfer",IF(OutputOsiris!A998&lt;&gt;"9999999",OutputOsiris!A998,""),"")</f>
        <v/>
      </c>
      <c r="E998" s="76" t="str">
        <f t="shared" si="571"/>
        <v/>
      </c>
      <c r="F998" s="143" t="str">
        <f t="shared" si="572"/>
        <v/>
      </c>
      <c r="G998" s="47" t="str">
        <f>IF(ISBLANK(OutputOsiris!B998),"",OutputOsiris!B998)</f>
        <v/>
      </c>
      <c r="H998" s="47">
        <f>IF(AND($AG$7&gt;0,OutputOsiris!$A998&lt;&gt;"9999999"),VLOOKUP(OutputOsiris!A998,$AD$9:$AG$1008,4,FALSE),"")</f>
        <v>0</v>
      </c>
      <c r="I998" s="47">
        <f t="shared" si="573"/>
        <v>0</v>
      </c>
      <c r="J998" s="47">
        <f>IF(AND($AL$7&gt;0,OutputOsiris!$A998&lt;&gt;"9999999"),VLOOKUP(OutputOsiris!A998,$AI$9:$AL$1008,4,FALSE),"")</f>
        <v>0</v>
      </c>
      <c r="K998" s="47">
        <f t="shared" si="574"/>
        <v>0</v>
      </c>
      <c r="L998" s="47" t="str">
        <f>IF(AND($AQ$7&gt;0,OutputOsiris!$A998&lt;&gt;"9999999"),VLOOKUP(OutputOsiris!A998,$AN$9:$AQ$1008,4,FALSE),"")</f>
        <v/>
      </c>
      <c r="M998" s="47" t="str">
        <f t="shared" si="575"/>
        <v/>
      </c>
      <c r="N998" s="47" t="str">
        <f>IF(AND($AV$7&gt;0,OutputOsiris!$A998&lt;&gt;"9999999"),VLOOKUP(OutputOsiris!A998,$AS$9:$AV$1008,4,FALSE),"")</f>
        <v/>
      </c>
      <c r="O998" s="47" t="str">
        <f t="shared" si="576"/>
        <v/>
      </c>
      <c r="P998" s="47" t="str">
        <f>IF(AND($BA$7&gt;0,OutputOsiris!$A998&lt;&gt;"9999999"),VLOOKUP(OutputOsiris!A998,$AX$9:$BA$1008,4,FALSE),"")</f>
        <v/>
      </c>
      <c r="Q998" s="47" t="str">
        <f t="shared" si="577"/>
        <v/>
      </c>
      <c r="R998" s="47" t="str">
        <f>IF(AND($BF$7&gt;0,OutputOsiris!$A998&lt;&gt;"9999999"),VLOOKUP(OutputOsiris!A998,$BC$9:$BF$1008,4,FALSE),"")</f>
        <v/>
      </c>
      <c r="S998" s="47" t="str">
        <f t="shared" si="578"/>
        <v/>
      </c>
      <c r="T998" s="47" t="str">
        <f>IF(AND($BK$7&gt;0,OutputOsiris!$A998&lt;&gt;"9999999"),VLOOKUP(OutputOsiris!A998,$BH$9:$BK$1008,4,FALSE),"")</f>
        <v/>
      </c>
      <c r="U998" s="47" t="str">
        <f t="shared" si="579"/>
        <v/>
      </c>
      <c r="V998" s="47" t="str">
        <f>IF(AND($BP$7&gt;0,OutputOsiris!$A998&lt;&gt;"9999999"),VLOOKUP(OutputOsiris!A998,$BM$9:$BP$1008,4,FALSE),"")</f>
        <v/>
      </c>
      <c r="W998" s="47" t="str">
        <f t="shared" si="580"/>
        <v/>
      </c>
      <c r="X998" s="47" t="str">
        <f>IF(AND($BU$7&gt;0,OutputOsiris!$A998&lt;&gt;"9999999"),VLOOKUP(OutputOsiris!A998,$BR$9:$BU$1008,4,FALSE),"")</f>
        <v/>
      </c>
      <c r="Y998" s="47" t="str">
        <f t="shared" si="581"/>
        <v/>
      </c>
      <c r="Z998" s="47" t="str">
        <f>IF(AND($BZ$7&gt;0,OutputOsiris!$A998&lt;&gt;"9999999"),VLOOKUP(OutputOsiris!A998,$BW$9:$BZ$1008,4,FALSE),"")</f>
        <v/>
      </c>
      <c r="AA998" s="47" t="str">
        <f t="shared" si="582"/>
        <v/>
      </c>
      <c r="AB998" s="47">
        <f t="shared" si="583"/>
        <v>0</v>
      </c>
      <c r="AC998" s="47">
        <f t="shared" si="584"/>
        <v>0</v>
      </c>
      <c r="AD998" s="47" t="str">
        <f t="shared" si="585"/>
        <v/>
      </c>
      <c r="AE998" s="48" t="str">
        <f>IF(ISBLANK(AF998),"",VLOOKUP(AD998,OutputOsiris!$A$9:$A$1008,1,FALSE))</f>
        <v/>
      </c>
      <c r="AF998" s="111"/>
      <c r="AG998" s="78"/>
      <c r="AH998" s="148" t="str">
        <f t="shared" si="559"/>
        <v/>
      </c>
      <c r="AI998" s="47" t="str">
        <f t="shared" si="586"/>
        <v/>
      </c>
      <c r="AJ998" s="48" t="str">
        <f>IF(ISBLANK(AK998),"",VLOOKUP(AI998,OutputOsiris!$A$9:$A$1008,1,FALSE))</f>
        <v/>
      </c>
      <c r="AK998" s="112"/>
      <c r="AL998" s="78"/>
      <c r="AM998" s="148" t="str">
        <f t="shared" si="560"/>
        <v/>
      </c>
      <c r="AN998" s="47" t="str">
        <f t="shared" si="587"/>
        <v/>
      </c>
      <c r="AO998" s="48" t="str">
        <f>IF(ISBLANK(AP998),"",VLOOKUP(AN998,OutputOsiris!$A$9:$A$1008,1,FALSE))</f>
        <v/>
      </c>
      <c r="AP998" s="111"/>
      <c r="AQ998" s="78"/>
      <c r="AR998" s="148" t="str">
        <f t="shared" si="561"/>
        <v/>
      </c>
      <c r="AS998" s="47" t="str">
        <f t="shared" si="588"/>
        <v/>
      </c>
      <c r="AT998" s="48" t="str">
        <f>IF(ISBLANK(AU998),"",VLOOKUP(AS998,OutputOsiris!$A$9:$A$1008,1,FALSE))</f>
        <v/>
      </c>
      <c r="AU998" s="111"/>
      <c r="AV998" s="78"/>
      <c r="AW998" s="148" t="str">
        <f t="shared" si="562"/>
        <v/>
      </c>
      <c r="AX998" s="47" t="str">
        <f t="shared" si="589"/>
        <v/>
      </c>
      <c r="AY998" s="48" t="str">
        <f>IF(ISBLANK(AZ998),"",VLOOKUP(AX998,OutputOsiris!$A$9:$A$1008,1,FALSE))</f>
        <v/>
      </c>
      <c r="AZ998" s="111"/>
      <c r="BA998" s="78"/>
      <c r="BB998" s="148" t="str">
        <f t="shared" si="563"/>
        <v/>
      </c>
      <c r="BC998" s="47" t="str">
        <f t="shared" si="590"/>
        <v/>
      </c>
      <c r="BD998" s="48" t="str">
        <f>IF(ISBLANK(BE998),"",VLOOKUP(BC998,OutputOsiris!$A$9:$A$1008,1,FALSE))</f>
        <v/>
      </c>
      <c r="BE998" s="111"/>
      <c r="BF998" s="78"/>
      <c r="BG998" s="148" t="str">
        <f t="shared" si="564"/>
        <v/>
      </c>
      <c r="BH998" s="47" t="str">
        <f t="shared" si="591"/>
        <v/>
      </c>
      <c r="BI998" s="48" t="str">
        <f>IF(ISBLANK(BJ998),"",VLOOKUP(BH998,OutputOsiris!$A$9:$A$1008,1,FALSE))</f>
        <v/>
      </c>
      <c r="BJ998" s="111"/>
      <c r="BK998" s="78"/>
      <c r="BL998" s="148" t="str">
        <f t="shared" si="565"/>
        <v/>
      </c>
      <c r="BM998" s="47" t="str">
        <f t="shared" si="592"/>
        <v/>
      </c>
      <c r="BN998" s="48" t="str">
        <f>IF(ISBLANK(BO998),"",VLOOKUP(BM998,OutputOsiris!$A$9:$A$1008,1,FALSE))</f>
        <v/>
      </c>
      <c r="BO998" s="111"/>
      <c r="BP998" s="78"/>
      <c r="BQ998" s="148" t="str">
        <f t="shared" si="566"/>
        <v/>
      </c>
      <c r="BR998" s="47" t="str">
        <f t="shared" si="593"/>
        <v/>
      </c>
      <c r="BS998" s="48" t="str">
        <f>IF(ISBLANK(BT998),"",VLOOKUP(BR998,OutputOsiris!$A$9:$A$1008,1,FALSE))</f>
        <v/>
      </c>
      <c r="BT998" s="111"/>
      <c r="BU998" s="78"/>
      <c r="BV998" s="148" t="str">
        <f t="shared" si="567"/>
        <v/>
      </c>
      <c r="BW998" s="47" t="str">
        <f t="shared" si="594"/>
        <v/>
      </c>
      <c r="BX998" s="48" t="str">
        <f>IF(ISBLANK(BY998),"",VLOOKUP(BW998,OutputOsiris!$A$9:$A$1008,1,FALSE))</f>
        <v/>
      </c>
      <c r="BY998" s="111"/>
      <c r="BZ998" s="78"/>
      <c r="CA998" s="148" t="str">
        <f t="shared" si="568"/>
        <v/>
      </c>
    </row>
    <row r="999" spans="1:79" x14ac:dyDescent="0.2">
      <c r="A999" s="47" t="str">
        <f>IF($H$1="Score",IF(OutputOsiris!A999&lt;&gt;"9999999",OutputOsiris!A999,""),"")</f>
        <v/>
      </c>
      <c r="B999" s="76" t="str">
        <f t="shared" si="569"/>
        <v/>
      </c>
      <c r="C999" s="143" t="str">
        <f t="shared" si="570"/>
        <v/>
      </c>
      <c r="D999" s="47" t="str">
        <f>IF($H$1="Cijfer",IF(OutputOsiris!A999&lt;&gt;"9999999",OutputOsiris!A999,""),"")</f>
        <v/>
      </c>
      <c r="E999" s="76" t="str">
        <f t="shared" si="571"/>
        <v/>
      </c>
      <c r="F999" s="143" t="str">
        <f t="shared" si="572"/>
        <v/>
      </c>
      <c r="G999" s="47" t="str">
        <f>IF(ISBLANK(OutputOsiris!B999),"",OutputOsiris!B999)</f>
        <v/>
      </c>
      <c r="H999" s="47">
        <f>IF(AND($AG$7&gt;0,OutputOsiris!$A999&lt;&gt;"9999999"),VLOOKUP(OutputOsiris!A999,$AD$9:$AG$1008,4,FALSE),"")</f>
        <v>0</v>
      </c>
      <c r="I999" s="47">
        <f t="shared" si="573"/>
        <v>0</v>
      </c>
      <c r="J999" s="47">
        <f>IF(AND($AL$7&gt;0,OutputOsiris!$A999&lt;&gt;"9999999"),VLOOKUP(OutputOsiris!A999,$AI$9:$AL$1008,4,FALSE),"")</f>
        <v>0</v>
      </c>
      <c r="K999" s="47">
        <f t="shared" si="574"/>
        <v>0</v>
      </c>
      <c r="L999" s="47" t="str">
        <f>IF(AND($AQ$7&gt;0,OutputOsiris!$A999&lt;&gt;"9999999"),VLOOKUP(OutputOsiris!A999,$AN$9:$AQ$1008,4,FALSE),"")</f>
        <v/>
      </c>
      <c r="M999" s="47" t="str">
        <f t="shared" si="575"/>
        <v/>
      </c>
      <c r="N999" s="47" t="str">
        <f>IF(AND($AV$7&gt;0,OutputOsiris!$A999&lt;&gt;"9999999"),VLOOKUP(OutputOsiris!A999,$AS$9:$AV$1008,4,FALSE),"")</f>
        <v/>
      </c>
      <c r="O999" s="47" t="str">
        <f t="shared" si="576"/>
        <v/>
      </c>
      <c r="P999" s="47" t="str">
        <f>IF(AND($BA$7&gt;0,OutputOsiris!$A999&lt;&gt;"9999999"),VLOOKUP(OutputOsiris!A999,$AX$9:$BA$1008,4,FALSE),"")</f>
        <v/>
      </c>
      <c r="Q999" s="47" t="str">
        <f t="shared" si="577"/>
        <v/>
      </c>
      <c r="R999" s="47" t="str">
        <f>IF(AND($BF$7&gt;0,OutputOsiris!$A999&lt;&gt;"9999999"),VLOOKUP(OutputOsiris!A999,$BC$9:$BF$1008,4,FALSE),"")</f>
        <v/>
      </c>
      <c r="S999" s="47" t="str">
        <f t="shared" si="578"/>
        <v/>
      </c>
      <c r="T999" s="47" t="str">
        <f>IF(AND($BK$7&gt;0,OutputOsiris!$A999&lt;&gt;"9999999"),VLOOKUP(OutputOsiris!A999,$BH$9:$BK$1008,4,FALSE),"")</f>
        <v/>
      </c>
      <c r="U999" s="47" t="str">
        <f t="shared" si="579"/>
        <v/>
      </c>
      <c r="V999" s="47" t="str">
        <f>IF(AND($BP$7&gt;0,OutputOsiris!$A999&lt;&gt;"9999999"),VLOOKUP(OutputOsiris!A999,$BM$9:$BP$1008,4,FALSE),"")</f>
        <v/>
      </c>
      <c r="W999" s="47" t="str">
        <f t="shared" si="580"/>
        <v/>
      </c>
      <c r="X999" s="47" t="str">
        <f>IF(AND($BU$7&gt;0,OutputOsiris!$A999&lt;&gt;"9999999"),VLOOKUP(OutputOsiris!A999,$BR$9:$BU$1008,4,FALSE),"")</f>
        <v/>
      </c>
      <c r="Y999" s="47" t="str">
        <f t="shared" si="581"/>
        <v/>
      </c>
      <c r="Z999" s="47" t="str">
        <f>IF(AND($BZ$7&gt;0,OutputOsiris!$A999&lt;&gt;"9999999"),VLOOKUP(OutputOsiris!A999,$BW$9:$BZ$1008,4,FALSE),"")</f>
        <v/>
      </c>
      <c r="AA999" s="47" t="str">
        <f t="shared" si="582"/>
        <v/>
      </c>
      <c r="AB999" s="47">
        <f t="shared" si="583"/>
        <v>0</v>
      </c>
      <c r="AC999" s="47">
        <f t="shared" si="584"/>
        <v>0</v>
      </c>
      <c r="AD999" s="47" t="str">
        <f t="shared" si="585"/>
        <v/>
      </c>
      <c r="AE999" s="48" t="str">
        <f>IF(ISBLANK(AF999),"",VLOOKUP(AD999,OutputOsiris!$A$9:$A$1008,1,FALSE))</f>
        <v/>
      </c>
      <c r="AF999" s="111"/>
      <c r="AG999" s="78"/>
      <c r="AH999" s="148" t="str">
        <f t="shared" si="559"/>
        <v/>
      </c>
      <c r="AI999" s="47" t="str">
        <f t="shared" si="586"/>
        <v/>
      </c>
      <c r="AJ999" s="48" t="str">
        <f>IF(ISBLANK(AK999),"",VLOOKUP(AI999,OutputOsiris!$A$9:$A$1008,1,FALSE))</f>
        <v/>
      </c>
      <c r="AK999" s="112"/>
      <c r="AL999" s="78"/>
      <c r="AM999" s="148" t="str">
        <f t="shared" si="560"/>
        <v/>
      </c>
      <c r="AN999" s="47" t="str">
        <f t="shared" si="587"/>
        <v/>
      </c>
      <c r="AO999" s="48" t="str">
        <f>IF(ISBLANK(AP999),"",VLOOKUP(AN999,OutputOsiris!$A$9:$A$1008,1,FALSE))</f>
        <v/>
      </c>
      <c r="AP999" s="111"/>
      <c r="AQ999" s="78"/>
      <c r="AR999" s="148" t="str">
        <f t="shared" si="561"/>
        <v/>
      </c>
      <c r="AS999" s="47" t="str">
        <f t="shared" si="588"/>
        <v/>
      </c>
      <c r="AT999" s="48" t="str">
        <f>IF(ISBLANK(AU999),"",VLOOKUP(AS999,OutputOsiris!$A$9:$A$1008,1,FALSE))</f>
        <v/>
      </c>
      <c r="AU999" s="111"/>
      <c r="AV999" s="78"/>
      <c r="AW999" s="148" t="str">
        <f t="shared" si="562"/>
        <v/>
      </c>
      <c r="AX999" s="47" t="str">
        <f t="shared" si="589"/>
        <v/>
      </c>
      <c r="AY999" s="48" t="str">
        <f>IF(ISBLANK(AZ999),"",VLOOKUP(AX999,OutputOsiris!$A$9:$A$1008,1,FALSE))</f>
        <v/>
      </c>
      <c r="AZ999" s="111"/>
      <c r="BA999" s="78"/>
      <c r="BB999" s="148" t="str">
        <f t="shared" si="563"/>
        <v/>
      </c>
      <c r="BC999" s="47" t="str">
        <f t="shared" si="590"/>
        <v/>
      </c>
      <c r="BD999" s="48" t="str">
        <f>IF(ISBLANK(BE999),"",VLOOKUP(BC999,OutputOsiris!$A$9:$A$1008,1,FALSE))</f>
        <v/>
      </c>
      <c r="BE999" s="111"/>
      <c r="BF999" s="78"/>
      <c r="BG999" s="148" t="str">
        <f t="shared" si="564"/>
        <v/>
      </c>
      <c r="BH999" s="47" t="str">
        <f t="shared" si="591"/>
        <v/>
      </c>
      <c r="BI999" s="48" t="str">
        <f>IF(ISBLANK(BJ999),"",VLOOKUP(BH999,OutputOsiris!$A$9:$A$1008,1,FALSE))</f>
        <v/>
      </c>
      <c r="BJ999" s="111"/>
      <c r="BK999" s="78"/>
      <c r="BL999" s="148" t="str">
        <f t="shared" si="565"/>
        <v/>
      </c>
      <c r="BM999" s="47" t="str">
        <f t="shared" si="592"/>
        <v/>
      </c>
      <c r="BN999" s="48" t="str">
        <f>IF(ISBLANK(BO999),"",VLOOKUP(BM999,OutputOsiris!$A$9:$A$1008,1,FALSE))</f>
        <v/>
      </c>
      <c r="BO999" s="111"/>
      <c r="BP999" s="78"/>
      <c r="BQ999" s="148" t="str">
        <f t="shared" si="566"/>
        <v/>
      </c>
      <c r="BR999" s="47" t="str">
        <f t="shared" si="593"/>
        <v/>
      </c>
      <c r="BS999" s="48" t="str">
        <f>IF(ISBLANK(BT999),"",VLOOKUP(BR999,OutputOsiris!$A$9:$A$1008,1,FALSE))</f>
        <v/>
      </c>
      <c r="BT999" s="111"/>
      <c r="BU999" s="78"/>
      <c r="BV999" s="148" t="str">
        <f t="shared" si="567"/>
        <v/>
      </c>
      <c r="BW999" s="47" t="str">
        <f t="shared" si="594"/>
        <v/>
      </c>
      <c r="BX999" s="48" t="str">
        <f>IF(ISBLANK(BY999),"",VLOOKUP(BW999,OutputOsiris!$A$9:$A$1008,1,FALSE))</f>
        <v/>
      </c>
      <c r="BY999" s="111"/>
      <c r="BZ999" s="78"/>
      <c r="CA999" s="148" t="str">
        <f t="shared" si="568"/>
        <v/>
      </c>
    </row>
    <row r="1000" spans="1:79" x14ac:dyDescent="0.2">
      <c r="A1000" s="47" t="str">
        <f>IF($H$1="Score",IF(OutputOsiris!A1000&lt;&gt;"9999999",OutputOsiris!A1000,""),"")</f>
        <v/>
      </c>
      <c r="B1000" s="76" t="str">
        <f t="shared" si="569"/>
        <v/>
      </c>
      <c r="C1000" s="143" t="str">
        <f t="shared" si="570"/>
        <v/>
      </c>
      <c r="D1000" s="47" t="str">
        <f>IF($H$1="Cijfer",IF(OutputOsiris!A1000&lt;&gt;"9999999",OutputOsiris!A1000,""),"")</f>
        <v/>
      </c>
      <c r="E1000" s="76" t="str">
        <f t="shared" si="571"/>
        <v/>
      </c>
      <c r="F1000" s="143" t="str">
        <f t="shared" si="572"/>
        <v/>
      </c>
      <c r="G1000" s="47" t="str">
        <f>IF(ISBLANK(OutputOsiris!B1000),"",OutputOsiris!B1000)</f>
        <v/>
      </c>
      <c r="H1000" s="47">
        <f>IF(AND($AG$7&gt;0,OutputOsiris!$A1000&lt;&gt;"9999999"),VLOOKUP(OutputOsiris!A1000,$AD$9:$AG$1008,4,FALSE),"")</f>
        <v>0</v>
      </c>
      <c r="I1000" s="47">
        <f t="shared" si="573"/>
        <v>0</v>
      </c>
      <c r="J1000" s="47">
        <f>IF(AND($AL$7&gt;0,OutputOsiris!$A1000&lt;&gt;"9999999"),VLOOKUP(OutputOsiris!A1000,$AI$9:$AL$1008,4,FALSE),"")</f>
        <v>0</v>
      </c>
      <c r="K1000" s="47">
        <f t="shared" si="574"/>
        <v>0</v>
      </c>
      <c r="L1000" s="47" t="str">
        <f>IF(AND($AQ$7&gt;0,OutputOsiris!$A1000&lt;&gt;"9999999"),VLOOKUP(OutputOsiris!A1000,$AN$9:$AQ$1008,4,FALSE),"")</f>
        <v/>
      </c>
      <c r="M1000" s="47" t="str">
        <f t="shared" si="575"/>
        <v/>
      </c>
      <c r="N1000" s="47" t="str">
        <f>IF(AND($AV$7&gt;0,OutputOsiris!$A1000&lt;&gt;"9999999"),VLOOKUP(OutputOsiris!A1000,$AS$9:$AV$1008,4,FALSE),"")</f>
        <v/>
      </c>
      <c r="O1000" s="47" t="str">
        <f t="shared" si="576"/>
        <v/>
      </c>
      <c r="P1000" s="47" t="str">
        <f>IF(AND($BA$7&gt;0,OutputOsiris!$A1000&lt;&gt;"9999999"),VLOOKUP(OutputOsiris!A1000,$AX$9:$BA$1008,4,FALSE),"")</f>
        <v/>
      </c>
      <c r="Q1000" s="47" t="str">
        <f t="shared" si="577"/>
        <v/>
      </c>
      <c r="R1000" s="47" t="str">
        <f>IF(AND($BF$7&gt;0,OutputOsiris!$A1000&lt;&gt;"9999999"),VLOOKUP(OutputOsiris!A1000,$BC$9:$BF$1008,4,FALSE),"")</f>
        <v/>
      </c>
      <c r="S1000" s="47" t="str">
        <f t="shared" si="578"/>
        <v/>
      </c>
      <c r="T1000" s="47" t="str">
        <f>IF(AND($BK$7&gt;0,OutputOsiris!$A1000&lt;&gt;"9999999"),VLOOKUP(OutputOsiris!A1000,$BH$9:$BK$1008,4,FALSE),"")</f>
        <v/>
      </c>
      <c r="U1000" s="47" t="str">
        <f t="shared" si="579"/>
        <v/>
      </c>
      <c r="V1000" s="47" t="str">
        <f>IF(AND($BP$7&gt;0,OutputOsiris!$A1000&lt;&gt;"9999999"),VLOOKUP(OutputOsiris!A1000,$BM$9:$BP$1008,4,FALSE),"")</f>
        <v/>
      </c>
      <c r="W1000" s="47" t="str">
        <f t="shared" si="580"/>
        <v/>
      </c>
      <c r="X1000" s="47" t="str">
        <f>IF(AND($BU$7&gt;0,OutputOsiris!$A1000&lt;&gt;"9999999"),VLOOKUP(OutputOsiris!A1000,$BR$9:$BU$1008,4,FALSE),"")</f>
        <v/>
      </c>
      <c r="Y1000" s="47" t="str">
        <f t="shared" si="581"/>
        <v/>
      </c>
      <c r="Z1000" s="47" t="str">
        <f>IF(AND($BZ$7&gt;0,OutputOsiris!$A1000&lt;&gt;"9999999"),VLOOKUP(OutputOsiris!A1000,$BW$9:$BZ$1008,4,FALSE),"")</f>
        <v/>
      </c>
      <c r="AA1000" s="47" t="str">
        <f t="shared" si="582"/>
        <v/>
      </c>
      <c r="AB1000" s="47">
        <f t="shared" si="583"/>
        <v>0</v>
      </c>
      <c r="AC1000" s="47">
        <f t="shared" si="584"/>
        <v>0</v>
      </c>
      <c r="AD1000" s="47" t="str">
        <f t="shared" si="585"/>
        <v/>
      </c>
      <c r="AE1000" s="48" t="str">
        <f>IF(ISBLANK(AF1000),"",VLOOKUP(AD1000,OutputOsiris!$A$9:$A$1008,1,FALSE))</f>
        <v/>
      </c>
      <c r="AF1000" s="111"/>
      <c r="AG1000" s="78"/>
      <c r="AH1000" s="148" t="str">
        <f t="shared" si="559"/>
        <v/>
      </c>
      <c r="AI1000" s="47" t="str">
        <f t="shared" si="586"/>
        <v/>
      </c>
      <c r="AJ1000" s="48" t="str">
        <f>IF(ISBLANK(AK1000),"",VLOOKUP(AI1000,OutputOsiris!$A$9:$A$1008,1,FALSE))</f>
        <v/>
      </c>
      <c r="AK1000" s="112"/>
      <c r="AL1000" s="78"/>
      <c r="AM1000" s="148" t="str">
        <f t="shared" si="560"/>
        <v/>
      </c>
      <c r="AN1000" s="47" t="str">
        <f t="shared" si="587"/>
        <v/>
      </c>
      <c r="AO1000" s="48" t="str">
        <f>IF(ISBLANK(AP1000),"",VLOOKUP(AN1000,OutputOsiris!$A$9:$A$1008,1,FALSE))</f>
        <v/>
      </c>
      <c r="AP1000" s="111"/>
      <c r="AQ1000" s="78"/>
      <c r="AR1000" s="148" t="str">
        <f t="shared" si="561"/>
        <v/>
      </c>
      <c r="AS1000" s="47" t="str">
        <f t="shared" si="588"/>
        <v/>
      </c>
      <c r="AT1000" s="48" t="str">
        <f>IF(ISBLANK(AU1000),"",VLOOKUP(AS1000,OutputOsiris!$A$9:$A$1008,1,FALSE))</f>
        <v/>
      </c>
      <c r="AU1000" s="111"/>
      <c r="AV1000" s="78"/>
      <c r="AW1000" s="148" t="str">
        <f t="shared" si="562"/>
        <v/>
      </c>
      <c r="AX1000" s="47" t="str">
        <f t="shared" si="589"/>
        <v/>
      </c>
      <c r="AY1000" s="48" t="str">
        <f>IF(ISBLANK(AZ1000),"",VLOOKUP(AX1000,OutputOsiris!$A$9:$A$1008,1,FALSE))</f>
        <v/>
      </c>
      <c r="AZ1000" s="111"/>
      <c r="BA1000" s="78"/>
      <c r="BB1000" s="148" t="str">
        <f t="shared" si="563"/>
        <v/>
      </c>
      <c r="BC1000" s="47" t="str">
        <f t="shared" si="590"/>
        <v/>
      </c>
      <c r="BD1000" s="48" t="str">
        <f>IF(ISBLANK(BE1000),"",VLOOKUP(BC1000,OutputOsiris!$A$9:$A$1008,1,FALSE))</f>
        <v/>
      </c>
      <c r="BE1000" s="111"/>
      <c r="BF1000" s="78"/>
      <c r="BG1000" s="148" t="str">
        <f t="shared" si="564"/>
        <v/>
      </c>
      <c r="BH1000" s="47" t="str">
        <f t="shared" si="591"/>
        <v/>
      </c>
      <c r="BI1000" s="48" t="str">
        <f>IF(ISBLANK(BJ1000),"",VLOOKUP(BH1000,OutputOsiris!$A$9:$A$1008,1,FALSE))</f>
        <v/>
      </c>
      <c r="BJ1000" s="111"/>
      <c r="BK1000" s="78"/>
      <c r="BL1000" s="148" t="str">
        <f t="shared" si="565"/>
        <v/>
      </c>
      <c r="BM1000" s="47" t="str">
        <f t="shared" si="592"/>
        <v/>
      </c>
      <c r="BN1000" s="48" t="str">
        <f>IF(ISBLANK(BO1000),"",VLOOKUP(BM1000,OutputOsiris!$A$9:$A$1008,1,FALSE))</f>
        <v/>
      </c>
      <c r="BO1000" s="111"/>
      <c r="BP1000" s="78"/>
      <c r="BQ1000" s="148" t="str">
        <f t="shared" si="566"/>
        <v/>
      </c>
      <c r="BR1000" s="47" t="str">
        <f t="shared" si="593"/>
        <v/>
      </c>
      <c r="BS1000" s="48" t="str">
        <f>IF(ISBLANK(BT1000),"",VLOOKUP(BR1000,OutputOsiris!$A$9:$A$1008,1,FALSE))</f>
        <v/>
      </c>
      <c r="BT1000" s="111"/>
      <c r="BU1000" s="78"/>
      <c r="BV1000" s="148" t="str">
        <f t="shared" si="567"/>
        <v/>
      </c>
      <c r="BW1000" s="47" t="str">
        <f t="shared" si="594"/>
        <v/>
      </c>
      <c r="BX1000" s="48" t="str">
        <f>IF(ISBLANK(BY1000),"",VLOOKUP(BW1000,OutputOsiris!$A$9:$A$1008,1,FALSE))</f>
        <v/>
      </c>
      <c r="BY1000" s="111"/>
      <c r="BZ1000" s="78"/>
      <c r="CA1000" s="148" t="str">
        <f t="shared" si="568"/>
        <v/>
      </c>
    </row>
    <row r="1001" spans="1:79" x14ac:dyDescent="0.2">
      <c r="A1001" s="47" t="str">
        <f>IF($H$1="Score",IF(OutputOsiris!A1001&lt;&gt;"9999999",OutputOsiris!A1001,""),"")</f>
        <v/>
      </c>
      <c r="B1001" s="76" t="str">
        <f t="shared" si="569"/>
        <v/>
      </c>
      <c r="C1001" s="143" t="str">
        <f t="shared" si="570"/>
        <v/>
      </c>
      <c r="D1001" s="47" t="str">
        <f>IF($H$1="Cijfer",IF(OutputOsiris!A1001&lt;&gt;"9999999",OutputOsiris!A1001,""),"")</f>
        <v/>
      </c>
      <c r="E1001" s="76" t="str">
        <f t="shared" si="571"/>
        <v/>
      </c>
      <c r="F1001" s="143" t="str">
        <f t="shared" si="572"/>
        <v/>
      </c>
      <c r="G1001" s="47" t="str">
        <f>IF(ISBLANK(OutputOsiris!B1001),"",OutputOsiris!B1001)</f>
        <v/>
      </c>
      <c r="H1001" s="47">
        <f>IF(AND($AG$7&gt;0,OutputOsiris!$A1001&lt;&gt;"9999999"),VLOOKUP(OutputOsiris!A1001,$AD$9:$AG$1008,4,FALSE),"")</f>
        <v>0</v>
      </c>
      <c r="I1001" s="47">
        <f t="shared" si="573"/>
        <v>0</v>
      </c>
      <c r="J1001" s="47">
        <f>IF(AND($AL$7&gt;0,OutputOsiris!$A1001&lt;&gt;"9999999"),VLOOKUP(OutputOsiris!A1001,$AI$9:$AL$1008,4,FALSE),"")</f>
        <v>0</v>
      </c>
      <c r="K1001" s="47">
        <f t="shared" si="574"/>
        <v>0</v>
      </c>
      <c r="L1001" s="47" t="str">
        <f>IF(AND($AQ$7&gt;0,OutputOsiris!$A1001&lt;&gt;"9999999"),VLOOKUP(OutputOsiris!A1001,$AN$9:$AQ$1008,4,FALSE),"")</f>
        <v/>
      </c>
      <c r="M1001" s="47" t="str">
        <f t="shared" si="575"/>
        <v/>
      </c>
      <c r="N1001" s="47" t="str">
        <f>IF(AND($AV$7&gt;0,OutputOsiris!$A1001&lt;&gt;"9999999"),VLOOKUP(OutputOsiris!A1001,$AS$9:$AV$1008,4,FALSE),"")</f>
        <v/>
      </c>
      <c r="O1001" s="47" t="str">
        <f t="shared" si="576"/>
        <v/>
      </c>
      <c r="P1001" s="47" t="str">
        <f>IF(AND($BA$7&gt;0,OutputOsiris!$A1001&lt;&gt;"9999999"),VLOOKUP(OutputOsiris!A1001,$AX$9:$BA$1008,4,FALSE),"")</f>
        <v/>
      </c>
      <c r="Q1001" s="47" t="str">
        <f t="shared" si="577"/>
        <v/>
      </c>
      <c r="R1001" s="47" t="str">
        <f>IF(AND($BF$7&gt;0,OutputOsiris!$A1001&lt;&gt;"9999999"),VLOOKUP(OutputOsiris!A1001,$BC$9:$BF$1008,4,FALSE),"")</f>
        <v/>
      </c>
      <c r="S1001" s="47" t="str">
        <f t="shared" si="578"/>
        <v/>
      </c>
      <c r="T1001" s="47" t="str">
        <f>IF(AND($BK$7&gt;0,OutputOsiris!$A1001&lt;&gt;"9999999"),VLOOKUP(OutputOsiris!A1001,$BH$9:$BK$1008,4,FALSE),"")</f>
        <v/>
      </c>
      <c r="U1001" s="47" t="str">
        <f t="shared" si="579"/>
        <v/>
      </c>
      <c r="V1001" s="47" t="str">
        <f>IF(AND($BP$7&gt;0,OutputOsiris!$A1001&lt;&gt;"9999999"),VLOOKUP(OutputOsiris!A1001,$BM$9:$BP$1008,4,FALSE),"")</f>
        <v/>
      </c>
      <c r="W1001" s="47" t="str">
        <f t="shared" si="580"/>
        <v/>
      </c>
      <c r="X1001" s="47" t="str">
        <f>IF(AND($BU$7&gt;0,OutputOsiris!$A1001&lt;&gt;"9999999"),VLOOKUP(OutputOsiris!A1001,$BR$9:$BU$1008,4,FALSE),"")</f>
        <v/>
      </c>
      <c r="Y1001" s="47" t="str">
        <f t="shared" si="581"/>
        <v/>
      </c>
      <c r="Z1001" s="47" t="str">
        <f>IF(AND($BZ$7&gt;0,OutputOsiris!$A1001&lt;&gt;"9999999"),VLOOKUP(OutputOsiris!A1001,$BW$9:$BZ$1008,4,FALSE),"")</f>
        <v/>
      </c>
      <c r="AA1001" s="47" t="str">
        <f t="shared" si="582"/>
        <v/>
      </c>
      <c r="AB1001" s="47">
        <f t="shared" si="583"/>
        <v>0</v>
      </c>
      <c r="AC1001" s="47">
        <f t="shared" si="584"/>
        <v>0</v>
      </c>
      <c r="AD1001" s="47" t="str">
        <f t="shared" si="585"/>
        <v/>
      </c>
      <c r="AE1001" s="48" t="str">
        <f>IF(ISBLANK(AF1001),"",VLOOKUP(AD1001,OutputOsiris!$A$9:$A$1008,1,FALSE))</f>
        <v/>
      </c>
      <c r="AF1001" s="111"/>
      <c r="AG1001" s="78"/>
      <c r="AH1001" s="148" t="str">
        <f t="shared" si="559"/>
        <v/>
      </c>
      <c r="AI1001" s="47" t="str">
        <f t="shared" si="586"/>
        <v/>
      </c>
      <c r="AJ1001" s="48" t="str">
        <f>IF(ISBLANK(AK1001),"",VLOOKUP(AI1001,OutputOsiris!$A$9:$A$1008,1,FALSE))</f>
        <v/>
      </c>
      <c r="AK1001" s="112"/>
      <c r="AL1001" s="78"/>
      <c r="AM1001" s="148" t="str">
        <f t="shared" si="560"/>
        <v/>
      </c>
      <c r="AN1001" s="47" t="str">
        <f t="shared" si="587"/>
        <v/>
      </c>
      <c r="AO1001" s="48" t="str">
        <f>IF(ISBLANK(AP1001),"",VLOOKUP(AN1001,OutputOsiris!$A$9:$A$1008,1,FALSE))</f>
        <v/>
      </c>
      <c r="AP1001" s="111"/>
      <c r="AQ1001" s="78"/>
      <c r="AR1001" s="148" t="str">
        <f t="shared" si="561"/>
        <v/>
      </c>
      <c r="AS1001" s="47" t="str">
        <f t="shared" si="588"/>
        <v/>
      </c>
      <c r="AT1001" s="48" t="str">
        <f>IF(ISBLANK(AU1001),"",VLOOKUP(AS1001,OutputOsiris!$A$9:$A$1008,1,FALSE))</f>
        <v/>
      </c>
      <c r="AU1001" s="111"/>
      <c r="AV1001" s="78"/>
      <c r="AW1001" s="148" t="str">
        <f t="shared" si="562"/>
        <v/>
      </c>
      <c r="AX1001" s="47" t="str">
        <f t="shared" si="589"/>
        <v/>
      </c>
      <c r="AY1001" s="48" t="str">
        <f>IF(ISBLANK(AZ1001),"",VLOOKUP(AX1001,OutputOsiris!$A$9:$A$1008,1,FALSE))</f>
        <v/>
      </c>
      <c r="AZ1001" s="111"/>
      <c r="BA1001" s="78"/>
      <c r="BB1001" s="148" t="str">
        <f t="shared" si="563"/>
        <v/>
      </c>
      <c r="BC1001" s="47" t="str">
        <f t="shared" si="590"/>
        <v/>
      </c>
      <c r="BD1001" s="48" t="str">
        <f>IF(ISBLANK(BE1001),"",VLOOKUP(BC1001,OutputOsiris!$A$9:$A$1008,1,FALSE))</f>
        <v/>
      </c>
      <c r="BE1001" s="111"/>
      <c r="BF1001" s="78"/>
      <c r="BG1001" s="148" t="str">
        <f t="shared" si="564"/>
        <v/>
      </c>
      <c r="BH1001" s="47" t="str">
        <f t="shared" si="591"/>
        <v/>
      </c>
      <c r="BI1001" s="48" t="str">
        <f>IF(ISBLANK(BJ1001),"",VLOOKUP(BH1001,OutputOsiris!$A$9:$A$1008,1,FALSE))</f>
        <v/>
      </c>
      <c r="BJ1001" s="111"/>
      <c r="BK1001" s="78"/>
      <c r="BL1001" s="148" t="str">
        <f t="shared" si="565"/>
        <v/>
      </c>
      <c r="BM1001" s="47" t="str">
        <f t="shared" si="592"/>
        <v/>
      </c>
      <c r="BN1001" s="48" t="str">
        <f>IF(ISBLANK(BO1001),"",VLOOKUP(BM1001,OutputOsiris!$A$9:$A$1008,1,FALSE))</f>
        <v/>
      </c>
      <c r="BO1001" s="111"/>
      <c r="BP1001" s="78"/>
      <c r="BQ1001" s="148" t="str">
        <f t="shared" si="566"/>
        <v/>
      </c>
      <c r="BR1001" s="47" t="str">
        <f t="shared" si="593"/>
        <v/>
      </c>
      <c r="BS1001" s="48" t="str">
        <f>IF(ISBLANK(BT1001),"",VLOOKUP(BR1001,OutputOsiris!$A$9:$A$1008,1,FALSE))</f>
        <v/>
      </c>
      <c r="BT1001" s="111"/>
      <c r="BU1001" s="78"/>
      <c r="BV1001" s="148" t="str">
        <f t="shared" si="567"/>
        <v/>
      </c>
      <c r="BW1001" s="47" t="str">
        <f t="shared" si="594"/>
        <v/>
      </c>
      <c r="BX1001" s="48" t="str">
        <f>IF(ISBLANK(BY1001),"",VLOOKUP(BW1001,OutputOsiris!$A$9:$A$1008,1,FALSE))</f>
        <v/>
      </c>
      <c r="BY1001" s="111"/>
      <c r="BZ1001" s="78"/>
      <c r="CA1001" s="148" t="str">
        <f t="shared" si="568"/>
        <v/>
      </c>
    </row>
    <row r="1002" spans="1:79" x14ac:dyDescent="0.2">
      <c r="A1002" s="47" t="str">
        <f>IF($H$1="Score",IF(OutputOsiris!A1002&lt;&gt;"9999999",OutputOsiris!A1002,""),"")</f>
        <v/>
      </c>
      <c r="B1002" s="76" t="str">
        <f t="shared" si="569"/>
        <v/>
      </c>
      <c r="C1002" s="143" t="str">
        <f t="shared" si="570"/>
        <v/>
      </c>
      <c r="D1002" s="47" t="str">
        <f>IF($H$1="Cijfer",IF(OutputOsiris!A1002&lt;&gt;"9999999",OutputOsiris!A1002,""),"")</f>
        <v/>
      </c>
      <c r="E1002" s="76" t="str">
        <f t="shared" si="571"/>
        <v/>
      </c>
      <c r="F1002" s="143" t="str">
        <f t="shared" si="572"/>
        <v/>
      </c>
      <c r="G1002" s="47" t="str">
        <f>IF(ISBLANK(OutputOsiris!B1002),"",OutputOsiris!B1002)</f>
        <v/>
      </c>
      <c r="H1002" s="47">
        <f>IF(AND($AG$7&gt;0,OutputOsiris!$A1002&lt;&gt;"9999999"),VLOOKUP(OutputOsiris!A1002,$AD$9:$AG$1008,4,FALSE),"")</f>
        <v>0</v>
      </c>
      <c r="I1002" s="47">
        <f t="shared" si="573"/>
        <v>0</v>
      </c>
      <c r="J1002" s="47">
        <f>IF(AND($AL$7&gt;0,OutputOsiris!$A1002&lt;&gt;"9999999"),VLOOKUP(OutputOsiris!A1002,$AI$9:$AL$1008,4,FALSE),"")</f>
        <v>0</v>
      </c>
      <c r="K1002" s="47">
        <f t="shared" si="574"/>
        <v>0</v>
      </c>
      <c r="L1002" s="47" t="str">
        <f>IF(AND($AQ$7&gt;0,OutputOsiris!$A1002&lt;&gt;"9999999"),VLOOKUP(OutputOsiris!A1002,$AN$9:$AQ$1008,4,FALSE),"")</f>
        <v/>
      </c>
      <c r="M1002" s="47" t="str">
        <f t="shared" si="575"/>
        <v/>
      </c>
      <c r="N1002" s="47" t="str">
        <f>IF(AND($AV$7&gt;0,OutputOsiris!$A1002&lt;&gt;"9999999"),VLOOKUP(OutputOsiris!A1002,$AS$9:$AV$1008,4,FALSE),"")</f>
        <v/>
      </c>
      <c r="O1002" s="47" t="str">
        <f t="shared" si="576"/>
        <v/>
      </c>
      <c r="P1002" s="47" t="str">
        <f>IF(AND($BA$7&gt;0,OutputOsiris!$A1002&lt;&gt;"9999999"),VLOOKUP(OutputOsiris!A1002,$AX$9:$BA$1008,4,FALSE),"")</f>
        <v/>
      </c>
      <c r="Q1002" s="47" t="str">
        <f t="shared" si="577"/>
        <v/>
      </c>
      <c r="R1002" s="47" t="str">
        <f>IF(AND($BF$7&gt;0,OutputOsiris!$A1002&lt;&gt;"9999999"),VLOOKUP(OutputOsiris!A1002,$BC$9:$BF$1008,4,FALSE),"")</f>
        <v/>
      </c>
      <c r="S1002" s="47" t="str">
        <f t="shared" si="578"/>
        <v/>
      </c>
      <c r="T1002" s="47" t="str">
        <f>IF(AND($BK$7&gt;0,OutputOsiris!$A1002&lt;&gt;"9999999"),VLOOKUP(OutputOsiris!A1002,$BH$9:$BK$1008,4,FALSE),"")</f>
        <v/>
      </c>
      <c r="U1002" s="47" t="str">
        <f t="shared" si="579"/>
        <v/>
      </c>
      <c r="V1002" s="47" t="str">
        <f>IF(AND($BP$7&gt;0,OutputOsiris!$A1002&lt;&gt;"9999999"),VLOOKUP(OutputOsiris!A1002,$BM$9:$BP$1008,4,FALSE),"")</f>
        <v/>
      </c>
      <c r="W1002" s="47" t="str">
        <f t="shared" si="580"/>
        <v/>
      </c>
      <c r="X1002" s="47" t="str">
        <f>IF(AND($BU$7&gt;0,OutputOsiris!$A1002&lt;&gt;"9999999"),VLOOKUP(OutputOsiris!A1002,$BR$9:$BU$1008,4,FALSE),"")</f>
        <v/>
      </c>
      <c r="Y1002" s="47" t="str">
        <f t="shared" si="581"/>
        <v/>
      </c>
      <c r="Z1002" s="47" t="str">
        <f>IF(AND($BZ$7&gt;0,OutputOsiris!$A1002&lt;&gt;"9999999"),VLOOKUP(OutputOsiris!A1002,$BW$9:$BZ$1008,4,FALSE),"")</f>
        <v/>
      </c>
      <c r="AA1002" s="47" t="str">
        <f t="shared" si="582"/>
        <v/>
      </c>
      <c r="AB1002" s="47">
        <f t="shared" si="583"/>
        <v>0</v>
      </c>
      <c r="AC1002" s="47">
        <f t="shared" si="584"/>
        <v>0</v>
      </c>
      <c r="AD1002" s="47" t="str">
        <f t="shared" si="585"/>
        <v/>
      </c>
      <c r="AE1002" s="48" t="str">
        <f>IF(ISBLANK(AF1002),"",VLOOKUP(AD1002,OutputOsiris!$A$9:$A$1008,1,FALSE))</f>
        <v/>
      </c>
      <c r="AF1002" s="111"/>
      <c r="AG1002" s="78"/>
      <c r="AH1002" s="148" t="str">
        <f t="shared" si="559"/>
        <v/>
      </c>
      <c r="AI1002" s="47" t="str">
        <f t="shared" si="586"/>
        <v/>
      </c>
      <c r="AJ1002" s="48" t="str">
        <f>IF(ISBLANK(AK1002),"",VLOOKUP(AI1002,OutputOsiris!$A$9:$A$1008,1,FALSE))</f>
        <v/>
      </c>
      <c r="AK1002" s="112"/>
      <c r="AL1002" s="78"/>
      <c r="AM1002" s="148" t="str">
        <f t="shared" si="560"/>
        <v/>
      </c>
      <c r="AN1002" s="47" t="str">
        <f t="shared" si="587"/>
        <v/>
      </c>
      <c r="AO1002" s="48" t="str">
        <f>IF(ISBLANK(AP1002),"",VLOOKUP(AN1002,OutputOsiris!$A$9:$A$1008,1,FALSE))</f>
        <v/>
      </c>
      <c r="AP1002" s="111"/>
      <c r="AQ1002" s="78"/>
      <c r="AR1002" s="148" t="str">
        <f t="shared" si="561"/>
        <v/>
      </c>
      <c r="AS1002" s="47" t="str">
        <f t="shared" si="588"/>
        <v/>
      </c>
      <c r="AT1002" s="48" t="str">
        <f>IF(ISBLANK(AU1002),"",VLOOKUP(AS1002,OutputOsiris!$A$9:$A$1008,1,FALSE))</f>
        <v/>
      </c>
      <c r="AU1002" s="111"/>
      <c r="AV1002" s="78"/>
      <c r="AW1002" s="148" t="str">
        <f t="shared" si="562"/>
        <v/>
      </c>
      <c r="AX1002" s="47" t="str">
        <f t="shared" si="589"/>
        <v/>
      </c>
      <c r="AY1002" s="48" t="str">
        <f>IF(ISBLANK(AZ1002),"",VLOOKUP(AX1002,OutputOsiris!$A$9:$A$1008,1,FALSE))</f>
        <v/>
      </c>
      <c r="AZ1002" s="111"/>
      <c r="BA1002" s="78"/>
      <c r="BB1002" s="148" t="str">
        <f t="shared" si="563"/>
        <v/>
      </c>
      <c r="BC1002" s="47" t="str">
        <f t="shared" si="590"/>
        <v/>
      </c>
      <c r="BD1002" s="48" t="str">
        <f>IF(ISBLANK(BE1002),"",VLOOKUP(BC1002,OutputOsiris!$A$9:$A$1008,1,FALSE))</f>
        <v/>
      </c>
      <c r="BE1002" s="111"/>
      <c r="BF1002" s="78"/>
      <c r="BG1002" s="148" t="str">
        <f t="shared" si="564"/>
        <v/>
      </c>
      <c r="BH1002" s="47" t="str">
        <f t="shared" si="591"/>
        <v/>
      </c>
      <c r="BI1002" s="48" t="str">
        <f>IF(ISBLANK(BJ1002),"",VLOOKUP(BH1002,OutputOsiris!$A$9:$A$1008,1,FALSE))</f>
        <v/>
      </c>
      <c r="BJ1002" s="111"/>
      <c r="BK1002" s="78"/>
      <c r="BL1002" s="148" t="str">
        <f t="shared" si="565"/>
        <v/>
      </c>
      <c r="BM1002" s="47" t="str">
        <f t="shared" si="592"/>
        <v/>
      </c>
      <c r="BN1002" s="48" t="str">
        <f>IF(ISBLANK(BO1002),"",VLOOKUP(BM1002,OutputOsiris!$A$9:$A$1008,1,FALSE))</f>
        <v/>
      </c>
      <c r="BO1002" s="111"/>
      <c r="BP1002" s="78"/>
      <c r="BQ1002" s="148" t="str">
        <f t="shared" si="566"/>
        <v/>
      </c>
      <c r="BR1002" s="47" t="str">
        <f t="shared" si="593"/>
        <v/>
      </c>
      <c r="BS1002" s="48" t="str">
        <f>IF(ISBLANK(BT1002),"",VLOOKUP(BR1002,OutputOsiris!$A$9:$A$1008,1,FALSE))</f>
        <v/>
      </c>
      <c r="BT1002" s="111"/>
      <c r="BU1002" s="78"/>
      <c r="BV1002" s="148" t="str">
        <f t="shared" si="567"/>
        <v/>
      </c>
      <c r="BW1002" s="47" t="str">
        <f t="shared" si="594"/>
        <v/>
      </c>
      <c r="BX1002" s="48" t="str">
        <f>IF(ISBLANK(BY1002),"",VLOOKUP(BW1002,OutputOsiris!$A$9:$A$1008,1,FALSE))</f>
        <v/>
      </c>
      <c r="BY1002" s="111"/>
      <c r="BZ1002" s="78"/>
      <c r="CA1002" s="148" t="str">
        <f t="shared" si="568"/>
        <v/>
      </c>
    </row>
    <row r="1003" spans="1:79" x14ac:dyDescent="0.2">
      <c r="A1003" s="47" t="str">
        <f>IF($H$1="Score",IF(OutputOsiris!A1003&lt;&gt;"9999999",OutputOsiris!A1003,""),"")</f>
        <v/>
      </c>
      <c r="B1003" s="76" t="str">
        <f t="shared" si="569"/>
        <v/>
      </c>
      <c r="C1003" s="143" t="str">
        <f t="shared" si="570"/>
        <v/>
      </c>
      <c r="D1003" s="47" t="str">
        <f>IF($H$1="Cijfer",IF(OutputOsiris!A1003&lt;&gt;"9999999",OutputOsiris!A1003,""),"")</f>
        <v/>
      </c>
      <c r="E1003" s="76" t="str">
        <f t="shared" si="571"/>
        <v/>
      </c>
      <c r="F1003" s="143" t="str">
        <f t="shared" si="572"/>
        <v/>
      </c>
      <c r="G1003" s="47" t="str">
        <f>IF(ISBLANK(OutputOsiris!B1003),"",OutputOsiris!B1003)</f>
        <v/>
      </c>
      <c r="H1003" s="47">
        <f>IF(AND($AG$7&gt;0,OutputOsiris!$A1003&lt;&gt;"9999999"),VLOOKUP(OutputOsiris!A1003,$AD$9:$AG$1008,4,FALSE),"")</f>
        <v>0</v>
      </c>
      <c r="I1003" s="47">
        <f t="shared" si="573"/>
        <v>0</v>
      </c>
      <c r="J1003" s="47">
        <f>IF(AND($AL$7&gt;0,OutputOsiris!$A1003&lt;&gt;"9999999"),VLOOKUP(OutputOsiris!A1003,$AI$9:$AL$1008,4,FALSE),"")</f>
        <v>0</v>
      </c>
      <c r="K1003" s="47">
        <f t="shared" si="574"/>
        <v>0</v>
      </c>
      <c r="L1003" s="47" t="str">
        <f>IF(AND($AQ$7&gt;0,OutputOsiris!$A1003&lt;&gt;"9999999"),VLOOKUP(OutputOsiris!A1003,$AN$9:$AQ$1008,4,FALSE),"")</f>
        <v/>
      </c>
      <c r="M1003" s="47" t="str">
        <f t="shared" si="575"/>
        <v/>
      </c>
      <c r="N1003" s="47" t="str">
        <f>IF(AND($AV$7&gt;0,OutputOsiris!$A1003&lt;&gt;"9999999"),VLOOKUP(OutputOsiris!A1003,$AS$9:$AV$1008,4,FALSE),"")</f>
        <v/>
      </c>
      <c r="O1003" s="47" t="str">
        <f t="shared" si="576"/>
        <v/>
      </c>
      <c r="P1003" s="47" t="str">
        <f>IF(AND($BA$7&gt;0,OutputOsiris!$A1003&lt;&gt;"9999999"),VLOOKUP(OutputOsiris!A1003,$AX$9:$BA$1008,4,FALSE),"")</f>
        <v/>
      </c>
      <c r="Q1003" s="47" t="str">
        <f t="shared" si="577"/>
        <v/>
      </c>
      <c r="R1003" s="47" t="str">
        <f>IF(AND($BF$7&gt;0,OutputOsiris!$A1003&lt;&gt;"9999999"),VLOOKUP(OutputOsiris!A1003,$BC$9:$BF$1008,4,FALSE),"")</f>
        <v/>
      </c>
      <c r="S1003" s="47" t="str">
        <f t="shared" si="578"/>
        <v/>
      </c>
      <c r="T1003" s="47" t="str">
        <f>IF(AND($BK$7&gt;0,OutputOsiris!$A1003&lt;&gt;"9999999"),VLOOKUP(OutputOsiris!A1003,$BH$9:$BK$1008,4,FALSE),"")</f>
        <v/>
      </c>
      <c r="U1003" s="47" t="str">
        <f t="shared" si="579"/>
        <v/>
      </c>
      <c r="V1003" s="47" t="str">
        <f>IF(AND($BP$7&gt;0,OutputOsiris!$A1003&lt;&gt;"9999999"),VLOOKUP(OutputOsiris!A1003,$BM$9:$BP$1008,4,FALSE),"")</f>
        <v/>
      </c>
      <c r="W1003" s="47" t="str">
        <f t="shared" si="580"/>
        <v/>
      </c>
      <c r="X1003" s="47" t="str">
        <f>IF(AND($BU$7&gt;0,OutputOsiris!$A1003&lt;&gt;"9999999"),VLOOKUP(OutputOsiris!A1003,$BR$9:$BU$1008,4,FALSE),"")</f>
        <v/>
      </c>
      <c r="Y1003" s="47" t="str">
        <f t="shared" si="581"/>
        <v/>
      </c>
      <c r="Z1003" s="47" t="str">
        <f>IF(AND($BZ$7&gt;0,OutputOsiris!$A1003&lt;&gt;"9999999"),VLOOKUP(OutputOsiris!A1003,$BW$9:$BZ$1008,4,FALSE),"")</f>
        <v/>
      </c>
      <c r="AA1003" s="47" t="str">
        <f t="shared" si="582"/>
        <v/>
      </c>
      <c r="AB1003" s="47">
        <f t="shared" si="583"/>
        <v>0</v>
      </c>
      <c r="AC1003" s="47">
        <f t="shared" si="584"/>
        <v>0</v>
      </c>
      <c r="AD1003" s="47" t="str">
        <f t="shared" si="585"/>
        <v/>
      </c>
      <c r="AE1003" s="48" t="str">
        <f>IF(ISBLANK(AF1003),"",VLOOKUP(AD1003,OutputOsiris!$A$9:$A$1008,1,FALSE))</f>
        <v/>
      </c>
      <c r="AF1003" s="111"/>
      <c r="AG1003" s="78"/>
      <c r="AH1003" s="148" t="str">
        <f t="shared" si="559"/>
        <v/>
      </c>
      <c r="AI1003" s="47" t="str">
        <f t="shared" si="586"/>
        <v/>
      </c>
      <c r="AJ1003" s="48" t="str">
        <f>IF(ISBLANK(AK1003),"",VLOOKUP(AI1003,OutputOsiris!$A$9:$A$1008,1,FALSE))</f>
        <v/>
      </c>
      <c r="AK1003" s="112"/>
      <c r="AL1003" s="78"/>
      <c r="AM1003" s="148" t="str">
        <f t="shared" si="560"/>
        <v/>
      </c>
      <c r="AN1003" s="47" t="str">
        <f t="shared" si="587"/>
        <v/>
      </c>
      <c r="AO1003" s="48" t="str">
        <f>IF(ISBLANK(AP1003),"",VLOOKUP(AN1003,OutputOsiris!$A$9:$A$1008,1,FALSE))</f>
        <v/>
      </c>
      <c r="AP1003" s="111"/>
      <c r="AQ1003" s="78"/>
      <c r="AR1003" s="148" t="str">
        <f t="shared" si="561"/>
        <v/>
      </c>
      <c r="AS1003" s="47" t="str">
        <f t="shared" si="588"/>
        <v/>
      </c>
      <c r="AT1003" s="48" t="str">
        <f>IF(ISBLANK(AU1003),"",VLOOKUP(AS1003,OutputOsiris!$A$9:$A$1008,1,FALSE))</f>
        <v/>
      </c>
      <c r="AU1003" s="111"/>
      <c r="AV1003" s="78"/>
      <c r="AW1003" s="148" t="str">
        <f t="shared" si="562"/>
        <v/>
      </c>
      <c r="AX1003" s="47" t="str">
        <f t="shared" si="589"/>
        <v/>
      </c>
      <c r="AY1003" s="48" t="str">
        <f>IF(ISBLANK(AZ1003),"",VLOOKUP(AX1003,OutputOsiris!$A$9:$A$1008,1,FALSE))</f>
        <v/>
      </c>
      <c r="AZ1003" s="111"/>
      <c r="BA1003" s="78"/>
      <c r="BB1003" s="148" t="str">
        <f t="shared" si="563"/>
        <v/>
      </c>
      <c r="BC1003" s="47" t="str">
        <f t="shared" si="590"/>
        <v/>
      </c>
      <c r="BD1003" s="48" t="str">
        <f>IF(ISBLANK(BE1003),"",VLOOKUP(BC1003,OutputOsiris!$A$9:$A$1008,1,FALSE))</f>
        <v/>
      </c>
      <c r="BE1003" s="111"/>
      <c r="BF1003" s="78"/>
      <c r="BG1003" s="148" t="str">
        <f t="shared" si="564"/>
        <v/>
      </c>
      <c r="BH1003" s="47" t="str">
        <f t="shared" si="591"/>
        <v/>
      </c>
      <c r="BI1003" s="48" t="str">
        <f>IF(ISBLANK(BJ1003),"",VLOOKUP(BH1003,OutputOsiris!$A$9:$A$1008,1,FALSE))</f>
        <v/>
      </c>
      <c r="BJ1003" s="111"/>
      <c r="BK1003" s="78"/>
      <c r="BL1003" s="148" t="str">
        <f t="shared" si="565"/>
        <v/>
      </c>
      <c r="BM1003" s="47" t="str">
        <f t="shared" si="592"/>
        <v/>
      </c>
      <c r="BN1003" s="48" t="str">
        <f>IF(ISBLANK(BO1003),"",VLOOKUP(BM1003,OutputOsiris!$A$9:$A$1008,1,FALSE))</f>
        <v/>
      </c>
      <c r="BO1003" s="111"/>
      <c r="BP1003" s="78"/>
      <c r="BQ1003" s="148" t="str">
        <f t="shared" si="566"/>
        <v/>
      </c>
      <c r="BR1003" s="47" t="str">
        <f t="shared" si="593"/>
        <v/>
      </c>
      <c r="BS1003" s="48" t="str">
        <f>IF(ISBLANK(BT1003),"",VLOOKUP(BR1003,OutputOsiris!$A$9:$A$1008,1,FALSE))</f>
        <v/>
      </c>
      <c r="BT1003" s="111"/>
      <c r="BU1003" s="78"/>
      <c r="BV1003" s="148" t="str">
        <f t="shared" si="567"/>
        <v/>
      </c>
      <c r="BW1003" s="47" t="str">
        <f t="shared" si="594"/>
        <v/>
      </c>
      <c r="BX1003" s="48" t="str">
        <f>IF(ISBLANK(BY1003),"",VLOOKUP(BW1003,OutputOsiris!$A$9:$A$1008,1,FALSE))</f>
        <v/>
      </c>
      <c r="BY1003" s="111"/>
      <c r="BZ1003" s="78"/>
      <c r="CA1003" s="148" t="str">
        <f t="shared" si="568"/>
        <v/>
      </c>
    </row>
    <row r="1004" spans="1:79" x14ac:dyDescent="0.2">
      <c r="A1004" s="47" t="str">
        <f>IF($H$1="Score",IF(OutputOsiris!A1004&lt;&gt;"9999999",OutputOsiris!A1004,""),"")</f>
        <v/>
      </c>
      <c r="B1004" s="76" t="str">
        <f t="shared" si="569"/>
        <v/>
      </c>
      <c r="C1004" s="143" t="str">
        <f t="shared" si="570"/>
        <v/>
      </c>
      <c r="D1004" s="47" t="str">
        <f>IF($H$1="Cijfer",IF(OutputOsiris!A1004&lt;&gt;"9999999",OutputOsiris!A1004,""),"")</f>
        <v/>
      </c>
      <c r="E1004" s="76" t="str">
        <f t="shared" si="571"/>
        <v/>
      </c>
      <c r="F1004" s="143" t="str">
        <f t="shared" si="572"/>
        <v/>
      </c>
      <c r="G1004" s="47" t="str">
        <f>IF(ISBLANK(OutputOsiris!B1004),"",OutputOsiris!B1004)</f>
        <v/>
      </c>
      <c r="H1004" s="47">
        <f>IF(AND($AG$7&gt;0,OutputOsiris!$A1004&lt;&gt;"9999999"),VLOOKUP(OutputOsiris!A1004,$AD$9:$AG$1008,4,FALSE),"")</f>
        <v>0</v>
      </c>
      <c r="I1004" s="47">
        <f t="shared" si="573"/>
        <v>0</v>
      </c>
      <c r="J1004" s="47">
        <f>IF(AND($AL$7&gt;0,OutputOsiris!$A1004&lt;&gt;"9999999"),VLOOKUP(OutputOsiris!A1004,$AI$9:$AL$1008,4,FALSE),"")</f>
        <v>0</v>
      </c>
      <c r="K1004" s="47">
        <f t="shared" si="574"/>
        <v>0</v>
      </c>
      <c r="L1004" s="47" t="str">
        <f>IF(AND($AQ$7&gt;0,OutputOsiris!$A1004&lt;&gt;"9999999"),VLOOKUP(OutputOsiris!A1004,$AN$9:$AQ$1008,4,FALSE),"")</f>
        <v/>
      </c>
      <c r="M1004" s="47" t="str">
        <f t="shared" si="575"/>
        <v/>
      </c>
      <c r="N1004" s="47" t="str">
        <f>IF(AND($AV$7&gt;0,OutputOsiris!$A1004&lt;&gt;"9999999"),VLOOKUP(OutputOsiris!A1004,$AS$9:$AV$1008,4,FALSE),"")</f>
        <v/>
      </c>
      <c r="O1004" s="47" t="str">
        <f t="shared" si="576"/>
        <v/>
      </c>
      <c r="P1004" s="47" t="str">
        <f>IF(AND($BA$7&gt;0,OutputOsiris!$A1004&lt;&gt;"9999999"),VLOOKUP(OutputOsiris!A1004,$AX$9:$BA$1008,4,FALSE),"")</f>
        <v/>
      </c>
      <c r="Q1004" s="47" t="str">
        <f t="shared" si="577"/>
        <v/>
      </c>
      <c r="R1004" s="47" t="str">
        <f>IF(AND($BF$7&gt;0,OutputOsiris!$A1004&lt;&gt;"9999999"),VLOOKUP(OutputOsiris!A1004,$BC$9:$BF$1008,4,FALSE),"")</f>
        <v/>
      </c>
      <c r="S1004" s="47" t="str">
        <f t="shared" si="578"/>
        <v/>
      </c>
      <c r="T1004" s="47" t="str">
        <f>IF(AND($BK$7&gt;0,OutputOsiris!$A1004&lt;&gt;"9999999"),VLOOKUP(OutputOsiris!A1004,$BH$9:$BK$1008,4,FALSE),"")</f>
        <v/>
      </c>
      <c r="U1004" s="47" t="str">
        <f t="shared" si="579"/>
        <v/>
      </c>
      <c r="V1004" s="47" t="str">
        <f>IF(AND($BP$7&gt;0,OutputOsiris!$A1004&lt;&gt;"9999999"),VLOOKUP(OutputOsiris!A1004,$BM$9:$BP$1008,4,FALSE),"")</f>
        <v/>
      </c>
      <c r="W1004" s="47" t="str">
        <f t="shared" si="580"/>
        <v/>
      </c>
      <c r="X1004" s="47" t="str">
        <f>IF(AND($BU$7&gt;0,OutputOsiris!$A1004&lt;&gt;"9999999"),VLOOKUP(OutputOsiris!A1004,$BR$9:$BU$1008,4,FALSE),"")</f>
        <v/>
      </c>
      <c r="Y1004" s="47" t="str">
        <f t="shared" si="581"/>
        <v/>
      </c>
      <c r="Z1004" s="47" t="str">
        <f>IF(AND($BZ$7&gt;0,OutputOsiris!$A1004&lt;&gt;"9999999"),VLOOKUP(OutputOsiris!A1004,$BW$9:$BZ$1008,4,FALSE),"")</f>
        <v/>
      </c>
      <c r="AA1004" s="47" t="str">
        <f t="shared" si="582"/>
        <v/>
      </c>
      <c r="AB1004" s="47">
        <f t="shared" si="583"/>
        <v>0</v>
      </c>
      <c r="AC1004" s="47">
        <f t="shared" si="584"/>
        <v>0</v>
      </c>
      <c r="AD1004" s="47" t="str">
        <f t="shared" si="585"/>
        <v/>
      </c>
      <c r="AE1004" s="48" t="str">
        <f>IF(ISBLANK(AF1004),"",VLOOKUP(AD1004,OutputOsiris!$A$9:$A$1008,1,FALSE))</f>
        <v/>
      </c>
      <c r="AF1004" s="111"/>
      <c r="AG1004" s="78"/>
      <c r="AH1004" s="148" t="str">
        <f t="shared" si="559"/>
        <v/>
      </c>
      <c r="AI1004" s="47" t="str">
        <f t="shared" si="586"/>
        <v/>
      </c>
      <c r="AJ1004" s="48" t="str">
        <f>IF(ISBLANK(AK1004),"",VLOOKUP(AI1004,OutputOsiris!$A$9:$A$1008,1,FALSE))</f>
        <v/>
      </c>
      <c r="AK1004" s="112"/>
      <c r="AL1004" s="78"/>
      <c r="AM1004" s="148" t="str">
        <f t="shared" si="560"/>
        <v/>
      </c>
      <c r="AN1004" s="47" t="str">
        <f t="shared" si="587"/>
        <v/>
      </c>
      <c r="AO1004" s="48" t="str">
        <f>IF(ISBLANK(AP1004),"",VLOOKUP(AN1004,OutputOsiris!$A$9:$A$1008,1,FALSE))</f>
        <v/>
      </c>
      <c r="AP1004" s="111"/>
      <c r="AQ1004" s="78"/>
      <c r="AR1004" s="148" t="str">
        <f t="shared" si="561"/>
        <v/>
      </c>
      <c r="AS1004" s="47" t="str">
        <f t="shared" si="588"/>
        <v/>
      </c>
      <c r="AT1004" s="48" t="str">
        <f>IF(ISBLANK(AU1004),"",VLOOKUP(AS1004,OutputOsiris!$A$9:$A$1008,1,FALSE))</f>
        <v/>
      </c>
      <c r="AU1004" s="111"/>
      <c r="AV1004" s="78"/>
      <c r="AW1004" s="148" t="str">
        <f t="shared" si="562"/>
        <v/>
      </c>
      <c r="AX1004" s="47" t="str">
        <f t="shared" si="589"/>
        <v/>
      </c>
      <c r="AY1004" s="48" t="str">
        <f>IF(ISBLANK(AZ1004),"",VLOOKUP(AX1004,OutputOsiris!$A$9:$A$1008,1,FALSE))</f>
        <v/>
      </c>
      <c r="AZ1004" s="111"/>
      <c r="BA1004" s="78"/>
      <c r="BB1004" s="148" t="str">
        <f t="shared" si="563"/>
        <v/>
      </c>
      <c r="BC1004" s="47" t="str">
        <f t="shared" si="590"/>
        <v/>
      </c>
      <c r="BD1004" s="48" t="str">
        <f>IF(ISBLANK(BE1004),"",VLOOKUP(BC1004,OutputOsiris!$A$9:$A$1008,1,FALSE))</f>
        <v/>
      </c>
      <c r="BE1004" s="111"/>
      <c r="BF1004" s="78"/>
      <c r="BG1004" s="148" t="str">
        <f t="shared" si="564"/>
        <v/>
      </c>
      <c r="BH1004" s="47" t="str">
        <f t="shared" si="591"/>
        <v/>
      </c>
      <c r="BI1004" s="48" t="str">
        <f>IF(ISBLANK(BJ1004),"",VLOOKUP(BH1004,OutputOsiris!$A$9:$A$1008,1,FALSE))</f>
        <v/>
      </c>
      <c r="BJ1004" s="111"/>
      <c r="BK1004" s="78"/>
      <c r="BL1004" s="148" t="str">
        <f t="shared" si="565"/>
        <v/>
      </c>
      <c r="BM1004" s="47" t="str">
        <f t="shared" si="592"/>
        <v/>
      </c>
      <c r="BN1004" s="48" t="str">
        <f>IF(ISBLANK(BO1004),"",VLOOKUP(BM1004,OutputOsiris!$A$9:$A$1008,1,FALSE))</f>
        <v/>
      </c>
      <c r="BO1004" s="111"/>
      <c r="BP1004" s="78"/>
      <c r="BQ1004" s="148" t="str">
        <f t="shared" si="566"/>
        <v/>
      </c>
      <c r="BR1004" s="47" t="str">
        <f t="shared" si="593"/>
        <v/>
      </c>
      <c r="BS1004" s="48" t="str">
        <f>IF(ISBLANK(BT1004),"",VLOOKUP(BR1004,OutputOsiris!$A$9:$A$1008,1,FALSE))</f>
        <v/>
      </c>
      <c r="BT1004" s="111"/>
      <c r="BU1004" s="78"/>
      <c r="BV1004" s="148" t="str">
        <f t="shared" si="567"/>
        <v/>
      </c>
      <c r="BW1004" s="47" t="str">
        <f t="shared" si="594"/>
        <v/>
      </c>
      <c r="BX1004" s="48" t="str">
        <f>IF(ISBLANK(BY1004),"",VLOOKUP(BW1004,OutputOsiris!$A$9:$A$1008,1,FALSE))</f>
        <v/>
      </c>
      <c r="BY1004" s="111"/>
      <c r="BZ1004" s="78"/>
      <c r="CA1004" s="148" t="str">
        <f t="shared" si="568"/>
        <v/>
      </c>
    </row>
    <row r="1005" spans="1:79" x14ac:dyDescent="0.2">
      <c r="A1005" s="47" t="str">
        <f>IF($H$1="Score",IF(OutputOsiris!A1005&lt;&gt;"9999999",OutputOsiris!A1005,""),"")</f>
        <v/>
      </c>
      <c r="B1005" s="76" t="str">
        <f t="shared" si="569"/>
        <v/>
      </c>
      <c r="C1005" s="143" t="str">
        <f t="shared" si="570"/>
        <v/>
      </c>
      <c r="D1005" s="47" t="str">
        <f>IF($H$1="Cijfer",IF(OutputOsiris!A1005&lt;&gt;"9999999",OutputOsiris!A1005,""),"")</f>
        <v/>
      </c>
      <c r="E1005" s="76" t="str">
        <f t="shared" si="571"/>
        <v/>
      </c>
      <c r="F1005" s="143" t="str">
        <f t="shared" si="572"/>
        <v/>
      </c>
      <c r="G1005" s="47" t="str">
        <f>IF(ISBLANK(OutputOsiris!B1005),"",OutputOsiris!B1005)</f>
        <v/>
      </c>
      <c r="H1005" s="47">
        <f>IF(AND($AG$7&gt;0,OutputOsiris!$A1005&lt;&gt;"9999999"),VLOOKUP(OutputOsiris!A1005,$AD$9:$AG$1008,4,FALSE),"")</f>
        <v>0</v>
      </c>
      <c r="I1005" s="47">
        <f t="shared" si="573"/>
        <v>0</v>
      </c>
      <c r="J1005" s="47">
        <f>IF(AND($AL$7&gt;0,OutputOsiris!$A1005&lt;&gt;"9999999"),VLOOKUP(OutputOsiris!A1005,$AI$9:$AL$1008,4,FALSE),"")</f>
        <v>0</v>
      </c>
      <c r="K1005" s="47">
        <f t="shared" si="574"/>
        <v>0</v>
      </c>
      <c r="L1005" s="47" t="str">
        <f>IF(AND($AQ$7&gt;0,OutputOsiris!$A1005&lt;&gt;"9999999"),VLOOKUP(OutputOsiris!A1005,$AN$9:$AQ$1008,4,FALSE),"")</f>
        <v/>
      </c>
      <c r="M1005" s="47" t="str">
        <f t="shared" si="575"/>
        <v/>
      </c>
      <c r="N1005" s="47" t="str">
        <f>IF(AND($AV$7&gt;0,OutputOsiris!$A1005&lt;&gt;"9999999"),VLOOKUP(OutputOsiris!A1005,$AS$9:$AV$1008,4,FALSE),"")</f>
        <v/>
      </c>
      <c r="O1005" s="47" t="str">
        <f t="shared" si="576"/>
        <v/>
      </c>
      <c r="P1005" s="47" t="str">
        <f>IF(AND($BA$7&gt;0,OutputOsiris!$A1005&lt;&gt;"9999999"),VLOOKUP(OutputOsiris!A1005,$AX$9:$BA$1008,4,FALSE),"")</f>
        <v/>
      </c>
      <c r="Q1005" s="47" t="str">
        <f t="shared" si="577"/>
        <v/>
      </c>
      <c r="R1005" s="47" t="str">
        <f>IF(AND($BF$7&gt;0,OutputOsiris!$A1005&lt;&gt;"9999999"),VLOOKUP(OutputOsiris!A1005,$BC$9:$BF$1008,4,FALSE),"")</f>
        <v/>
      </c>
      <c r="S1005" s="47" t="str">
        <f t="shared" si="578"/>
        <v/>
      </c>
      <c r="T1005" s="47" t="str">
        <f>IF(AND($BK$7&gt;0,OutputOsiris!$A1005&lt;&gt;"9999999"),VLOOKUP(OutputOsiris!A1005,$BH$9:$BK$1008,4,FALSE),"")</f>
        <v/>
      </c>
      <c r="U1005" s="47" t="str">
        <f t="shared" si="579"/>
        <v/>
      </c>
      <c r="V1005" s="47" t="str">
        <f>IF(AND($BP$7&gt;0,OutputOsiris!$A1005&lt;&gt;"9999999"),VLOOKUP(OutputOsiris!A1005,$BM$9:$BP$1008,4,FALSE),"")</f>
        <v/>
      </c>
      <c r="W1005" s="47" t="str">
        <f t="shared" si="580"/>
        <v/>
      </c>
      <c r="X1005" s="47" t="str">
        <f>IF(AND($BU$7&gt;0,OutputOsiris!$A1005&lt;&gt;"9999999"),VLOOKUP(OutputOsiris!A1005,$BR$9:$BU$1008,4,FALSE),"")</f>
        <v/>
      </c>
      <c r="Y1005" s="47" t="str">
        <f t="shared" si="581"/>
        <v/>
      </c>
      <c r="Z1005" s="47" t="str">
        <f>IF(AND($BZ$7&gt;0,OutputOsiris!$A1005&lt;&gt;"9999999"),VLOOKUP(OutputOsiris!A1005,$BW$9:$BZ$1008,4,FALSE),"")</f>
        <v/>
      </c>
      <c r="AA1005" s="47" t="str">
        <f t="shared" si="582"/>
        <v/>
      </c>
      <c r="AB1005" s="47">
        <f t="shared" si="583"/>
        <v>0</v>
      </c>
      <c r="AC1005" s="47">
        <f t="shared" si="584"/>
        <v>0</v>
      </c>
      <c r="AD1005" s="47" t="str">
        <f t="shared" si="585"/>
        <v/>
      </c>
      <c r="AE1005" s="48" t="str">
        <f>IF(ISBLANK(AF1005),"",VLOOKUP(AD1005,OutputOsiris!$A$9:$A$1008,1,FALSE))</f>
        <v/>
      </c>
      <c r="AF1005" s="111"/>
      <c r="AG1005" s="78"/>
      <c r="AH1005" s="148" t="str">
        <f t="shared" si="559"/>
        <v/>
      </c>
      <c r="AI1005" s="47" t="str">
        <f t="shared" si="586"/>
        <v/>
      </c>
      <c r="AJ1005" s="48" t="str">
        <f>IF(ISBLANK(AK1005),"",VLOOKUP(AI1005,OutputOsiris!$A$9:$A$1008,1,FALSE))</f>
        <v/>
      </c>
      <c r="AK1005" s="112"/>
      <c r="AL1005" s="78"/>
      <c r="AM1005" s="148" t="str">
        <f t="shared" si="560"/>
        <v/>
      </c>
      <c r="AN1005" s="47" t="str">
        <f t="shared" si="587"/>
        <v/>
      </c>
      <c r="AO1005" s="48" t="str">
        <f>IF(ISBLANK(AP1005),"",VLOOKUP(AN1005,OutputOsiris!$A$9:$A$1008,1,FALSE))</f>
        <v/>
      </c>
      <c r="AP1005" s="111"/>
      <c r="AQ1005" s="78"/>
      <c r="AR1005" s="148" t="str">
        <f t="shared" si="561"/>
        <v/>
      </c>
      <c r="AS1005" s="47" t="str">
        <f t="shared" si="588"/>
        <v/>
      </c>
      <c r="AT1005" s="48" t="str">
        <f>IF(ISBLANK(AU1005),"",VLOOKUP(AS1005,OutputOsiris!$A$9:$A$1008,1,FALSE))</f>
        <v/>
      </c>
      <c r="AU1005" s="111"/>
      <c r="AV1005" s="78"/>
      <c r="AW1005" s="148" t="str">
        <f t="shared" si="562"/>
        <v/>
      </c>
      <c r="AX1005" s="47" t="str">
        <f t="shared" si="589"/>
        <v/>
      </c>
      <c r="AY1005" s="48" t="str">
        <f>IF(ISBLANK(AZ1005),"",VLOOKUP(AX1005,OutputOsiris!$A$9:$A$1008,1,FALSE))</f>
        <v/>
      </c>
      <c r="AZ1005" s="111"/>
      <c r="BA1005" s="78"/>
      <c r="BB1005" s="148" t="str">
        <f t="shared" si="563"/>
        <v/>
      </c>
      <c r="BC1005" s="47" t="str">
        <f t="shared" si="590"/>
        <v/>
      </c>
      <c r="BD1005" s="48" t="str">
        <f>IF(ISBLANK(BE1005),"",VLOOKUP(BC1005,OutputOsiris!$A$9:$A$1008,1,FALSE))</f>
        <v/>
      </c>
      <c r="BE1005" s="111"/>
      <c r="BF1005" s="78"/>
      <c r="BG1005" s="148" t="str">
        <f t="shared" si="564"/>
        <v/>
      </c>
      <c r="BH1005" s="47" t="str">
        <f t="shared" si="591"/>
        <v/>
      </c>
      <c r="BI1005" s="48" t="str">
        <f>IF(ISBLANK(BJ1005),"",VLOOKUP(BH1005,OutputOsiris!$A$9:$A$1008,1,FALSE))</f>
        <v/>
      </c>
      <c r="BJ1005" s="111"/>
      <c r="BK1005" s="78"/>
      <c r="BL1005" s="148" t="str">
        <f t="shared" si="565"/>
        <v/>
      </c>
      <c r="BM1005" s="47" t="str">
        <f t="shared" si="592"/>
        <v/>
      </c>
      <c r="BN1005" s="48" t="str">
        <f>IF(ISBLANK(BO1005),"",VLOOKUP(BM1005,OutputOsiris!$A$9:$A$1008,1,FALSE))</f>
        <v/>
      </c>
      <c r="BO1005" s="111"/>
      <c r="BP1005" s="78"/>
      <c r="BQ1005" s="148" t="str">
        <f t="shared" si="566"/>
        <v/>
      </c>
      <c r="BR1005" s="47" t="str">
        <f t="shared" si="593"/>
        <v/>
      </c>
      <c r="BS1005" s="48" t="str">
        <f>IF(ISBLANK(BT1005),"",VLOOKUP(BR1005,OutputOsiris!$A$9:$A$1008,1,FALSE))</f>
        <v/>
      </c>
      <c r="BT1005" s="111"/>
      <c r="BU1005" s="78"/>
      <c r="BV1005" s="148" t="str">
        <f t="shared" si="567"/>
        <v/>
      </c>
      <c r="BW1005" s="47" t="str">
        <f t="shared" si="594"/>
        <v/>
      </c>
      <c r="BX1005" s="48" t="str">
        <f>IF(ISBLANK(BY1005),"",VLOOKUP(BW1005,OutputOsiris!$A$9:$A$1008,1,FALSE))</f>
        <v/>
      </c>
      <c r="BY1005" s="111"/>
      <c r="BZ1005" s="78"/>
      <c r="CA1005" s="148" t="str">
        <f t="shared" si="568"/>
        <v/>
      </c>
    </row>
    <row r="1006" spans="1:79" x14ac:dyDescent="0.2">
      <c r="A1006" s="47" t="str">
        <f>IF($H$1="Score",IF(OutputOsiris!A1006&lt;&gt;"9999999",OutputOsiris!A1006,""),"")</f>
        <v/>
      </c>
      <c r="B1006" s="76" t="str">
        <f t="shared" si="569"/>
        <v/>
      </c>
      <c r="C1006" s="143" t="str">
        <f t="shared" si="570"/>
        <v/>
      </c>
      <c r="D1006" s="47" t="str">
        <f>IF($H$1="Cijfer",IF(OutputOsiris!A1006&lt;&gt;"9999999",OutputOsiris!A1006,""),"")</f>
        <v/>
      </c>
      <c r="E1006" s="76" t="str">
        <f t="shared" si="571"/>
        <v/>
      </c>
      <c r="F1006" s="143" t="str">
        <f t="shared" si="572"/>
        <v/>
      </c>
      <c r="G1006" s="47" t="str">
        <f>IF(ISBLANK(OutputOsiris!B1006),"",OutputOsiris!B1006)</f>
        <v/>
      </c>
      <c r="H1006" s="47">
        <f>IF(AND($AG$7&gt;0,OutputOsiris!$A1006&lt;&gt;"9999999"),VLOOKUP(OutputOsiris!A1006,$AD$9:$AG$1008,4,FALSE),"")</f>
        <v>0</v>
      </c>
      <c r="I1006" s="47">
        <f t="shared" si="573"/>
        <v>0</v>
      </c>
      <c r="J1006" s="47">
        <f>IF(AND($AL$7&gt;0,OutputOsiris!$A1006&lt;&gt;"9999999"),VLOOKUP(OutputOsiris!A1006,$AI$9:$AL$1008,4,FALSE),"")</f>
        <v>0</v>
      </c>
      <c r="K1006" s="47">
        <f t="shared" si="574"/>
        <v>0</v>
      </c>
      <c r="L1006" s="47" t="str">
        <f>IF(AND($AQ$7&gt;0,OutputOsiris!$A1006&lt;&gt;"9999999"),VLOOKUP(OutputOsiris!A1006,$AN$9:$AQ$1008,4,FALSE),"")</f>
        <v/>
      </c>
      <c r="M1006" s="47" t="str">
        <f t="shared" si="575"/>
        <v/>
      </c>
      <c r="N1006" s="47" t="str">
        <f>IF(AND($AV$7&gt;0,OutputOsiris!$A1006&lt;&gt;"9999999"),VLOOKUP(OutputOsiris!A1006,$AS$9:$AV$1008,4,FALSE),"")</f>
        <v/>
      </c>
      <c r="O1006" s="47" t="str">
        <f t="shared" si="576"/>
        <v/>
      </c>
      <c r="P1006" s="47" t="str">
        <f>IF(AND($BA$7&gt;0,OutputOsiris!$A1006&lt;&gt;"9999999"),VLOOKUP(OutputOsiris!A1006,$AX$9:$BA$1008,4,FALSE),"")</f>
        <v/>
      </c>
      <c r="Q1006" s="47" t="str">
        <f t="shared" si="577"/>
        <v/>
      </c>
      <c r="R1006" s="47" t="str">
        <f>IF(AND($BF$7&gt;0,OutputOsiris!$A1006&lt;&gt;"9999999"),VLOOKUP(OutputOsiris!A1006,$BC$9:$BF$1008,4,FALSE),"")</f>
        <v/>
      </c>
      <c r="S1006" s="47" t="str">
        <f t="shared" si="578"/>
        <v/>
      </c>
      <c r="T1006" s="47" t="str">
        <f>IF(AND($BK$7&gt;0,OutputOsiris!$A1006&lt;&gt;"9999999"),VLOOKUP(OutputOsiris!A1006,$BH$9:$BK$1008,4,FALSE),"")</f>
        <v/>
      </c>
      <c r="U1006" s="47" t="str">
        <f t="shared" si="579"/>
        <v/>
      </c>
      <c r="V1006" s="47" t="str">
        <f>IF(AND($BP$7&gt;0,OutputOsiris!$A1006&lt;&gt;"9999999"),VLOOKUP(OutputOsiris!A1006,$BM$9:$BP$1008,4,FALSE),"")</f>
        <v/>
      </c>
      <c r="W1006" s="47" t="str">
        <f t="shared" si="580"/>
        <v/>
      </c>
      <c r="X1006" s="47" t="str">
        <f>IF(AND($BU$7&gt;0,OutputOsiris!$A1006&lt;&gt;"9999999"),VLOOKUP(OutputOsiris!A1006,$BR$9:$BU$1008,4,FALSE),"")</f>
        <v/>
      </c>
      <c r="Y1006" s="47" t="str">
        <f t="shared" si="581"/>
        <v/>
      </c>
      <c r="Z1006" s="47" t="str">
        <f>IF(AND($BZ$7&gt;0,OutputOsiris!$A1006&lt;&gt;"9999999"),VLOOKUP(OutputOsiris!A1006,$BW$9:$BZ$1008,4,FALSE),"")</f>
        <v/>
      </c>
      <c r="AA1006" s="47" t="str">
        <f t="shared" si="582"/>
        <v/>
      </c>
      <c r="AB1006" s="47">
        <f t="shared" si="583"/>
        <v>0</v>
      </c>
      <c r="AC1006" s="47">
        <f t="shared" si="584"/>
        <v>0</v>
      </c>
      <c r="AD1006" s="47" t="str">
        <f t="shared" si="585"/>
        <v/>
      </c>
      <c r="AE1006" s="48" t="str">
        <f>IF(ISBLANK(AF1006),"",VLOOKUP(AD1006,OutputOsiris!$A$9:$A$1008,1,FALSE))</f>
        <v/>
      </c>
      <c r="AF1006" s="111"/>
      <c r="AG1006" s="78"/>
      <c r="AH1006" s="148" t="str">
        <f t="shared" si="559"/>
        <v/>
      </c>
      <c r="AI1006" s="47" t="str">
        <f t="shared" si="586"/>
        <v/>
      </c>
      <c r="AJ1006" s="48" t="str">
        <f>IF(ISBLANK(AK1006),"",VLOOKUP(AI1006,OutputOsiris!$A$9:$A$1008,1,FALSE))</f>
        <v/>
      </c>
      <c r="AK1006" s="112"/>
      <c r="AL1006" s="78"/>
      <c r="AM1006" s="148" t="str">
        <f t="shared" si="560"/>
        <v/>
      </c>
      <c r="AN1006" s="47" t="str">
        <f t="shared" si="587"/>
        <v/>
      </c>
      <c r="AO1006" s="48" t="str">
        <f>IF(ISBLANK(AP1006),"",VLOOKUP(AN1006,OutputOsiris!$A$9:$A$1008,1,FALSE))</f>
        <v/>
      </c>
      <c r="AP1006" s="111"/>
      <c r="AQ1006" s="78"/>
      <c r="AR1006" s="148" t="str">
        <f t="shared" si="561"/>
        <v/>
      </c>
      <c r="AS1006" s="47" t="str">
        <f t="shared" si="588"/>
        <v/>
      </c>
      <c r="AT1006" s="48" t="str">
        <f>IF(ISBLANK(AU1006),"",VLOOKUP(AS1006,OutputOsiris!$A$9:$A$1008,1,FALSE))</f>
        <v/>
      </c>
      <c r="AU1006" s="111"/>
      <c r="AV1006" s="78"/>
      <c r="AW1006" s="148" t="str">
        <f t="shared" si="562"/>
        <v/>
      </c>
      <c r="AX1006" s="47" t="str">
        <f t="shared" si="589"/>
        <v/>
      </c>
      <c r="AY1006" s="48" t="str">
        <f>IF(ISBLANK(AZ1006),"",VLOOKUP(AX1006,OutputOsiris!$A$9:$A$1008,1,FALSE))</f>
        <v/>
      </c>
      <c r="AZ1006" s="111"/>
      <c r="BA1006" s="78"/>
      <c r="BB1006" s="148" t="str">
        <f t="shared" si="563"/>
        <v/>
      </c>
      <c r="BC1006" s="47" t="str">
        <f t="shared" si="590"/>
        <v/>
      </c>
      <c r="BD1006" s="48" t="str">
        <f>IF(ISBLANK(BE1006),"",VLOOKUP(BC1006,OutputOsiris!$A$9:$A$1008,1,FALSE))</f>
        <v/>
      </c>
      <c r="BE1006" s="111"/>
      <c r="BF1006" s="78"/>
      <c r="BG1006" s="148" t="str">
        <f t="shared" si="564"/>
        <v/>
      </c>
      <c r="BH1006" s="47" t="str">
        <f t="shared" si="591"/>
        <v/>
      </c>
      <c r="BI1006" s="48" t="str">
        <f>IF(ISBLANK(BJ1006),"",VLOOKUP(BH1006,OutputOsiris!$A$9:$A$1008,1,FALSE))</f>
        <v/>
      </c>
      <c r="BJ1006" s="111"/>
      <c r="BK1006" s="78"/>
      <c r="BL1006" s="148" t="str">
        <f t="shared" si="565"/>
        <v/>
      </c>
      <c r="BM1006" s="47" t="str">
        <f t="shared" si="592"/>
        <v/>
      </c>
      <c r="BN1006" s="48" t="str">
        <f>IF(ISBLANK(BO1006),"",VLOOKUP(BM1006,OutputOsiris!$A$9:$A$1008,1,FALSE))</f>
        <v/>
      </c>
      <c r="BO1006" s="111"/>
      <c r="BP1006" s="78"/>
      <c r="BQ1006" s="148" t="str">
        <f t="shared" si="566"/>
        <v/>
      </c>
      <c r="BR1006" s="47" t="str">
        <f t="shared" si="593"/>
        <v/>
      </c>
      <c r="BS1006" s="48" t="str">
        <f>IF(ISBLANK(BT1006),"",VLOOKUP(BR1006,OutputOsiris!$A$9:$A$1008,1,FALSE))</f>
        <v/>
      </c>
      <c r="BT1006" s="111"/>
      <c r="BU1006" s="78"/>
      <c r="BV1006" s="148" t="str">
        <f t="shared" si="567"/>
        <v/>
      </c>
      <c r="BW1006" s="47" t="str">
        <f t="shared" si="594"/>
        <v/>
      </c>
      <c r="BX1006" s="48" t="str">
        <f>IF(ISBLANK(BY1006),"",VLOOKUP(BW1006,OutputOsiris!$A$9:$A$1008,1,FALSE))</f>
        <v/>
      </c>
      <c r="BY1006" s="111"/>
      <c r="BZ1006" s="78"/>
      <c r="CA1006" s="148" t="str">
        <f t="shared" si="568"/>
        <v/>
      </c>
    </row>
    <row r="1007" spans="1:79" x14ac:dyDescent="0.2">
      <c r="A1007" s="47" t="str">
        <f>IF($H$1="Score",IF(OutputOsiris!A1007&lt;&gt;"9999999",OutputOsiris!A1007,""),"")</f>
        <v/>
      </c>
      <c r="B1007" s="76" t="str">
        <f t="shared" si="569"/>
        <v/>
      </c>
      <c r="C1007" s="143" t="str">
        <f t="shared" si="570"/>
        <v/>
      </c>
      <c r="D1007" s="47" t="str">
        <f>IF($H$1="Cijfer",IF(OutputOsiris!A1007&lt;&gt;"9999999",OutputOsiris!A1007,""),"")</f>
        <v/>
      </c>
      <c r="E1007" s="76" t="str">
        <f t="shared" si="571"/>
        <v/>
      </c>
      <c r="F1007" s="143" t="str">
        <f t="shared" si="572"/>
        <v/>
      </c>
      <c r="G1007" s="47" t="str">
        <f>IF(ISBLANK(OutputOsiris!B1007),"",OutputOsiris!B1007)</f>
        <v/>
      </c>
      <c r="H1007" s="47">
        <f>IF(AND($AG$7&gt;0,OutputOsiris!$A1007&lt;&gt;"9999999"),VLOOKUP(OutputOsiris!A1007,$AD$9:$AG$1008,4,FALSE),"")</f>
        <v>0</v>
      </c>
      <c r="I1007" s="47">
        <f t="shared" si="573"/>
        <v>0</v>
      </c>
      <c r="J1007" s="47">
        <f>IF(AND($AL$7&gt;0,OutputOsiris!$A1007&lt;&gt;"9999999"),VLOOKUP(OutputOsiris!A1007,$AI$9:$AL$1008,4,FALSE),"")</f>
        <v>0</v>
      </c>
      <c r="K1007" s="47">
        <f t="shared" si="574"/>
        <v>0</v>
      </c>
      <c r="L1007" s="47" t="str">
        <f>IF(AND($AQ$7&gt;0,OutputOsiris!$A1007&lt;&gt;"9999999"),VLOOKUP(OutputOsiris!A1007,$AN$9:$AQ$1008,4,FALSE),"")</f>
        <v/>
      </c>
      <c r="M1007" s="47" t="str">
        <f t="shared" si="575"/>
        <v/>
      </c>
      <c r="N1007" s="47" t="str">
        <f>IF(AND($AV$7&gt;0,OutputOsiris!$A1007&lt;&gt;"9999999"),VLOOKUP(OutputOsiris!A1007,$AS$9:$AV$1008,4,FALSE),"")</f>
        <v/>
      </c>
      <c r="O1007" s="47" t="str">
        <f t="shared" si="576"/>
        <v/>
      </c>
      <c r="P1007" s="47" t="str">
        <f>IF(AND($BA$7&gt;0,OutputOsiris!$A1007&lt;&gt;"9999999"),VLOOKUP(OutputOsiris!A1007,$AX$9:$BA$1008,4,FALSE),"")</f>
        <v/>
      </c>
      <c r="Q1007" s="47" t="str">
        <f t="shared" si="577"/>
        <v/>
      </c>
      <c r="R1007" s="47" t="str">
        <f>IF(AND($BF$7&gt;0,OutputOsiris!$A1007&lt;&gt;"9999999"),VLOOKUP(OutputOsiris!A1007,$BC$9:$BF$1008,4,FALSE),"")</f>
        <v/>
      </c>
      <c r="S1007" s="47" t="str">
        <f t="shared" si="578"/>
        <v/>
      </c>
      <c r="T1007" s="47" t="str">
        <f>IF(AND($BK$7&gt;0,OutputOsiris!$A1007&lt;&gt;"9999999"),VLOOKUP(OutputOsiris!A1007,$BH$9:$BK$1008,4,FALSE),"")</f>
        <v/>
      </c>
      <c r="U1007" s="47" t="str">
        <f t="shared" si="579"/>
        <v/>
      </c>
      <c r="V1007" s="47" t="str">
        <f>IF(AND($BP$7&gt;0,OutputOsiris!$A1007&lt;&gt;"9999999"),VLOOKUP(OutputOsiris!A1007,$BM$9:$BP$1008,4,FALSE),"")</f>
        <v/>
      </c>
      <c r="W1007" s="47" t="str">
        <f t="shared" si="580"/>
        <v/>
      </c>
      <c r="X1007" s="47" t="str">
        <f>IF(AND($BU$7&gt;0,OutputOsiris!$A1007&lt;&gt;"9999999"),VLOOKUP(OutputOsiris!A1007,$BR$9:$BU$1008,4,FALSE),"")</f>
        <v/>
      </c>
      <c r="Y1007" s="47" t="str">
        <f t="shared" si="581"/>
        <v/>
      </c>
      <c r="Z1007" s="47" t="str">
        <f>IF(AND($BZ$7&gt;0,OutputOsiris!$A1007&lt;&gt;"9999999"),VLOOKUP(OutputOsiris!A1007,$BW$9:$BZ$1008,4,FALSE),"")</f>
        <v/>
      </c>
      <c r="AA1007" s="47" t="str">
        <f t="shared" si="582"/>
        <v/>
      </c>
      <c r="AB1007" s="47">
        <f t="shared" si="583"/>
        <v>0</v>
      </c>
      <c r="AC1007" s="47">
        <f t="shared" si="584"/>
        <v>0</v>
      </c>
      <c r="AD1007" s="47" t="str">
        <f t="shared" si="585"/>
        <v/>
      </c>
      <c r="AE1007" s="48" t="str">
        <f>IF(ISBLANK(AF1007),"",VLOOKUP(AD1007,OutputOsiris!$A$9:$A$1008,1,FALSE))</f>
        <v/>
      </c>
      <c r="AF1007" s="111"/>
      <c r="AG1007" s="78"/>
      <c r="AH1007" s="148" t="str">
        <f t="shared" si="559"/>
        <v/>
      </c>
      <c r="AI1007" s="47" t="str">
        <f t="shared" si="586"/>
        <v/>
      </c>
      <c r="AJ1007" s="48" t="str">
        <f>IF(ISBLANK(AK1007),"",VLOOKUP(AI1007,OutputOsiris!$A$9:$A$1008,1,FALSE))</f>
        <v/>
      </c>
      <c r="AK1007" s="112"/>
      <c r="AL1007" s="78"/>
      <c r="AM1007" s="148" t="str">
        <f t="shared" si="560"/>
        <v/>
      </c>
      <c r="AN1007" s="47" t="str">
        <f t="shared" si="587"/>
        <v/>
      </c>
      <c r="AO1007" s="48" t="str">
        <f>IF(ISBLANK(AP1007),"",VLOOKUP(AN1007,OutputOsiris!$A$9:$A$1008,1,FALSE))</f>
        <v/>
      </c>
      <c r="AP1007" s="111"/>
      <c r="AQ1007" s="78"/>
      <c r="AR1007" s="148" t="str">
        <f t="shared" si="561"/>
        <v/>
      </c>
      <c r="AS1007" s="47" t="str">
        <f t="shared" si="588"/>
        <v/>
      </c>
      <c r="AT1007" s="48" t="str">
        <f>IF(ISBLANK(AU1007),"",VLOOKUP(AS1007,OutputOsiris!$A$9:$A$1008,1,FALSE))</f>
        <v/>
      </c>
      <c r="AU1007" s="111"/>
      <c r="AV1007" s="78"/>
      <c r="AW1007" s="148" t="str">
        <f t="shared" si="562"/>
        <v/>
      </c>
      <c r="AX1007" s="47" t="str">
        <f t="shared" si="589"/>
        <v/>
      </c>
      <c r="AY1007" s="48" t="str">
        <f>IF(ISBLANK(AZ1007),"",VLOOKUP(AX1007,OutputOsiris!$A$9:$A$1008,1,FALSE))</f>
        <v/>
      </c>
      <c r="AZ1007" s="111"/>
      <c r="BA1007" s="78"/>
      <c r="BB1007" s="148" t="str">
        <f t="shared" si="563"/>
        <v/>
      </c>
      <c r="BC1007" s="47" t="str">
        <f t="shared" si="590"/>
        <v/>
      </c>
      <c r="BD1007" s="48" t="str">
        <f>IF(ISBLANK(BE1007),"",VLOOKUP(BC1007,OutputOsiris!$A$9:$A$1008,1,FALSE))</f>
        <v/>
      </c>
      <c r="BE1007" s="111"/>
      <c r="BF1007" s="78"/>
      <c r="BG1007" s="148" t="str">
        <f t="shared" si="564"/>
        <v/>
      </c>
      <c r="BH1007" s="47" t="str">
        <f t="shared" si="591"/>
        <v/>
      </c>
      <c r="BI1007" s="48" t="str">
        <f>IF(ISBLANK(BJ1007),"",VLOOKUP(BH1007,OutputOsiris!$A$9:$A$1008,1,FALSE))</f>
        <v/>
      </c>
      <c r="BJ1007" s="111"/>
      <c r="BK1007" s="78"/>
      <c r="BL1007" s="148" t="str">
        <f t="shared" si="565"/>
        <v/>
      </c>
      <c r="BM1007" s="47" t="str">
        <f t="shared" si="592"/>
        <v/>
      </c>
      <c r="BN1007" s="48" t="str">
        <f>IF(ISBLANK(BO1007),"",VLOOKUP(BM1007,OutputOsiris!$A$9:$A$1008,1,FALSE))</f>
        <v/>
      </c>
      <c r="BO1007" s="111"/>
      <c r="BP1007" s="78"/>
      <c r="BQ1007" s="148" t="str">
        <f t="shared" si="566"/>
        <v/>
      </c>
      <c r="BR1007" s="47" t="str">
        <f t="shared" si="593"/>
        <v/>
      </c>
      <c r="BS1007" s="48" t="str">
        <f>IF(ISBLANK(BT1007),"",VLOOKUP(BR1007,OutputOsiris!$A$9:$A$1008,1,FALSE))</f>
        <v/>
      </c>
      <c r="BT1007" s="111"/>
      <c r="BU1007" s="78"/>
      <c r="BV1007" s="148" t="str">
        <f t="shared" si="567"/>
        <v/>
      </c>
      <c r="BW1007" s="47" t="str">
        <f t="shared" si="594"/>
        <v/>
      </c>
      <c r="BX1007" s="48" t="str">
        <f>IF(ISBLANK(BY1007),"",VLOOKUP(BW1007,OutputOsiris!$A$9:$A$1008,1,FALSE))</f>
        <v/>
      </c>
      <c r="BY1007" s="111"/>
      <c r="BZ1007" s="78"/>
      <c r="CA1007" s="148" t="str">
        <f t="shared" si="568"/>
        <v/>
      </c>
    </row>
    <row r="1008" spans="1:79" x14ac:dyDescent="0.2">
      <c r="A1008" s="47" t="str">
        <f>IF($H$1="Score",IF(OutputOsiris!A1008&lt;&gt;"9999999",OutputOsiris!A1008,""),"")</f>
        <v/>
      </c>
      <c r="B1008" s="76" t="str">
        <f t="shared" si="569"/>
        <v/>
      </c>
      <c r="C1008" s="143" t="str">
        <f t="shared" si="570"/>
        <v/>
      </c>
      <c r="D1008" s="47" t="str">
        <f>IF($H$1="Cijfer",IF(OutputOsiris!A1008&lt;&gt;"9999999",OutputOsiris!A1008,""),"")</f>
        <v/>
      </c>
      <c r="E1008" s="76" t="str">
        <f t="shared" si="571"/>
        <v/>
      </c>
      <c r="F1008" s="143" t="str">
        <f t="shared" si="572"/>
        <v/>
      </c>
      <c r="G1008" s="47" t="str">
        <f>IF(ISBLANK(OutputOsiris!B1008),"",OutputOsiris!B1008)</f>
        <v/>
      </c>
      <c r="H1008" s="47">
        <f>IF(AND($AG$7&gt;0,OutputOsiris!$A1008&lt;&gt;"9999999"),VLOOKUP(OutputOsiris!A1008,$AD$9:$AG$1008,4,FALSE),"")</f>
        <v>0</v>
      </c>
      <c r="I1008" s="47">
        <f t="shared" si="573"/>
        <v>0</v>
      </c>
      <c r="J1008" s="47">
        <f>IF(AND($AL$7&gt;0,OutputOsiris!$A1008&lt;&gt;"9999999"),VLOOKUP(OutputOsiris!A1008,$AI$9:$AL$1008,4,FALSE),"")</f>
        <v>0</v>
      </c>
      <c r="K1008" s="47">
        <f t="shared" si="574"/>
        <v>0</v>
      </c>
      <c r="L1008" s="47" t="str">
        <f>IF(AND($AQ$7&gt;0,OutputOsiris!$A1008&lt;&gt;"9999999"),VLOOKUP(OutputOsiris!A1008,$AN$9:$AQ$1008,4,FALSE),"")</f>
        <v/>
      </c>
      <c r="M1008" s="47" t="str">
        <f t="shared" si="575"/>
        <v/>
      </c>
      <c r="N1008" s="47" t="str">
        <f>IF(AND($AV$7&gt;0,OutputOsiris!$A1008&lt;&gt;"9999999"),VLOOKUP(OutputOsiris!A1008,$AS$9:$AV$1008,4,FALSE),"")</f>
        <v/>
      </c>
      <c r="O1008" s="47" t="str">
        <f t="shared" si="576"/>
        <v/>
      </c>
      <c r="P1008" s="47" t="str">
        <f>IF(AND($BA$7&gt;0,OutputOsiris!$A1008&lt;&gt;"9999999"),VLOOKUP(OutputOsiris!A1008,$AX$9:$BA$1008,4,FALSE),"")</f>
        <v/>
      </c>
      <c r="Q1008" s="47" t="str">
        <f t="shared" si="577"/>
        <v/>
      </c>
      <c r="R1008" s="47" t="str">
        <f>IF(AND($BF$7&gt;0,OutputOsiris!$A1008&lt;&gt;"9999999"),VLOOKUP(OutputOsiris!A1008,$BC$9:$BF$1008,4,FALSE),"")</f>
        <v/>
      </c>
      <c r="S1008" s="47" t="str">
        <f t="shared" si="578"/>
        <v/>
      </c>
      <c r="T1008" s="47" t="str">
        <f>IF(AND($BK$7&gt;0,OutputOsiris!$A1008&lt;&gt;"9999999"),VLOOKUP(OutputOsiris!A1008,$BH$9:$BK$1008,4,FALSE),"")</f>
        <v/>
      </c>
      <c r="U1008" s="47" t="str">
        <f t="shared" si="579"/>
        <v/>
      </c>
      <c r="V1008" s="47" t="str">
        <f>IF(AND($BP$7&gt;0,OutputOsiris!$A1008&lt;&gt;"9999999"),VLOOKUP(OutputOsiris!A1008,$BM$9:$BP$1008,4,FALSE),"")</f>
        <v/>
      </c>
      <c r="W1008" s="47" t="str">
        <f t="shared" si="580"/>
        <v/>
      </c>
      <c r="X1008" s="47" t="str">
        <f>IF(AND($BU$7&gt;0,OutputOsiris!$A1008&lt;&gt;"9999999"),VLOOKUP(OutputOsiris!A1008,$BR$9:$BU$1008,4,FALSE),"")</f>
        <v/>
      </c>
      <c r="Y1008" s="47" t="str">
        <f t="shared" si="581"/>
        <v/>
      </c>
      <c r="Z1008" s="47" t="str">
        <f>IF(AND($BZ$7&gt;0,OutputOsiris!$A1008&lt;&gt;"9999999"),VLOOKUP(OutputOsiris!A1008,$BW$9:$BZ$1008,4,FALSE),"")</f>
        <v/>
      </c>
      <c r="AA1008" s="47" t="str">
        <f t="shared" si="582"/>
        <v/>
      </c>
      <c r="AB1008" s="47">
        <f t="shared" si="583"/>
        <v>0</v>
      </c>
      <c r="AC1008" s="47">
        <f t="shared" si="584"/>
        <v>0</v>
      </c>
      <c r="AD1008" s="47" t="str">
        <f t="shared" si="585"/>
        <v/>
      </c>
      <c r="AE1008" s="48" t="str">
        <f>IF(ISBLANK(AF1008),"",VLOOKUP(AD1008,OutputOsiris!$A$9:$A$1008,1,FALSE))</f>
        <v/>
      </c>
      <c r="AF1008" s="111"/>
      <c r="AG1008" s="78"/>
      <c r="AH1008" s="148" t="str">
        <f t="shared" si="559"/>
        <v/>
      </c>
      <c r="AI1008" s="47" t="str">
        <f t="shared" si="586"/>
        <v/>
      </c>
      <c r="AJ1008" s="48" t="str">
        <f>IF(ISBLANK(AK1008),"",VLOOKUP(AI1008,OutputOsiris!$A$9:$A$1008,1,FALSE))</f>
        <v/>
      </c>
      <c r="AK1008" s="112"/>
      <c r="AL1008" s="78"/>
      <c r="AM1008" s="148" t="str">
        <f t="shared" si="560"/>
        <v/>
      </c>
      <c r="AN1008" s="47" t="str">
        <f t="shared" si="587"/>
        <v/>
      </c>
      <c r="AO1008" s="48" t="str">
        <f>IF(ISBLANK(AP1008),"",VLOOKUP(AN1008,OutputOsiris!$A$9:$A$1008,1,FALSE))</f>
        <v/>
      </c>
      <c r="AP1008" s="111"/>
      <c r="AQ1008" s="78"/>
      <c r="AR1008" s="148" t="str">
        <f t="shared" si="561"/>
        <v/>
      </c>
      <c r="AS1008" s="47" t="str">
        <f t="shared" si="588"/>
        <v/>
      </c>
      <c r="AT1008" s="48" t="str">
        <f>IF(ISBLANK(AU1008),"",VLOOKUP(AS1008,OutputOsiris!$A$9:$A$1008,1,FALSE))</f>
        <v/>
      </c>
      <c r="AU1008" s="111"/>
      <c r="AV1008" s="78"/>
      <c r="AW1008" s="148" t="str">
        <f t="shared" si="562"/>
        <v/>
      </c>
      <c r="AX1008" s="47" t="str">
        <f t="shared" si="589"/>
        <v/>
      </c>
      <c r="AY1008" s="48" t="str">
        <f>IF(ISBLANK(AZ1008),"",VLOOKUP(AX1008,OutputOsiris!$A$9:$A$1008,1,FALSE))</f>
        <v/>
      </c>
      <c r="AZ1008" s="111"/>
      <c r="BA1008" s="78"/>
      <c r="BB1008" s="148" t="str">
        <f t="shared" si="563"/>
        <v/>
      </c>
      <c r="BC1008" s="47" t="str">
        <f t="shared" si="590"/>
        <v/>
      </c>
      <c r="BD1008" s="48" t="str">
        <f>IF(ISBLANK(BE1008),"",VLOOKUP(BC1008,OutputOsiris!$A$9:$A$1008,1,FALSE))</f>
        <v/>
      </c>
      <c r="BE1008" s="111"/>
      <c r="BF1008" s="78"/>
      <c r="BG1008" s="148" t="str">
        <f t="shared" si="564"/>
        <v/>
      </c>
      <c r="BH1008" s="47" t="str">
        <f t="shared" si="591"/>
        <v/>
      </c>
      <c r="BI1008" s="48" t="str">
        <f>IF(ISBLANK(BJ1008),"",VLOOKUP(BH1008,OutputOsiris!$A$9:$A$1008,1,FALSE))</f>
        <v/>
      </c>
      <c r="BJ1008" s="111"/>
      <c r="BK1008" s="78"/>
      <c r="BL1008" s="148" t="str">
        <f t="shared" si="565"/>
        <v/>
      </c>
      <c r="BM1008" s="47" t="str">
        <f t="shared" si="592"/>
        <v/>
      </c>
      <c r="BN1008" s="48" t="str">
        <f>IF(ISBLANK(BO1008),"",VLOOKUP(BM1008,OutputOsiris!$A$9:$A$1008,1,FALSE))</f>
        <v/>
      </c>
      <c r="BO1008" s="111"/>
      <c r="BP1008" s="78"/>
      <c r="BQ1008" s="148" t="str">
        <f t="shared" si="566"/>
        <v/>
      </c>
      <c r="BR1008" s="47" t="str">
        <f t="shared" si="593"/>
        <v/>
      </c>
      <c r="BS1008" s="48" t="str">
        <f>IF(ISBLANK(BT1008),"",VLOOKUP(BR1008,OutputOsiris!$A$9:$A$1008,1,FALSE))</f>
        <v/>
      </c>
      <c r="BT1008" s="111"/>
      <c r="BU1008" s="78"/>
      <c r="BV1008" s="148" t="str">
        <f t="shared" si="567"/>
        <v/>
      </c>
      <c r="BW1008" s="47" t="str">
        <f t="shared" si="594"/>
        <v/>
      </c>
      <c r="BX1008" s="48" t="str">
        <f>IF(ISBLANK(BY1008),"",VLOOKUP(BW1008,OutputOsiris!$A$9:$A$1008,1,FALSE))</f>
        <v/>
      </c>
      <c r="BY1008" s="111"/>
      <c r="BZ1008" s="78"/>
      <c r="CA1008" s="148" t="str">
        <f t="shared" si="568"/>
        <v/>
      </c>
    </row>
    <row r="1009" spans="3:76" x14ac:dyDescent="0.2">
      <c r="C1009" s="70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  <c r="AA1009" s="55"/>
      <c r="AB1009" s="56"/>
      <c r="AC1009" s="56"/>
      <c r="AD1009" s="56"/>
      <c r="AE1009" s="57"/>
      <c r="AI1009" s="56"/>
      <c r="AJ1009" s="57"/>
      <c r="AN1009" s="56"/>
      <c r="AO1009" s="57"/>
      <c r="AS1009" s="56"/>
      <c r="AT1009" s="57"/>
      <c r="AX1009" s="56"/>
      <c r="AY1009" s="57"/>
      <c r="BC1009" s="56"/>
      <c r="BD1009" s="57"/>
      <c r="BH1009" s="56"/>
      <c r="BI1009" s="57"/>
      <c r="BM1009" s="56"/>
      <c r="BN1009" s="57"/>
      <c r="BR1009" s="56"/>
      <c r="BS1009" s="57"/>
      <c r="BW1009" s="56"/>
      <c r="BX1009" s="57"/>
    </row>
  </sheetData>
  <sheetProtection sheet="1" objects="1" scenarios="1"/>
  <mergeCells count="6">
    <mergeCell ref="H4:AH6"/>
    <mergeCell ref="E6:F6"/>
    <mergeCell ref="D2:F5"/>
    <mergeCell ref="A7:B7"/>
    <mergeCell ref="D7:E7"/>
    <mergeCell ref="A2:B6"/>
  </mergeCells>
  <conditionalFormatting sqref="AH9:AH1008">
    <cfRule type="cellIs" dxfId="16" priority="35" operator="equal">
      <formula>"M"</formula>
    </cfRule>
  </conditionalFormatting>
  <conditionalFormatting sqref="AM9:AM1008">
    <cfRule type="cellIs" dxfId="15" priority="33" operator="equal">
      <formula>"M"</formula>
    </cfRule>
  </conditionalFormatting>
  <conditionalFormatting sqref="AR9:AR1008">
    <cfRule type="cellIs" dxfId="14" priority="32" operator="equal">
      <formula>"M"</formula>
    </cfRule>
  </conditionalFormatting>
  <conditionalFormatting sqref="AW9:AW1008">
    <cfRule type="cellIs" dxfId="13" priority="31" operator="equal">
      <formula>"M"</formula>
    </cfRule>
  </conditionalFormatting>
  <conditionalFormatting sqref="BB9:BB1008">
    <cfRule type="cellIs" dxfId="12" priority="30" operator="equal">
      <formula>"M"</formula>
    </cfRule>
  </conditionalFormatting>
  <conditionalFormatting sqref="BG9:BG1008">
    <cfRule type="cellIs" dxfId="11" priority="29" operator="equal">
      <formula>"M"</formula>
    </cfRule>
  </conditionalFormatting>
  <conditionalFormatting sqref="BL9:BL1008">
    <cfRule type="cellIs" dxfId="10" priority="28" operator="equal">
      <formula>"M"</formula>
    </cfRule>
  </conditionalFormatting>
  <conditionalFormatting sqref="BQ9:BQ1008">
    <cfRule type="cellIs" dxfId="9" priority="27" operator="equal">
      <formula>"M"</formula>
    </cfRule>
  </conditionalFormatting>
  <conditionalFormatting sqref="BV9:BV1008">
    <cfRule type="cellIs" dxfId="8" priority="26" operator="equal">
      <formula>"M"</formula>
    </cfRule>
  </conditionalFormatting>
  <conditionalFormatting sqref="CA9:CA1008">
    <cfRule type="cellIs" dxfId="7" priority="25" operator="equal">
      <formula>"M"</formula>
    </cfRule>
  </conditionalFormatting>
  <conditionalFormatting sqref="B9:B1008 E9:E1008">
    <cfRule type="cellIs" dxfId="6" priority="10" operator="equal">
      <formula>"!"</formula>
    </cfRule>
    <cfRule type="cellIs" dxfId="5" priority="24" operator="equal">
      <formula>"MISSING"</formula>
    </cfRule>
  </conditionalFormatting>
  <conditionalFormatting sqref="F9:F1008">
    <cfRule type="cellIs" dxfId="4" priority="12" operator="equal">
      <formula>"M"</formula>
    </cfRule>
  </conditionalFormatting>
  <conditionalFormatting sqref="C9:C1008">
    <cfRule type="cellIs" dxfId="3" priority="11" operator="equal">
      <formula>"M"</formula>
    </cfRule>
  </conditionalFormatting>
  <conditionalFormatting sqref="J9:J1008 L9:L1008 N9:N1008 P9:P1008 R9:R1008 T9:T1008 V9:V1008 X9:X1008 Z9:Z1008 H9:H1008">
    <cfRule type="containsErrors" dxfId="2" priority="8">
      <formula>ISERROR(H9)</formula>
    </cfRule>
  </conditionalFormatting>
  <conditionalFormatting sqref="AG9:AG1008">
    <cfRule type="cellIs" priority="7" operator="greaterThan">
      <formula>10</formula>
    </cfRule>
  </conditionalFormatting>
  <conditionalFormatting sqref="AG2 AL2 AQ2 AV2 BA2 BF2 BK2 BP2 BU2 BZ2">
    <cfRule type="colorScale" priority="6">
      <colorScale>
        <cfvo type="min"/>
        <cfvo type="max"/>
        <color rgb="FFFF7128"/>
        <color rgb="FFFFEF9C"/>
      </colorScale>
    </cfRule>
  </conditionalFormatting>
  <conditionalFormatting sqref="AG2 AL2 AQ2 AV2 BA2 BF2 BK2 BP2 BU2 BZ2">
    <cfRule type="containsText" dxfId="1" priority="5" operator="containsText" text="&gt;10!!!">
      <formula>NOT(ISERROR(SEARCH("&gt;10!!!",AG2)))</formula>
    </cfRule>
  </conditionalFormatting>
  <conditionalFormatting sqref="AU2">
    <cfRule type="colorScale" priority="2">
      <colorScale>
        <cfvo type="min"/>
        <cfvo type="max"/>
        <color rgb="FFFF7128"/>
        <color rgb="FFFFEF9C"/>
      </colorScale>
    </cfRule>
  </conditionalFormatting>
  <conditionalFormatting sqref="AU2">
    <cfRule type="containsText" dxfId="0" priority="1" operator="containsText" text="&gt;10!!!">
      <formula>NOT(ISERROR(SEARCH("&gt;10!!!",AU2)))</formula>
    </cfRule>
  </conditionalFormatting>
  <dataValidations count="2">
    <dataValidation type="list" allowBlank="1" showInputMessage="1" showErrorMessage="1" sqref="H7 J7:Z7" xr:uid="{00000000-0002-0000-0500-000000000000}">
      <formula1>$H$2:$H$3</formula1>
    </dataValidation>
    <dataValidation type="list" allowBlank="1" showInputMessage="1" showErrorMessage="1" sqref="H1" xr:uid="{00000000-0002-0000-0500-000001000000}">
      <formula1>$J$2:$J$3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FF00"/>
  </sheetPr>
  <dimension ref="A1:K1008"/>
  <sheetViews>
    <sheetView workbookViewId="0">
      <pane xSplit="1" ySplit="8" topLeftCell="B9" activePane="bottomRight" state="frozen"/>
      <selection pane="topRight"/>
      <selection pane="bottomLeft"/>
      <selection pane="bottomRight"/>
    </sheetView>
  </sheetViews>
  <sheetFormatPr baseColWidth="10" defaultColWidth="9.1640625" defaultRowHeight="15" x14ac:dyDescent="0.2"/>
  <cols>
    <col min="1" max="1" width="18.6640625" style="160" customWidth="1"/>
    <col min="2" max="2" width="25.6640625" style="155" customWidth="1"/>
    <col min="3" max="3" width="13.6640625" style="155" customWidth="1"/>
    <col min="4" max="4" width="15.6640625" style="211" customWidth="1"/>
    <col min="5" max="5" width="15.6640625" style="155" customWidth="1"/>
    <col min="6" max="6" width="19" style="16" bestFit="1" customWidth="1"/>
    <col min="7" max="7" width="15.6640625" style="155" customWidth="1"/>
    <col min="8" max="16384" width="9.1640625" style="23"/>
  </cols>
  <sheetData>
    <row r="1" spans="1:11" s="81" customFormat="1" ht="15" customHeight="1" x14ac:dyDescent="0.2">
      <c r="A1" s="162" t="str">
        <f>IF(ISBLANK(KandidatenOsiris!A1),"",KandidatenOsiris!A1)</f>
        <v>Cursus</v>
      </c>
      <c r="B1" s="175" t="str">
        <f>IF(ISBLANK(KandidatenOsiris!B1),"",KandidatenOsiris!B1)</f>
        <v>SOW-&lt;cursuscode&gt;</v>
      </c>
      <c r="C1" s="162" t="str">
        <f>IF(ISBLANK(KandidatenOsiris!C1),"",KandidatenOsiris!C1)</f>
        <v/>
      </c>
      <c r="D1" s="209" t="str">
        <f>IF(ISBLANK(KandidatenOsiris!D1),"",KandidatenOsiris!D1)</f>
        <v/>
      </c>
      <c r="E1" s="162" t="str">
        <f>IF(ISBLANK(KandidatenOsiris!E1),"",KandidatenOsiris!E1)</f>
        <v>Tijdstip</v>
      </c>
      <c r="F1" s="162"/>
      <c r="G1" s="165"/>
      <c r="H1" s="79"/>
    </row>
    <row r="2" spans="1:11" ht="15" customHeight="1" x14ac:dyDescent="0.2">
      <c r="A2" s="162" t="str">
        <f>IF(ISBLANK(KandidatenOsiris!A2),"",KandidatenOsiris!A2)</f>
        <v>Naam</v>
      </c>
      <c r="B2" s="175" t="str">
        <f>IF(ISBLANK(KandidatenOsiris!B2),"",KandidatenOsiris!B2)</f>
        <v>&lt;naam van de cursus&gt;</v>
      </c>
      <c r="C2" s="162" t="str">
        <f>IF(ISBLANK(KandidatenOsiris!C2),"",KandidatenOsiris!C2)</f>
        <v/>
      </c>
      <c r="D2" s="209" t="str">
        <f>IF(ISBLANK(KandidatenOsiris!D2),"",KandidatenOsiris!D2)</f>
        <v/>
      </c>
      <c r="E2" s="162" t="str">
        <f>IF(ISBLANK(KandidatenOsiris!E2),"",KandidatenOsiris!E2)</f>
        <v/>
      </c>
      <c r="F2" s="162" t="str">
        <f>IF(ISBLANK(KandidatenOsiris!F2),"",KandidatenOsiris!F2)</f>
        <v/>
      </c>
      <c r="G2" s="155" t="s">
        <v>1</v>
      </c>
      <c r="H2" s="80"/>
    </row>
    <row r="3" spans="1:11" ht="15" customHeight="1" x14ac:dyDescent="0.2">
      <c r="A3" s="162" t="str">
        <f>IF(ISBLANK(KandidatenOsiris!A3),"",KandidatenOsiris!A3)</f>
        <v>Collegejaar</v>
      </c>
      <c r="B3" s="175" t="str">
        <f>IF(ISBLANK(KandidatenOsiris!B3),"",KandidatenOsiris!B3)</f>
        <v>&lt;jaartal&gt;</v>
      </c>
      <c r="C3" s="162" t="str">
        <f>IF(ISBLANK(KandidatenOsiris!C3),"",KandidatenOsiris!C3)</f>
        <v/>
      </c>
      <c r="D3" s="209" t="str">
        <f>IF(ISBLANK(KandidatenOsiris!D3),"",KandidatenOsiris!D3)</f>
        <v/>
      </c>
      <c r="E3" s="162" t="str">
        <f>IF(ISBLANK(KandidatenOsiris!E3),"",KandidatenOsiris!E3)</f>
        <v/>
      </c>
      <c r="F3" s="162" t="str">
        <f>IF(ISBLANK(KandidatenOsiris!F3),"",KandidatenOsiris!F3)</f>
        <v/>
      </c>
      <c r="G3" s="155" t="s">
        <v>1</v>
      </c>
      <c r="H3" s="80"/>
    </row>
    <row r="4" spans="1:11" ht="15" customHeight="1" x14ac:dyDescent="0.2">
      <c r="A4" s="162" t="str">
        <f>IF(ISBLANK(KandidatenOsiris!A4),"",KandidatenOsiris!A4)</f>
        <v>Toets</v>
      </c>
      <c r="B4" s="175" t="str">
        <f>IF(ISBLANK(KandidatenOsiris!B4),"",KandidatenOsiris!B4)</f>
        <v>TOETS-&lt;nummer&gt;</v>
      </c>
      <c r="C4" s="162" t="str">
        <f>IF(ISBLANK(KandidatenOsiris!C4),"",KandidatenOsiris!C4)</f>
        <v>Tentamen</v>
      </c>
      <c r="D4" s="209" t="str">
        <f>IF(ISBLANK(KandidatenOsiris!D4),"",KandidatenOsiris!D4)</f>
        <v/>
      </c>
      <c r="E4" s="162" t="str">
        <f>IF(ISBLANK(KandidatenOsiris!E4),"",KandidatenOsiris!E4)</f>
        <v/>
      </c>
      <c r="F4" s="162" t="str">
        <f>IF(ISBLANK(KandidatenOsiris!F4),"",KandidatenOsiris!F4)</f>
        <v/>
      </c>
      <c r="G4" s="155" t="s">
        <v>1</v>
      </c>
      <c r="H4" s="80"/>
    </row>
    <row r="5" spans="1:11" ht="15" customHeight="1" x14ac:dyDescent="0.2">
      <c r="A5" s="162" t="str">
        <f>IF(ISBLANK(KandidatenOsiris!A5),"",KandidatenOsiris!A5)</f>
        <v>Blok</v>
      </c>
      <c r="B5" s="175" t="str">
        <f>IF(ISBLANK(KandidatenOsiris!B5),"",KandidatenOsiris!B5)</f>
        <v>&lt;1, 2, 3 of 4&gt;</v>
      </c>
      <c r="C5" s="162" t="str">
        <f>IF(ISBLANK(KandidatenOsiris!C5),"",KandidatenOsiris!C5)</f>
        <v/>
      </c>
      <c r="D5" s="210" t="str">
        <f>IF(ISBLANK(KandidatenOsiris!D5),"",KandidatenOsiris!D5)</f>
        <v>Resultaatschaal</v>
      </c>
      <c r="E5" s="162"/>
      <c r="F5" s="162"/>
      <c r="G5" s="155" t="s">
        <v>1</v>
      </c>
    </row>
    <row r="6" spans="1:11" ht="15" customHeight="1" x14ac:dyDescent="0.2">
      <c r="A6" s="162" t="str">
        <f>IF(ISBLANK(KandidatenOsiris!A6),"",KandidatenOsiris!A6)</f>
        <v>Gelegenheid</v>
      </c>
      <c r="B6" s="175" t="str">
        <f>IF(ISBLANK(KandidatenOsiris!B6),"",KandidatenOsiris!B6)</f>
        <v>&lt;1 of 2&gt;</v>
      </c>
      <c r="C6" s="162" t="str">
        <f>IF(ISBLANK(KandidatenOsiris!C6),"",KandidatenOsiris!C6)</f>
        <v/>
      </c>
      <c r="D6" s="209" t="str">
        <f>IF(ISBLANK(KandidatenOsiris!D6),"",KandidatenOsiris!D6)</f>
        <v/>
      </c>
      <c r="E6" s="162" t="str">
        <f>IF(ISBLANK(KandidatenOsiris!E6),"",KandidatenOsiris!E6)</f>
        <v/>
      </c>
      <c r="F6" s="162" t="str">
        <f>IF(ISBLANK(KandidatenOsiris!F6),"",KandidatenOsiris!F6)</f>
        <v/>
      </c>
      <c r="G6" s="155" t="s">
        <v>1</v>
      </c>
    </row>
    <row r="7" spans="1:11" ht="15" customHeight="1" x14ac:dyDescent="0.2">
      <c r="A7" s="155"/>
      <c r="C7" s="7"/>
      <c r="E7" s="16"/>
      <c r="G7" s="157"/>
    </row>
    <row r="8" spans="1:11" ht="15" customHeight="1" x14ac:dyDescent="0.2">
      <c r="A8" s="161" t="s">
        <v>8</v>
      </c>
      <c r="B8" s="163" t="s">
        <v>2</v>
      </c>
      <c r="C8" s="163" t="s">
        <v>9</v>
      </c>
      <c r="D8" s="212" t="s">
        <v>10</v>
      </c>
      <c r="E8" s="221" t="s">
        <v>116</v>
      </c>
      <c r="F8" s="221" t="s">
        <v>117</v>
      </c>
      <c r="G8" s="157"/>
    </row>
    <row r="9" spans="1:11" ht="15" customHeight="1" x14ac:dyDescent="0.2">
      <c r="A9" s="164" t="str">
        <f>IF(ISBLANK(KandidatenOsiris!A9),IF(ISBLANK(KandidatenOsirisDocent!A2),"",TEXT(TRIM(KandidatenOsirisDocent!A2),"0000000")),TEXT(TRIM(KandidatenOsiris!A9),"0000000"))</f>
        <v/>
      </c>
      <c r="B9" s="164" t="str">
        <f>IF(ISBLANK(KandidatenOsiris!B9),IF(ISBLANK(KandidatenOsirisDocent!C2),"",KandidatenOsirisDocent!C2),KandidatenOsiris!B9)</f>
        <v/>
      </c>
      <c r="C9" s="164" t="str">
        <f>IF(ISBLANK(KandidatenOsiris!C9),"",KandidatenOsiris!C9)</f>
        <v/>
      </c>
      <c r="D9" s="208" t="str">
        <f>VLOOKUP(A9,Totaal!A:P,16,FALSE)</f>
        <v/>
      </c>
      <c r="G9" s="166"/>
    </row>
    <row r="10" spans="1:11" ht="15" customHeight="1" x14ac:dyDescent="0.2">
      <c r="A10" s="164" t="str">
        <f>IF(ISBLANK(KandidatenOsiris!A10),IF(ISBLANK(KandidatenOsirisDocent!A3),"",TEXT(TRIM(KandidatenOsirisDocent!A3),"0000000")),TEXT(TRIM(KandidatenOsiris!A10),"0000000"))</f>
        <v/>
      </c>
      <c r="B10" s="164" t="str">
        <f>IF(ISBLANK(KandidatenOsiris!B10),IF(ISBLANK(KandidatenOsirisDocent!C3),"",KandidatenOsirisDocent!C3),KandidatenOsiris!B10)</f>
        <v/>
      </c>
      <c r="C10" s="164" t="str">
        <f>IF(ISBLANK(KandidatenOsiris!C10),"",KandidatenOsiris!C10)</f>
        <v/>
      </c>
      <c r="D10" s="208" t="str">
        <f>VLOOKUP(A10,Totaal!A:P,16,FALSE)</f>
        <v/>
      </c>
    </row>
    <row r="11" spans="1:11" ht="15" customHeight="1" x14ac:dyDescent="0.2">
      <c r="A11" s="164" t="str">
        <f>IF(ISBLANK(KandidatenOsiris!A11),IF(ISBLANK(KandidatenOsirisDocent!A4),"",TEXT(TRIM(KandidatenOsirisDocent!A4),"0000000")),TEXT(TRIM(KandidatenOsiris!A11),"0000000"))</f>
        <v/>
      </c>
      <c r="B11" s="164" t="str">
        <f>IF(ISBLANK(KandidatenOsiris!B11),IF(ISBLANK(KandidatenOsirisDocent!C4),"",KandidatenOsirisDocent!C4),KandidatenOsiris!B11)</f>
        <v/>
      </c>
      <c r="C11" s="164" t="str">
        <f>IF(ISBLANK(KandidatenOsiris!C11),"",KandidatenOsiris!C11)</f>
        <v/>
      </c>
      <c r="D11" s="208" t="str">
        <f>VLOOKUP(A11,Totaal!A:P,16,FALSE)</f>
        <v/>
      </c>
    </row>
    <row r="12" spans="1:11" ht="15" customHeight="1" x14ac:dyDescent="0.2">
      <c r="A12" s="164" t="str">
        <f>IF(ISBLANK(KandidatenOsiris!A12),IF(ISBLANK(KandidatenOsirisDocent!A5),"",TEXT(TRIM(KandidatenOsirisDocent!A5),"0000000")),TEXT(TRIM(KandidatenOsiris!A12),"0000000"))</f>
        <v/>
      </c>
      <c r="B12" s="164" t="str">
        <f>IF(ISBLANK(KandidatenOsiris!B12),IF(ISBLANK(KandidatenOsirisDocent!C5),"",KandidatenOsirisDocent!C5),KandidatenOsiris!B12)</f>
        <v/>
      </c>
      <c r="C12" s="164" t="str">
        <f>IF(ISBLANK(KandidatenOsiris!C12),"",KandidatenOsiris!C12)</f>
        <v/>
      </c>
      <c r="D12" s="208" t="str">
        <f>VLOOKUP(A12,Totaal!A:P,16,FALSE)</f>
        <v/>
      </c>
      <c r="E12" s="156"/>
    </row>
    <row r="13" spans="1:11" ht="15" customHeight="1" x14ac:dyDescent="0.2">
      <c r="A13" s="164" t="str">
        <f>IF(ISBLANK(KandidatenOsiris!A13),IF(ISBLANK(KandidatenOsirisDocent!A6),"",TEXT(TRIM(KandidatenOsirisDocent!A6),"0000000")),TEXT(TRIM(KandidatenOsiris!A13),"0000000"))</f>
        <v/>
      </c>
      <c r="B13" s="164" t="str">
        <f>IF(ISBLANK(KandidatenOsiris!B13),IF(ISBLANK(KandidatenOsirisDocent!C6),"",KandidatenOsirisDocent!C6),KandidatenOsiris!B13)</f>
        <v/>
      </c>
      <c r="C13" s="164" t="str">
        <f>IF(ISBLANK(KandidatenOsiris!C13),"",KandidatenOsiris!C13)</f>
        <v/>
      </c>
      <c r="D13" s="208" t="str">
        <f>VLOOKUP(A13,Totaal!A:P,16,FALSE)</f>
        <v/>
      </c>
      <c r="E13" s="155" t="s">
        <v>1</v>
      </c>
      <c r="J13" s="16"/>
      <c r="K13" s="16"/>
    </row>
    <row r="14" spans="1:11" ht="15" customHeight="1" x14ac:dyDescent="0.2">
      <c r="A14" s="164" t="str">
        <f>IF(ISBLANK(KandidatenOsiris!A14),IF(ISBLANK(KandidatenOsirisDocent!A7),"",TEXT(TRIM(KandidatenOsirisDocent!A7),"0000000")),TEXT(TRIM(KandidatenOsiris!A14),"0000000"))</f>
        <v/>
      </c>
      <c r="B14" s="164" t="str">
        <f>IF(ISBLANK(KandidatenOsiris!B14),IF(ISBLANK(KandidatenOsirisDocent!C7),"",KandidatenOsirisDocent!C7),KandidatenOsiris!B14)</f>
        <v/>
      </c>
      <c r="C14" s="164" t="str">
        <f>IF(ISBLANK(KandidatenOsiris!C14),"",KandidatenOsiris!C14)</f>
        <v/>
      </c>
      <c r="D14" s="208" t="str">
        <f>VLOOKUP(A14,Totaal!A:P,16,FALSE)</f>
        <v/>
      </c>
      <c r="J14" s="16"/>
      <c r="K14" s="16"/>
    </row>
    <row r="15" spans="1:11" ht="15" customHeight="1" x14ac:dyDescent="0.2">
      <c r="A15" s="164" t="str">
        <f>IF(ISBLANK(KandidatenOsiris!A15),IF(ISBLANK(KandidatenOsirisDocent!A8),"",TEXT(TRIM(KandidatenOsirisDocent!A8),"0000000")),TEXT(TRIM(KandidatenOsiris!A15),"0000000"))</f>
        <v/>
      </c>
      <c r="B15" s="164" t="str">
        <f>IF(ISBLANK(KandidatenOsiris!B15),IF(ISBLANK(KandidatenOsirisDocent!C8),"",KandidatenOsirisDocent!C8),KandidatenOsiris!B15)</f>
        <v/>
      </c>
      <c r="C15" s="164" t="str">
        <f>IF(ISBLANK(KandidatenOsiris!C15),"",KandidatenOsiris!C15)</f>
        <v/>
      </c>
      <c r="D15" s="208" t="str">
        <f>VLOOKUP(A15,Totaal!A:P,16,FALSE)</f>
        <v/>
      </c>
    </row>
    <row r="16" spans="1:11" ht="15" customHeight="1" x14ac:dyDescent="0.2">
      <c r="A16" s="164" t="str">
        <f>IF(ISBLANK(KandidatenOsiris!A16),IF(ISBLANK(KandidatenOsirisDocent!A9),"",TEXT(TRIM(KandidatenOsirisDocent!A9),"0000000")),TEXT(TRIM(KandidatenOsiris!A16),"0000000"))</f>
        <v/>
      </c>
      <c r="B16" s="164" t="str">
        <f>IF(ISBLANK(KandidatenOsiris!B16),IF(ISBLANK(KandidatenOsirisDocent!C9),"",KandidatenOsirisDocent!C9),KandidatenOsiris!B16)</f>
        <v/>
      </c>
      <c r="C16" s="164" t="str">
        <f>IF(ISBLANK(KandidatenOsiris!C16),"",KandidatenOsiris!C16)</f>
        <v/>
      </c>
      <c r="D16" s="208" t="str">
        <f>VLOOKUP(A16,Totaal!A:P,16,FALSE)</f>
        <v/>
      </c>
      <c r="E16" s="156"/>
    </row>
    <row r="17" spans="1:5" ht="15" customHeight="1" x14ac:dyDescent="0.2">
      <c r="A17" s="164" t="str">
        <f>IF(ISBLANK(KandidatenOsiris!A17),IF(ISBLANK(KandidatenOsirisDocent!A10),"",TEXT(TRIM(KandidatenOsirisDocent!A10),"0000000")),TEXT(TRIM(KandidatenOsiris!A17),"0000000"))</f>
        <v/>
      </c>
      <c r="B17" s="164" t="str">
        <f>IF(ISBLANK(KandidatenOsiris!B17),IF(ISBLANK(KandidatenOsirisDocent!C10),"",KandidatenOsirisDocent!C10),KandidatenOsiris!B17)</f>
        <v/>
      </c>
      <c r="C17" s="164" t="str">
        <f>IF(ISBLANK(KandidatenOsiris!C17),"",KandidatenOsiris!C17)</f>
        <v/>
      </c>
      <c r="D17" s="208" t="str">
        <f>VLOOKUP(A17,Totaal!A:P,16,FALSE)</f>
        <v/>
      </c>
    </row>
    <row r="18" spans="1:5" ht="15" customHeight="1" x14ac:dyDescent="0.2">
      <c r="A18" s="164" t="str">
        <f>IF(ISBLANK(KandidatenOsiris!A18),IF(ISBLANK(KandidatenOsirisDocent!A11),"",TEXT(TRIM(KandidatenOsirisDocent!A11),"0000000")),TEXT(TRIM(KandidatenOsiris!A18),"0000000"))</f>
        <v/>
      </c>
      <c r="B18" s="164" t="str">
        <f>IF(ISBLANK(KandidatenOsiris!B18),IF(ISBLANK(KandidatenOsirisDocent!C11),"",KandidatenOsirisDocent!C11),KandidatenOsiris!B18)</f>
        <v/>
      </c>
      <c r="C18" s="164" t="str">
        <f>IF(ISBLANK(KandidatenOsiris!C18),"",KandidatenOsiris!C18)</f>
        <v/>
      </c>
      <c r="D18" s="208" t="str">
        <f>VLOOKUP(A18,Totaal!A:P,16,FALSE)</f>
        <v/>
      </c>
      <c r="E18" s="156"/>
    </row>
    <row r="19" spans="1:5" ht="15" customHeight="1" x14ac:dyDescent="0.2">
      <c r="A19" s="164" t="str">
        <f>IF(ISBLANK(KandidatenOsiris!A19),IF(ISBLANK(KandidatenOsirisDocent!A12),"",TEXT(TRIM(KandidatenOsirisDocent!A12),"0000000")),TEXT(TRIM(KandidatenOsiris!A19),"0000000"))</f>
        <v/>
      </c>
      <c r="B19" s="164" t="str">
        <f>IF(ISBLANK(KandidatenOsiris!B19),IF(ISBLANK(KandidatenOsirisDocent!C12),"",KandidatenOsirisDocent!C12),KandidatenOsiris!B19)</f>
        <v/>
      </c>
      <c r="C19" s="164" t="str">
        <f>IF(ISBLANK(KandidatenOsiris!C19),"",KandidatenOsiris!C19)</f>
        <v/>
      </c>
      <c r="D19" s="208" t="str">
        <f>VLOOKUP(A19,Totaal!A:P,16,FALSE)</f>
        <v/>
      </c>
      <c r="E19" s="155" t="s">
        <v>1</v>
      </c>
    </row>
    <row r="20" spans="1:5" ht="15" customHeight="1" x14ac:dyDescent="0.2">
      <c r="A20" s="164" t="str">
        <f>IF(ISBLANK(KandidatenOsiris!A20),IF(ISBLANK(KandidatenOsirisDocent!A13),"",TEXT(TRIM(KandidatenOsirisDocent!A13),"0000000")),TEXT(TRIM(KandidatenOsiris!A20),"0000000"))</f>
        <v/>
      </c>
      <c r="B20" s="164" t="str">
        <f>IF(ISBLANK(KandidatenOsiris!B20),IF(ISBLANK(KandidatenOsirisDocent!C13),"",KandidatenOsirisDocent!C13),KandidatenOsiris!B20)</f>
        <v/>
      </c>
      <c r="C20" s="164" t="str">
        <f>IF(ISBLANK(KandidatenOsiris!C20),"",KandidatenOsiris!C20)</f>
        <v/>
      </c>
      <c r="D20" s="208" t="str">
        <f>VLOOKUP(A20,Totaal!A:P,16,FALSE)</f>
        <v/>
      </c>
      <c r="E20" s="156"/>
    </row>
    <row r="21" spans="1:5" ht="15" customHeight="1" x14ac:dyDescent="0.2">
      <c r="A21" s="164" t="str">
        <f>IF(ISBLANK(KandidatenOsiris!A21),IF(ISBLANK(KandidatenOsirisDocent!A14),"",TEXT(TRIM(KandidatenOsirisDocent!A14),"0000000")),TEXT(TRIM(KandidatenOsiris!A21),"0000000"))</f>
        <v/>
      </c>
      <c r="B21" s="164" t="str">
        <f>IF(ISBLANK(KandidatenOsiris!B21),IF(ISBLANK(KandidatenOsirisDocent!C14),"",KandidatenOsirisDocent!C14),KandidatenOsiris!B21)</f>
        <v/>
      </c>
      <c r="C21" s="164" t="str">
        <f>IF(ISBLANK(KandidatenOsiris!C21),"",KandidatenOsiris!C21)</f>
        <v/>
      </c>
      <c r="D21" s="208" t="str">
        <f>VLOOKUP(A21,Totaal!A:P,16,FALSE)</f>
        <v/>
      </c>
    </row>
    <row r="22" spans="1:5" ht="15" customHeight="1" x14ac:dyDescent="0.2">
      <c r="A22" s="164" t="str">
        <f>IF(ISBLANK(KandidatenOsiris!A22),IF(ISBLANK(KandidatenOsirisDocent!A15),"",TEXT(TRIM(KandidatenOsirisDocent!A15),"0000000")),TEXT(TRIM(KandidatenOsiris!A22),"0000000"))</f>
        <v/>
      </c>
      <c r="B22" s="164" t="str">
        <f>IF(ISBLANK(KandidatenOsiris!B22),IF(ISBLANK(KandidatenOsirisDocent!C15),"",KandidatenOsirisDocent!C15),KandidatenOsiris!B22)</f>
        <v/>
      </c>
      <c r="C22" s="164" t="str">
        <f>IF(ISBLANK(KandidatenOsiris!C22),"",KandidatenOsiris!C22)</f>
        <v/>
      </c>
      <c r="D22" s="208" t="str">
        <f>VLOOKUP(A22,Totaal!A:P,16,FALSE)</f>
        <v/>
      </c>
    </row>
    <row r="23" spans="1:5" ht="15" customHeight="1" x14ac:dyDescent="0.2">
      <c r="A23" s="164" t="str">
        <f>IF(ISBLANK(KandidatenOsiris!A23),IF(ISBLANK(KandidatenOsirisDocent!A16),"",TEXT(TRIM(KandidatenOsirisDocent!A16),"0000000")),TEXT(TRIM(KandidatenOsiris!A23),"0000000"))</f>
        <v/>
      </c>
      <c r="B23" s="164" t="str">
        <f>IF(ISBLANK(KandidatenOsiris!B23),IF(ISBLANK(KandidatenOsirisDocent!C16),"",KandidatenOsirisDocent!C16),KandidatenOsiris!B23)</f>
        <v/>
      </c>
      <c r="C23" s="164" t="str">
        <f>IF(ISBLANK(KandidatenOsiris!C23),"",KandidatenOsiris!C23)</f>
        <v/>
      </c>
      <c r="D23" s="208" t="str">
        <f>VLOOKUP(A23,Totaal!A:P,16,FALSE)</f>
        <v/>
      </c>
    </row>
    <row r="24" spans="1:5" ht="15" customHeight="1" x14ac:dyDescent="0.2">
      <c r="A24" s="164" t="str">
        <f>IF(ISBLANK(KandidatenOsiris!A24),IF(ISBLANK(KandidatenOsirisDocent!A17),"",TEXT(TRIM(KandidatenOsirisDocent!A17),"0000000")),TEXT(TRIM(KandidatenOsiris!A24),"0000000"))</f>
        <v/>
      </c>
      <c r="B24" s="164" t="str">
        <f>IF(ISBLANK(KandidatenOsiris!B24),IF(ISBLANK(KandidatenOsirisDocent!C17),"",KandidatenOsirisDocent!C17),KandidatenOsiris!B24)</f>
        <v/>
      </c>
      <c r="C24" s="164" t="str">
        <f>IF(ISBLANK(KandidatenOsiris!C24),"",KandidatenOsiris!C24)</f>
        <v/>
      </c>
      <c r="D24" s="208" t="str">
        <f>VLOOKUP(A24,Totaal!A:P,16,FALSE)</f>
        <v/>
      </c>
    </row>
    <row r="25" spans="1:5" ht="15" customHeight="1" x14ac:dyDescent="0.2">
      <c r="A25" s="164" t="str">
        <f>IF(ISBLANK(KandidatenOsiris!A25),IF(ISBLANK(KandidatenOsirisDocent!A18),"",TEXT(TRIM(KandidatenOsirisDocent!A18),"0000000")),TEXT(TRIM(KandidatenOsiris!A25),"0000000"))</f>
        <v/>
      </c>
      <c r="B25" s="164" t="str">
        <f>IF(ISBLANK(KandidatenOsiris!B25),IF(ISBLANK(KandidatenOsirisDocent!C18),"",KandidatenOsirisDocent!C18),KandidatenOsiris!B25)</f>
        <v/>
      </c>
      <c r="C25" s="164" t="str">
        <f>IF(ISBLANK(KandidatenOsiris!C25),"",KandidatenOsiris!C25)</f>
        <v/>
      </c>
      <c r="D25" s="208" t="str">
        <f>VLOOKUP(A25,Totaal!A:P,16,FALSE)</f>
        <v/>
      </c>
    </row>
    <row r="26" spans="1:5" ht="15" customHeight="1" x14ac:dyDescent="0.2">
      <c r="A26" s="164" t="str">
        <f>IF(ISBLANK(KandidatenOsiris!A26),IF(ISBLANK(KandidatenOsirisDocent!A19),"",TEXT(TRIM(KandidatenOsirisDocent!A19),"0000000")),TEXT(TRIM(KandidatenOsiris!A26),"0000000"))</f>
        <v/>
      </c>
      <c r="B26" s="164" t="str">
        <f>IF(ISBLANK(KandidatenOsiris!B26),IF(ISBLANK(KandidatenOsirisDocent!C19),"",KandidatenOsirisDocent!C19),KandidatenOsiris!B26)</f>
        <v/>
      </c>
      <c r="C26" s="164" t="str">
        <f>IF(ISBLANK(KandidatenOsiris!C26),"",KandidatenOsiris!C26)</f>
        <v/>
      </c>
      <c r="D26" s="208" t="str">
        <f>VLOOKUP(A26,Totaal!A:P,16,FALSE)</f>
        <v/>
      </c>
    </row>
    <row r="27" spans="1:5" x14ac:dyDescent="0.2">
      <c r="A27" s="164" t="str">
        <f>IF(ISBLANK(KandidatenOsiris!A27),IF(ISBLANK(KandidatenOsirisDocent!A20),"",TEXT(TRIM(KandidatenOsirisDocent!A20),"0000000")),TEXT(TRIM(KandidatenOsiris!A27),"0000000"))</f>
        <v/>
      </c>
      <c r="B27" s="164" t="str">
        <f>IF(ISBLANK(KandidatenOsiris!B27),IF(ISBLANK(KandidatenOsirisDocent!C20),"",KandidatenOsirisDocent!C20),KandidatenOsiris!B27)</f>
        <v/>
      </c>
      <c r="C27" s="164" t="str">
        <f>IF(ISBLANK(KandidatenOsiris!C27),"",KandidatenOsiris!C27)</f>
        <v/>
      </c>
      <c r="D27" s="208" t="str">
        <f>VLOOKUP(A27,Totaal!A:P,16,FALSE)</f>
        <v/>
      </c>
      <c r="E27" s="156"/>
    </row>
    <row r="28" spans="1:5" x14ac:dyDescent="0.2">
      <c r="A28" s="164" t="str">
        <f>IF(ISBLANK(KandidatenOsiris!A28),IF(ISBLANK(KandidatenOsirisDocent!A21),"",TEXT(TRIM(KandidatenOsirisDocent!A21),"0000000")),TEXT(TRIM(KandidatenOsiris!A28),"0000000"))</f>
        <v/>
      </c>
      <c r="B28" s="164" t="str">
        <f>IF(ISBLANK(KandidatenOsiris!B28),IF(ISBLANK(KandidatenOsirisDocent!C21),"",KandidatenOsirisDocent!C21),KandidatenOsiris!B28)</f>
        <v/>
      </c>
      <c r="C28" s="164" t="str">
        <f>IF(ISBLANK(KandidatenOsiris!C28),"",KandidatenOsiris!C28)</f>
        <v/>
      </c>
      <c r="D28" s="208" t="str">
        <f>VLOOKUP(A28,Totaal!A:P,16,FALSE)</f>
        <v/>
      </c>
    </row>
    <row r="29" spans="1:5" x14ac:dyDescent="0.2">
      <c r="A29" s="164" t="str">
        <f>IF(ISBLANK(KandidatenOsiris!A29),IF(ISBLANK(KandidatenOsirisDocent!A22),"",TEXT(TRIM(KandidatenOsirisDocent!A22),"0000000")),TEXT(TRIM(KandidatenOsiris!A29),"0000000"))</f>
        <v/>
      </c>
      <c r="B29" s="164" t="str">
        <f>IF(ISBLANK(KandidatenOsiris!B29),IF(ISBLANK(KandidatenOsirisDocent!C22),"",KandidatenOsirisDocent!C22),KandidatenOsiris!B29)</f>
        <v/>
      </c>
      <c r="C29" s="164" t="str">
        <f>IF(ISBLANK(KandidatenOsiris!C29),"",KandidatenOsiris!C29)</f>
        <v/>
      </c>
      <c r="D29" s="208" t="str">
        <f>VLOOKUP(A29,Totaal!A:P,16,FALSE)</f>
        <v/>
      </c>
    </row>
    <row r="30" spans="1:5" x14ac:dyDescent="0.2">
      <c r="A30" s="164" t="str">
        <f>IF(ISBLANK(KandidatenOsiris!A30),IF(ISBLANK(KandidatenOsirisDocent!A23),"",TEXT(TRIM(KandidatenOsirisDocent!A23),"0000000")),TEXT(TRIM(KandidatenOsiris!A30),"0000000"))</f>
        <v/>
      </c>
      <c r="B30" s="164" t="str">
        <f>IF(ISBLANK(KandidatenOsiris!B30),IF(ISBLANK(KandidatenOsirisDocent!C23),"",KandidatenOsirisDocent!C23),KandidatenOsiris!B30)</f>
        <v/>
      </c>
      <c r="C30" s="164" t="str">
        <f>IF(ISBLANK(KandidatenOsiris!C30),"",KandidatenOsiris!C30)</f>
        <v/>
      </c>
      <c r="D30" s="208" t="str">
        <f>VLOOKUP(A30,Totaal!A:P,16,FALSE)</f>
        <v/>
      </c>
      <c r="E30" s="156"/>
    </row>
    <row r="31" spans="1:5" x14ac:dyDescent="0.2">
      <c r="A31" s="164" t="str">
        <f>IF(ISBLANK(KandidatenOsiris!A31),IF(ISBLANK(KandidatenOsirisDocent!A24),"",TEXT(TRIM(KandidatenOsirisDocent!A24),"0000000")),TEXT(TRIM(KandidatenOsiris!A31),"0000000"))</f>
        <v/>
      </c>
      <c r="B31" s="164" t="str">
        <f>IF(ISBLANK(KandidatenOsiris!B31),IF(ISBLANK(KandidatenOsirisDocent!C24),"",KandidatenOsirisDocent!C24),KandidatenOsiris!B31)</f>
        <v/>
      </c>
      <c r="C31" s="164" t="str">
        <f>IF(ISBLANK(KandidatenOsiris!C31),"",KandidatenOsiris!C31)</f>
        <v/>
      </c>
      <c r="D31" s="208" t="str">
        <f>VLOOKUP(A31,Totaal!A:P,16,FALSE)</f>
        <v/>
      </c>
    </row>
    <row r="32" spans="1:5" x14ac:dyDescent="0.2">
      <c r="A32" s="164" t="str">
        <f>IF(ISBLANK(KandidatenOsiris!A32),IF(ISBLANK(KandidatenOsirisDocent!A25),"",TEXT(TRIM(KandidatenOsirisDocent!A25),"0000000")),TEXT(TRIM(KandidatenOsiris!A32),"0000000"))</f>
        <v/>
      </c>
      <c r="B32" s="164" t="str">
        <f>IF(ISBLANK(KandidatenOsiris!B32),IF(ISBLANK(KandidatenOsirisDocent!C25),"",KandidatenOsirisDocent!C25),KandidatenOsiris!B32)</f>
        <v/>
      </c>
      <c r="C32" s="164" t="str">
        <f>IF(ISBLANK(KandidatenOsiris!C32),"",KandidatenOsiris!C32)</f>
        <v/>
      </c>
      <c r="D32" s="208" t="str">
        <f>VLOOKUP(A32,Totaal!A:P,16,FALSE)</f>
        <v/>
      </c>
    </row>
    <row r="33" spans="1:5" x14ac:dyDescent="0.2">
      <c r="A33" s="164" t="str">
        <f>IF(ISBLANK(KandidatenOsiris!A33),IF(ISBLANK(KandidatenOsirisDocent!A26),"",TEXT(TRIM(KandidatenOsirisDocent!A26),"0000000")),TEXT(TRIM(KandidatenOsiris!A33),"0000000"))</f>
        <v/>
      </c>
      <c r="B33" s="164" t="str">
        <f>IF(ISBLANK(KandidatenOsiris!B33),IF(ISBLANK(KandidatenOsirisDocent!C26),"",KandidatenOsirisDocent!C26),KandidatenOsiris!B33)</f>
        <v/>
      </c>
      <c r="C33" s="164" t="str">
        <f>IF(ISBLANK(KandidatenOsiris!C33),"",KandidatenOsiris!C33)</f>
        <v/>
      </c>
      <c r="D33" s="208" t="str">
        <f>VLOOKUP(A33,Totaal!A:P,16,FALSE)</f>
        <v/>
      </c>
      <c r="E33" s="156"/>
    </row>
    <row r="34" spans="1:5" x14ac:dyDescent="0.2">
      <c r="A34" s="164" t="str">
        <f>IF(ISBLANK(KandidatenOsiris!A34),IF(ISBLANK(KandidatenOsirisDocent!A27),"",TEXT(TRIM(KandidatenOsirisDocent!A27),"0000000")),TEXT(TRIM(KandidatenOsiris!A34),"0000000"))</f>
        <v/>
      </c>
      <c r="B34" s="164" t="str">
        <f>IF(ISBLANK(KandidatenOsiris!B34),IF(ISBLANK(KandidatenOsirisDocent!C27),"",KandidatenOsirisDocent!C27),KandidatenOsiris!B34)</f>
        <v/>
      </c>
      <c r="C34" s="164" t="str">
        <f>IF(ISBLANK(KandidatenOsiris!C34),"",KandidatenOsiris!C34)</f>
        <v/>
      </c>
      <c r="D34" s="208" t="str">
        <f>VLOOKUP(A34,Totaal!A:P,16,FALSE)</f>
        <v/>
      </c>
    </row>
    <row r="35" spans="1:5" x14ac:dyDescent="0.2">
      <c r="A35" s="164" t="str">
        <f>IF(ISBLANK(KandidatenOsiris!A35),IF(ISBLANK(KandidatenOsirisDocent!A28),"",TEXT(TRIM(KandidatenOsirisDocent!A28),"0000000")),TEXT(TRIM(KandidatenOsiris!A35),"0000000"))</f>
        <v/>
      </c>
      <c r="B35" s="164" t="str">
        <f>IF(ISBLANK(KandidatenOsiris!B35),IF(ISBLANK(KandidatenOsirisDocent!C28),"",KandidatenOsirisDocent!C28),KandidatenOsiris!B35)</f>
        <v/>
      </c>
      <c r="C35" s="164" t="str">
        <f>IF(ISBLANK(KandidatenOsiris!C35),"",KandidatenOsiris!C35)</f>
        <v/>
      </c>
      <c r="D35" s="208" t="str">
        <f>VLOOKUP(A35,Totaal!A:P,16,FALSE)</f>
        <v/>
      </c>
    </row>
    <row r="36" spans="1:5" x14ac:dyDescent="0.2">
      <c r="A36" s="164" t="str">
        <f>IF(ISBLANK(KandidatenOsiris!A36),IF(ISBLANK(KandidatenOsirisDocent!A29),"",TEXT(TRIM(KandidatenOsirisDocent!A29),"0000000")),TEXT(TRIM(KandidatenOsiris!A36),"0000000"))</f>
        <v/>
      </c>
      <c r="B36" s="164" t="str">
        <f>IF(ISBLANK(KandidatenOsiris!B36),IF(ISBLANK(KandidatenOsirisDocent!C29),"",KandidatenOsirisDocent!C29),KandidatenOsiris!B36)</f>
        <v/>
      </c>
      <c r="C36" s="164" t="str">
        <f>IF(ISBLANK(KandidatenOsiris!C36),"",KandidatenOsiris!C36)</f>
        <v/>
      </c>
      <c r="D36" s="208" t="str">
        <f>VLOOKUP(A36,Totaal!A:P,16,FALSE)</f>
        <v/>
      </c>
      <c r="E36" s="156"/>
    </row>
    <row r="37" spans="1:5" x14ac:dyDescent="0.2">
      <c r="A37" s="164" t="str">
        <f>IF(ISBLANK(KandidatenOsiris!A37),IF(ISBLANK(KandidatenOsirisDocent!A30),"",TEXT(TRIM(KandidatenOsirisDocent!A30),"0000000")),TEXT(TRIM(KandidatenOsiris!A37),"0000000"))</f>
        <v/>
      </c>
      <c r="B37" s="164" t="str">
        <f>IF(ISBLANK(KandidatenOsiris!B37),IF(ISBLANK(KandidatenOsirisDocent!C30),"",KandidatenOsirisDocent!C30),KandidatenOsiris!B37)</f>
        <v/>
      </c>
      <c r="C37" s="164" t="str">
        <f>IF(ISBLANK(KandidatenOsiris!C37),"",KandidatenOsiris!C37)</f>
        <v/>
      </c>
      <c r="D37" s="208" t="str">
        <f>VLOOKUP(A37,Totaal!A:P,16,FALSE)</f>
        <v/>
      </c>
      <c r="E37" s="155" t="s">
        <v>1</v>
      </c>
    </row>
    <row r="38" spans="1:5" x14ac:dyDescent="0.2">
      <c r="A38" s="164" t="str">
        <f>IF(ISBLANK(KandidatenOsiris!A38),IF(ISBLANK(KandidatenOsirisDocent!A31),"",TEXT(TRIM(KandidatenOsirisDocent!A31),"0000000")),TEXT(TRIM(KandidatenOsiris!A38),"0000000"))</f>
        <v/>
      </c>
      <c r="B38" s="164" t="str">
        <f>IF(ISBLANK(KandidatenOsiris!B38),IF(ISBLANK(KandidatenOsirisDocent!C31),"",KandidatenOsirisDocent!C31),KandidatenOsiris!B38)</f>
        <v/>
      </c>
      <c r="C38" s="164" t="str">
        <f>IF(ISBLANK(KandidatenOsiris!C38),"",KandidatenOsiris!C38)</f>
        <v/>
      </c>
      <c r="D38" s="208" t="str">
        <f>VLOOKUP(A38,Totaal!A:P,16,FALSE)</f>
        <v/>
      </c>
    </row>
    <row r="39" spans="1:5" x14ac:dyDescent="0.2">
      <c r="A39" s="164" t="str">
        <f>IF(ISBLANK(KandidatenOsiris!A39),IF(ISBLANK(KandidatenOsirisDocent!A32),"",TEXT(TRIM(KandidatenOsirisDocent!A32),"0000000")),TEXT(TRIM(KandidatenOsiris!A39),"0000000"))</f>
        <v/>
      </c>
      <c r="B39" s="164" t="str">
        <f>IF(ISBLANK(KandidatenOsiris!B39),IF(ISBLANK(KandidatenOsirisDocent!C32),"",KandidatenOsirisDocent!C32),KandidatenOsiris!B39)</f>
        <v/>
      </c>
      <c r="C39" s="164" t="str">
        <f>IF(ISBLANK(KandidatenOsiris!C39),"",KandidatenOsiris!C39)</f>
        <v/>
      </c>
      <c r="D39" s="208" t="str">
        <f>VLOOKUP(A39,Totaal!A:P,16,FALSE)</f>
        <v/>
      </c>
      <c r="E39" s="155" t="s">
        <v>1</v>
      </c>
    </row>
    <row r="40" spans="1:5" x14ac:dyDescent="0.2">
      <c r="A40" s="164" t="str">
        <f>IF(ISBLANK(KandidatenOsiris!A40),IF(ISBLANK(KandidatenOsirisDocent!A33),"",TEXT(TRIM(KandidatenOsirisDocent!A33),"0000000")),TEXT(TRIM(KandidatenOsiris!A40),"0000000"))</f>
        <v/>
      </c>
      <c r="B40" s="164" t="str">
        <f>IF(ISBLANK(KandidatenOsiris!B40),IF(ISBLANK(KandidatenOsirisDocent!C33),"",KandidatenOsirisDocent!C33),KandidatenOsiris!B40)</f>
        <v/>
      </c>
      <c r="C40" s="164" t="str">
        <f>IF(ISBLANK(KandidatenOsiris!C40),"",KandidatenOsiris!C40)</f>
        <v/>
      </c>
      <c r="D40" s="208" t="str">
        <f>VLOOKUP(A40,Totaal!A:P,16,FALSE)</f>
        <v/>
      </c>
    </row>
    <row r="41" spans="1:5" x14ac:dyDescent="0.2">
      <c r="A41" s="164" t="str">
        <f>IF(ISBLANK(KandidatenOsiris!A41),IF(ISBLANK(KandidatenOsirisDocent!A34),"",TEXT(TRIM(KandidatenOsirisDocent!A34),"0000000")),TEXT(TRIM(KandidatenOsiris!A41),"0000000"))</f>
        <v/>
      </c>
      <c r="B41" s="164" t="str">
        <f>IF(ISBLANK(KandidatenOsiris!B41),IF(ISBLANK(KandidatenOsirisDocent!C34),"",KandidatenOsirisDocent!C34),KandidatenOsiris!B41)</f>
        <v/>
      </c>
      <c r="C41" s="164" t="str">
        <f>IF(ISBLANK(KandidatenOsiris!C41),"",KandidatenOsiris!C41)</f>
        <v/>
      </c>
      <c r="D41" s="208" t="str">
        <f>VLOOKUP(A41,Totaal!A:P,16,FALSE)</f>
        <v/>
      </c>
    </row>
    <row r="42" spans="1:5" x14ac:dyDescent="0.2">
      <c r="A42" s="164" t="str">
        <f>IF(ISBLANK(KandidatenOsiris!A42),IF(ISBLANK(KandidatenOsirisDocent!A35),"",TEXT(TRIM(KandidatenOsirisDocent!A35),"0000000")),TEXT(TRIM(KandidatenOsiris!A42),"0000000"))</f>
        <v/>
      </c>
      <c r="B42" s="164" t="str">
        <f>IF(ISBLANK(KandidatenOsiris!B42),IF(ISBLANK(KandidatenOsirisDocent!C35),"",KandidatenOsirisDocent!C35),KandidatenOsiris!B42)</f>
        <v/>
      </c>
      <c r="C42" s="164" t="str">
        <f>IF(ISBLANK(KandidatenOsiris!C42),"",KandidatenOsiris!C42)</f>
        <v/>
      </c>
      <c r="D42" s="208" t="str">
        <f>VLOOKUP(A42,Totaal!A:P,16,FALSE)</f>
        <v/>
      </c>
    </row>
    <row r="43" spans="1:5" x14ac:dyDescent="0.2">
      <c r="A43" s="164" t="str">
        <f>IF(ISBLANK(KandidatenOsiris!A43),IF(ISBLANK(KandidatenOsirisDocent!A36),"",TEXT(TRIM(KandidatenOsirisDocent!A36),"0000000")),TEXT(TRIM(KandidatenOsiris!A43),"0000000"))</f>
        <v/>
      </c>
      <c r="B43" s="164" t="str">
        <f>IF(ISBLANK(KandidatenOsiris!B43),IF(ISBLANK(KandidatenOsirisDocent!C36),"",KandidatenOsirisDocent!C36),KandidatenOsiris!B43)</f>
        <v/>
      </c>
      <c r="C43" s="164" t="str">
        <f>IF(ISBLANK(KandidatenOsiris!C43),"",KandidatenOsiris!C43)</f>
        <v/>
      </c>
      <c r="D43" s="208" t="str">
        <f>VLOOKUP(A43,Totaal!A:P,16,FALSE)</f>
        <v/>
      </c>
    </row>
    <row r="44" spans="1:5" x14ac:dyDescent="0.2">
      <c r="A44" s="164" t="str">
        <f>IF(ISBLANK(KandidatenOsiris!A44),IF(ISBLANK(KandidatenOsirisDocent!A37),"",TEXT(TRIM(KandidatenOsirisDocent!A37),"0000000")),TEXT(TRIM(KandidatenOsiris!A44),"0000000"))</f>
        <v/>
      </c>
      <c r="B44" s="164" t="str">
        <f>IF(ISBLANK(KandidatenOsiris!B44),IF(ISBLANK(KandidatenOsirisDocent!C37),"",KandidatenOsirisDocent!C37),KandidatenOsiris!B44)</f>
        <v/>
      </c>
      <c r="C44" s="164" t="str">
        <f>IF(ISBLANK(KandidatenOsiris!C44),"",KandidatenOsiris!C44)</f>
        <v/>
      </c>
      <c r="D44" s="208" t="str">
        <f>VLOOKUP(A44,Totaal!A:P,16,FALSE)</f>
        <v/>
      </c>
      <c r="E44" s="155" t="s">
        <v>1</v>
      </c>
    </row>
    <row r="45" spans="1:5" x14ac:dyDescent="0.2">
      <c r="A45" s="164" t="str">
        <f>IF(ISBLANK(KandidatenOsiris!A45),IF(ISBLANK(KandidatenOsirisDocent!A38),"",TEXT(TRIM(KandidatenOsirisDocent!A38),"0000000")),TEXT(TRIM(KandidatenOsiris!A45),"0000000"))</f>
        <v/>
      </c>
      <c r="B45" s="164" t="str">
        <f>IF(ISBLANK(KandidatenOsiris!B45),IF(ISBLANK(KandidatenOsirisDocent!C38),"",KandidatenOsirisDocent!C38),KandidatenOsiris!B45)</f>
        <v/>
      </c>
      <c r="C45" s="164" t="str">
        <f>IF(ISBLANK(KandidatenOsiris!C45),"",KandidatenOsiris!C45)</f>
        <v/>
      </c>
      <c r="D45" s="208" t="str">
        <f>VLOOKUP(A45,Totaal!A:P,16,FALSE)</f>
        <v/>
      </c>
      <c r="E45" s="156"/>
    </row>
    <row r="46" spans="1:5" x14ac:dyDescent="0.2">
      <c r="A46" s="164" t="str">
        <f>IF(ISBLANK(KandidatenOsiris!A46),IF(ISBLANK(KandidatenOsirisDocent!A39),"",TEXT(TRIM(KandidatenOsirisDocent!A39),"0000000")),TEXT(TRIM(KandidatenOsiris!A46),"0000000"))</f>
        <v/>
      </c>
      <c r="B46" s="164" t="str">
        <f>IF(ISBLANK(KandidatenOsiris!B46),IF(ISBLANK(KandidatenOsirisDocent!C39),"",KandidatenOsirisDocent!C39),KandidatenOsiris!B46)</f>
        <v/>
      </c>
      <c r="C46" s="164" t="str">
        <f>IF(ISBLANK(KandidatenOsiris!C46),"",KandidatenOsiris!C46)</f>
        <v/>
      </c>
      <c r="D46" s="208" t="str">
        <f>VLOOKUP(A46,Totaal!A:P,16,FALSE)</f>
        <v/>
      </c>
    </row>
    <row r="47" spans="1:5" x14ac:dyDescent="0.2">
      <c r="A47" s="164" t="str">
        <f>IF(ISBLANK(KandidatenOsiris!A47),IF(ISBLANK(KandidatenOsirisDocent!A40),"",TEXT(TRIM(KandidatenOsirisDocent!A40),"0000000")),TEXT(TRIM(KandidatenOsiris!A47),"0000000"))</f>
        <v/>
      </c>
      <c r="B47" s="164" t="str">
        <f>IF(ISBLANK(KandidatenOsiris!B47),IF(ISBLANK(KandidatenOsirisDocent!C40),"",KandidatenOsirisDocent!C40),KandidatenOsiris!B47)</f>
        <v/>
      </c>
      <c r="C47" s="164" t="str">
        <f>IF(ISBLANK(KandidatenOsiris!C47),"",KandidatenOsiris!C47)</f>
        <v/>
      </c>
      <c r="D47" s="208" t="str">
        <f>VLOOKUP(A47,Totaal!A:P,16,FALSE)</f>
        <v/>
      </c>
      <c r="E47" s="156"/>
    </row>
    <row r="48" spans="1:5" x14ac:dyDescent="0.2">
      <c r="A48" s="164" t="str">
        <f>IF(ISBLANK(KandidatenOsiris!A48),IF(ISBLANK(KandidatenOsirisDocent!A41),"",TEXT(TRIM(KandidatenOsirisDocent!A41),"0000000")),TEXT(TRIM(KandidatenOsiris!A48),"0000000"))</f>
        <v/>
      </c>
      <c r="B48" s="164" t="str">
        <f>IF(ISBLANK(KandidatenOsiris!B48),IF(ISBLANK(KandidatenOsirisDocent!C41),"",KandidatenOsirisDocent!C41),KandidatenOsiris!B48)</f>
        <v/>
      </c>
      <c r="C48" s="164" t="str">
        <f>IF(ISBLANK(KandidatenOsiris!C48),"",KandidatenOsiris!C48)</f>
        <v/>
      </c>
      <c r="D48" s="208" t="str">
        <f>VLOOKUP(A48,Totaal!A:P,16,FALSE)</f>
        <v/>
      </c>
    </row>
    <row r="49" spans="1:7" x14ac:dyDescent="0.2">
      <c r="A49" s="164" t="str">
        <f>IF(ISBLANK(KandidatenOsiris!A49),IF(ISBLANK(KandidatenOsirisDocent!A42),"",TEXT(TRIM(KandidatenOsirisDocent!A42),"0000000")),TEXT(TRIM(KandidatenOsiris!A49),"0000000"))</f>
        <v/>
      </c>
      <c r="B49" s="164" t="str">
        <f>IF(ISBLANK(KandidatenOsiris!B49),IF(ISBLANK(KandidatenOsirisDocent!C42),"",KandidatenOsirisDocent!C42),KandidatenOsiris!B49)</f>
        <v/>
      </c>
      <c r="C49" s="164" t="str">
        <f>IF(ISBLANK(KandidatenOsiris!C49),"",KandidatenOsiris!C49)</f>
        <v/>
      </c>
      <c r="D49" s="208" t="str">
        <f>VLOOKUP(A49,Totaal!A:P,16,FALSE)</f>
        <v/>
      </c>
    </row>
    <row r="50" spans="1:7" x14ac:dyDescent="0.2">
      <c r="A50" s="164" t="str">
        <f>IF(ISBLANK(KandidatenOsiris!A50),IF(ISBLANK(KandidatenOsirisDocent!A43),"",TEXT(TRIM(KandidatenOsirisDocent!A43),"0000000")),TEXT(TRIM(KandidatenOsiris!A50),"0000000"))</f>
        <v/>
      </c>
      <c r="B50" s="164" t="str">
        <f>IF(ISBLANK(KandidatenOsiris!B50),IF(ISBLANK(KandidatenOsirisDocent!C43),"",KandidatenOsirisDocent!C43),KandidatenOsiris!B50)</f>
        <v/>
      </c>
      <c r="C50" s="164" t="str">
        <f>IF(ISBLANK(KandidatenOsiris!C50),"",KandidatenOsiris!C50)</f>
        <v/>
      </c>
      <c r="D50" s="208" t="str">
        <f>VLOOKUP(A50,Totaal!A:P,16,FALSE)</f>
        <v/>
      </c>
      <c r="E50" s="156"/>
    </row>
    <row r="51" spans="1:7" x14ac:dyDescent="0.2">
      <c r="A51" s="164" t="str">
        <f>IF(ISBLANK(KandidatenOsiris!A51),IF(ISBLANK(KandidatenOsirisDocent!A44),"",TEXT(TRIM(KandidatenOsirisDocent!A44),"0000000")),TEXT(TRIM(KandidatenOsiris!A51),"0000000"))</f>
        <v/>
      </c>
      <c r="B51" s="164" t="str">
        <f>IF(ISBLANK(KandidatenOsiris!B51),IF(ISBLANK(KandidatenOsirisDocent!C44),"",KandidatenOsirisDocent!C44),KandidatenOsiris!B51)</f>
        <v/>
      </c>
      <c r="C51" s="164" t="str">
        <f>IF(ISBLANK(KandidatenOsiris!C51),"",KandidatenOsiris!C51)</f>
        <v/>
      </c>
      <c r="D51" s="208" t="str">
        <f>VLOOKUP(A51,Totaal!A:P,16,FALSE)</f>
        <v/>
      </c>
      <c r="E51" s="156"/>
    </row>
    <row r="52" spans="1:7" x14ac:dyDescent="0.2">
      <c r="A52" s="164" t="str">
        <f>IF(ISBLANK(KandidatenOsiris!A52),IF(ISBLANK(KandidatenOsirisDocent!A45),"",TEXT(TRIM(KandidatenOsirisDocent!A45),"0000000")),TEXT(TRIM(KandidatenOsiris!A52),"0000000"))</f>
        <v/>
      </c>
      <c r="B52" s="164" t="str">
        <f>IF(ISBLANK(KandidatenOsiris!B52),IF(ISBLANK(KandidatenOsirisDocent!C45),"",KandidatenOsirisDocent!C45),KandidatenOsiris!B52)</f>
        <v/>
      </c>
      <c r="C52" s="164" t="str">
        <f>IF(ISBLANK(KandidatenOsiris!C52),"",KandidatenOsiris!C52)</f>
        <v/>
      </c>
      <c r="D52" s="208" t="str">
        <f>VLOOKUP(A52,Totaal!A:P,16,FALSE)</f>
        <v/>
      </c>
    </row>
    <row r="53" spans="1:7" x14ac:dyDescent="0.2">
      <c r="A53" s="164" t="str">
        <f>IF(ISBLANK(KandidatenOsiris!A53),IF(ISBLANK(KandidatenOsirisDocent!A46),"",TEXT(TRIM(KandidatenOsirisDocent!A46),"0000000")),TEXT(TRIM(KandidatenOsiris!A53),"0000000"))</f>
        <v/>
      </c>
      <c r="B53" s="164" t="str">
        <f>IF(ISBLANK(KandidatenOsiris!B53),IF(ISBLANK(KandidatenOsirisDocent!C46),"",KandidatenOsirisDocent!C46),KandidatenOsiris!B53)</f>
        <v/>
      </c>
      <c r="C53" s="164" t="str">
        <f>IF(ISBLANK(KandidatenOsiris!C53),"",KandidatenOsiris!C53)</f>
        <v/>
      </c>
      <c r="D53" s="208" t="str">
        <f>VLOOKUP(A53,Totaal!A:P,16,FALSE)</f>
        <v/>
      </c>
    </row>
    <row r="54" spans="1:7" x14ac:dyDescent="0.2">
      <c r="A54" s="164" t="str">
        <f>IF(ISBLANK(KandidatenOsiris!A54),IF(ISBLANK(KandidatenOsirisDocent!A47),"",TEXT(TRIM(KandidatenOsirisDocent!A47),"0000000")),TEXT(TRIM(KandidatenOsiris!A54),"0000000"))</f>
        <v/>
      </c>
      <c r="B54" s="164" t="str">
        <f>IF(ISBLANK(KandidatenOsiris!B54),IF(ISBLANK(KandidatenOsirisDocent!C47),"",KandidatenOsirisDocent!C47),KandidatenOsiris!B54)</f>
        <v/>
      </c>
      <c r="C54" s="164" t="str">
        <f>IF(ISBLANK(KandidatenOsiris!C54),"",KandidatenOsiris!C54)</f>
        <v/>
      </c>
      <c r="D54" s="208" t="str">
        <f>VLOOKUP(A54,Totaal!A:P,16,FALSE)</f>
        <v/>
      </c>
    </row>
    <row r="55" spans="1:7" x14ac:dyDescent="0.2">
      <c r="A55" s="164" t="str">
        <f>IF(ISBLANK(KandidatenOsiris!A55),IF(ISBLANK(KandidatenOsirisDocent!A48),"",TEXT(TRIM(KandidatenOsirisDocent!A48),"0000000")),TEXT(TRIM(KandidatenOsiris!A55),"0000000"))</f>
        <v/>
      </c>
      <c r="B55" s="164" t="str">
        <f>IF(ISBLANK(KandidatenOsiris!B55),IF(ISBLANK(KandidatenOsirisDocent!C48),"",KandidatenOsirisDocent!C48),KandidatenOsiris!B55)</f>
        <v/>
      </c>
      <c r="C55" s="164" t="str">
        <f>IF(ISBLANK(KandidatenOsiris!C55),"",KandidatenOsiris!C55)</f>
        <v/>
      </c>
      <c r="D55" s="208" t="str">
        <f>VLOOKUP(A55,Totaal!A:P,16,FALSE)</f>
        <v/>
      </c>
    </row>
    <row r="56" spans="1:7" x14ac:dyDescent="0.2">
      <c r="A56" s="164" t="str">
        <f>IF(ISBLANK(KandidatenOsiris!A56),IF(ISBLANK(KandidatenOsirisDocent!A49),"",TEXT(TRIM(KandidatenOsirisDocent!A49),"0000000")),TEXT(TRIM(KandidatenOsiris!A56),"0000000"))</f>
        <v/>
      </c>
      <c r="B56" s="164" t="str">
        <f>IF(ISBLANK(KandidatenOsiris!B56),IF(ISBLANK(KandidatenOsirisDocent!C49),"",KandidatenOsirisDocent!C49),KandidatenOsiris!B56)</f>
        <v/>
      </c>
      <c r="C56" s="164" t="str">
        <f>IF(ISBLANK(KandidatenOsiris!C56),"",KandidatenOsiris!C56)</f>
        <v/>
      </c>
      <c r="D56" s="208" t="str">
        <f>VLOOKUP(A56,Totaal!A:P,16,FALSE)</f>
        <v/>
      </c>
    </row>
    <row r="57" spans="1:7" x14ac:dyDescent="0.2">
      <c r="A57" s="164" t="str">
        <f>IF(ISBLANK(KandidatenOsiris!A57),IF(ISBLANK(KandidatenOsirisDocent!A50),"",TEXT(TRIM(KandidatenOsirisDocent!A50),"0000000")),TEXT(TRIM(KandidatenOsiris!A57),"0000000"))</f>
        <v/>
      </c>
      <c r="B57" s="164" t="str">
        <f>IF(ISBLANK(KandidatenOsiris!B57),IF(ISBLANK(KandidatenOsirisDocent!C50),"",KandidatenOsirisDocent!C50),KandidatenOsiris!B57)</f>
        <v/>
      </c>
      <c r="C57" s="164" t="str">
        <f>IF(ISBLANK(KandidatenOsiris!C57),"",KandidatenOsiris!C57)</f>
        <v/>
      </c>
      <c r="D57" s="208" t="str">
        <f>VLOOKUP(A57,Totaal!A:P,16,FALSE)</f>
        <v/>
      </c>
    </row>
    <row r="58" spans="1:7" x14ac:dyDescent="0.2">
      <c r="A58" s="164" t="str">
        <f>IF(ISBLANK(KandidatenOsiris!A58),IF(ISBLANK(KandidatenOsirisDocent!A51),"",TEXT(TRIM(KandidatenOsirisDocent!A51),"0000000")),TEXT(TRIM(KandidatenOsiris!A58),"0000000"))</f>
        <v/>
      </c>
      <c r="B58" s="164" t="str">
        <f>IF(ISBLANK(KandidatenOsiris!B58),IF(ISBLANK(KandidatenOsirisDocent!C51),"",KandidatenOsirisDocent!C51),KandidatenOsiris!B58)</f>
        <v/>
      </c>
      <c r="C58" s="164" t="str">
        <f>IF(ISBLANK(KandidatenOsiris!C58),"",KandidatenOsiris!C58)</f>
        <v/>
      </c>
      <c r="D58" s="208" t="str">
        <f>VLOOKUP(A58,Totaal!A:P,16,FALSE)</f>
        <v/>
      </c>
    </row>
    <row r="59" spans="1:7" x14ac:dyDescent="0.2">
      <c r="A59" s="164" t="str">
        <f>IF(ISBLANK(KandidatenOsiris!A59),IF(ISBLANK(KandidatenOsirisDocent!A52),"",TEXT(TRIM(KandidatenOsirisDocent!A52),"0000000")),TEXT(TRIM(KandidatenOsiris!A59),"0000000"))</f>
        <v/>
      </c>
      <c r="B59" s="164" t="str">
        <f>IF(ISBLANK(KandidatenOsiris!B59),IF(ISBLANK(KandidatenOsirisDocent!C52),"",KandidatenOsirisDocent!C52),KandidatenOsiris!B59)</f>
        <v/>
      </c>
      <c r="C59" s="164" t="str">
        <f>IF(ISBLANK(KandidatenOsiris!C59),"",KandidatenOsiris!C59)</f>
        <v/>
      </c>
      <c r="D59" s="208" t="str">
        <f>VLOOKUP(A59,Totaal!A:P,16,FALSE)</f>
        <v/>
      </c>
    </row>
    <row r="60" spans="1:7" x14ac:dyDescent="0.2">
      <c r="A60" s="164" t="str">
        <f>IF(ISBLANK(KandidatenOsiris!A60),IF(ISBLANK(KandidatenOsirisDocent!A53),"",TEXT(TRIM(KandidatenOsirisDocent!A53),"0000000")),TEXT(TRIM(KandidatenOsiris!A60),"0000000"))</f>
        <v/>
      </c>
      <c r="B60" s="164" t="str">
        <f>IF(ISBLANK(KandidatenOsiris!B60),IF(ISBLANK(KandidatenOsirisDocent!C53),"",KandidatenOsirisDocent!C53),KandidatenOsiris!B60)</f>
        <v/>
      </c>
      <c r="C60" s="164" t="str">
        <f>IF(ISBLANK(KandidatenOsiris!C60),"",KandidatenOsiris!C60)</f>
        <v/>
      </c>
      <c r="D60" s="208" t="str">
        <f>VLOOKUP(A60,Totaal!A:P,16,FALSE)</f>
        <v/>
      </c>
    </row>
    <row r="61" spans="1:7" x14ac:dyDescent="0.2">
      <c r="A61" s="164" t="str">
        <f>IF(ISBLANK(KandidatenOsiris!A61),IF(ISBLANK(KandidatenOsirisDocent!A54),"",TEXT(TRIM(KandidatenOsirisDocent!A54),"0000000")),TEXT(TRIM(KandidatenOsiris!A61),"0000000"))</f>
        <v/>
      </c>
      <c r="B61" s="164" t="str">
        <f>IF(ISBLANK(KandidatenOsiris!B61),IF(ISBLANK(KandidatenOsirisDocent!C54),"",KandidatenOsirisDocent!C54),KandidatenOsiris!B61)</f>
        <v/>
      </c>
      <c r="C61" s="164" t="str">
        <f>IF(ISBLANK(KandidatenOsiris!C61),"",KandidatenOsiris!C61)</f>
        <v/>
      </c>
      <c r="D61" s="208" t="str">
        <f>VLOOKUP(A61,Totaal!A:P,16,FALSE)</f>
        <v/>
      </c>
    </row>
    <row r="62" spans="1:7" x14ac:dyDescent="0.2">
      <c r="A62" s="164" t="str">
        <f>IF(ISBLANK(KandidatenOsiris!A62),IF(ISBLANK(KandidatenOsirisDocent!A55),"",TEXT(TRIM(KandidatenOsirisDocent!A55),"0000000")),TEXT(TRIM(KandidatenOsiris!A62),"0000000"))</f>
        <v/>
      </c>
      <c r="B62" s="164" t="str">
        <f>IF(ISBLANK(KandidatenOsiris!B62),IF(ISBLANK(KandidatenOsirisDocent!C55),"",KandidatenOsirisDocent!C55),KandidatenOsiris!B62)</f>
        <v/>
      </c>
      <c r="C62" s="164" t="str">
        <f>IF(ISBLANK(KandidatenOsiris!C62),"",KandidatenOsiris!C62)</f>
        <v/>
      </c>
      <c r="D62" s="208" t="str">
        <f>VLOOKUP(A62,Totaal!A:P,16,FALSE)</f>
        <v/>
      </c>
      <c r="E62" s="156"/>
    </row>
    <row r="63" spans="1:7" x14ac:dyDescent="0.2">
      <c r="A63" s="164" t="str">
        <f>IF(ISBLANK(KandidatenOsiris!A63),IF(ISBLANK(KandidatenOsirisDocent!A56),"",TEXT(TRIM(KandidatenOsirisDocent!A56),"0000000")),TEXT(TRIM(KandidatenOsiris!A63),"0000000"))</f>
        <v/>
      </c>
      <c r="B63" s="164" t="str">
        <f>IF(ISBLANK(KandidatenOsiris!B63),IF(ISBLANK(KandidatenOsirisDocent!C56),"",KandidatenOsirisDocent!C56),KandidatenOsiris!B63)</f>
        <v/>
      </c>
      <c r="C63" s="164" t="str">
        <f>IF(ISBLANK(KandidatenOsiris!C63),"",KandidatenOsiris!C63)</f>
        <v/>
      </c>
      <c r="D63" s="208" t="str">
        <f>VLOOKUP(A63,Totaal!A:P,16,FALSE)</f>
        <v/>
      </c>
      <c r="E63" s="23"/>
      <c r="F63" s="23"/>
      <c r="G63" s="157"/>
    </row>
    <row r="64" spans="1:7" x14ac:dyDescent="0.2">
      <c r="A64" s="164" t="str">
        <f>IF(ISBLANK(KandidatenOsiris!A64),IF(ISBLANK(KandidatenOsirisDocent!A57),"",TEXT(TRIM(KandidatenOsirisDocent!A57),"0000000")),TEXT(TRIM(KandidatenOsiris!A64),"0000000"))</f>
        <v/>
      </c>
      <c r="B64" s="164" t="str">
        <f>IF(ISBLANK(KandidatenOsiris!B64),IF(ISBLANK(KandidatenOsirisDocent!C57),"",KandidatenOsirisDocent!C57),KandidatenOsiris!B64)</f>
        <v/>
      </c>
      <c r="C64" s="164" t="str">
        <f>IF(ISBLANK(KandidatenOsiris!C64),"",KandidatenOsiris!C64)</f>
        <v/>
      </c>
      <c r="D64" s="208" t="str">
        <f>VLOOKUP(A64,Totaal!A:P,16,FALSE)</f>
        <v/>
      </c>
      <c r="E64" s="23"/>
      <c r="F64" s="23"/>
      <c r="G64" s="157"/>
    </row>
    <row r="65" spans="1:7" x14ac:dyDescent="0.2">
      <c r="A65" s="164" t="str">
        <f>IF(ISBLANK(KandidatenOsiris!A65),IF(ISBLANK(KandidatenOsirisDocent!A58),"",TEXT(TRIM(KandidatenOsirisDocent!A58),"0000000")),TEXT(TRIM(KandidatenOsiris!A65),"0000000"))</f>
        <v/>
      </c>
      <c r="B65" s="164" t="str">
        <f>IF(ISBLANK(KandidatenOsiris!B65),IF(ISBLANK(KandidatenOsirisDocent!C58),"",KandidatenOsirisDocent!C58),KandidatenOsiris!B65)</f>
        <v/>
      </c>
      <c r="C65" s="164" t="str">
        <f>IF(ISBLANK(KandidatenOsiris!C65),"",KandidatenOsiris!C65)</f>
        <v/>
      </c>
      <c r="D65" s="208" t="str">
        <f>VLOOKUP(A65,Totaal!A:P,16,FALSE)</f>
        <v/>
      </c>
      <c r="E65" s="23"/>
      <c r="F65" s="23"/>
      <c r="G65" s="157"/>
    </row>
    <row r="66" spans="1:7" x14ac:dyDescent="0.2">
      <c r="A66" s="164" t="str">
        <f>IF(ISBLANK(KandidatenOsiris!A66),IF(ISBLANK(KandidatenOsirisDocent!A59),"",TEXT(TRIM(KandidatenOsirisDocent!A59),"0000000")),TEXT(TRIM(KandidatenOsiris!A66),"0000000"))</f>
        <v/>
      </c>
      <c r="B66" s="164" t="str">
        <f>IF(ISBLANK(KandidatenOsiris!B66),IF(ISBLANK(KandidatenOsirisDocent!C59),"",KandidatenOsirisDocent!C59),KandidatenOsiris!B66)</f>
        <v/>
      </c>
      <c r="C66" s="164" t="str">
        <f>IF(ISBLANK(KandidatenOsiris!C66),"",KandidatenOsiris!C66)</f>
        <v/>
      </c>
      <c r="D66" s="208" t="str">
        <f>VLOOKUP(A66,Totaal!A:P,16,FALSE)</f>
        <v/>
      </c>
      <c r="E66" s="23"/>
      <c r="F66" s="23"/>
      <c r="G66" s="157"/>
    </row>
    <row r="67" spans="1:7" x14ac:dyDescent="0.2">
      <c r="A67" s="164" t="str">
        <f>IF(ISBLANK(KandidatenOsiris!A67),IF(ISBLANK(KandidatenOsirisDocent!A60),"",TEXT(TRIM(KandidatenOsirisDocent!A60),"0000000")),TEXT(TRIM(KandidatenOsiris!A67),"0000000"))</f>
        <v/>
      </c>
      <c r="B67" s="164" t="str">
        <f>IF(ISBLANK(KandidatenOsiris!B67),IF(ISBLANK(KandidatenOsirisDocent!C60),"",KandidatenOsirisDocent!C60),KandidatenOsiris!B67)</f>
        <v/>
      </c>
      <c r="C67" s="164" t="str">
        <f>IF(ISBLANK(KandidatenOsiris!C67),"",KandidatenOsiris!C67)</f>
        <v/>
      </c>
      <c r="D67" s="208" t="str">
        <f>VLOOKUP(A67,Totaal!A:P,16,FALSE)</f>
        <v/>
      </c>
      <c r="E67" s="23"/>
      <c r="F67" s="23"/>
      <c r="G67" s="157"/>
    </row>
    <row r="68" spans="1:7" x14ac:dyDescent="0.2">
      <c r="A68" s="164" t="str">
        <f>IF(ISBLANK(KandidatenOsiris!A68),IF(ISBLANK(KandidatenOsirisDocent!A61),"",TEXT(TRIM(KandidatenOsirisDocent!A61),"0000000")),TEXT(TRIM(KandidatenOsiris!A68),"0000000"))</f>
        <v/>
      </c>
      <c r="B68" s="164" t="str">
        <f>IF(ISBLANK(KandidatenOsiris!B68),IF(ISBLANK(KandidatenOsirisDocent!C61),"",KandidatenOsirisDocent!C61),KandidatenOsiris!B68)</f>
        <v/>
      </c>
      <c r="C68" s="164" t="str">
        <f>IF(ISBLANK(KandidatenOsiris!C68),"",KandidatenOsiris!C68)</f>
        <v/>
      </c>
      <c r="D68" s="208" t="str">
        <f>VLOOKUP(A68,Totaal!A:P,16,FALSE)</f>
        <v/>
      </c>
      <c r="E68" s="23"/>
      <c r="F68" s="23"/>
      <c r="G68" s="157"/>
    </row>
    <row r="69" spans="1:7" x14ac:dyDescent="0.2">
      <c r="A69" s="164" t="str">
        <f>IF(ISBLANK(KandidatenOsiris!A69),IF(ISBLANK(KandidatenOsirisDocent!A62),"",TEXT(TRIM(KandidatenOsirisDocent!A62),"0000000")),TEXT(TRIM(KandidatenOsiris!A69),"0000000"))</f>
        <v/>
      </c>
      <c r="B69" s="164" t="str">
        <f>IF(ISBLANK(KandidatenOsiris!B69),IF(ISBLANK(KandidatenOsirisDocent!C62),"",KandidatenOsirisDocent!C62),KandidatenOsiris!B69)</f>
        <v/>
      </c>
      <c r="C69" s="164" t="str">
        <f>IF(ISBLANK(KandidatenOsiris!C69),"",KandidatenOsiris!C69)</f>
        <v/>
      </c>
      <c r="D69" s="208" t="str">
        <f>VLOOKUP(A69,Totaal!A:P,16,FALSE)</f>
        <v/>
      </c>
      <c r="E69" s="23"/>
      <c r="F69" s="23"/>
      <c r="G69" s="157"/>
    </row>
    <row r="70" spans="1:7" x14ac:dyDescent="0.2">
      <c r="A70" s="164" t="str">
        <f>IF(ISBLANK(KandidatenOsiris!A70),IF(ISBLANK(KandidatenOsirisDocent!A63),"",TEXT(TRIM(KandidatenOsirisDocent!A63),"0000000")),TEXT(TRIM(KandidatenOsiris!A70),"0000000"))</f>
        <v/>
      </c>
      <c r="B70" s="164" t="str">
        <f>IF(ISBLANK(KandidatenOsiris!B70),IF(ISBLANK(KandidatenOsirisDocent!C63),"",KandidatenOsirisDocent!C63),KandidatenOsiris!B70)</f>
        <v/>
      </c>
      <c r="C70" s="164" t="str">
        <f>IF(ISBLANK(KandidatenOsiris!C70),"",KandidatenOsiris!C70)</f>
        <v/>
      </c>
      <c r="D70" s="208" t="str">
        <f>VLOOKUP(A70,Totaal!A:P,16,FALSE)</f>
        <v/>
      </c>
      <c r="E70" s="23"/>
      <c r="F70" s="23"/>
      <c r="G70" s="157"/>
    </row>
    <row r="71" spans="1:7" x14ac:dyDescent="0.2">
      <c r="A71" s="164" t="str">
        <f>IF(ISBLANK(KandidatenOsiris!A71),IF(ISBLANK(KandidatenOsirisDocent!A64),"",TEXT(TRIM(KandidatenOsirisDocent!A64),"0000000")),TEXT(TRIM(KandidatenOsiris!A71),"0000000"))</f>
        <v/>
      </c>
      <c r="B71" s="164" t="str">
        <f>IF(ISBLANK(KandidatenOsiris!B71),IF(ISBLANK(KandidatenOsirisDocent!C64),"",KandidatenOsirisDocent!C64),KandidatenOsiris!B71)</f>
        <v/>
      </c>
      <c r="C71" s="164" t="str">
        <f>IF(ISBLANK(KandidatenOsiris!C71),"",KandidatenOsiris!C71)</f>
        <v/>
      </c>
      <c r="D71" s="208" t="str">
        <f>VLOOKUP(A71,Totaal!A:P,16,FALSE)</f>
        <v/>
      </c>
      <c r="E71" s="23"/>
      <c r="F71" s="23"/>
      <c r="G71" s="157"/>
    </row>
    <row r="72" spans="1:7" x14ac:dyDescent="0.2">
      <c r="A72" s="164" t="str">
        <f>IF(ISBLANK(KandidatenOsiris!A72),IF(ISBLANK(KandidatenOsirisDocent!A65),"",TEXT(TRIM(KandidatenOsirisDocent!A65),"0000000")),TEXT(TRIM(KandidatenOsiris!A72),"0000000"))</f>
        <v/>
      </c>
      <c r="B72" s="164" t="str">
        <f>IF(ISBLANK(KandidatenOsiris!B72),IF(ISBLANK(KandidatenOsirisDocent!C65),"",KandidatenOsirisDocent!C65),KandidatenOsiris!B72)</f>
        <v/>
      </c>
      <c r="C72" s="164" t="str">
        <f>IF(ISBLANK(KandidatenOsiris!C72),"",KandidatenOsiris!C72)</f>
        <v/>
      </c>
      <c r="D72" s="208" t="str">
        <f>VLOOKUP(A72,Totaal!A:P,16,FALSE)</f>
        <v/>
      </c>
      <c r="E72" s="23"/>
      <c r="F72" s="23"/>
      <c r="G72" s="157"/>
    </row>
    <row r="73" spans="1:7" x14ac:dyDescent="0.2">
      <c r="A73" s="164" t="str">
        <f>IF(ISBLANK(KandidatenOsiris!A73),IF(ISBLANK(KandidatenOsirisDocent!A66),"",TEXT(TRIM(KandidatenOsirisDocent!A66),"0000000")),TEXT(TRIM(KandidatenOsiris!A73),"0000000"))</f>
        <v/>
      </c>
      <c r="B73" s="164" t="str">
        <f>IF(ISBLANK(KandidatenOsiris!B73),IF(ISBLANK(KandidatenOsirisDocent!C66),"",KandidatenOsirisDocent!C66),KandidatenOsiris!B73)</f>
        <v/>
      </c>
      <c r="C73" s="164" t="str">
        <f>IF(ISBLANK(KandidatenOsiris!C73),"",KandidatenOsiris!C73)</f>
        <v/>
      </c>
      <c r="D73" s="208" t="str">
        <f>VLOOKUP(A73,Totaal!A:P,16,FALSE)</f>
        <v/>
      </c>
      <c r="E73" s="23"/>
      <c r="F73" s="23"/>
      <c r="G73" s="157"/>
    </row>
    <row r="74" spans="1:7" x14ac:dyDescent="0.2">
      <c r="A74" s="164" t="str">
        <f>IF(ISBLANK(KandidatenOsiris!A74),IF(ISBLANK(KandidatenOsirisDocent!A67),"",TEXT(TRIM(KandidatenOsirisDocent!A67),"0000000")),TEXT(TRIM(KandidatenOsiris!A74),"0000000"))</f>
        <v/>
      </c>
      <c r="B74" s="164" t="str">
        <f>IF(ISBLANK(KandidatenOsiris!B74),IF(ISBLANK(KandidatenOsirisDocent!C67),"",KandidatenOsirisDocent!C67),KandidatenOsiris!B74)</f>
        <v/>
      </c>
      <c r="C74" s="164" t="str">
        <f>IF(ISBLANK(KandidatenOsiris!C74),"",KandidatenOsiris!C74)</f>
        <v/>
      </c>
      <c r="D74" s="208" t="str">
        <f>VLOOKUP(A74,Totaal!A:P,16,FALSE)</f>
        <v/>
      </c>
      <c r="E74" s="23"/>
      <c r="F74" s="23"/>
      <c r="G74" s="157"/>
    </row>
    <row r="75" spans="1:7" x14ac:dyDescent="0.2">
      <c r="A75" s="164" t="str">
        <f>IF(ISBLANK(KandidatenOsiris!A75),IF(ISBLANK(KandidatenOsirisDocent!A68),"",TEXT(TRIM(KandidatenOsirisDocent!A68),"0000000")),TEXT(TRIM(KandidatenOsiris!A75),"0000000"))</f>
        <v/>
      </c>
      <c r="B75" s="164" t="str">
        <f>IF(ISBLANK(KandidatenOsiris!B75),IF(ISBLANK(KandidatenOsirisDocent!C68),"",KandidatenOsirisDocent!C68),KandidatenOsiris!B75)</f>
        <v/>
      </c>
      <c r="C75" s="164" t="str">
        <f>IF(ISBLANK(KandidatenOsiris!C75),"",KandidatenOsiris!C75)</f>
        <v/>
      </c>
      <c r="D75" s="208" t="str">
        <f>VLOOKUP(A75,Totaal!A:P,16,FALSE)</f>
        <v/>
      </c>
      <c r="E75" s="23"/>
      <c r="F75" s="23"/>
      <c r="G75" s="157"/>
    </row>
    <row r="76" spans="1:7" x14ac:dyDescent="0.2">
      <c r="A76" s="164" t="str">
        <f>IF(ISBLANK(KandidatenOsiris!A76),IF(ISBLANK(KandidatenOsirisDocent!A69),"",TEXT(TRIM(KandidatenOsirisDocent!A69),"0000000")),TEXT(TRIM(KandidatenOsiris!A76),"0000000"))</f>
        <v/>
      </c>
      <c r="B76" s="164" t="str">
        <f>IF(ISBLANK(KandidatenOsiris!B76),IF(ISBLANK(KandidatenOsirisDocent!C69),"",KandidatenOsirisDocent!C69),KandidatenOsiris!B76)</f>
        <v/>
      </c>
      <c r="C76" s="164" t="str">
        <f>IF(ISBLANK(KandidatenOsiris!C76),"",KandidatenOsiris!C76)</f>
        <v/>
      </c>
      <c r="D76" s="208" t="str">
        <f>VLOOKUP(A76,Totaal!A:P,16,FALSE)</f>
        <v/>
      </c>
      <c r="E76" s="23"/>
      <c r="F76" s="23"/>
      <c r="G76" s="157"/>
    </row>
    <row r="77" spans="1:7" x14ac:dyDescent="0.2">
      <c r="A77" s="164" t="str">
        <f>IF(ISBLANK(KandidatenOsiris!A77),IF(ISBLANK(KandidatenOsirisDocent!A70),"",TEXT(TRIM(KandidatenOsirisDocent!A70),"0000000")),TEXT(TRIM(KandidatenOsiris!A77),"0000000"))</f>
        <v/>
      </c>
      <c r="B77" s="164" t="str">
        <f>IF(ISBLANK(KandidatenOsiris!B77),IF(ISBLANK(KandidatenOsirisDocent!C70),"",KandidatenOsirisDocent!C70),KandidatenOsiris!B77)</f>
        <v/>
      </c>
      <c r="C77" s="164" t="str">
        <f>IF(ISBLANK(KandidatenOsiris!C77),"",KandidatenOsiris!C77)</f>
        <v/>
      </c>
      <c r="D77" s="208" t="str">
        <f>VLOOKUP(A77,Totaal!A:P,16,FALSE)</f>
        <v/>
      </c>
      <c r="E77" s="23"/>
      <c r="F77" s="23"/>
      <c r="G77" s="157"/>
    </row>
    <row r="78" spans="1:7" x14ac:dyDescent="0.2">
      <c r="A78" s="164" t="str">
        <f>IF(ISBLANK(KandidatenOsiris!A78),IF(ISBLANK(KandidatenOsirisDocent!A71),"",TEXT(TRIM(KandidatenOsirisDocent!A71),"0000000")),TEXT(TRIM(KandidatenOsiris!A78),"0000000"))</f>
        <v/>
      </c>
      <c r="B78" s="164" t="str">
        <f>IF(ISBLANK(KandidatenOsiris!B78),IF(ISBLANK(KandidatenOsirisDocent!C71),"",KandidatenOsirisDocent!C71),KandidatenOsiris!B78)</f>
        <v/>
      </c>
      <c r="C78" s="164" t="str">
        <f>IF(ISBLANK(KandidatenOsiris!C78),"",KandidatenOsiris!C78)</f>
        <v/>
      </c>
      <c r="D78" s="208" t="str">
        <f>VLOOKUP(A78,Totaal!A:P,16,FALSE)</f>
        <v/>
      </c>
      <c r="E78" s="23"/>
      <c r="F78" s="23"/>
      <c r="G78" s="157"/>
    </row>
    <row r="79" spans="1:7" x14ac:dyDescent="0.2">
      <c r="A79" s="164" t="str">
        <f>IF(ISBLANK(KandidatenOsiris!A79),IF(ISBLANK(KandidatenOsirisDocent!A72),"",TEXT(TRIM(KandidatenOsirisDocent!A72),"0000000")),TEXT(TRIM(KandidatenOsiris!A79),"0000000"))</f>
        <v/>
      </c>
      <c r="B79" s="164" t="str">
        <f>IF(ISBLANK(KandidatenOsiris!B79),IF(ISBLANK(KandidatenOsirisDocent!C72),"",KandidatenOsirisDocent!C72),KandidatenOsiris!B79)</f>
        <v/>
      </c>
      <c r="C79" s="164" t="str">
        <f>IF(ISBLANK(KandidatenOsiris!C79),"",KandidatenOsiris!C79)</f>
        <v/>
      </c>
      <c r="D79" s="208" t="str">
        <f>VLOOKUP(A79,Totaal!A:P,16,FALSE)</f>
        <v/>
      </c>
      <c r="E79" s="23"/>
      <c r="F79" s="23"/>
      <c r="G79" s="157"/>
    </row>
    <row r="80" spans="1:7" x14ac:dyDescent="0.2">
      <c r="A80" s="164" t="str">
        <f>IF(ISBLANK(KandidatenOsiris!A80),IF(ISBLANK(KandidatenOsirisDocent!A73),"",TEXT(TRIM(KandidatenOsirisDocent!A73),"0000000")),TEXT(TRIM(KandidatenOsiris!A80),"0000000"))</f>
        <v/>
      </c>
      <c r="B80" s="164" t="str">
        <f>IF(ISBLANK(KandidatenOsiris!B80),IF(ISBLANK(KandidatenOsirisDocent!C73),"",KandidatenOsirisDocent!C73),KandidatenOsiris!B80)</f>
        <v/>
      </c>
      <c r="C80" s="164" t="str">
        <f>IF(ISBLANK(KandidatenOsiris!C80),"",KandidatenOsiris!C80)</f>
        <v/>
      </c>
      <c r="D80" s="208" t="str">
        <f>VLOOKUP(A80,Totaal!A:P,16,FALSE)</f>
        <v/>
      </c>
      <c r="E80" s="23"/>
      <c r="F80" s="23"/>
      <c r="G80" s="157"/>
    </row>
    <row r="81" spans="1:7" x14ac:dyDescent="0.2">
      <c r="A81" s="164" t="str">
        <f>IF(ISBLANK(KandidatenOsiris!A81),IF(ISBLANK(KandidatenOsirisDocent!A74),"",TEXT(TRIM(KandidatenOsirisDocent!A74),"0000000")),TEXT(TRIM(KandidatenOsiris!A81),"0000000"))</f>
        <v/>
      </c>
      <c r="B81" s="164" t="str">
        <f>IF(ISBLANK(KandidatenOsiris!B81),IF(ISBLANK(KandidatenOsirisDocent!C74),"",KandidatenOsirisDocent!C74),KandidatenOsiris!B81)</f>
        <v/>
      </c>
      <c r="C81" s="164" t="str">
        <f>IF(ISBLANK(KandidatenOsiris!C81),"",KandidatenOsiris!C81)</f>
        <v/>
      </c>
      <c r="D81" s="208" t="str">
        <f>VLOOKUP(A81,Totaal!A:P,16,FALSE)</f>
        <v/>
      </c>
      <c r="E81" s="23"/>
      <c r="F81" s="23"/>
      <c r="G81" s="157"/>
    </row>
    <row r="82" spans="1:7" x14ac:dyDescent="0.2">
      <c r="A82" s="164" t="str">
        <f>IF(ISBLANK(KandidatenOsiris!A82),IF(ISBLANK(KandidatenOsirisDocent!A75),"",TEXT(TRIM(KandidatenOsirisDocent!A75),"0000000")),TEXT(TRIM(KandidatenOsiris!A82),"0000000"))</f>
        <v/>
      </c>
      <c r="B82" s="164" t="str">
        <f>IF(ISBLANK(KandidatenOsiris!B82),IF(ISBLANK(KandidatenOsirisDocent!C75),"",KandidatenOsirisDocent!C75),KandidatenOsiris!B82)</f>
        <v/>
      </c>
      <c r="C82" s="164" t="str">
        <f>IF(ISBLANK(KandidatenOsiris!C82),"",KandidatenOsiris!C82)</f>
        <v/>
      </c>
      <c r="D82" s="208" t="str">
        <f>VLOOKUP(A82,Totaal!A:P,16,FALSE)</f>
        <v/>
      </c>
      <c r="E82" s="23"/>
      <c r="F82" s="23"/>
      <c r="G82" s="157"/>
    </row>
    <row r="83" spans="1:7" x14ac:dyDescent="0.2">
      <c r="A83" s="164" t="str">
        <f>IF(ISBLANK(KandidatenOsiris!A83),IF(ISBLANK(KandidatenOsirisDocent!A76),"",TEXT(TRIM(KandidatenOsirisDocent!A76),"0000000")),TEXT(TRIM(KandidatenOsiris!A83),"0000000"))</f>
        <v/>
      </c>
      <c r="B83" s="164" t="str">
        <f>IF(ISBLANK(KandidatenOsiris!B83),IF(ISBLANK(KandidatenOsirisDocent!C76),"",KandidatenOsirisDocent!C76),KandidatenOsiris!B83)</f>
        <v/>
      </c>
      <c r="C83" s="164" t="str">
        <f>IF(ISBLANK(KandidatenOsiris!C83),"",KandidatenOsiris!C83)</f>
        <v/>
      </c>
      <c r="D83" s="208" t="str">
        <f>VLOOKUP(A83,Totaal!A:P,16,FALSE)</f>
        <v/>
      </c>
      <c r="E83" s="23"/>
      <c r="F83" s="23"/>
      <c r="G83" s="157"/>
    </row>
    <row r="84" spans="1:7" x14ac:dyDescent="0.2">
      <c r="A84" s="164" t="str">
        <f>IF(ISBLANK(KandidatenOsiris!A84),IF(ISBLANK(KandidatenOsirisDocent!A77),"",TEXT(TRIM(KandidatenOsirisDocent!A77),"0000000")),TEXT(TRIM(KandidatenOsiris!A84),"0000000"))</f>
        <v/>
      </c>
      <c r="B84" s="164" t="str">
        <f>IF(ISBLANK(KandidatenOsiris!B84),IF(ISBLANK(KandidatenOsirisDocent!C77),"",KandidatenOsirisDocent!C77),KandidatenOsiris!B84)</f>
        <v/>
      </c>
      <c r="C84" s="164" t="str">
        <f>IF(ISBLANK(KandidatenOsiris!C84),"",KandidatenOsiris!C84)</f>
        <v/>
      </c>
      <c r="D84" s="208" t="str">
        <f>VLOOKUP(A84,Totaal!A:P,16,FALSE)</f>
        <v/>
      </c>
      <c r="E84" s="23"/>
      <c r="F84" s="23"/>
      <c r="G84" s="157"/>
    </row>
    <row r="85" spans="1:7" x14ac:dyDescent="0.2">
      <c r="A85" s="164" t="str">
        <f>IF(ISBLANK(KandidatenOsiris!A85),IF(ISBLANK(KandidatenOsirisDocent!A78),"",TEXT(TRIM(KandidatenOsirisDocent!A78),"0000000")),TEXT(TRIM(KandidatenOsiris!A85),"0000000"))</f>
        <v/>
      </c>
      <c r="B85" s="164" t="str">
        <f>IF(ISBLANK(KandidatenOsiris!B85),IF(ISBLANK(KandidatenOsirisDocent!C78),"",KandidatenOsirisDocent!C78),KandidatenOsiris!B85)</f>
        <v/>
      </c>
      <c r="C85" s="164" t="str">
        <f>IF(ISBLANK(KandidatenOsiris!C85),"",KandidatenOsiris!C85)</f>
        <v/>
      </c>
      <c r="D85" s="208" t="str">
        <f>VLOOKUP(A85,Totaal!A:P,16,FALSE)</f>
        <v/>
      </c>
      <c r="E85" s="23"/>
      <c r="F85" s="23"/>
      <c r="G85" s="157"/>
    </row>
    <row r="86" spans="1:7" x14ac:dyDescent="0.2">
      <c r="A86" s="164" t="str">
        <f>IF(ISBLANK(KandidatenOsiris!A86),IF(ISBLANK(KandidatenOsirisDocent!A79),"",TEXT(TRIM(KandidatenOsirisDocent!A79),"0000000")),TEXT(TRIM(KandidatenOsiris!A86),"0000000"))</f>
        <v/>
      </c>
      <c r="B86" s="164" t="str">
        <f>IF(ISBLANK(KandidatenOsiris!B86),IF(ISBLANK(KandidatenOsirisDocent!C79),"",KandidatenOsirisDocent!C79),KandidatenOsiris!B86)</f>
        <v/>
      </c>
      <c r="C86" s="164" t="str">
        <f>IF(ISBLANK(KandidatenOsiris!C86),"",KandidatenOsiris!C86)</f>
        <v/>
      </c>
      <c r="D86" s="208" t="str">
        <f>VLOOKUP(A86,Totaal!A:P,16,FALSE)</f>
        <v/>
      </c>
      <c r="E86" s="23"/>
      <c r="F86" s="23"/>
      <c r="G86" s="157"/>
    </row>
    <row r="87" spans="1:7" x14ac:dyDescent="0.2">
      <c r="A87" s="164" t="str">
        <f>IF(ISBLANK(KandidatenOsiris!A87),IF(ISBLANK(KandidatenOsirisDocent!A80),"",TEXT(TRIM(KandidatenOsirisDocent!A80),"0000000")),TEXT(TRIM(KandidatenOsiris!A87),"0000000"))</f>
        <v/>
      </c>
      <c r="B87" s="164" t="str">
        <f>IF(ISBLANK(KandidatenOsiris!B87),IF(ISBLANK(KandidatenOsirisDocent!C80),"",KandidatenOsirisDocent!C80),KandidatenOsiris!B87)</f>
        <v/>
      </c>
      <c r="C87" s="164" t="str">
        <f>IF(ISBLANK(KandidatenOsiris!C87),"",KandidatenOsiris!C87)</f>
        <v/>
      </c>
      <c r="D87" s="208" t="str">
        <f>VLOOKUP(A87,Totaal!A:P,16,FALSE)</f>
        <v/>
      </c>
      <c r="E87" s="23"/>
      <c r="F87" s="23"/>
      <c r="G87" s="157"/>
    </row>
    <row r="88" spans="1:7" x14ac:dyDescent="0.2">
      <c r="A88" s="164" t="str">
        <f>IF(ISBLANK(KandidatenOsiris!A88),IF(ISBLANK(KandidatenOsirisDocent!A81),"",TEXT(TRIM(KandidatenOsirisDocent!A81),"0000000")),TEXT(TRIM(KandidatenOsiris!A88),"0000000"))</f>
        <v/>
      </c>
      <c r="B88" s="164" t="str">
        <f>IF(ISBLANK(KandidatenOsiris!B88),IF(ISBLANK(KandidatenOsirisDocent!C81),"",KandidatenOsirisDocent!C81),KandidatenOsiris!B88)</f>
        <v/>
      </c>
      <c r="C88" s="164" t="str">
        <f>IF(ISBLANK(KandidatenOsiris!C88),"",KandidatenOsiris!C88)</f>
        <v/>
      </c>
      <c r="D88" s="208" t="str">
        <f>VLOOKUP(A88,Totaal!A:P,16,FALSE)</f>
        <v/>
      </c>
      <c r="E88" s="23"/>
      <c r="F88" s="23"/>
      <c r="G88" s="157"/>
    </row>
    <row r="89" spans="1:7" x14ac:dyDescent="0.2">
      <c r="A89" s="164" t="str">
        <f>IF(ISBLANK(KandidatenOsiris!A89),IF(ISBLANK(KandidatenOsirisDocent!A82),"",TEXT(TRIM(KandidatenOsirisDocent!A82),"0000000")),TEXT(TRIM(KandidatenOsiris!A89),"0000000"))</f>
        <v/>
      </c>
      <c r="B89" s="164" t="str">
        <f>IF(ISBLANK(KandidatenOsiris!B89),IF(ISBLANK(KandidatenOsirisDocent!C82),"",KandidatenOsirisDocent!C82),KandidatenOsiris!B89)</f>
        <v/>
      </c>
      <c r="C89" s="164" t="str">
        <f>IF(ISBLANK(KandidatenOsiris!C89),"",KandidatenOsiris!C89)</f>
        <v/>
      </c>
      <c r="D89" s="208" t="str">
        <f>VLOOKUP(A89,Totaal!A:P,16,FALSE)</f>
        <v/>
      </c>
      <c r="E89" s="23"/>
      <c r="F89" s="23"/>
      <c r="G89" s="157"/>
    </row>
    <row r="90" spans="1:7" x14ac:dyDescent="0.2">
      <c r="A90" s="164" t="str">
        <f>IF(ISBLANK(KandidatenOsiris!A90),IF(ISBLANK(KandidatenOsirisDocent!A83),"",TEXT(TRIM(KandidatenOsirisDocent!A83),"0000000")),TEXT(TRIM(KandidatenOsiris!A90),"0000000"))</f>
        <v/>
      </c>
      <c r="B90" s="164" t="str">
        <f>IF(ISBLANK(KandidatenOsiris!B90),IF(ISBLANK(KandidatenOsirisDocent!C83),"",KandidatenOsirisDocent!C83),KandidatenOsiris!B90)</f>
        <v/>
      </c>
      <c r="C90" s="164" t="str">
        <f>IF(ISBLANK(KandidatenOsiris!C90),"",KandidatenOsiris!C90)</f>
        <v/>
      </c>
      <c r="D90" s="208" t="str">
        <f>VLOOKUP(A90,Totaal!A:P,16,FALSE)</f>
        <v/>
      </c>
      <c r="E90" s="23"/>
      <c r="F90" s="23"/>
      <c r="G90" s="157"/>
    </row>
    <row r="91" spans="1:7" x14ac:dyDescent="0.2">
      <c r="A91" s="164" t="str">
        <f>IF(ISBLANK(KandidatenOsiris!A91),IF(ISBLANK(KandidatenOsirisDocent!A84),"",TEXT(TRIM(KandidatenOsirisDocent!A84),"0000000")),TEXT(TRIM(KandidatenOsiris!A91),"0000000"))</f>
        <v/>
      </c>
      <c r="B91" s="164" t="str">
        <f>IF(ISBLANK(KandidatenOsiris!B91),IF(ISBLANK(KandidatenOsirisDocent!C84),"",KandidatenOsirisDocent!C84),KandidatenOsiris!B91)</f>
        <v/>
      </c>
      <c r="C91" s="164" t="str">
        <f>IF(ISBLANK(KandidatenOsiris!C91),"",KandidatenOsiris!C91)</f>
        <v/>
      </c>
      <c r="D91" s="208" t="str">
        <f>VLOOKUP(A91,Totaal!A:P,16,FALSE)</f>
        <v/>
      </c>
      <c r="E91" s="23"/>
      <c r="F91" s="23"/>
      <c r="G91" s="157"/>
    </row>
    <row r="92" spans="1:7" x14ac:dyDescent="0.2">
      <c r="A92" s="164" t="str">
        <f>IF(ISBLANK(KandidatenOsiris!A92),IF(ISBLANK(KandidatenOsirisDocent!A85),"",TEXT(TRIM(KandidatenOsirisDocent!A85),"0000000")),TEXT(TRIM(KandidatenOsiris!A92),"0000000"))</f>
        <v/>
      </c>
      <c r="B92" s="164" t="str">
        <f>IF(ISBLANK(KandidatenOsiris!B92),IF(ISBLANK(KandidatenOsirisDocent!C85),"",KandidatenOsirisDocent!C85),KandidatenOsiris!B92)</f>
        <v/>
      </c>
      <c r="C92" s="164" t="str">
        <f>IF(ISBLANK(KandidatenOsiris!C92),"",KandidatenOsiris!C92)</f>
        <v/>
      </c>
      <c r="D92" s="208" t="str">
        <f>VLOOKUP(A92,Totaal!A:P,16,FALSE)</f>
        <v/>
      </c>
      <c r="E92" s="23"/>
      <c r="F92" s="23"/>
      <c r="G92" s="157"/>
    </row>
    <row r="93" spans="1:7" x14ac:dyDescent="0.2">
      <c r="A93" s="164" t="str">
        <f>IF(ISBLANK(KandidatenOsiris!A93),IF(ISBLANK(KandidatenOsirisDocent!A86),"",TEXT(TRIM(KandidatenOsirisDocent!A86),"0000000")),TEXT(TRIM(KandidatenOsiris!A93),"0000000"))</f>
        <v/>
      </c>
      <c r="B93" s="164" t="str">
        <f>IF(ISBLANK(KandidatenOsiris!B93),IF(ISBLANK(KandidatenOsirisDocent!C86),"",KandidatenOsirisDocent!C86),KandidatenOsiris!B93)</f>
        <v/>
      </c>
      <c r="C93" s="164" t="str">
        <f>IF(ISBLANK(KandidatenOsiris!C93),"",KandidatenOsiris!C93)</f>
        <v/>
      </c>
      <c r="D93" s="208" t="str">
        <f>VLOOKUP(A93,Totaal!A:P,16,FALSE)</f>
        <v/>
      </c>
      <c r="E93" s="23"/>
      <c r="F93" s="23"/>
      <c r="G93" s="157"/>
    </row>
    <row r="94" spans="1:7" x14ac:dyDescent="0.2">
      <c r="A94" s="164" t="str">
        <f>IF(ISBLANK(KandidatenOsiris!A94),IF(ISBLANK(KandidatenOsirisDocent!A87),"",TEXT(TRIM(KandidatenOsirisDocent!A87),"0000000")),TEXT(TRIM(KandidatenOsiris!A94),"0000000"))</f>
        <v/>
      </c>
      <c r="B94" s="164" t="str">
        <f>IF(ISBLANK(KandidatenOsiris!B94),IF(ISBLANK(KandidatenOsirisDocent!C87),"",KandidatenOsirisDocent!C87),KandidatenOsiris!B94)</f>
        <v/>
      </c>
      <c r="C94" s="164" t="str">
        <f>IF(ISBLANK(KandidatenOsiris!C94),"",KandidatenOsiris!C94)</f>
        <v/>
      </c>
      <c r="D94" s="208" t="str">
        <f>VLOOKUP(A94,Totaal!A:P,16,FALSE)</f>
        <v/>
      </c>
      <c r="E94" s="23"/>
      <c r="F94" s="23"/>
      <c r="G94" s="157"/>
    </row>
    <row r="95" spans="1:7" x14ac:dyDescent="0.2">
      <c r="A95" s="164" t="str">
        <f>IF(ISBLANK(KandidatenOsiris!A95),IF(ISBLANK(KandidatenOsirisDocent!A88),"",TEXT(TRIM(KandidatenOsirisDocent!A88),"0000000")),TEXT(TRIM(KandidatenOsiris!A95),"0000000"))</f>
        <v/>
      </c>
      <c r="B95" s="164" t="str">
        <f>IF(ISBLANK(KandidatenOsiris!B95),IF(ISBLANK(KandidatenOsirisDocent!C88),"",KandidatenOsirisDocent!C88),KandidatenOsiris!B95)</f>
        <v/>
      </c>
      <c r="C95" s="164" t="str">
        <f>IF(ISBLANK(KandidatenOsiris!C95),"",KandidatenOsiris!C95)</f>
        <v/>
      </c>
      <c r="D95" s="208" t="str">
        <f>VLOOKUP(A95,Totaal!A:P,16,FALSE)</f>
        <v/>
      </c>
      <c r="E95" s="23"/>
      <c r="F95" s="23"/>
      <c r="G95" s="157"/>
    </row>
    <row r="96" spans="1:7" x14ac:dyDescent="0.2">
      <c r="A96" s="164" t="str">
        <f>IF(ISBLANK(KandidatenOsiris!A96),IF(ISBLANK(KandidatenOsirisDocent!A89),"",TEXT(TRIM(KandidatenOsirisDocent!A89),"0000000")),TEXT(TRIM(KandidatenOsiris!A96),"0000000"))</f>
        <v/>
      </c>
      <c r="B96" s="164" t="str">
        <f>IF(ISBLANK(KandidatenOsiris!B96),IF(ISBLANK(KandidatenOsirisDocent!C89),"",KandidatenOsirisDocent!C89),KandidatenOsiris!B96)</f>
        <v/>
      </c>
      <c r="C96" s="164" t="str">
        <f>IF(ISBLANK(KandidatenOsiris!C96),"",KandidatenOsiris!C96)</f>
        <v/>
      </c>
      <c r="D96" s="208" t="str">
        <f>VLOOKUP(A96,Totaal!A:P,16,FALSE)</f>
        <v/>
      </c>
      <c r="E96" s="23"/>
      <c r="F96" s="23"/>
      <c r="G96" s="157"/>
    </row>
    <row r="97" spans="1:7" x14ac:dyDescent="0.2">
      <c r="A97" s="164" t="str">
        <f>IF(ISBLANK(KandidatenOsiris!A97),IF(ISBLANK(KandidatenOsirisDocent!A90),"",TEXT(TRIM(KandidatenOsirisDocent!A90),"0000000")),TEXT(TRIM(KandidatenOsiris!A97),"0000000"))</f>
        <v/>
      </c>
      <c r="B97" s="164" t="str">
        <f>IF(ISBLANK(KandidatenOsiris!B97),IF(ISBLANK(KandidatenOsirisDocent!C90),"",KandidatenOsirisDocent!C90),KandidatenOsiris!B97)</f>
        <v/>
      </c>
      <c r="C97" s="164" t="str">
        <f>IF(ISBLANK(KandidatenOsiris!C97),"",KandidatenOsiris!C97)</f>
        <v/>
      </c>
      <c r="D97" s="208" t="str">
        <f>VLOOKUP(A97,Totaal!A:P,16,FALSE)</f>
        <v/>
      </c>
      <c r="E97" s="23"/>
      <c r="F97" s="23"/>
      <c r="G97" s="157"/>
    </row>
    <row r="98" spans="1:7" x14ac:dyDescent="0.2">
      <c r="A98" s="164" t="str">
        <f>IF(ISBLANK(KandidatenOsiris!A98),IF(ISBLANK(KandidatenOsirisDocent!A91),"",TEXT(TRIM(KandidatenOsirisDocent!A91),"0000000")),TEXT(TRIM(KandidatenOsiris!A98),"0000000"))</f>
        <v/>
      </c>
      <c r="B98" s="164" t="str">
        <f>IF(ISBLANK(KandidatenOsiris!B98),IF(ISBLANK(KandidatenOsirisDocent!C91),"",KandidatenOsirisDocent!C91),KandidatenOsiris!B98)</f>
        <v/>
      </c>
      <c r="C98" s="164" t="str">
        <f>IF(ISBLANK(KandidatenOsiris!C98),"",KandidatenOsiris!C98)</f>
        <v/>
      </c>
      <c r="D98" s="208" t="str">
        <f>VLOOKUP(A98,Totaal!A:P,16,FALSE)</f>
        <v/>
      </c>
      <c r="E98" s="23"/>
      <c r="F98" s="23"/>
      <c r="G98" s="157"/>
    </row>
    <row r="99" spans="1:7" x14ac:dyDescent="0.2">
      <c r="A99" s="164" t="str">
        <f>IF(ISBLANK(KandidatenOsiris!A99),IF(ISBLANK(KandidatenOsirisDocent!A92),"",TEXT(TRIM(KandidatenOsirisDocent!A92),"0000000")),TEXT(TRIM(KandidatenOsiris!A99),"0000000"))</f>
        <v/>
      </c>
      <c r="B99" s="164" t="str">
        <f>IF(ISBLANK(KandidatenOsiris!B99),IF(ISBLANK(KandidatenOsirisDocent!C92),"",KandidatenOsirisDocent!C92),KandidatenOsiris!B99)</f>
        <v/>
      </c>
      <c r="C99" s="164" t="str">
        <f>IF(ISBLANK(KandidatenOsiris!C99),"",KandidatenOsiris!C99)</f>
        <v/>
      </c>
      <c r="D99" s="208" t="str">
        <f>VLOOKUP(A99,Totaal!A:P,16,FALSE)</f>
        <v/>
      </c>
      <c r="E99" s="23"/>
      <c r="F99" s="23"/>
      <c r="G99" s="157"/>
    </row>
    <row r="100" spans="1:7" x14ac:dyDescent="0.2">
      <c r="A100" s="164" t="str">
        <f>IF(ISBLANK(KandidatenOsiris!A100),IF(ISBLANK(KandidatenOsirisDocent!A93),"",TEXT(TRIM(KandidatenOsirisDocent!A93),"0000000")),TEXT(TRIM(KandidatenOsiris!A100),"0000000"))</f>
        <v/>
      </c>
      <c r="B100" s="164" t="str">
        <f>IF(ISBLANK(KandidatenOsiris!B100),IF(ISBLANK(KandidatenOsirisDocent!C93),"",KandidatenOsirisDocent!C93),KandidatenOsiris!B100)</f>
        <v/>
      </c>
      <c r="C100" s="164" t="str">
        <f>IF(ISBLANK(KandidatenOsiris!C100),"",KandidatenOsiris!C100)</f>
        <v/>
      </c>
      <c r="D100" s="208" t="str">
        <f>VLOOKUP(A100,Totaal!A:P,16,FALSE)</f>
        <v/>
      </c>
      <c r="E100" s="23"/>
      <c r="F100" s="23"/>
      <c r="G100" s="157"/>
    </row>
    <row r="101" spans="1:7" x14ac:dyDescent="0.2">
      <c r="A101" s="164" t="str">
        <f>IF(ISBLANK(KandidatenOsiris!A101),IF(ISBLANK(KandidatenOsirisDocent!A94),"",TEXT(TRIM(KandidatenOsirisDocent!A94),"0000000")),TEXT(TRIM(KandidatenOsiris!A101),"0000000"))</f>
        <v/>
      </c>
      <c r="B101" s="164" t="str">
        <f>IF(ISBLANK(KandidatenOsiris!B101),IF(ISBLANK(KandidatenOsirisDocent!C94),"",KandidatenOsirisDocent!C94),KandidatenOsiris!B101)</f>
        <v/>
      </c>
      <c r="C101" s="164" t="str">
        <f>IF(ISBLANK(KandidatenOsiris!C101),"",KandidatenOsiris!C101)</f>
        <v/>
      </c>
      <c r="D101" s="208" t="str">
        <f>VLOOKUP(A101,Totaal!A:P,16,FALSE)</f>
        <v/>
      </c>
      <c r="E101" s="23"/>
      <c r="F101" s="23"/>
      <c r="G101" s="157"/>
    </row>
    <row r="102" spans="1:7" x14ac:dyDescent="0.2">
      <c r="A102" s="164" t="str">
        <f>IF(ISBLANK(KandidatenOsiris!A102),IF(ISBLANK(KandidatenOsirisDocent!A95),"",TEXT(TRIM(KandidatenOsirisDocent!A95),"0000000")),TEXT(TRIM(KandidatenOsiris!A102),"0000000"))</f>
        <v/>
      </c>
      <c r="B102" s="164" t="str">
        <f>IF(ISBLANK(KandidatenOsiris!B102),IF(ISBLANK(KandidatenOsirisDocent!C95),"",KandidatenOsirisDocent!C95),KandidatenOsiris!B102)</f>
        <v/>
      </c>
      <c r="C102" s="164" t="str">
        <f>IF(ISBLANK(KandidatenOsiris!C102),"",KandidatenOsiris!C102)</f>
        <v/>
      </c>
      <c r="D102" s="208" t="str">
        <f>VLOOKUP(A102,Totaal!A:P,16,FALSE)</f>
        <v/>
      </c>
      <c r="E102" s="23"/>
      <c r="F102" s="23"/>
      <c r="G102" s="157"/>
    </row>
    <row r="103" spans="1:7" x14ac:dyDescent="0.2">
      <c r="A103" s="164" t="str">
        <f>IF(ISBLANK(KandidatenOsiris!A103),IF(ISBLANK(KandidatenOsirisDocent!A96),"",TEXT(TRIM(KandidatenOsirisDocent!A96),"0000000")),TEXT(TRIM(KandidatenOsiris!A103),"0000000"))</f>
        <v/>
      </c>
      <c r="B103" s="164" t="str">
        <f>IF(ISBLANK(KandidatenOsiris!B103),IF(ISBLANK(KandidatenOsirisDocent!C96),"",KandidatenOsirisDocent!C96),KandidatenOsiris!B103)</f>
        <v/>
      </c>
      <c r="C103" s="164" t="str">
        <f>IF(ISBLANK(KandidatenOsiris!C103),"",KandidatenOsiris!C103)</f>
        <v/>
      </c>
      <c r="D103" s="208" t="str">
        <f>VLOOKUP(A103,Totaal!A:P,16,FALSE)</f>
        <v/>
      </c>
      <c r="E103" s="23"/>
      <c r="F103" s="23"/>
      <c r="G103" s="157"/>
    </row>
    <row r="104" spans="1:7" x14ac:dyDescent="0.2">
      <c r="A104" s="164" t="str">
        <f>IF(ISBLANK(KandidatenOsiris!A104),IF(ISBLANK(KandidatenOsirisDocent!A97),"",TEXT(TRIM(KandidatenOsirisDocent!A97),"0000000")),TEXT(TRIM(KandidatenOsiris!A104),"0000000"))</f>
        <v/>
      </c>
      <c r="B104" s="164" t="str">
        <f>IF(ISBLANK(KandidatenOsiris!B104),IF(ISBLANK(KandidatenOsirisDocent!C97),"",KandidatenOsirisDocent!C97),KandidatenOsiris!B104)</f>
        <v/>
      </c>
      <c r="C104" s="164" t="str">
        <f>IF(ISBLANK(KandidatenOsiris!C104),"",KandidatenOsiris!C104)</f>
        <v/>
      </c>
      <c r="D104" s="208" t="str">
        <f>VLOOKUP(A104,Totaal!A:P,16,FALSE)</f>
        <v/>
      </c>
      <c r="E104" s="23"/>
      <c r="F104" s="23"/>
      <c r="G104" s="157"/>
    </row>
    <row r="105" spans="1:7" x14ac:dyDescent="0.2">
      <c r="A105" s="164" t="str">
        <f>IF(ISBLANK(KandidatenOsiris!A105),IF(ISBLANK(KandidatenOsirisDocent!A98),"",TEXT(TRIM(KandidatenOsirisDocent!A98),"0000000")),TEXT(TRIM(KandidatenOsiris!A105),"0000000"))</f>
        <v/>
      </c>
      <c r="B105" s="164" t="str">
        <f>IF(ISBLANK(KandidatenOsiris!B105),IF(ISBLANK(KandidatenOsirisDocent!C98),"",KandidatenOsirisDocent!C98),KandidatenOsiris!B105)</f>
        <v/>
      </c>
      <c r="C105" s="164" t="str">
        <f>IF(ISBLANK(KandidatenOsiris!C105),"",KandidatenOsiris!C105)</f>
        <v/>
      </c>
      <c r="D105" s="208" t="str">
        <f>VLOOKUP(A105,Totaal!A:P,16,FALSE)</f>
        <v/>
      </c>
      <c r="E105" s="23"/>
      <c r="F105" s="23"/>
      <c r="G105" s="157"/>
    </row>
    <row r="106" spans="1:7" x14ac:dyDescent="0.2">
      <c r="A106" s="164" t="str">
        <f>IF(ISBLANK(KandidatenOsiris!A106),IF(ISBLANK(KandidatenOsirisDocent!A99),"",TEXT(TRIM(KandidatenOsirisDocent!A99),"0000000")),TEXT(TRIM(KandidatenOsiris!A106),"0000000"))</f>
        <v/>
      </c>
      <c r="B106" s="164" t="str">
        <f>IF(ISBLANK(KandidatenOsiris!B106),IF(ISBLANK(KandidatenOsirisDocent!C99),"",KandidatenOsirisDocent!C99),KandidatenOsiris!B106)</f>
        <v/>
      </c>
      <c r="C106" s="164" t="str">
        <f>IF(ISBLANK(KandidatenOsiris!C106),"",KandidatenOsiris!C106)</f>
        <v/>
      </c>
      <c r="D106" s="208" t="str">
        <f>VLOOKUP(A106,Totaal!A:P,16,FALSE)</f>
        <v/>
      </c>
      <c r="E106" s="23"/>
      <c r="F106" s="23"/>
      <c r="G106" s="157"/>
    </row>
    <row r="107" spans="1:7" x14ac:dyDescent="0.2">
      <c r="A107" s="164" t="str">
        <f>IF(ISBLANK(KandidatenOsiris!A107),IF(ISBLANK(KandidatenOsirisDocent!A100),"",TEXT(TRIM(KandidatenOsirisDocent!A100),"0000000")),TEXT(TRIM(KandidatenOsiris!A107),"0000000"))</f>
        <v/>
      </c>
      <c r="B107" s="164" t="str">
        <f>IF(ISBLANK(KandidatenOsiris!B107),IF(ISBLANK(KandidatenOsirisDocent!C100),"",KandidatenOsirisDocent!C100),KandidatenOsiris!B107)</f>
        <v/>
      </c>
      <c r="C107" s="164" t="str">
        <f>IF(ISBLANK(KandidatenOsiris!C107),"",KandidatenOsiris!C107)</f>
        <v/>
      </c>
      <c r="D107" s="208" t="str">
        <f>VLOOKUP(A107,Totaal!A:P,16,FALSE)</f>
        <v/>
      </c>
      <c r="E107" s="23"/>
      <c r="F107" s="23"/>
      <c r="G107" s="157"/>
    </row>
    <row r="108" spans="1:7" x14ac:dyDescent="0.2">
      <c r="A108" s="164" t="str">
        <f>IF(ISBLANK(KandidatenOsiris!A108),IF(ISBLANK(KandidatenOsirisDocent!A101),"",TEXT(TRIM(KandidatenOsirisDocent!A101),"0000000")),TEXT(TRIM(KandidatenOsiris!A108),"0000000"))</f>
        <v/>
      </c>
      <c r="B108" s="164" t="str">
        <f>IF(ISBLANK(KandidatenOsiris!B108),IF(ISBLANK(KandidatenOsirisDocent!C101),"",KandidatenOsirisDocent!C101),KandidatenOsiris!B108)</f>
        <v/>
      </c>
      <c r="C108" s="164" t="str">
        <f>IF(ISBLANK(KandidatenOsiris!C108),"",KandidatenOsiris!C108)</f>
        <v/>
      </c>
      <c r="D108" s="208" t="str">
        <f>VLOOKUP(A108,Totaal!A:P,16,FALSE)</f>
        <v/>
      </c>
      <c r="E108" s="23"/>
      <c r="F108" s="23"/>
      <c r="G108" s="157"/>
    </row>
    <row r="109" spans="1:7" x14ac:dyDescent="0.2">
      <c r="A109" s="164" t="str">
        <f>IF(ISBLANK(KandidatenOsiris!A109),IF(ISBLANK(KandidatenOsirisDocent!A102),"",TEXT(TRIM(KandidatenOsirisDocent!A102),"0000000")),TEXT(TRIM(KandidatenOsiris!A109),"0000000"))</f>
        <v/>
      </c>
      <c r="B109" s="164" t="str">
        <f>IF(ISBLANK(KandidatenOsiris!B109),IF(ISBLANK(KandidatenOsirisDocent!C102),"",KandidatenOsirisDocent!C102),KandidatenOsiris!B109)</f>
        <v/>
      </c>
      <c r="C109" s="164" t="str">
        <f>IF(ISBLANK(KandidatenOsiris!C109),"",KandidatenOsiris!C109)</f>
        <v/>
      </c>
      <c r="D109" s="208" t="str">
        <f>VLOOKUP(A109,Totaal!A:P,16,FALSE)</f>
        <v/>
      </c>
      <c r="E109" s="23"/>
      <c r="F109" s="23"/>
      <c r="G109" s="157"/>
    </row>
    <row r="110" spans="1:7" x14ac:dyDescent="0.2">
      <c r="A110" s="164" t="str">
        <f>IF(ISBLANK(KandidatenOsiris!A110),IF(ISBLANK(KandidatenOsirisDocent!A103),"",TEXT(TRIM(KandidatenOsirisDocent!A103),"0000000")),TEXT(TRIM(KandidatenOsiris!A110),"0000000"))</f>
        <v/>
      </c>
      <c r="B110" s="164" t="str">
        <f>IF(ISBLANK(KandidatenOsiris!B110),IF(ISBLANK(KandidatenOsirisDocent!C103),"",KandidatenOsirisDocent!C103),KandidatenOsiris!B110)</f>
        <v/>
      </c>
      <c r="C110" s="164" t="str">
        <f>IF(ISBLANK(KandidatenOsiris!C110),"",KandidatenOsiris!C110)</f>
        <v/>
      </c>
      <c r="D110" s="208" t="str">
        <f>VLOOKUP(A110,Totaal!A:P,16,FALSE)</f>
        <v/>
      </c>
      <c r="E110" s="23"/>
      <c r="F110" s="23"/>
      <c r="G110" s="157"/>
    </row>
    <row r="111" spans="1:7" x14ac:dyDescent="0.2">
      <c r="A111" s="164" t="str">
        <f>IF(ISBLANK(KandidatenOsiris!A111),IF(ISBLANK(KandidatenOsirisDocent!A104),"",TEXT(TRIM(KandidatenOsirisDocent!A104),"0000000")),TEXT(TRIM(KandidatenOsiris!A111),"0000000"))</f>
        <v/>
      </c>
      <c r="B111" s="164" t="str">
        <f>IF(ISBLANK(KandidatenOsiris!B111),IF(ISBLANK(KandidatenOsirisDocent!C104),"",KandidatenOsirisDocent!C104),KandidatenOsiris!B111)</f>
        <v/>
      </c>
      <c r="C111" s="164" t="str">
        <f>IF(ISBLANK(KandidatenOsiris!C111),"",KandidatenOsiris!C111)</f>
        <v/>
      </c>
      <c r="D111" s="208" t="str">
        <f>VLOOKUP(A111,Totaal!A:P,16,FALSE)</f>
        <v/>
      </c>
      <c r="E111" s="23"/>
      <c r="F111" s="23"/>
      <c r="G111" s="157"/>
    </row>
    <row r="112" spans="1:7" x14ac:dyDescent="0.2">
      <c r="A112" s="164" t="str">
        <f>IF(ISBLANK(KandidatenOsiris!A112),IF(ISBLANK(KandidatenOsirisDocent!A105),"",TEXT(TRIM(KandidatenOsirisDocent!A105),"0000000")),TEXT(TRIM(KandidatenOsiris!A112),"0000000"))</f>
        <v/>
      </c>
      <c r="B112" s="164" t="str">
        <f>IF(ISBLANK(KandidatenOsiris!B112),IF(ISBLANK(KandidatenOsirisDocent!C105),"",KandidatenOsirisDocent!C105),KandidatenOsiris!B112)</f>
        <v/>
      </c>
      <c r="C112" s="164" t="str">
        <f>IF(ISBLANK(KandidatenOsiris!C112),"",KandidatenOsiris!C112)</f>
        <v/>
      </c>
      <c r="D112" s="208" t="str">
        <f>VLOOKUP(A112,Totaal!A:P,16,FALSE)</f>
        <v/>
      </c>
      <c r="E112" s="23"/>
      <c r="F112" s="23"/>
      <c r="G112" s="157"/>
    </row>
    <row r="113" spans="1:7" x14ac:dyDescent="0.2">
      <c r="A113" s="164" t="str">
        <f>IF(ISBLANK(KandidatenOsiris!A113),IF(ISBLANK(KandidatenOsirisDocent!A106),"",TEXT(TRIM(KandidatenOsirisDocent!A106),"0000000")),TEXT(TRIM(KandidatenOsiris!A113),"0000000"))</f>
        <v/>
      </c>
      <c r="B113" s="164" t="str">
        <f>IF(ISBLANK(KandidatenOsiris!B113),IF(ISBLANK(KandidatenOsirisDocent!C106),"",KandidatenOsirisDocent!C106),KandidatenOsiris!B113)</f>
        <v/>
      </c>
      <c r="C113" s="164" t="str">
        <f>IF(ISBLANK(KandidatenOsiris!C113),"",KandidatenOsiris!C113)</f>
        <v/>
      </c>
      <c r="D113" s="208" t="str">
        <f>VLOOKUP(A113,Totaal!A:P,16,FALSE)</f>
        <v/>
      </c>
      <c r="E113" s="23"/>
      <c r="F113" s="23"/>
      <c r="G113" s="157"/>
    </row>
    <row r="114" spans="1:7" x14ac:dyDescent="0.2">
      <c r="A114" s="164" t="str">
        <f>IF(ISBLANK(KandidatenOsiris!A114),IF(ISBLANK(KandidatenOsirisDocent!A107),"",TEXT(TRIM(KandidatenOsirisDocent!A107),"0000000")),TEXT(TRIM(KandidatenOsiris!A114),"0000000"))</f>
        <v/>
      </c>
      <c r="B114" s="164" t="str">
        <f>IF(ISBLANK(KandidatenOsiris!B114),IF(ISBLANK(KandidatenOsirisDocent!C107),"",KandidatenOsirisDocent!C107),KandidatenOsiris!B114)</f>
        <v/>
      </c>
      <c r="C114" s="164" t="str">
        <f>IF(ISBLANK(KandidatenOsiris!C114),"",KandidatenOsiris!C114)</f>
        <v/>
      </c>
      <c r="D114" s="208" t="str">
        <f>VLOOKUP(A114,Totaal!A:P,16,FALSE)</f>
        <v/>
      </c>
      <c r="E114" s="23"/>
      <c r="F114" s="23"/>
      <c r="G114" s="157"/>
    </row>
    <row r="115" spans="1:7" x14ac:dyDescent="0.2">
      <c r="A115" s="164" t="str">
        <f>IF(ISBLANK(KandidatenOsiris!A115),IF(ISBLANK(KandidatenOsirisDocent!A108),"",TEXT(TRIM(KandidatenOsirisDocent!A108),"0000000")),TEXT(TRIM(KandidatenOsiris!A115),"0000000"))</f>
        <v/>
      </c>
      <c r="B115" s="164" t="str">
        <f>IF(ISBLANK(KandidatenOsiris!B115),IF(ISBLANK(KandidatenOsirisDocent!C108),"",KandidatenOsirisDocent!C108),KandidatenOsiris!B115)</f>
        <v/>
      </c>
      <c r="C115" s="164" t="str">
        <f>IF(ISBLANK(KandidatenOsiris!C115),"",KandidatenOsiris!C115)</f>
        <v/>
      </c>
      <c r="D115" s="208" t="str">
        <f>VLOOKUP(A115,Totaal!A:P,16,FALSE)</f>
        <v/>
      </c>
      <c r="E115" s="23"/>
      <c r="F115" s="23"/>
      <c r="G115" s="157"/>
    </row>
    <row r="116" spans="1:7" x14ac:dyDescent="0.2">
      <c r="A116" s="164" t="str">
        <f>IF(ISBLANK(KandidatenOsiris!A116),IF(ISBLANK(KandidatenOsirisDocent!A109),"",TEXT(TRIM(KandidatenOsirisDocent!A109),"0000000")),TEXT(TRIM(KandidatenOsiris!A116),"0000000"))</f>
        <v/>
      </c>
      <c r="B116" s="164" t="str">
        <f>IF(ISBLANK(KandidatenOsiris!B116),IF(ISBLANK(KandidatenOsirisDocent!C109),"",KandidatenOsirisDocent!C109),KandidatenOsiris!B116)</f>
        <v/>
      </c>
      <c r="C116" s="164" t="str">
        <f>IF(ISBLANK(KandidatenOsiris!C116),"",KandidatenOsiris!C116)</f>
        <v/>
      </c>
      <c r="D116" s="208" t="str">
        <f>VLOOKUP(A116,Totaal!A:P,16,FALSE)</f>
        <v/>
      </c>
      <c r="E116" s="23"/>
      <c r="F116" s="23"/>
      <c r="G116" s="157"/>
    </row>
    <row r="117" spans="1:7" x14ac:dyDescent="0.2">
      <c r="A117" s="164" t="str">
        <f>IF(ISBLANK(KandidatenOsiris!A117),IF(ISBLANK(KandidatenOsirisDocent!A110),"",TEXT(TRIM(KandidatenOsirisDocent!A110),"0000000")),TEXT(TRIM(KandidatenOsiris!A117),"0000000"))</f>
        <v/>
      </c>
      <c r="B117" s="164" t="str">
        <f>IF(ISBLANK(KandidatenOsiris!B117),IF(ISBLANK(KandidatenOsirisDocent!C110),"",KandidatenOsirisDocent!C110),KandidatenOsiris!B117)</f>
        <v/>
      </c>
      <c r="C117" s="164" t="str">
        <f>IF(ISBLANK(KandidatenOsiris!C117),"",KandidatenOsiris!C117)</f>
        <v/>
      </c>
      <c r="D117" s="208" t="str">
        <f>VLOOKUP(A117,Totaal!A:P,16,FALSE)</f>
        <v/>
      </c>
      <c r="E117" s="23"/>
      <c r="F117" s="23"/>
      <c r="G117" s="157"/>
    </row>
    <row r="118" spans="1:7" x14ac:dyDescent="0.2">
      <c r="A118" s="164" t="str">
        <f>IF(ISBLANK(KandidatenOsiris!A118),IF(ISBLANK(KandidatenOsirisDocent!A111),"",TEXT(TRIM(KandidatenOsirisDocent!A111),"0000000")),TEXT(TRIM(KandidatenOsiris!A118),"0000000"))</f>
        <v/>
      </c>
      <c r="B118" s="164" t="str">
        <f>IF(ISBLANK(KandidatenOsiris!B118),IF(ISBLANK(KandidatenOsirisDocent!C111),"",KandidatenOsirisDocent!C111),KandidatenOsiris!B118)</f>
        <v/>
      </c>
      <c r="C118" s="164" t="str">
        <f>IF(ISBLANK(KandidatenOsiris!C118),"",KandidatenOsiris!C118)</f>
        <v/>
      </c>
      <c r="D118" s="208" t="str">
        <f>VLOOKUP(A118,Totaal!A:P,16,FALSE)</f>
        <v/>
      </c>
      <c r="E118" s="23"/>
      <c r="F118" s="23"/>
      <c r="G118" s="157"/>
    </row>
    <row r="119" spans="1:7" x14ac:dyDescent="0.2">
      <c r="A119" s="164" t="str">
        <f>IF(ISBLANK(KandidatenOsiris!A119),IF(ISBLANK(KandidatenOsirisDocent!A112),"",TEXT(TRIM(KandidatenOsirisDocent!A112),"0000000")),TEXT(TRIM(KandidatenOsiris!A119),"0000000"))</f>
        <v/>
      </c>
      <c r="B119" s="164" t="str">
        <f>IF(ISBLANK(KandidatenOsiris!B119),IF(ISBLANK(KandidatenOsirisDocent!C112),"",KandidatenOsirisDocent!C112),KandidatenOsiris!B119)</f>
        <v/>
      </c>
      <c r="C119" s="164" t="str">
        <f>IF(ISBLANK(KandidatenOsiris!C119),"",KandidatenOsiris!C119)</f>
        <v/>
      </c>
      <c r="D119" s="208" t="str">
        <f>VLOOKUP(A119,Totaal!A:P,16,FALSE)</f>
        <v/>
      </c>
      <c r="E119" s="23"/>
      <c r="F119" s="23"/>
      <c r="G119" s="157"/>
    </row>
    <row r="120" spans="1:7" x14ac:dyDescent="0.2">
      <c r="A120" s="164" t="str">
        <f>IF(ISBLANK(KandidatenOsiris!A120),IF(ISBLANK(KandidatenOsirisDocent!A113),"",TEXT(TRIM(KandidatenOsirisDocent!A113),"0000000")),TEXT(TRIM(KandidatenOsiris!A120),"0000000"))</f>
        <v/>
      </c>
      <c r="B120" s="164" t="str">
        <f>IF(ISBLANK(KandidatenOsiris!B120),IF(ISBLANK(KandidatenOsirisDocent!C113),"",KandidatenOsirisDocent!C113),KandidatenOsiris!B120)</f>
        <v/>
      </c>
      <c r="C120" s="164" t="str">
        <f>IF(ISBLANK(KandidatenOsiris!C120),"",KandidatenOsiris!C120)</f>
        <v/>
      </c>
      <c r="D120" s="208" t="str">
        <f>VLOOKUP(A120,Totaal!A:P,16,FALSE)</f>
        <v/>
      </c>
      <c r="E120" s="23"/>
      <c r="F120" s="23"/>
      <c r="G120" s="157"/>
    </row>
    <row r="121" spans="1:7" x14ac:dyDescent="0.2">
      <c r="A121" s="164" t="str">
        <f>IF(ISBLANK(KandidatenOsiris!A121),IF(ISBLANK(KandidatenOsirisDocent!A114),"",TEXT(TRIM(KandidatenOsirisDocent!A114),"0000000")),TEXT(TRIM(KandidatenOsiris!A121),"0000000"))</f>
        <v/>
      </c>
      <c r="B121" s="164" t="str">
        <f>IF(ISBLANK(KandidatenOsiris!B121),IF(ISBLANK(KandidatenOsirisDocent!C114),"",KandidatenOsirisDocent!C114),KandidatenOsiris!B121)</f>
        <v/>
      </c>
      <c r="C121" s="164" t="str">
        <f>IF(ISBLANK(KandidatenOsiris!C121),"",KandidatenOsiris!C121)</f>
        <v/>
      </c>
      <c r="D121" s="208" t="str">
        <f>VLOOKUP(A121,Totaal!A:P,16,FALSE)</f>
        <v/>
      </c>
      <c r="E121" s="23"/>
      <c r="F121" s="23"/>
      <c r="G121" s="157"/>
    </row>
    <row r="122" spans="1:7" x14ac:dyDescent="0.2">
      <c r="A122" s="164" t="str">
        <f>IF(ISBLANK(KandidatenOsiris!A122),IF(ISBLANK(KandidatenOsirisDocent!A115),"",TEXT(TRIM(KandidatenOsirisDocent!A115),"0000000")),TEXT(TRIM(KandidatenOsiris!A122),"0000000"))</f>
        <v/>
      </c>
      <c r="B122" s="164" t="str">
        <f>IF(ISBLANK(KandidatenOsiris!B122),IF(ISBLANK(KandidatenOsirisDocent!C115),"",KandidatenOsirisDocent!C115),KandidatenOsiris!B122)</f>
        <v/>
      </c>
      <c r="C122" s="164" t="str">
        <f>IF(ISBLANK(KandidatenOsiris!C122),"",KandidatenOsiris!C122)</f>
        <v/>
      </c>
      <c r="D122" s="208" t="str">
        <f>VLOOKUP(A122,Totaal!A:P,16,FALSE)</f>
        <v/>
      </c>
      <c r="E122" s="23"/>
      <c r="F122" s="23"/>
      <c r="G122" s="157"/>
    </row>
    <row r="123" spans="1:7" x14ac:dyDescent="0.2">
      <c r="A123" s="164" t="str">
        <f>IF(ISBLANK(KandidatenOsiris!A123),IF(ISBLANK(KandidatenOsirisDocent!A116),"",TEXT(TRIM(KandidatenOsirisDocent!A116),"0000000")),TEXT(TRIM(KandidatenOsiris!A123),"0000000"))</f>
        <v/>
      </c>
      <c r="B123" s="164" t="str">
        <f>IF(ISBLANK(KandidatenOsiris!B123),IF(ISBLANK(KandidatenOsirisDocent!C116),"",KandidatenOsirisDocent!C116),KandidatenOsiris!B123)</f>
        <v/>
      </c>
      <c r="C123" s="164" t="str">
        <f>IF(ISBLANK(KandidatenOsiris!C123),"",KandidatenOsiris!C123)</f>
        <v/>
      </c>
      <c r="D123" s="208" t="str">
        <f>VLOOKUP(A123,Totaal!A:P,16,FALSE)</f>
        <v/>
      </c>
      <c r="E123" s="23"/>
      <c r="F123" s="23"/>
      <c r="G123" s="157"/>
    </row>
    <row r="124" spans="1:7" x14ac:dyDescent="0.2">
      <c r="A124" s="164" t="str">
        <f>IF(ISBLANK(KandidatenOsiris!A124),IF(ISBLANK(KandidatenOsirisDocent!A117),"",TEXT(TRIM(KandidatenOsirisDocent!A117),"0000000")),TEXT(TRIM(KandidatenOsiris!A124),"0000000"))</f>
        <v/>
      </c>
      <c r="B124" s="164" t="str">
        <f>IF(ISBLANK(KandidatenOsiris!B124),IF(ISBLANK(KandidatenOsirisDocent!C117),"",KandidatenOsirisDocent!C117),KandidatenOsiris!B124)</f>
        <v/>
      </c>
      <c r="C124" s="164" t="str">
        <f>IF(ISBLANK(KandidatenOsiris!C124),"",KandidatenOsiris!C124)</f>
        <v/>
      </c>
      <c r="D124" s="208" t="str">
        <f>VLOOKUP(A124,Totaal!A:P,16,FALSE)</f>
        <v/>
      </c>
      <c r="E124" s="23"/>
      <c r="F124" s="23"/>
      <c r="G124" s="157"/>
    </row>
    <row r="125" spans="1:7" x14ac:dyDescent="0.2">
      <c r="A125" s="164" t="str">
        <f>IF(ISBLANK(KandidatenOsiris!A125),IF(ISBLANK(KandidatenOsirisDocent!A118),"",TEXT(TRIM(KandidatenOsirisDocent!A118),"0000000")),TEXT(TRIM(KandidatenOsiris!A125),"0000000"))</f>
        <v/>
      </c>
      <c r="B125" s="164" t="str">
        <f>IF(ISBLANK(KandidatenOsiris!B125),IF(ISBLANK(KandidatenOsirisDocent!C118),"",KandidatenOsirisDocent!C118),KandidatenOsiris!B125)</f>
        <v/>
      </c>
      <c r="C125" s="164" t="str">
        <f>IF(ISBLANK(KandidatenOsiris!C125),"",KandidatenOsiris!C125)</f>
        <v/>
      </c>
      <c r="D125" s="208" t="str">
        <f>VLOOKUP(A125,Totaal!A:P,16,FALSE)</f>
        <v/>
      </c>
      <c r="E125" s="23"/>
      <c r="F125" s="23"/>
      <c r="G125" s="157"/>
    </row>
    <row r="126" spans="1:7" x14ac:dyDescent="0.2">
      <c r="A126" s="164" t="str">
        <f>IF(ISBLANK(KandidatenOsiris!A126),IF(ISBLANK(KandidatenOsirisDocent!A119),"",TEXT(TRIM(KandidatenOsirisDocent!A119),"0000000")),TEXT(TRIM(KandidatenOsiris!A126),"0000000"))</f>
        <v/>
      </c>
      <c r="B126" s="164" t="str">
        <f>IF(ISBLANK(KandidatenOsiris!B126),IF(ISBLANK(KandidatenOsirisDocent!C119),"",KandidatenOsirisDocent!C119),KandidatenOsiris!B126)</f>
        <v/>
      </c>
      <c r="C126" s="164" t="str">
        <f>IF(ISBLANK(KandidatenOsiris!C126),"",KandidatenOsiris!C126)</f>
        <v/>
      </c>
      <c r="D126" s="208" t="str">
        <f>VLOOKUP(A126,Totaal!A:P,16,FALSE)</f>
        <v/>
      </c>
      <c r="E126" s="23"/>
      <c r="F126" s="23"/>
      <c r="G126" s="157"/>
    </row>
    <row r="127" spans="1:7" x14ac:dyDescent="0.2">
      <c r="A127" s="164" t="str">
        <f>IF(ISBLANK(KandidatenOsiris!A127),IF(ISBLANK(KandidatenOsirisDocent!A120),"",TEXT(TRIM(KandidatenOsirisDocent!A120),"0000000")),TEXT(TRIM(KandidatenOsiris!A127),"0000000"))</f>
        <v/>
      </c>
      <c r="B127" s="164" t="str">
        <f>IF(ISBLANK(KandidatenOsiris!B127),IF(ISBLANK(KandidatenOsirisDocent!C120),"",KandidatenOsirisDocent!C120),KandidatenOsiris!B127)</f>
        <v/>
      </c>
      <c r="C127" s="164" t="str">
        <f>IF(ISBLANK(KandidatenOsiris!C127),"",KandidatenOsiris!C127)</f>
        <v/>
      </c>
      <c r="D127" s="208" t="str">
        <f>VLOOKUP(A127,Totaal!A:P,16,FALSE)</f>
        <v/>
      </c>
      <c r="E127" s="23"/>
      <c r="F127" s="23"/>
      <c r="G127" s="157"/>
    </row>
    <row r="128" spans="1:7" x14ac:dyDescent="0.2">
      <c r="A128" s="164" t="str">
        <f>IF(ISBLANK(KandidatenOsiris!A128),IF(ISBLANK(KandidatenOsirisDocent!A121),"",TEXT(TRIM(KandidatenOsirisDocent!A121),"0000000")),TEXT(TRIM(KandidatenOsiris!A128),"0000000"))</f>
        <v/>
      </c>
      <c r="B128" s="164" t="str">
        <f>IF(ISBLANK(KandidatenOsiris!B128),IF(ISBLANK(KandidatenOsirisDocent!C121),"",KandidatenOsirisDocent!C121),KandidatenOsiris!B128)</f>
        <v/>
      </c>
      <c r="C128" s="164" t="str">
        <f>IF(ISBLANK(KandidatenOsiris!C128),"",KandidatenOsiris!C128)</f>
        <v/>
      </c>
      <c r="D128" s="208" t="str">
        <f>VLOOKUP(A128,Totaal!A:P,16,FALSE)</f>
        <v/>
      </c>
      <c r="E128" s="23"/>
      <c r="F128" s="23"/>
      <c r="G128" s="157"/>
    </row>
    <row r="129" spans="1:7" x14ac:dyDescent="0.2">
      <c r="A129" s="164" t="str">
        <f>IF(ISBLANK(KandidatenOsiris!A129),IF(ISBLANK(KandidatenOsirisDocent!A122),"",TEXT(TRIM(KandidatenOsirisDocent!A122),"0000000")),TEXT(TRIM(KandidatenOsiris!A129),"0000000"))</f>
        <v/>
      </c>
      <c r="B129" s="164" t="str">
        <f>IF(ISBLANK(KandidatenOsiris!B129),IF(ISBLANK(KandidatenOsirisDocent!C122),"",KandidatenOsirisDocent!C122),KandidatenOsiris!B129)</f>
        <v/>
      </c>
      <c r="C129" s="164" t="str">
        <f>IF(ISBLANK(KandidatenOsiris!C129),"",KandidatenOsiris!C129)</f>
        <v/>
      </c>
      <c r="D129" s="208" t="str">
        <f>VLOOKUP(A129,Totaal!A:P,16,FALSE)</f>
        <v/>
      </c>
      <c r="E129" s="23"/>
      <c r="F129" s="23"/>
      <c r="G129" s="157"/>
    </row>
    <row r="130" spans="1:7" x14ac:dyDescent="0.2">
      <c r="A130" s="164" t="str">
        <f>IF(ISBLANK(KandidatenOsiris!A130),IF(ISBLANK(KandidatenOsirisDocent!A123),"",TEXT(TRIM(KandidatenOsirisDocent!A123),"0000000")),TEXT(TRIM(KandidatenOsiris!A130),"0000000"))</f>
        <v/>
      </c>
      <c r="B130" s="164" t="str">
        <f>IF(ISBLANK(KandidatenOsiris!B130),IF(ISBLANK(KandidatenOsirisDocent!C123),"",KandidatenOsirisDocent!C123),KandidatenOsiris!B130)</f>
        <v/>
      </c>
      <c r="C130" s="164" t="str">
        <f>IF(ISBLANK(KandidatenOsiris!C130),"",KandidatenOsiris!C130)</f>
        <v/>
      </c>
      <c r="D130" s="208" t="str">
        <f>VLOOKUP(A130,Totaal!A:P,16,FALSE)</f>
        <v/>
      </c>
      <c r="E130" s="23"/>
      <c r="F130" s="23"/>
      <c r="G130" s="157"/>
    </row>
    <row r="131" spans="1:7" x14ac:dyDescent="0.2">
      <c r="A131" s="164" t="str">
        <f>IF(ISBLANK(KandidatenOsiris!A131),IF(ISBLANK(KandidatenOsirisDocent!A124),"",TEXT(TRIM(KandidatenOsirisDocent!A124),"0000000")),TEXT(TRIM(KandidatenOsiris!A131),"0000000"))</f>
        <v/>
      </c>
      <c r="B131" s="164" t="str">
        <f>IF(ISBLANK(KandidatenOsiris!B131),IF(ISBLANK(KandidatenOsirisDocent!C124),"",KandidatenOsirisDocent!C124),KandidatenOsiris!B131)</f>
        <v/>
      </c>
      <c r="C131" s="164" t="str">
        <f>IF(ISBLANK(KandidatenOsiris!C131),"",KandidatenOsiris!C131)</f>
        <v/>
      </c>
      <c r="D131" s="208" t="str">
        <f>VLOOKUP(A131,Totaal!A:P,16,FALSE)</f>
        <v/>
      </c>
      <c r="E131" s="23"/>
      <c r="F131" s="23"/>
      <c r="G131" s="157"/>
    </row>
    <row r="132" spans="1:7" x14ac:dyDescent="0.2">
      <c r="A132" s="164" t="str">
        <f>IF(ISBLANK(KandidatenOsiris!A132),IF(ISBLANK(KandidatenOsirisDocent!A125),"",TEXT(TRIM(KandidatenOsirisDocent!A125),"0000000")),TEXT(TRIM(KandidatenOsiris!A132),"0000000"))</f>
        <v/>
      </c>
      <c r="B132" s="164" t="str">
        <f>IF(ISBLANK(KandidatenOsiris!B132),IF(ISBLANK(KandidatenOsirisDocent!C125),"",KandidatenOsirisDocent!C125),KandidatenOsiris!B132)</f>
        <v/>
      </c>
      <c r="C132" s="164" t="str">
        <f>IF(ISBLANK(KandidatenOsiris!C132),"",KandidatenOsiris!C132)</f>
        <v/>
      </c>
      <c r="D132" s="208" t="str">
        <f>VLOOKUP(A132,Totaal!A:P,16,FALSE)</f>
        <v/>
      </c>
      <c r="E132" s="23"/>
      <c r="F132" s="23"/>
      <c r="G132" s="157"/>
    </row>
    <row r="133" spans="1:7" x14ac:dyDescent="0.2">
      <c r="A133" s="164" t="str">
        <f>IF(ISBLANK(KandidatenOsiris!A133),IF(ISBLANK(KandidatenOsirisDocent!A126),"",TEXT(TRIM(KandidatenOsirisDocent!A126),"0000000")),TEXT(TRIM(KandidatenOsiris!A133),"0000000"))</f>
        <v/>
      </c>
      <c r="B133" s="164" t="str">
        <f>IF(ISBLANK(KandidatenOsiris!B133),IF(ISBLANK(KandidatenOsirisDocent!C126),"",KandidatenOsirisDocent!C126),KandidatenOsiris!B133)</f>
        <v/>
      </c>
      <c r="C133" s="164" t="str">
        <f>IF(ISBLANK(KandidatenOsiris!C133),"",KandidatenOsiris!C133)</f>
        <v/>
      </c>
      <c r="D133" s="208" t="str">
        <f>VLOOKUP(A133,Totaal!A:P,16,FALSE)</f>
        <v/>
      </c>
      <c r="E133" s="23"/>
      <c r="F133" s="23"/>
      <c r="G133" s="157"/>
    </row>
    <row r="134" spans="1:7" x14ac:dyDescent="0.2">
      <c r="A134" s="164" t="str">
        <f>IF(ISBLANK(KandidatenOsiris!A134),IF(ISBLANK(KandidatenOsirisDocent!A127),"",TEXT(TRIM(KandidatenOsirisDocent!A127),"0000000")),TEXT(TRIM(KandidatenOsiris!A134),"0000000"))</f>
        <v/>
      </c>
      <c r="B134" s="164" t="str">
        <f>IF(ISBLANK(KandidatenOsiris!B134),IF(ISBLANK(KandidatenOsirisDocent!C127),"",KandidatenOsirisDocent!C127),KandidatenOsiris!B134)</f>
        <v/>
      </c>
      <c r="C134" s="164" t="str">
        <f>IF(ISBLANK(KandidatenOsiris!C134),"",KandidatenOsiris!C134)</f>
        <v/>
      </c>
      <c r="D134" s="208" t="str">
        <f>VLOOKUP(A134,Totaal!A:P,16,FALSE)</f>
        <v/>
      </c>
      <c r="E134" s="23"/>
      <c r="F134" s="23"/>
      <c r="G134" s="157"/>
    </row>
    <row r="135" spans="1:7" x14ac:dyDescent="0.2">
      <c r="A135" s="164" t="str">
        <f>IF(ISBLANK(KandidatenOsiris!A135),IF(ISBLANK(KandidatenOsirisDocent!A128),"",TEXT(TRIM(KandidatenOsirisDocent!A128),"0000000")),TEXT(TRIM(KandidatenOsiris!A135),"0000000"))</f>
        <v/>
      </c>
      <c r="B135" s="164" t="str">
        <f>IF(ISBLANK(KandidatenOsiris!B135),IF(ISBLANK(KandidatenOsirisDocent!C128),"",KandidatenOsirisDocent!C128),KandidatenOsiris!B135)</f>
        <v/>
      </c>
      <c r="C135" s="164" t="str">
        <f>IF(ISBLANK(KandidatenOsiris!C135),"",KandidatenOsiris!C135)</f>
        <v/>
      </c>
      <c r="D135" s="208" t="str">
        <f>VLOOKUP(A135,Totaal!A:P,16,FALSE)</f>
        <v/>
      </c>
      <c r="E135" s="23"/>
      <c r="F135" s="23"/>
      <c r="G135" s="157"/>
    </row>
    <row r="136" spans="1:7" x14ac:dyDescent="0.2">
      <c r="A136" s="164" t="str">
        <f>IF(ISBLANK(KandidatenOsiris!A136),IF(ISBLANK(KandidatenOsirisDocent!A129),"",TEXT(TRIM(KandidatenOsirisDocent!A129),"0000000")),TEXT(TRIM(KandidatenOsiris!A136),"0000000"))</f>
        <v/>
      </c>
      <c r="B136" s="164" t="str">
        <f>IF(ISBLANK(KandidatenOsiris!B136),IF(ISBLANK(KandidatenOsirisDocent!C129),"",KandidatenOsirisDocent!C129),KandidatenOsiris!B136)</f>
        <v/>
      </c>
      <c r="C136" s="164" t="str">
        <f>IF(ISBLANK(KandidatenOsiris!C136),"",KandidatenOsiris!C136)</f>
        <v/>
      </c>
      <c r="D136" s="208" t="str">
        <f>VLOOKUP(A136,Totaal!A:P,16,FALSE)</f>
        <v/>
      </c>
      <c r="E136" s="23"/>
      <c r="F136" s="23"/>
      <c r="G136" s="157"/>
    </row>
    <row r="137" spans="1:7" x14ac:dyDescent="0.2">
      <c r="A137" s="164" t="str">
        <f>IF(ISBLANK(KandidatenOsiris!A137),IF(ISBLANK(KandidatenOsirisDocent!A130),"",TEXT(TRIM(KandidatenOsirisDocent!A130),"0000000")),TEXT(TRIM(KandidatenOsiris!A137),"0000000"))</f>
        <v/>
      </c>
      <c r="B137" s="164" t="str">
        <f>IF(ISBLANK(KandidatenOsiris!B137),IF(ISBLANK(KandidatenOsirisDocent!C130),"",KandidatenOsirisDocent!C130),KandidatenOsiris!B137)</f>
        <v/>
      </c>
      <c r="C137" s="164" t="str">
        <f>IF(ISBLANK(KandidatenOsiris!C137),"",KandidatenOsiris!C137)</f>
        <v/>
      </c>
      <c r="D137" s="208" t="str">
        <f>VLOOKUP(A137,Totaal!A:P,16,FALSE)</f>
        <v/>
      </c>
      <c r="E137" s="23"/>
      <c r="F137" s="23"/>
      <c r="G137" s="157"/>
    </row>
    <row r="138" spans="1:7" x14ac:dyDescent="0.2">
      <c r="A138" s="164" t="str">
        <f>IF(ISBLANK(KandidatenOsiris!A138),IF(ISBLANK(KandidatenOsirisDocent!A131),"",TEXT(TRIM(KandidatenOsirisDocent!A131),"0000000")),TEXT(TRIM(KandidatenOsiris!A138),"0000000"))</f>
        <v/>
      </c>
      <c r="B138" s="164" t="str">
        <f>IF(ISBLANK(KandidatenOsiris!B138),IF(ISBLANK(KandidatenOsirisDocent!C131),"",KandidatenOsirisDocent!C131),KandidatenOsiris!B138)</f>
        <v/>
      </c>
      <c r="C138" s="164" t="str">
        <f>IF(ISBLANK(KandidatenOsiris!C138),"",KandidatenOsiris!C138)</f>
        <v/>
      </c>
      <c r="D138" s="208" t="str">
        <f>VLOOKUP(A138,Totaal!A:P,16,FALSE)</f>
        <v/>
      </c>
      <c r="E138" s="23"/>
      <c r="F138" s="23"/>
      <c r="G138" s="157"/>
    </row>
    <row r="139" spans="1:7" x14ac:dyDescent="0.2">
      <c r="A139" s="164" t="str">
        <f>IF(ISBLANK(KandidatenOsiris!A139),IF(ISBLANK(KandidatenOsirisDocent!A132),"",TEXT(TRIM(KandidatenOsirisDocent!A132),"0000000")),TEXT(TRIM(KandidatenOsiris!A139),"0000000"))</f>
        <v/>
      </c>
      <c r="B139" s="164" t="str">
        <f>IF(ISBLANK(KandidatenOsiris!B139),IF(ISBLANK(KandidatenOsirisDocent!C132),"",KandidatenOsirisDocent!C132),KandidatenOsiris!B139)</f>
        <v/>
      </c>
      <c r="C139" s="164" t="str">
        <f>IF(ISBLANK(KandidatenOsiris!C139),"",KandidatenOsiris!C139)</f>
        <v/>
      </c>
      <c r="D139" s="208" t="str">
        <f>VLOOKUP(A139,Totaal!A:P,16,FALSE)</f>
        <v/>
      </c>
      <c r="E139" s="23"/>
      <c r="F139" s="23"/>
      <c r="G139" s="157"/>
    </row>
    <row r="140" spans="1:7" x14ac:dyDescent="0.2">
      <c r="A140" s="164" t="str">
        <f>IF(ISBLANK(KandidatenOsiris!A140),IF(ISBLANK(KandidatenOsirisDocent!A133),"",TEXT(TRIM(KandidatenOsirisDocent!A133),"0000000")),TEXT(TRIM(KandidatenOsiris!A140),"0000000"))</f>
        <v/>
      </c>
      <c r="B140" s="164" t="str">
        <f>IF(ISBLANK(KandidatenOsiris!B140),IF(ISBLANK(KandidatenOsirisDocent!C133),"",KandidatenOsirisDocent!C133),KandidatenOsiris!B140)</f>
        <v/>
      </c>
      <c r="C140" s="164" t="str">
        <f>IF(ISBLANK(KandidatenOsiris!C140),"",KandidatenOsiris!C140)</f>
        <v/>
      </c>
      <c r="D140" s="208" t="str">
        <f>VLOOKUP(A140,Totaal!A:P,16,FALSE)</f>
        <v/>
      </c>
      <c r="E140" s="23"/>
      <c r="F140" s="23"/>
      <c r="G140" s="157"/>
    </row>
    <row r="141" spans="1:7" x14ac:dyDescent="0.2">
      <c r="A141" s="164" t="str">
        <f>IF(ISBLANK(KandidatenOsiris!A141),IF(ISBLANK(KandidatenOsirisDocent!A134),"",TEXT(TRIM(KandidatenOsirisDocent!A134),"0000000")),TEXT(TRIM(KandidatenOsiris!A141),"0000000"))</f>
        <v/>
      </c>
      <c r="B141" s="164" t="str">
        <f>IF(ISBLANK(KandidatenOsiris!B141),IF(ISBLANK(KandidatenOsirisDocent!C134),"",KandidatenOsirisDocent!C134),KandidatenOsiris!B141)</f>
        <v/>
      </c>
      <c r="C141" s="164" t="str">
        <f>IF(ISBLANK(KandidatenOsiris!C141),"",KandidatenOsiris!C141)</f>
        <v/>
      </c>
      <c r="D141" s="208" t="str">
        <f>VLOOKUP(A141,Totaal!A:P,16,FALSE)</f>
        <v/>
      </c>
      <c r="E141" s="23"/>
      <c r="F141" s="23"/>
      <c r="G141" s="157"/>
    </row>
    <row r="142" spans="1:7" x14ac:dyDescent="0.2">
      <c r="A142" s="164" t="str">
        <f>IF(ISBLANK(KandidatenOsiris!A142),IF(ISBLANK(KandidatenOsirisDocent!A135),"",TEXT(TRIM(KandidatenOsirisDocent!A135),"0000000")),TEXT(TRIM(KandidatenOsiris!A142),"0000000"))</f>
        <v/>
      </c>
      <c r="B142" s="164" t="str">
        <f>IF(ISBLANK(KandidatenOsiris!B142),IF(ISBLANK(KandidatenOsirisDocent!C135),"",KandidatenOsirisDocent!C135),KandidatenOsiris!B142)</f>
        <v/>
      </c>
      <c r="C142" s="164" t="str">
        <f>IF(ISBLANK(KandidatenOsiris!C142),"",KandidatenOsiris!C142)</f>
        <v/>
      </c>
      <c r="D142" s="208" t="str">
        <f>VLOOKUP(A142,Totaal!A:P,16,FALSE)</f>
        <v/>
      </c>
      <c r="E142" s="23"/>
      <c r="F142" s="23"/>
      <c r="G142" s="157"/>
    </row>
    <row r="143" spans="1:7" x14ac:dyDescent="0.2">
      <c r="A143" s="164" t="str">
        <f>IF(ISBLANK(KandidatenOsiris!A143),IF(ISBLANK(KandidatenOsirisDocent!A136),"",TEXT(TRIM(KandidatenOsirisDocent!A136),"0000000")),TEXT(TRIM(KandidatenOsiris!A143),"0000000"))</f>
        <v/>
      </c>
      <c r="B143" s="164" t="str">
        <f>IF(ISBLANK(KandidatenOsiris!B143),IF(ISBLANK(KandidatenOsirisDocent!C136),"",KandidatenOsirisDocent!C136),KandidatenOsiris!B143)</f>
        <v/>
      </c>
      <c r="C143" s="164" t="str">
        <f>IF(ISBLANK(KandidatenOsiris!C143),"",KandidatenOsiris!C143)</f>
        <v/>
      </c>
      <c r="D143" s="208" t="str">
        <f>VLOOKUP(A143,Totaal!A:P,16,FALSE)</f>
        <v/>
      </c>
      <c r="E143" s="23"/>
      <c r="F143" s="23"/>
      <c r="G143" s="157"/>
    </row>
    <row r="144" spans="1:7" x14ac:dyDescent="0.2">
      <c r="A144" s="164" t="str">
        <f>IF(ISBLANK(KandidatenOsiris!A144),IF(ISBLANK(KandidatenOsirisDocent!A137),"",TEXT(TRIM(KandidatenOsirisDocent!A137),"0000000")),TEXT(TRIM(KandidatenOsiris!A144),"0000000"))</f>
        <v/>
      </c>
      <c r="B144" s="164" t="str">
        <f>IF(ISBLANK(KandidatenOsiris!B144),IF(ISBLANK(KandidatenOsirisDocent!C137),"",KandidatenOsirisDocent!C137),KandidatenOsiris!B144)</f>
        <v/>
      </c>
      <c r="C144" s="164" t="str">
        <f>IF(ISBLANK(KandidatenOsiris!C144),"",KandidatenOsiris!C144)</f>
        <v/>
      </c>
      <c r="D144" s="208" t="str">
        <f>VLOOKUP(A144,Totaal!A:P,16,FALSE)</f>
        <v/>
      </c>
      <c r="E144" s="23"/>
      <c r="F144" s="23"/>
      <c r="G144" s="157"/>
    </row>
    <row r="145" spans="1:7" x14ac:dyDescent="0.2">
      <c r="A145" s="164" t="str">
        <f>IF(ISBLANK(KandidatenOsiris!A145),IF(ISBLANK(KandidatenOsirisDocent!A138),"",TEXT(TRIM(KandidatenOsirisDocent!A138),"0000000")),TEXT(TRIM(KandidatenOsiris!A145),"0000000"))</f>
        <v/>
      </c>
      <c r="B145" s="164" t="str">
        <f>IF(ISBLANK(KandidatenOsiris!B145),IF(ISBLANK(KandidatenOsirisDocent!C138),"",KandidatenOsirisDocent!C138),KandidatenOsiris!B145)</f>
        <v/>
      </c>
      <c r="C145" s="164" t="str">
        <f>IF(ISBLANK(KandidatenOsiris!C145),"",KandidatenOsiris!C145)</f>
        <v/>
      </c>
      <c r="D145" s="208" t="str">
        <f>VLOOKUP(A145,Totaal!A:P,16,FALSE)</f>
        <v/>
      </c>
      <c r="E145" s="23"/>
      <c r="F145" s="23"/>
      <c r="G145" s="157"/>
    </row>
    <row r="146" spans="1:7" x14ac:dyDescent="0.2">
      <c r="A146" s="164" t="str">
        <f>IF(ISBLANK(KandidatenOsiris!A146),IF(ISBLANK(KandidatenOsirisDocent!A139),"",TEXT(TRIM(KandidatenOsirisDocent!A139),"0000000")),TEXT(TRIM(KandidatenOsiris!A146),"0000000"))</f>
        <v/>
      </c>
      <c r="B146" s="164" t="str">
        <f>IF(ISBLANK(KandidatenOsiris!B146),IF(ISBLANK(KandidatenOsirisDocent!C139),"",KandidatenOsirisDocent!C139),KandidatenOsiris!B146)</f>
        <v/>
      </c>
      <c r="C146" s="164" t="str">
        <f>IF(ISBLANK(KandidatenOsiris!C146),"",KandidatenOsiris!C146)</f>
        <v/>
      </c>
      <c r="D146" s="208" t="str">
        <f>VLOOKUP(A146,Totaal!A:P,16,FALSE)</f>
        <v/>
      </c>
      <c r="E146" s="23"/>
      <c r="F146" s="23"/>
      <c r="G146" s="157"/>
    </row>
    <row r="147" spans="1:7" x14ac:dyDescent="0.2">
      <c r="A147" s="164" t="str">
        <f>IF(ISBLANK(KandidatenOsiris!A147),IF(ISBLANK(KandidatenOsirisDocent!A140),"",TEXT(TRIM(KandidatenOsirisDocent!A140),"0000000")),TEXT(TRIM(KandidatenOsiris!A147),"0000000"))</f>
        <v/>
      </c>
      <c r="B147" s="164" t="str">
        <f>IF(ISBLANK(KandidatenOsiris!B147),IF(ISBLANK(KandidatenOsirisDocent!C140),"",KandidatenOsirisDocent!C140),KandidatenOsiris!B147)</f>
        <v/>
      </c>
      <c r="C147" s="164" t="str">
        <f>IF(ISBLANK(KandidatenOsiris!C147),"",KandidatenOsiris!C147)</f>
        <v/>
      </c>
      <c r="D147" s="208" t="str">
        <f>VLOOKUP(A147,Totaal!A:P,16,FALSE)</f>
        <v/>
      </c>
      <c r="E147" s="23"/>
      <c r="F147" s="23"/>
      <c r="G147" s="157"/>
    </row>
    <row r="148" spans="1:7" x14ac:dyDescent="0.2">
      <c r="A148" s="164" t="str">
        <f>IF(ISBLANK(KandidatenOsiris!A148),IF(ISBLANK(KandidatenOsirisDocent!A141),"",TEXT(TRIM(KandidatenOsirisDocent!A141),"0000000")),TEXT(TRIM(KandidatenOsiris!A148),"0000000"))</f>
        <v/>
      </c>
      <c r="B148" s="164" t="str">
        <f>IF(ISBLANK(KandidatenOsiris!B148),IF(ISBLANK(KandidatenOsirisDocent!C141),"",KandidatenOsirisDocent!C141),KandidatenOsiris!B148)</f>
        <v/>
      </c>
      <c r="C148" s="164" t="str">
        <f>IF(ISBLANK(KandidatenOsiris!C148),"",KandidatenOsiris!C148)</f>
        <v/>
      </c>
      <c r="D148" s="208" t="str">
        <f>VLOOKUP(A148,Totaal!A:P,16,FALSE)</f>
        <v/>
      </c>
      <c r="E148" s="23"/>
      <c r="F148" s="23"/>
      <c r="G148" s="157"/>
    </row>
    <row r="149" spans="1:7" x14ac:dyDescent="0.2">
      <c r="A149" s="164" t="str">
        <f>IF(ISBLANK(KandidatenOsiris!A149),IF(ISBLANK(KandidatenOsirisDocent!A142),"",TEXT(TRIM(KandidatenOsirisDocent!A142),"0000000")),TEXT(TRIM(KandidatenOsiris!A149),"0000000"))</f>
        <v/>
      </c>
      <c r="B149" s="164" t="str">
        <f>IF(ISBLANK(KandidatenOsiris!B149),IF(ISBLANK(KandidatenOsirisDocent!C142),"",KandidatenOsirisDocent!C142),KandidatenOsiris!B149)</f>
        <v/>
      </c>
      <c r="C149" s="164" t="str">
        <f>IF(ISBLANK(KandidatenOsiris!C149),"",KandidatenOsiris!C149)</f>
        <v/>
      </c>
      <c r="D149" s="208" t="str">
        <f>VLOOKUP(A149,Totaal!A:P,16,FALSE)</f>
        <v/>
      </c>
      <c r="E149" s="23"/>
      <c r="F149" s="23"/>
      <c r="G149" s="157"/>
    </row>
    <row r="150" spans="1:7" x14ac:dyDescent="0.2">
      <c r="A150" s="164" t="str">
        <f>IF(ISBLANK(KandidatenOsiris!A150),IF(ISBLANK(KandidatenOsirisDocent!A143),"",TEXT(TRIM(KandidatenOsirisDocent!A143),"0000000")),TEXT(TRIM(KandidatenOsiris!A150),"0000000"))</f>
        <v/>
      </c>
      <c r="B150" s="164" t="str">
        <f>IF(ISBLANK(KandidatenOsiris!B150),IF(ISBLANK(KandidatenOsirisDocent!C143),"",KandidatenOsirisDocent!C143),KandidatenOsiris!B150)</f>
        <v/>
      </c>
      <c r="C150" s="164" t="str">
        <f>IF(ISBLANK(KandidatenOsiris!C150),"",KandidatenOsiris!C150)</f>
        <v/>
      </c>
      <c r="D150" s="208" t="str">
        <f>VLOOKUP(A150,Totaal!A:P,16,FALSE)</f>
        <v/>
      </c>
      <c r="E150" s="23"/>
      <c r="F150" s="23"/>
      <c r="G150" s="157"/>
    </row>
    <row r="151" spans="1:7" x14ac:dyDescent="0.2">
      <c r="A151" s="164" t="str">
        <f>IF(ISBLANK(KandidatenOsiris!A151),IF(ISBLANK(KandidatenOsirisDocent!A144),"",TEXT(TRIM(KandidatenOsirisDocent!A144),"0000000")),TEXT(TRIM(KandidatenOsiris!A151),"0000000"))</f>
        <v/>
      </c>
      <c r="B151" s="164" t="str">
        <f>IF(ISBLANK(KandidatenOsiris!B151),IF(ISBLANK(KandidatenOsirisDocent!C144),"",KandidatenOsirisDocent!C144),KandidatenOsiris!B151)</f>
        <v/>
      </c>
      <c r="C151" s="164" t="str">
        <f>IF(ISBLANK(KandidatenOsiris!C151),"",KandidatenOsiris!C151)</f>
        <v/>
      </c>
      <c r="D151" s="208" t="str">
        <f>VLOOKUP(A151,Totaal!A:P,16,FALSE)</f>
        <v/>
      </c>
      <c r="E151" s="23"/>
      <c r="F151" s="23"/>
      <c r="G151" s="157"/>
    </row>
    <row r="152" spans="1:7" x14ac:dyDescent="0.2">
      <c r="A152" s="164" t="str">
        <f>IF(ISBLANK(KandidatenOsiris!A152),IF(ISBLANK(KandidatenOsirisDocent!A145),"",TEXT(TRIM(KandidatenOsirisDocent!A145),"0000000")),TEXT(TRIM(KandidatenOsiris!A152),"0000000"))</f>
        <v/>
      </c>
      <c r="B152" s="164" t="str">
        <f>IF(ISBLANK(KandidatenOsiris!B152),IF(ISBLANK(KandidatenOsirisDocent!C145),"",KandidatenOsirisDocent!C145),KandidatenOsiris!B152)</f>
        <v/>
      </c>
      <c r="C152" s="164" t="str">
        <f>IF(ISBLANK(KandidatenOsiris!C152),"",KandidatenOsiris!C152)</f>
        <v/>
      </c>
      <c r="D152" s="208" t="str">
        <f>VLOOKUP(A152,Totaal!A:P,16,FALSE)</f>
        <v/>
      </c>
      <c r="E152" s="23"/>
      <c r="F152" s="23"/>
      <c r="G152" s="157"/>
    </row>
    <row r="153" spans="1:7" x14ac:dyDescent="0.2">
      <c r="A153" s="164" t="str">
        <f>IF(ISBLANK(KandidatenOsiris!A153),IF(ISBLANK(KandidatenOsirisDocent!A146),"",TEXT(TRIM(KandidatenOsirisDocent!A146),"0000000")),TEXT(TRIM(KandidatenOsiris!A153),"0000000"))</f>
        <v/>
      </c>
      <c r="B153" s="164" t="str">
        <f>IF(ISBLANK(KandidatenOsiris!B153),IF(ISBLANK(KandidatenOsirisDocent!C146),"",KandidatenOsirisDocent!C146),KandidatenOsiris!B153)</f>
        <v/>
      </c>
      <c r="C153" s="164" t="str">
        <f>IF(ISBLANK(KandidatenOsiris!C153),"",KandidatenOsiris!C153)</f>
        <v/>
      </c>
      <c r="D153" s="208" t="str">
        <f>VLOOKUP(A153,Totaal!A:P,16,FALSE)</f>
        <v/>
      </c>
      <c r="E153" s="23"/>
      <c r="F153" s="23"/>
      <c r="G153" s="157"/>
    </row>
    <row r="154" spans="1:7" x14ac:dyDescent="0.2">
      <c r="A154" s="164" t="str">
        <f>IF(ISBLANK(KandidatenOsiris!A154),IF(ISBLANK(KandidatenOsirisDocent!A147),"",TEXT(TRIM(KandidatenOsirisDocent!A147),"0000000")),TEXT(TRIM(KandidatenOsiris!A154),"0000000"))</f>
        <v/>
      </c>
      <c r="B154" s="164" t="str">
        <f>IF(ISBLANK(KandidatenOsiris!B154),IF(ISBLANK(KandidatenOsirisDocent!C147),"",KandidatenOsirisDocent!C147),KandidatenOsiris!B154)</f>
        <v/>
      </c>
      <c r="C154" s="164" t="str">
        <f>IF(ISBLANK(KandidatenOsiris!C154),"",KandidatenOsiris!C154)</f>
        <v/>
      </c>
      <c r="D154" s="208" t="str">
        <f>VLOOKUP(A154,Totaal!A:P,16,FALSE)</f>
        <v/>
      </c>
      <c r="E154" s="23"/>
      <c r="F154" s="23"/>
      <c r="G154" s="157"/>
    </row>
    <row r="155" spans="1:7" x14ac:dyDescent="0.2">
      <c r="A155" s="164" t="str">
        <f>IF(ISBLANK(KandidatenOsiris!A155),IF(ISBLANK(KandidatenOsirisDocent!A148),"",TEXT(TRIM(KandidatenOsirisDocent!A148),"0000000")),TEXT(TRIM(KandidatenOsiris!A155),"0000000"))</f>
        <v/>
      </c>
      <c r="B155" s="164" t="str">
        <f>IF(ISBLANK(KandidatenOsiris!B155),IF(ISBLANK(KandidatenOsirisDocent!C148),"",KandidatenOsirisDocent!C148),KandidatenOsiris!B155)</f>
        <v/>
      </c>
      <c r="C155" s="164" t="str">
        <f>IF(ISBLANK(KandidatenOsiris!C155),"",KandidatenOsiris!C155)</f>
        <v/>
      </c>
      <c r="D155" s="208" t="str">
        <f>VLOOKUP(A155,Totaal!A:P,16,FALSE)</f>
        <v/>
      </c>
      <c r="E155" s="23"/>
      <c r="F155" s="23"/>
      <c r="G155" s="157"/>
    </row>
    <row r="156" spans="1:7" x14ac:dyDescent="0.2">
      <c r="A156" s="164" t="str">
        <f>IF(ISBLANK(KandidatenOsiris!A156),IF(ISBLANK(KandidatenOsirisDocent!A149),"",TEXT(TRIM(KandidatenOsirisDocent!A149),"0000000")),TEXT(TRIM(KandidatenOsiris!A156),"0000000"))</f>
        <v/>
      </c>
      <c r="B156" s="164" t="str">
        <f>IF(ISBLANK(KandidatenOsiris!B156),IF(ISBLANK(KandidatenOsirisDocent!C149),"",KandidatenOsirisDocent!C149),KandidatenOsiris!B156)</f>
        <v/>
      </c>
      <c r="C156" s="164" t="str">
        <f>IF(ISBLANK(KandidatenOsiris!C156),"",KandidatenOsiris!C156)</f>
        <v/>
      </c>
      <c r="D156" s="208" t="str">
        <f>VLOOKUP(A156,Totaal!A:P,16,FALSE)</f>
        <v/>
      </c>
      <c r="E156" s="23"/>
      <c r="F156" s="23"/>
      <c r="G156" s="157"/>
    </row>
    <row r="157" spans="1:7" x14ac:dyDescent="0.2">
      <c r="A157" s="164" t="str">
        <f>IF(ISBLANK(KandidatenOsiris!A157),IF(ISBLANK(KandidatenOsirisDocent!A150),"",TEXT(TRIM(KandidatenOsirisDocent!A150),"0000000")),TEXT(TRIM(KandidatenOsiris!A157),"0000000"))</f>
        <v/>
      </c>
      <c r="B157" s="164" t="str">
        <f>IF(ISBLANK(KandidatenOsiris!B157),IF(ISBLANK(KandidatenOsirisDocent!C150),"",KandidatenOsirisDocent!C150),KandidatenOsiris!B157)</f>
        <v/>
      </c>
      <c r="C157" s="164" t="str">
        <f>IF(ISBLANK(KandidatenOsiris!C157),"",KandidatenOsiris!C157)</f>
        <v/>
      </c>
      <c r="D157" s="208" t="str">
        <f>VLOOKUP(A157,Totaal!A:P,16,FALSE)</f>
        <v/>
      </c>
      <c r="E157" s="23"/>
      <c r="F157" s="23"/>
      <c r="G157" s="157"/>
    </row>
    <row r="158" spans="1:7" x14ac:dyDescent="0.2">
      <c r="A158" s="164" t="str">
        <f>IF(ISBLANK(KandidatenOsiris!A158),IF(ISBLANK(KandidatenOsirisDocent!A151),"",TEXT(TRIM(KandidatenOsirisDocent!A151),"0000000")),TEXT(TRIM(KandidatenOsiris!A158),"0000000"))</f>
        <v/>
      </c>
      <c r="B158" s="164" t="str">
        <f>IF(ISBLANK(KandidatenOsiris!B158),IF(ISBLANK(KandidatenOsirisDocent!C151),"",KandidatenOsirisDocent!C151),KandidatenOsiris!B158)</f>
        <v/>
      </c>
      <c r="C158" s="164" t="str">
        <f>IF(ISBLANK(KandidatenOsiris!C158),"",KandidatenOsiris!C158)</f>
        <v/>
      </c>
      <c r="D158" s="208" t="str">
        <f>VLOOKUP(A158,Totaal!A:P,16,FALSE)</f>
        <v/>
      </c>
      <c r="E158" s="23"/>
      <c r="F158" s="23"/>
      <c r="G158" s="157"/>
    </row>
    <row r="159" spans="1:7" x14ac:dyDescent="0.2">
      <c r="A159" s="164" t="str">
        <f>IF(ISBLANK(KandidatenOsiris!A159),IF(ISBLANK(KandidatenOsirisDocent!A152),"",TEXT(TRIM(KandidatenOsirisDocent!A152),"0000000")),TEXT(TRIM(KandidatenOsiris!A159),"0000000"))</f>
        <v/>
      </c>
      <c r="B159" s="164" t="str">
        <f>IF(ISBLANK(KandidatenOsiris!B159),IF(ISBLANK(KandidatenOsirisDocent!C152),"",KandidatenOsirisDocent!C152),KandidatenOsiris!B159)</f>
        <v/>
      </c>
      <c r="C159" s="164" t="str">
        <f>IF(ISBLANK(KandidatenOsiris!C159),"",KandidatenOsiris!C159)</f>
        <v/>
      </c>
      <c r="D159" s="208" t="str">
        <f>VLOOKUP(A159,Totaal!A:P,16,FALSE)</f>
        <v/>
      </c>
      <c r="E159" s="23"/>
      <c r="F159" s="23"/>
      <c r="G159" s="157"/>
    </row>
    <row r="160" spans="1:7" x14ac:dyDescent="0.2">
      <c r="A160" s="164" t="str">
        <f>IF(ISBLANK(KandidatenOsiris!A160),IF(ISBLANK(KandidatenOsirisDocent!A153),"",TEXT(TRIM(KandidatenOsirisDocent!A153),"0000000")),TEXT(TRIM(KandidatenOsiris!A160),"0000000"))</f>
        <v/>
      </c>
      <c r="B160" s="164" t="str">
        <f>IF(ISBLANK(KandidatenOsiris!B160),IF(ISBLANK(KandidatenOsirisDocent!C153),"",KandidatenOsirisDocent!C153),KandidatenOsiris!B160)</f>
        <v/>
      </c>
      <c r="C160" s="164" t="str">
        <f>IF(ISBLANK(KandidatenOsiris!C160),"",KandidatenOsiris!C160)</f>
        <v/>
      </c>
      <c r="D160" s="208" t="str">
        <f>VLOOKUP(A160,Totaal!A:P,16,FALSE)</f>
        <v/>
      </c>
      <c r="E160" s="23"/>
      <c r="F160" s="23"/>
      <c r="G160" s="157"/>
    </row>
    <row r="161" spans="1:7" x14ac:dyDescent="0.2">
      <c r="A161" s="164" t="str">
        <f>IF(ISBLANK(KandidatenOsiris!A161),IF(ISBLANK(KandidatenOsirisDocent!A154),"",TEXT(TRIM(KandidatenOsirisDocent!A154),"0000000")),TEXT(TRIM(KandidatenOsiris!A161),"0000000"))</f>
        <v/>
      </c>
      <c r="B161" s="164" t="str">
        <f>IF(ISBLANK(KandidatenOsiris!B161),IF(ISBLANK(KandidatenOsirisDocent!C154),"",KandidatenOsirisDocent!C154),KandidatenOsiris!B161)</f>
        <v/>
      </c>
      <c r="C161" s="164" t="str">
        <f>IF(ISBLANK(KandidatenOsiris!C161),"",KandidatenOsiris!C161)</f>
        <v/>
      </c>
      <c r="D161" s="208" t="str">
        <f>VLOOKUP(A161,Totaal!A:P,16,FALSE)</f>
        <v/>
      </c>
      <c r="E161" s="23"/>
      <c r="F161" s="23"/>
      <c r="G161" s="157"/>
    </row>
    <row r="162" spans="1:7" x14ac:dyDescent="0.2">
      <c r="A162" s="164" t="str">
        <f>IF(ISBLANK(KandidatenOsiris!A162),IF(ISBLANK(KandidatenOsirisDocent!A155),"",TEXT(TRIM(KandidatenOsirisDocent!A155),"0000000")),TEXT(TRIM(KandidatenOsiris!A162),"0000000"))</f>
        <v/>
      </c>
      <c r="B162" s="164" t="str">
        <f>IF(ISBLANK(KandidatenOsiris!B162),IF(ISBLANK(KandidatenOsirisDocent!C155),"",KandidatenOsirisDocent!C155),KandidatenOsiris!B162)</f>
        <v/>
      </c>
      <c r="C162" s="164" t="str">
        <f>IF(ISBLANK(KandidatenOsiris!C162),"",KandidatenOsiris!C162)</f>
        <v/>
      </c>
      <c r="D162" s="208" t="str">
        <f>VLOOKUP(A162,Totaal!A:P,16,FALSE)</f>
        <v/>
      </c>
      <c r="E162" s="23"/>
      <c r="F162" s="23"/>
      <c r="G162" s="157"/>
    </row>
    <row r="163" spans="1:7" x14ac:dyDescent="0.2">
      <c r="A163" s="164" t="str">
        <f>IF(ISBLANK(KandidatenOsiris!A163),IF(ISBLANK(KandidatenOsirisDocent!A156),"",TEXT(TRIM(KandidatenOsirisDocent!A156),"0000000")),TEXT(TRIM(KandidatenOsiris!A163),"0000000"))</f>
        <v/>
      </c>
      <c r="B163" s="164" t="str">
        <f>IF(ISBLANK(KandidatenOsiris!B163),IF(ISBLANK(KandidatenOsirisDocent!C156),"",KandidatenOsirisDocent!C156),KandidatenOsiris!B163)</f>
        <v/>
      </c>
      <c r="C163" s="164" t="str">
        <f>IF(ISBLANK(KandidatenOsiris!C163),"",KandidatenOsiris!C163)</f>
        <v/>
      </c>
      <c r="D163" s="208" t="str">
        <f>VLOOKUP(A163,Totaal!A:P,16,FALSE)</f>
        <v/>
      </c>
      <c r="E163" s="23"/>
      <c r="F163" s="23"/>
      <c r="G163" s="157"/>
    </row>
    <row r="164" spans="1:7" x14ac:dyDescent="0.2">
      <c r="A164" s="164" t="str">
        <f>IF(ISBLANK(KandidatenOsiris!A164),IF(ISBLANK(KandidatenOsirisDocent!A157),"",TEXT(TRIM(KandidatenOsirisDocent!A157),"0000000")),TEXT(TRIM(KandidatenOsiris!A164),"0000000"))</f>
        <v/>
      </c>
      <c r="B164" s="164" t="str">
        <f>IF(ISBLANK(KandidatenOsiris!B164),IF(ISBLANK(KandidatenOsirisDocent!C157),"",KandidatenOsirisDocent!C157),KandidatenOsiris!B164)</f>
        <v/>
      </c>
      <c r="C164" s="164" t="str">
        <f>IF(ISBLANK(KandidatenOsiris!C164),"",KandidatenOsiris!C164)</f>
        <v/>
      </c>
      <c r="D164" s="208" t="str">
        <f>VLOOKUP(A164,Totaal!A:P,16,FALSE)</f>
        <v/>
      </c>
      <c r="E164" s="23"/>
      <c r="F164" s="23"/>
      <c r="G164" s="157"/>
    </row>
    <row r="165" spans="1:7" x14ac:dyDescent="0.2">
      <c r="A165" s="164" t="str">
        <f>IF(ISBLANK(KandidatenOsiris!A165),IF(ISBLANK(KandidatenOsirisDocent!A158),"",TEXT(TRIM(KandidatenOsirisDocent!A158),"0000000")),TEXT(TRIM(KandidatenOsiris!A165),"0000000"))</f>
        <v/>
      </c>
      <c r="B165" s="164" t="str">
        <f>IF(ISBLANK(KandidatenOsiris!B165),IF(ISBLANK(KandidatenOsirisDocent!C158),"",KandidatenOsirisDocent!C158),KandidatenOsiris!B165)</f>
        <v/>
      </c>
      <c r="C165" s="164" t="str">
        <f>IF(ISBLANK(KandidatenOsiris!C165),"",KandidatenOsiris!C165)</f>
        <v/>
      </c>
      <c r="D165" s="208" t="str">
        <f>VLOOKUP(A165,Totaal!A:P,16,FALSE)</f>
        <v/>
      </c>
      <c r="E165" s="23"/>
      <c r="F165" s="23"/>
      <c r="G165" s="157"/>
    </row>
    <row r="166" spans="1:7" x14ac:dyDescent="0.2">
      <c r="A166" s="164" t="str">
        <f>IF(ISBLANK(KandidatenOsiris!A166),IF(ISBLANK(KandidatenOsirisDocent!A159),"",TEXT(TRIM(KandidatenOsirisDocent!A159),"0000000")),TEXT(TRIM(KandidatenOsiris!A166),"0000000"))</f>
        <v/>
      </c>
      <c r="B166" s="164" t="str">
        <f>IF(ISBLANK(KandidatenOsiris!B166),IF(ISBLANK(KandidatenOsirisDocent!C159),"",KandidatenOsirisDocent!C159),KandidatenOsiris!B166)</f>
        <v/>
      </c>
      <c r="C166" s="164" t="str">
        <f>IF(ISBLANK(KandidatenOsiris!C166),"",KandidatenOsiris!C166)</f>
        <v/>
      </c>
      <c r="D166" s="208" t="str">
        <f>VLOOKUP(A166,Totaal!A:P,16,FALSE)</f>
        <v/>
      </c>
      <c r="E166" s="23"/>
      <c r="F166" s="23"/>
      <c r="G166" s="157"/>
    </row>
    <row r="167" spans="1:7" x14ac:dyDescent="0.2">
      <c r="A167" s="164" t="str">
        <f>IF(ISBLANK(KandidatenOsiris!A167),IF(ISBLANK(KandidatenOsirisDocent!A160),"",TEXT(TRIM(KandidatenOsirisDocent!A160),"0000000")),TEXT(TRIM(KandidatenOsiris!A167),"0000000"))</f>
        <v/>
      </c>
      <c r="B167" s="164" t="str">
        <f>IF(ISBLANK(KandidatenOsiris!B167),IF(ISBLANK(KandidatenOsirisDocent!C160),"",KandidatenOsirisDocent!C160),KandidatenOsiris!B167)</f>
        <v/>
      </c>
      <c r="C167" s="164" t="str">
        <f>IF(ISBLANK(KandidatenOsiris!C167),"",KandidatenOsiris!C167)</f>
        <v/>
      </c>
      <c r="D167" s="208" t="str">
        <f>VLOOKUP(A167,Totaal!A:P,16,FALSE)</f>
        <v/>
      </c>
      <c r="E167" s="23"/>
      <c r="F167" s="23"/>
      <c r="G167" s="157"/>
    </row>
    <row r="168" spans="1:7" x14ac:dyDescent="0.2">
      <c r="A168" s="164" t="str">
        <f>IF(ISBLANK(KandidatenOsiris!A168),IF(ISBLANK(KandidatenOsirisDocent!A161),"",TEXT(TRIM(KandidatenOsirisDocent!A161),"0000000")),TEXT(TRIM(KandidatenOsiris!A168),"0000000"))</f>
        <v/>
      </c>
      <c r="B168" s="164" t="str">
        <f>IF(ISBLANK(KandidatenOsiris!B168),IF(ISBLANK(KandidatenOsirisDocent!C161),"",KandidatenOsirisDocent!C161),KandidatenOsiris!B168)</f>
        <v/>
      </c>
      <c r="C168" s="164" t="str">
        <f>IF(ISBLANK(KandidatenOsiris!C168),"",KandidatenOsiris!C168)</f>
        <v/>
      </c>
      <c r="D168" s="208" t="str">
        <f>VLOOKUP(A168,Totaal!A:P,16,FALSE)</f>
        <v/>
      </c>
      <c r="E168" s="23"/>
      <c r="F168" s="23"/>
      <c r="G168" s="157"/>
    </row>
    <row r="169" spans="1:7" x14ac:dyDescent="0.2">
      <c r="A169" s="164" t="str">
        <f>IF(ISBLANK(KandidatenOsiris!A169),IF(ISBLANK(KandidatenOsirisDocent!A162),"",TEXT(TRIM(KandidatenOsirisDocent!A162),"0000000")),TEXT(TRIM(KandidatenOsiris!A169),"0000000"))</f>
        <v/>
      </c>
      <c r="B169" s="164" t="str">
        <f>IF(ISBLANK(KandidatenOsiris!B169),IF(ISBLANK(KandidatenOsirisDocent!C162),"",KandidatenOsirisDocent!C162),KandidatenOsiris!B169)</f>
        <v/>
      </c>
      <c r="C169" s="164" t="str">
        <f>IF(ISBLANK(KandidatenOsiris!C169),"",KandidatenOsiris!C169)</f>
        <v/>
      </c>
      <c r="D169" s="208" t="str">
        <f>VLOOKUP(A169,Totaal!A:P,16,FALSE)</f>
        <v/>
      </c>
      <c r="E169" s="23"/>
      <c r="F169" s="23"/>
      <c r="G169" s="157"/>
    </row>
    <row r="170" spans="1:7" x14ac:dyDescent="0.2">
      <c r="A170" s="164" t="str">
        <f>IF(ISBLANK(KandidatenOsiris!A170),IF(ISBLANK(KandidatenOsirisDocent!A163),"",TEXT(TRIM(KandidatenOsirisDocent!A163),"0000000")),TEXT(TRIM(KandidatenOsiris!A170),"0000000"))</f>
        <v/>
      </c>
      <c r="B170" s="164" t="str">
        <f>IF(ISBLANK(KandidatenOsiris!B170),IF(ISBLANK(KandidatenOsirisDocent!C163),"",KandidatenOsirisDocent!C163),KandidatenOsiris!B170)</f>
        <v/>
      </c>
      <c r="C170" s="164" t="str">
        <f>IF(ISBLANK(KandidatenOsiris!C170),"",KandidatenOsiris!C170)</f>
        <v/>
      </c>
      <c r="D170" s="208" t="str">
        <f>VLOOKUP(A170,Totaal!A:P,16,FALSE)</f>
        <v/>
      </c>
      <c r="E170" s="23"/>
      <c r="F170" s="23"/>
      <c r="G170" s="157"/>
    </row>
    <row r="171" spans="1:7" x14ac:dyDescent="0.2">
      <c r="A171" s="164" t="str">
        <f>IF(ISBLANK(KandidatenOsiris!A171),IF(ISBLANK(KandidatenOsirisDocent!A164),"",TEXT(TRIM(KandidatenOsirisDocent!A164),"0000000")),TEXT(TRIM(KandidatenOsiris!A171),"0000000"))</f>
        <v/>
      </c>
      <c r="B171" s="164" t="str">
        <f>IF(ISBLANK(KandidatenOsiris!B171),IF(ISBLANK(KandidatenOsirisDocent!C164),"",KandidatenOsirisDocent!C164),KandidatenOsiris!B171)</f>
        <v/>
      </c>
      <c r="C171" s="164" t="str">
        <f>IF(ISBLANK(KandidatenOsiris!C171),"",KandidatenOsiris!C171)</f>
        <v/>
      </c>
      <c r="D171" s="208" t="str">
        <f>VLOOKUP(A171,Totaal!A:P,16,FALSE)</f>
        <v/>
      </c>
      <c r="E171" s="23"/>
      <c r="F171" s="23"/>
      <c r="G171" s="157"/>
    </row>
    <row r="172" spans="1:7" x14ac:dyDescent="0.2">
      <c r="A172" s="164" t="str">
        <f>IF(ISBLANK(KandidatenOsiris!A172),IF(ISBLANK(KandidatenOsirisDocent!A165),"",TEXT(TRIM(KandidatenOsirisDocent!A165),"0000000")),TEXT(TRIM(KandidatenOsiris!A172),"0000000"))</f>
        <v/>
      </c>
      <c r="B172" s="164" t="str">
        <f>IF(ISBLANK(KandidatenOsiris!B172),IF(ISBLANK(KandidatenOsirisDocent!C165),"",KandidatenOsirisDocent!C165),KandidatenOsiris!B172)</f>
        <v/>
      </c>
      <c r="C172" s="164" t="str">
        <f>IF(ISBLANK(KandidatenOsiris!C172),"",KandidatenOsiris!C172)</f>
        <v/>
      </c>
      <c r="D172" s="208" t="str">
        <f>VLOOKUP(A172,Totaal!A:P,16,FALSE)</f>
        <v/>
      </c>
      <c r="E172" s="23"/>
      <c r="F172" s="23"/>
      <c r="G172" s="157"/>
    </row>
    <row r="173" spans="1:7" x14ac:dyDescent="0.2">
      <c r="A173" s="164" t="str">
        <f>IF(ISBLANK(KandidatenOsiris!A173),IF(ISBLANK(KandidatenOsirisDocent!A166),"",TEXT(TRIM(KandidatenOsirisDocent!A166),"0000000")),TEXT(TRIM(KandidatenOsiris!A173),"0000000"))</f>
        <v/>
      </c>
      <c r="B173" s="164" t="str">
        <f>IF(ISBLANK(KandidatenOsiris!B173),IF(ISBLANK(KandidatenOsirisDocent!C166),"",KandidatenOsirisDocent!C166),KandidatenOsiris!B173)</f>
        <v/>
      </c>
      <c r="C173" s="164" t="str">
        <f>IF(ISBLANK(KandidatenOsiris!C173),"",KandidatenOsiris!C173)</f>
        <v/>
      </c>
      <c r="D173" s="208" t="str">
        <f>VLOOKUP(A173,Totaal!A:P,16,FALSE)</f>
        <v/>
      </c>
      <c r="E173" s="23"/>
      <c r="F173" s="23"/>
      <c r="G173" s="157"/>
    </row>
    <row r="174" spans="1:7" x14ac:dyDescent="0.2">
      <c r="A174" s="164" t="str">
        <f>IF(ISBLANK(KandidatenOsiris!A174),IF(ISBLANK(KandidatenOsirisDocent!A167),"",TEXT(TRIM(KandidatenOsirisDocent!A167),"0000000")),TEXT(TRIM(KandidatenOsiris!A174),"0000000"))</f>
        <v/>
      </c>
      <c r="B174" s="164" t="str">
        <f>IF(ISBLANK(KandidatenOsiris!B174),IF(ISBLANK(KandidatenOsirisDocent!C167),"",KandidatenOsirisDocent!C167),KandidatenOsiris!B174)</f>
        <v/>
      </c>
      <c r="C174" s="164" t="str">
        <f>IF(ISBLANK(KandidatenOsiris!C174),"",KandidatenOsiris!C174)</f>
        <v/>
      </c>
      <c r="D174" s="208" t="str">
        <f>VLOOKUP(A174,Totaal!A:P,16,FALSE)</f>
        <v/>
      </c>
      <c r="E174" s="23"/>
      <c r="F174" s="23"/>
      <c r="G174" s="157"/>
    </row>
    <row r="175" spans="1:7" x14ac:dyDescent="0.2">
      <c r="A175" s="164" t="str">
        <f>IF(ISBLANK(KandidatenOsiris!A175),IF(ISBLANK(KandidatenOsirisDocent!A168),"",TEXT(TRIM(KandidatenOsirisDocent!A168),"0000000")),TEXT(TRIM(KandidatenOsiris!A175),"0000000"))</f>
        <v/>
      </c>
      <c r="B175" s="164" t="str">
        <f>IF(ISBLANK(KandidatenOsiris!B175),IF(ISBLANK(KandidatenOsirisDocent!C168),"",KandidatenOsirisDocent!C168),KandidatenOsiris!B175)</f>
        <v/>
      </c>
      <c r="C175" s="164" t="str">
        <f>IF(ISBLANK(KandidatenOsiris!C175),"",KandidatenOsiris!C175)</f>
        <v/>
      </c>
      <c r="D175" s="208" t="str">
        <f>VLOOKUP(A175,Totaal!A:P,16,FALSE)</f>
        <v/>
      </c>
      <c r="E175" s="23"/>
      <c r="F175" s="23"/>
      <c r="G175" s="157"/>
    </row>
    <row r="176" spans="1:7" x14ac:dyDescent="0.2">
      <c r="A176" s="164" t="str">
        <f>IF(ISBLANK(KandidatenOsiris!A176),IF(ISBLANK(KandidatenOsirisDocent!A169),"",TEXT(TRIM(KandidatenOsirisDocent!A169),"0000000")),TEXT(TRIM(KandidatenOsiris!A176),"0000000"))</f>
        <v/>
      </c>
      <c r="B176" s="164" t="str">
        <f>IF(ISBLANK(KandidatenOsiris!B176),IF(ISBLANK(KandidatenOsirisDocent!C169),"",KandidatenOsirisDocent!C169),KandidatenOsiris!B176)</f>
        <v/>
      </c>
      <c r="C176" s="164" t="str">
        <f>IF(ISBLANK(KandidatenOsiris!C176),"",KandidatenOsiris!C176)</f>
        <v/>
      </c>
      <c r="D176" s="208" t="str">
        <f>VLOOKUP(A176,Totaal!A:P,16,FALSE)</f>
        <v/>
      </c>
      <c r="E176" s="23"/>
      <c r="F176" s="23"/>
      <c r="G176" s="157"/>
    </row>
    <row r="177" spans="1:7" x14ac:dyDescent="0.2">
      <c r="A177" s="164" t="str">
        <f>IF(ISBLANK(KandidatenOsiris!A177),IF(ISBLANK(KandidatenOsirisDocent!A170),"",TEXT(TRIM(KandidatenOsirisDocent!A170),"0000000")),TEXT(TRIM(KandidatenOsiris!A177),"0000000"))</f>
        <v/>
      </c>
      <c r="B177" s="164" t="str">
        <f>IF(ISBLANK(KandidatenOsiris!B177),IF(ISBLANK(KandidatenOsirisDocent!C170),"",KandidatenOsirisDocent!C170),KandidatenOsiris!B177)</f>
        <v/>
      </c>
      <c r="C177" s="164" t="str">
        <f>IF(ISBLANK(KandidatenOsiris!C177),"",KandidatenOsiris!C177)</f>
        <v/>
      </c>
      <c r="D177" s="208" t="str">
        <f>VLOOKUP(A177,Totaal!A:P,16,FALSE)</f>
        <v/>
      </c>
      <c r="E177" s="23"/>
      <c r="F177" s="23"/>
      <c r="G177" s="157"/>
    </row>
    <row r="178" spans="1:7" x14ac:dyDescent="0.2">
      <c r="A178" s="164" t="str">
        <f>IF(ISBLANK(KandidatenOsiris!A178),IF(ISBLANK(KandidatenOsirisDocent!A171),"",TEXT(TRIM(KandidatenOsirisDocent!A171),"0000000")),TEXT(TRIM(KandidatenOsiris!A178),"0000000"))</f>
        <v/>
      </c>
      <c r="B178" s="164" t="str">
        <f>IF(ISBLANK(KandidatenOsiris!B178),IF(ISBLANK(KandidatenOsirisDocent!C171),"",KandidatenOsirisDocent!C171),KandidatenOsiris!B178)</f>
        <v/>
      </c>
      <c r="C178" s="164" t="str">
        <f>IF(ISBLANK(KandidatenOsiris!C178),"",KandidatenOsiris!C178)</f>
        <v/>
      </c>
      <c r="D178" s="208" t="str">
        <f>VLOOKUP(A178,Totaal!A:P,16,FALSE)</f>
        <v/>
      </c>
      <c r="E178" s="23"/>
      <c r="F178" s="23"/>
      <c r="G178" s="157"/>
    </row>
    <row r="179" spans="1:7" x14ac:dyDescent="0.2">
      <c r="A179" s="164" t="str">
        <f>IF(ISBLANK(KandidatenOsiris!A179),IF(ISBLANK(KandidatenOsirisDocent!A172),"",TEXT(TRIM(KandidatenOsirisDocent!A172),"0000000")),TEXT(TRIM(KandidatenOsiris!A179),"0000000"))</f>
        <v/>
      </c>
      <c r="B179" s="164" t="str">
        <f>IF(ISBLANK(KandidatenOsiris!B179),IF(ISBLANK(KandidatenOsirisDocent!C172),"",KandidatenOsirisDocent!C172),KandidatenOsiris!B179)</f>
        <v/>
      </c>
      <c r="C179" s="164" t="str">
        <f>IF(ISBLANK(KandidatenOsiris!C179),"",KandidatenOsiris!C179)</f>
        <v/>
      </c>
      <c r="D179" s="208" t="str">
        <f>VLOOKUP(A179,Totaal!A:P,16,FALSE)</f>
        <v/>
      </c>
      <c r="E179" s="23"/>
      <c r="F179" s="23"/>
      <c r="G179" s="157"/>
    </row>
    <row r="180" spans="1:7" x14ac:dyDescent="0.2">
      <c r="A180" s="164" t="str">
        <f>IF(ISBLANK(KandidatenOsiris!A180),IF(ISBLANK(KandidatenOsirisDocent!A173),"",TEXT(TRIM(KandidatenOsirisDocent!A173),"0000000")),TEXT(TRIM(KandidatenOsiris!A180),"0000000"))</f>
        <v/>
      </c>
      <c r="B180" s="164" t="str">
        <f>IF(ISBLANK(KandidatenOsiris!B180),IF(ISBLANK(KandidatenOsirisDocent!C173),"",KandidatenOsirisDocent!C173),KandidatenOsiris!B180)</f>
        <v/>
      </c>
      <c r="C180" s="164" t="str">
        <f>IF(ISBLANK(KandidatenOsiris!C180),"",KandidatenOsiris!C180)</f>
        <v/>
      </c>
      <c r="D180" s="208" t="str">
        <f>VLOOKUP(A180,Totaal!A:P,16,FALSE)</f>
        <v/>
      </c>
      <c r="E180" s="23"/>
      <c r="F180" s="23"/>
      <c r="G180" s="157"/>
    </row>
    <row r="181" spans="1:7" x14ac:dyDescent="0.2">
      <c r="A181" s="164" t="str">
        <f>IF(ISBLANK(KandidatenOsiris!A181),IF(ISBLANK(KandidatenOsirisDocent!A174),"",TEXT(TRIM(KandidatenOsirisDocent!A174),"0000000")),TEXT(TRIM(KandidatenOsiris!A181),"0000000"))</f>
        <v/>
      </c>
      <c r="B181" s="164" t="str">
        <f>IF(ISBLANK(KandidatenOsiris!B181),IF(ISBLANK(KandidatenOsirisDocent!C174),"",KandidatenOsirisDocent!C174),KandidatenOsiris!B181)</f>
        <v/>
      </c>
      <c r="C181" s="164" t="str">
        <f>IF(ISBLANK(KandidatenOsiris!C181),"",KandidatenOsiris!C181)</f>
        <v/>
      </c>
      <c r="D181" s="208" t="str">
        <f>VLOOKUP(A181,Totaal!A:P,16,FALSE)</f>
        <v/>
      </c>
      <c r="E181" s="23"/>
      <c r="F181" s="23"/>
      <c r="G181" s="157"/>
    </row>
    <row r="182" spans="1:7" x14ac:dyDescent="0.2">
      <c r="A182" s="164" t="str">
        <f>IF(ISBLANK(KandidatenOsiris!A182),IF(ISBLANK(KandidatenOsirisDocent!A175),"",TEXT(TRIM(KandidatenOsirisDocent!A175),"0000000")),TEXT(TRIM(KandidatenOsiris!A182),"0000000"))</f>
        <v/>
      </c>
      <c r="B182" s="164" t="str">
        <f>IF(ISBLANK(KandidatenOsiris!B182),IF(ISBLANK(KandidatenOsirisDocent!C175),"",KandidatenOsirisDocent!C175),KandidatenOsiris!B182)</f>
        <v/>
      </c>
      <c r="C182" s="164" t="str">
        <f>IF(ISBLANK(KandidatenOsiris!C182),"",KandidatenOsiris!C182)</f>
        <v/>
      </c>
      <c r="D182" s="208" t="str">
        <f>VLOOKUP(A182,Totaal!A:P,16,FALSE)</f>
        <v/>
      </c>
      <c r="E182" s="23"/>
      <c r="F182" s="23"/>
      <c r="G182" s="157"/>
    </row>
    <row r="183" spans="1:7" x14ac:dyDescent="0.2">
      <c r="A183" s="164" t="str">
        <f>IF(ISBLANK(KandidatenOsiris!A183),IF(ISBLANK(KandidatenOsirisDocent!A176),"",TEXT(TRIM(KandidatenOsirisDocent!A176),"0000000")),TEXT(TRIM(KandidatenOsiris!A183),"0000000"))</f>
        <v/>
      </c>
      <c r="B183" s="164" t="str">
        <f>IF(ISBLANK(KandidatenOsiris!B183),IF(ISBLANK(KandidatenOsirisDocent!C176),"",KandidatenOsirisDocent!C176),KandidatenOsiris!B183)</f>
        <v/>
      </c>
      <c r="C183" s="164" t="str">
        <f>IF(ISBLANK(KandidatenOsiris!C183),"",KandidatenOsiris!C183)</f>
        <v/>
      </c>
      <c r="D183" s="208" t="str">
        <f>VLOOKUP(A183,Totaal!A:P,16,FALSE)</f>
        <v/>
      </c>
      <c r="E183" s="23"/>
      <c r="F183" s="23"/>
      <c r="G183" s="157"/>
    </row>
    <row r="184" spans="1:7" x14ac:dyDescent="0.2">
      <c r="A184" s="164" t="str">
        <f>IF(ISBLANK(KandidatenOsiris!A184),IF(ISBLANK(KandidatenOsirisDocent!A177),"",TEXT(TRIM(KandidatenOsirisDocent!A177),"0000000")),TEXT(TRIM(KandidatenOsiris!A184),"0000000"))</f>
        <v/>
      </c>
      <c r="B184" s="164" t="str">
        <f>IF(ISBLANK(KandidatenOsiris!B184),IF(ISBLANK(KandidatenOsirisDocent!C177),"",KandidatenOsirisDocent!C177),KandidatenOsiris!B184)</f>
        <v/>
      </c>
      <c r="C184" s="164" t="str">
        <f>IF(ISBLANK(KandidatenOsiris!C184),"",KandidatenOsiris!C184)</f>
        <v/>
      </c>
      <c r="D184" s="208" t="str">
        <f>VLOOKUP(A184,Totaal!A:P,16,FALSE)</f>
        <v/>
      </c>
      <c r="E184" s="23"/>
      <c r="F184" s="23"/>
      <c r="G184" s="157"/>
    </row>
    <row r="185" spans="1:7" x14ac:dyDescent="0.2">
      <c r="A185" s="164" t="str">
        <f>IF(ISBLANK(KandidatenOsiris!A185),IF(ISBLANK(KandidatenOsirisDocent!A178),"",TEXT(TRIM(KandidatenOsirisDocent!A178),"0000000")),TEXT(TRIM(KandidatenOsiris!A185),"0000000"))</f>
        <v/>
      </c>
      <c r="B185" s="164" t="str">
        <f>IF(ISBLANK(KandidatenOsiris!B185),IF(ISBLANK(KandidatenOsirisDocent!C178),"",KandidatenOsirisDocent!C178),KandidatenOsiris!B185)</f>
        <v/>
      </c>
      <c r="C185" s="164" t="str">
        <f>IF(ISBLANK(KandidatenOsiris!C185),"",KandidatenOsiris!C185)</f>
        <v/>
      </c>
      <c r="D185" s="208" t="str">
        <f>VLOOKUP(A185,Totaal!A:P,16,FALSE)</f>
        <v/>
      </c>
      <c r="E185" s="23"/>
      <c r="F185" s="23"/>
      <c r="G185" s="157"/>
    </row>
    <row r="186" spans="1:7" x14ac:dyDescent="0.2">
      <c r="A186" s="164" t="str">
        <f>IF(ISBLANK(KandidatenOsiris!A186),IF(ISBLANK(KandidatenOsirisDocent!A179),"",TEXT(TRIM(KandidatenOsirisDocent!A179),"0000000")),TEXT(TRIM(KandidatenOsiris!A186),"0000000"))</f>
        <v/>
      </c>
      <c r="B186" s="164" t="str">
        <f>IF(ISBLANK(KandidatenOsiris!B186),IF(ISBLANK(KandidatenOsirisDocent!C179),"",KandidatenOsirisDocent!C179),KandidatenOsiris!B186)</f>
        <v/>
      </c>
      <c r="C186" s="164" t="str">
        <f>IF(ISBLANK(KandidatenOsiris!C186),"",KandidatenOsiris!C186)</f>
        <v/>
      </c>
      <c r="D186" s="208" t="str">
        <f>VLOOKUP(A186,Totaal!A:P,16,FALSE)</f>
        <v/>
      </c>
      <c r="E186" s="23"/>
      <c r="F186" s="23"/>
      <c r="G186" s="157"/>
    </row>
    <row r="187" spans="1:7" x14ac:dyDescent="0.2">
      <c r="A187" s="164" t="str">
        <f>IF(ISBLANK(KandidatenOsiris!A187),IF(ISBLANK(KandidatenOsirisDocent!A180),"",TEXT(TRIM(KandidatenOsirisDocent!A180),"0000000")),TEXT(TRIM(KandidatenOsiris!A187),"0000000"))</f>
        <v/>
      </c>
      <c r="B187" s="164" t="str">
        <f>IF(ISBLANK(KandidatenOsiris!B187),IF(ISBLANK(KandidatenOsirisDocent!C180),"",KandidatenOsirisDocent!C180),KandidatenOsiris!B187)</f>
        <v/>
      </c>
      <c r="C187" s="164" t="str">
        <f>IF(ISBLANK(KandidatenOsiris!C187),"",KandidatenOsiris!C187)</f>
        <v/>
      </c>
      <c r="D187" s="208" t="str">
        <f>VLOOKUP(A187,Totaal!A:P,16,FALSE)</f>
        <v/>
      </c>
      <c r="E187" s="23"/>
      <c r="F187" s="23"/>
      <c r="G187" s="157"/>
    </row>
    <row r="188" spans="1:7" x14ac:dyDescent="0.2">
      <c r="A188" s="164" t="str">
        <f>IF(ISBLANK(KandidatenOsiris!A188),IF(ISBLANK(KandidatenOsirisDocent!A181),"",TEXT(TRIM(KandidatenOsirisDocent!A181),"0000000")),TEXT(TRIM(KandidatenOsiris!A188),"0000000"))</f>
        <v/>
      </c>
      <c r="B188" s="164" t="str">
        <f>IF(ISBLANK(KandidatenOsiris!B188),IF(ISBLANK(KandidatenOsirisDocent!C181),"",KandidatenOsirisDocent!C181),KandidatenOsiris!B188)</f>
        <v/>
      </c>
      <c r="C188" s="164" t="str">
        <f>IF(ISBLANK(KandidatenOsiris!C188),"",KandidatenOsiris!C188)</f>
        <v/>
      </c>
      <c r="D188" s="208" t="str">
        <f>VLOOKUP(A188,Totaal!A:P,16,FALSE)</f>
        <v/>
      </c>
      <c r="E188" s="23"/>
      <c r="F188" s="23"/>
      <c r="G188" s="157"/>
    </row>
    <row r="189" spans="1:7" x14ac:dyDescent="0.2">
      <c r="A189" s="164" t="str">
        <f>IF(ISBLANK(KandidatenOsiris!A189),IF(ISBLANK(KandidatenOsirisDocent!A182),"",TEXT(TRIM(KandidatenOsirisDocent!A182),"0000000")),TEXT(TRIM(KandidatenOsiris!A189),"0000000"))</f>
        <v/>
      </c>
      <c r="B189" s="164" t="str">
        <f>IF(ISBLANK(KandidatenOsiris!B189),IF(ISBLANK(KandidatenOsirisDocent!C182),"",KandidatenOsirisDocent!C182),KandidatenOsiris!B189)</f>
        <v/>
      </c>
      <c r="C189" s="164" t="str">
        <f>IF(ISBLANK(KandidatenOsiris!C189),"",KandidatenOsiris!C189)</f>
        <v/>
      </c>
      <c r="D189" s="208" t="str">
        <f>VLOOKUP(A189,Totaal!A:P,16,FALSE)</f>
        <v/>
      </c>
      <c r="E189" s="23"/>
      <c r="F189" s="23"/>
      <c r="G189" s="157"/>
    </row>
    <row r="190" spans="1:7" x14ac:dyDescent="0.2">
      <c r="A190" s="164" t="str">
        <f>IF(ISBLANK(KandidatenOsiris!A190),IF(ISBLANK(KandidatenOsirisDocent!A183),"",TEXT(TRIM(KandidatenOsirisDocent!A183),"0000000")),TEXT(TRIM(KandidatenOsiris!A190),"0000000"))</f>
        <v/>
      </c>
      <c r="B190" s="164" t="str">
        <f>IF(ISBLANK(KandidatenOsiris!B190),IF(ISBLANK(KandidatenOsirisDocent!C183),"",KandidatenOsirisDocent!C183),KandidatenOsiris!B190)</f>
        <v/>
      </c>
      <c r="C190" s="164" t="str">
        <f>IF(ISBLANK(KandidatenOsiris!C190),"",KandidatenOsiris!C190)</f>
        <v/>
      </c>
      <c r="D190" s="208" t="str">
        <f>VLOOKUP(A190,Totaal!A:P,16,FALSE)</f>
        <v/>
      </c>
      <c r="E190" s="23"/>
      <c r="F190" s="23"/>
      <c r="G190" s="157"/>
    </row>
    <row r="191" spans="1:7" x14ac:dyDescent="0.2">
      <c r="A191" s="164" t="str">
        <f>IF(ISBLANK(KandidatenOsiris!A191),IF(ISBLANK(KandidatenOsirisDocent!A184),"",TEXT(TRIM(KandidatenOsirisDocent!A184),"0000000")),TEXT(TRIM(KandidatenOsiris!A191),"0000000"))</f>
        <v/>
      </c>
      <c r="B191" s="164" t="str">
        <f>IF(ISBLANK(KandidatenOsiris!B191),IF(ISBLANK(KandidatenOsirisDocent!C184),"",KandidatenOsirisDocent!C184),KandidatenOsiris!B191)</f>
        <v/>
      </c>
      <c r="C191" s="164" t="str">
        <f>IF(ISBLANK(KandidatenOsiris!C191),"",KandidatenOsiris!C191)</f>
        <v/>
      </c>
      <c r="D191" s="208" t="str">
        <f>VLOOKUP(A191,Totaal!A:P,16,FALSE)</f>
        <v/>
      </c>
      <c r="E191" s="23"/>
      <c r="F191" s="23"/>
      <c r="G191" s="157"/>
    </row>
    <row r="192" spans="1:7" x14ac:dyDescent="0.2">
      <c r="A192" s="164" t="str">
        <f>IF(ISBLANK(KandidatenOsiris!A192),IF(ISBLANK(KandidatenOsirisDocent!A185),"",TEXT(TRIM(KandidatenOsirisDocent!A185),"0000000")),TEXT(TRIM(KandidatenOsiris!A192),"0000000"))</f>
        <v/>
      </c>
      <c r="B192" s="164" t="str">
        <f>IF(ISBLANK(KandidatenOsiris!B192),IF(ISBLANK(KandidatenOsirisDocent!C185),"",KandidatenOsirisDocent!C185),KandidatenOsiris!B192)</f>
        <v/>
      </c>
      <c r="C192" s="164" t="str">
        <f>IF(ISBLANK(KandidatenOsiris!C192),"",KandidatenOsiris!C192)</f>
        <v/>
      </c>
      <c r="D192" s="208" t="str">
        <f>VLOOKUP(A192,Totaal!A:P,16,FALSE)</f>
        <v/>
      </c>
      <c r="E192" s="23"/>
      <c r="F192" s="23"/>
      <c r="G192" s="157"/>
    </row>
    <row r="193" spans="1:7" x14ac:dyDescent="0.2">
      <c r="A193" s="164" t="str">
        <f>IF(ISBLANK(KandidatenOsiris!A193),IF(ISBLANK(KandidatenOsirisDocent!A186),"",TEXT(TRIM(KandidatenOsirisDocent!A186),"0000000")),TEXT(TRIM(KandidatenOsiris!A193),"0000000"))</f>
        <v/>
      </c>
      <c r="B193" s="164" t="str">
        <f>IF(ISBLANK(KandidatenOsiris!B193),IF(ISBLANK(KandidatenOsirisDocent!C186),"",KandidatenOsirisDocent!C186),KandidatenOsiris!B193)</f>
        <v/>
      </c>
      <c r="C193" s="164" t="str">
        <f>IF(ISBLANK(KandidatenOsiris!C193),"",KandidatenOsiris!C193)</f>
        <v/>
      </c>
      <c r="D193" s="208" t="str">
        <f>VLOOKUP(A193,Totaal!A:P,16,FALSE)</f>
        <v/>
      </c>
      <c r="E193" s="23"/>
      <c r="F193" s="23"/>
      <c r="G193" s="157"/>
    </row>
    <row r="194" spans="1:7" x14ac:dyDescent="0.2">
      <c r="A194" s="164" t="str">
        <f>IF(ISBLANK(KandidatenOsiris!A194),IF(ISBLANK(KandidatenOsirisDocent!A187),"",TEXT(TRIM(KandidatenOsirisDocent!A187),"0000000")),TEXT(TRIM(KandidatenOsiris!A194),"0000000"))</f>
        <v/>
      </c>
      <c r="B194" s="164" t="str">
        <f>IF(ISBLANK(KandidatenOsiris!B194),IF(ISBLANK(KandidatenOsirisDocent!C187),"",KandidatenOsirisDocent!C187),KandidatenOsiris!B194)</f>
        <v/>
      </c>
      <c r="C194" s="164" t="str">
        <f>IF(ISBLANK(KandidatenOsiris!C194),"",KandidatenOsiris!C194)</f>
        <v/>
      </c>
      <c r="D194" s="208" t="str">
        <f>VLOOKUP(A194,Totaal!A:P,16,FALSE)</f>
        <v/>
      </c>
      <c r="E194" s="23"/>
      <c r="F194" s="23"/>
      <c r="G194" s="157"/>
    </row>
    <row r="195" spans="1:7" x14ac:dyDescent="0.2">
      <c r="A195" s="164" t="str">
        <f>IF(ISBLANK(KandidatenOsiris!A195),IF(ISBLANK(KandidatenOsirisDocent!A188),"",TEXT(TRIM(KandidatenOsirisDocent!A188),"0000000")),TEXT(TRIM(KandidatenOsiris!A195),"0000000"))</f>
        <v/>
      </c>
      <c r="B195" s="164" t="str">
        <f>IF(ISBLANK(KandidatenOsiris!B195),IF(ISBLANK(KandidatenOsirisDocent!C188),"",KandidatenOsirisDocent!C188),KandidatenOsiris!B195)</f>
        <v/>
      </c>
      <c r="C195" s="164" t="str">
        <f>IF(ISBLANK(KandidatenOsiris!C195),"",KandidatenOsiris!C195)</f>
        <v/>
      </c>
      <c r="D195" s="208" t="str">
        <f>VLOOKUP(A195,Totaal!A:P,16,FALSE)</f>
        <v/>
      </c>
      <c r="E195" s="23"/>
      <c r="F195" s="23"/>
      <c r="G195" s="157"/>
    </row>
    <row r="196" spans="1:7" x14ac:dyDescent="0.2">
      <c r="A196" s="164" t="str">
        <f>IF(ISBLANK(KandidatenOsiris!A196),IF(ISBLANK(KandidatenOsirisDocent!A189),"",TEXT(TRIM(KandidatenOsirisDocent!A189),"0000000")),TEXT(TRIM(KandidatenOsiris!A196),"0000000"))</f>
        <v/>
      </c>
      <c r="B196" s="164" t="str">
        <f>IF(ISBLANK(KandidatenOsiris!B196),IF(ISBLANK(KandidatenOsirisDocent!C189),"",KandidatenOsirisDocent!C189),KandidatenOsiris!B196)</f>
        <v/>
      </c>
      <c r="C196" s="164" t="str">
        <f>IF(ISBLANK(KandidatenOsiris!C196),"",KandidatenOsiris!C196)</f>
        <v/>
      </c>
      <c r="D196" s="208" t="str">
        <f>VLOOKUP(A196,Totaal!A:P,16,FALSE)</f>
        <v/>
      </c>
      <c r="E196" s="23"/>
      <c r="F196" s="23"/>
      <c r="G196" s="157"/>
    </row>
    <row r="197" spans="1:7" x14ac:dyDescent="0.2">
      <c r="A197" s="164" t="str">
        <f>IF(ISBLANK(KandidatenOsiris!A197),IF(ISBLANK(KandidatenOsirisDocent!A190),"",TEXT(TRIM(KandidatenOsirisDocent!A190),"0000000")),TEXT(TRIM(KandidatenOsiris!A197),"0000000"))</f>
        <v/>
      </c>
      <c r="B197" s="164" t="str">
        <f>IF(ISBLANK(KandidatenOsiris!B197),IF(ISBLANK(KandidatenOsirisDocent!C190),"",KandidatenOsirisDocent!C190),KandidatenOsiris!B197)</f>
        <v/>
      </c>
      <c r="C197" s="164" t="str">
        <f>IF(ISBLANK(KandidatenOsiris!C197),"",KandidatenOsiris!C197)</f>
        <v/>
      </c>
      <c r="D197" s="208" t="str">
        <f>VLOOKUP(A197,Totaal!A:P,16,FALSE)</f>
        <v/>
      </c>
      <c r="E197" s="23"/>
      <c r="F197" s="23"/>
      <c r="G197" s="157"/>
    </row>
    <row r="198" spans="1:7" x14ac:dyDescent="0.2">
      <c r="A198" s="164" t="str">
        <f>IF(ISBLANK(KandidatenOsiris!A198),IF(ISBLANK(KandidatenOsirisDocent!A191),"",TEXT(TRIM(KandidatenOsirisDocent!A191),"0000000")),TEXT(TRIM(KandidatenOsiris!A198),"0000000"))</f>
        <v/>
      </c>
      <c r="B198" s="164" t="str">
        <f>IF(ISBLANK(KandidatenOsiris!B198),IF(ISBLANK(KandidatenOsirisDocent!C191),"",KandidatenOsirisDocent!C191),KandidatenOsiris!B198)</f>
        <v/>
      </c>
      <c r="C198" s="164" t="str">
        <f>IF(ISBLANK(KandidatenOsiris!C198),"",KandidatenOsiris!C198)</f>
        <v/>
      </c>
      <c r="D198" s="208" t="str">
        <f>VLOOKUP(A198,Totaal!A:P,16,FALSE)</f>
        <v/>
      </c>
      <c r="E198" s="23"/>
      <c r="F198" s="23"/>
      <c r="G198" s="157"/>
    </row>
    <row r="199" spans="1:7" x14ac:dyDescent="0.2">
      <c r="A199" s="164" t="str">
        <f>IF(ISBLANK(KandidatenOsiris!A199),IF(ISBLANK(KandidatenOsirisDocent!A192),"",TEXT(TRIM(KandidatenOsirisDocent!A192),"0000000")),TEXT(TRIM(KandidatenOsiris!A199),"0000000"))</f>
        <v/>
      </c>
      <c r="B199" s="164" t="str">
        <f>IF(ISBLANK(KandidatenOsiris!B199),IF(ISBLANK(KandidatenOsirisDocent!C192),"",KandidatenOsirisDocent!C192),KandidatenOsiris!B199)</f>
        <v/>
      </c>
      <c r="C199" s="164" t="str">
        <f>IF(ISBLANK(KandidatenOsiris!C199),"",KandidatenOsiris!C199)</f>
        <v/>
      </c>
      <c r="D199" s="208" t="str">
        <f>VLOOKUP(A199,Totaal!A:P,16,FALSE)</f>
        <v/>
      </c>
      <c r="E199" s="23"/>
      <c r="F199" s="23"/>
      <c r="G199" s="157"/>
    </row>
    <row r="200" spans="1:7" x14ac:dyDescent="0.2">
      <c r="A200" s="164" t="str">
        <f>IF(ISBLANK(KandidatenOsiris!A200),IF(ISBLANK(KandidatenOsirisDocent!A193),"",TEXT(TRIM(KandidatenOsirisDocent!A193),"0000000")),TEXT(TRIM(KandidatenOsiris!A200),"0000000"))</f>
        <v/>
      </c>
      <c r="B200" s="164" t="str">
        <f>IF(ISBLANK(KandidatenOsiris!B200),IF(ISBLANK(KandidatenOsirisDocent!C193),"",KandidatenOsirisDocent!C193),KandidatenOsiris!B200)</f>
        <v/>
      </c>
      <c r="C200" s="164" t="str">
        <f>IF(ISBLANK(KandidatenOsiris!C200),"",KandidatenOsiris!C200)</f>
        <v/>
      </c>
      <c r="D200" s="208" t="str">
        <f>VLOOKUP(A200,Totaal!A:P,16,FALSE)</f>
        <v/>
      </c>
      <c r="E200" s="23"/>
      <c r="F200" s="23"/>
      <c r="G200" s="157"/>
    </row>
    <row r="201" spans="1:7" x14ac:dyDescent="0.2">
      <c r="A201" s="164" t="str">
        <f>IF(ISBLANK(KandidatenOsiris!A201),IF(ISBLANK(KandidatenOsirisDocent!A194),"",TEXT(TRIM(KandidatenOsirisDocent!A194),"0000000")),TEXT(TRIM(KandidatenOsiris!A201),"0000000"))</f>
        <v/>
      </c>
      <c r="B201" s="164" t="str">
        <f>IF(ISBLANK(KandidatenOsiris!B201),IF(ISBLANK(KandidatenOsirisDocent!C194),"",KandidatenOsirisDocent!C194),KandidatenOsiris!B201)</f>
        <v/>
      </c>
      <c r="C201" s="164" t="str">
        <f>IF(ISBLANK(KandidatenOsiris!C201),"",KandidatenOsiris!C201)</f>
        <v/>
      </c>
      <c r="D201" s="208" t="str">
        <f>VLOOKUP(A201,Totaal!A:P,16,FALSE)</f>
        <v/>
      </c>
      <c r="E201" s="23"/>
      <c r="F201" s="23"/>
      <c r="G201" s="157"/>
    </row>
    <row r="202" spans="1:7" x14ac:dyDescent="0.2">
      <c r="A202" s="164" t="str">
        <f>IF(ISBLANK(KandidatenOsiris!A202),IF(ISBLANK(KandidatenOsirisDocent!A195),"",TEXT(TRIM(KandidatenOsirisDocent!A195),"0000000")),TEXT(TRIM(KandidatenOsiris!A202),"0000000"))</f>
        <v/>
      </c>
      <c r="B202" s="164" t="str">
        <f>IF(ISBLANK(KandidatenOsiris!B202),IF(ISBLANK(KandidatenOsirisDocent!C195),"",KandidatenOsirisDocent!C195),KandidatenOsiris!B202)</f>
        <v/>
      </c>
      <c r="C202" s="164" t="str">
        <f>IF(ISBLANK(KandidatenOsiris!C202),"",KandidatenOsiris!C202)</f>
        <v/>
      </c>
      <c r="D202" s="208" t="str">
        <f>VLOOKUP(A202,Totaal!A:P,16,FALSE)</f>
        <v/>
      </c>
      <c r="E202" s="23"/>
      <c r="F202" s="23"/>
      <c r="G202" s="157"/>
    </row>
    <row r="203" spans="1:7" x14ac:dyDescent="0.2">
      <c r="A203" s="164" t="str">
        <f>IF(ISBLANK(KandidatenOsiris!A203),IF(ISBLANK(KandidatenOsirisDocent!A196),"",TEXT(TRIM(KandidatenOsirisDocent!A196),"0000000")),TEXT(TRIM(KandidatenOsiris!A203),"0000000"))</f>
        <v/>
      </c>
      <c r="B203" s="164" t="str">
        <f>IF(ISBLANK(KandidatenOsiris!B203),IF(ISBLANK(KandidatenOsirisDocent!C196),"",KandidatenOsirisDocent!C196),KandidatenOsiris!B203)</f>
        <v/>
      </c>
      <c r="C203" s="164" t="str">
        <f>IF(ISBLANK(KandidatenOsiris!C203),"",KandidatenOsiris!C203)</f>
        <v/>
      </c>
      <c r="D203" s="208" t="str">
        <f>VLOOKUP(A203,Totaal!A:P,16,FALSE)</f>
        <v/>
      </c>
      <c r="E203" s="23"/>
      <c r="F203" s="23"/>
      <c r="G203" s="157"/>
    </row>
    <row r="204" spans="1:7" x14ac:dyDescent="0.2">
      <c r="A204" s="164" t="str">
        <f>IF(ISBLANK(KandidatenOsiris!A204),IF(ISBLANK(KandidatenOsirisDocent!A197),"",TEXT(TRIM(KandidatenOsirisDocent!A197),"0000000")),TEXT(TRIM(KandidatenOsiris!A204),"0000000"))</f>
        <v/>
      </c>
      <c r="B204" s="164" t="str">
        <f>IF(ISBLANK(KandidatenOsiris!B204),IF(ISBLANK(KandidatenOsirisDocent!C197),"",KandidatenOsirisDocent!C197),KandidatenOsiris!B204)</f>
        <v/>
      </c>
      <c r="C204" s="164" t="str">
        <f>IF(ISBLANK(KandidatenOsiris!C204),"",KandidatenOsiris!C204)</f>
        <v/>
      </c>
      <c r="D204" s="208" t="str">
        <f>VLOOKUP(A204,Totaal!A:P,16,FALSE)</f>
        <v/>
      </c>
      <c r="E204" s="23"/>
      <c r="F204" s="23"/>
      <c r="G204" s="157"/>
    </row>
    <row r="205" spans="1:7" x14ac:dyDescent="0.2">
      <c r="A205" s="164" t="str">
        <f>IF(ISBLANK(KandidatenOsiris!A205),IF(ISBLANK(KandidatenOsirisDocent!A198),"",TEXT(TRIM(KandidatenOsirisDocent!A198),"0000000")),TEXT(TRIM(KandidatenOsiris!A205),"0000000"))</f>
        <v/>
      </c>
      <c r="B205" s="164" t="str">
        <f>IF(ISBLANK(KandidatenOsiris!B205),IF(ISBLANK(KandidatenOsirisDocent!C198),"",KandidatenOsirisDocent!C198),KandidatenOsiris!B205)</f>
        <v/>
      </c>
      <c r="C205" s="164" t="str">
        <f>IF(ISBLANK(KandidatenOsiris!C205),"",KandidatenOsiris!C205)</f>
        <v/>
      </c>
      <c r="D205" s="208" t="str">
        <f>VLOOKUP(A205,Totaal!A:P,16,FALSE)</f>
        <v/>
      </c>
      <c r="E205" s="23"/>
      <c r="F205" s="23"/>
      <c r="G205" s="157"/>
    </row>
    <row r="206" spans="1:7" x14ac:dyDescent="0.2">
      <c r="A206" s="164" t="str">
        <f>IF(ISBLANK(KandidatenOsiris!A206),IF(ISBLANK(KandidatenOsirisDocent!A199),"",TEXT(TRIM(KandidatenOsirisDocent!A199),"0000000")),TEXT(TRIM(KandidatenOsiris!A206),"0000000"))</f>
        <v/>
      </c>
      <c r="B206" s="164" t="str">
        <f>IF(ISBLANK(KandidatenOsiris!B206),IF(ISBLANK(KandidatenOsirisDocent!C199),"",KandidatenOsirisDocent!C199),KandidatenOsiris!B206)</f>
        <v/>
      </c>
      <c r="C206" s="164" t="str">
        <f>IF(ISBLANK(KandidatenOsiris!C206),"",KandidatenOsiris!C206)</f>
        <v/>
      </c>
      <c r="D206" s="208" t="str">
        <f>VLOOKUP(A206,Totaal!A:P,16,FALSE)</f>
        <v/>
      </c>
      <c r="E206" s="23"/>
      <c r="F206" s="23"/>
      <c r="G206" s="157"/>
    </row>
    <row r="207" spans="1:7" x14ac:dyDescent="0.2">
      <c r="A207" s="164" t="str">
        <f>IF(ISBLANK(KandidatenOsiris!A207),IF(ISBLANK(KandidatenOsirisDocent!A200),"",TEXT(TRIM(KandidatenOsirisDocent!A200),"0000000")),TEXT(TRIM(KandidatenOsiris!A207),"0000000"))</f>
        <v/>
      </c>
      <c r="B207" s="164" t="str">
        <f>IF(ISBLANK(KandidatenOsiris!B207),IF(ISBLANK(KandidatenOsirisDocent!C200),"",KandidatenOsirisDocent!C200),KandidatenOsiris!B207)</f>
        <v/>
      </c>
      <c r="C207" s="164" t="str">
        <f>IF(ISBLANK(KandidatenOsiris!C207),"",KandidatenOsiris!C207)</f>
        <v/>
      </c>
      <c r="D207" s="208" t="str">
        <f>VLOOKUP(A207,Totaal!A:P,16,FALSE)</f>
        <v/>
      </c>
      <c r="E207" s="23"/>
      <c r="F207" s="23"/>
      <c r="G207" s="157"/>
    </row>
    <row r="208" spans="1:7" x14ac:dyDescent="0.2">
      <c r="A208" s="164" t="str">
        <f>IF(ISBLANK(KandidatenOsiris!A208),IF(ISBLANK(KandidatenOsirisDocent!A201),"",TEXT(TRIM(KandidatenOsirisDocent!A201),"0000000")),TEXT(TRIM(KandidatenOsiris!A208),"0000000"))</f>
        <v/>
      </c>
      <c r="B208" s="164" t="str">
        <f>IF(ISBLANK(KandidatenOsiris!B208),IF(ISBLANK(KandidatenOsirisDocent!C201),"",KandidatenOsirisDocent!C201),KandidatenOsiris!B208)</f>
        <v/>
      </c>
      <c r="C208" s="164" t="str">
        <f>IF(ISBLANK(KandidatenOsiris!C208),"",KandidatenOsiris!C208)</f>
        <v/>
      </c>
      <c r="D208" s="208" t="str">
        <f>VLOOKUP(A208,Totaal!A:P,16,FALSE)</f>
        <v/>
      </c>
      <c r="E208" s="23"/>
      <c r="F208" s="23"/>
      <c r="G208" s="157"/>
    </row>
    <row r="209" spans="1:7" x14ac:dyDescent="0.2">
      <c r="A209" s="164" t="str">
        <f>IF(ISBLANK(KandidatenOsiris!A209),IF(ISBLANK(KandidatenOsirisDocent!A202),"",TEXT(TRIM(KandidatenOsirisDocent!A202),"0000000")),TEXT(TRIM(KandidatenOsiris!A209),"0000000"))</f>
        <v/>
      </c>
      <c r="B209" s="164" t="str">
        <f>IF(ISBLANK(KandidatenOsiris!B209),IF(ISBLANK(KandidatenOsirisDocent!C202),"",KandidatenOsirisDocent!C202),KandidatenOsiris!B209)</f>
        <v/>
      </c>
      <c r="C209" s="164" t="str">
        <f>IF(ISBLANK(KandidatenOsiris!C209),"",KandidatenOsiris!C209)</f>
        <v/>
      </c>
      <c r="D209" s="208" t="str">
        <f>VLOOKUP(A209,Totaal!A:P,16,FALSE)</f>
        <v/>
      </c>
      <c r="E209" s="23"/>
      <c r="F209" s="23"/>
      <c r="G209" s="157"/>
    </row>
    <row r="210" spans="1:7" x14ac:dyDescent="0.2">
      <c r="A210" s="164" t="str">
        <f>IF(ISBLANK(KandidatenOsiris!A210),IF(ISBLANK(KandidatenOsirisDocent!A203),"",TEXT(TRIM(KandidatenOsirisDocent!A203),"0000000")),TEXT(TRIM(KandidatenOsiris!A210),"0000000"))</f>
        <v/>
      </c>
      <c r="B210" s="164" t="str">
        <f>IF(ISBLANK(KandidatenOsiris!B210),IF(ISBLANK(KandidatenOsirisDocent!C203),"",KandidatenOsirisDocent!C203),KandidatenOsiris!B210)</f>
        <v/>
      </c>
      <c r="C210" s="164" t="str">
        <f>IF(ISBLANK(KandidatenOsiris!C210),"",KandidatenOsiris!C210)</f>
        <v/>
      </c>
      <c r="D210" s="208" t="str">
        <f>VLOOKUP(A210,Totaal!A:P,16,FALSE)</f>
        <v/>
      </c>
      <c r="E210" s="23"/>
      <c r="F210" s="23"/>
      <c r="G210" s="157"/>
    </row>
    <row r="211" spans="1:7" x14ac:dyDescent="0.2">
      <c r="A211" s="164" t="str">
        <f>IF(ISBLANK(KandidatenOsiris!A211),IF(ISBLANK(KandidatenOsirisDocent!A204),"",TEXT(TRIM(KandidatenOsirisDocent!A204),"0000000")),TEXT(TRIM(KandidatenOsiris!A211),"0000000"))</f>
        <v/>
      </c>
      <c r="B211" s="164" t="str">
        <f>IF(ISBLANK(KandidatenOsiris!B211),IF(ISBLANK(KandidatenOsirisDocent!C204),"",KandidatenOsirisDocent!C204),KandidatenOsiris!B211)</f>
        <v/>
      </c>
      <c r="C211" s="164" t="str">
        <f>IF(ISBLANK(KandidatenOsiris!C211),"",KandidatenOsiris!C211)</f>
        <v/>
      </c>
      <c r="D211" s="208" t="str">
        <f>VLOOKUP(A211,Totaal!A:P,16,FALSE)</f>
        <v/>
      </c>
      <c r="E211" s="23"/>
      <c r="F211" s="23"/>
      <c r="G211" s="157"/>
    </row>
    <row r="212" spans="1:7" x14ac:dyDescent="0.2">
      <c r="A212" s="164" t="str">
        <f>IF(ISBLANK(KandidatenOsiris!A212),IF(ISBLANK(KandidatenOsirisDocent!A205),"",TEXT(TRIM(KandidatenOsirisDocent!A205),"0000000")),TEXT(TRIM(KandidatenOsiris!A212),"0000000"))</f>
        <v/>
      </c>
      <c r="B212" s="164" t="str">
        <f>IF(ISBLANK(KandidatenOsiris!B212),IF(ISBLANK(KandidatenOsirisDocent!C205),"",KandidatenOsirisDocent!C205),KandidatenOsiris!B212)</f>
        <v/>
      </c>
      <c r="C212" s="164" t="str">
        <f>IF(ISBLANK(KandidatenOsiris!C212),"",KandidatenOsiris!C212)</f>
        <v/>
      </c>
      <c r="D212" s="208" t="str">
        <f>VLOOKUP(A212,Totaal!A:P,16,FALSE)</f>
        <v/>
      </c>
      <c r="E212" s="23"/>
      <c r="F212" s="23"/>
      <c r="G212" s="157"/>
    </row>
    <row r="213" spans="1:7" x14ac:dyDescent="0.2">
      <c r="A213" s="164" t="str">
        <f>IF(ISBLANK(KandidatenOsiris!A213),IF(ISBLANK(KandidatenOsirisDocent!A206),"",TEXT(TRIM(KandidatenOsirisDocent!A206),"0000000")),TEXT(TRIM(KandidatenOsiris!A213),"0000000"))</f>
        <v/>
      </c>
      <c r="B213" s="164" t="str">
        <f>IF(ISBLANK(KandidatenOsiris!B213),IF(ISBLANK(KandidatenOsirisDocent!C206),"",KandidatenOsirisDocent!C206),KandidatenOsiris!B213)</f>
        <v/>
      </c>
      <c r="C213" s="164" t="str">
        <f>IF(ISBLANK(KandidatenOsiris!C213),"",KandidatenOsiris!C213)</f>
        <v/>
      </c>
      <c r="D213" s="208" t="str">
        <f>VLOOKUP(A213,Totaal!A:P,16,FALSE)</f>
        <v/>
      </c>
      <c r="E213" s="23"/>
      <c r="F213" s="23"/>
      <c r="G213" s="157"/>
    </row>
    <row r="214" spans="1:7" x14ac:dyDescent="0.2">
      <c r="A214" s="164" t="str">
        <f>IF(ISBLANK(KandidatenOsiris!A214),IF(ISBLANK(KandidatenOsirisDocent!A207),"",TEXT(TRIM(KandidatenOsirisDocent!A207),"0000000")),TEXT(TRIM(KandidatenOsiris!A214),"0000000"))</f>
        <v/>
      </c>
      <c r="B214" s="164" t="str">
        <f>IF(ISBLANK(KandidatenOsiris!B214),IF(ISBLANK(KandidatenOsirisDocent!C207),"",KandidatenOsirisDocent!C207),KandidatenOsiris!B214)</f>
        <v/>
      </c>
      <c r="C214" s="164" t="str">
        <f>IF(ISBLANK(KandidatenOsiris!C214),"",KandidatenOsiris!C214)</f>
        <v/>
      </c>
      <c r="D214" s="208" t="str">
        <f>VLOOKUP(A214,Totaal!A:P,16,FALSE)</f>
        <v/>
      </c>
      <c r="E214" s="23"/>
      <c r="F214" s="23"/>
      <c r="G214" s="157"/>
    </row>
    <row r="215" spans="1:7" x14ac:dyDescent="0.2">
      <c r="A215" s="164" t="str">
        <f>IF(ISBLANK(KandidatenOsiris!A215),IF(ISBLANK(KandidatenOsirisDocent!A208),"",TEXT(TRIM(KandidatenOsirisDocent!A208),"0000000")),TEXT(TRIM(KandidatenOsiris!A215),"0000000"))</f>
        <v/>
      </c>
      <c r="B215" s="164" t="str">
        <f>IF(ISBLANK(KandidatenOsiris!B215),IF(ISBLANK(KandidatenOsirisDocent!C208),"",KandidatenOsirisDocent!C208),KandidatenOsiris!B215)</f>
        <v/>
      </c>
      <c r="C215" s="164" t="str">
        <f>IF(ISBLANK(KandidatenOsiris!C215),"",KandidatenOsiris!C215)</f>
        <v/>
      </c>
      <c r="D215" s="208" t="str">
        <f>VLOOKUP(A215,Totaal!A:P,16,FALSE)</f>
        <v/>
      </c>
      <c r="E215" s="23"/>
      <c r="F215" s="23"/>
      <c r="G215" s="157"/>
    </row>
    <row r="216" spans="1:7" x14ac:dyDescent="0.2">
      <c r="A216" s="164" t="str">
        <f>IF(ISBLANK(KandidatenOsiris!A216),IF(ISBLANK(KandidatenOsirisDocent!A209),"",TEXT(TRIM(KandidatenOsirisDocent!A209),"0000000")),TEXT(TRIM(KandidatenOsiris!A216),"0000000"))</f>
        <v/>
      </c>
      <c r="B216" s="164" t="str">
        <f>IF(ISBLANK(KandidatenOsiris!B216),IF(ISBLANK(KandidatenOsirisDocent!C209),"",KandidatenOsirisDocent!C209),KandidatenOsiris!B216)</f>
        <v/>
      </c>
      <c r="C216" s="164" t="str">
        <f>IF(ISBLANK(KandidatenOsiris!C216),"",KandidatenOsiris!C216)</f>
        <v/>
      </c>
      <c r="D216" s="208" t="str">
        <f>VLOOKUP(A216,Totaal!A:P,16,FALSE)</f>
        <v/>
      </c>
      <c r="E216" s="23"/>
      <c r="F216" s="23"/>
      <c r="G216" s="157"/>
    </row>
    <row r="217" spans="1:7" x14ac:dyDescent="0.2">
      <c r="A217" s="164" t="str">
        <f>IF(ISBLANK(KandidatenOsiris!A217),IF(ISBLANK(KandidatenOsirisDocent!A210),"",TEXT(TRIM(KandidatenOsirisDocent!A210),"0000000")),TEXT(TRIM(KandidatenOsiris!A217),"0000000"))</f>
        <v/>
      </c>
      <c r="B217" s="164" t="str">
        <f>IF(ISBLANK(KandidatenOsiris!B217),IF(ISBLANK(KandidatenOsirisDocent!C210),"",KandidatenOsirisDocent!C210),KandidatenOsiris!B217)</f>
        <v/>
      </c>
      <c r="C217" s="164" t="str">
        <f>IF(ISBLANK(KandidatenOsiris!C217),"",KandidatenOsiris!C217)</f>
        <v/>
      </c>
      <c r="D217" s="208" t="str">
        <f>VLOOKUP(A217,Totaal!A:P,16,FALSE)</f>
        <v/>
      </c>
      <c r="E217" s="23"/>
      <c r="F217" s="23"/>
      <c r="G217" s="157"/>
    </row>
    <row r="218" spans="1:7" x14ac:dyDescent="0.2">
      <c r="A218" s="164" t="str">
        <f>IF(ISBLANK(KandidatenOsiris!A218),IF(ISBLANK(KandidatenOsirisDocent!A211),"",TEXT(TRIM(KandidatenOsirisDocent!A211),"0000000")),TEXT(TRIM(KandidatenOsiris!A218),"0000000"))</f>
        <v/>
      </c>
      <c r="B218" s="164" t="str">
        <f>IF(ISBLANK(KandidatenOsiris!B218),IF(ISBLANK(KandidatenOsirisDocent!C211),"",KandidatenOsirisDocent!C211),KandidatenOsiris!B218)</f>
        <v/>
      </c>
      <c r="C218" s="164" t="str">
        <f>IF(ISBLANK(KandidatenOsiris!C218),"",KandidatenOsiris!C218)</f>
        <v/>
      </c>
      <c r="D218" s="208" t="str">
        <f>VLOOKUP(A218,Totaal!A:P,16,FALSE)</f>
        <v/>
      </c>
      <c r="E218" s="23"/>
      <c r="F218" s="23"/>
      <c r="G218" s="157"/>
    </row>
    <row r="219" spans="1:7" x14ac:dyDescent="0.2">
      <c r="A219" s="164" t="str">
        <f>IF(ISBLANK(KandidatenOsiris!A219),IF(ISBLANK(KandidatenOsirisDocent!A212),"",TEXT(TRIM(KandidatenOsirisDocent!A212),"0000000")),TEXT(TRIM(KandidatenOsiris!A219),"0000000"))</f>
        <v/>
      </c>
      <c r="B219" s="164" t="str">
        <f>IF(ISBLANK(KandidatenOsiris!B219),IF(ISBLANK(KandidatenOsirisDocent!C212),"",KandidatenOsirisDocent!C212),KandidatenOsiris!B219)</f>
        <v/>
      </c>
      <c r="C219" s="164" t="str">
        <f>IF(ISBLANK(KandidatenOsiris!C219),"",KandidatenOsiris!C219)</f>
        <v/>
      </c>
      <c r="D219" s="208" t="str">
        <f>VLOOKUP(A219,Totaal!A:P,16,FALSE)</f>
        <v/>
      </c>
      <c r="E219" s="23"/>
      <c r="F219" s="23"/>
      <c r="G219" s="157"/>
    </row>
    <row r="220" spans="1:7" x14ac:dyDescent="0.2">
      <c r="A220" s="164" t="str">
        <f>IF(ISBLANK(KandidatenOsiris!A220),IF(ISBLANK(KandidatenOsirisDocent!A213),"",TEXT(TRIM(KandidatenOsirisDocent!A213),"0000000")),TEXT(TRIM(KandidatenOsiris!A220),"0000000"))</f>
        <v/>
      </c>
      <c r="B220" s="164" t="str">
        <f>IF(ISBLANK(KandidatenOsiris!B220),IF(ISBLANK(KandidatenOsirisDocent!C213),"",KandidatenOsirisDocent!C213),KandidatenOsiris!B220)</f>
        <v/>
      </c>
      <c r="C220" s="164" t="str">
        <f>IF(ISBLANK(KandidatenOsiris!C220),"",KandidatenOsiris!C220)</f>
        <v/>
      </c>
      <c r="D220" s="208" t="str">
        <f>VLOOKUP(A220,Totaal!A:P,16,FALSE)</f>
        <v/>
      </c>
      <c r="E220" s="23"/>
      <c r="F220" s="23"/>
      <c r="G220" s="157"/>
    </row>
    <row r="221" spans="1:7" x14ac:dyDescent="0.2">
      <c r="A221" s="164" t="str">
        <f>IF(ISBLANK(KandidatenOsiris!A221),IF(ISBLANK(KandidatenOsirisDocent!A214),"",TEXT(TRIM(KandidatenOsirisDocent!A214),"0000000")),TEXT(TRIM(KandidatenOsiris!A221),"0000000"))</f>
        <v/>
      </c>
      <c r="B221" s="164" t="str">
        <f>IF(ISBLANK(KandidatenOsiris!B221),IF(ISBLANK(KandidatenOsirisDocent!C214),"",KandidatenOsirisDocent!C214),KandidatenOsiris!B221)</f>
        <v/>
      </c>
      <c r="C221" s="164" t="str">
        <f>IF(ISBLANK(KandidatenOsiris!C221),"",KandidatenOsiris!C221)</f>
        <v/>
      </c>
      <c r="D221" s="208" t="str">
        <f>VLOOKUP(A221,Totaal!A:P,16,FALSE)</f>
        <v/>
      </c>
      <c r="E221" s="23"/>
      <c r="F221" s="23"/>
      <c r="G221" s="157"/>
    </row>
    <row r="222" spans="1:7" x14ac:dyDescent="0.2">
      <c r="A222" s="164" t="str">
        <f>IF(ISBLANK(KandidatenOsiris!A222),IF(ISBLANK(KandidatenOsirisDocent!A215),"",TEXT(TRIM(KandidatenOsirisDocent!A215),"0000000")),TEXT(TRIM(KandidatenOsiris!A222),"0000000"))</f>
        <v/>
      </c>
      <c r="B222" s="164" t="str">
        <f>IF(ISBLANK(KandidatenOsiris!B222),IF(ISBLANK(KandidatenOsirisDocent!C215),"",KandidatenOsirisDocent!C215),KandidatenOsiris!B222)</f>
        <v/>
      </c>
      <c r="C222" s="164" t="str">
        <f>IF(ISBLANK(KandidatenOsiris!C222),"",KandidatenOsiris!C222)</f>
        <v/>
      </c>
      <c r="D222" s="208" t="str">
        <f>VLOOKUP(A222,Totaal!A:P,16,FALSE)</f>
        <v/>
      </c>
      <c r="E222" s="23"/>
      <c r="F222" s="23"/>
      <c r="G222" s="157"/>
    </row>
    <row r="223" spans="1:7" x14ac:dyDescent="0.2">
      <c r="A223" s="164" t="str">
        <f>IF(ISBLANK(KandidatenOsiris!A223),IF(ISBLANK(KandidatenOsirisDocent!A216),"",TEXT(TRIM(KandidatenOsirisDocent!A216),"0000000")),TEXT(TRIM(KandidatenOsiris!A223),"0000000"))</f>
        <v/>
      </c>
      <c r="B223" s="164" t="str">
        <f>IF(ISBLANK(KandidatenOsiris!B223),IF(ISBLANK(KandidatenOsirisDocent!C216),"",KandidatenOsirisDocent!C216),KandidatenOsiris!B223)</f>
        <v/>
      </c>
      <c r="C223" s="164" t="str">
        <f>IF(ISBLANK(KandidatenOsiris!C223),"",KandidatenOsiris!C223)</f>
        <v/>
      </c>
      <c r="D223" s="208" t="str">
        <f>VLOOKUP(A223,Totaal!A:P,16,FALSE)</f>
        <v/>
      </c>
      <c r="E223" s="23"/>
      <c r="F223" s="23"/>
      <c r="G223" s="157"/>
    </row>
    <row r="224" spans="1:7" x14ac:dyDescent="0.2">
      <c r="A224" s="164" t="str">
        <f>IF(ISBLANK(KandidatenOsiris!A224),IF(ISBLANK(KandidatenOsirisDocent!A217),"",TEXT(TRIM(KandidatenOsirisDocent!A217),"0000000")),TEXT(TRIM(KandidatenOsiris!A224),"0000000"))</f>
        <v/>
      </c>
      <c r="B224" s="164" t="str">
        <f>IF(ISBLANK(KandidatenOsiris!B224),IF(ISBLANK(KandidatenOsirisDocent!C217),"",KandidatenOsirisDocent!C217),KandidatenOsiris!B224)</f>
        <v/>
      </c>
      <c r="C224" s="164" t="str">
        <f>IF(ISBLANK(KandidatenOsiris!C224),"",KandidatenOsiris!C224)</f>
        <v/>
      </c>
      <c r="D224" s="208" t="str">
        <f>VLOOKUP(A224,Totaal!A:P,16,FALSE)</f>
        <v/>
      </c>
      <c r="E224" s="23"/>
      <c r="F224" s="23"/>
      <c r="G224" s="157"/>
    </row>
    <row r="225" spans="1:7" x14ac:dyDescent="0.2">
      <c r="A225" s="164" t="str">
        <f>IF(ISBLANK(KandidatenOsiris!A225),IF(ISBLANK(KandidatenOsirisDocent!A218),"",TEXT(TRIM(KandidatenOsirisDocent!A218),"0000000")),TEXT(TRIM(KandidatenOsiris!A225),"0000000"))</f>
        <v/>
      </c>
      <c r="B225" s="164" t="str">
        <f>IF(ISBLANK(KandidatenOsiris!B225),IF(ISBLANK(KandidatenOsirisDocent!C218),"",KandidatenOsirisDocent!C218),KandidatenOsiris!B225)</f>
        <v/>
      </c>
      <c r="C225" s="164" t="str">
        <f>IF(ISBLANK(KandidatenOsiris!C225),"",KandidatenOsiris!C225)</f>
        <v/>
      </c>
      <c r="D225" s="208" t="str">
        <f>VLOOKUP(A225,Totaal!A:P,16,FALSE)</f>
        <v/>
      </c>
      <c r="E225" s="23"/>
      <c r="F225" s="23"/>
      <c r="G225" s="157"/>
    </row>
    <row r="226" spans="1:7" x14ac:dyDescent="0.2">
      <c r="A226" s="164" t="str">
        <f>IF(ISBLANK(KandidatenOsiris!A226),IF(ISBLANK(KandidatenOsirisDocent!A219),"",TEXT(TRIM(KandidatenOsirisDocent!A219),"0000000")),TEXT(TRIM(KandidatenOsiris!A226),"0000000"))</f>
        <v/>
      </c>
      <c r="B226" s="164" t="str">
        <f>IF(ISBLANK(KandidatenOsiris!B226),IF(ISBLANK(KandidatenOsirisDocent!C219),"",KandidatenOsirisDocent!C219),KandidatenOsiris!B226)</f>
        <v/>
      </c>
      <c r="C226" s="164" t="str">
        <f>IF(ISBLANK(KandidatenOsiris!C226),"",KandidatenOsiris!C226)</f>
        <v/>
      </c>
      <c r="D226" s="208" t="str">
        <f>VLOOKUP(A226,Totaal!A:P,16,FALSE)</f>
        <v/>
      </c>
      <c r="E226" s="23"/>
      <c r="F226" s="23"/>
      <c r="G226" s="157"/>
    </row>
    <row r="227" spans="1:7" x14ac:dyDescent="0.2">
      <c r="A227" s="164" t="str">
        <f>IF(ISBLANK(KandidatenOsiris!A227),IF(ISBLANK(KandidatenOsirisDocent!A220),"",TEXT(TRIM(KandidatenOsirisDocent!A220),"0000000")),TEXT(TRIM(KandidatenOsiris!A227),"0000000"))</f>
        <v/>
      </c>
      <c r="B227" s="164" t="str">
        <f>IF(ISBLANK(KandidatenOsiris!B227),IF(ISBLANK(KandidatenOsirisDocent!C220),"",KandidatenOsirisDocent!C220),KandidatenOsiris!B227)</f>
        <v/>
      </c>
      <c r="C227" s="164" t="str">
        <f>IF(ISBLANK(KandidatenOsiris!C227),"",KandidatenOsiris!C227)</f>
        <v/>
      </c>
      <c r="D227" s="208" t="str">
        <f>VLOOKUP(A227,Totaal!A:P,16,FALSE)</f>
        <v/>
      </c>
      <c r="E227" s="23"/>
      <c r="F227" s="23"/>
      <c r="G227" s="157"/>
    </row>
    <row r="228" spans="1:7" x14ac:dyDescent="0.2">
      <c r="A228" s="164" t="str">
        <f>IF(ISBLANK(KandidatenOsiris!A228),IF(ISBLANK(KandidatenOsirisDocent!A221),"",TEXT(TRIM(KandidatenOsirisDocent!A221),"0000000")),TEXT(TRIM(KandidatenOsiris!A228),"0000000"))</f>
        <v/>
      </c>
      <c r="B228" s="164" t="str">
        <f>IF(ISBLANK(KandidatenOsiris!B228),IF(ISBLANK(KandidatenOsirisDocent!C221),"",KandidatenOsirisDocent!C221),KandidatenOsiris!B228)</f>
        <v/>
      </c>
      <c r="C228" s="164" t="str">
        <f>IF(ISBLANK(KandidatenOsiris!C228),"",KandidatenOsiris!C228)</f>
        <v/>
      </c>
      <c r="D228" s="208" t="str">
        <f>VLOOKUP(A228,Totaal!A:P,16,FALSE)</f>
        <v/>
      </c>
      <c r="E228" s="23"/>
      <c r="F228" s="23"/>
      <c r="G228" s="157"/>
    </row>
    <row r="229" spans="1:7" x14ac:dyDescent="0.2">
      <c r="A229" s="164" t="str">
        <f>IF(ISBLANK(KandidatenOsiris!A229),IF(ISBLANK(KandidatenOsirisDocent!A222),"",TEXT(TRIM(KandidatenOsirisDocent!A222),"0000000")),TEXT(TRIM(KandidatenOsiris!A229),"0000000"))</f>
        <v/>
      </c>
      <c r="B229" s="164" t="str">
        <f>IF(ISBLANK(KandidatenOsiris!B229),IF(ISBLANK(KandidatenOsirisDocent!C222),"",KandidatenOsirisDocent!C222),KandidatenOsiris!B229)</f>
        <v/>
      </c>
      <c r="C229" s="164" t="str">
        <f>IF(ISBLANK(KandidatenOsiris!C229),"",KandidatenOsiris!C229)</f>
        <v/>
      </c>
      <c r="D229" s="208" t="str">
        <f>VLOOKUP(A229,Totaal!A:P,16,FALSE)</f>
        <v/>
      </c>
      <c r="E229" s="23"/>
      <c r="F229" s="23"/>
      <c r="G229" s="157"/>
    </row>
    <row r="230" spans="1:7" x14ac:dyDescent="0.2">
      <c r="A230" s="164" t="str">
        <f>IF(ISBLANK(KandidatenOsiris!A230),IF(ISBLANK(KandidatenOsirisDocent!A223),"",TEXT(TRIM(KandidatenOsirisDocent!A223),"0000000")),TEXT(TRIM(KandidatenOsiris!A230),"0000000"))</f>
        <v/>
      </c>
      <c r="B230" s="164" t="str">
        <f>IF(ISBLANK(KandidatenOsiris!B230),IF(ISBLANK(KandidatenOsirisDocent!C223),"",KandidatenOsirisDocent!C223),KandidatenOsiris!B230)</f>
        <v/>
      </c>
      <c r="C230" s="164" t="str">
        <f>IF(ISBLANK(KandidatenOsiris!C230),"",KandidatenOsiris!C230)</f>
        <v/>
      </c>
      <c r="D230" s="208" t="str">
        <f>VLOOKUP(A230,Totaal!A:P,16,FALSE)</f>
        <v/>
      </c>
      <c r="E230" s="23"/>
      <c r="F230" s="23"/>
      <c r="G230" s="157"/>
    </row>
    <row r="231" spans="1:7" x14ac:dyDescent="0.2">
      <c r="A231" s="164" t="str">
        <f>IF(ISBLANK(KandidatenOsiris!A231),IF(ISBLANK(KandidatenOsirisDocent!A224),"",TEXT(TRIM(KandidatenOsirisDocent!A224),"0000000")),TEXT(TRIM(KandidatenOsiris!A231),"0000000"))</f>
        <v/>
      </c>
      <c r="B231" s="164" t="str">
        <f>IF(ISBLANK(KandidatenOsiris!B231),IF(ISBLANK(KandidatenOsirisDocent!C224),"",KandidatenOsirisDocent!C224),KandidatenOsiris!B231)</f>
        <v/>
      </c>
      <c r="C231" s="164" t="str">
        <f>IF(ISBLANK(KandidatenOsiris!C231),"",KandidatenOsiris!C231)</f>
        <v/>
      </c>
      <c r="D231" s="208" t="str">
        <f>VLOOKUP(A231,Totaal!A:P,16,FALSE)</f>
        <v/>
      </c>
      <c r="E231" s="23"/>
      <c r="F231" s="23"/>
      <c r="G231" s="157"/>
    </row>
    <row r="232" spans="1:7" x14ac:dyDescent="0.2">
      <c r="A232" s="164" t="str">
        <f>IF(ISBLANK(KandidatenOsiris!A232),IF(ISBLANK(KandidatenOsirisDocent!A225),"",TEXT(TRIM(KandidatenOsirisDocent!A225),"0000000")),TEXT(TRIM(KandidatenOsiris!A232),"0000000"))</f>
        <v/>
      </c>
      <c r="B232" s="164" t="str">
        <f>IF(ISBLANK(KandidatenOsiris!B232),IF(ISBLANK(KandidatenOsirisDocent!C225),"",KandidatenOsirisDocent!C225),KandidatenOsiris!B232)</f>
        <v/>
      </c>
      <c r="C232" s="164" t="str">
        <f>IF(ISBLANK(KandidatenOsiris!C232),"",KandidatenOsiris!C232)</f>
        <v/>
      </c>
      <c r="D232" s="208" t="str">
        <f>VLOOKUP(A232,Totaal!A:P,16,FALSE)</f>
        <v/>
      </c>
      <c r="E232" s="23"/>
      <c r="F232" s="23"/>
      <c r="G232" s="157"/>
    </row>
    <row r="233" spans="1:7" x14ac:dyDescent="0.2">
      <c r="A233" s="164" t="str">
        <f>IF(ISBLANK(KandidatenOsiris!A233),IF(ISBLANK(KandidatenOsirisDocent!A226),"",TEXT(TRIM(KandidatenOsirisDocent!A226),"0000000")),TEXT(TRIM(KandidatenOsiris!A233),"0000000"))</f>
        <v/>
      </c>
      <c r="B233" s="164" t="str">
        <f>IF(ISBLANK(KandidatenOsiris!B233),IF(ISBLANK(KandidatenOsirisDocent!C226),"",KandidatenOsirisDocent!C226),KandidatenOsiris!B233)</f>
        <v/>
      </c>
      <c r="C233" s="164" t="str">
        <f>IF(ISBLANK(KandidatenOsiris!C233),"",KandidatenOsiris!C233)</f>
        <v/>
      </c>
      <c r="D233" s="208" t="str">
        <f>VLOOKUP(A233,Totaal!A:P,16,FALSE)</f>
        <v/>
      </c>
      <c r="E233" s="23"/>
      <c r="F233" s="23"/>
      <c r="G233" s="157"/>
    </row>
    <row r="234" spans="1:7" x14ac:dyDescent="0.2">
      <c r="A234" s="164" t="str">
        <f>IF(ISBLANK(KandidatenOsiris!A234),IF(ISBLANK(KandidatenOsirisDocent!A227),"",TEXT(TRIM(KandidatenOsirisDocent!A227),"0000000")),TEXT(TRIM(KandidatenOsiris!A234),"0000000"))</f>
        <v/>
      </c>
      <c r="B234" s="164" t="str">
        <f>IF(ISBLANK(KandidatenOsiris!B234),IF(ISBLANK(KandidatenOsirisDocent!C227),"",KandidatenOsirisDocent!C227),KandidatenOsiris!B234)</f>
        <v/>
      </c>
      <c r="C234" s="164" t="str">
        <f>IF(ISBLANK(KandidatenOsiris!C234),"",KandidatenOsiris!C234)</f>
        <v/>
      </c>
      <c r="D234" s="208" t="str">
        <f>VLOOKUP(A234,Totaal!A:P,16,FALSE)</f>
        <v/>
      </c>
      <c r="E234" s="23"/>
      <c r="F234" s="23"/>
      <c r="G234" s="157"/>
    </row>
    <row r="235" spans="1:7" x14ac:dyDescent="0.2">
      <c r="A235" s="164" t="str">
        <f>IF(ISBLANK(KandidatenOsiris!A235),IF(ISBLANK(KandidatenOsirisDocent!A228),"",TEXT(TRIM(KandidatenOsirisDocent!A228),"0000000")),TEXT(TRIM(KandidatenOsiris!A235),"0000000"))</f>
        <v/>
      </c>
      <c r="B235" s="164" t="str">
        <f>IF(ISBLANK(KandidatenOsiris!B235),IF(ISBLANK(KandidatenOsirisDocent!C228),"",KandidatenOsirisDocent!C228),KandidatenOsiris!B235)</f>
        <v/>
      </c>
      <c r="C235" s="164" t="str">
        <f>IF(ISBLANK(KandidatenOsiris!C235),"",KandidatenOsiris!C235)</f>
        <v/>
      </c>
      <c r="D235" s="208" t="str">
        <f>VLOOKUP(A235,Totaal!A:P,16,FALSE)</f>
        <v/>
      </c>
      <c r="E235" s="23"/>
      <c r="F235" s="23"/>
      <c r="G235" s="157"/>
    </row>
    <row r="236" spans="1:7" x14ac:dyDescent="0.2">
      <c r="A236" s="164" t="str">
        <f>IF(ISBLANK(KandidatenOsiris!A236),IF(ISBLANK(KandidatenOsirisDocent!A229),"",TEXT(TRIM(KandidatenOsirisDocent!A229),"0000000")),TEXT(TRIM(KandidatenOsiris!A236),"0000000"))</f>
        <v/>
      </c>
      <c r="B236" s="164" t="str">
        <f>IF(ISBLANK(KandidatenOsiris!B236),IF(ISBLANK(KandidatenOsirisDocent!C229),"",KandidatenOsirisDocent!C229),KandidatenOsiris!B236)</f>
        <v/>
      </c>
      <c r="C236" s="164" t="str">
        <f>IF(ISBLANK(KandidatenOsiris!C236),"",KandidatenOsiris!C236)</f>
        <v/>
      </c>
      <c r="D236" s="208" t="str">
        <f>VLOOKUP(A236,Totaal!A:P,16,FALSE)</f>
        <v/>
      </c>
      <c r="E236" s="23"/>
      <c r="F236" s="23"/>
      <c r="G236" s="157"/>
    </row>
    <row r="237" spans="1:7" x14ac:dyDescent="0.2">
      <c r="A237" s="164" t="str">
        <f>IF(ISBLANK(KandidatenOsiris!A237),IF(ISBLANK(KandidatenOsirisDocent!A230),"",TEXT(TRIM(KandidatenOsirisDocent!A230),"0000000")),TEXT(TRIM(KandidatenOsiris!A237),"0000000"))</f>
        <v/>
      </c>
      <c r="B237" s="164" t="str">
        <f>IF(ISBLANK(KandidatenOsiris!B237),IF(ISBLANK(KandidatenOsirisDocent!C230),"",KandidatenOsirisDocent!C230),KandidatenOsiris!B237)</f>
        <v/>
      </c>
      <c r="C237" s="164" t="str">
        <f>IF(ISBLANK(KandidatenOsiris!C237),"",KandidatenOsiris!C237)</f>
        <v/>
      </c>
      <c r="D237" s="208" t="str">
        <f>VLOOKUP(A237,Totaal!A:P,16,FALSE)</f>
        <v/>
      </c>
      <c r="E237" s="23"/>
      <c r="F237" s="23"/>
      <c r="G237" s="157"/>
    </row>
    <row r="238" spans="1:7" x14ac:dyDescent="0.2">
      <c r="A238" s="164" t="str">
        <f>IF(ISBLANK(KandidatenOsiris!A238),IF(ISBLANK(KandidatenOsirisDocent!A231),"",TEXT(TRIM(KandidatenOsirisDocent!A231),"0000000")),TEXT(TRIM(KandidatenOsiris!A238),"0000000"))</f>
        <v/>
      </c>
      <c r="B238" s="164" t="str">
        <f>IF(ISBLANK(KandidatenOsiris!B238),IF(ISBLANK(KandidatenOsirisDocent!C231),"",KandidatenOsirisDocent!C231),KandidatenOsiris!B238)</f>
        <v/>
      </c>
      <c r="C238" s="164" t="str">
        <f>IF(ISBLANK(KandidatenOsiris!C238),"",KandidatenOsiris!C238)</f>
        <v/>
      </c>
      <c r="D238" s="208" t="str">
        <f>VLOOKUP(A238,Totaal!A:P,16,FALSE)</f>
        <v/>
      </c>
      <c r="E238" s="23"/>
      <c r="F238" s="23"/>
      <c r="G238" s="157"/>
    </row>
    <row r="239" spans="1:7" x14ac:dyDescent="0.2">
      <c r="A239" s="164" t="str">
        <f>IF(ISBLANK(KandidatenOsiris!A239),IF(ISBLANK(KandidatenOsirisDocent!A232),"",TEXT(TRIM(KandidatenOsirisDocent!A232),"0000000")),TEXT(TRIM(KandidatenOsiris!A239),"0000000"))</f>
        <v/>
      </c>
      <c r="B239" s="164" t="str">
        <f>IF(ISBLANK(KandidatenOsiris!B239),IF(ISBLANK(KandidatenOsirisDocent!C232),"",KandidatenOsirisDocent!C232),KandidatenOsiris!B239)</f>
        <v/>
      </c>
      <c r="C239" s="164" t="str">
        <f>IF(ISBLANK(KandidatenOsiris!C239),"",KandidatenOsiris!C239)</f>
        <v/>
      </c>
      <c r="D239" s="208" t="str">
        <f>VLOOKUP(A239,Totaal!A:P,16,FALSE)</f>
        <v/>
      </c>
      <c r="E239" s="23"/>
      <c r="F239" s="23"/>
      <c r="G239" s="157"/>
    </row>
    <row r="240" spans="1:7" x14ac:dyDescent="0.2">
      <c r="A240" s="164" t="str">
        <f>IF(ISBLANK(KandidatenOsiris!A240),IF(ISBLANK(KandidatenOsirisDocent!A233),"",TEXT(TRIM(KandidatenOsirisDocent!A233),"0000000")),TEXT(TRIM(KandidatenOsiris!A240),"0000000"))</f>
        <v/>
      </c>
      <c r="B240" s="164" t="str">
        <f>IF(ISBLANK(KandidatenOsiris!B240),IF(ISBLANK(KandidatenOsirisDocent!C233),"",KandidatenOsirisDocent!C233),KandidatenOsiris!B240)</f>
        <v/>
      </c>
      <c r="C240" s="164" t="str">
        <f>IF(ISBLANK(KandidatenOsiris!C240),"",KandidatenOsiris!C240)</f>
        <v/>
      </c>
      <c r="D240" s="208" t="str">
        <f>VLOOKUP(A240,Totaal!A:P,16,FALSE)</f>
        <v/>
      </c>
      <c r="E240" s="23"/>
      <c r="F240" s="23"/>
      <c r="G240" s="157"/>
    </row>
    <row r="241" spans="1:7" x14ac:dyDescent="0.2">
      <c r="A241" s="164" t="str">
        <f>IF(ISBLANK(KandidatenOsiris!A241),IF(ISBLANK(KandidatenOsirisDocent!A234),"",TEXT(TRIM(KandidatenOsirisDocent!A234),"0000000")),TEXT(TRIM(KandidatenOsiris!A241),"0000000"))</f>
        <v/>
      </c>
      <c r="B241" s="164" t="str">
        <f>IF(ISBLANK(KandidatenOsiris!B241),IF(ISBLANK(KandidatenOsirisDocent!C234),"",KandidatenOsirisDocent!C234),KandidatenOsiris!B241)</f>
        <v/>
      </c>
      <c r="C241" s="164" t="str">
        <f>IF(ISBLANK(KandidatenOsiris!C241),"",KandidatenOsiris!C241)</f>
        <v/>
      </c>
      <c r="D241" s="208" t="str">
        <f>VLOOKUP(A241,Totaal!A:P,16,FALSE)</f>
        <v/>
      </c>
      <c r="E241" s="23"/>
      <c r="F241" s="23"/>
      <c r="G241" s="157"/>
    </row>
    <row r="242" spans="1:7" x14ac:dyDescent="0.2">
      <c r="A242" s="164" t="str">
        <f>IF(ISBLANK(KandidatenOsiris!A242),IF(ISBLANK(KandidatenOsirisDocent!A235),"",TEXT(TRIM(KandidatenOsirisDocent!A235),"0000000")),TEXT(TRIM(KandidatenOsiris!A242),"0000000"))</f>
        <v/>
      </c>
      <c r="B242" s="164" t="str">
        <f>IF(ISBLANK(KandidatenOsiris!B242),IF(ISBLANK(KandidatenOsirisDocent!C235),"",KandidatenOsirisDocent!C235),KandidatenOsiris!B242)</f>
        <v/>
      </c>
      <c r="C242" s="164" t="str">
        <f>IF(ISBLANK(KandidatenOsiris!C242),"",KandidatenOsiris!C242)</f>
        <v/>
      </c>
      <c r="D242" s="208" t="str">
        <f>VLOOKUP(A242,Totaal!A:P,16,FALSE)</f>
        <v/>
      </c>
      <c r="E242" s="23"/>
      <c r="F242" s="23"/>
      <c r="G242" s="157"/>
    </row>
    <row r="243" spans="1:7" x14ac:dyDescent="0.2">
      <c r="A243" s="164" t="str">
        <f>IF(ISBLANK(KandidatenOsiris!A243),IF(ISBLANK(KandidatenOsirisDocent!A236),"",TEXT(TRIM(KandidatenOsirisDocent!A236),"0000000")),TEXT(TRIM(KandidatenOsiris!A243),"0000000"))</f>
        <v/>
      </c>
      <c r="B243" s="164" t="str">
        <f>IF(ISBLANK(KandidatenOsiris!B243),IF(ISBLANK(KandidatenOsirisDocent!C236),"",KandidatenOsirisDocent!C236),KandidatenOsiris!B243)</f>
        <v/>
      </c>
      <c r="C243" s="164" t="str">
        <f>IF(ISBLANK(KandidatenOsiris!C243),"",KandidatenOsiris!C243)</f>
        <v/>
      </c>
      <c r="D243" s="208" t="str">
        <f>VLOOKUP(A243,Totaal!A:P,16,FALSE)</f>
        <v/>
      </c>
      <c r="E243" s="23"/>
      <c r="F243" s="23"/>
      <c r="G243" s="157"/>
    </row>
    <row r="244" spans="1:7" x14ac:dyDescent="0.2">
      <c r="A244" s="164" t="str">
        <f>IF(ISBLANK(KandidatenOsiris!A244),IF(ISBLANK(KandidatenOsirisDocent!A237),"",TEXT(TRIM(KandidatenOsirisDocent!A237),"0000000")),TEXT(TRIM(KandidatenOsiris!A244),"0000000"))</f>
        <v/>
      </c>
      <c r="B244" s="164" t="str">
        <f>IF(ISBLANK(KandidatenOsiris!B244),IF(ISBLANK(KandidatenOsirisDocent!C237),"",KandidatenOsirisDocent!C237),KandidatenOsiris!B244)</f>
        <v/>
      </c>
      <c r="C244" s="164" t="str">
        <f>IF(ISBLANK(KandidatenOsiris!C244),"",KandidatenOsiris!C244)</f>
        <v/>
      </c>
      <c r="D244" s="208" t="str">
        <f>VLOOKUP(A244,Totaal!A:P,16,FALSE)</f>
        <v/>
      </c>
      <c r="E244" s="23"/>
      <c r="F244" s="23"/>
      <c r="G244" s="157"/>
    </row>
    <row r="245" spans="1:7" x14ac:dyDescent="0.2">
      <c r="A245" s="164" t="str">
        <f>IF(ISBLANK(KandidatenOsiris!A245),IF(ISBLANK(KandidatenOsirisDocent!A238),"",TEXT(TRIM(KandidatenOsirisDocent!A238),"0000000")),TEXT(TRIM(KandidatenOsiris!A245),"0000000"))</f>
        <v/>
      </c>
      <c r="B245" s="164" t="str">
        <f>IF(ISBLANK(KandidatenOsiris!B245),IF(ISBLANK(KandidatenOsirisDocent!C238),"",KandidatenOsirisDocent!C238),KandidatenOsiris!B245)</f>
        <v/>
      </c>
      <c r="C245" s="164" t="str">
        <f>IF(ISBLANK(KandidatenOsiris!C245),"",KandidatenOsiris!C245)</f>
        <v/>
      </c>
      <c r="D245" s="208" t="str">
        <f>VLOOKUP(A245,Totaal!A:P,16,FALSE)</f>
        <v/>
      </c>
      <c r="E245" s="23"/>
      <c r="F245" s="23"/>
      <c r="G245" s="157"/>
    </row>
    <row r="246" spans="1:7" x14ac:dyDescent="0.2">
      <c r="A246" s="164" t="str">
        <f>IF(ISBLANK(KandidatenOsiris!A246),IF(ISBLANK(KandidatenOsirisDocent!A239),"",TEXT(TRIM(KandidatenOsirisDocent!A239),"0000000")),TEXT(TRIM(KandidatenOsiris!A246),"0000000"))</f>
        <v/>
      </c>
      <c r="B246" s="164" t="str">
        <f>IF(ISBLANK(KandidatenOsiris!B246),IF(ISBLANK(KandidatenOsirisDocent!C239),"",KandidatenOsirisDocent!C239),KandidatenOsiris!B246)</f>
        <v/>
      </c>
      <c r="C246" s="164" t="str">
        <f>IF(ISBLANK(KandidatenOsiris!C246),"",KandidatenOsiris!C246)</f>
        <v/>
      </c>
      <c r="D246" s="208" t="str">
        <f>VLOOKUP(A246,Totaal!A:P,16,FALSE)</f>
        <v/>
      </c>
      <c r="E246" s="23"/>
      <c r="F246" s="23"/>
      <c r="G246" s="157"/>
    </row>
    <row r="247" spans="1:7" x14ac:dyDescent="0.2">
      <c r="A247" s="164" t="str">
        <f>IF(ISBLANK(KandidatenOsiris!A247),IF(ISBLANK(KandidatenOsirisDocent!A240),"",TEXT(TRIM(KandidatenOsirisDocent!A240),"0000000")),TEXT(TRIM(KandidatenOsiris!A247),"0000000"))</f>
        <v/>
      </c>
      <c r="B247" s="164" t="str">
        <f>IF(ISBLANK(KandidatenOsiris!B247),IF(ISBLANK(KandidatenOsirisDocent!C240),"",KandidatenOsirisDocent!C240),KandidatenOsiris!B247)</f>
        <v/>
      </c>
      <c r="C247" s="164" t="str">
        <f>IF(ISBLANK(KandidatenOsiris!C247),"",KandidatenOsiris!C247)</f>
        <v/>
      </c>
      <c r="D247" s="208" t="str">
        <f>VLOOKUP(A247,Totaal!A:P,16,FALSE)</f>
        <v/>
      </c>
      <c r="E247" s="23"/>
      <c r="F247" s="23"/>
      <c r="G247" s="157"/>
    </row>
    <row r="248" spans="1:7" x14ac:dyDescent="0.2">
      <c r="A248" s="164" t="str">
        <f>IF(ISBLANK(KandidatenOsiris!A248),IF(ISBLANK(KandidatenOsirisDocent!A241),"",TEXT(TRIM(KandidatenOsirisDocent!A241),"0000000")),TEXT(TRIM(KandidatenOsiris!A248),"0000000"))</f>
        <v/>
      </c>
      <c r="B248" s="164" t="str">
        <f>IF(ISBLANK(KandidatenOsiris!B248),IF(ISBLANK(KandidatenOsirisDocent!C241),"",KandidatenOsirisDocent!C241),KandidatenOsiris!B248)</f>
        <v/>
      </c>
      <c r="C248" s="164" t="str">
        <f>IF(ISBLANK(KandidatenOsiris!C248),"",KandidatenOsiris!C248)</f>
        <v/>
      </c>
      <c r="D248" s="208" t="str">
        <f>VLOOKUP(A248,Totaal!A:P,16,FALSE)</f>
        <v/>
      </c>
      <c r="E248" s="23"/>
      <c r="F248" s="23"/>
      <c r="G248" s="157"/>
    </row>
    <row r="249" spans="1:7" x14ac:dyDescent="0.2">
      <c r="A249" s="164" t="str">
        <f>IF(ISBLANK(KandidatenOsiris!A249),IF(ISBLANK(KandidatenOsirisDocent!A242),"",TEXT(TRIM(KandidatenOsirisDocent!A242),"0000000")),TEXT(TRIM(KandidatenOsiris!A249),"0000000"))</f>
        <v/>
      </c>
      <c r="B249" s="164" t="str">
        <f>IF(ISBLANK(KandidatenOsiris!B249),IF(ISBLANK(KandidatenOsirisDocent!C242),"",KandidatenOsirisDocent!C242),KandidatenOsiris!B249)</f>
        <v/>
      </c>
      <c r="C249" s="164" t="str">
        <f>IF(ISBLANK(KandidatenOsiris!C249),"",KandidatenOsiris!C249)</f>
        <v/>
      </c>
      <c r="D249" s="208" t="str">
        <f>VLOOKUP(A249,Totaal!A:P,16,FALSE)</f>
        <v/>
      </c>
      <c r="E249" s="23"/>
      <c r="F249" s="23"/>
      <c r="G249" s="157"/>
    </row>
    <row r="250" spans="1:7" x14ac:dyDescent="0.2">
      <c r="A250" s="164" t="str">
        <f>IF(ISBLANK(KandidatenOsiris!A250),IF(ISBLANK(KandidatenOsirisDocent!A243),"",TEXT(TRIM(KandidatenOsirisDocent!A243),"0000000")),TEXT(TRIM(KandidatenOsiris!A250),"0000000"))</f>
        <v/>
      </c>
      <c r="B250" s="164" t="str">
        <f>IF(ISBLANK(KandidatenOsiris!B250),IF(ISBLANK(KandidatenOsirisDocent!C243),"",KandidatenOsirisDocent!C243),KandidatenOsiris!B250)</f>
        <v/>
      </c>
      <c r="C250" s="164" t="str">
        <f>IF(ISBLANK(KandidatenOsiris!C250),"",KandidatenOsiris!C250)</f>
        <v/>
      </c>
      <c r="D250" s="208" t="str">
        <f>VLOOKUP(A250,Totaal!A:P,16,FALSE)</f>
        <v/>
      </c>
      <c r="E250" s="23"/>
      <c r="F250" s="23"/>
      <c r="G250" s="157"/>
    </row>
    <row r="251" spans="1:7" x14ac:dyDescent="0.2">
      <c r="A251" s="164" t="str">
        <f>IF(ISBLANK(KandidatenOsiris!A251),IF(ISBLANK(KandidatenOsirisDocent!A244),"",TEXT(TRIM(KandidatenOsirisDocent!A244),"0000000")),TEXT(TRIM(KandidatenOsiris!A251),"0000000"))</f>
        <v/>
      </c>
      <c r="B251" s="164" t="str">
        <f>IF(ISBLANK(KandidatenOsiris!B251),IF(ISBLANK(KandidatenOsirisDocent!C244),"",KandidatenOsirisDocent!C244),KandidatenOsiris!B251)</f>
        <v/>
      </c>
      <c r="C251" s="164" t="str">
        <f>IF(ISBLANK(KandidatenOsiris!C251),"",KandidatenOsiris!C251)</f>
        <v/>
      </c>
      <c r="D251" s="208" t="str">
        <f>VLOOKUP(A251,Totaal!A:P,16,FALSE)</f>
        <v/>
      </c>
      <c r="E251" s="23"/>
      <c r="F251" s="23"/>
      <c r="G251" s="157"/>
    </row>
    <row r="252" spans="1:7" x14ac:dyDescent="0.2">
      <c r="A252" s="164" t="str">
        <f>IF(ISBLANK(KandidatenOsiris!A252),IF(ISBLANK(KandidatenOsirisDocent!A245),"",TEXT(TRIM(KandidatenOsirisDocent!A245),"0000000")),TEXT(TRIM(KandidatenOsiris!A252),"0000000"))</f>
        <v/>
      </c>
      <c r="B252" s="164" t="str">
        <f>IF(ISBLANK(KandidatenOsiris!B252),IF(ISBLANK(KandidatenOsirisDocent!C245),"",KandidatenOsirisDocent!C245),KandidatenOsiris!B252)</f>
        <v/>
      </c>
      <c r="C252" s="164" t="str">
        <f>IF(ISBLANK(KandidatenOsiris!C252),"",KandidatenOsiris!C252)</f>
        <v/>
      </c>
      <c r="D252" s="208" t="str">
        <f>VLOOKUP(A252,Totaal!A:P,16,FALSE)</f>
        <v/>
      </c>
      <c r="E252" s="23"/>
      <c r="F252" s="23"/>
      <c r="G252" s="157"/>
    </row>
    <row r="253" spans="1:7" x14ac:dyDescent="0.2">
      <c r="A253" s="164" t="str">
        <f>IF(ISBLANK(KandidatenOsiris!A253),IF(ISBLANK(KandidatenOsirisDocent!A246),"",TEXT(TRIM(KandidatenOsirisDocent!A246),"0000000")),TEXT(TRIM(KandidatenOsiris!A253),"0000000"))</f>
        <v/>
      </c>
      <c r="B253" s="164" t="str">
        <f>IF(ISBLANK(KandidatenOsiris!B253),IF(ISBLANK(KandidatenOsirisDocent!C246),"",KandidatenOsirisDocent!C246),KandidatenOsiris!B253)</f>
        <v/>
      </c>
      <c r="C253" s="164" t="str">
        <f>IF(ISBLANK(KandidatenOsiris!C253),"",KandidatenOsiris!C253)</f>
        <v/>
      </c>
      <c r="D253" s="208" t="str">
        <f>VLOOKUP(A253,Totaal!A:P,16,FALSE)</f>
        <v/>
      </c>
      <c r="E253" s="23"/>
      <c r="F253" s="23"/>
      <c r="G253" s="157"/>
    </row>
    <row r="254" spans="1:7" x14ac:dyDescent="0.2">
      <c r="A254" s="164" t="str">
        <f>IF(ISBLANK(KandidatenOsiris!A254),IF(ISBLANK(KandidatenOsirisDocent!A247),"",TEXT(TRIM(KandidatenOsirisDocent!A247),"0000000")),TEXT(TRIM(KandidatenOsiris!A254),"0000000"))</f>
        <v/>
      </c>
      <c r="B254" s="164" t="str">
        <f>IF(ISBLANK(KandidatenOsiris!B254),IF(ISBLANK(KandidatenOsirisDocent!C247),"",KandidatenOsirisDocent!C247),KandidatenOsiris!B254)</f>
        <v/>
      </c>
      <c r="C254" s="164" t="str">
        <f>IF(ISBLANK(KandidatenOsiris!C254),"",KandidatenOsiris!C254)</f>
        <v/>
      </c>
      <c r="D254" s="208" t="str">
        <f>VLOOKUP(A254,Totaal!A:P,16,FALSE)</f>
        <v/>
      </c>
      <c r="E254" s="23"/>
      <c r="F254" s="23"/>
      <c r="G254" s="157"/>
    </row>
    <row r="255" spans="1:7" x14ac:dyDescent="0.2">
      <c r="A255" s="164" t="str">
        <f>IF(ISBLANK(KandidatenOsiris!A255),IF(ISBLANK(KandidatenOsirisDocent!A248),"",TEXT(TRIM(KandidatenOsirisDocent!A248),"0000000")),TEXT(TRIM(KandidatenOsiris!A255),"0000000"))</f>
        <v/>
      </c>
      <c r="B255" s="164" t="str">
        <f>IF(ISBLANK(KandidatenOsiris!B255),IF(ISBLANK(KandidatenOsirisDocent!C248),"",KandidatenOsirisDocent!C248),KandidatenOsiris!B255)</f>
        <v/>
      </c>
      <c r="C255" s="164" t="str">
        <f>IF(ISBLANK(KandidatenOsiris!C255),"",KandidatenOsiris!C255)</f>
        <v/>
      </c>
      <c r="D255" s="208" t="str">
        <f>VLOOKUP(A255,Totaal!A:P,16,FALSE)</f>
        <v/>
      </c>
      <c r="E255" s="23"/>
      <c r="F255" s="23"/>
      <c r="G255" s="157"/>
    </row>
    <row r="256" spans="1:7" x14ac:dyDescent="0.2">
      <c r="A256" s="164" t="str">
        <f>IF(ISBLANK(KandidatenOsiris!A256),IF(ISBLANK(KandidatenOsirisDocent!A249),"",TEXT(TRIM(KandidatenOsirisDocent!A249),"0000000")),TEXT(TRIM(KandidatenOsiris!A256),"0000000"))</f>
        <v/>
      </c>
      <c r="B256" s="164" t="str">
        <f>IF(ISBLANK(KandidatenOsiris!B256),IF(ISBLANK(KandidatenOsirisDocent!C249),"",KandidatenOsirisDocent!C249),KandidatenOsiris!B256)</f>
        <v/>
      </c>
      <c r="C256" s="164" t="str">
        <f>IF(ISBLANK(KandidatenOsiris!C256),"",KandidatenOsiris!C256)</f>
        <v/>
      </c>
      <c r="D256" s="208" t="str">
        <f>VLOOKUP(A256,Totaal!A:P,16,FALSE)</f>
        <v/>
      </c>
      <c r="E256" s="23"/>
      <c r="F256" s="23"/>
      <c r="G256" s="157"/>
    </row>
    <row r="257" spans="1:7" x14ac:dyDescent="0.2">
      <c r="A257" s="164" t="str">
        <f>IF(ISBLANK(KandidatenOsiris!A257),IF(ISBLANK(KandidatenOsirisDocent!A250),"",TEXT(TRIM(KandidatenOsirisDocent!A250),"0000000")),TEXT(TRIM(KandidatenOsiris!A257),"0000000"))</f>
        <v/>
      </c>
      <c r="B257" s="164" t="str">
        <f>IF(ISBLANK(KandidatenOsiris!B257),IF(ISBLANK(KandidatenOsirisDocent!C250),"",KandidatenOsirisDocent!C250),KandidatenOsiris!B257)</f>
        <v/>
      </c>
      <c r="C257" s="164" t="str">
        <f>IF(ISBLANK(KandidatenOsiris!C257),"",KandidatenOsiris!C257)</f>
        <v/>
      </c>
      <c r="D257" s="208" t="str">
        <f>VLOOKUP(A257,Totaal!A:P,16,FALSE)</f>
        <v/>
      </c>
      <c r="E257" s="23"/>
      <c r="F257" s="23"/>
      <c r="G257" s="157"/>
    </row>
    <row r="258" spans="1:7" x14ac:dyDescent="0.2">
      <c r="A258" s="164" t="str">
        <f>IF(ISBLANK(KandidatenOsiris!A258),IF(ISBLANK(KandidatenOsirisDocent!A251),"",TEXT(TRIM(KandidatenOsirisDocent!A251),"0000000")),TEXT(TRIM(KandidatenOsiris!A258),"0000000"))</f>
        <v/>
      </c>
      <c r="B258" s="164" t="str">
        <f>IF(ISBLANK(KandidatenOsiris!B258),IF(ISBLANK(KandidatenOsirisDocent!C251),"",KandidatenOsirisDocent!C251),KandidatenOsiris!B258)</f>
        <v/>
      </c>
      <c r="C258" s="164" t="str">
        <f>IF(ISBLANK(KandidatenOsiris!C258),"",KandidatenOsiris!C258)</f>
        <v/>
      </c>
      <c r="D258" s="208" t="str">
        <f>VLOOKUP(A258,Totaal!A:P,16,FALSE)</f>
        <v/>
      </c>
      <c r="E258" s="23"/>
      <c r="F258" s="23"/>
      <c r="G258" s="157"/>
    </row>
    <row r="259" spans="1:7" x14ac:dyDescent="0.2">
      <c r="A259" s="164" t="str">
        <f>IF(ISBLANK(KandidatenOsiris!A259),IF(ISBLANK(KandidatenOsirisDocent!A252),"",TEXT(TRIM(KandidatenOsirisDocent!A252),"0000000")),TEXT(TRIM(KandidatenOsiris!A259),"0000000"))</f>
        <v/>
      </c>
      <c r="B259" s="164" t="str">
        <f>IF(ISBLANK(KandidatenOsiris!B259),IF(ISBLANK(KandidatenOsirisDocent!C252),"",KandidatenOsirisDocent!C252),KandidatenOsiris!B259)</f>
        <v/>
      </c>
      <c r="C259" s="164" t="str">
        <f>IF(ISBLANK(KandidatenOsiris!C259),"",KandidatenOsiris!C259)</f>
        <v/>
      </c>
      <c r="D259" s="208" t="str">
        <f>VLOOKUP(A259,Totaal!A:P,16,FALSE)</f>
        <v/>
      </c>
      <c r="E259" s="23"/>
      <c r="F259" s="23"/>
      <c r="G259" s="157"/>
    </row>
    <row r="260" spans="1:7" x14ac:dyDescent="0.2">
      <c r="A260" s="164" t="str">
        <f>IF(ISBLANK(KandidatenOsiris!A260),IF(ISBLANK(KandidatenOsirisDocent!A253),"",TEXT(TRIM(KandidatenOsirisDocent!A253),"0000000")),TEXT(TRIM(KandidatenOsiris!A260),"0000000"))</f>
        <v/>
      </c>
      <c r="B260" s="164" t="str">
        <f>IF(ISBLANK(KandidatenOsiris!B260),IF(ISBLANK(KandidatenOsirisDocent!C253),"",KandidatenOsirisDocent!C253),KandidatenOsiris!B260)</f>
        <v/>
      </c>
      <c r="C260" s="164" t="str">
        <f>IF(ISBLANK(KandidatenOsiris!C260),"",KandidatenOsiris!C260)</f>
        <v/>
      </c>
      <c r="D260" s="208" t="str">
        <f>VLOOKUP(A260,Totaal!A:P,16,FALSE)</f>
        <v/>
      </c>
      <c r="E260" s="23"/>
      <c r="F260" s="23"/>
      <c r="G260" s="157"/>
    </row>
    <row r="261" spans="1:7" x14ac:dyDescent="0.2">
      <c r="A261" s="164" t="str">
        <f>IF(ISBLANK(KandidatenOsiris!A261),IF(ISBLANK(KandidatenOsirisDocent!A254),"",TEXT(TRIM(KandidatenOsirisDocent!A254),"0000000")),TEXT(TRIM(KandidatenOsiris!A261),"0000000"))</f>
        <v/>
      </c>
      <c r="B261" s="164" t="str">
        <f>IF(ISBLANK(KandidatenOsiris!B261),IF(ISBLANK(KandidatenOsirisDocent!C254),"",KandidatenOsirisDocent!C254),KandidatenOsiris!B261)</f>
        <v/>
      </c>
      <c r="C261" s="164" t="str">
        <f>IF(ISBLANK(KandidatenOsiris!C261),"",KandidatenOsiris!C261)</f>
        <v/>
      </c>
      <c r="D261" s="208" t="str">
        <f>VLOOKUP(A261,Totaal!A:P,16,FALSE)</f>
        <v/>
      </c>
      <c r="E261" s="23"/>
      <c r="F261" s="23"/>
      <c r="G261" s="157"/>
    </row>
    <row r="262" spans="1:7" x14ac:dyDescent="0.2">
      <c r="A262" s="164" t="str">
        <f>IF(ISBLANK(KandidatenOsiris!A262),IF(ISBLANK(KandidatenOsirisDocent!A255),"",TEXT(TRIM(KandidatenOsirisDocent!A255),"0000000")),TEXT(TRIM(KandidatenOsiris!A262),"0000000"))</f>
        <v/>
      </c>
      <c r="B262" s="164" t="str">
        <f>IF(ISBLANK(KandidatenOsiris!B262),IF(ISBLANK(KandidatenOsirisDocent!C255),"",KandidatenOsirisDocent!C255),KandidatenOsiris!B262)</f>
        <v/>
      </c>
      <c r="C262" s="164" t="str">
        <f>IF(ISBLANK(KandidatenOsiris!C262),"",KandidatenOsiris!C262)</f>
        <v/>
      </c>
      <c r="D262" s="208" t="str">
        <f>VLOOKUP(A262,Totaal!A:P,16,FALSE)</f>
        <v/>
      </c>
      <c r="E262" s="23"/>
      <c r="F262" s="23"/>
      <c r="G262" s="157"/>
    </row>
    <row r="263" spans="1:7" x14ac:dyDescent="0.2">
      <c r="A263" s="164" t="str">
        <f>IF(ISBLANK(KandidatenOsiris!A263),IF(ISBLANK(KandidatenOsirisDocent!A256),"",TEXT(TRIM(KandidatenOsirisDocent!A256),"0000000")),TEXT(TRIM(KandidatenOsiris!A263),"0000000"))</f>
        <v/>
      </c>
      <c r="B263" s="164" t="str">
        <f>IF(ISBLANK(KandidatenOsiris!B263),IF(ISBLANK(KandidatenOsirisDocent!C256),"",KandidatenOsirisDocent!C256),KandidatenOsiris!B263)</f>
        <v/>
      </c>
      <c r="C263" s="164" t="str">
        <f>IF(ISBLANK(KandidatenOsiris!C263),"",KandidatenOsiris!C263)</f>
        <v/>
      </c>
      <c r="D263" s="208" t="str">
        <f>VLOOKUP(A263,Totaal!A:P,16,FALSE)</f>
        <v/>
      </c>
      <c r="E263" s="23"/>
      <c r="F263" s="23"/>
      <c r="G263" s="157"/>
    </row>
    <row r="264" spans="1:7" x14ac:dyDescent="0.2">
      <c r="A264" s="164" t="str">
        <f>IF(ISBLANK(KandidatenOsiris!A264),IF(ISBLANK(KandidatenOsirisDocent!A257),"",TEXT(TRIM(KandidatenOsirisDocent!A257),"0000000")),TEXT(TRIM(KandidatenOsiris!A264),"0000000"))</f>
        <v/>
      </c>
      <c r="B264" s="164" t="str">
        <f>IF(ISBLANK(KandidatenOsiris!B264),IF(ISBLANK(KandidatenOsirisDocent!C257),"",KandidatenOsirisDocent!C257),KandidatenOsiris!B264)</f>
        <v/>
      </c>
      <c r="C264" s="164" t="str">
        <f>IF(ISBLANK(KandidatenOsiris!C264),"",KandidatenOsiris!C264)</f>
        <v/>
      </c>
      <c r="D264" s="208" t="str">
        <f>VLOOKUP(A264,Totaal!A:P,16,FALSE)</f>
        <v/>
      </c>
      <c r="E264" s="23"/>
      <c r="F264" s="23"/>
      <c r="G264" s="157"/>
    </row>
    <row r="265" spans="1:7" x14ac:dyDescent="0.2">
      <c r="A265" s="164" t="str">
        <f>IF(ISBLANK(KandidatenOsiris!A265),IF(ISBLANK(KandidatenOsirisDocent!A258),"",TEXT(TRIM(KandidatenOsirisDocent!A258),"0000000")),TEXT(TRIM(KandidatenOsiris!A265),"0000000"))</f>
        <v/>
      </c>
      <c r="B265" s="164" t="str">
        <f>IF(ISBLANK(KandidatenOsiris!B265),IF(ISBLANK(KandidatenOsirisDocent!C258),"",KandidatenOsirisDocent!C258),KandidatenOsiris!B265)</f>
        <v/>
      </c>
      <c r="C265" s="164" t="str">
        <f>IF(ISBLANK(KandidatenOsiris!C265),"",KandidatenOsiris!C265)</f>
        <v/>
      </c>
      <c r="D265" s="208" t="str">
        <f>VLOOKUP(A265,Totaal!A:P,16,FALSE)</f>
        <v/>
      </c>
      <c r="E265" s="23"/>
      <c r="F265" s="23"/>
      <c r="G265" s="157"/>
    </row>
    <row r="266" spans="1:7" x14ac:dyDescent="0.2">
      <c r="A266" s="164" t="str">
        <f>IF(ISBLANK(KandidatenOsiris!A266),IF(ISBLANK(KandidatenOsirisDocent!A259),"",TEXT(TRIM(KandidatenOsirisDocent!A259),"0000000")),TEXT(TRIM(KandidatenOsiris!A266),"0000000"))</f>
        <v/>
      </c>
      <c r="B266" s="164" t="str">
        <f>IF(ISBLANK(KandidatenOsiris!B266),IF(ISBLANK(KandidatenOsirisDocent!C259),"",KandidatenOsirisDocent!C259),KandidatenOsiris!B266)</f>
        <v/>
      </c>
      <c r="C266" s="164" t="str">
        <f>IF(ISBLANK(KandidatenOsiris!C266),"",KandidatenOsiris!C266)</f>
        <v/>
      </c>
      <c r="D266" s="208" t="str">
        <f>VLOOKUP(A266,Totaal!A:P,16,FALSE)</f>
        <v/>
      </c>
      <c r="E266" s="23"/>
      <c r="F266" s="23"/>
      <c r="G266" s="157"/>
    </row>
    <row r="267" spans="1:7" x14ac:dyDescent="0.2">
      <c r="A267" s="164" t="str">
        <f>IF(ISBLANK(KandidatenOsiris!A267),IF(ISBLANK(KandidatenOsirisDocent!A260),"",TEXT(TRIM(KandidatenOsirisDocent!A260),"0000000")),TEXT(TRIM(KandidatenOsiris!A267),"0000000"))</f>
        <v/>
      </c>
      <c r="B267" s="164" t="str">
        <f>IF(ISBLANK(KandidatenOsiris!B267),IF(ISBLANK(KandidatenOsirisDocent!C260),"",KandidatenOsirisDocent!C260),KandidatenOsiris!B267)</f>
        <v/>
      </c>
      <c r="C267" s="164" t="str">
        <f>IF(ISBLANK(KandidatenOsiris!C267),"",KandidatenOsiris!C267)</f>
        <v/>
      </c>
      <c r="D267" s="208" t="str">
        <f>VLOOKUP(A267,Totaal!A:P,16,FALSE)</f>
        <v/>
      </c>
      <c r="E267" s="23"/>
      <c r="F267" s="23"/>
      <c r="G267" s="157"/>
    </row>
    <row r="268" spans="1:7" x14ac:dyDescent="0.2">
      <c r="A268" s="164" t="str">
        <f>IF(ISBLANK(KandidatenOsiris!A268),IF(ISBLANK(KandidatenOsirisDocent!A261),"",TEXT(TRIM(KandidatenOsirisDocent!A261),"0000000")),TEXT(TRIM(KandidatenOsiris!A268),"0000000"))</f>
        <v/>
      </c>
      <c r="B268" s="164" t="str">
        <f>IF(ISBLANK(KandidatenOsiris!B268),IF(ISBLANK(KandidatenOsirisDocent!C261),"",KandidatenOsirisDocent!C261),KandidatenOsiris!B268)</f>
        <v/>
      </c>
      <c r="C268" s="164" t="str">
        <f>IF(ISBLANK(KandidatenOsiris!C268),"",KandidatenOsiris!C268)</f>
        <v/>
      </c>
      <c r="D268" s="208" t="str">
        <f>VLOOKUP(A268,Totaal!A:P,16,FALSE)</f>
        <v/>
      </c>
      <c r="E268" s="23"/>
      <c r="F268" s="23"/>
      <c r="G268" s="157"/>
    </row>
    <row r="269" spans="1:7" x14ac:dyDescent="0.2">
      <c r="A269" s="164" t="str">
        <f>IF(ISBLANK(KandidatenOsiris!A269),IF(ISBLANK(KandidatenOsirisDocent!A262),"",TEXT(TRIM(KandidatenOsirisDocent!A262),"0000000")),TEXT(TRIM(KandidatenOsiris!A269),"0000000"))</f>
        <v/>
      </c>
      <c r="B269" s="164" t="str">
        <f>IF(ISBLANK(KandidatenOsiris!B269),IF(ISBLANK(KandidatenOsirisDocent!C262),"",KandidatenOsirisDocent!C262),KandidatenOsiris!B269)</f>
        <v/>
      </c>
      <c r="C269" s="164" t="str">
        <f>IF(ISBLANK(KandidatenOsiris!C269),"",KandidatenOsiris!C269)</f>
        <v/>
      </c>
      <c r="D269" s="208" t="str">
        <f>VLOOKUP(A269,Totaal!A:P,16,FALSE)</f>
        <v/>
      </c>
      <c r="E269" s="23"/>
      <c r="F269" s="23"/>
      <c r="G269" s="157"/>
    </row>
    <row r="270" spans="1:7" x14ac:dyDescent="0.2">
      <c r="A270" s="164" t="str">
        <f>IF(ISBLANK(KandidatenOsiris!A270),IF(ISBLANK(KandidatenOsirisDocent!A263),"",TEXT(TRIM(KandidatenOsirisDocent!A263),"0000000")),TEXT(TRIM(KandidatenOsiris!A270),"0000000"))</f>
        <v/>
      </c>
      <c r="B270" s="164" t="str">
        <f>IF(ISBLANK(KandidatenOsiris!B270),IF(ISBLANK(KandidatenOsirisDocent!C263),"",KandidatenOsirisDocent!C263),KandidatenOsiris!B270)</f>
        <v/>
      </c>
      <c r="C270" s="164" t="str">
        <f>IF(ISBLANK(KandidatenOsiris!C270),"",KandidatenOsiris!C270)</f>
        <v/>
      </c>
      <c r="D270" s="208" t="str">
        <f>VLOOKUP(A270,Totaal!A:P,16,FALSE)</f>
        <v/>
      </c>
      <c r="E270" s="23"/>
      <c r="F270" s="23"/>
      <c r="G270" s="157"/>
    </row>
    <row r="271" spans="1:7" x14ac:dyDescent="0.2">
      <c r="A271" s="164" t="str">
        <f>IF(ISBLANK(KandidatenOsiris!A271),IF(ISBLANK(KandidatenOsirisDocent!A264),"",TEXT(TRIM(KandidatenOsirisDocent!A264),"0000000")),TEXT(TRIM(KandidatenOsiris!A271),"0000000"))</f>
        <v/>
      </c>
      <c r="B271" s="164" t="str">
        <f>IF(ISBLANK(KandidatenOsiris!B271),IF(ISBLANK(KandidatenOsirisDocent!C264),"",KandidatenOsirisDocent!C264),KandidatenOsiris!B271)</f>
        <v/>
      </c>
      <c r="C271" s="164" t="str">
        <f>IF(ISBLANK(KandidatenOsiris!C271),"",KandidatenOsiris!C271)</f>
        <v/>
      </c>
      <c r="D271" s="208" t="str">
        <f>VLOOKUP(A271,Totaal!A:P,16,FALSE)</f>
        <v/>
      </c>
      <c r="E271" s="23"/>
      <c r="F271" s="23"/>
      <c r="G271" s="157"/>
    </row>
    <row r="272" spans="1:7" x14ac:dyDescent="0.2">
      <c r="A272" s="164" t="str">
        <f>IF(ISBLANK(KandidatenOsiris!A272),IF(ISBLANK(KandidatenOsirisDocent!A265),"",TEXT(TRIM(KandidatenOsirisDocent!A265),"0000000")),TEXT(TRIM(KandidatenOsiris!A272),"0000000"))</f>
        <v/>
      </c>
      <c r="B272" s="164" t="str">
        <f>IF(ISBLANK(KandidatenOsiris!B272),IF(ISBLANK(KandidatenOsirisDocent!C265),"",KandidatenOsirisDocent!C265),KandidatenOsiris!B272)</f>
        <v/>
      </c>
      <c r="C272" s="164" t="str">
        <f>IF(ISBLANK(KandidatenOsiris!C272),"",KandidatenOsiris!C272)</f>
        <v/>
      </c>
      <c r="D272" s="208" t="str">
        <f>VLOOKUP(A272,Totaal!A:P,16,FALSE)</f>
        <v/>
      </c>
      <c r="E272" s="23"/>
      <c r="F272" s="23"/>
      <c r="G272" s="157"/>
    </row>
    <row r="273" spans="1:7" x14ac:dyDescent="0.2">
      <c r="A273" s="164" t="str">
        <f>IF(ISBLANK(KandidatenOsiris!A273),IF(ISBLANK(KandidatenOsirisDocent!A266),"",TEXT(TRIM(KandidatenOsirisDocent!A266),"0000000")),TEXT(TRIM(KandidatenOsiris!A273),"0000000"))</f>
        <v/>
      </c>
      <c r="B273" s="164" t="str">
        <f>IF(ISBLANK(KandidatenOsiris!B273),IF(ISBLANK(KandidatenOsirisDocent!C266),"",KandidatenOsirisDocent!C266),KandidatenOsiris!B273)</f>
        <v/>
      </c>
      <c r="C273" s="164" t="str">
        <f>IF(ISBLANK(KandidatenOsiris!C273),"",KandidatenOsiris!C273)</f>
        <v/>
      </c>
      <c r="D273" s="208" t="str">
        <f>VLOOKUP(A273,Totaal!A:P,16,FALSE)</f>
        <v/>
      </c>
      <c r="E273" s="23"/>
      <c r="F273" s="23"/>
      <c r="G273" s="157"/>
    </row>
    <row r="274" spans="1:7" x14ac:dyDescent="0.2">
      <c r="A274" s="164" t="str">
        <f>IF(ISBLANK(KandidatenOsiris!A274),IF(ISBLANK(KandidatenOsirisDocent!A267),"",TEXT(TRIM(KandidatenOsirisDocent!A267),"0000000")),TEXT(TRIM(KandidatenOsiris!A274),"0000000"))</f>
        <v/>
      </c>
      <c r="B274" s="164" t="str">
        <f>IF(ISBLANK(KandidatenOsiris!B274),IF(ISBLANK(KandidatenOsirisDocent!C267),"",KandidatenOsirisDocent!C267),KandidatenOsiris!B274)</f>
        <v/>
      </c>
      <c r="C274" s="164" t="str">
        <f>IF(ISBLANK(KandidatenOsiris!C274),"",KandidatenOsiris!C274)</f>
        <v/>
      </c>
      <c r="D274" s="208" t="str">
        <f>VLOOKUP(A274,Totaal!A:P,16,FALSE)</f>
        <v/>
      </c>
      <c r="E274" s="23"/>
      <c r="F274" s="23"/>
      <c r="G274" s="157"/>
    </row>
    <row r="275" spans="1:7" x14ac:dyDescent="0.2">
      <c r="A275" s="164" t="str">
        <f>IF(ISBLANK(KandidatenOsiris!A275),IF(ISBLANK(KandidatenOsirisDocent!A268),"",TEXT(TRIM(KandidatenOsirisDocent!A268),"0000000")),TEXT(TRIM(KandidatenOsiris!A275),"0000000"))</f>
        <v/>
      </c>
      <c r="B275" s="164" t="str">
        <f>IF(ISBLANK(KandidatenOsiris!B275),IF(ISBLANK(KandidatenOsirisDocent!C268),"",KandidatenOsirisDocent!C268),KandidatenOsiris!B275)</f>
        <v/>
      </c>
      <c r="C275" s="164" t="str">
        <f>IF(ISBLANK(KandidatenOsiris!C275),"",KandidatenOsiris!C275)</f>
        <v/>
      </c>
      <c r="D275" s="208" t="str">
        <f>VLOOKUP(A275,Totaal!A:P,16,FALSE)</f>
        <v/>
      </c>
      <c r="E275" s="23"/>
      <c r="F275" s="23"/>
      <c r="G275" s="157"/>
    </row>
    <row r="276" spans="1:7" x14ac:dyDescent="0.2">
      <c r="A276" s="164" t="str">
        <f>IF(ISBLANK(KandidatenOsiris!A276),IF(ISBLANK(KandidatenOsirisDocent!A269),"",TEXT(TRIM(KandidatenOsirisDocent!A269),"0000000")),TEXT(TRIM(KandidatenOsiris!A276),"0000000"))</f>
        <v/>
      </c>
      <c r="B276" s="164" t="str">
        <f>IF(ISBLANK(KandidatenOsiris!B276),IF(ISBLANK(KandidatenOsirisDocent!C269),"",KandidatenOsirisDocent!C269),KandidatenOsiris!B276)</f>
        <v/>
      </c>
      <c r="C276" s="164" t="str">
        <f>IF(ISBLANK(KandidatenOsiris!C276),"",KandidatenOsiris!C276)</f>
        <v/>
      </c>
      <c r="D276" s="208" t="str">
        <f>VLOOKUP(A276,Totaal!A:P,16,FALSE)</f>
        <v/>
      </c>
      <c r="E276" s="23"/>
      <c r="F276" s="23"/>
      <c r="G276" s="157"/>
    </row>
    <row r="277" spans="1:7" x14ac:dyDescent="0.2">
      <c r="A277" s="164" t="str">
        <f>IF(ISBLANK(KandidatenOsiris!A277),IF(ISBLANK(KandidatenOsirisDocent!A270),"",TEXT(TRIM(KandidatenOsirisDocent!A270),"0000000")),TEXT(TRIM(KandidatenOsiris!A277),"0000000"))</f>
        <v/>
      </c>
      <c r="B277" s="164" t="str">
        <f>IF(ISBLANK(KandidatenOsiris!B277),IF(ISBLANK(KandidatenOsirisDocent!C270),"",KandidatenOsirisDocent!C270),KandidatenOsiris!B277)</f>
        <v/>
      </c>
      <c r="C277" s="164" t="str">
        <f>IF(ISBLANK(KandidatenOsiris!C277),"",KandidatenOsiris!C277)</f>
        <v/>
      </c>
      <c r="D277" s="208" t="str">
        <f>VLOOKUP(A277,Totaal!A:P,16,FALSE)</f>
        <v/>
      </c>
      <c r="E277" s="23"/>
      <c r="F277" s="23"/>
      <c r="G277" s="157"/>
    </row>
    <row r="278" spans="1:7" x14ac:dyDescent="0.2">
      <c r="A278" s="164" t="str">
        <f>IF(ISBLANK(KandidatenOsiris!A278),IF(ISBLANK(KandidatenOsirisDocent!A271),"",TEXT(TRIM(KandidatenOsirisDocent!A271),"0000000")),TEXT(TRIM(KandidatenOsiris!A278),"0000000"))</f>
        <v/>
      </c>
      <c r="B278" s="164" t="str">
        <f>IF(ISBLANK(KandidatenOsiris!B278),IF(ISBLANK(KandidatenOsirisDocent!C271),"",KandidatenOsirisDocent!C271),KandidatenOsiris!B278)</f>
        <v/>
      </c>
      <c r="C278" s="164" t="str">
        <f>IF(ISBLANK(KandidatenOsiris!C278),"",KandidatenOsiris!C278)</f>
        <v/>
      </c>
      <c r="D278" s="208" t="str">
        <f>VLOOKUP(A278,Totaal!A:P,16,FALSE)</f>
        <v/>
      </c>
      <c r="E278" s="23"/>
      <c r="F278" s="23"/>
      <c r="G278" s="157"/>
    </row>
    <row r="279" spans="1:7" x14ac:dyDescent="0.2">
      <c r="A279" s="164" t="str">
        <f>IF(ISBLANK(KandidatenOsiris!A279),IF(ISBLANK(KandidatenOsirisDocent!A272),"",TEXT(TRIM(KandidatenOsirisDocent!A272),"0000000")),TEXT(TRIM(KandidatenOsiris!A279),"0000000"))</f>
        <v/>
      </c>
      <c r="B279" s="164" t="str">
        <f>IF(ISBLANK(KandidatenOsiris!B279),IF(ISBLANK(KandidatenOsirisDocent!C272),"",KandidatenOsirisDocent!C272),KandidatenOsiris!B279)</f>
        <v/>
      </c>
      <c r="C279" s="164" t="str">
        <f>IF(ISBLANK(KandidatenOsiris!C279),"",KandidatenOsiris!C279)</f>
        <v/>
      </c>
      <c r="D279" s="208" t="str">
        <f>VLOOKUP(A279,Totaal!A:P,16,FALSE)</f>
        <v/>
      </c>
      <c r="E279" s="23"/>
      <c r="F279" s="23"/>
      <c r="G279" s="157"/>
    </row>
    <row r="280" spans="1:7" x14ac:dyDescent="0.2">
      <c r="A280" s="164" t="str">
        <f>IF(ISBLANK(KandidatenOsiris!A280),IF(ISBLANK(KandidatenOsirisDocent!A273),"",TEXT(TRIM(KandidatenOsirisDocent!A273),"0000000")),TEXT(TRIM(KandidatenOsiris!A280),"0000000"))</f>
        <v/>
      </c>
      <c r="B280" s="164" t="str">
        <f>IF(ISBLANK(KandidatenOsiris!B280),IF(ISBLANK(KandidatenOsirisDocent!C273),"",KandidatenOsirisDocent!C273),KandidatenOsiris!B280)</f>
        <v/>
      </c>
      <c r="C280" s="164" t="str">
        <f>IF(ISBLANK(KandidatenOsiris!C280),"",KandidatenOsiris!C280)</f>
        <v/>
      </c>
      <c r="D280" s="208" t="str">
        <f>VLOOKUP(A280,Totaal!A:P,16,FALSE)</f>
        <v/>
      </c>
      <c r="E280" s="23"/>
      <c r="F280" s="23"/>
      <c r="G280" s="157"/>
    </row>
    <row r="281" spans="1:7" x14ac:dyDescent="0.2">
      <c r="A281" s="164" t="str">
        <f>IF(ISBLANK(KandidatenOsiris!A281),IF(ISBLANK(KandidatenOsirisDocent!A274),"",TEXT(TRIM(KandidatenOsirisDocent!A274),"0000000")),TEXT(TRIM(KandidatenOsiris!A281),"0000000"))</f>
        <v/>
      </c>
      <c r="B281" s="164" t="str">
        <f>IF(ISBLANK(KandidatenOsiris!B281),IF(ISBLANK(KandidatenOsirisDocent!C274),"",KandidatenOsirisDocent!C274),KandidatenOsiris!B281)</f>
        <v/>
      </c>
      <c r="C281" s="164" t="str">
        <f>IF(ISBLANK(KandidatenOsiris!C281),"",KandidatenOsiris!C281)</f>
        <v/>
      </c>
      <c r="D281" s="208" t="str">
        <f>VLOOKUP(A281,Totaal!A:P,16,FALSE)</f>
        <v/>
      </c>
      <c r="E281" s="23"/>
      <c r="F281" s="23"/>
      <c r="G281" s="157"/>
    </row>
    <row r="282" spans="1:7" x14ac:dyDescent="0.2">
      <c r="A282" s="164" t="str">
        <f>IF(ISBLANK(KandidatenOsiris!A282),IF(ISBLANK(KandidatenOsirisDocent!A275),"",TEXT(TRIM(KandidatenOsirisDocent!A275),"0000000")),TEXT(TRIM(KandidatenOsiris!A282),"0000000"))</f>
        <v/>
      </c>
      <c r="B282" s="164" t="str">
        <f>IF(ISBLANK(KandidatenOsiris!B282),IF(ISBLANK(KandidatenOsirisDocent!C275),"",KandidatenOsirisDocent!C275),KandidatenOsiris!B282)</f>
        <v/>
      </c>
      <c r="C282" s="164" t="str">
        <f>IF(ISBLANK(KandidatenOsiris!C282),"",KandidatenOsiris!C282)</f>
        <v/>
      </c>
      <c r="D282" s="208" t="str">
        <f>VLOOKUP(A282,Totaal!A:P,16,FALSE)</f>
        <v/>
      </c>
      <c r="E282" s="23"/>
      <c r="F282" s="23"/>
      <c r="G282" s="157"/>
    </row>
    <row r="283" spans="1:7" x14ac:dyDescent="0.2">
      <c r="A283" s="164" t="str">
        <f>IF(ISBLANK(KandidatenOsiris!A283),IF(ISBLANK(KandidatenOsirisDocent!A276),"",TEXT(TRIM(KandidatenOsirisDocent!A276),"0000000")),TEXT(TRIM(KandidatenOsiris!A283),"0000000"))</f>
        <v/>
      </c>
      <c r="B283" s="164" t="str">
        <f>IF(ISBLANK(KandidatenOsiris!B283),IF(ISBLANK(KandidatenOsirisDocent!C276),"",KandidatenOsirisDocent!C276),KandidatenOsiris!B283)</f>
        <v/>
      </c>
      <c r="C283" s="164" t="str">
        <f>IF(ISBLANK(KandidatenOsiris!C283),"",KandidatenOsiris!C283)</f>
        <v/>
      </c>
      <c r="D283" s="208" t="str">
        <f>VLOOKUP(A283,Totaal!A:P,16,FALSE)</f>
        <v/>
      </c>
      <c r="E283" s="23"/>
      <c r="F283" s="23"/>
      <c r="G283" s="157"/>
    </row>
    <row r="284" spans="1:7" x14ac:dyDescent="0.2">
      <c r="A284" s="164" t="str">
        <f>IF(ISBLANK(KandidatenOsiris!A284),IF(ISBLANK(KandidatenOsirisDocent!A277),"",TEXT(TRIM(KandidatenOsirisDocent!A277),"0000000")),TEXT(TRIM(KandidatenOsiris!A284),"0000000"))</f>
        <v/>
      </c>
      <c r="B284" s="164" t="str">
        <f>IF(ISBLANK(KandidatenOsiris!B284),IF(ISBLANK(KandidatenOsirisDocent!C277),"",KandidatenOsirisDocent!C277),KandidatenOsiris!B284)</f>
        <v/>
      </c>
      <c r="C284" s="164" t="str">
        <f>IF(ISBLANK(KandidatenOsiris!C284),"",KandidatenOsiris!C284)</f>
        <v/>
      </c>
      <c r="D284" s="208" t="str">
        <f>VLOOKUP(A284,Totaal!A:P,16,FALSE)</f>
        <v/>
      </c>
      <c r="E284" s="23"/>
      <c r="F284" s="23"/>
      <c r="G284" s="157"/>
    </row>
    <row r="285" spans="1:7" x14ac:dyDescent="0.2">
      <c r="A285" s="164" t="str">
        <f>IF(ISBLANK(KandidatenOsiris!A285),IF(ISBLANK(KandidatenOsirisDocent!A278),"",TEXT(TRIM(KandidatenOsirisDocent!A278),"0000000")),TEXT(TRIM(KandidatenOsiris!A285),"0000000"))</f>
        <v/>
      </c>
      <c r="B285" s="164" t="str">
        <f>IF(ISBLANK(KandidatenOsiris!B285),IF(ISBLANK(KandidatenOsirisDocent!C278),"",KandidatenOsirisDocent!C278),KandidatenOsiris!B285)</f>
        <v/>
      </c>
      <c r="C285" s="164" t="str">
        <f>IF(ISBLANK(KandidatenOsiris!C285),"",KandidatenOsiris!C285)</f>
        <v/>
      </c>
      <c r="D285" s="208" t="str">
        <f>VLOOKUP(A285,Totaal!A:P,16,FALSE)</f>
        <v/>
      </c>
      <c r="E285" s="23"/>
      <c r="F285" s="23"/>
      <c r="G285" s="157"/>
    </row>
    <row r="286" spans="1:7" x14ac:dyDescent="0.2">
      <c r="A286" s="164" t="str">
        <f>IF(ISBLANK(KandidatenOsiris!A286),IF(ISBLANK(KandidatenOsirisDocent!A279),"",TEXT(TRIM(KandidatenOsirisDocent!A279),"0000000")),TEXT(TRIM(KandidatenOsiris!A286),"0000000"))</f>
        <v/>
      </c>
      <c r="B286" s="164" t="str">
        <f>IF(ISBLANK(KandidatenOsiris!B286),IF(ISBLANK(KandidatenOsirisDocent!C279),"",KandidatenOsirisDocent!C279),KandidatenOsiris!B286)</f>
        <v/>
      </c>
      <c r="C286" s="164" t="str">
        <f>IF(ISBLANK(KandidatenOsiris!C286),"",KandidatenOsiris!C286)</f>
        <v/>
      </c>
      <c r="D286" s="208" t="str">
        <f>VLOOKUP(A286,Totaal!A:P,16,FALSE)</f>
        <v/>
      </c>
      <c r="E286" s="23"/>
      <c r="F286" s="23"/>
      <c r="G286" s="157"/>
    </row>
    <row r="287" spans="1:7" x14ac:dyDescent="0.2">
      <c r="A287" s="164" t="str">
        <f>IF(ISBLANK(KandidatenOsiris!A287),IF(ISBLANK(KandidatenOsirisDocent!A280),"",TEXT(TRIM(KandidatenOsirisDocent!A280),"0000000")),TEXT(TRIM(KandidatenOsiris!A287),"0000000"))</f>
        <v/>
      </c>
      <c r="B287" s="164" t="str">
        <f>IF(ISBLANK(KandidatenOsiris!B287),IF(ISBLANK(KandidatenOsirisDocent!C280),"",KandidatenOsirisDocent!C280),KandidatenOsiris!B287)</f>
        <v/>
      </c>
      <c r="C287" s="164" t="str">
        <f>IF(ISBLANK(KandidatenOsiris!C287),"",KandidatenOsiris!C287)</f>
        <v/>
      </c>
      <c r="D287" s="208" t="str">
        <f>VLOOKUP(A287,Totaal!A:P,16,FALSE)</f>
        <v/>
      </c>
      <c r="E287" s="23"/>
      <c r="F287" s="23"/>
      <c r="G287" s="157"/>
    </row>
    <row r="288" spans="1:7" x14ac:dyDescent="0.2">
      <c r="A288" s="164" t="str">
        <f>IF(ISBLANK(KandidatenOsiris!A288),IF(ISBLANK(KandidatenOsirisDocent!A281),"",TEXT(TRIM(KandidatenOsirisDocent!A281),"0000000")),TEXT(TRIM(KandidatenOsiris!A288),"0000000"))</f>
        <v/>
      </c>
      <c r="B288" s="164" t="str">
        <f>IF(ISBLANK(KandidatenOsiris!B288),IF(ISBLANK(KandidatenOsirisDocent!C281),"",KandidatenOsirisDocent!C281),KandidatenOsiris!B288)</f>
        <v/>
      </c>
      <c r="C288" s="164" t="str">
        <f>IF(ISBLANK(KandidatenOsiris!C288),"",KandidatenOsiris!C288)</f>
        <v/>
      </c>
      <c r="D288" s="208" t="str">
        <f>VLOOKUP(A288,Totaal!A:P,16,FALSE)</f>
        <v/>
      </c>
      <c r="E288" s="23"/>
      <c r="F288" s="23"/>
      <c r="G288" s="157"/>
    </row>
    <row r="289" spans="1:7" x14ac:dyDescent="0.2">
      <c r="A289" s="164" t="str">
        <f>IF(ISBLANK(KandidatenOsiris!A289),IF(ISBLANK(KandidatenOsirisDocent!A282),"",TEXT(TRIM(KandidatenOsirisDocent!A282),"0000000")),TEXT(TRIM(KandidatenOsiris!A289),"0000000"))</f>
        <v/>
      </c>
      <c r="B289" s="164" t="str">
        <f>IF(ISBLANK(KandidatenOsiris!B289),IF(ISBLANK(KandidatenOsirisDocent!C282),"",KandidatenOsirisDocent!C282),KandidatenOsiris!B289)</f>
        <v/>
      </c>
      <c r="C289" s="164" t="str">
        <f>IF(ISBLANK(KandidatenOsiris!C289),"",KandidatenOsiris!C289)</f>
        <v/>
      </c>
      <c r="D289" s="208" t="str">
        <f>VLOOKUP(A289,Totaal!A:P,16,FALSE)</f>
        <v/>
      </c>
      <c r="E289" s="23"/>
      <c r="F289" s="23"/>
      <c r="G289" s="157"/>
    </row>
    <row r="290" spans="1:7" x14ac:dyDescent="0.2">
      <c r="A290" s="164" t="str">
        <f>IF(ISBLANK(KandidatenOsiris!A290),IF(ISBLANK(KandidatenOsirisDocent!A283),"",TEXT(TRIM(KandidatenOsirisDocent!A283),"0000000")),TEXT(TRIM(KandidatenOsiris!A290),"0000000"))</f>
        <v/>
      </c>
      <c r="B290" s="164" t="str">
        <f>IF(ISBLANK(KandidatenOsiris!B290),IF(ISBLANK(KandidatenOsirisDocent!C283),"",KandidatenOsirisDocent!C283),KandidatenOsiris!B290)</f>
        <v/>
      </c>
      <c r="C290" s="164" t="str">
        <f>IF(ISBLANK(KandidatenOsiris!C290),"",KandidatenOsiris!C290)</f>
        <v/>
      </c>
      <c r="D290" s="208" t="str">
        <f>VLOOKUP(A290,Totaal!A:P,16,FALSE)</f>
        <v/>
      </c>
      <c r="E290" s="23"/>
      <c r="F290" s="23"/>
      <c r="G290" s="157"/>
    </row>
    <row r="291" spans="1:7" x14ac:dyDescent="0.2">
      <c r="A291" s="164" t="str">
        <f>IF(ISBLANK(KandidatenOsiris!A291),IF(ISBLANK(KandidatenOsirisDocent!A284),"",TEXT(TRIM(KandidatenOsirisDocent!A284),"0000000")),TEXT(TRIM(KandidatenOsiris!A291),"0000000"))</f>
        <v/>
      </c>
      <c r="B291" s="164" t="str">
        <f>IF(ISBLANK(KandidatenOsiris!B291),IF(ISBLANK(KandidatenOsirisDocent!C284),"",KandidatenOsirisDocent!C284),KandidatenOsiris!B291)</f>
        <v/>
      </c>
      <c r="C291" s="164" t="str">
        <f>IF(ISBLANK(KandidatenOsiris!C291),"",KandidatenOsiris!C291)</f>
        <v/>
      </c>
      <c r="D291" s="208" t="str">
        <f>VLOOKUP(A291,Totaal!A:P,16,FALSE)</f>
        <v/>
      </c>
      <c r="E291" s="23"/>
      <c r="F291" s="23"/>
      <c r="G291" s="157"/>
    </row>
    <row r="292" spans="1:7" x14ac:dyDescent="0.2">
      <c r="A292" s="164" t="str">
        <f>IF(ISBLANK(KandidatenOsiris!A292),IF(ISBLANK(KandidatenOsirisDocent!A285),"",TEXT(TRIM(KandidatenOsirisDocent!A285),"0000000")),TEXT(TRIM(KandidatenOsiris!A292),"0000000"))</f>
        <v/>
      </c>
      <c r="B292" s="164" t="str">
        <f>IF(ISBLANK(KandidatenOsiris!B292),IF(ISBLANK(KandidatenOsirisDocent!C285),"",KandidatenOsirisDocent!C285),KandidatenOsiris!B292)</f>
        <v/>
      </c>
      <c r="C292" s="164" t="str">
        <f>IF(ISBLANK(KandidatenOsiris!C292),"",KandidatenOsiris!C292)</f>
        <v/>
      </c>
      <c r="D292" s="208" t="str">
        <f>VLOOKUP(A292,Totaal!A:P,16,FALSE)</f>
        <v/>
      </c>
      <c r="E292" s="23"/>
      <c r="F292" s="23"/>
      <c r="G292" s="157"/>
    </row>
    <row r="293" spans="1:7" x14ac:dyDescent="0.2">
      <c r="A293" s="164" t="str">
        <f>IF(ISBLANK(KandidatenOsiris!A293),IF(ISBLANK(KandidatenOsirisDocent!A286),"",TEXT(TRIM(KandidatenOsirisDocent!A286),"0000000")),TEXT(TRIM(KandidatenOsiris!A293),"0000000"))</f>
        <v/>
      </c>
      <c r="B293" s="164" t="str">
        <f>IF(ISBLANK(KandidatenOsiris!B293),IF(ISBLANK(KandidatenOsirisDocent!C286),"",KandidatenOsirisDocent!C286),KandidatenOsiris!B293)</f>
        <v/>
      </c>
      <c r="C293" s="164" t="str">
        <f>IF(ISBLANK(KandidatenOsiris!C293),"",KandidatenOsiris!C293)</f>
        <v/>
      </c>
      <c r="D293" s="208" t="str">
        <f>VLOOKUP(A293,Totaal!A:P,16,FALSE)</f>
        <v/>
      </c>
      <c r="E293" s="23"/>
      <c r="F293" s="23"/>
      <c r="G293" s="157"/>
    </row>
    <row r="294" spans="1:7" x14ac:dyDescent="0.2">
      <c r="A294" s="164" t="str">
        <f>IF(ISBLANK(KandidatenOsiris!A294),IF(ISBLANK(KandidatenOsirisDocent!A287),"",TEXT(TRIM(KandidatenOsirisDocent!A287),"0000000")),TEXT(TRIM(KandidatenOsiris!A294),"0000000"))</f>
        <v/>
      </c>
      <c r="B294" s="164" t="str">
        <f>IF(ISBLANK(KandidatenOsiris!B294),IF(ISBLANK(KandidatenOsirisDocent!C287),"",KandidatenOsirisDocent!C287),KandidatenOsiris!B294)</f>
        <v/>
      </c>
      <c r="C294" s="164" t="str">
        <f>IF(ISBLANK(KandidatenOsiris!C294),"",KandidatenOsiris!C294)</f>
        <v/>
      </c>
      <c r="D294" s="208" t="str">
        <f>VLOOKUP(A294,Totaal!A:P,16,FALSE)</f>
        <v/>
      </c>
      <c r="E294" s="23"/>
      <c r="F294" s="23"/>
      <c r="G294" s="157"/>
    </row>
    <row r="295" spans="1:7" x14ac:dyDescent="0.2">
      <c r="A295" s="164" t="str">
        <f>IF(ISBLANK(KandidatenOsiris!A295),IF(ISBLANK(KandidatenOsirisDocent!A288),"",TEXT(TRIM(KandidatenOsirisDocent!A288),"0000000")),TEXT(TRIM(KandidatenOsiris!A295),"0000000"))</f>
        <v/>
      </c>
      <c r="B295" s="164" t="str">
        <f>IF(ISBLANK(KandidatenOsiris!B295),IF(ISBLANK(KandidatenOsirisDocent!C288),"",KandidatenOsirisDocent!C288),KandidatenOsiris!B295)</f>
        <v/>
      </c>
      <c r="C295" s="164" t="str">
        <f>IF(ISBLANK(KandidatenOsiris!C295),"",KandidatenOsiris!C295)</f>
        <v/>
      </c>
      <c r="D295" s="208" t="str">
        <f>VLOOKUP(A295,Totaal!A:P,16,FALSE)</f>
        <v/>
      </c>
      <c r="E295" s="23"/>
      <c r="F295" s="23"/>
      <c r="G295" s="157"/>
    </row>
    <row r="296" spans="1:7" x14ac:dyDescent="0.2">
      <c r="A296" s="164" t="str">
        <f>IF(ISBLANK(KandidatenOsiris!A296),IF(ISBLANK(KandidatenOsirisDocent!A289),"",TEXT(TRIM(KandidatenOsirisDocent!A289),"0000000")),TEXT(TRIM(KandidatenOsiris!A296),"0000000"))</f>
        <v/>
      </c>
      <c r="B296" s="164" t="str">
        <f>IF(ISBLANK(KandidatenOsiris!B296),IF(ISBLANK(KandidatenOsirisDocent!C289),"",KandidatenOsirisDocent!C289),KandidatenOsiris!B296)</f>
        <v/>
      </c>
      <c r="C296" s="164" t="str">
        <f>IF(ISBLANK(KandidatenOsiris!C296),"",KandidatenOsiris!C296)</f>
        <v/>
      </c>
      <c r="D296" s="208" t="str">
        <f>VLOOKUP(A296,Totaal!A:P,16,FALSE)</f>
        <v/>
      </c>
      <c r="E296" s="23"/>
      <c r="F296" s="23"/>
      <c r="G296" s="157"/>
    </row>
    <row r="297" spans="1:7" x14ac:dyDescent="0.2">
      <c r="A297" s="164" t="str">
        <f>IF(ISBLANK(KandidatenOsiris!A297),IF(ISBLANK(KandidatenOsirisDocent!A290),"",TEXT(TRIM(KandidatenOsirisDocent!A290),"0000000")),TEXT(TRIM(KandidatenOsiris!A297),"0000000"))</f>
        <v/>
      </c>
      <c r="B297" s="164" t="str">
        <f>IF(ISBLANK(KandidatenOsiris!B297),IF(ISBLANK(KandidatenOsirisDocent!C290),"",KandidatenOsirisDocent!C290),KandidatenOsiris!B297)</f>
        <v/>
      </c>
      <c r="C297" s="164" t="str">
        <f>IF(ISBLANK(KandidatenOsiris!C297),"",KandidatenOsiris!C297)</f>
        <v/>
      </c>
      <c r="D297" s="208" t="str">
        <f>VLOOKUP(A297,Totaal!A:P,16,FALSE)</f>
        <v/>
      </c>
      <c r="E297" s="23"/>
      <c r="F297" s="23"/>
      <c r="G297" s="157"/>
    </row>
    <row r="298" spans="1:7" x14ac:dyDescent="0.2">
      <c r="A298" s="164" t="str">
        <f>IF(ISBLANK(KandidatenOsiris!A298),IF(ISBLANK(KandidatenOsirisDocent!A291),"",TEXT(TRIM(KandidatenOsirisDocent!A291),"0000000")),TEXT(TRIM(KandidatenOsiris!A298),"0000000"))</f>
        <v/>
      </c>
      <c r="B298" s="164" t="str">
        <f>IF(ISBLANK(KandidatenOsiris!B298),IF(ISBLANK(KandidatenOsirisDocent!C291),"",KandidatenOsirisDocent!C291),KandidatenOsiris!B298)</f>
        <v/>
      </c>
      <c r="C298" s="164" t="str">
        <f>IF(ISBLANK(KandidatenOsiris!C298),"",KandidatenOsiris!C298)</f>
        <v/>
      </c>
      <c r="D298" s="208" t="str">
        <f>VLOOKUP(A298,Totaal!A:P,16,FALSE)</f>
        <v/>
      </c>
      <c r="E298" s="23"/>
      <c r="F298" s="23"/>
      <c r="G298" s="157"/>
    </row>
    <row r="299" spans="1:7" x14ac:dyDescent="0.2">
      <c r="A299" s="164" t="str">
        <f>IF(ISBLANK(KandidatenOsiris!A299),IF(ISBLANK(KandidatenOsirisDocent!A292),"",TEXT(TRIM(KandidatenOsirisDocent!A292),"0000000")),TEXT(TRIM(KandidatenOsiris!A299),"0000000"))</f>
        <v/>
      </c>
      <c r="B299" s="164" t="str">
        <f>IF(ISBLANK(KandidatenOsiris!B299),IF(ISBLANK(KandidatenOsirisDocent!C292),"",KandidatenOsirisDocent!C292),KandidatenOsiris!B299)</f>
        <v/>
      </c>
      <c r="C299" s="164" t="str">
        <f>IF(ISBLANK(KandidatenOsiris!C299),"",KandidatenOsiris!C299)</f>
        <v/>
      </c>
      <c r="D299" s="208" t="str">
        <f>VLOOKUP(A299,Totaal!A:P,16,FALSE)</f>
        <v/>
      </c>
      <c r="E299" s="23"/>
      <c r="F299" s="23"/>
      <c r="G299" s="157"/>
    </row>
    <row r="300" spans="1:7" x14ac:dyDescent="0.2">
      <c r="A300" s="164" t="str">
        <f>IF(ISBLANK(KandidatenOsiris!A300),IF(ISBLANK(KandidatenOsirisDocent!A293),"",TEXT(TRIM(KandidatenOsirisDocent!A293),"0000000")),TEXT(TRIM(KandidatenOsiris!A300),"0000000"))</f>
        <v/>
      </c>
      <c r="B300" s="164" t="str">
        <f>IF(ISBLANK(KandidatenOsiris!B300),IF(ISBLANK(KandidatenOsirisDocent!C293),"",KandidatenOsirisDocent!C293),KandidatenOsiris!B300)</f>
        <v/>
      </c>
      <c r="C300" s="164" t="str">
        <f>IF(ISBLANK(KandidatenOsiris!C300),"",KandidatenOsiris!C300)</f>
        <v/>
      </c>
      <c r="D300" s="208" t="str">
        <f>VLOOKUP(A300,Totaal!A:P,16,FALSE)</f>
        <v/>
      </c>
      <c r="E300" s="23"/>
      <c r="F300" s="23"/>
      <c r="G300" s="157"/>
    </row>
    <row r="301" spans="1:7" x14ac:dyDescent="0.2">
      <c r="A301" s="164" t="str">
        <f>IF(ISBLANK(KandidatenOsiris!A301),IF(ISBLANK(KandidatenOsirisDocent!A294),"",TEXT(TRIM(KandidatenOsirisDocent!A294),"0000000")),TEXT(TRIM(KandidatenOsiris!A301),"0000000"))</f>
        <v/>
      </c>
      <c r="B301" s="164" t="str">
        <f>IF(ISBLANK(KandidatenOsiris!B301),IF(ISBLANK(KandidatenOsirisDocent!C294),"",KandidatenOsirisDocent!C294),KandidatenOsiris!B301)</f>
        <v/>
      </c>
      <c r="C301" s="164" t="str">
        <f>IF(ISBLANK(KandidatenOsiris!C301),"",KandidatenOsiris!C301)</f>
        <v/>
      </c>
      <c r="D301" s="208" t="str">
        <f>VLOOKUP(A301,Totaal!A:P,16,FALSE)</f>
        <v/>
      </c>
      <c r="E301" s="23"/>
      <c r="F301" s="23"/>
      <c r="G301" s="157"/>
    </row>
    <row r="302" spans="1:7" x14ac:dyDescent="0.2">
      <c r="A302" s="164" t="str">
        <f>IF(ISBLANK(KandidatenOsiris!A302),IF(ISBLANK(KandidatenOsirisDocent!A295),"",TEXT(TRIM(KandidatenOsirisDocent!A295),"0000000")),TEXT(TRIM(KandidatenOsiris!A302),"0000000"))</f>
        <v/>
      </c>
      <c r="B302" s="164" t="str">
        <f>IF(ISBLANK(KandidatenOsiris!B302),IF(ISBLANK(KandidatenOsirisDocent!C295),"",KandidatenOsirisDocent!C295),KandidatenOsiris!B302)</f>
        <v/>
      </c>
      <c r="C302" s="164" t="str">
        <f>IF(ISBLANK(KandidatenOsiris!C302),"",KandidatenOsiris!C302)</f>
        <v/>
      </c>
      <c r="D302" s="208" t="str">
        <f>VLOOKUP(A302,Totaal!A:P,16,FALSE)</f>
        <v/>
      </c>
      <c r="E302" s="23"/>
      <c r="F302" s="23"/>
      <c r="G302" s="157"/>
    </row>
    <row r="303" spans="1:7" x14ac:dyDescent="0.2">
      <c r="A303" s="164" t="str">
        <f>IF(ISBLANK(KandidatenOsiris!A303),IF(ISBLANK(KandidatenOsirisDocent!A296),"",TEXT(TRIM(KandidatenOsirisDocent!A296),"0000000")),TEXT(TRIM(KandidatenOsiris!A303),"0000000"))</f>
        <v/>
      </c>
      <c r="B303" s="164" t="str">
        <f>IF(ISBLANK(KandidatenOsiris!B303),IF(ISBLANK(KandidatenOsirisDocent!C296),"",KandidatenOsirisDocent!C296),KandidatenOsiris!B303)</f>
        <v/>
      </c>
      <c r="C303" s="164" t="str">
        <f>IF(ISBLANK(KandidatenOsiris!C303),"",KandidatenOsiris!C303)</f>
        <v/>
      </c>
      <c r="D303" s="208" t="str">
        <f>VLOOKUP(A303,Totaal!A:P,16,FALSE)</f>
        <v/>
      </c>
      <c r="E303" s="23"/>
      <c r="F303" s="23"/>
      <c r="G303" s="157"/>
    </row>
    <row r="304" spans="1:7" x14ac:dyDescent="0.2">
      <c r="A304" s="164" t="str">
        <f>IF(ISBLANK(KandidatenOsiris!A304),IF(ISBLANK(KandidatenOsirisDocent!A297),"",TEXT(TRIM(KandidatenOsirisDocent!A297),"0000000")),TEXT(TRIM(KandidatenOsiris!A304),"0000000"))</f>
        <v/>
      </c>
      <c r="B304" s="164" t="str">
        <f>IF(ISBLANK(KandidatenOsiris!B304),IF(ISBLANK(KandidatenOsirisDocent!C297),"",KandidatenOsirisDocent!C297),KandidatenOsiris!B304)</f>
        <v/>
      </c>
      <c r="C304" s="164" t="str">
        <f>IF(ISBLANK(KandidatenOsiris!C304),"",KandidatenOsiris!C304)</f>
        <v/>
      </c>
      <c r="D304" s="208" t="str">
        <f>VLOOKUP(A304,Totaal!A:P,16,FALSE)</f>
        <v/>
      </c>
      <c r="E304" s="23"/>
      <c r="F304" s="23"/>
      <c r="G304" s="157"/>
    </row>
    <row r="305" spans="1:7" x14ac:dyDescent="0.2">
      <c r="A305" s="164" t="str">
        <f>IF(ISBLANK(KandidatenOsiris!A305),IF(ISBLANK(KandidatenOsirisDocent!A298),"",TEXT(TRIM(KandidatenOsirisDocent!A298),"0000000")),TEXT(TRIM(KandidatenOsiris!A305),"0000000"))</f>
        <v/>
      </c>
      <c r="B305" s="164" t="str">
        <f>IF(ISBLANK(KandidatenOsiris!B305),IF(ISBLANK(KandidatenOsirisDocent!C298),"",KandidatenOsirisDocent!C298),KandidatenOsiris!B305)</f>
        <v/>
      </c>
      <c r="C305" s="164" t="str">
        <f>IF(ISBLANK(KandidatenOsiris!C305),"",KandidatenOsiris!C305)</f>
        <v/>
      </c>
      <c r="D305" s="208" t="str">
        <f>VLOOKUP(A305,Totaal!A:P,16,FALSE)</f>
        <v/>
      </c>
      <c r="E305" s="23"/>
      <c r="F305" s="23"/>
      <c r="G305" s="157"/>
    </row>
    <row r="306" spans="1:7" x14ac:dyDescent="0.2">
      <c r="A306" s="164" t="str">
        <f>IF(ISBLANK(KandidatenOsiris!A306),IF(ISBLANK(KandidatenOsirisDocent!A299),"",TEXT(TRIM(KandidatenOsirisDocent!A299),"0000000")),TEXT(TRIM(KandidatenOsiris!A306),"0000000"))</f>
        <v/>
      </c>
      <c r="B306" s="164" t="str">
        <f>IF(ISBLANK(KandidatenOsiris!B306),IF(ISBLANK(KandidatenOsirisDocent!C299),"",KandidatenOsirisDocent!C299),KandidatenOsiris!B306)</f>
        <v/>
      </c>
      <c r="C306" s="164" t="str">
        <f>IF(ISBLANK(KandidatenOsiris!C306),"",KandidatenOsiris!C306)</f>
        <v/>
      </c>
      <c r="D306" s="208" t="str">
        <f>VLOOKUP(A306,Totaal!A:P,16,FALSE)</f>
        <v/>
      </c>
      <c r="E306" s="23"/>
      <c r="F306" s="23"/>
      <c r="G306" s="157"/>
    </row>
    <row r="307" spans="1:7" x14ac:dyDescent="0.2">
      <c r="A307" s="164" t="str">
        <f>IF(ISBLANK(KandidatenOsiris!A307),IF(ISBLANK(KandidatenOsirisDocent!A300),"",TEXT(TRIM(KandidatenOsirisDocent!A300),"0000000")),TEXT(TRIM(KandidatenOsiris!A307),"0000000"))</f>
        <v/>
      </c>
      <c r="B307" s="164" t="str">
        <f>IF(ISBLANK(KandidatenOsiris!B307),IF(ISBLANK(KandidatenOsirisDocent!C300),"",KandidatenOsirisDocent!C300),KandidatenOsiris!B307)</f>
        <v/>
      </c>
      <c r="C307" s="164" t="str">
        <f>IF(ISBLANK(KandidatenOsiris!C307),"",KandidatenOsiris!C307)</f>
        <v/>
      </c>
      <c r="D307" s="208" t="str">
        <f>VLOOKUP(A307,Totaal!A:P,16,FALSE)</f>
        <v/>
      </c>
      <c r="E307" s="23"/>
      <c r="F307" s="23"/>
      <c r="G307" s="157"/>
    </row>
    <row r="308" spans="1:7" x14ac:dyDescent="0.2">
      <c r="A308" s="164" t="str">
        <f>IF(ISBLANK(KandidatenOsiris!A308),IF(ISBLANK(KandidatenOsirisDocent!A301),"",TEXT(TRIM(KandidatenOsirisDocent!A301),"0000000")),TEXT(TRIM(KandidatenOsiris!A308),"0000000"))</f>
        <v/>
      </c>
      <c r="B308" s="164" t="str">
        <f>IF(ISBLANK(KandidatenOsiris!B308),IF(ISBLANK(KandidatenOsirisDocent!C301),"",KandidatenOsirisDocent!C301),KandidatenOsiris!B308)</f>
        <v/>
      </c>
      <c r="C308" s="164" t="str">
        <f>IF(ISBLANK(KandidatenOsiris!C308),"",KandidatenOsiris!C308)</f>
        <v/>
      </c>
      <c r="D308" s="208" t="str">
        <f>VLOOKUP(A308,Totaal!A:P,16,FALSE)</f>
        <v/>
      </c>
      <c r="E308" s="23"/>
      <c r="F308" s="23"/>
      <c r="G308" s="157"/>
    </row>
    <row r="309" spans="1:7" x14ac:dyDescent="0.2">
      <c r="A309" s="164" t="str">
        <f>IF(ISBLANK(KandidatenOsiris!A309),IF(ISBLANK(KandidatenOsirisDocent!A302),"",TEXT(TRIM(KandidatenOsirisDocent!A302),"0000000")),TEXT(TRIM(KandidatenOsiris!A309),"0000000"))</f>
        <v/>
      </c>
      <c r="B309" s="164" t="str">
        <f>IF(ISBLANK(KandidatenOsiris!B309),IF(ISBLANK(KandidatenOsirisDocent!C302),"",KandidatenOsirisDocent!C302),KandidatenOsiris!B309)</f>
        <v/>
      </c>
      <c r="C309" s="164" t="str">
        <f>IF(ISBLANK(KandidatenOsiris!C309),"",KandidatenOsiris!C309)</f>
        <v/>
      </c>
      <c r="D309" s="208" t="str">
        <f>VLOOKUP(A309,Totaal!A:P,16,FALSE)</f>
        <v/>
      </c>
      <c r="E309" s="23"/>
      <c r="F309" s="23"/>
      <c r="G309" s="157"/>
    </row>
    <row r="310" spans="1:7" x14ac:dyDescent="0.2">
      <c r="A310" s="164" t="str">
        <f>IF(ISBLANK(KandidatenOsiris!A310),IF(ISBLANK(KandidatenOsirisDocent!A303),"",TEXT(TRIM(KandidatenOsirisDocent!A303),"0000000")),TEXT(TRIM(KandidatenOsiris!A310),"0000000"))</f>
        <v/>
      </c>
      <c r="B310" s="164" t="str">
        <f>IF(ISBLANK(KandidatenOsiris!B310),IF(ISBLANK(KandidatenOsirisDocent!C303),"",KandidatenOsirisDocent!C303),KandidatenOsiris!B310)</f>
        <v/>
      </c>
      <c r="C310" s="164" t="str">
        <f>IF(ISBLANK(KandidatenOsiris!C310),"",KandidatenOsiris!C310)</f>
        <v/>
      </c>
      <c r="D310" s="208" t="str">
        <f>VLOOKUP(A310,Totaal!A:P,16,FALSE)</f>
        <v/>
      </c>
    </row>
    <row r="311" spans="1:7" x14ac:dyDescent="0.2">
      <c r="A311" s="164" t="str">
        <f>IF(ISBLANK(KandidatenOsiris!A311),IF(ISBLANK(KandidatenOsirisDocent!A304),"",TEXT(TRIM(KandidatenOsirisDocent!A304),"0000000")),TEXT(TRIM(KandidatenOsiris!A311),"0000000"))</f>
        <v/>
      </c>
      <c r="B311" s="164" t="str">
        <f>IF(ISBLANK(KandidatenOsiris!B311),IF(ISBLANK(KandidatenOsirisDocent!C304),"",KandidatenOsirisDocent!C304),KandidatenOsiris!B311)</f>
        <v/>
      </c>
      <c r="C311" s="164" t="str">
        <f>IF(ISBLANK(KandidatenOsiris!C311),"",KandidatenOsiris!C311)</f>
        <v/>
      </c>
      <c r="D311" s="208" t="str">
        <f>VLOOKUP(A311,Totaal!A:P,16,FALSE)</f>
        <v/>
      </c>
    </row>
    <row r="312" spans="1:7" x14ac:dyDescent="0.2">
      <c r="A312" s="164" t="str">
        <f>IF(ISBLANK(KandidatenOsiris!A312),IF(ISBLANK(KandidatenOsirisDocent!A305),"",TEXT(TRIM(KandidatenOsirisDocent!A305),"0000000")),TEXT(TRIM(KandidatenOsiris!A312),"0000000"))</f>
        <v/>
      </c>
      <c r="B312" s="164" t="str">
        <f>IF(ISBLANK(KandidatenOsiris!B312),IF(ISBLANK(KandidatenOsirisDocent!C305),"",KandidatenOsirisDocent!C305),KandidatenOsiris!B312)</f>
        <v/>
      </c>
      <c r="C312" s="164" t="str">
        <f>IF(ISBLANK(KandidatenOsiris!C312),"",KandidatenOsiris!C312)</f>
        <v/>
      </c>
      <c r="D312" s="208" t="str">
        <f>VLOOKUP(A312,Totaal!A:P,16,FALSE)</f>
        <v/>
      </c>
    </row>
    <row r="313" spans="1:7" x14ac:dyDescent="0.2">
      <c r="A313" s="164" t="str">
        <f>IF(ISBLANK(KandidatenOsiris!A313),IF(ISBLANK(KandidatenOsirisDocent!A306),"",TEXT(TRIM(KandidatenOsirisDocent!A306),"0000000")),TEXT(TRIM(KandidatenOsiris!A313),"0000000"))</f>
        <v/>
      </c>
      <c r="B313" s="164" t="str">
        <f>IF(ISBLANK(KandidatenOsiris!B313),IF(ISBLANK(KandidatenOsirisDocent!C306),"",KandidatenOsirisDocent!C306),KandidatenOsiris!B313)</f>
        <v/>
      </c>
      <c r="C313" s="164" t="str">
        <f>IF(ISBLANK(KandidatenOsiris!C313),"",KandidatenOsiris!C313)</f>
        <v/>
      </c>
      <c r="D313" s="208" t="str">
        <f>VLOOKUP(A313,Totaal!A:P,16,FALSE)</f>
        <v/>
      </c>
    </row>
    <row r="314" spans="1:7" x14ac:dyDescent="0.2">
      <c r="A314" s="164" t="str">
        <f>IF(ISBLANK(KandidatenOsiris!A314),IF(ISBLANK(KandidatenOsirisDocent!A307),"",TEXT(TRIM(KandidatenOsirisDocent!A307),"0000000")),TEXT(TRIM(KandidatenOsiris!A314),"0000000"))</f>
        <v/>
      </c>
      <c r="B314" s="164" t="str">
        <f>IF(ISBLANK(KandidatenOsiris!B314),IF(ISBLANK(KandidatenOsirisDocent!C307),"",KandidatenOsirisDocent!C307),KandidatenOsiris!B314)</f>
        <v/>
      </c>
      <c r="C314" s="164" t="str">
        <f>IF(ISBLANK(KandidatenOsiris!C314),"",KandidatenOsiris!C314)</f>
        <v/>
      </c>
      <c r="D314" s="208" t="str">
        <f>VLOOKUP(A314,Totaal!A:P,16,FALSE)</f>
        <v/>
      </c>
    </row>
    <row r="315" spans="1:7" x14ac:dyDescent="0.2">
      <c r="A315" s="164" t="str">
        <f>IF(ISBLANK(KandidatenOsiris!A315),IF(ISBLANK(KandidatenOsirisDocent!A308),"",TEXT(TRIM(KandidatenOsirisDocent!A308),"0000000")),TEXT(TRIM(KandidatenOsiris!A315),"0000000"))</f>
        <v/>
      </c>
      <c r="B315" s="164" t="str">
        <f>IF(ISBLANK(KandidatenOsiris!B315),IF(ISBLANK(KandidatenOsirisDocent!C308),"",KandidatenOsirisDocent!C308),KandidatenOsiris!B315)</f>
        <v/>
      </c>
      <c r="C315" s="164" t="str">
        <f>IF(ISBLANK(KandidatenOsiris!C315),"",KandidatenOsiris!C315)</f>
        <v/>
      </c>
      <c r="D315" s="208" t="str">
        <f>VLOOKUP(A315,Totaal!A:P,16,FALSE)</f>
        <v/>
      </c>
    </row>
    <row r="316" spans="1:7" x14ac:dyDescent="0.2">
      <c r="A316" s="164" t="str">
        <f>IF(ISBLANK(KandidatenOsiris!A316),IF(ISBLANK(KandidatenOsirisDocent!A309),"",TEXT(TRIM(KandidatenOsirisDocent!A309),"0000000")),TEXT(TRIM(KandidatenOsiris!A316),"0000000"))</f>
        <v/>
      </c>
      <c r="B316" s="164" t="str">
        <f>IF(ISBLANK(KandidatenOsiris!B316),IF(ISBLANK(KandidatenOsirisDocent!C309),"",KandidatenOsirisDocent!C309),KandidatenOsiris!B316)</f>
        <v/>
      </c>
      <c r="C316" s="164" t="str">
        <f>IF(ISBLANK(KandidatenOsiris!C316),"",KandidatenOsiris!C316)</f>
        <v/>
      </c>
      <c r="D316" s="208" t="str">
        <f>VLOOKUP(A316,Totaal!A:P,16,FALSE)</f>
        <v/>
      </c>
    </row>
    <row r="317" spans="1:7" x14ac:dyDescent="0.2">
      <c r="A317" s="164" t="str">
        <f>IF(ISBLANK(KandidatenOsiris!A317),IF(ISBLANK(KandidatenOsirisDocent!A310),"",TEXT(TRIM(KandidatenOsirisDocent!A310),"0000000")),TEXT(TRIM(KandidatenOsiris!A317),"0000000"))</f>
        <v/>
      </c>
      <c r="B317" s="164" t="str">
        <f>IF(ISBLANK(KandidatenOsiris!B317),IF(ISBLANK(KandidatenOsirisDocent!C310),"",KandidatenOsirisDocent!C310),KandidatenOsiris!B317)</f>
        <v/>
      </c>
      <c r="C317" s="164" t="str">
        <f>IF(ISBLANK(KandidatenOsiris!C317),"",KandidatenOsiris!C317)</f>
        <v/>
      </c>
      <c r="D317" s="208" t="str">
        <f>VLOOKUP(A317,Totaal!A:P,16,FALSE)</f>
        <v/>
      </c>
    </row>
    <row r="318" spans="1:7" x14ac:dyDescent="0.2">
      <c r="A318" s="164" t="str">
        <f>IF(ISBLANK(KandidatenOsiris!A318),IF(ISBLANK(KandidatenOsirisDocent!A311),"",TEXT(TRIM(KandidatenOsirisDocent!A311),"0000000")),TEXT(TRIM(KandidatenOsiris!A318),"0000000"))</f>
        <v/>
      </c>
      <c r="B318" s="164" t="str">
        <f>IF(ISBLANK(KandidatenOsiris!B318),IF(ISBLANK(KandidatenOsirisDocent!C311),"",KandidatenOsirisDocent!C311),KandidatenOsiris!B318)</f>
        <v/>
      </c>
      <c r="C318" s="164" t="str">
        <f>IF(ISBLANK(KandidatenOsiris!C318),"",KandidatenOsiris!C318)</f>
        <v/>
      </c>
      <c r="D318" s="208" t="str">
        <f>VLOOKUP(A318,Totaal!A:P,16,FALSE)</f>
        <v/>
      </c>
    </row>
    <row r="319" spans="1:7" x14ac:dyDescent="0.2">
      <c r="A319" s="164" t="str">
        <f>IF(ISBLANK(KandidatenOsiris!A319),IF(ISBLANK(KandidatenOsirisDocent!A312),"",TEXT(TRIM(KandidatenOsirisDocent!A312),"0000000")),TEXT(TRIM(KandidatenOsiris!A319),"0000000"))</f>
        <v/>
      </c>
      <c r="B319" s="164" t="str">
        <f>IF(ISBLANK(KandidatenOsiris!B319),IF(ISBLANK(KandidatenOsirisDocent!C312),"",KandidatenOsirisDocent!C312),KandidatenOsiris!B319)</f>
        <v/>
      </c>
      <c r="C319" s="164" t="str">
        <f>IF(ISBLANK(KandidatenOsiris!C319),"",KandidatenOsiris!C319)</f>
        <v/>
      </c>
      <c r="D319" s="208" t="str">
        <f>VLOOKUP(A319,Totaal!A:P,16,FALSE)</f>
        <v/>
      </c>
    </row>
    <row r="320" spans="1:7" x14ac:dyDescent="0.2">
      <c r="A320" s="164" t="str">
        <f>IF(ISBLANK(KandidatenOsiris!A320),IF(ISBLANK(KandidatenOsirisDocent!A313),"",TEXT(TRIM(KandidatenOsirisDocent!A313),"0000000")),TEXT(TRIM(KandidatenOsiris!A320),"0000000"))</f>
        <v/>
      </c>
      <c r="B320" s="164" t="str">
        <f>IF(ISBLANK(KandidatenOsiris!B320),IF(ISBLANK(KandidatenOsirisDocent!C313),"",KandidatenOsirisDocent!C313),KandidatenOsiris!B320)</f>
        <v/>
      </c>
      <c r="C320" s="164" t="str">
        <f>IF(ISBLANK(KandidatenOsiris!C320),"",KandidatenOsiris!C320)</f>
        <v/>
      </c>
      <c r="D320" s="208" t="str">
        <f>VLOOKUP(A320,Totaal!A:P,16,FALSE)</f>
        <v/>
      </c>
    </row>
    <row r="321" spans="1:4" x14ac:dyDescent="0.2">
      <c r="A321" s="164" t="str">
        <f>IF(ISBLANK(KandidatenOsiris!A321),IF(ISBLANK(KandidatenOsirisDocent!A314),"",TEXT(TRIM(KandidatenOsirisDocent!A314),"0000000")),TEXT(TRIM(KandidatenOsiris!A321),"0000000"))</f>
        <v/>
      </c>
      <c r="B321" s="164" t="str">
        <f>IF(ISBLANK(KandidatenOsiris!B321),IF(ISBLANK(KandidatenOsirisDocent!C314),"",KandidatenOsirisDocent!C314),KandidatenOsiris!B321)</f>
        <v/>
      </c>
      <c r="C321" s="164" t="str">
        <f>IF(ISBLANK(KandidatenOsiris!C321),"",KandidatenOsiris!C321)</f>
        <v/>
      </c>
      <c r="D321" s="208" t="str">
        <f>VLOOKUP(A321,Totaal!A:P,16,FALSE)</f>
        <v/>
      </c>
    </row>
    <row r="322" spans="1:4" x14ac:dyDescent="0.2">
      <c r="A322" s="164" t="str">
        <f>IF(ISBLANK(KandidatenOsiris!A322),IF(ISBLANK(KandidatenOsirisDocent!A315),"",TEXT(TRIM(KandidatenOsirisDocent!A315),"0000000")),TEXT(TRIM(KandidatenOsiris!A322),"0000000"))</f>
        <v/>
      </c>
      <c r="B322" s="164" t="str">
        <f>IF(ISBLANK(KandidatenOsiris!B322),IF(ISBLANK(KandidatenOsirisDocent!C315),"",KandidatenOsirisDocent!C315),KandidatenOsiris!B322)</f>
        <v/>
      </c>
      <c r="C322" s="164" t="str">
        <f>IF(ISBLANK(KandidatenOsiris!C322),"",KandidatenOsiris!C322)</f>
        <v/>
      </c>
      <c r="D322" s="208" t="str">
        <f>VLOOKUP(A322,Totaal!A:P,16,FALSE)</f>
        <v/>
      </c>
    </row>
    <row r="323" spans="1:4" x14ac:dyDescent="0.2">
      <c r="A323" s="164" t="str">
        <f>IF(ISBLANK(KandidatenOsiris!A323),IF(ISBLANK(KandidatenOsirisDocent!A316),"",TEXT(TRIM(KandidatenOsirisDocent!A316),"0000000")),TEXT(TRIM(KandidatenOsiris!A323),"0000000"))</f>
        <v/>
      </c>
      <c r="B323" s="164" t="str">
        <f>IF(ISBLANK(KandidatenOsiris!B323),IF(ISBLANK(KandidatenOsirisDocent!C316),"",KandidatenOsirisDocent!C316),KandidatenOsiris!B323)</f>
        <v/>
      </c>
      <c r="C323" s="164" t="str">
        <f>IF(ISBLANK(KandidatenOsiris!C323),"",KandidatenOsiris!C323)</f>
        <v/>
      </c>
      <c r="D323" s="208" t="str">
        <f>VLOOKUP(A323,Totaal!A:P,16,FALSE)</f>
        <v/>
      </c>
    </row>
    <row r="324" spans="1:4" x14ac:dyDescent="0.2">
      <c r="A324" s="164" t="str">
        <f>IF(ISBLANK(KandidatenOsiris!A324),IF(ISBLANK(KandidatenOsirisDocent!A317),"",TEXT(TRIM(KandidatenOsirisDocent!A317),"0000000")),TEXT(TRIM(KandidatenOsiris!A324),"0000000"))</f>
        <v/>
      </c>
      <c r="B324" s="164" t="str">
        <f>IF(ISBLANK(KandidatenOsiris!B324),IF(ISBLANK(KandidatenOsirisDocent!C317),"",KandidatenOsirisDocent!C317),KandidatenOsiris!B324)</f>
        <v/>
      </c>
      <c r="C324" s="164" t="str">
        <f>IF(ISBLANK(KandidatenOsiris!C324),"",KandidatenOsiris!C324)</f>
        <v/>
      </c>
      <c r="D324" s="208" t="str">
        <f>VLOOKUP(A324,Totaal!A:P,16,FALSE)</f>
        <v/>
      </c>
    </row>
    <row r="325" spans="1:4" x14ac:dyDescent="0.2">
      <c r="A325" s="164" t="str">
        <f>IF(ISBLANK(KandidatenOsiris!A325),IF(ISBLANK(KandidatenOsirisDocent!A318),"",TEXT(TRIM(KandidatenOsirisDocent!A318),"0000000")),TEXT(TRIM(KandidatenOsiris!A325),"0000000"))</f>
        <v/>
      </c>
      <c r="B325" s="164" t="str">
        <f>IF(ISBLANK(KandidatenOsiris!B325),IF(ISBLANK(KandidatenOsirisDocent!C318),"",KandidatenOsirisDocent!C318),KandidatenOsiris!B325)</f>
        <v/>
      </c>
      <c r="C325" s="164" t="str">
        <f>IF(ISBLANK(KandidatenOsiris!C325),"",KandidatenOsiris!C325)</f>
        <v/>
      </c>
      <c r="D325" s="208" t="str">
        <f>VLOOKUP(A325,Totaal!A:P,16,FALSE)</f>
        <v/>
      </c>
    </row>
    <row r="326" spans="1:4" x14ac:dyDescent="0.2">
      <c r="A326" s="164" t="str">
        <f>IF(ISBLANK(KandidatenOsiris!A326),IF(ISBLANK(KandidatenOsirisDocent!A319),"",TEXT(TRIM(KandidatenOsirisDocent!A319),"0000000")),TEXT(TRIM(KandidatenOsiris!A326),"0000000"))</f>
        <v/>
      </c>
      <c r="B326" s="164" t="str">
        <f>IF(ISBLANK(KandidatenOsiris!B326),IF(ISBLANK(KandidatenOsirisDocent!C319),"",KandidatenOsirisDocent!C319),KandidatenOsiris!B326)</f>
        <v/>
      </c>
      <c r="C326" s="164" t="str">
        <f>IF(ISBLANK(KandidatenOsiris!C326),"",KandidatenOsiris!C326)</f>
        <v/>
      </c>
      <c r="D326" s="208" t="str">
        <f>VLOOKUP(A326,Totaal!A:P,16,FALSE)</f>
        <v/>
      </c>
    </row>
    <row r="327" spans="1:4" x14ac:dyDescent="0.2">
      <c r="A327" s="164" t="str">
        <f>IF(ISBLANK(KandidatenOsiris!A327),IF(ISBLANK(KandidatenOsirisDocent!A320),"",TEXT(TRIM(KandidatenOsirisDocent!A320),"0000000")),TEXT(TRIM(KandidatenOsiris!A327),"0000000"))</f>
        <v/>
      </c>
      <c r="B327" s="164" t="str">
        <f>IF(ISBLANK(KandidatenOsiris!B327),IF(ISBLANK(KandidatenOsirisDocent!C320),"",KandidatenOsirisDocent!C320),KandidatenOsiris!B327)</f>
        <v/>
      </c>
      <c r="C327" s="164" t="str">
        <f>IF(ISBLANK(KandidatenOsiris!C327),"",KandidatenOsiris!C327)</f>
        <v/>
      </c>
      <c r="D327" s="208" t="str">
        <f>VLOOKUP(A327,Totaal!A:P,16,FALSE)</f>
        <v/>
      </c>
    </row>
    <row r="328" spans="1:4" x14ac:dyDescent="0.2">
      <c r="A328" s="164" t="str">
        <f>IF(ISBLANK(KandidatenOsiris!A328),IF(ISBLANK(KandidatenOsirisDocent!A321),"",TEXT(TRIM(KandidatenOsirisDocent!A321),"0000000")),TEXT(TRIM(KandidatenOsiris!A328),"0000000"))</f>
        <v/>
      </c>
      <c r="B328" s="164" t="str">
        <f>IF(ISBLANK(KandidatenOsiris!B328),IF(ISBLANK(KandidatenOsirisDocent!C321),"",KandidatenOsirisDocent!C321),KandidatenOsiris!B328)</f>
        <v/>
      </c>
      <c r="C328" s="164" t="str">
        <f>IF(ISBLANK(KandidatenOsiris!C328),"",KandidatenOsiris!C328)</f>
        <v/>
      </c>
      <c r="D328" s="208" t="str">
        <f>VLOOKUP(A328,Totaal!A:P,16,FALSE)</f>
        <v/>
      </c>
    </row>
    <row r="329" spans="1:4" x14ac:dyDescent="0.2">
      <c r="A329" s="164" t="str">
        <f>IF(ISBLANK(KandidatenOsiris!A329),IF(ISBLANK(KandidatenOsirisDocent!A322),"",TEXT(TRIM(KandidatenOsirisDocent!A322),"0000000")),TEXT(TRIM(KandidatenOsiris!A329),"0000000"))</f>
        <v/>
      </c>
      <c r="B329" s="164" t="str">
        <f>IF(ISBLANK(KandidatenOsiris!B329),IF(ISBLANK(KandidatenOsirisDocent!C322),"",KandidatenOsirisDocent!C322),KandidatenOsiris!B329)</f>
        <v/>
      </c>
      <c r="C329" s="164" t="str">
        <f>IF(ISBLANK(KandidatenOsiris!C329),"",KandidatenOsiris!C329)</f>
        <v/>
      </c>
      <c r="D329" s="208" t="str">
        <f>VLOOKUP(A329,Totaal!A:P,16,FALSE)</f>
        <v/>
      </c>
    </row>
    <row r="330" spans="1:4" x14ac:dyDescent="0.2">
      <c r="A330" s="164" t="str">
        <f>IF(ISBLANK(KandidatenOsiris!A330),IF(ISBLANK(KandidatenOsirisDocent!A323),"",TEXT(TRIM(KandidatenOsirisDocent!A323),"0000000")),TEXT(TRIM(KandidatenOsiris!A330),"0000000"))</f>
        <v/>
      </c>
      <c r="B330" s="164" t="str">
        <f>IF(ISBLANK(KandidatenOsiris!B330),IF(ISBLANK(KandidatenOsirisDocent!C323),"",KandidatenOsirisDocent!C323),KandidatenOsiris!B330)</f>
        <v/>
      </c>
      <c r="C330" s="164" t="str">
        <f>IF(ISBLANK(KandidatenOsiris!C330),"",KandidatenOsiris!C330)</f>
        <v/>
      </c>
      <c r="D330" s="208" t="str">
        <f>VLOOKUP(A330,Totaal!A:P,16,FALSE)</f>
        <v/>
      </c>
    </row>
    <row r="331" spans="1:4" x14ac:dyDescent="0.2">
      <c r="A331" s="164" t="str">
        <f>IF(ISBLANK(KandidatenOsiris!A331),IF(ISBLANK(KandidatenOsirisDocent!A324),"",TEXT(TRIM(KandidatenOsirisDocent!A324),"0000000")),TEXT(TRIM(KandidatenOsiris!A331),"0000000"))</f>
        <v/>
      </c>
      <c r="B331" s="164" t="str">
        <f>IF(ISBLANK(KandidatenOsiris!B331),IF(ISBLANK(KandidatenOsirisDocent!C324),"",KandidatenOsirisDocent!C324),KandidatenOsiris!B331)</f>
        <v/>
      </c>
      <c r="C331" s="164" t="str">
        <f>IF(ISBLANK(KandidatenOsiris!C331),"",KandidatenOsiris!C331)</f>
        <v/>
      </c>
      <c r="D331" s="208" t="str">
        <f>VLOOKUP(A331,Totaal!A:P,16,FALSE)</f>
        <v/>
      </c>
    </row>
    <row r="332" spans="1:4" x14ac:dyDescent="0.2">
      <c r="A332" s="164" t="str">
        <f>IF(ISBLANK(KandidatenOsiris!A332),IF(ISBLANK(KandidatenOsirisDocent!A325),"",TEXT(TRIM(KandidatenOsirisDocent!A325),"0000000")),TEXT(TRIM(KandidatenOsiris!A332),"0000000"))</f>
        <v/>
      </c>
      <c r="B332" s="164" t="str">
        <f>IF(ISBLANK(KandidatenOsiris!B332),IF(ISBLANK(KandidatenOsirisDocent!C325),"",KandidatenOsirisDocent!C325),KandidatenOsiris!B332)</f>
        <v/>
      </c>
      <c r="C332" s="164" t="str">
        <f>IF(ISBLANK(KandidatenOsiris!C332),"",KandidatenOsiris!C332)</f>
        <v/>
      </c>
      <c r="D332" s="208" t="str">
        <f>VLOOKUP(A332,Totaal!A:P,16,FALSE)</f>
        <v/>
      </c>
    </row>
    <row r="333" spans="1:4" x14ac:dyDescent="0.2">
      <c r="A333" s="164" t="str">
        <f>IF(ISBLANK(KandidatenOsiris!A333),IF(ISBLANK(KandidatenOsirisDocent!A326),"",TEXT(TRIM(KandidatenOsirisDocent!A326),"0000000")),TEXT(TRIM(KandidatenOsiris!A333),"0000000"))</f>
        <v/>
      </c>
      <c r="B333" s="164" t="str">
        <f>IF(ISBLANK(KandidatenOsiris!B333),IF(ISBLANK(KandidatenOsirisDocent!C326),"",KandidatenOsirisDocent!C326),KandidatenOsiris!B333)</f>
        <v/>
      </c>
      <c r="C333" s="164" t="str">
        <f>IF(ISBLANK(KandidatenOsiris!C333),"",KandidatenOsiris!C333)</f>
        <v/>
      </c>
      <c r="D333" s="208" t="str">
        <f>VLOOKUP(A333,Totaal!A:P,16,FALSE)</f>
        <v/>
      </c>
    </row>
    <row r="334" spans="1:4" x14ac:dyDescent="0.2">
      <c r="A334" s="164" t="str">
        <f>IF(ISBLANK(KandidatenOsiris!A334),IF(ISBLANK(KandidatenOsirisDocent!A327),"",TEXT(TRIM(KandidatenOsirisDocent!A327),"0000000")),TEXT(TRIM(KandidatenOsiris!A334),"0000000"))</f>
        <v/>
      </c>
      <c r="B334" s="164" t="str">
        <f>IF(ISBLANK(KandidatenOsiris!B334),IF(ISBLANK(KandidatenOsirisDocent!C327),"",KandidatenOsirisDocent!C327),KandidatenOsiris!B334)</f>
        <v/>
      </c>
      <c r="C334" s="164" t="str">
        <f>IF(ISBLANK(KandidatenOsiris!C334),"",KandidatenOsiris!C334)</f>
        <v/>
      </c>
      <c r="D334" s="208" t="str">
        <f>VLOOKUP(A334,Totaal!A:P,16,FALSE)</f>
        <v/>
      </c>
    </row>
    <row r="335" spans="1:4" x14ac:dyDescent="0.2">
      <c r="A335" s="164" t="str">
        <f>IF(ISBLANK(KandidatenOsiris!A335),IF(ISBLANK(KandidatenOsirisDocent!A328),"",TEXT(TRIM(KandidatenOsirisDocent!A328),"0000000")),TEXT(TRIM(KandidatenOsiris!A335),"0000000"))</f>
        <v/>
      </c>
      <c r="B335" s="164" t="str">
        <f>IF(ISBLANK(KandidatenOsiris!B335),IF(ISBLANK(KandidatenOsirisDocent!C328),"",KandidatenOsirisDocent!C328),KandidatenOsiris!B335)</f>
        <v/>
      </c>
      <c r="C335" s="164" t="str">
        <f>IF(ISBLANK(KandidatenOsiris!C335),"",KandidatenOsiris!C335)</f>
        <v/>
      </c>
      <c r="D335" s="208" t="str">
        <f>VLOOKUP(A335,Totaal!A:P,16,FALSE)</f>
        <v/>
      </c>
    </row>
    <row r="336" spans="1:4" x14ac:dyDescent="0.2">
      <c r="A336" s="164" t="str">
        <f>IF(ISBLANK(KandidatenOsiris!A336),IF(ISBLANK(KandidatenOsirisDocent!A329),"",TEXT(TRIM(KandidatenOsirisDocent!A329),"0000000")),TEXT(TRIM(KandidatenOsiris!A336),"0000000"))</f>
        <v/>
      </c>
      <c r="B336" s="164" t="str">
        <f>IF(ISBLANK(KandidatenOsiris!B336),IF(ISBLANK(KandidatenOsirisDocent!C329),"",KandidatenOsirisDocent!C329),KandidatenOsiris!B336)</f>
        <v/>
      </c>
      <c r="C336" s="164" t="str">
        <f>IF(ISBLANK(KandidatenOsiris!C336),"",KandidatenOsiris!C336)</f>
        <v/>
      </c>
      <c r="D336" s="208" t="str">
        <f>VLOOKUP(A336,Totaal!A:P,16,FALSE)</f>
        <v/>
      </c>
    </row>
    <row r="337" spans="1:4" x14ac:dyDescent="0.2">
      <c r="A337" s="164" t="str">
        <f>IF(ISBLANK(KandidatenOsiris!A337),IF(ISBLANK(KandidatenOsirisDocent!A330),"",TEXT(TRIM(KandidatenOsirisDocent!A330),"0000000")),TEXT(TRIM(KandidatenOsiris!A337),"0000000"))</f>
        <v/>
      </c>
      <c r="B337" s="164" t="str">
        <f>IF(ISBLANK(KandidatenOsiris!B337),IF(ISBLANK(KandidatenOsirisDocent!C330),"",KandidatenOsirisDocent!C330),KandidatenOsiris!B337)</f>
        <v/>
      </c>
      <c r="C337" s="164" t="str">
        <f>IF(ISBLANK(KandidatenOsiris!C337),"",KandidatenOsiris!C337)</f>
        <v/>
      </c>
      <c r="D337" s="208" t="str">
        <f>VLOOKUP(A337,Totaal!A:P,16,FALSE)</f>
        <v/>
      </c>
    </row>
    <row r="338" spans="1:4" x14ac:dyDescent="0.2">
      <c r="A338" s="164" t="str">
        <f>IF(ISBLANK(KandidatenOsiris!A338),IF(ISBLANK(KandidatenOsirisDocent!A331),"",TEXT(TRIM(KandidatenOsirisDocent!A331),"0000000")),TEXT(TRIM(KandidatenOsiris!A338),"0000000"))</f>
        <v/>
      </c>
      <c r="B338" s="164" t="str">
        <f>IF(ISBLANK(KandidatenOsiris!B338),IF(ISBLANK(KandidatenOsirisDocent!C331),"",KandidatenOsirisDocent!C331),KandidatenOsiris!B338)</f>
        <v/>
      </c>
      <c r="C338" s="164" t="str">
        <f>IF(ISBLANK(KandidatenOsiris!C338),"",KandidatenOsiris!C338)</f>
        <v/>
      </c>
      <c r="D338" s="208" t="str">
        <f>VLOOKUP(A338,Totaal!A:P,16,FALSE)</f>
        <v/>
      </c>
    </row>
    <row r="339" spans="1:4" x14ac:dyDescent="0.2">
      <c r="A339" s="164" t="str">
        <f>IF(ISBLANK(KandidatenOsiris!A339),IF(ISBLANK(KandidatenOsirisDocent!A332),"",TEXT(TRIM(KandidatenOsirisDocent!A332),"0000000")),TEXT(TRIM(KandidatenOsiris!A339),"0000000"))</f>
        <v/>
      </c>
      <c r="B339" s="164" t="str">
        <f>IF(ISBLANK(KandidatenOsiris!B339),IF(ISBLANK(KandidatenOsirisDocent!C332),"",KandidatenOsirisDocent!C332),KandidatenOsiris!B339)</f>
        <v/>
      </c>
      <c r="C339" s="164" t="str">
        <f>IF(ISBLANK(KandidatenOsiris!C339),"",KandidatenOsiris!C339)</f>
        <v/>
      </c>
      <c r="D339" s="208" t="str">
        <f>VLOOKUP(A339,Totaal!A:P,16,FALSE)</f>
        <v/>
      </c>
    </row>
    <row r="340" spans="1:4" x14ac:dyDescent="0.2">
      <c r="A340" s="164" t="str">
        <f>IF(ISBLANK(KandidatenOsiris!A340),IF(ISBLANK(KandidatenOsirisDocent!A333),"",TEXT(TRIM(KandidatenOsirisDocent!A333),"0000000")),TEXT(TRIM(KandidatenOsiris!A340),"0000000"))</f>
        <v/>
      </c>
      <c r="B340" s="164" t="str">
        <f>IF(ISBLANK(KandidatenOsiris!B340),IF(ISBLANK(KandidatenOsirisDocent!C333),"",KandidatenOsirisDocent!C333),KandidatenOsiris!B340)</f>
        <v/>
      </c>
      <c r="C340" s="164" t="str">
        <f>IF(ISBLANK(KandidatenOsiris!C340),"",KandidatenOsiris!C340)</f>
        <v/>
      </c>
      <c r="D340" s="208" t="str">
        <f>VLOOKUP(A340,Totaal!A:P,16,FALSE)</f>
        <v/>
      </c>
    </row>
    <row r="341" spans="1:4" x14ac:dyDescent="0.2">
      <c r="A341" s="164" t="str">
        <f>IF(ISBLANK(KandidatenOsiris!A341),IF(ISBLANK(KandidatenOsirisDocent!A334),"",TEXT(TRIM(KandidatenOsirisDocent!A334),"0000000")),TEXT(TRIM(KandidatenOsiris!A341),"0000000"))</f>
        <v/>
      </c>
      <c r="B341" s="164" t="str">
        <f>IF(ISBLANK(KandidatenOsiris!B341),IF(ISBLANK(KandidatenOsirisDocent!C334),"",KandidatenOsirisDocent!C334),KandidatenOsiris!B341)</f>
        <v/>
      </c>
      <c r="C341" s="164" t="str">
        <f>IF(ISBLANK(KandidatenOsiris!C341),"",KandidatenOsiris!C341)</f>
        <v/>
      </c>
      <c r="D341" s="208" t="str">
        <f>VLOOKUP(A341,Totaal!A:P,16,FALSE)</f>
        <v/>
      </c>
    </row>
    <row r="342" spans="1:4" x14ac:dyDescent="0.2">
      <c r="A342" s="164" t="str">
        <f>IF(ISBLANK(KandidatenOsiris!A342),IF(ISBLANK(KandidatenOsirisDocent!A335),"",TEXT(TRIM(KandidatenOsirisDocent!A335),"0000000")),TEXT(TRIM(KandidatenOsiris!A342),"0000000"))</f>
        <v/>
      </c>
      <c r="B342" s="164" t="str">
        <f>IF(ISBLANK(KandidatenOsiris!B342),IF(ISBLANK(KandidatenOsirisDocent!C335),"",KandidatenOsirisDocent!C335),KandidatenOsiris!B342)</f>
        <v/>
      </c>
      <c r="C342" s="164" t="str">
        <f>IF(ISBLANK(KandidatenOsiris!C342),"",KandidatenOsiris!C342)</f>
        <v/>
      </c>
      <c r="D342" s="208" t="str">
        <f>VLOOKUP(A342,Totaal!A:P,16,FALSE)</f>
        <v/>
      </c>
    </row>
    <row r="343" spans="1:4" x14ac:dyDescent="0.2">
      <c r="A343" s="164" t="str">
        <f>IF(ISBLANK(KandidatenOsiris!A343),IF(ISBLANK(KandidatenOsirisDocent!A336),"",TEXT(TRIM(KandidatenOsirisDocent!A336),"0000000")),TEXT(TRIM(KandidatenOsiris!A343),"0000000"))</f>
        <v/>
      </c>
      <c r="B343" s="164" t="str">
        <f>IF(ISBLANK(KandidatenOsiris!B343),IF(ISBLANK(KandidatenOsirisDocent!C336),"",KandidatenOsirisDocent!C336),KandidatenOsiris!B343)</f>
        <v/>
      </c>
      <c r="C343" s="164" t="str">
        <f>IF(ISBLANK(KandidatenOsiris!C343),"",KandidatenOsiris!C343)</f>
        <v/>
      </c>
      <c r="D343" s="208" t="str">
        <f>VLOOKUP(A343,Totaal!A:P,16,FALSE)</f>
        <v/>
      </c>
    </row>
    <row r="344" spans="1:4" x14ac:dyDescent="0.2">
      <c r="A344" s="164" t="str">
        <f>IF(ISBLANK(KandidatenOsiris!A344),IF(ISBLANK(KandidatenOsirisDocent!A337),"",TEXT(TRIM(KandidatenOsirisDocent!A337),"0000000")),TEXT(TRIM(KandidatenOsiris!A344),"0000000"))</f>
        <v/>
      </c>
      <c r="B344" s="164" t="str">
        <f>IF(ISBLANK(KandidatenOsiris!B344),IF(ISBLANK(KandidatenOsirisDocent!C337),"",KandidatenOsirisDocent!C337),KandidatenOsiris!B344)</f>
        <v/>
      </c>
      <c r="C344" s="164" t="str">
        <f>IF(ISBLANK(KandidatenOsiris!C344),"",KandidatenOsiris!C344)</f>
        <v/>
      </c>
      <c r="D344" s="208" t="str">
        <f>VLOOKUP(A344,Totaal!A:P,16,FALSE)</f>
        <v/>
      </c>
    </row>
    <row r="345" spans="1:4" x14ac:dyDescent="0.2">
      <c r="A345" s="164" t="str">
        <f>IF(ISBLANK(KandidatenOsiris!A345),IF(ISBLANK(KandidatenOsirisDocent!A338),"",TEXT(TRIM(KandidatenOsirisDocent!A338),"0000000")),TEXT(TRIM(KandidatenOsiris!A345),"0000000"))</f>
        <v/>
      </c>
      <c r="B345" s="164" t="str">
        <f>IF(ISBLANK(KandidatenOsiris!B345),IF(ISBLANK(KandidatenOsirisDocent!C338),"",KandidatenOsirisDocent!C338),KandidatenOsiris!B345)</f>
        <v/>
      </c>
      <c r="C345" s="164" t="str">
        <f>IF(ISBLANK(KandidatenOsiris!C345),"",KandidatenOsiris!C345)</f>
        <v/>
      </c>
      <c r="D345" s="208" t="str">
        <f>VLOOKUP(A345,Totaal!A:P,16,FALSE)</f>
        <v/>
      </c>
    </row>
    <row r="346" spans="1:4" x14ac:dyDescent="0.2">
      <c r="A346" s="164" t="str">
        <f>IF(ISBLANK(KandidatenOsiris!A346),IF(ISBLANK(KandidatenOsirisDocent!A339),"",TEXT(TRIM(KandidatenOsirisDocent!A339),"0000000")),TEXT(TRIM(KandidatenOsiris!A346),"0000000"))</f>
        <v/>
      </c>
      <c r="B346" s="164" t="str">
        <f>IF(ISBLANK(KandidatenOsiris!B346),IF(ISBLANK(KandidatenOsirisDocent!C339),"",KandidatenOsirisDocent!C339),KandidatenOsiris!B346)</f>
        <v/>
      </c>
      <c r="C346" s="164" t="str">
        <f>IF(ISBLANK(KandidatenOsiris!C346),"",KandidatenOsiris!C346)</f>
        <v/>
      </c>
      <c r="D346" s="208" t="str">
        <f>VLOOKUP(A346,Totaal!A:P,16,FALSE)</f>
        <v/>
      </c>
    </row>
    <row r="347" spans="1:4" x14ac:dyDescent="0.2">
      <c r="A347" s="164" t="str">
        <f>IF(ISBLANK(KandidatenOsiris!A347),IF(ISBLANK(KandidatenOsirisDocent!A340),"",TEXT(TRIM(KandidatenOsirisDocent!A340),"0000000")),TEXT(TRIM(KandidatenOsiris!A347),"0000000"))</f>
        <v/>
      </c>
      <c r="B347" s="164" t="str">
        <f>IF(ISBLANK(KandidatenOsiris!B347),IF(ISBLANK(KandidatenOsirisDocent!C340),"",KandidatenOsirisDocent!C340),KandidatenOsiris!B347)</f>
        <v/>
      </c>
      <c r="C347" s="164" t="str">
        <f>IF(ISBLANK(KandidatenOsiris!C347),"",KandidatenOsiris!C347)</f>
        <v/>
      </c>
      <c r="D347" s="208" t="str">
        <f>VLOOKUP(A347,Totaal!A:P,16,FALSE)</f>
        <v/>
      </c>
    </row>
    <row r="348" spans="1:4" x14ac:dyDescent="0.2">
      <c r="A348" s="164" t="str">
        <f>IF(ISBLANK(KandidatenOsiris!A348),IF(ISBLANK(KandidatenOsirisDocent!A341),"",TEXT(TRIM(KandidatenOsirisDocent!A341),"0000000")),TEXT(TRIM(KandidatenOsiris!A348),"0000000"))</f>
        <v/>
      </c>
      <c r="B348" s="164" t="str">
        <f>IF(ISBLANK(KandidatenOsiris!B348),IF(ISBLANK(KandidatenOsirisDocent!C341),"",KandidatenOsirisDocent!C341),KandidatenOsiris!B348)</f>
        <v/>
      </c>
      <c r="C348" s="164" t="str">
        <f>IF(ISBLANK(KandidatenOsiris!C348),"",KandidatenOsiris!C348)</f>
        <v/>
      </c>
      <c r="D348" s="208" t="str">
        <f>VLOOKUP(A348,Totaal!A:P,16,FALSE)</f>
        <v/>
      </c>
    </row>
    <row r="349" spans="1:4" x14ac:dyDescent="0.2">
      <c r="A349" s="164" t="str">
        <f>IF(ISBLANK(KandidatenOsiris!A349),IF(ISBLANK(KandidatenOsirisDocent!A342),"",TEXT(TRIM(KandidatenOsirisDocent!A342),"0000000")),TEXT(TRIM(KandidatenOsiris!A349),"0000000"))</f>
        <v/>
      </c>
      <c r="B349" s="164" t="str">
        <f>IF(ISBLANK(KandidatenOsiris!B349),IF(ISBLANK(KandidatenOsirisDocent!C342),"",KandidatenOsirisDocent!C342),KandidatenOsiris!B349)</f>
        <v/>
      </c>
      <c r="C349" s="164" t="str">
        <f>IF(ISBLANK(KandidatenOsiris!C349),"",KandidatenOsiris!C349)</f>
        <v/>
      </c>
      <c r="D349" s="208" t="str">
        <f>VLOOKUP(A349,Totaal!A:P,16,FALSE)</f>
        <v/>
      </c>
    </row>
    <row r="350" spans="1:4" x14ac:dyDescent="0.2">
      <c r="A350" s="164" t="str">
        <f>IF(ISBLANK(KandidatenOsiris!A350),IF(ISBLANK(KandidatenOsirisDocent!A343),"",TEXT(TRIM(KandidatenOsirisDocent!A343),"0000000")),TEXT(TRIM(KandidatenOsiris!A350),"0000000"))</f>
        <v/>
      </c>
      <c r="B350" s="164" t="str">
        <f>IF(ISBLANK(KandidatenOsiris!B350),IF(ISBLANK(KandidatenOsirisDocent!C343),"",KandidatenOsirisDocent!C343),KandidatenOsiris!B350)</f>
        <v/>
      </c>
      <c r="C350" s="164" t="str">
        <f>IF(ISBLANK(KandidatenOsiris!C350),"",KandidatenOsiris!C350)</f>
        <v/>
      </c>
      <c r="D350" s="208" t="str">
        <f>VLOOKUP(A350,Totaal!A:P,16,FALSE)</f>
        <v/>
      </c>
    </row>
    <row r="351" spans="1:4" x14ac:dyDescent="0.2">
      <c r="A351" s="164" t="str">
        <f>IF(ISBLANK(KandidatenOsiris!A351),IF(ISBLANK(KandidatenOsirisDocent!A344),"",TEXT(TRIM(KandidatenOsirisDocent!A344),"0000000")),TEXT(TRIM(KandidatenOsiris!A351),"0000000"))</f>
        <v/>
      </c>
      <c r="B351" s="164" t="str">
        <f>IF(ISBLANK(KandidatenOsiris!B351),IF(ISBLANK(KandidatenOsirisDocent!C344),"",KandidatenOsirisDocent!C344),KandidatenOsiris!B351)</f>
        <v/>
      </c>
      <c r="C351" s="164" t="str">
        <f>IF(ISBLANK(KandidatenOsiris!C351),"",KandidatenOsiris!C351)</f>
        <v/>
      </c>
      <c r="D351" s="208" t="str">
        <f>VLOOKUP(A351,Totaal!A:P,16,FALSE)</f>
        <v/>
      </c>
    </row>
    <row r="352" spans="1:4" x14ac:dyDescent="0.2">
      <c r="A352" s="164" t="str">
        <f>IF(ISBLANK(KandidatenOsiris!A352),IF(ISBLANK(KandidatenOsirisDocent!A345),"",TEXT(TRIM(KandidatenOsirisDocent!A345),"0000000")),TEXT(TRIM(KandidatenOsiris!A352),"0000000"))</f>
        <v/>
      </c>
      <c r="B352" s="164" t="str">
        <f>IF(ISBLANK(KandidatenOsiris!B352),IF(ISBLANK(KandidatenOsirisDocent!C345),"",KandidatenOsirisDocent!C345),KandidatenOsiris!B352)</f>
        <v/>
      </c>
      <c r="C352" s="164" t="str">
        <f>IF(ISBLANK(KandidatenOsiris!C352),"",KandidatenOsiris!C352)</f>
        <v/>
      </c>
      <c r="D352" s="208" t="str">
        <f>VLOOKUP(A352,Totaal!A:P,16,FALSE)</f>
        <v/>
      </c>
    </row>
    <row r="353" spans="1:4" x14ac:dyDescent="0.2">
      <c r="A353" s="164" t="str">
        <f>IF(ISBLANK(KandidatenOsiris!A353),IF(ISBLANK(KandidatenOsirisDocent!A346),"",TEXT(TRIM(KandidatenOsirisDocent!A346),"0000000")),TEXT(TRIM(KandidatenOsiris!A353),"0000000"))</f>
        <v/>
      </c>
      <c r="B353" s="164" t="str">
        <f>IF(ISBLANK(KandidatenOsiris!B353),IF(ISBLANK(KandidatenOsirisDocent!C346),"",KandidatenOsirisDocent!C346),KandidatenOsiris!B353)</f>
        <v/>
      </c>
      <c r="C353" s="164" t="str">
        <f>IF(ISBLANK(KandidatenOsiris!C353),"",KandidatenOsiris!C353)</f>
        <v/>
      </c>
      <c r="D353" s="208" t="str">
        <f>VLOOKUP(A353,Totaal!A:P,16,FALSE)</f>
        <v/>
      </c>
    </row>
    <row r="354" spans="1:4" x14ac:dyDescent="0.2">
      <c r="A354" s="164" t="str">
        <f>IF(ISBLANK(KandidatenOsiris!A354),IF(ISBLANK(KandidatenOsirisDocent!A347),"",TEXT(TRIM(KandidatenOsirisDocent!A347),"0000000")),TEXT(TRIM(KandidatenOsiris!A354),"0000000"))</f>
        <v/>
      </c>
      <c r="B354" s="164" t="str">
        <f>IF(ISBLANK(KandidatenOsiris!B354),IF(ISBLANK(KandidatenOsirisDocent!C347),"",KandidatenOsirisDocent!C347),KandidatenOsiris!B354)</f>
        <v/>
      </c>
      <c r="C354" s="164" t="str">
        <f>IF(ISBLANK(KandidatenOsiris!C354),"",KandidatenOsiris!C354)</f>
        <v/>
      </c>
      <c r="D354" s="208" t="str">
        <f>VLOOKUP(A354,Totaal!A:P,16,FALSE)</f>
        <v/>
      </c>
    </row>
    <row r="355" spans="1:4" x14ac:dyDescent="0.2">
      <c r="A355" s="164" t="str">
        <f>IF(ISBLANK(KandidatenOsiris!A355),IF(ISBLANK(KandidatenOsirisDocent!A348),"",TEXT(TRIM(KandidatenOsirisDocent!A348),"0000000")),TEXT(TRIM(KandidatenOsiris!A355),"0000000"))</f>
        <v/>
      </c>
      <c r="B355" s="164" t="str">
        <f>IF(ISBLANK(KandidatenOsiris!B355),IF(ISBLANK(KandidatenOsirisDocent!C348),"",KandidatenOsirisDocent!C348),KandidatenOsiris!B355)</f>
        <v/>
      </c>
      <c r="C355" s="164" t="str">
        <f>IF(ISBLANK(KandidatenOsiris!C355),"",KandidatenOsiris!C355)</f>
        <v/>
      </c>
      <c r="D355" s="208" t="str">
        <f>VLOOKUP(A355,Totaal!A:P,16,FALSE)</f>
        <v/>
      </c>
    </row>
    <row r="356" spans="1:4" x14ac:dyDescent="0.2">
      <c r="A356" s="164" t="str">
        <f>IF(ISBLANK(KandidatenOsiris!A356),IF(ISBLANK(KandidatenOsirisDocent!A349),"",TEXT(TRIM(KandidatenOsirisDocent!A349),"0000000")),TEXT(TRIM(KandidatenOsiris!A356),"0000000"))</f>
        <v/>
      </c>
      <c r="B356" s="164" t="str">
        <f>IF(ISBLANK(KandidatenOsiris!B356),IF(ISBLANK(KandidatenOsirisDocent!C349),"",KandidatenOsirisDocent!C349),KandidatenOsiris!B356)</f>
        <v/>
      </c>
      <c r="C356" s="164" t="str">
        <f>IF(ISBLANK(KandidatenOsiris!C356),"",KandidatenOsiris!C356)</f>
        <v/>
      </c>
      <c r="D356" s="208" t="str">
        <f>VLOOKUP(A356,Totaal!A:P,16,FALSE)</f>
        <v/>
      </c>
    </row>
    <row r="357" spans="1:4" x14ac:dyDescent="0.2">
      <c r="A357" s="164" t="str">
        <f>IF(ISBLANK(KandidatenOsiris!A357),IF(ISBLANK(KandidatenOsirisDocent!A350),"",TEXT(TRIM(KandidatenOsirisDocent!A350),"0000000")),TEXT(TRIM(KandidatenOsiris!A357),"0000000"))</f>
        <v/>
      </c>
      <c r="B357" s="164" t="str">
        <f>IF(ISBLANK(KandidatenOsiris!B357),IF(ISBLANK(KandidatenOsirisDocent!C350),"",KandidatenOsirisDocent!C350),KandidatenOsiris!B357)</f>
        <v/>
      </c>
      <c r="C357" s="164" t="str">
        <f>IF(ISBLANK(KandidatenOsiris!C357),"",KandidatenOsiris!C357)</f>
        <v/>
      </c>
      <c r="D357" s="208" t="str">
        <f>VLOOKUP(A357,Totaal!A:P,16,FALSE)</f>
        <v/>
      </c>
    </row>
    <row r="358" spans="1:4" x14ac:dyDescent="0.2">
      <c r="A358" s="164" t="str">
        <f>IF(ISBLANK(KandidatenOsiris!A358),IF(ISBLANK(KandidatenOsirisDocent!A351),"",TEXT(TRIM(KandidatenOsirisDocent!A351),"0000000")),TEXT(TRIM(KandidatenOsiris!A358),"0000000"))</f>
        <v/>
      </c>
      <c r="B358" s="164" t="str">
        <f>IF(ISBLANK(KandidatenOsiris!B358),IF(ISBLANK(KandidatenOsirisDocent!C351),"",KandidatenOsirisDocent!C351),KandidatenOsiris!B358)</f>
        <v/>
      </c>
      <c r="C358" s="164" t="str">
        <f>IF(ISBLANK(KandidatenOsiris!C358),"",KandidatenOsiris!C358)</f>
        <v/>
      </c>
      <c r="D358" s="208" t="str">
        <f>VLOOKUP(A358,Totaal!A:P,16,FALSE)</f>
        <v/>
      </c>
    </row>
    <row r="359" spans="1:4" x14ac:dyDescent="0.2">
      <c r="A359" s="164" t="str">
        <f>IF(ISBLANK(KandidatenOsiris!A359),IF(ISBLANK(KandidatenOsirisDocent!A352),"",TEXT(TRIM(KandidatenOsirisDocent!A352),"0000000")),TEXT(TRIM(KandidatenOsiris!A359),"0000000"))</f>
        <v/>
      </c>
      <c r="B359" s="164" t="str">
        <f>IF(ISBLANK(KandidatenOsiris!B359),IF(ISBLANK(KandidatenOsirisDocent!C352),"",KandidatenOsirisDocent!C352),KandidatenOsiris!B359)</f>
        <v/>
      </c>
      <c r="C359" s="164" t="str">
        <f>IF(ISBLANK(KandidatenOsiris!C359),"",KandidatenOsiris!C359)</f>
        <v/>
      </c>
      <c r="D359" s="208" t="str">
        <f>VLOOKUP(A359,Totaal!A:P,16,FALSE)</f>
        <v/>
      </c>
    </row>
    <row r="360" spans="1:4" x14ac:dyDescent="0.2">
      <c r="A360" s="164" t="str">
        <f>IF(ISBLANK(KandidatenOsiris!A360),IF(ISBLANK(KandidatenOsirisDocent!A353),"",TEXT(TRIM(KandidatenOsirisDocent!A353),"0000000")),TEXT(TRIM(KandidatenOsiris!A360),"0000000"))</f>
        <v/>
      </c>
      <c r="B360" s="164" t="str">
        <f>IF(ISBLANK(KandidatenOsiris!B360),IF(ISBLANK(KandidatenOsirisDocent!C353),"",KandidatenOsirisDocent!C353),KandidatenOsiris!B360)</f>
        <v/>
      </c>
      <c r="C360" s="164" t="str">
        <f>IF(ISBLANK(KandidatenOsiris!C360),"",KandidatenOsiris!C360)</f>
        <v/>
      </c>
      <c r="D360" s="208" t="str">
        <f>VLOOKUP(A360,Totaal!A:P,16,FALSE)</f>
        <v/>
      </c>
    </row>
    <row r="361" spans="1:4" x14ac:dyDescent="0.2">
      <c r="A361" s="164" t="str">
        <f>IF(ISBLANK(KandidatenOsiris!A361),IF(ISBLANK(KandidatenOsirisDocent!A354),"",TEXT(TRIM(KandidatenOsirisDocent!A354),"0000000")),TEXT(TRIM(KandidatenOsiris!A361),"0000000"))</f>
        <v/>
      </c>
      <c r="B361" s="164" t="str">
        <f>IF(ISBLANK(KandidatenOsiris!B361),IF(ISBLANK(KandidatenOsirisDocent!C354),"",KandidatenOsirisDocent!C354),KandidatenOsiris!B361)</f>
        <v/>
      </c>
      <c r="C361" s="164" t="str">
        <f>IF(ISBLANK(KandidatenOsiris!C361),"",KandidatenOsiris!C361)</f>
        <v/>
      </c>
      <c r="D361" s="208" t="str">
        <f>VLOOKUP(A361,Totaal!A:P,16,FALSE)</f>
        <v/>
      </c>
    </row>
    <row r="362" spans="1:4" x14ac:dyDescent="0.2">
      <c r="A362" s="164" t="str">
        <f>IF(ISBLANK(KandidatenOsiris!A362),IF(ISBLANK(KandidatenOsirisDocent!A355),"",TEXT(TRIM(KandidatenOsirisDocent!A355),"0000000")),TEXT(TRIM(KandidatenOsiris!A362),"0000000"))</f>
        <v/>
      </c>
      <c r="B362" s="164" t="str">
        <f>IF(ISBLANK(KandidatenOsiris!B362),IF(ISBLANK(KandidatenOsirisDocent!C355),"",KandidatenOsirisDocent!C355),KandidatenOsiris!B362)</f>
        <v/>
      </c>
      <c r="C362" s="164" t="str">
        <f>IF(ISBLANK(KandidatenOsiris!C362),"",KandidatenOsiris!C362)</f>
        <v/>
      </c>
      <c r="D362" s="208" t="str">
        <f>VLOOKUP(A362,Totaal!A:P,16,FALSE)</f>
        <v/>
      </c>
    </row>
    <row r="363" spans="1:4" x14ac:dyDescent="0.2">
      <c r="A363" s="164" t="str">
        <f>IF(ISBLANK(KandidatenOsiris!A363),IF(ISBLANK(KandidatenOsirisDocent!A356),"",TEXT(TRIM(KandidatenOsirisDocent!A356),"0000000")),TEXT(TRIM(KandidatenOsiris!A363),"0000000"))</f>
        <v/>
      </c>
      <c r="B363" s="164" t="str">
        <f>IF(ISBLANK(KandidatenOsiris!B363),IF(ISBLANK(KandidatenOsirisDocent!C356),"",KandidatenOsirisDocent!C356),KandidatenOsiris!B363)</f>
        <v/>
      </c>
      <c r="C363" s="164" t="str">
        <f>IF(ISBLANK(KandidatenOsiris!C363),"",KandidatenOsiris!C363)</f>
        <v/>
      </c>
      <c r="D363" s="208" t="str">
        <f>VLOOKUP(A363,Totaal!A:P,16,FALSE)</f>
        <v/>
      </c>
    </row>
    <row r="364" spans="1:4" x14ac:dyDescent="0.2">
      <c r="A364" s="164" t="str">
        <f>IF(ISBLANK(KandidatenOsiris!A364),IF(ISBLANK(KandidatenOsirisDocent!A357),"",TEXT(TRIM(KandidatenOsirisDocent!A357),"0000000")),TEXT(TRIM(KandidatenOsiris!A364),"0000000"))</f>
        <v/>
      </c>
      <c r="B364" s="164" t="str">
        <f>IF(ISBLANK(KandidatenOsiris!B364),IF(ISBLANK(KandidatenOsirisDocent!C357),"",KandidatenOsirisDocent!C357),KandidatenOsiris!B364)</f>
        <v/>
      </c>
      <c r="C364" s="164" t="str">
        <f>IF(ISBLANK(KandidatenOsiris!C364),"",KandidatenOsiris!C364)</f>
        <v/>
      </c>
      <c r="D364" s="208" t="str">
        <f>VLOOKUP(A364,Totaal!A:P,16,FALSE)</f>
        <v/>
      </c>
    </row>
    <row r="365" spans="1:4" x14ac:dyDescent="0.2">
      <c r="A365" s="164" t="str">
        <f>IF(ISBLANK(KandidatenOsiris!A365),IF(ISBLANK(KandidatenOsirisDocent!A358),"",TEXT(TRIM(KandidatenOsirisDocent!A358),"0000000")),TEXT(TRIM(KandidatenOsiris!A365),"0000000"))</f>
        <v/>
      </c>
      <c r="B365" s="164" t="str">
        <f>IF(ISBLANK(KandidatenOsiris!B365),IF(ISBLANK(KandidatenOsirisDocent!C358),"",KandidatenOsirisDocent!C358),KandidatenOsiris!B365)</f>
        <v/>
      </c>
      <c r="C365" s="164" t="str">
        <f>IF(ISBLANK(KandidatenOsiris!C365),"",KandidatenOsiris!C365)</f>
        <v/>
      </c>
      <c r="D365" s="208" t="str">
        <f>VLOOKUP(A365,Totaal!A:P,16,FALSE)</f>
        <v/>
      </c>
    </row>
    <row r="366" spans="1:4" x14ac:dyDescent="0.2">
      <c r="A366" s="164" t="str">
        <f>IF(ISBLANK(KandidatenOsiris!A366),IF(ISBLANK(KandidatenOsirisDocent!A359),"",TEXT(TRIM(KandidatenOsirisDocent!A359),"0000000")),TEXT(TRIM(KandidatenOsiris!A366),"0000000"))</f>
        <v/>
      </c>
      <c r="B366" s="164" t="str">
        <f>IF(ISBLANK(KandidatenOsiris!B366),IF(ISBLANK(KandidatenOsirisDocent!C359),"",KandidatenOsirisDocent!C359),KandidatenOsiris!B366)</f>
        <v/>
      </c>
      <c r="C366" s="164" t="str">
        <f>IF(ISBLANK(KandidatenOsiris!C366),"",KandidatenOsiris!C366)</f>
        <v/>
      </c>
      <c r="D366" s="208" t="str">
        <f>VLOOKUP(A366,Totaal!A:P,16,FALSE)</f>
        <v/>
      </c>
    </row>
    <row r="367" spans="1:4" x14ac:dyDescent="0.2">
      <c r="A367" s="164" t="str">
        <f>IF(ISBLANK(KandidatenOsiris!A367),IF(ISBLANK(KandidatenOsirisDocent!A360),"",TEXT(TRIM(KandidatenOsirisDocent!A360),"0000000")),TEXT(TRIM(KandidatenOsiris!A367),"0000000"))</f>
        <v/>
      </c>
      <c r="B367" s="164" t="str">
        <f>IF(ISBLANK(KandidatenOsiris!B367),IF(ISBLANK(KandidatenOsirisDocent!C360),"",KandidatenOsirisDocent!C360),KandidatenOsiris!B367)</f>
        <v/>
      </c>
      <c r="C367" s="164" t="str">
        <f>IF(ISBLANK(KandidatenOsiris!C367),"",KandidatenOsiris!C367)</f>
        <v/>
      </c>
      <c r="D367" s="208" t="str">
        <f>VLOOKUP(A367,Totaal!A:P,16,FALSE)</f>
        <v/>
      </c>
    </row>
    <row r="368" spans="1:4" x14ac:dyDescent="0.2">
      <c r="A368" s="164" t="str">
        <f>IF(ISBLANK(KandidatenOsiris!A368),IF(ISBLANK(KandidatenOsirisDocent!A361),"",TEXT(TRIM(KandidatenOsirisDocent!A361),"0000000")),TEXT(TRIM(KandidatenOsiris!A368),"0000000"))</f>
        <v/>
      </c>
      <c r="B368" s="164" t="str">
        <f>IF(ISBLANK(KandidatenOsiris!B368),IF(ISBLANK(KandidatenOsirisDocent!C361),"",KandidatenOsirisDocent!C361),KandidatenOsiris!B368)</f>
        <v/>
      </c>
      <c r="C368" s="164" t="str">
        <f>IF(ISBLANK(KandidatenOsiris!C368),"",KandidatenOsiris!C368)</f>
        <v/>
      </c>
      <c r="D368" s="208" t="str">
        <f>VLOOKUP(A368,Totaal!A:P,16,FALSE)</f>
        <v/>
      </c>
    </row>
    <row r="369" spans="1:4" x14ac:dyDescent="0.2">
      <c r="A369" s="164" t="str">
        <f>IF(ISBLANK(KandidatenOsiris!A369),IF(ISBLANK(KandidatenOsirisDocent!A362),"",TEXT(TRIM(KandidatenOsirisDocent!A362),"0000000")),TEXT(TRIM(KandidatenOsiris!A369),"0000000"))</f>
        <v/>
      </c>
      <c r="B369" s="164" t="str">
        <f>IF(ISBLANK(KandidatenOsiris!B369),IF(ISBLANK(KandidatenOsirisDocent!C362),"",KandidatenOsirisDocent!C362),KandidatenOsiris!B369)</f>
        <v/>
      </c>
      <c r="C369" s="164" t="str">
        <f>IF(ISBLANK(KandidatenOsiris!C369),"",KandidatenOsiris!C369)</f>
        <v/>
      </c>
      <c r="D369" s="208" t="str">
        <f>VLOOKUP(A369,Totaal!A:P,16,FALSE)</f>
        <v/>
      </c>
    </row>
    <row r="370" spans="1:4" x14ac:dyDescent="0.2">
      <c r="A370" s="164" t="str">
        <f>IF(ISBLANK(KandidatenOsiris!A370),IF(ISBLANK(KandidatenOsirisDocent!A363),"",TEXT(TRIM(KandidatenOsirisDocent!A363),"0000000")),TEXT(TRIM(KandidatenOsiris!A370),"0000000"))</f>
        <v/>
      </c>
      <c r="B370" s="164" t="str">
        <f>IF(ISBLANK(KandidatenOsiris!B370),IF(ISBLANK(KandidatenOsirisDocent!C363),"",KandidatenOsirisDocent!C363),KandidatenOsiris!B370)</f>
        <v/>
      </c>
      <c r="C370" s="164" t="str">
        <f>IF(ISBLANK(KandidatenOsiris!C370),"",KandidatenOsiris!C370)</f>
        <v/>
      </c>
      <c r="D370" s="208" t="str">
        <f>VLOOKUP(A370,Totaal!A:P,16,FALSE)</f>
        <v/>
      </c>
    </row>
    <row r="371" spans="1:4" x14ac:dyDescent="0.2">
      <c r="A371" s="164" t="str">
        <f>IF(ISBLANK(KandidatenOsiris!A371),IF(ISBLANK(KandidatenOsirisDocent!A364),"",TEXT(TRIM(KandidatenOsirisDocent!A364),"0000000")),TEXT(TRIM(KandidatenOsiris!A371),"0000000"))</f>
        <v/>
      </c>
      <c r="B371" s="164" t="str">
        <f>IF(ISBLANK(KandidatenOsiris!B371),IF(ISBLANK(KandidatenOsirisDocent!C364),"",KandidatenOsirisDocent!C364),KandidatenOsiris!B371)</f>
        <v/>
      </c>
      <c r="C371" s="164" t="str">
        <f>IF(ISBLANK(KandidatenOsiris!C371),"",KandidatenOsiris!C371)</f>
        <v/>
      </c>
      <c r="D371" s="208" t="str">
        <f>VLOOKUP(A371,Totaal!A:P,16,FALSE)</f>
        <v/>
      </c>
    </row>
    <row r="372" spans="1:4" x14ac:dyDescent="0.2">
      <c r="A372" s="164" t="str">
        <f>IF(ISBLANK(KandidatenOsiris!A372),IF(ISBLANK(KandidatenOsirisDocent!A365),"",TEXT(TRIM(KandidatenOsirisDocent!A365),"0000000")),TEXT(TRIM(KandidatenOsiris!A372),"0000000"))</f>
        <v/>
      </c>
      <c r="B372" s="164" t="str">
        <f>IF(ISBLANK(KandidatenOsiris!B372),IF(ISBLANK(KandidatenOsirisDocent!C365),"",KandidatenOsirisDocent!C365),KandidatenOsiris!B372)</f>
        <v/>
      </c>
      <c r="C372" s="164" t="str">
        <f>IF(ISBLANK(KandidatenOsiris!C372),"",KandidatenOsiris!C372)</f>
        <v/>
      </c>
      <c r="D372" s="208" t="str">
        <f>VLOOKUP(A372,Totaal!A:P,16,FALSE)</f>
        <v/>
      </c>
    </row>
    <row r="373" spans="1:4" x14ac:dyDescent="0.2">
      <c r="A373" s="164" t="str">
        <f>IF(ISBLANK(KandidatenOsiris!A373),IF(ISBLANK(KandidatenOsirisDocent!A366),"",TEXT(TRIM(KandidatenOsirisDocent!A366),"0000000")),TEXT(TRIM(KandidatenOsiris!A373),"0000000"))</f>
        <v/>
      </c>
      <c r="B373" s="164" t="str">
        <f>IF(ISBLANK(KandidatenOsiris!B373),IF(ISBLANK(KandidatenOsirisDocent!C366),"",KandidatenOsirisDocent!C366),KandidatenOsiris!B373)</f>
        <v/>
      </c>
      <c r="C373" s="164" t="str">
        <f>IF(ISBLANK(KandidatenOsiris!C373),"",KandidatenOsiris!C373)</f>
        <v/>
      </c>
      <c r="D373" s="208" t="str">
        <f>VLOOKUP(A373,Totaal!A:P,16,FALSE)</f>
        <v/>
      </c>
    </row>
    <row r="374" spans="1:4" x14ac:dyDescent="0.2">
      <c r="A374" s="164" t="str">
        <f>IF(ISBLANK(KandidatenOsiris!A374),IF(ISBLANK(KandidatenOsirisDocent!A367),"",TEXT(TRIM(KandidatenOsirisDocent!A367),"0000000")),TEXT(TRIM(KandidatenOsiris!A374),"0000000"))</f>
        <v/>
      </c>
      <c r="B374" s="164" t="str">
        <f>IF(ISBLANK(KandidatenOsiris!B374),IF(ISBLANK(KandidatenOsirisDocent!C367),"",KandidatenOsirisDocent!C367),KandidatenOsiris!B374)</f>
        <v/>
      </c>
      <c r="C374" s="164" t="str">
        <f>IF(ISBLANK(KandidatenOsiris!C374),"",KandidatenOsiris!C374)</f>
        <v/>
      </c>
      <c r="D374" s="208" t="str">
        <f>VLOOKUP(A374,Totaal!A:P,16,FALSE)</f>
        <v/>
      </c>
    </row>
    <row r="375" spans="1:4" x14ac:dyDescent="0.2">
      <c r="A375" s="164" t="str">
        <f>IF(ISBLANK(KandidatenOsiris!A375),IF(ISBLANK(KandidatenOsirisDocent!A368),"",TEXT(TRIM(KandidatenOsirisDocent!A368),"0000000")),TEXT(TRIM(KandidatenOsiris!A375),"0000000"))</f>
        <v/>
      </c>
      <c r="B375" s="164" t="str">
        <f>IF(ISBLANK(KandidatenOsiris!B375),IF(ISBLANK(KandidatenOsirisDocent!C368),"",KandidatenOsirisDocent!C368),KandidatenOsiris!B375)</f>
        <v/>
      </c>
      <c r="C375" s="164" t="str">
        <f>IF(ISBLANK(KandidatenOsiris!C375),"",KandidatenOsiris!C375)</f>
        <v/>
      </c>
      <c r="D375" s="208" t="str">
        <f>VLOOKUP(A375,Totaal!A:P,16,FALSE)</f>
        <v/>
      </c>
    </row>
    <row r="376" spans="1:4" x14ac:dyDescent="0.2">
      <c r="A376" s="164" t="str">
        <f>IF(ISBLANK(KandidatenOsiris!A376),IF(ISBLANK(KandidatenOsirisDocent!A369),"",TEXT(TRIM(KandidatenOsirisDocent!A369),"0000000")),TEXT(TRIM(KandidatenOsiris!A376),"0000000"))</f>
        <v/>
      </c>
      <c r="B376" s="164" t="str">
        <f>IF(ISBLANK(KandidatenOsiris!B376),IF(ISBLANK(KandidatenOsirisDocent!C369),"",KandidatenOsirisDocent!C369),KandidatenOsiris!B376)</f>
        <v/>
      </c>
      <c r="C376" s="164" t="str">
        <f>IF(ISBLANK(KandidatenOsiris!C376),"",KandidatenOsiris!C376)</f>
        <v/>
      </c>
      <c r="D376" s="208" t="str">
        <f>VLOOKUP(A376,Totaal!A:P,16,FALSE)</f>
        <v/>
      </c>
    </row>
    <row r="377" spans="1:4" x14ac:dyDescent="0.2">
      <c r="A377" s="164" t="str">
        <f>IF(ISBLANK(KandidatenOsiris!A377),IF(ISBLANK(KandidatenOsirisDocent!A370),"",TEXT(TRIM(KandidatenOsirisDocent!A370),"0000000")),TEXT(TRIM(KandidatenOsiris!A377),"0000000"))</f>
        <v/>
      </c>
      <c r="B377" s="164" t="str">
        <f>IF(ISBLANK(KandidatenOsiris!B377),IF(ISBLANK(KandidatenOsirisDocent!C370),"",KandidatenOsirisDocent!C370),KandidatenOsiris!B377)</f>
        <v/>
      </c>
      <c r="C377" s="164" t="str">
        <f>IF(ISBLANK(KandidatenOsiris!C377),"",KandidatenOsiris!C377)</f>
        <v/>
      </c>
      <c r="D377" s="208" t="str">
        <f>VLOOKUP(A377,Totaal!A:P,16,FALSE)</f>
        <v/>
      </c>
    </row>
    <row r="378" spans="1:4" x14ac:dyDescent="0.2">
      <c r="A378" s="164" t="str">
        <f>IF(ISBLANK(KandidatenOsiris!A378),IF(ISBLANK(KandidatenOsirisDocent!A371),"",TEXT(TRIM(KandidatenOsirisDocent!A371),"0000000")),TEXT(TRIM(KandidatenOsiris!A378),"0000000"))</f>
        <v/>
      </c>
      <c r="B378" s="164" t="str">
        <f>IF(ISBLANK(KandidatenOsiris!B378),IF(ISBLANK(KandidatenOsirisDocent!C371),"",KandidatenOsirisDocent!C371),KandidatenOsiris!B378)</f>
        <v/>
      </c>
      <c r="C378" s="164" t="str">
        <f>IF(ISBLANK(KandidatenOsiris!C378),"",KandidatenOsiris!C378)</f>
        <v/>
      </c>
      <c r="D378" s="208" t="str">
        <f>VLOOKUP(A378,Totaal!A:P,16,FALSE)</f>
        <v/>
      </c>
    </row>
    <row r="379" spans="1:4" x14ac:dyDescent="0.2">
      <c r="A379" s="164" t="str">
        <f>IF(ISBLANK(KandidatenOsiris!A379),IF(ISBLANK(KandidatenOsirisDocent!A372),"",TEXT(TRIM(KandidatenOsirisDocent!A372),"0000000")),TEXT(TRIM(KandidatenOsiris!A379),"0000000"))</f>
        <v/>
      </c>
      <c r="B379" s="164" t="str">
        <f>IF(ISBLANK(KandidatenOsiris!B379),IF(ISBLANK(KandidatenOsirisDocent!C372),"",KandidatenOsirisDocent!C372),KandidatenOsiris!B379)</f>
        <v/>
      </c>
      <c r="C379" s="164" t="str">
        <f>IF(ISBLANK(KandidatenOsiris!C379),"",KandidatenOsiris!C379)</f>
        <v/>
      </c>
      <c r="D379" s="208" t="str">
        <f>VLOOKUP(A379,Totaal!A:P,16,FALSE)</f>
        <v/>
      </c>
    </row>
    <row r="380" spans="1:4" x14ac:dyDescent="0.2">
      <c r="A380" s="164" t="str">
        <f>IF(ISBLANK(KandidatenOsiris!A380),IF(ISBLANK(KandidatenOsirisDocent!A373),"",TEXT(TRIM(KandidatenOsirisDocent!A373),"0000000")),TEXT(TRIM(KandidatenOsiris!A380),"0000000"))</f>
        <v/>
      </c>
      <c r="B380" s="164" t="str">
        <f>IF(ISBLANK(KandidatenOsiris!B380),IF(ISBLANK(KandidatenOsirisDocent!C373),"",KandidatenOsirisDocent!C373),KandidatenOsiris!B380)</f>
        <v/>
      </c>
      <c r="C380" s="164" t="str">
        <f>IF(ISBLANK(KandidatenOsiris!C380),"",KandidatenOsiris!C380)</f>
        <v/>
      </c>
      <c r="D380" s="208" t="str">
        <f>VLOOKUP(A380,Totaal!A:P,16,FALSE)</f>
        <v/>
      </c>
    </row>
    <row r="381" spans="1:4" x14ac:dyDescent="0.2">
      <c r="A381" s="164" t="str">
        <f>IF(ISBLANK(KandidatenOsiris!A381),IF(ISBLANK(KandidatenOsirisDocent!A374),"",TEXT(TRIM(KandidatenOsirisDocent!A374),"0000000")),TEXT(TRIM(KandidatenOsiris!A381),"0000000"))</f>
        <v/>
      </c>
      <c r="B381" s="164" t="str">
        <f>IF(ISBLANK(KandidatenOsiris!B381),IF(ISBLANK(KandidatenOsirisDocent!C374),"",KandidatenOsirisDocent!C374),KandidatenOsiris!B381)</f>
        <v/>
      </c>
      <c r="C381" s="164" t="str">
        <f>IF(ISBLANK(KandidatenOsiris!C381),"",KandidatenOsiris!C381)</f>
        <v/>
      </c>
      <c r="D381" s="208" t="str">
        <f>VLOOKUP(A381,Totaal!A:P,16,FALSE)</f>
        <v/>
      </c>
    </row>
    <row r="382" spans="1:4" x14ac:dyDescent="0.2">
      <c r="A382" s="164" t="str">
        <f>IF(ISBLANK(KandidatenOsiris!A382),IF(ISBLANK(KandidatenOsirisDocent!A375),"",TEXT(TRIM(KandidatenOsirisDocent!A375),"0000000")),TEXT(TRIM(KandidatenOsiris!A382),"0000000"))</f>
        <v/>
      </c>
      <c r="B382" s="164" t="str">
        <f>IF(ISBLANK(KandidatenOsiris!B382),IF(ISBLANK(KandidatenOsirisDocent!C375),"",KandidatenOsirisDocent!C375),KandidatenOsiris!B382)</f>
        <v/>
      </c>
      <c r="C382" s="164" t="str">
        <f>IF(ISBLANK(KandidatenOsiris!C382),"",KandidatenOsiris!C382)</f>
        <v/>
      </c>
      <c r="D382" s="208" t="str">
        <f>VLOOKUP(A382,Totaal!A:P,16,FALSE)</f>
        <v/>
      </c>
    </row>
    <row r="383" spans="1:4" x14ac:dyDescent="0.2">
      <c r="A383" s="164" t="str">
        <f>IF(ISBLANK(KandidatenOsiris!A383),IF(ISBLANK(KandidatenOsirisDocent!A376),"",TEXT(TRIM(KandidatenOsirisDocent!A376),"0000000")),TEXT(TRIM(KandidatenOsiris!A383),"0000000"))</f>
        <v/>
      </c>
      <c r="B383" s="164" t="str">
        <f>IF(ISBLANK(KandidatenOsiris!B383),IF(ISBLANK(KandidatenOsirisDocent!C376),"",KandidatenOsirisDocent!C376),KandidatenOsiris!B383)</f>
        <v/>
      </c>
      <c r="C383" s="164" t="str">
        <f>IF(ISBLANK(KandidatenOsiris!C383),"",KandidatenOsiris!C383)</f>
        <v/>
      </c>
      <c r="D383" s="208" t="str">
        <f>VLOOKUP(A383,Totaal!A:P,16,FALSE)</f>
        <v/>
      </c>
    </row>
    <row r="384" spans="1:4" x14ac:dyDescent="0.2">
      <c r="A384" s="164" t="str">
        <f>IF(ISBLANK(KandidatenOsiris!A384),IF(ISBLANK(KandidatenOsirisDocent!A377),"",TEXT(TRIM(KandidatenOsirisDocent!A377),"0000000")),TEXT(TRIM(KandidatenOsiris!A384),"0000000"))</f>
        <v/>
      </c>
      <c r="B384" s="164" t="str">
        <f>IF(ISBLANK(KandidatenOsiris!B384),IF(ISBLANK(KandidatenOsirisDocent!C377),"",KandidatenOsirisDocent!C377),KandidatenOsiris!B384)</f>
        <v/>
      </c>
      <c r="C384" s="164" t="str">
        <f>IF(ISBLANK(KandidatenOsiris!C384),"",KandidatenOsiris!C384)</f>
        <v/>
      </c>
      <c r="D384" s="208" t="str">
        <f>VLOOKUP(A384,Totaal!A:P,16,FALSE)</f>
        <v/>
      </c>
    </row>
    <row r="385" spans="1:4" x14ac:dyDescent="0.2">
      <c r="A385" s="164" t="str">
        <f>IF(ISBLANK(KandidatenOsiris!A385),IF(ISBLANK(KandidatenOsirisDocent!A378),"",TEXT(TRIM(KandidatenOsirisDocent!A378),"0000000")),TEXT(TRIM(KandidatenOsiris!A385),"0000000"))</f>
        <v/>
      </c>
      <c r="B385" s="164" t="str">
        <f>IF(ISBLANK(KandidatenOsiris!B385),IF(ISBLANK(KandidatenOsirisDocent!C378),"",KandidatenOsirisDocent!C378),KandidatenOsiris!B385)</f>
        <v/>
      </c>
      <c r="C385" s="164" t="str">
        <f>IF(ISBLANK(KandidatenOsiris!C385),"",KandidatenOsiris!C385)</f>
        <v/>
      </c>
      <c r="D385" s="208" t="str">
        <f>VLOOKUP(A385,Totaal!A:P,16,FALSE)</f>
        <v/>
      </c>
    </row>
    <row r="386" spans="1:4" x14ac:dyDescent="0.2">
      <c r="A386" s="164" t="str">
        <f>IF(ISBLANK(KandidatenOsiris!A386),IF(ISBLANK(KandidatenOsirisDocent!A379),"",TEXT(TRIM(KandidatenOsirisDocent!A379),"0000000")),TEXT(TRIM(KandidatenOsiris!A386),"0000000"))</f>
        <v/>
      </c>
      <c r="B386" s="164" t="str">
        <f>IF(ISBLANK(KandidatenOsiris!B386),IF(ISBLANK(KandidatenOsirisDocent!C379),"",KandidatenOsirisDocent!C379),KandidatenOsiris!B386)</f>
        <v/>
      </c>
      <c r="C386" s="164" t="str">
        <f>IF(ISBLANK(KandidatenOsiris!C386),"",KandidatenOsiris!C386)</f>
        <v/>
      </c>
      <c r="D386" s="208" t="str">
        <f>VLOOKUP(A386,Totaal!A:P,16,FALSE)</f>
        <v/>
      </c>
    </row>
    <row r="387" spans="1:4" x14ac:dyDescent="0.2">
      <c r="A387" s="164" t="str">
        <f>IF(ISBLANK(KandidatenOsiris!A387),IF(ISBLANK(KandidatenOsirisDocent!A380),"",TEXT(TRIM(KandidatenOsirisDocent!A380),"0000000")),TEXT(TRIM(KandidatenOsiris!A387),"0000000"))</f>
        <v/>
      </c>
      <c r="B387" s="164" t="str">
        <f>IF(ISBLANK(KandidatenOsiris!B387),IF(ISBLANK(KandidatenOsirisDocent!C380),"",KandidatenOsirisDocent!C380),KandidatenOsiris!B387)</f>
        <v/>
      </c>
      <c r="C387" s="164" t="str">
        <f>IF(ISBLANK(KandidatenOsiris!C387),"",KandidatenOsiris!C387)</f>
        <v/>
      </c>
      <c r="D387" s="208" t="str">
        <f>VLOOKUP(A387,Totaal!A:P,16,FALSE)</f>
        <v/>
      </c>
    </row>
    <row r="388" spans="1:4" x14ac:dyDescent="0.2">
      <c r="A388" s="164" t="str">
        <f>IF(ISBLANK(KandidatenOsiris!A388),IF(ISBLANK(KandidatenOsirisDocent!A381),"",TEXT(TRIM(KandidatenOsirisDocent!A381),"0000000")),TEXT(TRIM(KandidatenOsiris!A388),"0000000"))</f>
        <v/>
      </c>
      <c r="B388" s="164" t="str">
        <f>IF(ISBLANK(KandidatenOsiris!B388),IF(ISBLANK(KandidatenOsirisDocent!C381),"",KandidatenOsirisDocent!C381),KandidatenOsiris!B388)</f>
        <v/>
      </c>
      <c r="C388" s="164" t="str">
        <f>IF(ISBLANK(KandidatenOsiris!C388),"",KandidatenOsiris!C388)</f>
        <v/>
      </c>
      <c r="D388" s="208" t="str">
        <f>VLOOKUP(A388,Totaal!A:P,16,FALSE)</f>
        <v/>
      </c>
    </row>
    <row r="389" spans="1:4" x14ac:dyDescent="0.2">
      <c r="A389" s="164" t="str">
        <f>IF(ISBLANK(KandidatenOsiris!A389),IF(ISBLANK(KandidatenOsirisDocent!A382),"",TEXT(TRIM(KandidatenOsirisDocent!A382),"0000000")),TEXT(TRIM(KandidatenOsiris!A389),"0000000"))</f>
        <v/>
      </c>
      <c r="B389" s="164" t="str">
        <f>IF(ISBLANK(KandidatenOsiris!B389),IF(ISBLANK(KandidatenOsirisDocent!C382),"",KandidatenOsirisDocent!C382),KandidatenOsiris!B389)</f>
        <v/>
      </c>
      <c r="C389" s="164" t="str">
        <f>IF(ISBLANK(KandidatenOsiris!C389),"",KandidatenOsiris!C389)</f>
        <v/>
      </c>
      <c r="D389" s="208" t="str">
        <f>VLOOKUP(A389,Totaal!A:P,16,FALSE)</f>
        <v/>
      </c>
    </row>
    <row r="390" spans="1:4" x14ac:dyDescent="0.2">
      <c r="A390" s="164" t="str">
        <f>IF(ISBLANK(KandidatenOsiris!A390),IF(ISBLANK(KandidatenOsirisDocent!A383),"",TEXT(TRIM(KandidatenOsirisDocent!A383),"0000000")),TEXT(TRIM(KandidatenOsiris!A390),"0000000"))</f>
        <v/>
      </c>
      <c r="B390" s="164" t="str">
        <f>IF(ISBLANK(KandidatenOsiris!B390),IF(ISBLANK(KandidatenOsirisDocent!C383),"",KandidatenOsirisDocent!C383),KandidatenOsiris!B390)</f>
        <v/>
      </c>
      <c r="C390" s="164" t="str">
        <f>IF(ISBLANK(KandidatenOsiris!C390),"",KandidatenOsiris!C390)</f>
        <v/>
      </c>
      <c r="D390" s="208" t="str">
        <f>VLOOKUP(A390,Totaal!A:P,16,FALSE)</f>
        <v/>
      </c>
    </row>
    <row r="391" spans="1:4" x14ac:dyDescent="0.2">
      <c r="A391" s="164" t="str">
        <f>IF(ISBLANK(KandidatenOsiris!A391),IF(ISBLANK(KandidatenOsirisDocent!A384),"",TEXT(TRIM(KandidatenOsirisDocent!A384),"0000000")),TEXT(TRIM(KandidatenOsiris!A391),"0000000"))</f>
        <v/>
      </c>
      <c r="B391" s="164" t="str">
        <f>IF(ISBLANK(KandidatenOsiris!B391),IF(ISBLANK(KandidatenOsirisDocent!C384),"",KandidatenOsirisDocent!C384),KandidatenOsiris!B391)</f>
        <v/>
      </c>
      <c r="C391" s="164" t="str">
        <f>IF(ISBLANK(KandidatenOsiris!C391),"",KandidatenOsiris!C391)</f>
        <v/>
      </c>
      <c r="D391" s="208" t="str">
        <f>VLOOKUP(A391,Totaal!A:P,16,FALSE)</f>
        <v/>
      </c>
    </row>
    <row r="392" spans="1:4" x14ac:dyDescent="0.2">
      <c r="A392" s="164" t="str">
        <f>IF(ISBLANK(KandidatenOsiris!A392),IF(ISBLANK(KandidatenOsirisDocent!A385),"",TEXT(TRIM(KandidatenOsirisDocent!A385),"0000000")),TEXT(TRIM(KandidatenOsiris!A392),"0000000"))</f>
        <v/>
      </c>
      <c r="B392" s="164" t="str">
        <f>IF(ISBLANK(KandidatenOsiris!B392),IF(ISBLANK(KandidatenOsirisDocent!C385),"",KandidatenOsirisDocent!C385),KandidatenOsiris!B392)</f>
        <v/>
      </c>
      <c r="C392" s="164" t="str">
        <f>IF(ISBLANK(KandidatenOsiris!C392),"",KandidatenOsiris!C392)</f>
        <v/>
      </c>
      <c r="D392" s="208" t="str">
        <f>VLOOKUP(A392,Totaal!A:P,16,FALSE)</f>
        <v/>
      </c>
    </row>
    <row r="393" spans="1:4" x14ac:dyDescent="0.2">
      <c r="A393" s="164" t="str">
        <f>IF(ISBLANK(KandidatenOsiris!A393),IF(ISBLANK(KandidatenOsirisDocent!A386),"",TEXT(TRIM(KandidatenOsirisDocent!A386),"0000000")),TEXT(TRIM(KandidatenOsiris!A393),"0000000"))</f>
        <v/>
      </c>
      <c r="B393" s="164" t="str">
        <f>IF(ISBLANK(KandidatenOsiris!B393),IF(ISBLANK(KandidatenOsirisDocent!C386),"",KandidatenOsirisDocent!C386),KandidatenOsiris!B393)</f>
        <v/>
      </c>
      <c r="C393" s="164" t="str">
        <f>IF(ISBLANK(KandidatenOsiris!C393),"",KandidatenOsiris!C393)</f>
        <v/>
      </c>
      <c r="D393" s="208" t="str">
        <f>VLOOKUP(A393,Totaal!A:P,16,FALSE)</f>
        <v/>
      </c>
    </row>
    <row r="394" spans="1:4" x14ac:dyDescent="0.2">
      <c r="A394" s="164" t="str">
        <f>IF(ISBLANK(KandidatenOsiris!A394),IF(ISBLANK(KandidatenOsirisDocent!A387),"",TEXT(TRIM(KandidatenOsirisDocent!A387),"0000000")),TEXT(TRIM(KandidatenOsiris!A394),"0000000"))</f>
        <v/>
      </c>
      <c r="B394" s="164" t="str">
        <f>IF(ISBLANK(KandidatenOsiris!B394),IF(ISBLANK(KandidatenOsirisDocent!C387),"",KandidatenOsirisDocent!C387),KandidatenOsiris!B394)</f>
        <v/>
      </c>
      <c r="C394" s="164" t="str">
        <f>IF(ISBLANK(KandidatenOsiris!C394),"",KandidatenOsiris!C394)</f>
        <v/>
      </c>
      <c r="D394" s="208" t="str">
        <f>VLOOKUP(A394,Totaal!A:P,16,FALSE)</f>
        <v/>
      </c>
    </row>
    <row r="395" spans="1:4" x14ac:dyDescent="0.2">
      <c r="A395" s="164" t="str">
        <f>IF(ISBLANK(KandidatenOsiris!A395),IF(ISBLANK(KandidatenOsirisDocent!A388),"",TEXT(TRIM(KandidatenOsirisDocent!A388),"0000000")),TEXT(TRIM(KandidatenOsiris!A395),"0000000"))</f>
        <v/>
      </c>
      <c r="B395" s="164" t="str">
        <f>IF(ISBLANK(KandidatenOsiris!B395),IF(ISBLANK(KandidatenOsirisDocent!C388),"",KandidatenOsirisDocent!C388),KandidatenOsiris!B395)</f>
        <v/>
      </c>
      <c r="C395" s="164" t="str">
        <f>IF(ISBLANK(KandidatenOsiris!C395),"",KandidatenOsiris!C395)</f>
        <v/>
      </c>
      <c r="D395" s="208" t="str">
        <f>VLOOKUP(A395,Totaal!A:P,16,FALSE)</f>
        <v/>
      </c>
    </row>
    <row r="396" spans="1:4" x14ac:dyDescent="0.2">
      <c r="A396" s="164" t="str">
        <f>IF(ISBLANK(KandidatenOsiris!A396),IF(ISBLANK(KandidatenOsirisDocent!A389),"",TEXT(TRIM(KandidatenOsirisDocent!A389),"0000000")),TEXT(TRIM(KandidatenOsiris!A396),"0000000"))</f>
        <v/>
      </c>
      <c r="B396" s="164" t="str">
        <f>IF(ISBLANK(KandidatenOsiris!B396),IF(ISBLANK(KandidatenOsirisDocent!C389),"",KandidatenOsirisDocent!C389),KandidatenOsiris!B396)</f>
        <v/>
      </c>
      <c r="C396" s="164" t="str">
        <f>IF(ISBLANK(KandidatenOsiris!C396),"",KandidatenOsiris!C396)</f>
        <v/>
      </c>
      <c r="D396" s="208" t="str">
        <f>VLOOKUP(A396,Totaal!A:P,16,FALSE)</f>
        <v/>
      </c>
    </row>
    <row r="397" spans="1:4" x14ac:dyDescent="0.2">
      <c r="A397" s="164" t="str">
        <f>IF(ISBLANK(KandidatenOsiris!A397),IF(ISBLANK(KandidatenOsirisDocent!A390),"",TEXT(TRIM(KandidatenOsirisDocent!A390),"0000000")),TEXT(TRIM(KandidatenOsiris!A397),"0000000"))</f>
        <v/>
      </c>
      <c r="B397" s="164" t="str">
        <f>IF(ISBLANK(KandidatenOsiris!B397),IF(ISBLANK(KandidatenOsirisDocent!C390),"",KandidatenOsirisDocent!C390),KandidatenOsiris!B397)</f>
        <v/>
      </c>
      <c r="C397" s="164" t="str">
        <f>IF(ISBLANK(KandidatenOsiris!C397),"",KandidatenOsiris!C397)</f>
        <v/>
      </c>
      <c r="D397" s="208" t="str">
        <f>VLOOKUP(A397,Totaal!A:P,16,FALSE)</f>
        <v/>
      </c>
    </row>
    <row r="398" spans="1:4" x14ac:dyDescent="0.2">
      <c r="A398" s="164" t="str">
        <f>IF(ISBLANK(KandidatenOsiris!A398),IF(ISBLANK(KandidatenOsirisDocent!A391),"",TEXT(TRIM(KandidatenOsirisDocent!A391),"0000000")),TEXT(TRIM(KandidatenOsiris!A398),"0000000"))</f>
        <v/>
      </c>
      <c r="B398" s="164" t="str">
        <f>IF(ISBLANK(KandidatenOsiris!B398),IF(ISBLANK(KandidatenOsirisDocent!C391),"",KandidatenOsirisDocent!C391),KandidatenOsiris!B398)</f>
        <v/>
      </c>
      <c r="C398" s="164" t="str">
        <f>IF(ISBLANK(KandidatenOsiris!C398),"",KandidatenOsiris!C398)</f>
        <v/>
      </c>
      <c r="D398" s="208" t="str">
        <f>VLOOKUP(A398,Totaal!A:P,16,FALSE)</f>
        <v/>
      </c>
    </row>
    <row r="399" spans="1:4" x14ac:dyDescent="0.2">
      <c r="A399" s="164" t="str">
        <f>IF(ISBLANK(KandidatenOsiris!A399),IF(ISBLANK(KandidatenOsirisDocent!A392),"",TEXT(TRIM(KandidatenOsirisDocent!A392),"0000000")),TEXT(TRIM(KandidatenOsiris!A399),"0000000"))</f>
        <v/>
      </c>
      <c r="B399" s="164" t="str">
        <f>IF(ISBLANK(KandidatenOsiris!B399),IF(ISBLANK(KandidatenOsirisDocent!C392),"",KandidatenOsirisDocent!C392),KandidatenOsiris!B399)</f>
        <v/>
      </c>
      <c r="C399" s="164" t="str">
        <f>IF(ISBLANK(KandidatenOsiris!C399),"",KandidatenOsiris!C399)</f>
        <v/>
      </c>
      <c r="D399" s="208" t="str">
        <f>VLOOKUP(A399,Totaal!A:P,16,FALSE)</f>
        <v/>
      </c>
    </row>
    <row r="400" spans="1:4" x14ac:dyDescent="0.2">
      <c r="A400" s="164" t="str">
        <f>IF(ISBLANK(KandidatenOsiris!A400),IF(ISBLANK(KandidatenOsirisDocent!A393),"",TEXT(TRIM(KandidatenOsirisDocent!A393),"0000000")),TEXT(TRIM(KandidatenOsiris!A400),"0000000"))</f>
        <v/>
      </c>
      <c r="B400" s="164" t="str">
        <f>IF(ISBLANK(KandidatenOsiris!B400),IF(ISBLANK(KandidatenOsirisDocent!C393),"",KandidatenOsirisDocent!C393),KandidatenOsiris!B400)</f>
        <v/>
      </c>
      <c r="C400" s="164" t="str">
        <f>IF(ISBLANK(KandidatenOsiris!C400),"",KandidatenOsiris!C400)</f>
        <v/>
      </c>
      <c r="D400" s="208" t="str">
        <f>VLOOKUP(A400,Totaal!A:P,16,FALSE)</f>
        <v/>
      </c>
    </row>
    <row r="401" spans="1:4" x14ac:dyDescent="0.2">
      <c r="A401" s="164" t="str">
        <f>IF(ISBLANK(KandidatenOsiris!A401),IF(ISBLANK(KandidatenOsirisDocent!A394),"",TEXT(TRIM(KandidatenOsirisDocent!A394),"0000000")),TEXT(TRIM(KandidatenOsiris!A401),"0000000"))</f>
        <v/>
      </c>
      <c r="B401" s="164" t="str">
        <f>IF(ISBLANK(KandidatenOsiris!B401),IF(ISBLANK(KandidatenOsirisDocent!C394),"",KandidatenOsirisDocent!C394),KandidatenOsiris!B401)</f>
        <v/>
      </c>
      <c r="C401" s="164" t="str">
        <f>IF(ISBLANK(KandidatenOsiris!C401),"",KandidatenOsiris!C401)</f>
        <v/>
      </c>
      <c r="D401" s="208" t="str">
        <f>VLOOKUP(A401,Totaal!A:P,16,FALSE)</f>
        <v/>
      </c>
    </row>
    <row r="402" spans="1:4" x14ac:dyDescent="0.2">
      <c r="A402" s="164" t="str">
        <f>IF(ISBLANK(KandidatenOsiris!A402),IF(ISBLANK(KandidatenOsirisDocent!A395),"",TEXT(TRIM(KandidatenOsirisDocent!A395),"0000000")),TEXT(TRIM(KandidatenOsiris!A402),"0000000"))</f>
        <v/>
      </c>
      <c r="B402" s="164" t="str">
        <f>IF(ISBLANK(KandidatenOsiris!B402),IF(ISBLANK(KandidatenOsirisDocent!C395),"",KandidatenOsirisDocent!C395),KandidatenOsiris!B402)</f>
        <v/>
      </c>
      <c r="C402" s="164" t="str">
        <f>IF(ISBLANK(KandidatenOsiris!C402),"",KandidatenOsiris!C402)</f>
        <v/>
      </c>
      <c r="D402" s="208" t="str">
        <f>VLOOKUP(A402,Totaal!A:P,16,FALSE)</f>
        <v/>
      </c>
    </row>
    <row r="403" spans="1:4" x14ac:dyDescent="0.2">
      <c r="A403" s="164" t="str">
        <f>IF(ISBLANK(KandidatenOsiris!A403),IF(ISBLANK(KandidatenOsirisDocent!A396),"",TEXT(TRIM(KandidatenOsirisDocent!A396),"0000000")),TEXT(TRIM(KandidatenOsiris!A403),"0000000"))</f>
        <v/>
      </c>
      <c r="B403" s="164" t="str">
        <f>IF(ISBLANK(KandidatenOsiris!B403),IF(ISBLANK(KandidatenOsirisDocent!C396),"",KandidatenOsirisDocent!C396),KandidatenOsiris!B403)</f>
        <v/>
      </c>
      <c r="C403" s="164" t="str">
        <f>IF(ISBLANK(KandidatenOsiris!C403),"",KandidatenOsiris!C403)</f>
        <v/>
      </c>
      <c r="D403" s="208" t="str">
        <f>VLOOKUP(A403,Totaal!A:P,16,FALSE)</f>
        <v/>
      </c>
    </row>
    <row r="404" spans="1:4" x14ac:dyDescent="0.2">
      <c r="A404" s="164" t="str">
        <f>IF(ISBLANK(KandidatenOsiris!A404),IF(ISBLANK(KandidatenOsirisDocent!A397),"",TEXT(TRIM(KandidatenOsirisDocent!A397),"0000000")),TEXT(TRIM(KandidatenOsiris!A404),"0000000"))</f>
        <v/>
      </c>
      <c r="B404" s="164" t="str">
        <f>IF(ISBLANK(KandidatenOsiris!B404),IF(ISBLANK(KandidatenOsirisDocent!C397),"",KandidatenOsirisDocent!C397),KandidatenOsiris!B404)</f>
        <v/>
      </c>
      <c r="C404" s="164" t="str">
        <f>IF(ISBLANK(KandidatenOsiris!C404),"",KandidatenOsiris!C404)</f>
        <v/>
      </c>
      <c r="D404" s="208" t="str">
        <f>VLOOKUP(A404,Totaal!A:P,16,FALSE)</f>
        <v/>
      </c>
    </row>
    <row r="405" spans="1:4" x14ac:dyDescent="0.2">
      <c r="A405" s="164" t="str">
        <f>IF(ISBLANK(KandidatenOsiris!A405),IF(ISBLANK(KandidatenOsirisDocent!A398),"",TEXT(TRIM(KandidatenOsirisDocent!A398),"0000000")),TEXT(TRIM(KandidatenOsiris!A405),"0000000"))</f>
        <v/>
      </c>
      <c r="B405" s="164" t="str">
        <f>IF(ISBLANK(KandidatenOsiris!B405),IF(ISBLANK(KandidatenOsirisDocent!C398),"",KandidatenOsirisDocent!C398),KandidatenOsiris!B405)</f>
        <v/>
      </c>
      <c r="C405" s="164" t="str">
        <f>IF(ISBLANK(KandidatenOsiris!C405),"",KandidatenOsiris!C405)</f>
        <v/>
      </c>
      <c r="D405" s="208" t="str">
        <f>VLOOKUP(A405,Totaal!A:P,16,FALSE)</f>
        <v/>
      </c>
    </row>
    <row r="406" spans="1:4" x14ac:dyDescent="0.2">
      <c r="A406" s="164" t="str">
        <f>IF(ISBLANK(KandidatenOsiris!A406),IF(ISBLANK(KandidatenOsirisDocent!A399),"",TEXT(TRIM(KandidatenOsirisDocent!A399),"0000000")),TEXT(TRIM(KandidatenOsiris!A406),"0000000"))</f>
        <v/>
      </c>
      <c r="B406" s="164" t="str">
        <f>IF(ISBLANK(KandidatenOsiris!B406),IF(ISBLANK(KandidatenOsirisDocent!C399),"",KandidatenOsirisDocent!C399),KandidatenOsiris!B406)</f>
        <v/>
      </c>
      <c r="C406" s="164" t="str">
        <f>IF(ISBLANK(KandidatenOsiris!C406),"",KandidatenOsiris!C406)</f>
        <v/>
      </c>
      <c r="D406" s="208" t="str">
        <f>VLOOKUP(A406,Totaal!A:P,16,FALSE)</f>
        <v/>
      </c>
    </row>
    <row r="407" spans="1:4" x14ac:dyDescent="0.2">
      <c r="A407" s="164" t="str">
        <f>IF(ISBLANK(KandidatenOsiris!A407),IF(ISBLANK(KandidatenOsirisDocent!A400),"",TEXT(TRIM(KandidatenOsirisDocent!A400),"0000000")),TEXT(TRIM(KandidatenOsiris!A407),"0000000"))</f>
        <v/>
      </c>
      <c r="B407" s="164" t="str">
        <f>IF(ISBLANK(KandidatenOsiris!B407),IF(ISBLANK(KandidatenOsirisDocent!C400),"",KandidatenOsirisDocent!C400),KandidatenOsiris!B407)</f>
        <v/>
      </c>
      <c r="C407" s="164" t="str">
        <f>IF(ISBLANK(KandidatenOsiris!C407),"",KandidatenOsiris!C407)</f>
        <v/>
      </c>
      <c r="D407" s="208" t="str">
        <f>VLOOKUP(A407,Totaal!A:P,16,FALSE)</f>
        <v/>
      </c>
    </row>
    <row r="408" spans="1:4" x14ac:dyDescent="0.2">
      <c r="A408" s="164" t="str">
        <f>IF(ISBLANK(KandidatenOsiris!A408),IF(ISBLANK(KandidatenOsirisDocent!A401),"",TEXT(TRIM(KandidatenOsirisDocent!A401),"0000000")),TEXT(TRIM(KandidatenOsiris!A408),"0000000"))</f>
        <v/>
      </c>
      <c r="B408" s="164" t="str">
        <f>IF(ISBLANK(KandidatenOsiris!B408),IF(ISBLANK(KandidatenOsirisDocent!C401),"",KandidatenOsirisDocent!C401),KandidatenOsiris!B408)</f>
        <v/>
      </c>
      <c r="C408" s="164" t="str">
        <f>IF(ISBLANK(KandidatenOsiris!C408),"",KandidatenOsiris!C408)</f>
        <v/>
      </c>
      <c r="D408" s="208" t="str">
        <f>VLOOKUP(A408,Totaal!A:P,16,FALSE)</f>
        <v/>
      </c>
    </row>
    <row r="409" spans="1:4" x14ac:dyDescent="0.2">
      <c r="A409" s="164" t="str">
        <f>IF(ISBLANK(KandidatenOsiris!A409),IF(ISBLANK(KandidatenOsirisDocent!A402),"",TEXT(TRIM(KandidatenOsirisDocent!A402),"0000000")),TEXT(TRIM(KandidatenOsiris!A409),"0000000"))</f>
        <v/>
      </c>
      <c r="B409" s="164" t="str">
        <f>IF(ISBLANK(KandidatenOsiris!B409),IF(ISBLANK(KandidatenOsirisDocent!C402),"",KandidatenOsirisDocent!C402),KandidatenOsiris!B409)</f>
        <v/>
      </c>
      <c r="C409" s="164" t="str">
        <f>IF(ISBLANK(KandidatenOsiris!C409),"",KandidatenOsiris!C409)</f>
        <v/>
      </c>
      <c r="D409" s="208" t="str">
        <f>VLOOKUP(A409,Totaal!A:P,16,FALSE)</f>
        <v/>
      </c>
    </row>
    <row r="410" spans="1:4" x14ac:dyDescent="0.2">
      <c r="A410" s="164" t="str">
        <f>IF(ISBLANK(KandidatenOsiris!A410),IF(ISBLANK(KandidatenOsirisDocent!A403),"",TEXT(TRIM(KandidatenOsirisDocent!A403),"0000000")),TEXT(TRIM(KandidatenOsiris!A410),"0000000"))</f>
        <v/>
      </c>
      <c r="B410" s="164" t="str">
        <f>IF(ISBLANK(KandidatenOsiris!B410),IF(ISBLANK(KandidatenOsirisDocent!C403),"",KandidatenOsirisDocent!C403),KandidatenOsiris!B410)</f>
        <v/>
      </c>
      <c r="C410" s="164" t="str">
        <f>IF(ISBLANK(KandidatenOsiris!C410),"",KandidatenOsiris!C410)</f>
        <v/>
      </c>
      <c r="D410" s="208" t="str">
        <f>VLOOKUP(A410,Totaal!A:P,16,FALSE)</f>
        <v/>
      </c>
    </row>
    <row r="411" spans="1:4" x14ac:dyDescent="0.2">
      <c r="A411" s="164" t="str">
        <f>IF(ISBLANK(KandidatenOsiris!A411),IF(ISBLANK(KandidatenOsirisDocent!A404),"",TEXT(TRIM(KandidatenOsirisDocent!A404),"0000000")),TEXT(TRIM(KandidatenOsiris!A411),"0000000"))</f>
        <v/>
      </c>
      <c r="B411" s="164" t="str">
        <f>IF(ISBLANK(KandidatenOsiris!B411),IF(ISBLANK(KandidatenOsirisDocent!C404),"",KandidatenOsirisDocent!C404),KandidatenOsiris!B411)</f>
        <v/>
      </c>
      <c r="C411" s="164" t="str">
        <f>IF(ISBLANK(KandidatenOsiris!C411),"",KandidatenOsiris!C411)</f>
        <v/>
      </c>
      <c r="D411" s="208" t="str">
        <f>VLOOKUP(A411,Totaal!A:P,16,FALSE)</f>
        <v/>
      </c>
    </row>
    <row r="412" spans="1:4" x14ac:dyDescent="0.2">
      <c r="A412" s="164" t="str">
        <f>IF(ISBLANK(KandidatenOsiris!A412),IF(ISBLANK(KandidatenOsirisDocent!A405),"",TEXT(TRIM(KandidatenOsirisDocent!A405),"0000000")),TEXT(TRIM(KandidatenOsiris!A412),"0000000"))</f>
        <v/>
      </c>
      <c r="B412" s="164" t="str">
        <f>IF(ISBLANK(KandidatenOsiris!B412),IF(ISBLANK(KandidatenOsirisDocent!C405),"",KandidatenOsirisDocent!C405),KandidatenOsiris!B412)</f>
        <v/>
      </c>
      <c r="C412" s="164" t="str">
        <f>IF(ISBLANK(KandidatenOsiris!C412),"",KandidatenOsiris!C412)</f>
        <v/>
      </c>
      <c r="D412" s="208" t="str">
        <f>VLOOKUP(A412,Totaal!A:P,16,FALSE)</f>
        <v/>
      </c>
    </row>
    <row r="413" spans="1:4" x14ac:dyDescent="0.2">
      <c r="A413" s="164" t="str">
        <f>IF(ISBLANK(KandidatenOsiris!A413),IF(ISBLANK(KandidatenOsirisDocent!A406),"",TEXT(TRIM(KandidatenOsirisDocent!A406),"0000000")),TEXT(TRIM(KandidatenOsiris!A413),"0000000"))</f>
        <v/>
      </c>
      <c r="B413" s="164" t="str">
        <f>IF(ISBLANK(KandidatenOsiris!B413),IF(ISBLANK(KandidatenOsirisDocent!C406),"",KandidatenOsirisDocent!C406),KandidatenOsiris!B413)</f>
        <v/>
      </c>
      <c r="C413" s="164" t="str">
        <f>IF(ISBLANK(KandidatenOsiris!C413),"",KandidatenOsiris!C413)</f>
        <v/>
      </c>
      <c r="D413" s="208" t="str">
        <f>VLOOKUP(A413,Totaal!A:P,16,FALSE)</f>
        <v/>
      </c>
    </row>
    <row r="414" spans="1:4" x14ac:dyDescent="0.2">
      <c r="A414" s="164" t="str">
        <f>IF(ISBLANK(KandidatenOsiris!A414),IF(ISBLANK(KandidatenOsirisDocent!A407),"",TEXT(TRIM(KandidatenOsirisDocent!A407),"0000000")),TEXT(TRIM(KandidatenOsiris!A414),"0000000"))</f>
        <v/>
      </c>
      <c r="B414" s="164" t="str">
        <f>IF(ISBLANK(KandidatenOsiris!B414),IF(ISBLANK(KandidatenOsirisDocent!C407),"",KandidatenOsirisDocent!C407),KandidatenOsiris!B414)</f>
        <v/>
      </c>
      <c r="C414" s="164" t="str">
        <f>IF(ISBLANK(KandidatenOsiris!C414),"",KandidatenOsiris!C414)</f>
        <v/>
      </c>
      <c r="D414" s="208" t="str">
        <f>VLOOKUP(A414,Totaal!A:P,16,FALSE)</f>
        <v/>
      </c>
    </row>
    <row r="415" spans="1:4" x14ac:dyDescent="0.2">
      <c r="A415" s="164" t="str">
        <f>IF(ISBLANK(KandidatenOsiris!A415),IF(ISBLANK(KandidatenOsirisDocent!A408),"",TEXT(TRIM(KandidatenOsirisDocent!A408),"0000000")),TEXT(TRIM(KandidatenOsiris!A415),"0000000"))</f>
        <v/>
      </c>
      <c r="B415" s="164" t="str">
        <f>IF(ISBLANK(KandidatenOsiris!B415),IF(ISBLANK(KandidatenOsirisDocent!C408),"",KandidatenOsirisDocent!C408),KandidatenOsiris!B415)</f>
        <v/>
      </c>
      <c r="C415" s="164" t="str">
        <f>IF(ISBLANK(KandidatenOsiris!C415),"",KandidatenOsiris!C415)</f>
        <v/>
      </c>
      <c r="D415" s="208" t="str">
        <f>VLOOKUP(A415,Totaal!A:P,16,FALSE)</f>
        <v/>
      </c>
    </row>
    <row r="416" spans="1:4" x14ac:dyDescent="0.2">
      <c r="A416" s="164" t="str">
        <f>IF(ISBLANK(KandidatenOsiris!A416),IF(ISBLANK(KandidatenOsirisDocent!A409),"",TEXT(TRIM(KandidatenOsirisDocent!A409),"0000000")),TEXT(TRIM(KandidatenOsiris!A416),"0000000"))</f>
        <v/>
      </c>
      <c r="B416" s="164" t="str">
        <f>IF(ISBLANK(KandidatenOsiris!B416),IF(ISBLANK(KandidatenOsirisDocent!C409),"",KandidatenOsirisDocent!C409),KandidatenOsiris!B416)</f>
        <v/>
      </c>
      <c r="C416" s="164" t="str">
        <f>IF(ISBLANK(KandidatenOsiris!C416),"",KandidatenOsiris!C416)</f>
        <v/>
      </c>
      <c r="D416" s="208" t="str">
        <f>VLOOKUP(A416,Totaal!A:P,16,FALSE)</f>
        <v/>
      </c>
    </row>
    <row r="417" spans="1:4" x14ac:dyDescent="0.2">
      <c r="A417" s="164" t="str">
        <f>IF(ISBLANK(KandidatenOsiris!A417),IF(ISBLANK(KandidatenOsirisDocent!A410),"",TEXT(TRIM(KandidatenOsirisDocent!A410),"0000000")),TEXT(TRIM(KandidatenOsiris!A417),"0000000"))</f>
        <v/>
      </c>
      <c r="B417" s="164" t="str">
        <f>IF(ISBLANK(KandidatenOsiris!B417),IF(ISBLANK(KandidatenOsirisDocent!C410),"",KandidatenOsirisDocent!C410),KandidatenOsiris!B417)</f>
        <v/>
      </c>
      <c r="C417" s="164" t="str">
        <f>IF(ISBLANK(KandidatenOsiris!C417),"",KandidatenOsiris!C417)</f>
        <v/>
      </c>
      <c r="D417" s="208" t="str">
        <f>VLOOKUP(A417,Totaal!A:P,16,FALSE)</f>
        <v/>
      </c>
    </row>
    <row r="418" spans="1:4" x14ac:dyDescent="0.2">
      <c r="A418" s="164" t="str">
        <f>IF(ISBLANK(KandidatenOsiris!A418),IF(ISBLANK(KandidatenOsirisDocent!A411),"",TEXT(TRIM(KandidatenOsirisDocent!A411),"0000000")),TEXT(TRIM(KandidatenOsiris!A418),"0000000"))</f>
        <v/>
      </c>
      <c r="B418" s="164" t="str">
        <f>IF(ISBLANK(KandidatenOsiris!B418),IF(ISBLANK(KandidatenOsirisDocent!C411),"",KandidatenOsirisDocent!C411),KandidatenOsiris!B418)</f>
        <v/>
      </c>
      <c r="C418" s="164" t="str">
        <f>IF(ISBLANK(KandidatenOsiris!C418),"",KandidatenOsiris!C418)</f>
        <v/>
      </c>
      <c r="D418" s="208" t="str">
        <f>VLOOKUP(A418,Totaal!A:P,16,FALSE)</f>
        <v/>
      </c>
    </row>
    <row r="419" spans="1:4" x14ac:dyDescent="0.2">
      <c r="A419" s="164" t="str">
        <f>IF(ISBLANK(KandidatenOsiris!A419),IF(ISBLANK(KandidatenOsirisDocent!A412),"",TEXT(TRIM(KandidatenOsirisDocent!A412),"0000000")),TEXT(TRIM(KandidatenOsiris!A419),"0000000"))</f>
        <v/>
      </c>
      <c r="B419" s="164" t="str">
        <f>IF(ISBLANK(KandidatenOsiris!B419),IF(ISBLANK(KandidatenOsirisDocent!C412),"",KandidatenOsirisDocent!C412),KandidatenOsiris!B419)</f>
        <v/>
      </c>
      <c r="C419" s="164" t="str">
        <f>IF(ISBLANK(KandidatenOsiris!C419),"",KandidatenOsiris!C419)</f>
        <v/>
      </c>
      <c r="D419" s="208" t="str">
        <f>VLOOKUP(A419,Totaal!A:P,16,FALSE)</f>
        <v/>
      </c>
    </row>
    <row r="420" spans="1:4" x14ac:dyDescent="0.2">
      <c r="A420" s="164" t="str">
        <f>IF(ISBLANK(KandidatenOsiris!A420),IF(ISBLANK(KandidatenOsirisDocent!A413),"",TEXT(TRIM(KandidatenOsirisDocent!A413),"0000000")),TEXT(TRIM(KandidatenOsiris!A420),"0000000"))</f>
        <v/>
      </c>
      <c r="B420" s="164" t="str">
        <f>IF(ISBLANK(KandidatenOsiris!B420),IF(ISBLANK(KandidatenOsirisDocent!C413),"",KandidatenOsirisDocent!C413),KandidatenOsiris!B420)</f>
        <v/>
      </c>
      <c r="C420" s="164" t="str">
        <f>IF(ISBLANK(KandidatenOsiris!C420),"",KandidatenOsiris!C420)</f>
        <v/>
      </c>
      <c r="D420" s="208" t="str">
        <f>VLOOKUP(A420,Totaal!A:P,16,FALSE)</f>
        <v/>
      </c>
    </row>
    <row r="421" spans="1:4" x14ac:dyDescent="0.2">
      <c r="A421" s="164" t="str">
        <f>IF(ISBLANK(KandidatenOsiris!A421),IF(ISBLANK(KandidatenOsirisDocent!A414),"",TEXT(TRIM(KandidatenOsirisDocent!A414),"0000000")),TEXT(TRIM(KandidatenOsiris!A421),"0000000"))</f>
        <v/>
      </c>
      <c r="B421" s="164" t="str">
        <f>IF(ISBLANK(KandidatenOsiris!B421),IF(ISBLANK(KandidatenOsirisDocent!C414),"",KandidatenOsirisDocent!C414),KandidatenOsiris!B421)</f>
        <v/>
      </c>
      <c r="C421" s="164" t="str">
        <f>IF(ISBLANK(KandidatenOsiris!C421),"",KandidatenOsiris!C421)</f>
        <v/>
      </c>
      <c r="D421" s="208" t="str">
        <f>VLOOKUP(A421,Totaal!A:P,16,FALSE)</f>
        <v/>
      </c>
    </row>
    <row r="422" spans="1:4" x14ac:dyDescent="0.2">
      <c r="A422" s="164" t="str">
        <f>IF(ISBLANK(KandidatenOsiris!A422),IF(ISBLANK(KandidatenOsirisDocent!A415),"",TEXT(TRIM(KandidatenOsirisDocent!A415),"0000000")),TEXT(TRIM(KandidatenOsiris!A422),"0000000"))</f>
        <v/>
      </c>
      <c r="B422" s="164" t="str">
        <f>IF(ISBLANK(KandidatenOsiris!B422),IF(ISBLANK(KandidatenOsirisDocent!C415),"",KandidatenOsirisDocent!C415),KandidatenOsiris!B422)</f>
        <v/>
      </c>
      <c r="C422" s="164" t="str">
        <f>IF(ISBLANK(KandidatenOsiris!C422),"",KandidatenOsiris!C422)</f>
        <v/>
      </c>
      <c r="D422" s="208" t="str">
        <f>VLOOKUP(A422,Totaal!A:P,16,FALSE)</f>
        <v/>
      </c>
    </row>
    <row r="423" spans="1:4" x14ac:dyDescent="0.2">
      <c r="A423" s="164" t="str">
        <f>IF(ISBLANK(KandidatenOsiris!A423),IF(ISBLANK(KandidatenOsirisDocent!A416),"",TEXT(TRIM(KandidatenOsirisDocent!A416),"0000000")),TEXT(TRIM(KandidatenOsiris!A423),"0000000"))</f>
        <v/>
      </c>
      <c r="B423" s="164" t="str">
        <f>IF(ISBLANK(KandidatenOsiris!B423),IF(ISBLANK(KandidatenOsirisDocent!C416),"",KandidatenOsirisDocent!C416),KandidatenOsiris!B423)</f>
        <v/>
      </c>
      <c r="C423" s="164" t="str">
        <f>IF(ISBLANK(KandidatenOsiris!C423),"",KandidatenOsiris!C423)</f>
        <v/>
      </c>
      <c r="D423" s="208" t="str">
        <f>VLOOKUP(A423,Totaal!A:P,16,FALSE)</f>
        <v/>
      </c>
    </row>
    <row r="424" spans="1:4" x14ac:dyDescent="0.2">
      <c r="A424" s="164" t="str">
        <f>IF(ISBLANK(KandidatenOsiris!A424),IF(ISBLANK(KandidatenOsirisDocent!A417),"",TEXT(TRIM(KandidatenOsirisDocent!A417),"0000000")),TEXT(TRIM(KandidatenOsiris!A424),"0000000"))</f>
        <v/>
      </c>
      <c r="B424" s="164" t="str">
        <f>IF(ISBLANK(KandidatenOsiris!B424),IF(ISBLANK(KandidatenOsirisDocent!C417),"",KandidatenOsirisDocent!C417),KandidatenOsiris!B424)</f>
        <v/>
      </c>
      <c r="C424" s="164" t="str">
        <f>IF(ISBLANK(KandidatenOsiris!C424),"",KandidatenOsiris!C424)</f>
        <v/>
      </c>
      <c r="D424" s="208" t="str">
        <f>VLOOKUP(A424,Totaal!A:P,16,FALSE)</f>
        <v/>
      </c>
    </row>
    <row r="425" spans="1:4" x14ac:dyDescent="0.2">
      <c r="A425" s="164" t="str">
        <f>IF(ISBLANK(KandidatenOsiris!A425),IF(ISBLANK(KandidatenOsirisDocent!A418),"",TEXT(TRIM(KandidatenOsirisDocent!A418),"0000000")),TEXT(TRIM(KandidatenOsiris!A425),"0000000"))</f>
        <v/>
      </c>
      <c r="B425" s="164" t="str">
        <f>IF(ISBLANK(KandidatenOsiris!B425),IF(ISBLANK(KandidatenOsirisDocent!C418),"",KandidatenOsirisDocent!C418),KandidatenOsiris!B425)</f>
        <v/>
      </c>
      <c r="C425" s="164" t="str">
        <f>IF(ISBLANK(KandidatenOsiris!C425),"",KandidatenOsiris!C425)</f>
        <v/>
      </c>
      <c r="D425" s="208" t="str">
        <f>VLOOKUP(A425,Totaal!A:P,16,FALSE)</f>
        <v/>
      </c>
    </row>
    <row r="426" spans="1:4" x14ac:dyDescent="0.2">
      <c r="A426" s="164" t="str">
        <f>IF(ISBLANK(KandidatenOsiris!A426),IF(ISBLANK(KandidatenOsirisDocent!A419),"",TEXT(TRIM(KandidatenOsirisDocent!A419),"0000000")),TEXT(TRIM(KandidatenOsiris!A426),"0000000"))</f>
        <v/>
      </c>
      <c r="B426" s="164" t="str">
        <f>IF(ISBLANK(KandidatenOsiris!B426),IF(ISBLANK(KandidatenOsirisDocent!C419),"",KandidatenOsirisDocent!C419),KandidatenOsiris!B426)</f>
        <v/>
      </c>
      <c r="C426" s="164" t="str">
        <f>IF(ISBLANK(KandidatenOsiris!C426),"",KandidatenOsiris!C426)</f>
        <v/>
      </c>
      <c r="D426" s="208" t="str">
        <f>VLOOKUP(A426,Totaal!A:P,16,FALSE)</f>
        <v/>
      </c>
    </row>
    <row r="427" spans="1:4" x14ac:dyDescent="0.2">
      <c r="A427" s="164" t="str">
        <f>IF(ISBLANK(KandidatenOsiris!A427),IF(ISBLANK(KandidatenOsirisDocent!A420),"",TEXT(TRIM(KandidatenOsirisDocent!A420),"0000000")),TEXT(TRIM(KandidatenOsiris!A427),"0000000"))</f>
        <v/>
      </c>
      <c r="B427" s="164" t="str">
        <f>IF(ISBLANK(KandidatenOsiris!B427),IF(ISBLANK(KandidatenOsirisDocent!C420),"",KandidatenOsirisDocent!C420),KandidatenOsiris!B427)</f>
        <v/>
      </c>
      <c r="C427" s="164" t="str">
        <f>IF(ISBLANK(KandidatenOsiris!C427),"",KandidatenOsiris!C427)</f>
        <v/>
      </c>
      <c r="D427" s="208" t="str">
        <f>VLOOKUP(A427,Totaal!A:P,16,FALSE)</f>
        <v/>
      </c>
    </row>
    <row r="428" spans="1:4" x14ac:dyDescent="0.2">
      <c r="A428" s="164" t="str">
        <f>IF(ISBLANK(KandidatenOsiris!A428),IF(ISBLANK(KandidatenOsirisDocent!A421),"",TEXT(TRIM(KandidatenOsirisDocent!A421),"0000000")),TEXT(TRIM(KandidatenOsiris!A428),"0000000"))</f>
        <v/>
      </c>
      <c r="B428" s="164" t="str">
        <f>IF(ISBLANK(KandidatenOsiris!B428),IF(ISBLANK(KandidatenOsirisDocent!C421),"",KandidatenOsirisDocent!C421),KandidatenOsiris!B428)</f>
        <v/>
      </c>
      <c r="C428" s="164" t="str">
        <f>IF(ISBLANK(KandidatenOsiris!C428),"",KandidatenOsiris!C428)</f>
        <v/>
      </c>
      <c r="D428" s="208" t="str">
        <f>VLOOKUP(A428,Totaal!A:P,16,FALSE)</f>
        <v/>
      </c>
    </row>
    <row r="429" spans="1:4" x14ac:dyDescent="0.2">
      <c r="A429" s="164" t="str">
        <f>IF(ISBLANK(KandidatenOsiris!A429),IF(ISBLANK(KandidatenOsirisDocent!A422),"",TEXT(TRIM(KandidatenOsirisDocent!A422),"0000000")),TEXT(TRIM(KandidatenOsiris!A429),"0000000"))</f>
        <v/>
      </c>
      <c r="B429" s="164" t="str">
        <f>IF(ISBLANK(KandidatenOsiris!B429),IF(ISBLANK(KandidatenOsirisDocent!C422),"",KandidatenOsirisDocent!C422),KandidatenOsiris!B429)</f>
        <v/>
      </c>
      <c r="C429" s="164" t="str">
        <f>IF(ISBLANK(KandidatenOsiris!C429),"",KandidatenOsiris!C429)</f>
        <v/>
      </c>
      <c r="D429" s="208" t="str">
        <f>VLOOKUP(A429,Totaal!A:P,16,FALSE)</f>
        <v/>
      </c>
    </row>
    <row r="430" spans="1:4" x14ac:dyDescent="0.2">
      <c r="A430" s="164" t="str">
        <f>IF(ISBLANK(KandidatenOsiris!A430),IF(ISBLANK(KandidatenOsirisDocent!A423),"",TEXT(TRIM(KandidatenOsirisDocent!A423),"0000000")),TEXT(TRIM(KandidatenOsiris!A430),"0000000"))</f>
        <v/>
      </c>
      <c r="B430" s="164" t="str">
        <f>IF(ISBLANK(KandidatenOsiris!B430),IF(ISBLANK(KandidatenOsirisDocent!C423),"",KandidatenOsirisDocent!C423),KandidatenOsiris!B430)</f>
        <v/>
      </c>
      <c r="C430" s="164" t="str">
        <f>IF(ISBLANK(KandidatenOsiris!C430),"",KandidatenOsiris!C430)</f>
        <v/>
      </c>
      <c r="D430" s="208" t="str">
        <f>VLOOKUP(A430,Totaal!A:P,16,FALSE)</f>
        <v/>
      </c>
    </row>
    <row r="431" spans="1:4" x14ac:dyDescent="0.2">
      <c r="A431" s="164" t="str">
        <f>IF(ISBLANK(KandidatenOsiris!A431),IF(ISBLANK(KandidatenOsirisDocent!A424),"",TEXT(TRIM(KandidatenOsirisDocent!A424),"0000000")),TEXT(TRIM(KandidatenOsiris!A431),"0000000"))</f>
        <v/>
      </c>
      <c r="B431" s="164" t="str">
        <f>IF(ISBLANK(KandidatenOsiris!B431),IF(ISBLANK(KandidatenOsirisDocent!C424),"",KandidatenOsirisDocent!C424),KandidatenOsiris!B431)</f>
        <v/>
      </c>
      <c r="C431" s="164" t="str">
        <f>IF(ISBLANK(KandidatenOsiris!C431),"",KandidatenOsiris!C431)</f>
        <v/>
      </c>
      <c r="D431" s="208" t="str">
        <f>VLOOKUP(A431,Totaal!A:P,16,FALSE)</f>
        <v/>
      </c>
    </row>
    <row r="432" spans="1:4" x14ac:dyDescent="0.2">
      <c r="A432" s="164" t="str">
        <f>IF(ISBLANK(KandidatenOsiris!A432),IF(ISBLANK(KandidatenOsirisDocent!A425),"",TEXT(TRIM(KandidatenOsirisDocent!A425),"0000000")),TEXT(TRIM(KandidatenOsiris!A432),"0000000"))</f>
        <v/>
      </c>
      <c r="B432" s="164" t="str">
        <f>IF(ISBLANK(KandidatenOsiris!B432),IF(ISBLANK(KandidatenOsirisDocent!C425),"",KandidatenOsirisDocent!C425),KandidatenOsiris!B432)</f>
        <v/>
      </c>
      <c r="C432" s="164" t="str">
        <f>IF(ISBLANK(KandidatenOsiris!C432),"",KandidatenOsiris!C432)</f>
        <v/>
      </c>
      <c r="D432" s="208" t="str">
        <f>VLOOKUP(A432,Totaal!A:P,16,FALSE)</f>
        <v/>
      </c>
    </row>
    <row r="433" spans="1:4" x14ac:dyDescent="0.2">
      <c r="A433" s="164" t="str">
        <f>IF(ISBLANK(KandidatenOsiris!A433),IF(ISBLANK(KandidatenOsirisDocent!A426),"",TEXT(TRIM(KandidatenOsirisDocent!A426),"0000000")),TEXT(TRIM(KandidatenOsiris!A433),"0000000"))</f>
        <v/>
      </c>
      <c r="B433" s="164" t="str">
        <f>IF(ISBLANK(KandidatenOsiris!B433),IF(ISBLANK(KandidatenOsirisDocent!C426),"",KandidatenOsirisDocent!C426),KandidatenOsiris!B433)</f>
        <v/>
      </c>
      <c r="C433" s="164" t="str">
        <f>IF(ISBLANK(KandidatenOsiris!C433),"",KandidatenOsiris!C433)</f>
        <v/>
      </c>
      <c r="D433" s="208" t="str">
        <f>VLOOKUP(A433,Totaal!A:P,16,FALSE)</f>
        <v/>
      </c>
    </row>
    <row r="434" spans="1:4" x14ac:dyDescent="0.2">
      <c r="A434" s="164" t="str">
        <f>IF(ISBLANK(KandidatenOsiris!A434),IF(ISBLANK(KandidatenOsirisDocent!A427),"",TEXT(TRIM(KandidatenOsirisDocent!A427),"0000000")),TEXT(TRIM(KandidatenOsiris!A434),"0000000"))</f>
        <v/>
      </c>
      <c r="B434" s="164" t="str">
        <f>IF(ISBLANK(KandidatenOsiris!B434),IF(ISBLANK(KandidatenOsirisDocent!C427),"",KandidatenOsirisDocent!C427),KandidatenOsiris!B434)</f>
        <v/>
      </c>
      <c r="C434" s="164" t="str">
        <f>IF(ISBLANK(KandidatenOsiris!C434),"",KandidatenOsiris!C434)</f>
        <v/>
      </c>
      <c r="D434" s="208" t="str">
        <f>VLOOKUP(A434,Totaal!A:P,16,FALSE)</f>
        <v/>
      </c>
    </row>
    <row r="435" spans="1:4" x14ac:dyDescent="0.2">
      <c r="A435" s="164" t="str">
        <f>IF(ISBLANK(KandidatenOsiris!A435),IF(ISBLANK(KandidatenOsirisDocent!A428),"",TEXT(TRIM(KandidatenOsirisDocent!A428),"0000000")),TEXT(TRIM(KandidatenOsiris!A435),"0000000"))</f>
        <v/>
      </c>
      <c r="B435" s="164" t="str">
        <f>IF(ISBLANK(KandidatenOsiris!B435),IF(ISBLANK(KandidatenOsirisDocent!C428),"",KandidatenOsirisDocent!C428),KandidatenOsiris!B435)</f>
        <v/>
      </c>
      <c r="C435" s="164" t="str">
        <f>IF(ISBLANK(KandidatenOsiris!C435),"",KandidatenOsiris!C435)</f>
        <v/>
      </c>
      <c r="D435" s="208" t="str">
        <f>VLOOKUP(A435,Totaal!A:P,16,FALSE)</f>
        <v/>
      </c>
    </row>
    <row r="436" spans="1:4" x14ac:dyDescent="0.2">
      <c r="A436" s="164" t="str">
        <f>IF(ISBLANK(KandidatenOsiris!A436),IF(ISBLANK(KandidatenOsirisDocent!A429),"",TEXT(TRIM(KandidatenOsirisDocent!A429),"0000000")),TEXT(TRIM(KandidatenOsiris!A436),"0000000"))</f>
        <v/>
      </c>
      <c r="B436" s="164" t="str">
        <f>IF(ISBLANK(KandidatenOsiris!B436),IF(ISBLANK(KandidatenOsirisDocent!C429),"",KandidatenOsirisDocent!C429),KandidatenOsiris!B436)</f>
        <v/>
      </c>
      <c r="C436" s="164" t="str">
        <f>IF(ISBLANK(KandidatenOsiris!C436),"",KandidatenOsiris!C436)</f>
        <v/>
      </c>
      <c r="D436" s="208" t="str">
        <f>VLOOKUP(A436,Totaal!A:P,16,FALSE)</f>
        <v/>
      </c>
    </row>
    <row r="437" spans="1:4" x14ac:dyDescent="0.2">
      <c r="A437" s="164" t="str">
        <f>IF(ISBLANK(KandidatenOsiris!A437),IF(ISBLANK(KandidatenOsirisDocent!A430),"",TEXT(TRIM(KandidatenOsirisDocent!A430),"0000000")),TEXT(TRIM(KandidatenOsiris!A437),"0000000"))</f>
        <v/>
      </c>
      <c r="B437" s="164" t="str">
        <f>IF(ISBLANK(KandidatenOsiris!B437),IF(ISBLANK(KandidatenOsirisDocent!C430),"",KandidatenOsirisDocent!C430),KandidatenOsiris!B437)</f>
        <v/>
      </c>
      <c r="C437" s="164" t="str">
        <f>IF(ISBLANK(KandidatenOsiris!C437),"",KandidatenOsiris!C437)</f>
        <v/>
      </c>
      <c r="D437" s="208" t="str">
        <f>VLOOKUP(A437,Totaal!A:P,16,FALSE)</f>
        <v/>
      </c>
    </row>
    <row r="438" spans="1:4" x14ac:dyDescent="0.2">
      <c r="A438" s="164" t="str">
        <f>IF(ISBLANK(KandidatenOsiris!A438),IF(ISBLANK(KandidatenOsirisDocent!A431),"",TEXT(TRIM(KandidatenOsirisDocent!A431),"0000000")),TEXT(TRIM(KandidatenOsiris!A438),"0000000"))</f>
        <v/>
      </c>
      <c r="B438" s="164" t="str">
        <f>IF(ISBLANK(KandidatenOsiris!B438),IF(ISBLANK(KandidatenOsirisDocent!C431),"",KandidatenOsirisDocent!C431),KandidatenOsiris!B438)</f>
        <v/>
      </c>
      <c r="C438" s="164" t="str">
        <f>IF(ISBLANK(KandidatenOsiris!C438),"",KandidatenOsiris!C438)</f>
        <v/>
      </c>
      <c r="D438" s="208" t="str">
        <f>VLOOKUP(A438,Totaal!A:P,16,FALSE)</f>
        <v/>
      </c>
    </row>
    <row r="439" spans="1:4" x14ac:dyDescent="0.2">
      <c r="A439" s="164" t="str">
        <f>IF(ISBLANK(KandidatenOsiris!A439),IF(ISBLANK(KandidatenOsirisDocent!A432),"",TEXT(TRIM(KandidatenOsirisDocent!A432),"0000000")),TEXT(TRIM(KandidatenOsiris!A439),"0000000"))</f>
        <v/>
      </c>
      <c r="B439" s="164" t="str">
        <f>IF(ISBLANK(KandidatenOsiris!B439),IF(ISBLANK(KandidatenOsirisDocent!C432),"",KandidatenOsirisDocent!C432),KandidatenOsiris!B439)</f>
        <v/>
      </c>
      <c r="C439" s="164" t="str">
        <f>IF(ISBLANK(KandidatenOsiris!C439),"",KandidatenOsiris!C439)</f>
        <v/>
      </c>
      <c r="D439" s="208" t="str">
        <f>VLOOKUP(A439,Totaal!A:P,16,FALSE)</f>
        <v/>
      </c>
    </row>
    <row r="440" spans="1:4" x14ac:dyDescent="0.2">
      <c r="A440" s="164" t="str">
        <f>IF(ISBLANK(KandidatenOsiris!A440),IF(ISBLANK(KandidatenOsirisDocent!A433),"",TEXT(TRIM(KandidatenOsirisDocent!A433),"0000000")),TEXT(TRIM(KandidatenOsiris!A440),"0000000"))</f>
        <v/>
      </c>
      <c r="B440" s="164" t="str">
        <f>IF(ISBLANK(KandidatenOsiris!B440),IF(ISBLANK(KandidatenOsirisDocent!C433),"",KandidatenOsirisDocent!C433),KandidatenOsiris!B440)</f>
        <v/>
      </c>
      <c r="C440" s="164" t="str">
        <f>IF(ISBLANK(KandidatenOsiris!C440),"",KandidatenOsiris!C440)</f>
        <v/>
      </c>
      <c r="D440" s="208" t="str">
        <f>VLOOKUP(A440,Totaal!A:P,16,FALSE)</f>
        <v/>
      </c>
    </row>
    <row r="441" spans="1:4" x14ac:dyDescent="0.2">
      <c r="A441" s="164" t="str">
        <f>IF(ISBLANK(KandidatenOsiris!A441),IF(ISBLANK(KandidatenOsirisDocent!A434),"",TEXT(TRIM(KandidatenOsirisDocent!A434),"0000000")),TEXT(TRIM(KandidatenOsiris!A441),"0000000"))</f>
        <v/>
      </c>
      <c r="B441" s="164" t="str">
        <f>IF(ISBLANK(KandidatenOsiris!B441),IF(ISBLANK(KandidatenOsirisDocent!C434),"",KandidatenOsirisDocent!C434),KandidatenOsiris!B441)</f>
        <v/>
      </c>
      <c r="C441" s="164" t="str">
        <f>IF(ISBLANK(KandidatenOsiris!C441),"",KandidatenOsiris!C441)</f>
        <v/>
      </c>
      <c r="D441" s="208" t="str">
        <f>VLOOKUP(A441,Totaal!A:P,16,FALSE)</f>
        <v/>
      </c>
    </row>
    <row r="442" spans="1:4" x14ac:dyDescent="0.2">
      <c r="A442" s="164" t="str">
        <f>IF(ISBLANK(KandidatenOsiris!A442),IF(ISBLANK(KandidatenOsirisDocent!A435),"",TEXT(TRIM(KandidatenOsirisDocent!A435),"0000000")),TEXT(TRIM(KandidatenOsiris!A442),"0000000"))</f>
        <v/>
      </c>
      <c r="B442" s="164" t="str">
        <f>IF(ISBLANK(KandidatenOsiris!B442),IF(ISBLANK(KandidatenOsirisDocent!C435),"",KandidatenOsirisDocent!C435),KandidatenOsiris!B442)</f>
        <v/>
      </c>
      <c r="C442" s="164" t="str">
        <f>IF(ISBLANK(KandidatenOsiris!C442),"",KandidatenOsiris!C442)</f>
        <v/>
      </c>
      <c r="D442" s="208" t="str">
        <f>VLOOKUP(A442,Totaal!A:P,16,FALSE)</f>
        <v/>
      </c>
    </row>
    <row r="443" spans="1:4" x14ac:dyDescent="0.2">
      <c r="A443" s="164" t="str">
        <f>IF(ISBLANK(KandidatenOsiris!A443),IF(ISBLANK(KandidatenOsirisDocent!A436),"",TEXT(TRIM(KandidatenOsirisDocent!A436),"0000000")),TEXT(TRIM(KandidatenOsiris!A443),"0000000"))</f>
        <v/>
      </c>
      <c r="B443" s="164" t="str">
        <f>IF(ISBLANK(KandidatenOsiris!B443),IF(ISBLANK(KandidatenOsirisDocent!C436),"",KandidatenOsirisDocent!C436),KandidatenOsiris!B443)</f>
        <v/>
      </c>
      <c r="C443" s="164" t="str">
        <f>IF(ISBLANK(KandidatenOsiris!C443),"",KandidatenOsiris!C443)</f>
        <v/>
      </c>
      <c r="D443" s="208" t="str">
        <f>VLOOKUP(A443,Totaal!A:P,16,FALSE)</f>
        <v/>
      </c>
    </row>
    <row r="444" spans="1:4" x14ac:dyDescent="0.2">
      <c r="A444" s="164" t="str">
        <f>IF(ISBLANK(KandidatenOsiris!A444),IF(ISBLANK(KandidatenOsirisDocent!A437),"",TEXT(TRIM(KandidatenOsirisDocent!A437),"0000000")),TEXT(TRIM(KandidatenOsiris!A444),"0000000"))</f>
        <v/>
      </c>
      <c r="B444" s="164" t="str">
        <f>IF(ISBLANK(KandidatenOsiris!B444),IF(ISBLANK(KandidatenOsirisDocent!C437),"",KandidatenOsirisDocent!C437),KandidatenOsiris!B444)</f>
        <v/>
      </c>
      <c r="C444" s="164" t="str">
        <f>IF(ISBLANK(KandidatenOsiris!C444),"",KandidatenOsiris!C444)</f>
        <v/>
      </c>
      <c r="D444" s="208" t="str">
        <f>VLOOKUP(A444,Totaal!A:P,16,FALSE)</f>
        <v/>
      </c>
    </row>
    <row r="445" spans="1:4" x14ac:dyDescent="0.2">
      <c r="A445" s="164" t="str">
        <f>IF(ISBLANK(KandidatenOsiris!A445),IF(ISBLANK(KandidatenOsirisDocent!A438),"",TEXT(TRIM(KandidatenOsirisDocent!A438),"0000000")),TEXT(TRIM(KandidatenOsiris!A445),"0000000"))</f>
        <v/>
      </c>
      <c r="B445" s="164" t="str">
        <f>IF(ISBLANK(KandidatenOsiris!B445),IF(ISBLANK(KandidatenOsirisDocent!C438),"",KandidatenOsirisDocent!C438),KandidatenOsiris!B445)</f>
        <v/>
      </c>
      <c r="C445" s="164" t="str">
        <f>IF(ISBLANK(KandidatenOsiris!C445),"",KandidatenOsiris!C445)</f>
        <v/>
      </c>
      <c r="D445" s="208" t="str">
        <f>VLOOKUP(A445,Totaal!A:P,16,FALSE)</f>
        <v/>
      </c>
    </row>
    <row r="446" spans="1:4" x14ac:dyDescent="0.2">
      <c r="A446" s="164" t="str">
        <f>IF(ISBLANK(KandidatenOsiris!A446),IF(ISBLANK(KandidatenOsirisDocent!A439),"",TEXT(TRIM(KandidatenOsirisDocent!A439),"0000000")),TEXT(TRIM(KandidatenOsiris!A446),"0000000"))</f>
        <v/>
      </c>
      <c r="B446" s="164" t="str">
        <f>IF(ISBLANK(KandidatenOsiris!B446),IF(ISBLANK(KandidatenOsirisDocent!C439),"",KandidatenOsirisDocent!C439),KandidatenOsiris!B446)</f>
        <v/>
      </c>
      <c r="C446" s="164" t="str">
        <f>IF(ISBLANK(KandidatenOsiris!C446),"",KandidatenOsiris!C446)</f>
        <v/>
      </c>
      <c r="D446" s="208" t="str">
        <f>VLOOKUP(A446,Totaal!A:P,16,FALSE)</f>
        <v/>
      </c>
    </row>
    <row r="447" spans="1:4" x14ac:dyDescent="0.2">
      <c r="A447" s="164" t="str">
        <f>IF(ISBLANK(KandidatenOsiris!A447),IF(ISBLANK(KandidatenOsirisDocent!A440),"",TEXT(TRIM(KandidatenOsirisDocent!A440),"0000000")),TEXT(TRIM(KandidatenOsiris!A447),"0000000"))</f>
        <v/>
      </c>
      <c r="B447" s="164" t="str">
        <f>IF(ISBLANK(KandidatenOsiris!B447),IF(ISBLANK(KandidatenOsirisDocent!C440),"",KandidatenOsirisDocent!C440),KandidatenOsiris!B447)</f>
        <v/>
      </c>
      <c r="C447" s="164" t="str">
        <f>IF(ISBLANK(KandidatenOsiris!C447),"",KandidatenOsiris!C447)</f>
        <v/>
      </c>
      <c r="D447" s="208" t="str">
        <f>VLOOKUP(A447,Totaal!A:P,16,FALSE)</f>
        <v/>
      </c>
    </row>
    <row r="448" spans="1:4" x14ac:dyDescent="0.2">
      <c r="A448" s="164" t="str">
        <f>IF(ISBLANK(KandidatenOsiris!A448),IF(ISBLANK(KandidatenOsirisDocent!A441),"",TEXT(TRIM(KandidatenOsirisDocent!A441),"0000000")),TEXT(TRIM(KandidatenOsiris!A448),"0000000"))</f>
        <v/>
      </c>
      <c r="B448" s="164" t="str">
        <f>IF(ISBLANK(KandidatenOsiris!B448),IF(ISBLANK(KandidatenOsirisDocent!C441),"",KandidatenOsirisDocent!C441),KandidatenOsiris!B448)</f>
        <v/>
      </c>
      <c r="C448" s="164" t="str">
        <f>IF(ISBLANK(KandidatenOsiris!C448),"",KandidatenOsiris!C448)</f>
        <v/>
      </c>
      <c r="D448" s="208" t="str">
        <f>VLOOKUP(A448,Totaal!A:P,16,FALSE)</f>
        <v/>
      </c>
    </row>
    <row r="449" spans="1:4" x14ac:dyDescent="0.2">
      <c r="A449" s="164" t="str">
        <f>IF(ISBLANK(KandidatenOsiris!A449),IF(ISBLANK(KandidatenOsirisDocent!A442),"",TEXT(TRIM(KandidatenOsirisDocent!A442),"0000000")),TEXT(TRIM(KandidatenOsiris!A449),"0000000"))</f>
        <v/>
      </c>
      <c r="B449" s="164" t="str">
        <f>IF(ISBLANK(KandidatenOsiris!B449),IF(ISBLANK(KandidatenOsirisDocent!C442),"",KandidatenOsirisDocent!C442),KandidatenOsiris!B449)</f>
        <v/>
      </c>
      <c r="C449" s="164" t="str">
        <f>IF(ISBLANK(KandidatenOsiris!C449),"",KandidatenOsiris!C449)</f>
        <v/>
      </c>
      <c r="D449" s="208" t="str">
        <f>VLOOKUP(A449,Totaal!A:P,16,FALSE)</f>
        <v/>
      </c>
    </row>
    <row r="450" spans="1:4" x14ac:dyDescent="0.2">
      <c r="A450" s="164" t="str">
        <f>IF(ISBLANK(KandidatenOsiris!A450),IF(ISBLANK(KandidatenOsirisDocent!A443),"",TEXT(TRIM(KandidatenOsirisDocent!A443),"0000000")),TEXT(TRIM(KandidatenOsiris!A450),"0000000"))</f>
        <v/>
      </c>
      <c r="B450" s="164" t="str">
        <f>IF(ISBLANK(KandidatenOsiris!B450),IF(ISBLANK(KandidatenOsirisDocent!C443),"",KandidatenOsirisDocent!C443),KandidatenOsiris!B450)</f>
        <v/>
      </c>
      <c r="C450" s="164" t="str">
        <f>IF(ISBLANK(KandidatenOsiris!C450),"",KandidatenOsiris!C450)</f>
        <v/>
      </c>
      <c r="D450" s="208" t="str">
        <f>VLOOKUP(A450,Totaal!A:P,16,FALSE)</f>
        <v/>
      </c>
    </row>
    <row r="451" spans="1:4" x14ac:dyDescent="0.2">
      <c r="A451" s="164" t="str">
        <f>IF(ISBLANK(KandidatenOsiris!A451),IF(ISBLANK(KandidatenOsirisDocent!A444),"",TEXT(TRIM(KandidatenOsirisDocent!A444),"0000000")),TEXT(TRIM(KandidatenOsiris!A451),"0000000"))</f>
        <v/>
      </c>
      <c r="B451" s="164" t="str">
        <f>IF(ISBLANK(KandidatenOsiris!B451),IF(ISBLANK(KandidatenOsirisDocent!C444),"",KandidatenOsirisDocent!C444),KandidatenOsiris!B451)</f>
        <v/>
      </c>
      <c r="C451" s="164" t="str">
        <f>IF(ISBLANK(KandidatenOsiris!C451),"",KandidatenOsiris!C451)</f>
        <v/>
      </c>
      <c r="D451" s="208" t="str">
        <f>VLOOKUP(A451,Totaal!A:P,16,FALSE)</f>
        <v/>
      </c>
    </row>
    <row r="452" spans="1:4" x14ac:dyDescent="0.2">
      <c r="A452" s="164" t="str">
        <f>IF(ISBLANK(KandidatenOsiris!A452),IF(ISBLANK(KandidatenOsirisDocent!A445),"",TEXT(TRIM(KandidatenOsirisDocent!A445),"0000000")),TEXT(TRIM(KandidatenOsiris!A452),"0000000"))</f>
        <v/>
      </c>
      <c r="B452" s="164" t="str">
        <f>IF(ISBLANK(KandidatenOsiris!B452),IF(ISBLANK(KandidatenOsirisDocent!C445),"",KandidatenOsirisDocent!C445),KandidatenOsiris!B452)</f>
        <v/>
      </c>
      <c r="C452" s="164" t="str">
        <f>IF(ISBLANK(KandidatenOsiris!C452),"",KandidatenOsiris!C452)</f>
        <v/>
      </c>
      <c r="D452" s="208" t="str">
        <f>VLOOKUP(A452,Totaal!A:P,16,FALSE)</f>
        <v/>
      </c>
    </row>
    <row r="453" spans="1:4" x14ac:dyDescent="0.2">
      <c r="A453" s="164" t="str">
        <f>IF(ISBLANK(KandidatenOsiris!A453),IF(ISBLANK(KandidatenOsirisDocent!A446),"",TEXT(TRIM(KandidatenOsirisDocent!A446),"0000000")),TEXT(TRIM(KandidatenOsiris!A453),"0000000"))</f>
        <v/>
      </c>
      <c r="B453" s="164" t="str">
        <f>IF(ISBLANK(KandidatenOsiris!B453),IF(ISBLANK(KandidatenOsirisDocent!C446),"",KandidatenOsirisDocent!C446),KandidatenOsiris!B453)</f>
        <v/>
      </c>
      <c r="C453" s="164" t="str">
        <f>IF(ISBLANK(KandidatenOsiris!C453),"",KandidatenOsiris!C453)</f>
        <v/>
      </c>
      <c r="D453" s="208" t="str">
        <f>VLOOKUP(A453,Totaal!A:P,16,FALSE)</f>
        <v/>
      </c>
    </row>
    <row r="454" spans="1:4" x14ac:dyDescent="0.2">
      <c r="A454" s="164" t="str">
        <f>IF(ISBLANK(KandidatenOsiris!A454),IF(ISBLANK(KandidatenOsirisDocent!A447),"",TEXT(TRIM(KandidatenOsirisDocent!A447),"0000000")),TEXT(TRIM(KandidatenOsiris!A454),"0000000"))</f>
        <v/>
      </c>
      <c r="B454" s="164" t="str">
        <f>IF(ISBLANK(KandidatenOsiris!B454),IF(ISBLANK(KandidatenOsirisDocent!C447),"",KandidatenOsirisDocent!C447),KandidatenOsiris!B454)</f>
        <v/>
      </c>
      <c r="C454" s="164" t="str">
        <f>IF(ISBLANK(KandidatenOsiris!C454),"",KandidatenOsiris!C454)</f>
        <v/>
      </c>
      <c r="D454" s="208" t="str">
        <f>VLOOKUP(A454,Totaal!A:P,16,FALSE)</f>
        <v/>
      </c>
    </row>
    <row r="455" spans="1:4" x14ac:dyDescent="0.2">
      <c r="A455" s="164" t="str">
        <f>IF(ISBLANK(KandidatenOsiris!A455),IF(ISBLANK(KandidatenOsirisDocent!A448),"",TEXT(TRIM(KandidatenOsirisDocent!A448),"0000000")),TEXT(TRIM(KandidatenOsiris!A455),"0000000"))</f>
        <v/>
      </c>
      <c r="B455" s="164" t="str">
        <f>IF(ISBLANK(KandidatenOsiris!B455),IF(ISBLANK(KandidatenOsirisDocent!C448),"",KandidatenOsirisDocent!C448),KandidatenOsiris!B455)</f>
        <v/>
      </c>
      <c r="C455" s="164" t="str">
        <f>IF(ISBLANK(KandidatenOsiris!C455),"",KandidatenOsiris!C455)</f>
        <v/>
      </c>
      <c r="D455" s="208" t="str">
        <f>VLOOKUP(A455,Totaal!A:P,16,FALSE)</f>
        <v/>
      </c>
    </row>
    <row r="456" spans="1:4" x14ac:dyDescent="0.2">
      <c r="A456" s="164" t="str">
        <f>IF(ISBLANK(KandidatenOsiris!A456),IF(ISBLANK(KandidatenOsirisDocent!A449),"",TEXT(TRIM(KandidatenOsirisDocent!A449),"0000000")),TEXT(TRIM(KandidatenOsiris!A456),"0000000"))</f>
        <v/>
      </c>
      <c r="B456" s="164" t="str">
        <f>IF(ISBLANK(KandidatenOsiris!B456),IF(ISBLANK(KandidatenOsirisDocent!C449),"",KandidatenOsirisDocent!C449),KandidatenOsiris!B456)</f>
        <v/>
      </c>
      <c r="C456" s="164" t="str">
        <f>IF(ISBLANK(KandidatenOsiris!C456),"",KandidatenOsiris!C456)</f>
        <v/>
      </c>
      <c r="D456" s="208" t="str">
        <f>VLOOKUP(A456,Totaal!A:P,16,FALSE)</f>
        <v/>
      </c>
    </row>
    <row r="457" spans="1:4" x14ac:dyDescent="0.2">
      <c r="A457" s="164" t="str">
        <f>IF(ISBLANK(KandidatenOsiris!A457),IF(ISBLANK(KandidatenOsirisDocent!A450),"",TEXT(TRIM(KandidatenOsirisDocent!A450),"0000000")),TEXT(TRIM(KandidatenOsiris!A457),"0000000"))</f>
        <v/>
      </c>
      <c r="B457" s="164" t="str">
        <f>IF(ISBLANK(KandidatenOsiris!B457),IF(ISBLANK(KandidatenOsirisDocent!C450),"",KandidatenOsirisDocent!C450),KandidatenOsiris!B457)</f>
        <v/>
      </c>
      <c r="C457" s="164" t="str">
        <f>IF(ISBLANK(KandidatenOsiris!C457),"",KandidatenOsiris!C457)</f>
        <v/>
      </c>
      <c r="D457" s="208" t="str">
        <f>VLOOKUP(A457,Totaal!A:P,16,FALSE)</f>
        <v/>
      </c>
    </row>
    <row r="458" spans="1:4" x14ac:dyDescent="0.2">
      <c r="A458" s="164" t="str">
        <f>IF(ISBLANK(KandidatenOsiris!A458),IF(ISBLANK(KandidatenOsirisDocent!A451),"",TEXT(TRIM(KandidatenOsirisDocent!A451),"0000000")),TEXT(TRIM(KandidatenOsiris!A458),"0000000"))</f>
        <v/>
      </c>
      <c r="B458" s="164" t="str">
        <f>IF(ISBLANK(KandidatenOsiris!B458),IF(ISBLANK(KandidatenOsirisDocent!C451),"",KandidatenOsirisDocent!C451),KandidatenOsiris!B458)</f>
        <v/>
      </c>
      <c r="C458" s="164" t="str">
        <f>IF(ISBLANK(KandidatenOsiris!C458),"",KandidatenOsiris!C458)</f>
        <v/>
      </c>
      <c r="D458" s="208" t="str">
        <f>VLOOKUP(A458,Totaal!A:P,16,FALSE)</f>
        <v/>
      </c>
    </row>
    <row r="459" spans="1:4" x14ac:dyDescent="0.2">
      <c r="A459" s="164" t="str">
        <f>IF(ISBLANK(KandidatenOsiris!A459),IF(ISBLANK(KandidatenOsirisDocent!A452),"",TEXT(TRIM(KandidatenOsirisDocent!A452),"0000000")),TEXT(TRIM(KandidatenOsiris!A459),"0000000"))</f>
        <v/>
      </c>
      <c r="B459" s="164" t="str">
        <f>IF(ISBLANK(KandidatenOsiris!B459),IF(ISBLANK(KandidatenOsirisDocent!C452),"",KandidatenOsirisDocent!C452),KandidatenOsiris!B459)</f>
        <v/>
      </c>
      <c r="C459" s="164" t="str">
        <f>IF(ISBLANK(KandidatenOsiris!C459),"",KandidatenOsiris!C459)</f>
        <v/>
      </c>
      <c r="D459" s="208" t="str">
        <f>VLOOKUP(A459,Totaal!A:P,16,FALSE)</f>
        <v/>
      </c>
    </row>
    <row r="460" spans="1:4" x14ac:dyDescent="0.2">
      <c r="A460" s="164" t="str">
        <f>IF(ISBLANK(KandidatenOsiris!A460),IF(ISBLANK(KandidatenOsirisDocent!A453),"",TEXT(TRIM(KandidatenOsirisDocent!A453),"0000000")),TEXT(TRIM(KandidatenOsiris!A460),"0000000"))</f>
        <v/>
      </c>
      <c r="B460" s="164" t="str">
        <f>IF(ISBLANK(KandidatenOsiris!B460),IF(ISBLANK(KandidatenOsirisDocent!C453),"",KandidatenOsirisDocent!C453),KandidatenOsiris!B460)</f>
        <v/>
      </c>
      <c r="C460" s="164" t="str">
        <f>IF(ISBLANK(KandidatenOsiris!C460),"",KandidatenOsiris!C460)</f>
        <v/>
      </c>
      <c r="D460" s="208" t="str">
        <f>VLOOKUP(A460,Totaal!A:P,16,FALSE)</f>
        <v/>
      </c>
    </row>
    <row r="461" spans="1:4" x14ac:dyDescent="0.2">
      <c r="A461" s="164" t="str">
        <f>IF(ISBLANK(KandidatenOsiris!A461),IF(ISBLANK(KandidatenOsirisDocent!A454),"",TEXT(TRIM(KandidatenOsirisDocent!A454),"0000000")),TEXT(TRIM(KandidatenOsiris!A461),"0000000"))</f>
        <v/>
      </c>
      <c r="B461" s="164" t="str">
        <f>IF(ISBLANK(KandidatenOsiris!B461),IF(ISBLANK(KandidatenOsirisDocent!C454),"",KandidatenOsirisDocent!C454),KandidatenOsiris!B461)</f>
        <v/>
      </c>
      <c r="C461" s="164" t="str">
        <f>IF(ISBLANK(KandidatenOsiris!C461),"",KandidatenOsiris!C461)</f>
        <v/>
      </c>
      <c r="D461" s="208" t="str">
        <f>VLOOKUP(A461,Totaal!A:P,16,FALSE)</f>
        <v/>
      </c>
    </row>
    <row r="462" spans="1:4" x14ac:dyDescent="0.2">
      <c r="A462" s="164" t="str">
        <f>IF(ISBLANK(KandidatenOsiris!A462),IF(ISBLANK(KandidatenOsirisDocent!A455),"",TEXT(TRIM(KandidatenOsirisDocent!A455),"0000000")),TEXT(TRIM(KandidatenOsiris!A462),"0000000"))</f>
        <v/>
      </c>
      <c r="B462" s="164" t="str">
        <f>IF(ISBLANK(KandidatenOsiris!B462),IF(ISBLANK(KandidatenOsirisDocent!C455),"",KandidatenOsirisDocent!C455),KandidatenOsiris!B462)</f>
        <v/>
      </c>
      <c r="C462" s="164" t="str">
        <f>IF(ISBLANK(KandidatenOsiris!C462),"",KandidatenOsiris!C462)</f>
        <v/>
      </c>
      <c r="D462" s="208" t="str">
        <f>VLOOKUP(A462,Totaal!A:P,16,FALSE)</f>
        <v/>
      </c>
    </row>
    <row r="463" spans="1:4" x14ac:dyDescent="0.2">
      <c r="A463" s="164" t="str">
        <f>IF(ISBLANK(KandidatenOsiris!A463),IF(ISBLANK(KandidatenOsirisDocent!A456),"",TEXT(TRIM(KandidatenOsirisDocent!A456),"0000000")),TEXT(TRIM(KandidatenOsiris!A463),"0000000"))</f>
        <v/>
      </c>
      <c r="B463" s="164" t="str">
        <f>IF(ISBLANK(KandidatenOsiris!B463),IF(ISBLANK(KandidatenOsirisDocent!C456),"",KandidatenOsirisDocent!C456),KandidatenOsiris!B463)</f>
        <v/>
      </c>
      <c r="C463" s="164" t="str">
        <f>IF(ISBLANK(KandidatenOsiris!C463),"",KandidatenOsiris!C463)</f>
        <v/>
      </c>
      <c r="D463" s="208" t="str">
        <f>VLOOKUP(A463,Totaal!A:P,16,FALSE)</f>
        <v/>
      </c>
    </row>
    <row r="464" spans="1:4" x14ac:dyDescent="0.2">
      <c r="A464" s="164" t="str">
        <f>IF(ISBLANK(KandidatenOsiris!A464),IF(ISBLANK(KandidatenOsirisDocent!A457),"",TEXT(TRIM(KandidatenOsirisDocent!A457),"0000000")),TEXT(TRIM(KandidatenOsiris!A464),"0000000"))</f>
        <v/>
      </c>
      <c r="B464" s="164" t="str">
        <f>IF(ISBLANK(KandidatenOsiris!B464),IF(ISBLANK(KandidatenOsirisDocent!C457),"",KandidatenOsirisDocent!C457),KandidatenOsiris!B464)</f>
        <v/>
      </c>
      <c r="C464" s="164" t="str">
        <f>IF(ISBLANK(KandidatenOsiris!C464),"",KandidatenOsiris!C464)</f>
        <v/>
      </c>
      <c r="D464" s="208" t="str">
        <f>VLOOKUP(A464,Totaal!A:P,16,FALSE)</f>
        <v/>
      </c>
    </row>
    <row r="465" spans="1:4" x14ac:dyDescent="0.2">
      <c r="A465" s="164" t="str">
        <f>IF(ISBLANK(KandidatenOsiris!A465),IF(ISBLANK(KandidatenOsirisDocent!A458),"",TEXT(TRIM(KandidatenOsirisDocent!A458),"0000000")),TEXT(TRIM(KandidatenOsiris!A465),"0000000"))</f>
        <v/>
      </c>
      <c r="B465" s="164" t="str">
        <f>IF(ISBLANK(KandidatenOsiris!B465),IF(ISBLANK(KandidatenOsirisDocent!C458),"",KandidatenOsirisDocent!C458),KandidatenOsiris!B465)</f>
        <v/>
      </c>
      <c r="C465" s="164" t="str">
        <f>IF(ISBLANK(KandidatenOsiris!C465),"",KandidatenOsiris!C465)</f>
        <v/>
      </c>
      <c r="D465" s="208" t="str">
        <f>VLOOKUP(A465,Totaal!A:P,16,FALSE)</f>
        <v/>
      </c>
    </row>
    <row r="466" spans="1:4" x14ac:dyDescent="0.2">
      <c r="A466" s="164" t="str">
        <f>IF(ISBLANK(KandidatenOsiris!A466),IF(ISBLANK(KandidatenOsirisDocent!A459),"",TEXT(TRIM(KandidatenOsirisDocent!A459),"0000000")),TEXT(TRIM(KandidatenOsiris!A466),"0000000"))</f>
        <v/>
      </c>
      <c r="B466" s="164" t="str">
        <f>IF(ISBLANK(KandidatenOsiris!B466),IF(ISBLANK(KandidatenOsirisDocent!C459),"",KandidatenOsirisDocent!C459),KandidatenOsiris!B466)</f>
        <v/>
      </c>
      <c r="C466" s="164" t="str">
        <f>IF(ISBLANK(KandidatenOsiris!C466),"",KandidatenOsiris!C466)</f>
        <v/>
      </c>
      <c r="D466" s="208" t="str">
        <f>VLOOKUP(A466,Totaal!A:P,16,FALSE)</f>
        <v/>
      </c>
    </row>
    <row r="467" spans="1:4" x14ac:dyDescent="0.2">
      <c r="A467" s="164" t="str">
        <f>IF(ISBLANK(KandidatenOsiris!A467),IF(ISBLANK(KandidatenOsirisDocent!A460),"",TEXT(TRIM(KandidatenOsirisDocent!A460),"0000000")),TEXT(TRIM(KandidatenOsiris!A467),"0000000"))</f>
        <v/>
      </c>
      <c r="B467" s="164" t="str">
        <f>IF(ISBLANK(KandidatenOsiris!B467),IF(ISBLANK(KandidatenOsirisDocent!C460),"",KandidatenOsirisDocent!C460),KandidatenOsiris!B467)</f>
        <v/>
      </c>
      <c r="C467" s="164" t="str">
        <f>IF(ISBLANK(KandidatenOsiris!C467),"",KandidatenOsiris!C467)</f>
        <v/>
      </c>
      <c r="D467" s="208" t="str">
        <f>VLOOKUP(A467,Totaal!A:P,16,FALSE)</f>
        <v/>
      </c>
    </row>
    <row r="468" spans="1:4" x14ac:dyDescent="0.2">
      <c r="A468" s="164" t="str">
        <f>IF(ISBLANK(KandidatenOsiris!A468),IF(ISBLANK(KandidatenOsirisDocent!A461),"",TEXT(TRIM(KandidatenOsirisDocent!A461),"0000000")),TEXT(TRIM(KandidatenOsiris!A468),"0000000"))</f>
        <v/>
      </c>
      <c r="B468" s="164" t="str">
        <f>IF(ISBLANK(KandidatenOsiris!B468),IF(ISBLANK(KandidatenOsirisDocent!C461),"",KandidatenOsirisDocent!C461),KandidatenOsiris!B468)</f>
        <v/>
      </c>
      <c r="C468" s="164" t="str">
        <f>IF(ISBLANK(KandidatenOsiris!C468),"",KandidatenOsiris!C468)</f>
        <v/>
      </c>
      <c r="D468" s="208" t="str">
        <f>VLOOKUP(A468,Totaal!A:P,16,FALSE)</f>
        <v/>
      </c>
    </row>
    <row r="469" spans="1:4" x14ac:dyDescent="0.2">
      <c r="A469" s="164" t="str">
        <f>IF(ISBLANK(KandidatenOsiris!A469),IF(ISBLANK(KandidatenOsirisDocent!A462),"",TEXT(TRIM(KandidatenOsirisDocent!A462),"0000000")),TEXT(TRIM(KandidatenOsiris!A469),"0000000"))</f>
        <v/>
      </c>
      <c r="B469" s="164" t="str">
        <f>IF(ISBLANK(KandidatenOsiris!B469),IF(ISBLANK(KandidatenOsirisDocent!C462),"",KandidatenOsirisDocent!C462),KandidatenOsiris!B469)</f>
        <v/>
      </c>
      <c r="C469" s="164" t="str">
        <f>IF(ISBLANK(KandidatenOsiris!C469),"",KandidatenOsiris!C469)</f>
        <v/>
      </c>
      <c r="D469" s="208" t="str">
        <f>VLOOKUP(A469,Totaal!A:P,16,FALSE)</f>
        <v/>
      </c>
    </row>
    <row r="470" spans="1:4" x14ac:dyDescent="0.2">
      <c r="A470" s="164" t="str">
        <f>IF(ISBLANK(KandidatenOsiris!A470),IF(ISBLANK(KandidatenOsirisDocent!A463),"",TEXT(TRIM(KandidatenOsirisDocent!A463),"0000000")),TEXT(TRIM(KandidatenOsiris!A470),"0000000"))</f>
        <v/>
      </c>
      <c r="B470" s="164" t="str">
        <f>IF(ISBLANK(KandidatenOsiris!B470),IF(ISBLANK(KandidatenOsirisDocent!C463),"",KandidatenOsirisDocent!C463),KandidatenOsiris!B470)</f>
        <v/>
      </c>
      <c r="C470" s="164" t="str">
        <f>IF(ISBLANK(KandidatenOsiris!C470),"",KandidatenOsiris!C470)</f>
        <v/>
      </c>
      <c r="D470" s="208" t="str">
        <f>VLOOKUP(A470,Totaal!A:P,16,FALSE)</f>
        <v/>
      </c>
    </row>
    <row r="471" spans="1:4" x14ac:dyDescent="0.2">
      <c r="A471" s="164" t="str">
        <f>IF(ISBLANK(KandidatenOsiris!A471),IF(ISBLANK(KandidatenOsirisDocent!A464),"",TEXT(TRIM(KandidatenOsirisDocent!A464),"0000000")),TEXT(TRIM(KandidatenOsiris!A471),"0000000"))</f>
        <v/>
      </c>
      <c r="B471" s="164" t="str">
        <f>IF(ISBLANK(KandidatenOsiris!B471),IF(ISBLANK(KandidatenOsirisDocent!C464),"",KandidatenOsirisDocent!C464),KandidatenOsiris!B471)</f>
        <v/>
      </c>
      <c r="C471" s="164" t="str">
        <f>IF(ISBLANK(KandidatenOsiris!C471),"",KandidatenOsiris!C471)</f>
        <v/>
      </c>
      <c r="D471" s="208" t="str">
        <f>VLOOKUP(A471,Totaal!A:P,16,FALSE)</f>
        <v/>
      </c>
    </row>
    <row r="472" spans="1:4" x14ac:dyDescent="0.2">
      <c r="A472" s="164" t="str">
        <f>IF(ISBLANK(KandidatenOsiris!A472),IF(ISBLANK(KandidatenOsirisDocent!A465),"",TEXT(TRIM(KandidatenOsirisDocent!A465),"0000000")),TEXT(TRIM(KandidatenOsiris!A472),"0000000"))</f>
        <v/>
      </c>
      <c r="B472" s="164" t="str">
        <f>IF(ISBLANK(KandidatenOsiris!B472),IF(ISBLANK(KandidatenOsirisDocent!C465),"",KandidatenOsirisDocent!C465),KandidatenOsiris!B472)</f>
        <v/>
      </c>
      <c r="C472" s="164" t="str">
        <f>IF(ISBLANK(KandidatenOsiris!C472),"",KandidatenOsiris!C472)</f>
        <v/>
      </c>
      <c r="D472" s="208" t="str">
        <f>VLOOKUP(A472,Totaal!A:P,16,FALSE)</f>
        <v/>
      </c>
    </row>
    <row r="473" spans="1:4" x14ac:dyDescent="0.2">
      <c r="A473" s="164" t="str">
        <f>IF(ISBLANK(KandidatenOsiris!A473),IF(ISBLANK(KandidatenOsirisDocent!A466),"",TEXT(TRIM(KandidatenOsirisDocent!A466),"0000000")),TEXT(TRIM(KandidatenOsiris!A473),"0000000"))</f>
        <v/>
      </c>
      <c r="B473" s="164" t="str">
        <f>IF(ISBLANK(KandidatenOsiris!B473),IF(ISBLANK(KandidatenOsirisDocent!C466),"",KandidatenOsirisDocent!C466),KandidatenOsiris!B473)</f>
        <v/>
      </c>
      <c r="C473" s="164" t="str">
        <f>IF(ISBLANK(KandidatenOsiris!C473),"",KandidatenOsiris!C473)</f>
        <v/>
      </c>
      <c r="D473" s="208" t="str">
        <f>VLOOKUP(A473,Totaal!A:P,16,FALSE)</f>
        <v/>
      </c>
    </row>
    <row r="474" spans="1:4" x14ac:dyDescent="0.2">
      <c r="A474" s="164" t="str">
        <f>IF(ISBLANK(KandidatenOsiris!A474),IF(ISBLANK(KandidatenOsirisDocent!A467),"",TEXT(TRIM(KandidatenOsirisDocent!A467),"0000000")),TEXT(TRIM(KandidatenOsiris!A474),"0000000"))</f>
        <v/>
      </c>
      <c r="B474" s="164" t="str">
        <f>IF(ISBLANK(KandidatenOsiris!B474),IF(ISBLANK(KandidatenOsirisDocent!C467),"",KandidatenOsirisDocent!C467),KandidatenOsiris!B474)</f>
        <v/>
      </c>
      <c r="C474" s="164" t="str">
        <f>IF(ISBLANK(KandidatenOsiris!C474),"",KandidatenOsiris!C474)</f>
        <v/>
      </c>
      <c r="D474" s="208" t="str">
        <f>VLOOKUP(A474,Totaal!A:P,16,FALSE)</f>
        <v/>
      </c>
    </row>
    <row r="475" spans="1:4" x14ac:dyDescent="0.2">
      <c r="A475" s="164" t="str">
        <f>IF(ISBLANK(KandidatenOsiris!A475),IF(ISBLANK(KandidatenOsirisDocent!A468),"",TEXT(TRIM(KandidatenOsirisDocent!A468),"0000000")),TEXT(TRIM(KandidatenOsiris!A475),"0000000"))</f>
        <v/>
      </c>
      <c r="B475" s="164" t="str">
        <f>IF(ISBLANK(KandidatenOsiris!B475),IF(ISBLANK(KandidatenOsirisDocent!C468),"",KandidatenOsirisDocent!C468),KandidatenOsiris!B475)</f>
        <v/>
      </c>
      <c r="C475" s="164" t="str">
        <f>IF(ISBLANK(KandidatenOsiris!C475),"",KandidatenOsiris!C475)</f>
        <v/>
      </c>
      <c r="D475" s="208" t="str">
        <f>VLOOKUP(A475,Totaal!A:P,16,FALSE)</f>
        <v/>
      </c>
    </row>
    <row r="476" spans="1:4" x14ac:dyDescent="0.2">
      <c r="A476" s="164" t="str">
        <f>IF(ISBLANK(KandidatenOsiris!A476),IF(ISBLANK(KandidatenOsirisDocent!A469),"",TEXT(TRIM(KandidatenOsirisDocent!A469),"0000000")),TEXT(TRIM(KandidatenOsiris!A476),"0000000"))</f>
        <v/>
      </c>
      <c r="B476" s="164" t="str">
        <f>IF(ISBLANK(KandidatenOsiris!B476),IF(ISBLANK(KandidatenOsirisDocent!C469),"",KandidatenOsirisDocent!C469),KandidatenOsiris!B476)</f>
        <v/>
      </c>
      <c r="C476" s="164" t="str">
        <f>IF(ISBLANK(KandidatenOsiris!C476),"",KandidatenOsiris!C476)</f>
        <v/>
      </c>
      <c r="D476" s="208" t="str">
        <f>VLOOKUP(A476,Totaal!A:P,16,FALSE)</f>
        <v/>
      </c>
    </row>
    <row r="477" spans="1:4" x14ac:dyDescent="0.2">
      <c r="A477" s="164" t="str">
        <f>IF(ISBLANK(KandidatenOsiris!A477),IF(ISBLANK(KandidatenOsirisDocent!A470),"",TEXT(TRIM(KandidatenOsirisDocent!A470),"0000000")),TEXT(TRIM(KandidatenOsiris!A477),"0000000"))</f>
        <v/>
      </c>
      <c r="B477" s="164" t="str">
        <f>IF(ISBLANK(KandidatenOsiris!B477),IF(ISBLANK(KandidatenOsirisDocent!C470),"",KandidatenOsirisDocent!C470),KandidatenOsiris!B477)</f>
        <v/>
      </c>
      <c r="C477" s="164" t="str">
        <f>IF(ISBLANK(KandidatenOsiris!C477),"",KandidatenOsiris!C477)</f>
        <v/>
      </c>
      <c r="D477" s="208" t="str">
        <f>VLOOKUP(A477,Totaal!A:P,16,FALSE)</f>
        <v/>
      </c>
    </row>
    <row r="478" spans="1:4" x14ac:dyDescent="0.2">
      <c r="A478" s="164" t="str">
        <f>IF(ISBLANK(KandidatenOsiris!A478),IF(ISBLANK(KandidatenOsirisDocent!A471),"",TEXT(TRIM(KandidatenOsirisDocent!A471),"0000000")),TEXT(TRIM(KandidatenOsiris!A478),"0000000"))</f>
        <v/>
      </c>
      <c r="B478" s="164" t="str">
        <f>IF(ISBLANK(KandidatenOsiris!B478),IF(ISBLANK(KandidatenOsirisDocent!C471),"",KandidatenOsirisDocent!C471),KandidatenOsiris!B478)</f>
        <v/>
      </c>
      <c r="C478" s="164" t="str">
        <f>IF(ISBLANK(KandidatenOsiris!C478),"",KandidatenOsiris!C478)</f>
        <v/>
      </c>
      <c r="D478" s="208" t="str">
        <f>VLOOKUP(A478,Totaal!A:P,16,FALSE)</f>
        <v/>
      </c>
    </row>
    <row r="479" spans="1:4" x14ac:dyDescent="0.2">
      <c r="A479" s="164" t="str">
        <f>IF(ISBLANK(KandidatenOsiris!A479),IF(ISBLANK(KandidatenOsirisDocent!A472),"",TEXT(TRIM(KandidatenOsirisDocent!A472),"0000000")),TEXT(TRIM(KandidatenOsiris!A479),"0000000"))</f>
        <v/>
      </c>
      <c r="B479" s="164" t="str">
        <f>IF(ISBLANK(KandidatenOsiris!B479),IF(ISBLANK(KandidatenOsirisDocent!C472),"",KandidatenOsirisDocent!C472),KandidatenOsiris!B479)</f>
        <v/>
      </c>
      <c r="C479" s="164" t="str">
        <f>IF(ISBLANK(KandidatenOsiris!C479),"",KandidatenOsiris!C479)</f>
        <v/>
      </c>
      <c r="D479" s="208" t="str">
        <f>VLOOKUP(A479,Totaal!A:P,16,FALSE)</f>
        <v/>
      </c>
    </row>
    <row r="480" spans="1:4" x14ac:dyDescent="0.2">
      <c r="A480" s="164" t="str">
        <f>IF(ISBLANK(KandidatenOsiris!A480),IF(ISBLANK(KandidatenOsirisDocent!A473),"",TEXT(TRIM(KandidatenOsirisDocent!A473),"0000000")),TEXT(TRIM(KandidatenOsiris!A480),"0000000"))</f>
        <v/>
      </c>
      <c r="B480" s="164" t="str">
        <f>IF(ISBLANK(KandidatenOsiris!B480),IF(ISBLANK(KandidatenOsirisDocent!C473),"",KandidatenOsirisDocent!C473),KandidatenOsiris!B480)</f>
        <v/>
      </c>
      <c r="C480" s="164" t="str">
        <f>IF(ISBLANK(KandidatenOsiris!C480),"",KandidatenOsiris!C480)</f>
        <v/>
      </c>
      <c r="D480" s="208" t="str">
        <f>VLOOKUP(A480,Totaal!A:P,16,FALSE)</f>
        <v/>
      </c>
    </row>
    <row r="481" spans="1:4" x14ac:dyDescent="0.2">
      <c r="A481" s="164" t="str">
        <f>IF(ISBLANK(KandidatenOsiris!A481),IF(ISBLANK(KandidatenOsirisDocent!A474),"",TEXT(TRIM(KandidatenOsirisDocent!A474),"0000000")),TEXT(TRIM(KandidatenOsiris!A481),"0000000"))</f>
        <v/>
      </c>
      <c r="B481" s="164" t="str">
        <f>IF(ISBLANK(KandidatenOsiris!B481),IF(ISBLANK(KandidatenOsirisDocent!C474),"",KandidatenOsirisDocent!C474),KandidatenOsiris!B481)</f>
        <v/>
      </c>
      <c r="C481" s="164" t="str">
        <f>IF(ISBLANK(KandidatenOsiris!C481),"",KandidatenOsiris!C481)</f>
        <v/>
      </c>
      <c r="D481" s="208" t="str">
        <f>VLOOKUP(A481,Totaal!A:P,16,FALSE)</f>
        <v/>
      </c>
    </row>
    <row r="482" spans="1:4" x14ac:dyDescent="0.2">
      <c r="A482" s="164" t="str">
        <f>IF(ISBLANK(KandidatenOsiris!A482),IF(ISBLANK(KandidatenOsirisDocent!A475),"",TEXT(TRIM(KandidatenOsirisDocent!A475),"0000000")),TEXT(TRIM(KandidatenOsiris!A482),"0000000"))</f>
        <v/>
      </c>
      <c r="B482" s="164" t="str">
        <f>IF(ISBLANK(KandidatenOsiris!B482),IF(ISBLANK(KandidatenOsirisDocent!C475),"",KandidatenOsirisDocent!C475),KandidatenOsiris!B482)</f>
        <v/>
      </c>
      <c r="C482" s="164" t="str">
        <f>IF(ISBLANK(KandidatenOsiris!C482),"",KandidatenOsiris!C482)</f>
        <v/>
      </c>
      <c r="D482" s="208" t="str">
        <f>VLOOKUP(A482,Totaal!A:P,16,FALSE)</f>
        <v/>
      </c>
    </row>
    <row r="483" spans="1:4" x14ac:dyDescent="0.2">
      <c r="A483" s="164" t="str">
        <f>IF(ISBLANK(KandidatenOsiris!A483),IF(ISBLANK(KandidatenOsirisDocent!A476),"",TEXT(TRIM(KandidatenOsirisDocent!A476),"0000000")),TEXT(TRIM(KandidatenOsiris!A483),"0000000"))</f>
        <v/>
      </c>
      <c r="B483" s="164" t="str">
        <f>IF(ISBLANK(KandidatenOsiris!B483),IF(ISBLANK(KandidatenOsirisDocent!C476),"",KandidatenOsirisDocent!C476),KandidatenOsiris!B483)</f>
        <v/>
      </c>
      <c r="C483" s="164" t="str">
        <f>IF(ISBLANK(KandidatenOsiris!C483),"",KandidatenOsiris!C483)</f>
        <v/>
      </c>
      <c r="D483" s="208" t="str">
        <f>VLOOKUP(A483,Totaal!A:P,16,FALSE)</f>
        <v/>
      </c>
    </row>
    <row r="484" spans="1:4" x14ac:dyDescent="0.2">
      <c r="A484" s="164" t="str">
        <f>IF(ISBLANK(KandidatenOsiris!A484),IF(ISBLANK(KandidatenOsirisDocent!A477),"",TEXT(TRIM(KandidatenOsirisDocent!A477),"0000000")),TEXT(TRIM(KandidatenOsiris!A484),"0000000"))</f>
        <v/>
      </c>
      <c r="B484" s="164" t="str">
        <f>IF(ISBLANK(KandidatenOsiris!B484),IF(ISBLANK(KandidatenOsirisDocent!C477),"",KandidatenOsirisDocent!C477),KandidatenOsiris!B484)</f>
        <v/>
      </c>
      <c r="C484" s="164" t="str">
        <f>IF(ISBLANK(KandidatenOsiris!C484),"",KandidatenOsiris!C484)</f>
        <v/>
      </c>
      <c r="D484" s="208" t="str">
        <f>VLOOKUP(A484,Totaal!A:P,16,FALSE)</f>
        <v/>
      </c>
    </row>
    <row r="485" spans="1:4" x14ac:dyDescent="0.2">
      <c r="A485" s="164" t="str">
        <f>IF(ISBLANK(KandidatenOsiris!A485),IF(ISBLANK(KandidatenOsirisDocent!A478),"",TEXT(TRIM(KandidatenOsirisDocent!A478),"0000000")),TEXT(TRIM(KandidatenOsiris!A485),"0000000"))</f>
        <v/>
      </c>
      <c r="B485" s="164" t="str">
        <f>IF(ISBLANK(KandidatenOsiris!B485),IF(ISBLANK(KandidatenOsirisDocent!C478),"",KandidatenOsirisDocent!C478),KandidatenOsiris!B485)</f>
        <v/>
      </c>
      <c r="C485" s="164" t="str">
        <f>IF(ISBLANK(KandidatenOsiris!C485),"",KandidatenOsiris!C485)</f>
        <v/>
      </c>
      <c r="D485" s="208" t="str">
        <f>VLOOKUP(A485,Totaal!A:P,16,FALSE)</f>
        <v/>
      </c>
    </row>
    <row r="486" spans="1:4" x14ac:dyDescent="0.2">
      <c r="A486" s="164" t="str">
        <f>IF(ISBLANK(KandidatenOsiris!A486),IF(ISBLANK(KandidatenOsirisDocent!A479),"",TEXT(TRIM(KandidatenOsirisDocent!A479),"0000000")),TEXT(TRIM(KandidatenOsiris!A486),"0000000"))</f>
        <v/>
      </c>
      <c r="B486" s="164" t="str">
        <f>IF(ISBLANK(KandidatenOsiris!B486),IF(ISBLANK(KandidatenOsirisDocent!C479),"",KandidatenOsirisDocent!C479),KandidatenOsiris!B486)</f>
        <v/>
      </c>
      <c r="C486" s="164" t="str">
        <f>IF(ISBLANK(KandidatenOsiris!C486),"",KandidatenOsiris!C486)</f>
        <v/>
      </c>
      <c r="D486" s="208" t="str">
        <f>VLOOKUP(A486,Totaal!A:P,16,FALSE)</f>
        <v/>
      </c>
    </row>
    <row r="487" spans="1:4" x14ac:dyDescent="0.2">
      <c r="A487" s="164" t="str">
        <f>IF(ISBLANK(KandidatenOsiris!A487),IF(ISBLANK(KandidatenOsirisDocent!A480),"",TEXT(TRIM(KandidatenOsirisDocent!A480),"0000000")),TEXT(TRIM(KandidatenOsiris!A487),"0000000"))</f>
        <v/>
      </c>
      <c r="B487" s="164" t="str">
        <f>IF(ISBLANK(KandidatenOsiris!B487),IF(ISBLANK(KandidatenOsirisDocent!C480),"",KandidatenOsirisDocent!C480),KandidatenOsiris!B487)</f>
        <v/>
      </c>
      <c r="C487" s="164" t="str">
        <f>IF(ISBLANK(KandidatenOsiris!C487),"",KandidatenOsiris!C487)</f>
        <v/>
      </c>
      <c r="D487" s="208" t="str">
        <f>VLOOKUP(A487,Totaal!A:P,16,FALSE)</f>
        <v/>
      </c>
    </row>
    <row r="488" spans="1:4" x14ac:dyDescent="0.2">
      <c r="A488" s="164" t="str">
        <f>IF(ISBLANK(KandidatenOsiris!A488),IF(ISBLANK(KandidatenOsirisDocent!A481),"",TEXT(TRIM(KandidatenOsirisDocent!A481),"0000000")),TEXT(TRIM(KandidatenOsiris!A488),"0000000"))</f>
        <v/>
      </c>
      <c r="B488" s="164" t="str">
        <f>IF(ISBLANK(KandidatenOsiris!B488),IF(ISBLANK(KandidatenOsirisDocent!C481),"",KandidatenOsirisDocent!C481),KandidatenOsiris!B488)</f>
        <v/>
      </c>
      <c r="C488" s="164" t="str">
        <f>IF(ISBLANK(KandidatenOsiris!C488),"",KandidatenOsiris!C488)</f>
        <v/>
      </c>
      <c r="D488" s="208" t="str">
        <f>VLOOKUP(A488,Totaal!A:P,16,FALSE)</f>
        <v/>
      </c>
    </row>
    <row r="489" spans="1:4" x14ac:dyDescent="0.2">
      <c r="A489" s="164" t="str">
        <f>IF(ISBLANK(KandidatenOsiris!A489),IF(ISBLANK(KandidatenOsirisDocent!A482),"",TEXT(TRIM(KandidatenOsirisDocent!A482),"0000000")),TEXT(TRIM(KandidatenOsiris!A489),"0000000"))</f>
        <v/>
      </c>
      <c r="B489" s="164" t="str">
        <f>IF(ISBLANK(KandidatenOsiris!B489),IF(ISBLANK(KandidatenOsirisDocent!C482),"",KandidatenOsirisDocent!C482),KandidatenOsiris!B489)</f>
        <v/>
      </c>
      <c r="C489" s="164" t="str">
        <f>IF(ISBLANK(KandidatenOsiris!C489),"",KandidatenOsiris!C489)</f>
        <v/>
      </c>
      <c r="D489" s="208" t="str">
        <f>VLOOKUP(A489,Totaal!A:P,16,FALSE)</f>
        <v/>
      </c>
    </row>
    <row r="490" spans="1:4" x14ac:dyDescent="0.2">
      <c r="A490" s="164" t="str">
        <f>IF(ISBLANK(KandidatenOsiris!A490),IF(ISBLANK(KandidatenOsirisDocent!A483),"",TEXT(TRIM(KandidatenOsirisDocent!A483),"0000000")),TEXT(TRIM(KandidatenOsiris!A490),"0000000"))</f>
        <v/>
      </c>
      <c r="B490" s="164" t="str">
        <f>IF(ISBLANK(KandidatenOsiris!B490),IF(ISBLANK(KandidatenOsirisDocent!C483),"",KandidatenOsirisDocent!C483),KandidatenOsiris!B490)</f>
        <v/>
      </c>
      <c r="C490" s="164" t="str">
        <f>IF(ISBLANK(KandidatenOsiris!C490),"",KandidatenOsiris!C490)</f>
        <v/>
      </c>
      <c r="D490" s="208" t="str">
        <f>VLOOKUP(A490,Totaal!A:P,16,FALSE)</f>
        <v/>
      </c>
    </row>
    <row r="491" spans="1:4" x14ac:dyDescent="0.2">
      <c r="A491" s="164" t="str">
        <f>IF(ISBLANK(KandidatenOsiris!A491),IF(ISBLANK(KandidatenOsirisDocent!A484),"",TEXT(TRIM(KandidatenOsirisDocent!A484),"0000000")),TEXT(TRIM(KandidatenOsiris!A491),"0000000"))</f>
        <v/>
      </c>
      <c r="B491" s="164" t="str">
        <f>IF(ISBLANK(KandidatenOsiris!B491),IF(ISBLANK(KandidatenOsirisDocent!C484),"",KandidatenOsirisDocent!C484),KandidatenOsiris!B491)</f>
        <v/>
      </c>
      <c r="C491" s="164" t="str">
        <f>IF(ISBLANK(KandidatenOsiris!C491),"",KandidatenOsiris!C491)</f>
        <v/>
      </c>
      <c r="D491" s="208" t="str">
        <f>VLOOKUP(A491,Totaal!A:P,16,FALSE)</f>
        <v/>
      </c>
    </row>
    <row r="492" spans="1:4" x14ac:dyDescent="0.2">
      <c r="A492" s="164" t="str">
        <f>IF(ISBLANK(KandidatenOsiris!A492),IF(ISBLANK(KandidatenOsirisDocent!A485),"",TEXT(TRIM(KandidatenOsirisDocent!A485),"0000000")),TEXT(TRIM(KandidatenOsiris!A492),"0000000"))</f>
        <v/>
      </c>
      <c r="B492" s="164" t="str">
        <f>IF(ISBLANK(KandidatenOsiris!B492),IF(ISBLANK(KandidatenOsirisDocent!C485),"",KandidatenOsirisDocent!C485),KandidatenOsiris!B492)</f>
        <v/>
      </c>
      <c r="C492" s="164" t="str">
        <f>IF(ISBLANK(KandidatenOsiris!C492),"",KandidatenOsiris!C492)</f>
        <v/>
      </c>
      <c r="D492" s="208" t="str">
        <f>VLOOKUP(A492,Totaal!A:P,16,FALSE)</f>
        <v/>
      </c>
    </row>
    <row r="493" spans="1:4" x14ac:dyDescent="0.2">
      <c r="A493" s="164" t="str">
        <f>IF(ISBLANK(KandidatenOsiris!A493),IF(ISBLANK(KandidatenOsirisDocent!A486),"",TEXT(TRIM(KandidatenOsirisDocent!A486),"0000000")),TEXT(TRIM(KandidatenOsiris!A493),"0000000"))</f>
        <v/>
      </c>
      <c r="B493" s="164" t="str">
        <f>IF(ISBLANK(KandidatenOsiris!B493),IF(ISBLANK(KandidatenOsirisDocent!C486),"",KandidatenOsirisDocent!C486),KandidatenOsiris!B493)</f>
        <v/>
      </c>
      <c r="C493" s="164" t="str">
        <f>IF(ISBLANK(KandidatenOsiris!C493),"",KandidatenOsiris!C493)</f>
        <v/>
      </c>
      <c r="D493" s="208" t="str">
        <f>VLOOKUP(A493,Totaal!A:P,16,FALSE)</f>
        <v/>
      </c>
    </row>
    <row r="494" spans="1:4" x14ac:dyDescent="0.2">
      <c r="A494" s="164" t="str">
        <f>IF(ISBLANK(KandidatenOsiris!A494),IF(ISBLANK(KandidatenOsirisDocent!A487),"",TEXT(TRIM(KandidatenOsirisDocent!A487),"0000000")),TEXT(TRIM(KandidatenOsiris!A494),"0000000"))</f>
        <v/>
      </c>
      <c r="B494" s="164" t="str">
        <f>IF(ISBLANK(KandidatenOsiris!B494),IF(ISBLANK(KandidatenOsirisDocent!C487),"",KandidatenOsirisDocent!C487),KandidatenOsiris!B494)</f>
        <v/>
      </c>
      <c r="C494" s="164" t="str">
        <f>IF(ISBLANK(KandidatenOsiris!C494),"",KandidatenOsiris!C494)</f>
        <v/>
      </c>
      <c r="D494" s="208" t="str">
        <f>VLOOKUP(A494,Totaal!A:P,16,FALSE)</f>
        <v/>
      </c>
    </row>
    <row r="495" spans="1:4" x14ac:dyDescent="0.2">
      <c r="A495" s="164" t="str">
        <f>IF(ISBLANK(KandidatenOsiris!A495),IF(ISBLANK(KandidatenOsirisDocent!A488),"",TEXT(TRIM(KandidatenOsirisDocent!A488),"0000000")),TEXT(TRIM(KandidatenOsiris!A495),"0000000"))</f>
        <v/>
      </c>
      <c r="B495" s="164" t="str">
        <f>IF(ISBLANK(KandidatenOsiris!B495),IF(ISBLANK(KandidatenOsirisDocent!C488),"",KandidatenOsirisDocent!C488),KandidatenOsiris!B495)</f>
        <v/>
      </c>
      <c r="C495" s="164" t="str">
        <f>IF(ISBLANK(KandidatenOsiris!C495),"",KandidatenOsiris!C495)</f>
        <v/>
      </c>
      <c r="D495" s="208" t="str">
        <f>VLOOKUP(A495,Totaal!A:P,16,FALSE)</f>
        <v/>
      </c>
    </row>
    <row r="496" spans="1:4" x14ac:dyDescent="0.2">
      <c r="A496" s="164" t="str">
        <f>IF(ISBLANK(KandidatenOsiris!A496),IF(ISBLANK(KandidatenOsirisDocent!A489),"",TEXT(TRIM(KandidatenOsirisDocent!A489),"0000000")),TEXT(TRIM(KandidatenOsiris!A496),"0000000"))</f>
        <v/>
      </c>
      <c r="B496" s="164" t="str">
        <f>IF(ISBLANK(KandidatenOsiris!B496),IF(ISBLANK(KandidatenOsirisDocent!C489),"",KandidatenOsirisDocent!C489),KandidatenOsiris!B496)</f>
        <v/>
      </c>
      <c r="C496" s="164" t="str">
        <f>IF(ISBLANK(KandidatenOsiris!C496),"",KandidatenOsiris!C496)</f>
        <v/>
      </c>
      <c r="D496" s="208" t="str">
        <f>VLOOKUP(A496,Totaal!A:P,16,FALSE)</f>
        <v/>
      </c>
    </row>
    <row r="497" spans="1:4" x14ac:dyDescent="0.2">
      <c r="A497" s="164" t="str">
        <f>IF(ISBLANK(KandidatenOsiris!A497),IF(ISBLANK(KandidatenOsirisDocent!A490),"",TEXT(TRIM(KandidatenOsirisDocent!A490),"0000000")),TEXT(TRIM(KandidatenOsiris!A497),"0000000"))</f>
        <v/>
      </c>
      <c r="B497" s="164" t="str">
        <f>IF(ISBLANK(KandidatenOsiris!B497),IF(ISBLANK(KandidatenOsirisDocent!C490),"",KandidatenOsirisDocent!C490),KandidatenOsiris!B497)</f>
        <v/>
      </c>
      <c r="C497" s="164" t="str">
        <f>IF(ISBLANK(KandidatenOsiris!C497),"",KandidatenOsiris!C497)</f>
        <v/>
      </c>
      <c r="D497" s="208" t="str">
        <f>VLOOKUP(A497,Totaal!A:P,16,FALSE)</f>
        <v/>
      </c>
    </row>
    <row r="498" spans="1:4" x14ac:dyDescent="0.2">
      <c r="A498" s="164" t="str">
        <f>IF(ISBLANK(KandidatenOsiris!A498),IF(ISBLANK(KandidatenOsirisDocent!A491),"",TEXT(TRIM(KandidatenOsirisDocent!A491),"0000000")),TEXT(TRIM(KandidatenOsiris!A498),"0000000"))</f>
        <v/>
      </c>
      <c r="B498" s="164" t="str">
        <f>IF(ISBLANK(KandidatenOsiris!B498),IF(ISBLANK(KandidatenOsirisDocent!C491),"",KandidatenOsirisDocent!C491),KandidatenOsiris!B498)</f>
        <v/>
      </c>
      <c r="C498" s="164" t="str">
        <f>IF(ISBLANK(KandidatenOsiris!C498),"",KandidatenOsiris!C498)</f>
        <v/>
      </c>
      <c r="D498" s="208" t="str">
        <f>VLOOKUP(A498,Totaal!A:P,16,FALSE)</f>
        <v/>
      </c>
    </row>
    <row r="499" spans="1:4" x14ac:dyDescent="0.2">
      <c r="A499" s="164" t="str">
        <f>IF(ISBLANK(KandidatenOsiris!A499),IF(ISBLANK(KandidatenOsirisDocent!A492),"",TEXT(TRIM(KandidatenOsirisDocent!A492),"0000000")),TEXT(TRIM(KandidatenOsiris!A499),"0000000"))</f>
        <v/>
      </c>
      <c r="B499" s="164" t="str">
        <f>IF(ISBLANK(KandidatenOsiris!B499),IF(ISBLANK(KandidatenOsirisDocent!C492),"",KandidatenOsirisDocent!C492),KandidatenOsiris!B499)</f>
        <v/>
      </c>
      <c r="C499" s="164" t="str">
        <f>IF(ISBLANK(KandidatenOsiris!C499),"",KandidatenOsiris!C499)</f>
        <v/>
      </c>
      <c r="D499" s="208" t="str">
        <f>VLOOKUP(A499,Totaal!A:P,16,FALSE)</f>
        <v/>
      </c>
    </row>
    <row r="500" spans="1:4" x14ac:dyDescent="0.2">
      <c r="A500" s="164" t="str">
        <f>IF(ISBLANK(KandidatenOsiris!A500),IF(ISBLANK(KandidatenOsirisDocent!A493),"",TEXT(TRIM(KandidatenOsirisDocent!A493),"0000000")),TEXT(TRIM(KandidatenOsiris!A500),"0000000"))</f>
        <v/>
      </c>
      <c r="B500" s="164" t="str">
        <f>IF(ISBLANK(KandidatenOsiris!B500),IF(ISBLANK(KandidatenOsirisDocent!C493),"",KandidatenOsirisDocent!C493),KandidatenOsiris!B500)</f>
        <v/>
      </c>
      <c r="C500" s="164" t="str">
        <f>IF(ISBLANK(KandidatenOsiris!C500),"",KandidatenOsiris!C500)</f>
        <v/>
      </c>
      <c r="D500" s="208" t="str">
        <f>VLOOKUP(A500,Totaal!A:P,16,FALSE)</f>
        <v/>
      </c>
    </row>
    <row r="501" spans="1:4" x14ac:dyDescent="0.2">
      <c r="A501" s="164" t="str">
        <f>IF(ISBLANK(KandidatenOsiris!A501),IF(ISBLANK(KandidatenOsirisDocent!A494),"",TEXT(TRIM(KandidatenOsirisDocent!A494),"0000000")),TEXT(TRIM(KandidatenOsiris!A501),"0000000"))</f>
        <v/>
      </c>
      <c r="B501" s="164" t="str">
        <f>IF(ISBLANK(KandidatenOsiris!B501),IF(ISBLANK(KandidatenOsirisDocent!C494),"",KandidatenOsirisDocent!C494),KandidatenOsiris!B501)</f>
        <v/>
      </c>
      <c r="C501" s="164" t="str">
        <f>IF(ISBLANK(KandidatenOsiris!C501),"",KandidatenOsiris!C501)</f>
        <v/>
      </c>
      <c r="D501" s="208" t="str">
        <f>VLOOKUP(A501,Totaal!A:P,16,FALSE)</f>
        <v/>
      </c>
    </row>
    <row r="502" spans="1:4" x14ac:dyDescent="0.2">
      <c r="A502" s="164" t="str">
        <f>IF(ISBLANK(KandidatenOsiris!A502),IF(ISBLANK(KandidatenOsirisDocent!A495),"",TEXT(TRIM(KandidatenOsirisDocent!A495),"0000000")),TEXT(TRIM(KandidatenOsiris!A502),"0000000"))</f>
        <v/>
      </c>
      <c r="B502" s="164" t="str">
        <f>IF(ISBLANK(KandidatenOsiris!B502),IF(ISBLANK(KandidatenOsirisDocent!C495),"",KandidatenOsirisDocent!C495),KandidatenOsiris!B502)</f>
        <v/>
      </c>
      <c r="C502" s="164" t="str">
        <f>IF(ISBLANK(KandidatenOsiris!C502),"",KandidatenOsiris!C502)</f>
        <v/>
      </c>
      <c r="D502" s="208" t="str">
        <f>VLOOKUP(A502,Totaal!A:P,16,FALSE)</f>
        <v/>
      </c>
    </row>
    <row r="503" spans="1:4" x14ac:dyDescent="0.2">
      <c r="A503" s="164" t="str">
        <f>IF(ISBLANK(KandidatenOsiris!A503),IF(ISBLANK(KandidatenOsirisDocent!A496),"",TEXT(TRIM(KandidatenOsirisDocent!A496),"0000000")),TEXT(TRIM(KandidatenOsiris!A503),"0000000"))</f>
        <v/>
      </c>
      <c r="B503" s="164" t="str">
        <f>IF(ISBLANK(KandidatenOsiris!B503),IF(ISBLANK(KandidatenOsirisDocent!C496),"",KandidatenOsirisDocent!C496),KandidatenOsiris!B503)</f>
        <v/>
      </c>
      <c r="C503" s="164" t="str">
        <f>IF(ISBLANK(KandidatenOsiris!C503),"",KandidatenOsiris!C503)</f>
        <v/>
      </c>
      <c r="D503" s="208" t="str">
        <f>VLOOKUP(A503,Totaal!A:P,16,FALSE)</f>
        <v/>
      </c>
    </row>
    <row r="504" spans="1:4" x14ac:dyDescent="0.2">
      <c r="A504" s="164" t="str">
        <f>IF(ISBLANK(KandidatenOsiris!A504),IF(ISBLANK(KandidatenOsirisDocent!A497),"",TEXT(TRIM(KandidatenOsirisDocent!A497),"0000000")),TEXT(TRIM(KandidatenOsiris!A504),"0000000"))</f>
        <v/>
      </c>
      <c r="B504" s="164" t="str">
        <f>IF(ISBLANK(KandidatenOsiris!B504),IF(ISBLANK(KandidatenOsirisDocent!C497),"",KandidatenOsirisDocent!C497),KandidatenOsiris!B504)</f>
        <v/>
      </c>
      <c r="C504" s="164" t="str">
        <f>IF(ISBLANK(KandidatenOsiris!C504),"",KandidatenOsiris!C504)</f>
        <v/>
      </c>
      <c r="D504" s="208" t="str">
        <f>VLOOKUP(A504,Totaal!A:P,16,FALSE)</f>
        <v/>
      </c>
    </row>
    <row r="505" spans="1:4" x14ac:dyDescent="0.2">
      <c r="A505" s="164" t="str">
        <f>IF(ISBLANK(KandidatenOsiris!A505),IF(ISBLANK(KandidatenOsirisDocent!A498),"",TEXT(TRIM(KandidatenOsirisDocent!A498),"0000000")),TEXT(TRIM(KandidatenOsiris!A505),"0000000"))</f>
        <v/>
      </c>
      <c r="B505" s="164" t="str">
        <f>IF(ISBLANK(KandidatenOsiris!B505),IF(ISBLANK(KandidatenOsirisDocent!C498),"",KandidatenOsirisDocent!C498),KandidatenOsiris!B505)</f>
        <v/>
      </c>
      <c r="C505" s="164" t="str">
        <f>IF(ISBLANK(KandidatenOsiris!C505),"",KandidatenOsiris!C505)</f>
        <v/>
      </c>
      <c r="D505" s="208" t="str">
        <f>VLOOKUP(A505,Totaal!A:P,16,FALSE)</f>
        <v/>
      </c>
    </row>
    <row r="506" spans="1:4" x14ac:dyDescent="0.2">
      <c r="A506" s="164" t="str">
        <f>IF(ISBLANK(KandidatenOsiris!A506),IF(ISBLANK(KandidatenOsirisDocent!A499),"",TEXT(TRIM(KandidatenOsirisDocent!A499),"0000000")),TEXT(TRIM(KandidatenOsiris!A506),"0000000"))</f>
        <v/>
      </c>
      <c r="B506" s="164" t="str">
        <f>IF(ISBLANK(KandidatenOsiris!B506),IF(ISBLANK(KandidatenOsirisDocent!C499),"",KandidatenOsirisDocent!C499),KandidatenOsiris!B506)</f>
        <v/>
      </c>
      <c r="C506" s="164" t="str">
        <f>IF(ISBLANK(KandidatenOsiris!C506),"",KandidatenOsiris!C506)</f>
        <v/>
      </c>
      <c r="D506" s="208" t="str">
        <f>VLOOKUP(A506,Totaal!A:P,16,FALSE)</f>
        <v/>
      </c>
    </row>
    <row r="507" spans="1:4" x14ac:dyDescent="0.2">
      <c r="A507" s="164" t="str">
        <f>IF(ISBLANK(KandidatenOsiris!A507),IF(ISBLANK(KandidatenOsirisDocent!A500),"",TEXT(TRIM(KandidatenOsirisDocent!A500),"0000000")),TEXT(TRIM(KandidatenOsiris!A507),"0000000"))</f>
        <v/>
      </c>
      <c r="B507" s="164" t="str">
        <f>IF(ISBLANK(KandidatenOsiris!B507),IF(ISBLANK(KandidatenOsirisDocent!C500),"",KandidatenOsirisDocent!C500),KandidatenOsiris!B507)</f>
        <v/>
      </c>
      <c r="C507" s="164" t="str">
        <f>IF(ISBLANK(KandidatenOsiris!C507),"",KandidatenOsiris!C507)</f>
        <v/>
      </c>
      <c r="D507" s="208" t="str">
        <f>VLOOKUP(A507,Totaal!A:P,16,FALSE)</f>
        <v/>
      </c>
    </row>
    <row r="508" spans="1:4" x14ac:dyDescent="0.2">
      <c r="A508" s="164" t="str">
        <f>IF(ISBLANK(KandidatenOsiris!A508),IF(ISBLANK(KandidatenOsirisDocent!A501),"",TEXT(TRIM(KandidatenOsirisDocent!A501),"0000000")),TEXT(TRIM(KandidatenOsiris!A508),"0000000"))</f>
        <v/>
      </c>
      <c r="B508" s="164" t="str">
        <f>IF(ISBLANK(KandidatenOsiris!B508),IF(ISBLANK(KandidatenOsirisDocent!C501),"",KandidatenOsirisDocent!C501),KandidatenOsiris!B508)</f>
        <v/>
      </c>
      <c r="C508" s="164" t="str">
        <f>IF(ISBLANK(KandidatenOsiris!C508),"",KandidatenOsiris!C508)</f>
        <v/>
      </c>
      <c r="D508" s="208" t="str">
        <f>VLOOKUP(A508,Totaal!A:P,16,FALSE)</f>
        <v/>
      </c>
    </row>
    <row r="509" spans="1:4" x14ac:dyDescent="0.2">
      <c r="A509" s="164" t="str">
        <f>IF(ISBLANK(KandidatenOsiris!A509),IF(ISBLANK(KandidatenOsirisDocent!A502),"",TEXT(TRIM(KandidatenOsirisDocent!A502),"0000000")),TEXT(TRIM(KandidatenOsiris!A509),"0000000"))</f>
        <v/>
      </c>
      <c r="B509" s="164" t="str">
        <f>IF(ISBLANK(KandidatenOsiris!B509),IF(ISBLANK(KandidatenOsirisDocent!C502),"",KandidatenOsirisDocent!C502),KandidatenOsiris!B509)</f>
        <v/>
      </c>
      <c r="C509" s="164" t="str">
        <f>IF(ISBLANK(KandidatenOsiris!C509),"",KandidatenOsiris!C509)</f>
        <v/>
      </c>
      <c r="D509" s="208" t="str">
        <f>VLOOKUP(A509,Totaal!A:P,16,FALSE)</f>
        <v/>
      </c>
    </row>
    <row r="510" spans="1:4" x14ac:dyDescent="0.2">
      <c r="A510" s="164" t="str">
        <f>IF(ISBLANK(KandidatenOsiris!A510),IF(ISBLANK(KandidatenOsirisDocent!A503),"",TEXT(TRIM(KandidatenOsirisDocent!A503),"0000000")),TEXT(TRIM(KandidatenOsiris!A510),"0000000"))</f>
        <v/>
      </c>
      <c r="B510" s="164" t="str">
        <f>IF(ISBLANK(KandidatenOsiris!B510),IF(ISBLANK(KandidatenOsirisDocent!C503),"",KandidatenOsirisDocent!C503),KandidatenOsiris!B510)</f>
        <v/>
      </c>
      <c r="C510" s="164" t="str">
        <f>IF(ISBLANK(KandidatenOsiris!C510),"",KandidatenOsiris!C510)</f>
        <v/>
      </c>
      <c r="D510" s="208" t="str">
        <f>VLOOKUP(A510,Totaal!A:P,16,FALSE)</f>
        <v/>
      </c>
    </row>
    <row r="511" spans="1:4" x14ac:dyDescent="0.2">
      <c r="A511" s="164" t="str">
        <f>IF(ISBLANK(KandidatenOsiris!A511),IF(ISBLANK(KandidatenOsirisDocent!A504),"",TEXT(TRIM(KandidatenOsirisDocent!A504),"0000000")),TEXT(TRIM(KandidatenOsiris!A511),"0000000"))</f>
        <v/>
      </c>
      <c r="B511" s="164" t="str">
        <f>IF(ISBLANK(KandidatenOsiris!B511),IF(ISBLANK(KandidatenOsirisDocent!C504),"",KandidatenOsirisDocent!C504),KandidatenOsiris!B511)</f>
        <v/>
      </c>
      <c r="C511" s="164" t="str">
        <f>IF(ISBLANK(KandidatenOsiris!C511),"",KandidatenOsiris!C511)</f>
        <v/>
      </c>
      <c r="D511" s="208" t="str">
        <f>VLOOKUP(A511,Totaal!A:P,16,FALSE)</f>
        <v/>
      </c>
    </row>
    <row r="512" spans="1:4" x14ac:dyDescent="0.2">
      <c r="A512" s="164" t="str">
        <f>IF(ISBLANK(KandidatenOsiris!A512),IF(ISBLANK(KandidatenOsirisDocent!A505),"",TEXT(TRIM(KandidatenOsirisDocent!A505),"0000000")),TEXT(TRIM(KandidatenOsiris!A512),"0000000"))</f>
        <v/>
      </c>
      <c r="B512" s="164" t="str">
        <f>IF(ISBLANK(KandidatenOsiris!B512),IF(ISBLANK(KandidatenOsirisDocent!C505),"",KandidatenOsirisDocent!C505),KandidatenOsiris!B512)</f>
        <v/>
      </c>
      <c r="C512" s="164" t="str">
        <f>IF(ISBLANK(KandidatenOsiris!C512),"",KandidatenOsiris!C512)</f>
        <v/>
      </c>
      <c r="D512" s="208" t="str">
        <f>VLOOKUP(A512,Totaal!A:P,16,FALSE)</f>
        <v/>
      </c>
    </row>
    <row r="513" spans="1:4" x14ac:dyDescent="0.2">
      <c r="A513" s="164" t="str">
        <f>IF(ISBLANK(KandidatenOsiris!A513),IF(ISBLANK(KandidatenOsirisDocent!A506),"",TEXT(TRIM(KandidatenOsirisDocent!A506),"0000000")),TEXT(TRIM(KandidatenOsiris!A513),"0000000"))</f>
        <v/>
      </c>
      <c r="B513" s="164" t="str">
        <f>IF(ISBLANK(KandidatenOsiris!B513),IF(ISBLANK(KandidatenOsirisDocent!C506),"",KandidatenOsirisDocent!C506),KandidatenOsiris!B513)</f>
        <v/>
      </c>
      <c r="C513" s="164" t="str">
        <f>IF(ISBLANK(KandidatenOsiris!C513),"",KandidatenOsiris!C513)</f>
        <v/>
      </c>
      <c r="D513" s="208" t="str">
        <f>VLOOKUP(A513,Totaal!A:P,16,FALSE)</f>
        <v/>
      </c>
    </row>
    <row r="514" spans="1:4" x14ac:dyDescent="0.2">
      <c r="A514" s="164" t="str">
        <f>IF(ISBLANK(KandidatenOsiris!A514),IF(ISBLANK(KandidatenOsirisDocent!A507),"",TEXT(TRIM(KandidatenOsirisDocent!A507),"0000000")),TEXT(TRIM(KandidatenOsiris!A514),"0000000"))</f>
        <v/>
      </c>
      <c r="B514" s="164" t="str">
        <f>IF(ISBLANK(KandidatenOsiris!B514),IF(ISBLANK(KandidatenOsirisDocent!C507),"",KandidatenOsirisDocent!C507),KandidatenOsiris!B514)</f>
        <v/>
      </c>
      <c r="C514" s="164" t="str">
        <f>IF(ISBLANK(KandidatenOsiris!C514),"",KandidatenOsiris!C514)</f>
        <v/>
      </c>
      <c r="D514" s="208" t="str">
        <f>VLOOKUP(A514,Totaal!A:P,16,FALSE)</f>
        <v/>
      </c>
    </row>
    <row r="515" spans="1:4" x14ac:dyDescent="0.2">
      <c r="A515" s="164" t="str">
        <f>IF(ISBLANK(KandidatenOsiris!A515),IF(ISBLANK(KandidatenOsirisDocent!A508),"",TEXT(TRIM(KandidatenOsirisDocent!A508),"0000000")),TEXT(TRIM(KandidatenOsiris!A515),"0000000"))</f>
        <v/>
      </c>
      <c r="B515" s="164" t="str">
        <f>IF(ISBLANK(KandidatenOsiris!B515),IF(ISBLANK(KandidatenOsirisDocent!C508),"",KandidatenOsirisDocent!C508),KandidatenOsiris!B515)</f>
        <v/>
      </c>
      <c r="C515" s="164" t="str">
        <f>IF(ISBLANK(KandidatenOsiris!C515),"",KandidatenOsiris!C515)</f>
        <v/>
      </c>
      <c r="D515" s="208" t="str">
        <f>VLOOKUP(A515,Totaal!A:P,16,FALSE)</f>
        <v/>
      </c>
    </row>
    <row r="516" spans="1:4" x14ac:dyDescent="0.2">
      <c r="A516" s="164" t="str">
        <f>IF(ISBLANK(KandidatenOsiris!A516),IF(ISBLANK(KandidatenOsirisDocent!A509),"",TEXT(TRIM(KandidatenOsirisDocent!A509),"0000000")),TEXT(TRIM(KandidatenOsiris!A516),"0000000"))</f>
        <v/>
      </c>
      <c r="B516" s="164" t="str">
        <f>IF(ISBLANK(KandidatenOsiris!B516),IF(ISBLANK(KandidatenOsirisDocent!C509),"",KandidatenOsirisDocent!C509),KandidatenOsiris!B516)</f>
        <v/>
      </c>
      <c r="C516" s="164" t="str">
        <f>IF(ISBLANK(KandidatenOsiris!C516),"",KandidatenOsiris!C516)</f>
        <v/>
      </c>
      <c r="D516" s="208" t="str">
        <f>VLOOKUP(A516,Totaal!A:P,16,FALSE)</f>
        <v/>
      </c>
    </row>
    <row r="517" spans="1:4" x14ac:dyDescent="0.2">
      <c r="A517" s="164" t="str">
        <f>IF(ISBLANK(KandidatenOsiris!A517),IF(ISBLANK(KandidatenOsirisDocent!A510),"",TEXT(TRIM(KandidatenOsirisDocent!A510),"0000000")),TEXT(TRIM(KandidatenOsiris!A517),"0000000"))</f>
        <v/>
      </c>
      <c r="B517" s="164" t="str">
        <f>IF(ISBLANK(KandidatenOsiris!B517),IF(ISBLANK(KandidatenOsirisDocent!C510),"",KandidatenOsirisDocent!C510),KandidatenOsiris!B517)</f>
        <v/>
      </c>
      <c r="C517" s="164" t="str">
        <f>IF(ISBLANK(KandidatenOsiris!C517),"",KandidatenOsiris!C517)</f>
        <v/>
      </c>
      <c r="D517" s="208" t="str">
        <f>VLOOKUP(A517,Totaal!A:P,16,FALSE)</f>
        <v/>
      </c>
    </row>
    <row r="518" spans="1:4" x14ac:dyDescent="0.2">
      <c r="A518" s="164" t="str">
        <f>IF(ISBLANK(KandidatenOsiris!A518),IF(ISBLANK(KandidatenOsirisDocent!A511),"",TEXT(TRIM(KandidatenOsirisDocent!A511),"0000000")),TEXT(TRIM(KandidatenOsiris!A518),"0000000"))</f>
        <v/>
      </c>
      <c r="B518" s="164" t="str">
        <f>IF(ISBLANK(KandidatenOsiris!B518),IF(ISBLANK(KandidatenOsirisDocent!C511),"",KandidatenOsirisDocent!C511),KandidatenOsiris!B518)</f>
        <v/>
      </c>
      <c r="C518" s="164" t="str">
        <f>IF(ISBLANK(KandidatenOsiris!C518),"",KandidatenOsiris!C518)</f>
        <v/>
      </c>
      <c r="D518" s="208" t="str">
        <f>VLOOKUP(A518,Totaal!A:P,16,FALSE)</f>
        <v/>
      </c>
    </row>
    <row r="519" spans="1:4" x14ac:dyDescent="0.2">
      <c r="A519" s="164" t="str">
        <f>IF(ISBLANK(KandidatenOsiris!A519),IF(ISBLANK(KandidatenOsirisDocent!A512),"",TEXT(TRIM(KandidatenOsirisDocent!A512),"0000000")),TEXT(TRIM(KandidatenOsiris!A519),"0000000"))</f>
        <v/>
      </c>
      <c r="B519" s="164" t="str">
        <f>IF(ISBLANK(KandidatenOsiris!B519),IF(ISBLANK(KandidatenOsirisDocent!C512),"",KandidatenOsirisDocent!C512),KandidatenOsiris!B519)</f>
        <v/>
      </c>
      <c r="C519" s="164" t="str">
        <f>IF(ISBLANK(KandidatenOsiris!C519),"",KandidatenOsiris!C519)</f>
        <v/>
      </c>
      <c r="D519" s="208" t="str">
        <f>VLOOKUP(A519,Totaal!A:P,16,FALSE)</f>
        <v/>
      </c>
    </row>
    <row r="520" spans="1:4" x14ac:dyDescent="0.2">
      <c r="A520" s="164" t="str">
        <f>IF(ISBLANK(KandidatenOsiris!A520),IF(ISBLANK(KandidatenOsirisDocent!A513),"",TEXT(TRIM(KandidatenOsirisDocent!A513),"0000000")),TEXT(TRIM(KandidatenOsiris!A520),"0000000"))</f>
        <v/>
      </c>
      <c r="B520" s="164" t="str">
        <f>IF(ISBLANK(KandidatenOsiris!B520),IF(ISBLANK(KandidatenOsirisDocent!C513),"",KandidatenOsirisDocent!C513),KandidatenOsiris!B520)</f>
        <v/>
      </c>
      <c r="C520" s="164" t="str">
        <f>IF(ISBLANK(KandidatenOsiris!C520),"",KandidatenOsiris!C520)</f>
        <v/>
      </c>
      <c r="D520" s="208" t="str">
        <f>VLOOKUP(A520,Totaal!A:P,16,FALSE)</f>
        <v/>
      </c>
    </row>
    <row r="521" spans="1:4" x14ac:dyDescent="0.2">
      <c r="A521" s="164" t="str">
        <f>IF(ISBLANK(KandidatenOsiris!A521),IF(ISBLANK(KandidatenOsirisDocent!A514),"",TEXT(TRIM(KandidatenOsirisDocent!A514),"0000000")),TEXT(TRIM(KandidatenOsiris!A521),"0000000"))</f>
        <v/>
      </c>
      <c r="B521" s="164" t="str">
        <f>IF(ISBLANK(KandidatenOsiris!B521),IF(ISBLANK(KandidatenOsirisDocent!C514),"",KandidatenOsirisDocent!C514),KandidatenOsiris!B521)</f>
        <v/>
      </c>
      <c r="C521" s="164" t="str">
        <f>IF(ISBLANK(KandidatenOsiris!C521),"",KandidatenOsiris!C521)</f>
        <v/>
      </c>
      <c r="D521" s="208" t="str">
        <f>VLOOKUP(A521,Totaal!A:P,16,FALSE)</f>
        <v/>
      </c>
    </row>
    <row r="522" spans="1:4" x14ac:dyDescent="0.2">
      <c r="A522" s="164" t="str">
        <f>IF(ISBLANK(KandidatenOsiris!A522),IF(ISBLANK(KandidatenOsirisDocent!A515),"",TEXT(TRIM(KandidatenOsirisDocent!A515),"0000000")),TEXT(TRIM(KandidatenOsiris!A522),"0000000"))</f>
        <v/>
      </c>
      <c r="B522" s="164" t="str">
        <f>IF(ISBLANK(KandidatenOsiris!B522),IF(ISBLANK(KandidatenOsirisDocent!C515),"",KandidatenOsirisDocent!C515),KandidatenOsiris!B522)</f>
        <v/>
      </c>
      <c r="C522" s="164" t="str">
        <f>IF(ISBLANK(KandidatenOsiris!C522),"",KandidatenOsiris!C522)</f>
        <v/>
      </c>
      <c r="D522" s="208" t="str">
        <f>VLOOKUP(A522,Totaal!A:P,16,FALSE)</f>
        <v/>
      </c>
    </row>
    <row r="523" spans="1:4" x14ac:dyDescent="0.2">
      <c r="A523" s="164" t="str">
        <f>IF(ISBLANK(KandidatenOsiris!A523),IF(ISBLANK(KandidatenOsirisDocent!A516),"",TEXT(TRIM(KandidatenOsirisDocent!A516),"0000000")),TEXT(TRIM(KandidatenOsiris!A523),"0000000"))</f>
        <v/>
      </c>
      <c r="B523" s="164" t="str">
        <f>IF(ISBLANK(KandidatenOsiris!B523),IF(ISBLANK(KandidatenOsirisDocent!C516),"",KandidatenOsirisDocent!C516),KandidatenOsiris!B523)</f>
        <v/>
      </c>
      <c r="C523" s="164" t="str">
        <f>IF(ISBLANK(KandidatenOsiris!C523),"",KandidatenOsiris!C523)</f>
        <v/>
      </c>
      <c r="D523" s="208" t="str">
        <f>VLOOKUP(A523,Totaal!A:P,16,FALSE)</f>
        <v/>
      </c>
    </row>
    <row r="524" spans="1:4" x14ac:dyDescent="0.2">
      <c r="A524" s="164" t="str">
        <f>IF(ISBLANK(KandidatenOsiris!A524),IF(ISBLANK(KandidatenOsirisDocent!A517),"",TEXT(TRIM(KandidatenOsirisDocent!A517),"0000000")),TEXT(TRIM(KandidatenOsiris!A524),"0000000"))</f>
        <v/>
      </c>
      <c r="B524" s="164" t="str">
        <f>IF(ISBLANK(KandidatenOsiris!B524),IF(ISBLANK(KandidatenOsirisDocent!C517),"",KandidatenOsirisDocent!C517),KandidatenOsiris!B524)</f>
        <v/>
      </c>
      <c r="C524" s="164" t="str">
        <f>IF(ISBLANK(KandidatenOsiris!C524),"",KandidatenOsiris!C524)</f>
        <v/>
      </c>
      <c r="D524" s="208" t="str">
        <f>VLOOKUP(A524,Totaal!A:P,16,FALSE)</f>
        <v/>
      </c>
    </row>
    <row r="525" spans="1:4" x14ac:dyDescent="0.2">
      <c r="A525" s="164" t="str">
        <f>IF(ISBLANK(KandidatenOsiris!A525),IF(ISBLANK(KandidatenOsirisDocent!A518),"",TEXT(TRIM(KandidatenOsirisDocent!A518),"0000000")),TEXT(TRIM(KandidatenOsiris!A525),"0000000"))</f>
        <v/>
      </c>
      <c r="B525" s="164" t="str">
        <f>IF(ISBLANK(KandidatenOsiris!B525),IF(ISBLANK(KandidatenOsirisDocent!C518),"",KandidatenOsirisDocent!C518),KandidatenOsiris!B525)</f>
        <v/>
      </c>
      <c r="C525" s="164" t="str">
        <f>IF(ISBLANK(KandidatenOsiris!C525),"",KandidatenOsiris!C525)</f>
        <v/>
      </c>
      <c r="D525" s="208" t="str">
        <f>VLOOKUP(A525,Totaal!A:P,16,FALSE)</f>
        <v/>
      </c>
    </row>
    <row r="526" spans="1:4" x14ac:dyDescent="0.2">
      <c r="A526" s="164" t="str">
        <f>IF(ISBLANK(KandidatenOsiris!A526),IF(ISBLANK(KandidatenOsirisDocent!A519),"",TEXT(TRIM(KandidatenOsirisDocent!A519),"0000000")),TEXT(TRIM(KandidatenOsiris!A526),"0000000"))</f>
        <v/>
      </c>
      <c r="B526" s="164" t="str">
        <f>IF(ISBLANK(KandidatenOsiris!B526),IF(ISBLANK(KandidatenOsirisDocent!C519),"",KandidatenOsirisDocent!C519),KandidatenOsiris!B526)</f>
        <v/>
      </c>
      <c r="C526" s="164" t="str">
        <f>IF(ISBLANK(KandidatenOsiris!C526),"",KandidatenOsiris!C526)</f>
        <v/>
      </c>
      <c r="D526" s="208" t="str">
        <f>VLOOKUP(A526,Totaal!A:P,16,FALSE)</f>
        <v/>
      </c>
    </row>
    <row r="527" spans="1:4" x14ac:dyDescent="0.2">
      <c r="A527" s="164" t="str">
        <f>IF(ISBLANK(KandidatenOsiris!A527),IF(ISBLANK(KandidatenOsirisDocent!A520),"",TEXT(TRIM(KandidatenOsirisDocent!A520),"0000000")),TEXT(TRIM(KandidatenOsiris!A527),"0000000"))</f>
        <v/>
      </c>
      <c r="B527" s="164" t="str">
        <f>IF(ISBLANK(KandidatenOsiris!B527),IF(ISBLANK(KandidatenOsirisDocent!C520),"",KandidatenOsirisDocent!C520),KandidatenOsiris!B527)</f>
        <v/>
      </c>
      <c r="C527" s="164" t="str">
        <f>IF(ISBLANK(KandidatenOsiris!C527),"",KandidatenOsiris!C527)</f>
        <v/>
      </c>
      <c r="D527" s="208" t="str">
        <f>VLOOKUP(A527,Totaal!A:P,16,FALSE)</f>
        <v/>
      </c>
    </row>
    <row r="528" spans="1:4" x14ac:dyDescent="0.2">
      <c r="A528" s="164" t="str">
        <f>IF(ISBLANK(KandidatenOsiris!A528),IF(ISBLANK(KandidatenOsirisDocent!A521),"",TEXT(TRIM(KandidatenOsirisDocent!A521),"0000000")),TEXT(TRIM(KandidatenOsiris!A528),"0000000"))</f>
        <v/>
      </c>
      <c r="B528" s="164" t="str">
        <f>IF(ISBLANK(KandidatenOsiris!B528),IF(ISBLANK(KandidatenOsirisDocent!C521),"",KandidatenOsirisDocent!C521),KandidatenOsiris!B528)</f>
        <v/>
      </c>
      <c r="C528" s="164" t="str">
        <f>IF(ISBLANK(KandidatenOsiris!C528),"",KandidatenOsiris!C528)</f>
        <v/>
      </c>
      <c r="D528" s="208" t="str">
        <f>VLOOKUP(A528,Totaal!A:P,16,FALSE)</f>
        <v/>
      </c>
    </row>
    <row r="529" spans="1:4" x14ac:dyDescent="0.2">
      <c r="A529" s="164" t="str">
        <f>IF(ISBLANK(KandidatenOsiris!A529),IF(ISBLANK(KandidatenOsirisDocent!A522),"",TEXT(TRIM(KandidatenOsirisDocent!A522),"0000000")),TEXT(TRIM(KandidatenOsiris!A529),"0000000"))</f>
        <v/>
      </c>
      <c r="B529" s="164" t="str">
        <f>IF(ISBLANK(KandidatenOsiris!B529),IF(ISBLANK(KandidatenOsirisDocent!C522),"",KandidatenOsirisDocent!C522),KandidatenOsiris!B529)</f>
        <v/>
      </c>
      <c r="C529" s="164" t="str">
        <f>IF(ISBLANK(KandidatenOsiris!C529),"",KandidatenOsiris!C529)</f>
        <v/>
      </c>
      <c r="D529" s="208" t="str">
        <f>VLOOKUP(A529,Totaal!A:P,16,FALSE)</f>
        <v/>
      </c>
    </row>
    <row r="530" spans="1:4" x14ac:dyDescent="0.2">
      <c r="A530" s="164" t="str">
        <f>IF(ISBLANK(KandidatenOsiris!A530),IF(ISBLANK(KandidatenOsirisDocent!A523),"",TEXT(TRIM(KandidatenOsirisDocent!A523),"0000000")),TEXT(TRIM(KandidatenOsiris!A530),"0000000"))</f>
        <v/>
      </c>
      <c r="B530" s="164" t="str">
        <f>IF(ISBLANK(KandidatenOsiris!B530),IF(ISBLANK(KandidatenOsirisDocent!C523),"",KandidatenOsirisDocent!C523),KandidatenOsiris!B530)</f>
        <v/>
      </c>
      <c r="C530" s="164" t="str">
        <f>IF(ISBLANK(KandidatenOsiris!C530),"",KandidatenOsiris!C530)</f>
        <v/>
      </c>
      <c r="D530" s="208" t="str">
        <f>VLOOKUP(A530,Totaal!A:P,16,FALSE)</f>
        <v/>
      </c>
    </row>
    <row r="531" spans="1:4" x14ac:dyDescent="0.2">
      <c r="A531" s="164" t="str">
        <f>IF(ISBLANK(KandidatenOsiris!A531),IF(ISBLANK(KandidatenOsirisDocent!A524),"",TEXT(TRIM(KandidatenOsirisDocent!A524),"0000000")),TEXT(TRIM(KandidatenOsiris!A531),"0000000"))</f>
        <v/>
      </c>
      <c r="B531" s="164" t="str">
        <f>IF(ISBLANK(KandidatenOsiris!B531),IF(ISBLANK(KandidatenOsirisDocent!C524),"",KandidatenOsirisDocent!C524),KandidatenOsiris!B531)</f>
        <v/>
      </c>
      <c r="C531" s="164" t="str">
        <f>IF(ISBLANK(KandidatenOsiris!C531),"",KandidatenOsiris!C531)</f>
        <v/>
      </c>
      <c r="D531" s="208" t="str">
        <f>VLOOKUP(A531,Totaal!A:P,16,FALSE)</f>
        <v/>
      </c>
    </row>
    <row r="532" spans="1:4" x14ac:dyDescent="0.2">
      <c r="A532" s="164" t="str">
        <f>IF(ISBLANK(KandidatenOsiris!A532),IF(ISBLANK(KandidatenOsirisDocent!A525),"",TEXT(TRIM(KandidatenOsirisDocent!A525),"0000000")),TEXT(TRIM(KandidatenOsiris!A532),"0000000"))</f>
        <v/>
      </c>
      <c r="B532" s="164" t="str">
        <f>IF(ISBLANK(KandidatenOsiris!B532),IF(ISBLANK(KandidatenOsirisDocent!C525),"",KandidatenOsirisDocent!C525),KandidatenOsiris!B532)</f>
        <v/>
      </c>
      <c r="C532" s="164" t="str">
        <f>IF(ISBLANK(KandidatenOsiris!C532),"",KandidatenOsiris!C532)</f>
        <v/>
      </c>
      <c r="D532" s="208" t="str">
        <f>VLOOKUP(A532,Totaal!A:P,16,FALSE)</f>
        <v/>
      </c>
    </row>
    <row r="533" spans="1:4" x14ac:dyDescent="0.2">
      <c r="A533" s="164" t="str">
        <f>IF(ISBLANK(KandidatenOsiris!A533),IF(ISBLANK(KandidatenOsirisDocent!A526),"",TEXT(TRIM(KandidatenOsirisDocent!A526),"0000000")),TEXT(TRIM(KandidatenOsiris!A533),"0000000"))</f>
        <v/>
      </c>
      <c r="B533" s="164" t="str">
        <f>IF(ISBLANK(KandidatenOsiris!B533),IF(ISBLANK(KandidatenOsirisDocent!C526),"",KandidatenOsirisDocent!C526),KandidatenOsiris!B533)</f>
        <v/>
      </c>
      <c r="C533" s="164" t="str">
        <f>IF(ISBLANK(KandidatenOsiris!C533),"",KandidatenOsiris!C533)</f>
        <v/>
      </c>
      <c r="D533" s="208" t="str">
        <f>VLOOKUP(A533,Totaal!A:P,16,FALSE)</f>
        <v/>
      </c>
    </row>
    <row r="534" spans="1:4" x14ac:dyDescent="0.2">
      <c r="A534" s="164" t="str">
        <f>IF(ISBLANK(KandidatenOsiris!A534),IF(ISBLANK(KandidatenOsirisDocent!A527),"",TEXT(TRIM(KandidatenOsirisDocent!A527),"0000000")),TEXT(TRIM(KandidatenOsiris!A534),"0000000"))</f>
        <v/>
      </c>
      <c r="B534" s="164" t="str">
        <f>IF(ISBLANK(KandidatenOsiris!B534),IF(ISBLANK(KandidatenOsirisDocent!C527),"",KandidatenOsirisDocent!C527),KandidatenOsiris!B534)</f>
        <v/>
      </c>
      <c r="C534" s="164" t="str">
        <f>IF(ISBLANK(KandidatenOsiris!C534),"",KandidatenOsiris!C534)</f>
        <v/>
      </c>
      <c r="D534" s="208" t="str">
        <f>VLOOKUP(A534,Totaal!A:P,16,FALSE)</f>
        <v/>
      </c>
    </row>
    <row r="535" spans="1:4" x14ac:dyDescent="0.2">
      <c r="A535" s="164" t="str">
        <f>IF(ISBLANK(KandidatenOsiris!A535),IF(ISBLANK(KandidatenOsirisDocent!A528),"",TEXT(TRIM(KandidatenOsirisDocent!A528),"0000000")),TEXT(TRIM(KandidatenOsiris!A535),"0000000"))</f>
        <v/>
      </c>
      <c r="B535" s="164" t="str">
        <f>IF(ISBLANK(KandidatenOsiris!B535),IF(ISBLANK(KandidatenOsirisDocent!C528),"",KandidatenOsirisDocent!C528),KandidatenOsiris!B535)</f>
        <v/>
      </c>
      <c r="C535" s="164" t="str">
        <f>IF(ISBLANK(KandidatenOsiris!C535),"",KandidatenOsiris!C535)</f>
        <v/>
      </c>
      <c r="D535" s="208" t="str">
        <f>VLOOKUP(A535,Totaal!A:P,16,FALSE)</f>
        <v/>
      </c>
    </row>
    <row r="536" spans="1:4" x14ac:dyDescent="0.2">
      <c r="A536" s="164" t="str">
        <f>IF(ISBLANK(KandidatenOsiris!A536),IF(ISBLANK(KandidatenOsirisDocent!A529),"",TEXT(TRIM(KandidatenOsirisDocent!A529),"0000000")),TEXT(TRIM(KandidatenOsiris!A536),"0000000"))</f>
        <v/>
      </c>
      <c r="B536" s="164" t="str">
        <f>IF(ISBLANK(KandidatenOsiris!B536),IF(ISBLANK(KandidatenOsirisDocent!C529),"",KandidatenOsirisDocent!C529),KandidatenOsiris!B536)</f>
        <v/>
      </c>
      <c r="C536" s="164" t="str">
        <f>IF(ISBLANK(KandidatenOsiris!C536),"",KandidatenOsiris!C536)</f>
        <v/>
      </c>
      <c r="D536" s="208" t="str">
        <f>VLOOKUP(A536,Totaal!A:P,16,FALSE)</f>
        <v/>
      </c>
    </row>
    <row r="537" spans="1:4" x14ac:dyDescent="0.2">
      <c r="A537" s="164" t="str">
        <f>IF(ISBLANK(KandidatenOsiris!A537),IF(ISBLANK(KandidatenOsirisDocent!A530),"",TEXT(TRIM(KandidatenOsirisDocent!A530),"0000000")),TEXT(TRIM(KandidatenOsiris!A537),"0000000"))</f>
        <v/>
      </c>
      <c r="B537" s="164" t="str">
        <f>IF(ISBLANK(KandidatenOsiris!B537),IF(ISBLANK(KandidatenOsirisDocent!C530),"",KandidatenOsirisDocent!C530),KandidatenOsiris!B537)</f>
        <v/>
      </c>
      <c r="C537" s="164" t="str">
        <f>IF(ISBLANK(KandidatenOsiris!C537),"",KandidatenOsiris!C537)</f>
        <v/>
      </c>
      <c r="D537" s="208" t="str">
        <f>VLOOKUP(A537,Totaal!A:P,16,FALSE)</f>
        <v/>
      </c>
    </row>
    <row r="538" spans="1:4" x14ac:dyDescent="0.2">
      <c r="A538" s="164" t="str">
        <f>IF(ISBLANK(KandidatenOsiris!A538),IF(ISBLANK(KandidatenOsirisDocent!A531),"",TEXT(TRIM(KandidatenOsirisDocent!A531),"0000000")),TEXT(TRIM(KandidatenOsiris!A538),"0000000"))</f>
        <v/>
      </c>
      <c r="B538" s="164" t="str">
        <f>IF(ISBLANK(KandidatenOsiris!B538),IF(ISBLANK(KandidatenOsirisDocent!C531),"",KandidatenOsirisDocent!C531),KandidatenOsiris!B538)</f>
        <v/>
      </c>
      <c r="C538" s="164" t="str">
        <f>IF(ISBLANK(KandidatenOsiris!C538),"",KandidatenOsiris!C538)</f>
        <v/>
      </c>
      <c r="D538" s="208" t="str">
        <f>VLOOKUP(A538,Totaal!A:P,16,FALSE)</f>
        <v/>
      </c>
    </row>
    <row r="539" spans="1:4" x14ac:dyDescent="0.2">
      <c r="A539" s="164" t="str">
        <f>IF(ISBLANK(KandidatenOsiris!A539),IF(ISBLANK(KandidatenOsirisDocent!A532),"",TEXT(TRIM(KandidatenOsirisDocent!A532),"0000000")),TEXT(TRIM(KandidatenOsiris!A539),"0000000"))</f>
        <v/>
      </c>
      <c r="B539" s="164" t="str">
        <f>IF(ISBLANK(KandidatenOsiris!B539),IF(ISBLANK(KandidatenOsirisDocent!C532),"",KandidatenOsirisDocent!C532),KandidatenOsiris!B539)</f>
        <v/>
      </c>
      <c r="C539" s="164" t="str">
        <f>IF(ISBLANK(KandidatenOsiris!C539),"",KandidatenOsiris!C539)</f>
        <v/>
      </c>
      <c r="D539" s="208" t="str">
        <f>VLOOKUP(A539,Totaal!A:P,16,FALSE)</f>
        <v/>
      </c>
    </row>
    <row r="540" spans="1:4" x14ac:dyDescent="0.2">
      <c r="A540" s="164" t="str">
        <f>IF(ISBLANK(KandidatenOsiris!A540),IF(ISBLANK(KandidatenOsirisDocent!A533),"",TEXT(TRIM(KandidatenOsirisDocent!A533),"0000000")),TEXT(TRIM(KandidatenOsiris!A540),"0000000"))</f>
        <v/>
      </c>
      <c r="B540" s="164" t="str">
        <f>IF(ISBLANK(KandidatenOsiris!B540),IF(ISBLANK(KandidatenOsirisDocent!C533),"",KandidatenOsirisDocent!C533),KandidatenOsiris!B540)</f>
        <v/>
      </c>
      <c r="C540" s="164" t="str">
        <f>IF(ISBLANK(KandidatenOsiris!C540),"",KandidatenOsiris!C540)</f>
        <v/>
      </c>
      <c r="D540" s="208" t="str">
        <f>VLOOKUP(A540,Totaal!A:P,16,FALSE)</f>
        <v/>
      </c>
    </row>
    <row r="541" spans="1:4" x14ac:dyDescent="0.2">
      <c r="A541" s="164" t="str">
        <f>IF(ISBLANK(KandidatenOsiris!A541),IF(ISBLANK(KandidatenOsirisDocent!A534),"",TEXT(TRIM(KandidatenOsirisDocent!A534),"0000000")),TEXT(TRIM(KandidatenOsiris!A541),"0000000"))</f>
        <v/>
      </c>
      <c r="B541" s="164" t="str">
        <f>IF(ISBLANK(KandidatenOsiris!B541),IF(ISBLANK(KandidatenOsirisDocent!C534),"",KandidatenOsirisDocent!C534),KandidatenOsiris!B541)</f>
        <v/>
      </c>
      <c r="C541" s="164" t="str">
        <f>IF(ISBLANK(KandidatenOsiris!C541),"",KandidatenOsiris!C541)</f>
        <v/>
      </c>
      <c r="D541" s="208" t="str">
        <f>VLOOKUP(A541,Totaal!A:P,16,FALSE)</f>
        <v/>
      </c>
    </row>
    <row r="542" spans="1:4" x14ac:dyDescent="0.2">
      <c r="A542" s="164" t="str">
        <f>IF(ISBLANK(KandidatenOsiris!A542),IF(ISBLANK(KandidatenOsirisDocent!A535),"",TEXT(TRIM(KandidatenOsirisDocent!A535),"0000000")),TEXT(TRIM(KandidatenOsiris!A542),"0000000"))</f>
        <v/>
      </c>
      <c r="B542" s="164" t="str">
        <f>IF(ISBLANK(KandidatenOsiris!B542),IF(ISBLANK(KandidatenOsirisDocent!C535),"",KandidatenOsirisDocent!C535),KandidatenOsiris!B542)</f>
        <v/>
      </c>
      <c r="C542" s="164" t="str">
        <f>IF(ISBLANK(KandidatenOsiris!C542),"",KandidatenOsiris!C542)</f>
        <v/>
      </c>
      <c r="D542" s="208" t="str">
        <f>VLOOKUP(A542,Totaal!A:P,16,FALSE)</f>
        <v/>
      </c>
    </row>
    <row r="543" spans="1:4" x14ac:dyDescent="0.2">
      <c r="A543" s="164" t="str">
        <f>IF(ISBLANK(KandidatenOsiris!A543),IF(ISBLANK(KandidatenOsirisDocent!A536),"",TEXT(TRIM(KandidatenOsirisDocent!A536),"0000000")),TEXT(TRIM(KandidatenOsiris!A543),"0000000"))</f>
        <v/>
      </c>
      <c r="B543" s="164" t="str">
        <f>IF(ISBLANK(KandidatenOsiris!B543),IF(ISBLANK(KandidatenOsirisDocent!C536),"",KandidatenOsirisDocent!C536),KandidatenOsiris!B543)</f>
        <v/>
      </c>
      <c r="C543" s="164" t="str">
        <f>IF(ISBLANK(KandidatenOsiris!C543),"",KandidatenOsiris!C543)</f>
        <v/>
      </c>
      <c r="D543" s="208" t="str">
        <f>VLOOKUP(A543,Totaal!A:P,16,FALSE)</f>
        <v/>
      </c>
    </row>
    <row r="544" spans="1:4" x14ac:dyDescent="0.2">
      <c r="A544" s="164" t="str">
        <f>IF(ISBLANK(KandidatenOsiris!A544),IF(ISBLANK(KandidatenOsirisDocent!A537),"",TEXT(TRIM(KandidatenOsirisDocent!A537),"0000000")),TEXT(TRIM(KandidatenOsiris!A544),"0000000"))</f>
        <v/>
      </c>
      <c r="B544" s="164" t="str">
        <f>IF(ISBLANK(KandidatenOsiris!B544),IF(ISBLANK(KandidatenOsirisDocent!C537),"",KandidatenOsirisDocent!C537),KandidatenOsiris!B544)</f>
        <v/>
      </c>
      <c r="C544" s="164" t="str">
        <f>IF(ISBLANK(KandidatenOsiris!C544),"",KandidatenOsiris!C544)</f>
        <v/>
      </c>
      <c r="D544" s="208" t="str">
        <f>VLOOKUP(A544,Totaal!A:P,16,FALSE)</f>
        <v/>
      </c>
    </row>
    <row r="545" spans="1:4" x14ac:dyDescent="0.2">
      <c r="A545" s="164" t="str">
        <f>IF(ISBLANK(KandidatenOsiris!A545),IF(ISBLANK(KandidatenOsirisDocent!A538),"",TEXT(TRIM(KandidatenOsirisDocent!A538),"0000000")),TEXT(TRIM(KandidatenOsiris!A545),"0000000"))</f>
        <v/>
      </c>
      <c r="B545" s="164" t="str">
        <f>IF(ISBLANK(KandidatenOsiris!B545),IF(ISBLANK(KandidatenOsirisDocent!C538),"",KandidatenOsirisDocent!C538),KandidatenOsiris!B545)</f>
        <v/>
      </c>
      <c r="C545" s="164" t="str">
        <f>IF(ISBLANK(KandidatenOsiris!C545),"",KandidatenOsiris!C545)</f>
        <v/>
      </c>
      <c r="D545" s="208" t="str">
        <f>VLOOKUP(A545,Totaal!A:P,16,FALSE)</f>
        <v/>
      </c>
    </row>
    <row r="546" spans="1:4" x14ac:dyDescent="0.2">
      <c r="A546" s="164" t="str">
        <f>IF(ISBLANK(KandidatenOsiris!A546),IF(ISBLANK(KandidatenOsirisDocent!A539),"",TEXT(TRIM(KandidatenOsirisDocent!A539),"0000000")),TEXT(TRIM(KandidatenOsiris!A546),"0000000"))</f>
        <v/>
      </c>
      <c r="B546" s="164" t="str">
        <f>IF(ISBLANK(KandidatenOsiris!B546),IF(ISBLANK(KandidatenOsirisDocent!C539),"",KandidatenOsirisDocent!C539),KandidatenOsiris!B546)</f>
        <v/>
      </c>
      <c r="C546" s="164" t="str">
        <f>IF(ISBLANK(KandidatenOsiris!C546),"",KandidatenOsiris!C546)</f>
        <v/>
      </c>
      <c r="D546" s="208" t="str">
        <f>VLOOKUP(A546,Totaal!A:P,16,FALSE)</f>
        <v/>
      </c>
    </row>
    <row r="547" spans="1:4" x14ac:dyDescent="0.2">
      <c r="A547" s="164" t="str">
        <f>IF(ISBLANK(KandidatenOsiris!A547),IF(ISBLANK(KandidatenOsirisDocent!A540),"",TEXT(TRIM(KandidatenOsirisDocent!A540),"0000000")),TEXT(TRIM(KandidatenOsiris!A547),"0000000"))</f>
        <v/>
      </c>
      <c r="B547" s="164" t="str">
        <f>IF(ISBLANK(KandidatenOsiris!B547),IF(ISBLANK(KandidatenOsirisDocent!C540),"",KandidatenOsirisDocent!C540),KandidatenOsiris!B547)</f>
        <v/>
      </c>
      <c r="C547" s="164" t="str">
        <f>IF(ISBLANK(KandidatenOsiris!C547),"",KandidatenOsiris!C547)</f>
        <v/>
      </c>
      <c r="D547" s="208" t="str">
        <f>VLOOKUP(A547,Totaal!A:P,16,FALSE)</f>
        <v/>
      </c>
    </row>
    <row r="548" spans="1:4" x14ac:dyDescent="0.2">
      <c r="A548" s="164" t="str">
        <f>IF(ISBLANK(KandidatenOsiris!A548),IF(ISBLANK(KandidatenOsirisDocent!A541),"",TEXT(TRIM(KandidatenOsirisDocent!A541),"0000000")),TEXT(TRIM(KandidatenOsiris!A548),"0000000"))</f>
        <v/>
      </c>
      <c r="B548" s="164" t="str">
        <f>IF(ISBLANK(KandidatenOsiris!B548),IF(ISBLANK(KandidatenOsirisDocent!C541),"",KandidatenOsirisDocent!C541),KandidatenOsiris!B548)</f>
        <v/>
      </c>
      <c r="C548" s="164" t="str">
        <f>IF(ISBLANK(KandidatenOsiris!C548),"",KandidatenOsiris!C548)</f>
        <v/>
      </c>
      <c r="D548" s="208" t="str">
        <f>VLOOKUP(A548,Totaal!A:P,16,FALSE)</f>
        <v/>
      </c>
    </row>
    <row r="549" spans="1:4" x14ac:dyDescent="0.2">
      <c r="A549" s="164" t="str">
        <f>IF(ISBLANK(KandidatenOsiris!A549),IF(ISBLANK(KandidatenOsirisDocent!A542),"",TEXT(TRIM(KandidatenOsirisDocent!A542),"0000000")),TEXT(TRIM(KandidatenOsiris!A549),"0000000"))</f>
        <v/>
      </c>
      <c r="B549" s="164" t="str">
        <f>IF(ISBLANK(KandidatenOsiris!B549),IF(ISBLANK(KandidatenOsirisDocent!C542),"",KandidatenOsirisDocent!C542),KandidatenOsiris!B549)</f>
        <v/>
      </c>
      <c r="C549" s="164" t="str">
        <f>IF(ISBLANK(KandidatenOsiris!C549),"",KandidatenOsiris!C549)</f>
        <v/>
      </c>
      <c r="D549" s="208" t="str">
        <f>VLOOKUP(A549,Totaal!A:P,16,FALSE)</f>
        <v/>
      </c>
    </row>
    <row r="550" spans="1:4" x14ac:dyDescent="0.2">
      <c r="A550" s="164" t="str">
        <f>IF(ISBLANK(KandidatenOsiris!A550),IF(ISBLANK(KandidatenOsirisDocent!A543),"",TEXT(TRIM(KandidatenOsirisDocent!A543),"0000000")),TEXT(TRIM(KandidatenOsiris!A550),"0000000"))</f>
        <v/>
      </c>
      <c r="B550" s="164" t="str">
        <f>IF(ISBLANK(KandidatenOsiris!B550),IF(ISBLANK(KandidatenOsirisDocent!C543),"",KandidatenOsirisDocent!C543),KandidatenOsiris!B550)</f>
        <v/>
      </c>
      <c r="C550" s="164" t="str">
        <f>IF(ISBLANK(KandidatenOsiris!C550),"",KandidatenOsiris!C550)</f>
        <v/>
      </c>
      <c r="D550" s="208" t="str">
        <f>VLOOKUP(A550,Totaal!A:P,16,FALSE)</f>
        <v/>
      </c>
    </row>
    <row r="551" spans="1:4" x14ac:dyDescent="0.2">
      <c r="A551" s="164" t="str">
        <f>IF(ISBLANK(KandidatenOsiris!A551),IF(ISBLANK(KandidatenOsirisDocent!A544),"",TEXT(TRIM(KandidatenOsirisDocent!A544),"0000000")),TEXT(TRIM(KandidatenOsiris!A551),"0000000"))</f>
        <v/>
      </c>
      <c r="B551" s="164" t="str">
        <f>IF(ISBLANK(KandidatenOsiris!B551),IF(ISBLANK(KandidatenOsirisDocent!C544),"",KandidatenOsirisDocent!C544),KandidatenOsiris!B551)</f>
        <v/>
      </c>
      <c r="C551" s="164" t="str">
        <f>IF(ISBLANK(KandidatenOsiris!C551),"",KandidatenOsiris!C551)</f>
        <v/>
      </c>
      <c r="D551" s="208" t="str">
        <f>VLOOKUP(A551,Totaal!A:P,16,FALSE)</f>
        <v/>
      </c>
    </row>
    <row r="552" spans="1:4" x14ac:dyDescent="0.2">
      <c r="A552" s="164" t="str">
        <f>IF(ISBLANK(KandidatenOsiris!A552),IF(ISBLANK(KandidatenOsirisDocent!A545),"",TEXT(TRIM(KandidatenOsirisDocent!A545),"0000000")),TEXT(TRIM(KandidatenOsiris!A552),"0000000"))</f>
        <v/>
      </c>
      <c r="B552" s="164" t="str">
        <f>IF(ISBLANK(KandidatenOsiris!B552),IF(ISBLANK(KandidatenOsirisDocent!C545),"",KandidatenOsirisDocent!C545),KandidatenOsiris!B552)</f>
        <v/>
      </c>
      <c r="C552" s="164" t="str">
        <f>IF(ISBLANK(KandidatenOsiris!C552),"",KandidatenOsiris!C552)</f>
        <v/>
      </c>
      <c r="D552" s="208" t="str">
        <f>VLOOKUP(A552,Totaal!A:P,16,FALSE)</f>
        <v/>
      </c>
    </row>
    <row r="553" spans="1:4" x14ac:dyDescent="0.2">
      <c r="A553" s="164" t="str">
        <f>IF(ISBLANK(KandidatenOsiris!A553),IF(ISBLANK(KandidatenOsirisDocent!A546),"",TEXT(TRIM(KandidatenOsirisDocent!A546),"0000000")),TEXT(TRIM(KandidatenOsiris!A553),"0000000"))</f>
        <v/>
      </c>
      <c r="B553" s="164" t="str">
        <f>IF(ISBLANK(KandidatenOsiris!B553),IF(ISBLANK(KandidatenOsirisDocent!C546),"",KandidatenOsirisDocent!C546),KandidatenOsiris!B553)</f>
        <v/>
      </c>
      <c r="C553" s="164" t="str">
        <f>IF(ISBLANK(KandidatenOsiris!C553),"",KandidatenOsiris!C553)</f>
        <v/>
      </c>
      <c r="D553" s="208" t="str">
        <f>VLOOKUP(A553,Totaal!A:P,16,FALSE)</f>
        <v/>
      </c>
    </row>
    <row r="554" spans="1:4" x14ac:dyDescent="0.2">
      <c r="A554" s="164" t="str">
        <f>IF(ISBLANK(KandidatenOsiris!A554),IF(ISBLANK(KandidatenOsirisDocent!A547),"",TEXT(TRIM(KandidatenOsirisDocent!A547),"0000000")),TEXT(TRIM(KandidatenOsiris!A554),"0000000"))</f>
        <v/>
      </c>
      <c r="B554" s="164" t="str">
        <f>IF(ISBLANK(KandidatenOsiris!B554),IF(ISBLANK(KandidatenOsirisDocent!C547),"",KandidatenOsirisDocent!C547),KandidatenOsiris!B554)</f>
        <v/>
      </c>
      <c r="C554" s="164" t="str">
        <f>IF(ISBLANK(KandidatenOsiris!C554),"",KandidatenOsiris!C554)</f>
        <v/>
      </c>
      <c r="D554" s="208" t="str">
        <f>VLOOKUP(A554,Totaal!A:P,16,FALSE)</f>
        <v/>
      </c>
    </row>
    <row r="555" spans="1:4" x14ac:dyDescent="0.2">
      <c r="A555" s="164" t="str">
        <f>IF(ISBLANK(KandidatenOsiris!A555),IF(ISBLANK(KandidatenOsirisDocent!A548),"",TEXT(TRIM(KandidatenOsirisDocent!A548),"0000000")),TEXT(TRIM(KandidatenOsiris!A555),"0000000"))</f>
        <v/>
      </c>
      <c r="B555" s="164" t="str">
        <f>IF(ISBLANK(KandidatenOsiris!B555),IF(ISBLANK(KandidatenOsirisDocent!C548),"",KandidatenOsirisDocent!C548),KandidatenOsiris!B555)</f>
        <v/>
      </c>
      <c r="C555" s="164" t="str">
        <f>IF(ISBLANK(KandidatenOsiris!C555),"",KandidatenOsiris!C555)</f>
        <v/>
      </c>
      <c r="D555" s="208" t="str">
        <f>VLOOKUP(A555,Totaal!A:P,16,FALSE)</f>
        <v/>
      </c>
    </row>
    <row r="556" spans="1:4" x14ac:dyDescent="0.2">
      <c r="A556" s="164" t="str">
        <f>IF(ISBLANK(KandidatenOsiris!A556),IF(ISBLANK(KandidatenOsirisDocent!A549),"",TEXT(TRIM(KandidatenOsirisDocent!A549),"0000000")),TEXT(TRIM(KandidatenOsiris!A556),"0000000"))</f>
        <v/>
      </c>
      <c r="B556" s="164" t="str">
        <f>IF(ISBLANK(KandidatenOsiris!B556),IF(ISBLANK(KandidatenOsirisDocent!C549),"",KandidatenOsirisDocent!C549),KandidatenOsiris!B556)</f>
        <v/>
      </c>
      <c r="C556" s="164" t="str">
        <f>IF(ISBLANK(KandidatenOsiris!C556),"",KandidatenOsiris!C556)</f>
        <v/>
      </c>
      <c r="D556" s="208" t="str">
        <f>VLOOKUP(A556,Totaal!A:P,16,FALSE)</f>
        <v/>
      </c>
    </row>
    <row r="557" spans="1:4" x14ac:dyDescent="0.2">
      <c r="A557" s="164" t="str">
        <f>IF(ISBLANK(KandidatenOsiris!A557),IF(ISBLANK(KandidatenOsirisDocent!A550),"",TEXT(TRIM(KandidatenOsirisDocent!A550),"0000000")),TEXT(TRIM(KandidatenOsiris!A557),"0000000"))</f>
        <v/>
      </c>
      <c r="B557" s="164" t="str">
        <f>IF(ISBLANK(KandidatenOsiris!B557),IF(ISBLANK(KandidatenOsirisDocent!C550),"",KandidatenOsirisDocent!C550),KandidatenOsiris!B557)</f>
        <v/>
      </c>
      <c r="C557" s="164" t="str">
        <f>IF(ISBLANK(KandidatenOsiris!C557),"",KandidatenOsiris!C557)</f>
        <v/>
      </c>
      <c r="D557" s="208" t="str">
        <f>VLOOKUP(A557,Totaal!A:P,16,FALSE)</f>
        <v/>
      </c>
    </row>
    <row r="558" spans="1:4" x14ac:dyDescent="0.2">
      <c r="A558" s="164" t="str">
        <f>IF(ISBLANK(KandidatenOsiris!A558),IF(ISBLANK(KandidatenOsirisDocent!A551),"",TEXT(TRIM(KandidatenOsirisDocent!A551),"0000000")),TEXT(TRIM(KandidatenOsiris!A558),"0000000"))</f>
        <v/>
      </c>
      <c r="B558" s="164" t="str">
        <f>IF(ISBLANK(KandidatenOsiris!B558),IF(ISBLANK(KandidatenOsirisDocent!C551),"",KandidatenOsirisDocent!C551),KandidatenOsiris!B558)</f>
        <v/>
      </c>
      <c r="C558" s="164" t="str">
        <f>IF(ISBLANK(KandidatenOsiris!C558),"",KandidatenOsiris!C558)</f>
        <v/>
      </c>
      <c r="D558" s="208" t="str">
        <f>VLOOKUP(A558,Totaal!A:P,16,FALSE)</f>
        <v/>
      </c>
    </row>
    <row r="559" spans="1:4" x14ac:dyDescent="0.2">
      <c r="A559" s="164" t="str">
        <f>IF(ISBLANK(KandidatenOsiris!A559),IF(ISBLANK(KandidatenOsirisDocent!A552),"",TEXT(TRIM(KandidatenOsirisDocent!A552),"0000000")),TEXT(TRIM(KandidatenOsiris!A559),"0000000"))</f>
        <v/>
      </c>
      <c r="B559" s="164" t="str">
        <f>IF(ISBLANK(KandidatenOsiris!B559),IF(ISBLANK(KandidatenOsirisDocent!C552),"",KandidatenOsirisDocent!C552),KandidatenOsiris!B559)</f>
        <v/>
      </c>
      <c r="C559" s="164" t="str">
        <f>IF(ISBLANK(KandidatenOsiris!C559),"",KandidatenOsiris!C559)</f>
        <v/>
      </c>
      <c r="D559" s="208" t="str">
        <f>VLOOKUP(A559,Totaal!A:P,16,FALSE)</f>
        <v/>
      </c>
    </row>
    <row r="560" spans="1:4" x14ac:dyDescent="0.2">
      <c r="A560" s="164" t="str">
        <f>IF(ISBLANK(KandidatenOsiris!A560),IF(ISBLANK(KandidatenOsirisDocent!A553),"",TEXT(TRIM(KandidatenOsirisDocent!A553),"0000000")),TEXT(TRIM(KandidatenOsiris!A560),"0000000"))</f>
        <v/>
      </c>
      <c r="B560" s="164" t="str">
        <f>IF(ISBLANK(KandidatenOsiris!B560),IF(ISBLANK(KandidatenOsirisDocent!C553),"",KandidatenOsirisDocent!C553),KandidatenOsiris!B560)</f>
        <v/>
      </c>
      <c r="C560" s="164" t="str">
        <f>IF(ISBLANK(KandidatenOsiris!C560),"",KandidatenOsiris!C560)</f>
        <v/>
      </c>
      <c r="D560" s="208" t="str">
        <f>VLOOKUP(A560,Totaal!A:P,16,FALSE)</f>
        <v/>
      </c>
    </row>
    <row r="561" spans="1:4" x14ac:dyDescent="0.2">
      <c r="A561" s="164" t="str">
        <f>IF(ISBLANK(KandidatenOsiris!A561),IF(ISBLANK(KandidatenOsirisDocent!A554),"",TEXT(TRIM(KandidatenOsirisDocent!A554),"0000000")),TEXT(TRIM(KandidatenOsiris!A561),"0000000"))</f>
        <v/>
      </c>
      <c r="B561" s="164" t="str">
        <f>IF(ISBLANK(KandidatenOsiris!B561),IF(ISBLANK(KandidatenOsirisDocent!C554),"",KandidatenOsirisDocent!C554),KandidatenOsiris!B561)</f>
        <v/>
      </c>
      <c r="C561" s="164" t="str">
        <f>IF(ISBLANK(KandidatenOsiris!C561),"",KandidatenOsiris!C561)</f>
        <v/>
      </c>
      <c r="D561" s="208" t="str">
        <f>VLOOKUP(A561,Totaal!A:P,16,FALSE)</f>
        <v/>
      </c>
    </row>
    <row r="562" spans="1:4" x14ac:dyDescent="0.2">
      <c r="A562" s="164" t="str">
        <f>IF(ISBLANK(KandidatenOsiris!A562),IF(ISBLANK(KandidatenOsirisDocent!A555),"",TEXT(TRIM(KandidatenOsirisDocent!A555),"0000000")),TEXT(TRIM(KandidatenOsiris!A562),"0000000"))</f>
        <v/>
      </c>
      <c r="B562" s="164" t="str">
        <f>IF(ISBLANK(KandidatenOsiris!B562),IF(ISBLANK(KandidatenOsirisDocent!C555),"",KandidatenOsirisDocent!C555),KandidatenOsiris!B562)</f>
        <v/>
      </c>
      <c r="C562" s="164" t="str">
        <f>IF(ISBLANK(KandidatenOsiris!C562),"",KandidatenOsiris!C562)</f>
        <v/>
      </c>
      <c r="D562" s="208" t="str">
        <f>VLOOKUP(A562,Totaal!A:P,16,FALSE)</f>
        <v/>
      </c>
    </row>
    <row r="563" spans="1:4" x14ac:dyDescent="0.2">
      <c r="A563" s="164" t="str">
        <f>IF(ISBLANK(KandidatenOsiris!A563),IF(ISBLANK(KandidatenOsirisDocent!A556),"",TEXT(TRIM(KandidatenOsirisDocent!A556),"0000000")),TEXT(TRIM(KandidatenOsiris!A563),"0000000"))</f>
        <v/>
      </c>
      <c r="B563" s="164" t="str">
        <f>IF(ISBLANK(KandidatenOsiris!B563),IF(ISBLANK(KandidatenOsirisDocent!C556),"",KandidatenOsirisDocent!C556),KandidatenOsiris!B563)</f>
        <v/>
      </c>
      <c r="C563" s="164" t="str">
        <f>IF(ISBLANK(KandidatenOsiris!C563),"",KandidatenOsiris!C563)</f>
        <v/>
      </c>
      <c r="D563" s="208" t="str">
        <f>VLOOKUP(A563,Totaal!A:P,16,FALSE)</f>
        <v/>
      </c>
    </row>
    <row r="564" spans="1:4" x14ac:dyDescent="0.2">
      <c r="A564" s="164" t="str">
        <f>IF(ISBLANK(KandidatenOsiris!A564),IF(ISBLANK(KandidatenOsirisDocent!A557),"",TEXT(TRIM(KandidatenOsirisDocent!A557),"0000000")),TEXT(TRIM(KandidatenOsiris!A564),"0000000"))</f>
        <v/>
      </c>
      <c r="B564" s="164" t="str">
        <f>IF(ISBLANK(KandidatenOsiris!B564),IF(ISBLANK(KandidatenOsirisDocent!C557),"",KandidatenOsirisDocent!C557),KandidatenOsiris!B564)</f>
        <v/>
      </c>
      <c r="C564" s="164" t="str">
        <f>IF(ISBLANK(KandidatenOsiris!C564),"",KandidatenOsiris!C564)</f>
        <v/>
      </c>
      <c r="D564" s="208" t="str">
        <f>VLOOKUP(A564,Totaal!A:P,16,FALSE)</f>
        <v/>
      </c>
    </row>
    <row r="565" spans="1:4" x14ac:dyDescent="0.2">
      <c r="A565" s="164" t="str">
        <f>IF(ISBLANK(KandidatenOsiris!A565),IF(ISBLANK(KandidatenOsirisDocent!A558),"",TEXT(TRIM(KandidatenOsirisDocent!A558),"0000000")),TEXT(TRIM(KandidatenOsiris!A565),"0000000"))</f>
        <v/>
      </c>
      <c r="B565" s="164" t="str">
        <f>IF(ISBLANK(KandidatenOsiris!B565),IF(ISBLANK(KandidatenOsirisDocent!C558),"",KandidatenOsirisDocent!C558),KandidatenOsiris!B565)</f>
        <v/>
      </c>
      <c r="C565" s="164" t="str">
        <f>IF(ISBLANK(KandidatenOsiris!C565),"",KandidatenOsiris!C565)</f>
        <v/>
      </c>
      <c r="D565" s="208" t="str">
        <f>VLOOKUP(A565,Totaal!A:P,16,FALSE)</f>
        <v/>
      </c>
    </row>
    <row r="566" spans="1:4" x14ac:dyDescent="0.2">
      <c r="A566" s="164" t="str">
        <f>IF(ISBLANK(KandidatenOsiris!A566),IF(ISBLANK(KandidatenOsirisDocent!A559),"",TEXT(TRIM(KandidatenOsirisDocent!A559),"0000000")),TEXT(TRIM(KandidatenOsiris!A566),"0000000"))</f>
        <v/>
      </c>
      <c r="B566" s="164" t="str">
        <f>IF(ISBLANK(KandidatenOsiris!B566),IF(ISBLANK(KandidatenOsirisDocent!C559),"",KandidatenOsirisDocent!C559),KandidatenOsiris!B566)</f>
        <v/>
      </c>
      <c r="C566" s="164" t="str">
        <f>IF(ISBLANK(KandidatenOsiris!C566),"",KandidatenOsiris!C566)</f>
        <v/>
      </c>
      <c r="D566" s="208" t="str">
        <f>VLOOKUP(A566,Totaal!A:P,16,FALSE)</f>
        <v/>
      </c>
    </row>
    <row r="567" spans="1:4" x14ac:dyDescent="0.2">
      <c r="A567" s="164" t="str">
        <f>IF(ISBLANK(KandidatenOsiris!A567),IF(ISBLANK(KandidatenOsirisDocent!A560),"",TEXT(TRIM(KandidatenOsirisDocent!A560),"0000000")),TEXT(TRIM(KandidatenOsiris!A567),"0000000"))</f>
        <v/>
      </c>
      <c r="B567" s="164" t="str">
        <f>IF(ISBLANK(KandidatenOsiris!B567),IF(ISBLANK(KandidatenOsirisDocent!C560),"",KandidatenOsirisDocent!C560),KandidatenOsiris!B567)</f>
        <v/>
      </c>
      <c r="C567" s="164" t="str">
        <f>IF(ISBLANK(KandidatenOsiris!C567),"",KandidatenOsiris!C567)</f>
        <v/>
      </c>
      <c r="D567" s="208" t="str">
        <f>VLOOKUP(A567,Totaal!A:P,16,FALSE)</f>
        <v/>
      </c>
    </row>
    <row r="568" spans="1:4" x14ac:dyDescent="0.2">
      <c r="A568" s="164" t="str">
        <f>IF(ISBLANK(KandidatenOsiris!A568),IF(ISBLANK(KandidatenOsirisDocent!A561),"",TEXT(TRIM(KandidatenOsirisDocent!A561),"0000000")),TEXT(TRIM(KandidatenOsiris!A568),"0000000"))</f>
        <v/>
      </c>
      <c r="B568" s="164" t="str">
        <f>IF(ISBLANK(KandidatenOsiris!B568),IF(ISBLANK(KandidatenOsirisDocent!C561),"",KandidatenOsirisDocent!C561),KandidatenOsiris!B568)</f>
        <v/>
      </c>
      <c r="C568" s="164" t="str">
        <f>IF(ISBLANK(KandidatenOsiris!C568),"",KandidatenOsiris!C568)</f>
        <v/>
      </c>
      <c r="D568" s="208" t="str">
        <f>VLOOKUP(A568,Totaal!A:P,16,FALSE)</f>
        <v/>
      </c>
    </row>
    <row r="569" spans="1:4" x14ac:dyDescent="0.2">
      <c r="A569" s="164" t="str">
        <f>IF(ISBLANK(KandidatenOsiris!A569),IF(ISBLANK(KandidatenOsirisDocent!A562),"",TEXT(TRIM(KandidatenOsirisDocent!A562),"0000000")),TEXT(TRIM(KandidatenOsiris!A569),"0000000"))</f>
        <v/>
      </c>
      <c r="B569" s="164" t="str">
        <f>IF(ISBLANK(KandidatenOsiris!B569),IF(ISBLANK(KandidatenOsirisDocent!C562),"",KandidatenOsirisDocent!C562),KandidatenOsiris!B569)</f>
        <v/>
      </c>
      <c r="C569" s="164" t="str">
        <f>IF(ISBLANK(KandidatenOsiris!C569),"",KandidatenOsiris!C569)</f>
        <v/>
      </c>
      <c r="D569" s="208" t="str">
        <f>VLOOKUP(A569,Totaal!A:P,16,FALSE)</f>
        <v/>
      </c>
    </row>
    <row r="570" spans="1:4" x14ac:dyDescent="0.2">
      <c r="A570" s="164" t="str">
        <f>IF(ISBLANK(KandidatenOsiris!A570),IF(ISBLANK(KandidatenOsirisDocent!A563),"",TEXT(TRIM(KandidatenOsirisDocent!A563),"0000000")),TEXT(TRIM(KandidatenOsiris!A570),"0000000"))</f>
        <v/>
      </c>
      <c r="B570" s="164" t="str">
        <f>IF(ISBLANK(KandidatenOsiris!B570),IF(ISBLANK(KandidatenOsirisDocent!C563),"",KandidatenOsirisDocent!C563),KandidatenOsiris!B570)</f>
        <v/>
      </c>
      <c r="C570" s="164" t="str">
        <f>IF(ISBLANK(KandidatenOsiris!C570),"",KandidatenOsiris!C570)</f>
        <v/>
      </c>
      <c r="D570" s="208" t="str">
        <f>VLOOKUP(A570,Totaal!A:P,16,FALSE)</f>
        <v/>
      </c>
    </row>
    <row r="571" spans="1:4" x14ac:dyDescent="0.2">
      <c r="A571" s="164" t="str">
        <f>IF(ISBLANK(KandidatenOsiris!A571),IF(ISBLANK(KandidatenOsirisDocent!A564),"",TEXT(TRIM(KandidatenOsirisDocent!A564),"0000000")),TEXT(TRIM(KandidatenOsiris!A571),"0000000"))</f>
        <v/>
      </c>
      <c r="B571" s="164" t="str">
        <f>IF(ISBLANK(KandidatenOsiris!B571),IF(ISBLANK(KandidatenOsirisDocent!C564),"",KandidatenOsirisDocent!C564),KandidatenOsiris!B571)</f>
        <v/>
      </c>
      <c r="C571" s="164" t="str">
        <f>IF(ISBLANK(KandidatenOsiris!C571),"",KandidatenOsiris!C571)</f>
        <v/>
      </c>
      <c r="D571" s="208" t="str">
        <f>VLOOKUP(A571,Totaal!A:P,16,FALSE)</f>
        <v/>
      </c>
    </row>
    <row r="572" spans="1:4" x14ac:dyDescent="0.2">
      <c r="A572" s="164" t="str">
        <f>IF(ISBLANK(KandidatenOsiris!A572),IF(ISBLANK(KandidatenOsirisDocent!A565),"",TEXT(TRIM(KandidatenOsirisDocent!A565),"0000000")),TEXT(TRIM(KandidatenOsiris!A572),"0000000"))</f>
        <v/>
      </c>
      <c r="B572" s="164" t="str">
        <f>IF(ISBLANK(KandidatenOsiris!B572),IF(ISBLANK(KandidatenOsirisDocent!C565),"",KandidatenOsirisDocent!C565),KandidatenOsiris!B572)</f>
        <v/>
      </c>
      <c r="C572" s="164" t="str">
        <f>IF(ISBLANK(KandidatenOsiris!C572),"",KandidatenOsiris!C572)</f>
        <v/>
      </c>
      <c r="D572" s="208" t="str">
        <f>VLOOKUP(A572,Totaal!A:P,16,FALSE)</f>
        <v/>
      </c>
    </row>
    <row r="573" spans="1:4" x14ac:dyDescent="0.2">
      <c r="A573" s="164" t="str">
        <f>IF(ISBLANK(KandidatenOsiris!A573),IF(ISBLANK(KandidatenOsirisDocent!A566),"",TEXT(TRIM(KandidatenOsirisDocent!A566),"0000000")),TEXT(TRIM(KandidatenOsiris!A573),"0000000"))</f>
        <v/>
      </c>
      <c r="B573" s="164" t="str">
        <f>IF(ISBLANK(KandidatenOsiris!B573),IF(ISBLANK(KandidatenOsirisDocent!C566),"",KandidatenOsirisDocent!C566),KandidatenOsiris!B573)</f>
        <v/>
      </c>
      <c r="C573" s="164" t="str">
        <f>IF(ISBLANK(KandidatenOsiris!C573),"",KandidatenOsiris!C573)</f>
        <v/>
      </c>
      <c r="D573" s="208" t="str">
        <f>VLOOKUP(A573,Totaal!A:P,16,FALSE)</f>
        <v/>
      </c>
    </row>
    <row r="574" spans="1:4" x14ac:dyDescent="0.2">
      <c r="A574" s="164" t="str">
        <f>IF(ISBLANK(KandidatenOsiris!A574),IF(ISBLANK(KandidatenOsirisDocent!A567),"",TEXT(TRIM(KandidatenOsirisDocent!A567),"0000000")),TEXT(TRIM(KandidatenOsiris!A574),"0000000"))</f>
        <v/>
      </c>
      <c r="B574" s="164" t="str">
        <f>IF(ISBLANK(KandidatenOsiris!B574),IF(ISBLANK(KandidatenOsirisDocent!C567),"",KandidatenOsirisDocent!C567),KandidatenOsiris!B574)</f>
        <v/>
      </c>
      <c r="C574" s="164" t="str">
        <f>IF(ISBLANK(KandidatenOsiris!C574),"",KandidatenOsiris!C574)</f>
        <v/>
      </c>
      <c r="D574" s="208" t="str">
        <f>VLOOKUP(A574,Totaal!A:P,16,FALSE)</f>
        <v/>
      </c>
    </row>
    <row r="575" spans="1:4" x14ac:dyDescent="0.2">
      <c r="A575" s="164" t="str">
        <f>IF(ISBLANK(KandidatenOsiris!A575),IF(ISBLANK(KandidatenOsirisDocent!A568),"",TEXT(TRIM(KandidatenOsirisDocent!A568),"0000000")),TEXT(TRIM(KandidatenOsiris!A575),"0000000"))</f>
        <v/>
      </c>
      <c r="B575" s="164" t="str">
        <f>IF(ISBLANK(KandidatenOsiris!B575),IF(ISBLANK(KandidatenOsirisDocent!C568),"",KandidatenOsirisDocent!C568),KandidatenOsiris!B575)</f>
        <v/>
      </c>
      <c r="C575" s="164" t="str">
        <f>IF(ISBLANK(KandidatenOsiris!C575),"",KandidatenOsiris!C575)</f>
        <v/>
      </c>
      <c r="D575" s="208" t="str">
        <f>VLOOKUP(A575,Totaal!A:P,16,FALSE)</f>
        <v/>
      </c>
    </row>
    <row r="576" spans="1:4" x14ac:dyDescent="0.2">
      <c r="A576" s="164" t="str">
        <f>IF(ISBLANK(KandidatenOsiris!A576),IF(ISBLANK(KandidatenOsirisDocent!A569),"",TEXT(TRIM(KandidatenOsirisDocent!A569),"0000000")),TEXT(TRIM(KandidatenOsiris!A576),"0000000"))</f>
        <v/>
      </c>
      <c r="B576" s="164" t="str">
        <f>IF(ISBLANK(KandidatenOsiris!B576),IF(ISBLANK(KandidatenOsirisDocent!C569),"",KandidatenOsirisDocent!C569),KandidatenOsiris!B576)</f>
        <v/>
      </c>
      <c r="C576" s="164" t="str">
        <f>IF(ISBLANK(KandidatenOsiris!C576),"",KandidatenOsiris!C576)</f>
        <v/>
      </c>
      <c r="D576" s="208" t="str">
        <f>VLOOKUP(A576,Totaal!A:P,16,FALSE)</f>
        <v/>
      </c>
    </row>
    <row r="577" spans="1:4" x14ac:dyDescent="0.2">
      <c r="A577" s="164" t="str">
        <f>IF(ISBLANK(KandidatenOsiris!A577),IF(ISBLANK(KandidatenOsirisDocent!A570),"",TEXT(TRIM(KandidatenOsirisDocent!A570),"0000000")),TEXT(TRIM(KandidatenOsiris!A577),"0000000"))</f>
        <v/>
      </c>
      <c r="B577" s="164" t="str">
        <f>IF(ISBLANK(KandidatenOsiris!B577),IF(ISBLANK(KandidatenOsirisDocent!C570),"",KandidatenOsirisDocent!C570),KandidatenOsiris!B577)</f>
        <v/>
      </c>
      <c r="C577" s="164" t="str">
        <f>IF(ISBLANK(KandidatenOsiris!C577),"",KandidatenOsiris!C577)</f>
        <v/>
      </c>
      <c r="D577" s="208" t="str">
        <f>VLOOKUP(A577,Totaal!A:P,16,FALSE)</f>
        <v/>
      </c>
    </row>
    <row r="578" spans="1:4" x14ac:dyDescent="0.2">
      <c r="A578" s="164" t="str">
        <f>IF(ISBLANK(KandidatenOsiris!A578),IF(ISBLANK(KandidatenOsirisDocent!A571),"",TEXT(TRIM(KandidatenOsirisDocent!A571),"0000000")),TEXT(TRIM(KandidatenOsiris!A578),"0000000"))</f>
        <v/>
      </c>
      <c r="B578" s="164" t="str">
        <f>IF(ISBLANK(KandidatenOsiris!B578),IF(ISBLANK(KandidatenOsirisDocent!C571),"",KandidatenOsirisDocent!C571),KandidatenOsiris!B578)</f>
        <v/>
      </c>
      <c r="C578" s="164" t="str">
        <f>IF(ISBLANK(KandidatenOsiris!C578),"",KandidatenOsiris!C578)</f>
        <v/>
      </c>
      <c r="D578" s="208" t="str">
        <f>VLOOKUP(A578,Totaal!A:P,16,FALSE)</f>
        <v/>
      </c>
    </row>
    <row r="579" spans="1:4" x14ac:dyDescent="0.2">
      <c r="A579" s="164" t="str">
        <f>IF(ISBLANK(KandidatenOsiris!A579),IF(ISBLANK(KandidatenOsirisDocent!A572),"",TEXT(TRIM(KandidatenOsirisDocent!A572),"0000000")),TEXT(TRIM(KandidatenOsiris!A579),"0000000"))</f>
        <v/>
      </c>
      <c r="B579" s="164" t="str">
        <f>IF(ISBLANK(KandidatenOsiris!B579),IF(ISBLANK(KandidatenOsirisDocent!C572),"",KandidatenOsirisDocent!C572),KandidatenOsiris!B579)</f>
        <v/>
      </c>
      <c r="C579" s="164" t="str">
        <f>IF(ISBLANK(KandidatenOsiris!C579),"",KandidatenOsiris!C579)</f>
        <v/>
      </c>
      <c r="D579" s="208" t="str">
        <f>VLOOKUP(A579,Totaal!A:P,16,FALSE)</f>
        <v/>
      </c>
    </row>
    <row r="580" spans="1:4" x14ac:dyDescent="0.2">
      <c r="A580" s="164" t="str">
        <f>IF(ISBLANK(KandidatenOsiris!A580),IF(ISBLANK(KandidatenOsirisDocent!A573),"",TEXT(TRIM(KandidatenOsirisDocent!A573),"0000000")),TEXT(TRIM(KandidatenOsiris!A580),"0000000"))</f>
        <v/>
      </c>
      <c r="B580" s="164" t="str">
        <f>IF(ISBLANK(KandidatenOsiris!B580),IF(ISBLANK(KandidatenOsirisDocent!C573),"",KandidatenOsirisDocent!C573),KandidatenOsiris!B580)</f>
        <v/>
      </c>
      <c r="C580" s="164" t="str">
        <f>IF(ISBLANK(KandidatenOsiris!C580),"",KandidatenOsiris!C580)</f>
        <v/>
      </c>
      <c r="D580" s="208" t="str">
        <f>VLOOKUP(A580,Totaal!A:P,16,FALSE)</f>
        <v/>
      </c>
    </row>
    <row r="581" spans="1:4" x14ac:dyDescent="0.2">
      <c r="A581" s="164" t="str">
        <f>IF(ISBLANK(KandidatenOsiris!A581),IF(ISBLANK(KandidatenOsirisDocent!A574),"",TEXT(TRIM(KandidatenOsirisDocent!A574),"0000000")),TEXT(TRIM(KandidatenOsiris!A581),"0000000"))</f>
        <v/>
      </c>
      <c r="B581" s="164" t="str">
        <f>IF(ISBLANK(KandidatenOsiris!B581),IF(ISBLANK(KandidatenOsirisDocent!C574),"",KandidatenOsirisDocent!C574),KandidatenOsiris!B581)</f>
        <v/>
      </c>
      <c r="C581" s="164" t="str">
        <f>IF(ISBLANK(KandidatenOsiris!C581),"",KandidatenOsiris!C581)</f>
        <v/>
      </c>
      <c r="D581" s="208" t="str">
        <f>VLOOKUP(A581,Totaal!A:P,16,FALSE)</f>
        <v/>
      </c>
    </row>
    <row r="582" spans="1:4" x14ac:dyDescent="0.2">
      <c r="A582" s="164" t="str">
        <f>IF(ISBLANK(KandidatenOsiris!A582),IF(ISBLANK(KandidatenOsirisDocent!A575),"",TEXT(TRIM(KandidatenOsirisDocent!A575),"0000000")),TEXT(TRIM(KandidatenOsiris!A582),"0000000"))</f>
        <v/>
      </c>
      <c r="B582" s="164" t="str">
        <f>IF(ISBLANK(KandidatenOsiris!B582),IF(ISBLANK(KandidatenOsirisDocent!C575),"",KandidatenOsirisDocent!C575),KandidatenOsiris!B582)</f>
        <v/>
      </c>
      <c r="C582" s="164" t="str">
        <f>IF(ISBLANK(KandidatenOsiris!C582),"",KandidatenOsiris!C582)</f>
        <v/>
      </c>
      <c r="D582" s="208" t="str">
        <f>VLOOKUP(A582,Totaal!A:P,16,FALSE)</f>
        <v/>
      </c>
    </row>
    <row r="583" spans="1:4" x14ac:dyDescent="0.2">
      <c r="A583" s="164" t="str">
        <f>IF(ISBLANK(KandidatenOsiris!A583),IF(ISBLANK(KandidatenOsirisDocent!A576),"",TEXT(TRIM(KandidatenOsirisDocent!A576),"0000000")),TEXT(TRIM(KandidatenOsiris!A583),"0000000"))</f>
        <v/>
      </c>
      <c r="B583" s="164" t="str">
        <f>IF(ISBLANK(KandidatenOsiris!B583),IF(ISBLANK(KandidatenOsirisDocent!C576),"",KandidatenOsirisDocent!C576),KandidatenOsiris!B583)</f>
        <v/>
      </c>
      <c r="C583" s="164" t="str">
        <f>IF(ISBLANK(KandidatenOsiris!C583),"",KandidatenOsiris!C583)</f>
        <v/>
      </c>
      <c r="D583" s="208" t="str">
        <f>VLOOKUP(A583,Totaal!A:P,16,FALSE)</f>
        <v/>
      </c>
    </row>
    <row r="584" spans="1:4" x14ac:dyDescent="0.2">
      <c r="A584" s="164" t="str">
        <f>IF(ISBLANK(KandidatenOsiris!A584),IF(ISBLANK(KandidatenOsirisDocent!A577),"",TEXT(TRIM(KandidatenOsirisDocent!A577),"0000000")),TEXT(TRIM(KandidatenOsiris!A584),"0000000"))</f>
        <v/>
      </c>
      <c r="B584" s="164" t="str">
        <f>IF(ISBLANK(KandidatenOsiris!B584),IF(ISBLANK(KandidatenOsirisDocent!C577),"",KandidatenOsirisDocent!C577),KandidatenOsiris!B584)</f>
        <v/>
      </c>
      <c r="C584" s="164" t="str">
        <f>IF(ISBLANK(KandidatenOsiris!C584),"",KandidatenOsiris!C584)</f>
        <v/>
      </c>
      <c r="D584" s="208" t="str">
        <f>VLOOKUP(A584,Totaal!A:P,16,FALSE)</f>
        <v/>
      </c>
    </row>
    <row r="585" spans="1:4" x14ac:dyDescent="0.2">
      <c r="A585" s="164" t="str">
        <f>IF(ISBLANK(KandidatenOsiris!A585),IF(ISBLANK(KandidatenOsirisDocent!A578),"",TEXT(TRIM(KandidatenOsirisDocent!A578),"0000000")),TEXT(TRIM(KandidatenOsiris!A585),"0000000"))</f>
        <v/>
      </c>
      <c r="B585" s="164" t="str">
        <f>IF(ISBLANK(KandidatenOsiris!B585),IF(ISBLANK(KandidatenOsirisDocent!C578),"",KandidatenOsirisDocent!C578),KandidatenOsiris!B585)</f>
        <v/>
      </c>
      <c r="C585" s="164" t="str">
        <f>IF(ISBLANK(KandidatenOsiris!C585),"",KandidatenOsiris!C585)</f>
        <v/>
      </c>
      <c r="D585" s="208" t="str">
        <f>VLOOKUP(A585,Totaal!A:P,16,FALSE)</f>
        <v/>
      </c>
    </row>
    <row r="586" spans="1:4" x14ac:dyDescent="0.2">
      <c r="A586" s="164" t="str">
        <f>IF(ISBLANK(KandidatenOsiris!A586),IF(ISBLANK(KandidatenOsirisDocent!A579),"",TEXT(TRIM(KandidatenOsirisDocent!A579),"0000000")),TEXT(TRIM(KandidatenOsiris!A586),"0000000"))</f>
        <v/>
      </c>
      <c r="B586" s="164" t="str">
        <f>IF(ISBLANK(KandidatenOsiris!B586),IF(ISBLANK(KandidatenOsirisDocent!C579),"",KandidatenOsirisDocent!C579),KandidatenOsiris!B586)</f>
        <v/>
      </c>
      <c r="C586" s="164" t="str">
        <f>IF(ISBLANK(KandidatenOsiris!C586),"",KandidatenOsiris!C586)</f>
        <v/>
      </c>
      <c r="D586" s="208" t="str">
        <f>VLOOKUP(A586,Totaal!A:P,16,FALSE)</f>
        <v/>
      </c>
    </row>
    <row r="587" spans="1:4" x14ac:dyDescent="0.2">
      <c r="A587" s="164" t="str">
        <f>IF(ISBLANK(KandidatenOsiris!A587),IF(ISBLANK(KandidatenOsirisDocent!A580),"",TEXT(TRIM(KandidatenOsirisDocent!A580),"0000000")),TEXT(TRIM(KandidatenOsiris!A587),"0000000"))</f>
        <v/>
      </c>
      <c r="B587" s="164" t="str">
        <f>IF(ISBLANK(KandidatenOsiris!B587),IF(ISBLANK(KandidatenOsirisDocent!C580),"",KandidatenOsirisDocent!C580),KandidatenOsiris!B587)</f>
        <v/>
      </c>
      <c r="C587" s="164" t="str">
        <f>IF(ISBLANK(KandidatenOsiris!C587),"",KandidatenOsiris!C587)</f>
        <v/>
      </c>
      <c r="D587" s="208" t="str">
        <f>VLOOKUP(A587,Totaal!A:P,16,FALSE)</f>
        <v/>
      </c>
    </row>
    <row r="588" spans="1:4" x14ac:dyDescent="0.2">
      <c r="A588" s="164" t="str">
        <f>IF(ISBLANK(KandidatenOsiris!A588),IF(ISBLANK(KandidatenOsirisDocent!A581),"",TEXT(TRIM(KandidatenOsirisDocent!A581),"0000000")),TEXT(TRIM(KandidatenOsiris!A588),"0000000"))</f>
        <v/>
      </c>
      <c r="B588" s="164" t="str">
        <f>IF(ISBLANK(KandidatenOsiris!B588),IF(ISBLANK(KandidatenOsirisDocent!C581),"",KandidatenOsirisDocent!C581),KandidatenOsiris!B588)</f>
        <v/>
      </c>
      <c r="C588" s="164" t="str">
        <f>IF(ISBLANK(KandidatenOsiris!C588),"",KandidatenOsiris!C588)</f>
        <v/>
      </c>
      <c r="D588" s="208" t="str">
        <f>VLOOKUP(A588,Totaal!A:P,16,FALSE)</f>
        <v/>
      </c>
    </row>
    <row r="589" spans="1:4" x14ac:dyDescent="0.2">
      <c r="A589" s="164" t="str">
        <f>IF(ISBLANK(KandidatenOsiris!A589),IF(ISBLANK(KandidatenOsirisDocent!A582),"",TEXT(TRIM(KandidatenOsirisDocent!A582),"0000000")),TEXT(TRIM(KandidatenOsiris!A589),"0000000"))</f>
        <v/>
      </c>
      <c r="B589" s="164" t="str">
        <f>IF(ISBLANK(KandidatenOsiris!B589),IF(ISBLANK(KandidatenOsirisDocent!C582),"",KandidatenOsirisDocent!C582),KandidatenOsiris!B589)</f>
        <v/>
      </c>
      <c r="C589" s="164" t="str">
        <f>IF(ISBLANK(KandidatenOsiris!C589),"",KandidatenOsiris!C589)</f>
        <v/>
      </c>
      <c r="D589" s="208" t="str">
        <f>VLOOKUP(A589,Totaal!A:P,16,FALSE)</f>
        <v/>
      </c>
    </row>
    <row r="590" spans="1:4" x14ac:dyDescent="0.2">
      <c r="A590" s="164" t="str">
        <f>IF(ISBLANK(KandidatenOsiris!A590),IF(ISBLANK(KandidatenOsirisDocent!A583),"",TEXT(TRIM(KandidatenOsirisDocent!A583),"0000000")),TEXT(TRIM(KandidatenOsiris!A590),"0000000"))</f>
        <v/>
      </c>
      <c r="B590" s="164" t="str">
        <f>IF(ISBLANK(KandidatenOsiris!B590),IF(ISBLANK(KandidatenOsirisDocent!C583),"",KandidatenOsirisDocent!C583),KandidatenOsiris!B590)</f>
        <v/>
      </c>
      <c r="C590" s="164" t="str">
        <f>IF(ISBLANK(KandidatenOsiris!C590),"",KandidatenOsiris!C590)</f>
        <v/>
      </c>
      <c r="D590" s="208" t="str">
        <f>VLOOKUP(A590,Totaal!A:P,16,FALSE)</f>
        <v/>
      </c>
    </row>
    <row r="591" spans="1:4" x14ac:dyDescent="0.2">
      <c r="A591" s="164" t="str">
        <f>IF(ISBLANK(KandidatenOsiris!A591),IF(ISBLANK(KandidatenOsirisDocent!A584),"",TEXT(TRIM(KandidatenOsirisDocent!A584),"0000000")),TEXT(TRIM(KandidatenOsiris!A591),"0000000"))</f>
        <v/>
      </c>
      <c r="B591" s="164" t="str">
        <f>IF(ISBLANK(KandidatenOsiris!B591),IF(ISBLANK(KandidatenOsirisDocent!C584),"",KandidatenOsirisDocent!C584),KandidatenOsiris!B591)</f>
        <v/>
      </c>
      <c r="C591" s="164" t="str">
        <f>IF(ISBLANK(KandidatenOsiris!C591),"",KandidatenOsiris!C591)</f>
        <v/>
      </c>
      <c r="D591" s="208" t="str">
        <f>VLOOKUP(A591,Totaal!A:P,16,FALSE)</f>
        <v/>
      </c>
    </row>
    <row r="592" spans="1:4" x14ac:dyDescent="0.2">
      <c r="A592" s="164" t="str">
        <f>IF(ISBLANK(KandidatenOsiris!A592),IF(ISBLANK(KandidatenOsirisDocent!A585),"",TEXT(TRIM(KandidatenOsirisDocent!A585),"0000000")),TEXT(TRIM(KandidatenOsiris!A592),"0000000"))</f>
        <v/>
      </c>
      <c r="B592" s="164" t="str">
        <f>IF(ISBLANK(KandidatenOsiris!B592),IF(ISBLANK(KandidatenOsirisDocent!C585),"",KandidatenOsirisDocent!C585),KandidatenOsiris!B592)</f>
        <v/>
      </c>
      <c r="C592" s="164" t="str">
        <f>IF(ISBLANK(KandidatenOsiris!C592),"",KandidatenOsiris!C592)</f>
        <v/>
      </c>
      <c r="D592" s="208" t="str">
        <f>VLOOKUP(A592,Totaal!A:P,16,FALSE)</f>
        <v/>
      </c>
    </row>
    <row r="593" spans="1:4" x14ac:dyDescent="0.2">
      <c r="A593" s="164" t="str">
        <f>IF(ISBLANK(KandidatenOsiris!A593),IF(ISBLANK(KandidatenOsirisDocent!A586),"",TEXT(TRIM(KandidatenOsirisDocent!A586),"0000000")),TEXT(TRIM(KandidatenOsiris!A593),"0000000"))</f>
        <v/>
      </c>
      <c r="B593" s="164" t="str">
        <f>IF(ISBLANK(KandidatenOsiris!B593),IF(ISBLANK(KandidatenOsirisDocent!C586),"",KandidatenOsirisDocent!C586),KandidatenOsiris!B593)</f>
        <v/>
      </c>
      <c r="C593" s="164" t="str">
        <f>IF(ISBLANK(KandidatenOsiris!C593),"",KandidatenOsiris!C593)</f>
        <v/>
      </c>
      <c r="D593" s="208" t="str">
        <f>VLOOKUP(A593,Totaal!A:P,16,FALSE)</f>
        <v/>
      </c>
    </row>
    <row r="594" spans="1:4" x14ac:dyDescent="0.2">
      <c r="A594" s="164" t="str">
        <f>IF(ISBLANK(KandidatenOsiris!A594),IF(ISBLANK(KandidatenOsirisDocent!A587),"",TEXT(TRIM(KandidatenOsirisDocent!A587),"0000000")),TEXT(TRIM(KandidatenOsiris!A594),"0000000"))</f>
        <v/>
      </c>
      <c r="B594" s="164" t="str">
        <f>IF(ISBLANK(KandidatenOsiris!B594),IF(ISBLANK(KandidatenOsirisDocent!C587),"",KandidatenOsirisDocent!C587),KandidatenOsiris!B594)</f>
        <v/>
      </c>
      <c r="C594" s="164" t="str">
        <f>IF(ISBLANK(KandidatenOsiris!C594),"",KandidatenOsiris!C594)</f>
        <v/>
      </c>
      <c r="D594" s="208" t="str">
        <f>VLOOKUP(A594,Totaal!A:P,16,FALSE)</f>
        <v/>
      </c>
    </row>
    <row r="595" spans="1:4" x14ac:dyDescent="0.2">
      <c r="A595" s="164" t="str">
        <f>IF(ISBLANK(KandidatenOsiris!A595),IF(ISBLANK(KandidatenOsirisDocent!A588),"",TEXT(TRIM(KandidatenOsirisDocent!A588),"0000000")),TEXT(TRIM(KandidatenOsiris!A595),"0000000"))</f>
        <v/>
      </c>
      <c r="B595" s="164" t="str">
        <f>IF(ISBLANK(KandidatenOsiris!B595),IF(ISBLANK(KandidatenOsirisDocent!C588),"",KandidatenOsirisDocent!C588),KandidatenOsiris!B595)</f>
        <v/>
      </c>
      <c r="C595" s="164" t="str">
        <f>IF(ISBLANK(KandidatenOsiris!C595),"",KandidatenOsiris!C595)</f>
        <v/>
      </c>
      <c r="D595" s="208" t="str">
        <f>VLOOKUP(A595,Totaal!A:P,16,FALSE)</f>
        <v/>
      </c>
    </row>
    <row r="596" spans="1:4" x14ac:dyDescent="0.2">
      <c r="A596" s="164" t="str">
        <f>IF(ISBLANK(KandidatenOsiris!A596),IF(ISBLANK(KandidatenOsirisDocent!A589),"",TEXT(TRIM(KandidatenOsirisDocent!A589),"0000000")),TEXT(TRIM(KandidatenOsiris!A596),"0000000"))</f>
        <v/>
      </c>
      <c r="B596" s="164" t="str">
        <f>IF(ISBLANK(KandidatenOsiris!B596),IF(ISBLANK(KandidatenOsirisDocent!C589),"",KandidatenOsirisDocent!C589),KandidatenOsiris!B596)</f>
        <v/>
      </c>
      <c r="C596" s="164" t="str">
        <f>IF(ISBLANK(KandidatenOsiris!C596),"",KandidatenOsiris!C596)</f>
        <v/>
      </c>
      <c r="D596" s="208" t="str">
        <f>VLOOKUP(A596,Totaal!A:P,16,FALSE)</f>
        <v/>
      </c>
    </row>
    <row r="597" spans="1:4" x14ac:dyDescent="0.2">
      <c r="A597" s="164" t="str">
        <f>IF(ISBLANK(KandidatenOsiris!A597),IF(ISBLANK(KandidatenOsirisDocent!A590),"",TEXT(TRIM(KandidatenOsirisDocent!A590),"0000000")),TEXT(TRIM(KandidatenOsiris!A597),"0000000"))</f>
        <v/>
      </c>
      <c r="B597" s="164" t="str">
        <f>IF(ISBLANK(KandidatenOsiris!B597),IF(ISBLANK(KandidatenOsirisDocent!C590),"",KandidatenOsirisDocent!C590),KandidatenOsiris!B597)</f>
        <v/>
      </c>
      <c r="C597" s="164" t="str">
        <f>IF(ISBLANK(KandidatenOsiris!C597),"",KandidatenOsiris!C597)</f>
        <v/>
      </c>
      <c r="D597" s="208" t="str">
        <f>VLOOKUP(A597,Totaal!A:P,16,FALSE)</f>
        <v/>
      </c>
    </row>
    <row r="598" spans="1:4" x14ac:dyDescent="0.2">
      <c r="A598" s="164" t="str">
        <f>IF(ISBLANK(KandidatenOsiris!A598),IF(ISBLANK(KandidatenOsirisDocent!A591),"",TEXT(TRIM(KandidatenOsirisDocent!A591),"0000000")),TEXT(TRIM(KandidatenOsiris!A598),"0000000"))</f>
        <v/>
      </c>
      <c r="B598" s="164" t="str">
        <f>IF(ISBLANK(KandidatenOsiris!B598),IF(ISBLANK(KandidatenOsirisDocent!C591),"",KandidatenOsirisDocent!C591),KandidatenOsiris!B598)</f>
        <v/>
      </c>
      <c r="C598" s="164" t="str">
        <f>IF(ISBLANK(KandidatenOsiris!C598),"",KandidatenOsiris!C598)</f>
        <v/>
      </c>
      <c r="D598" s="208" t="str">
        <f>VLOOKUP(A598,Totaal!A:P,16,FALSE)</f>
        <v/>
      </c>
    </row>
    <row r="599" spans="1:4" x14ac:dyDescent="0.2">
      <c r="A599" s="164" t="str">
        <f>IF(ISBLANK(KandidatenOsiris!A599),IF(ISBLANK(KandidatenOsirisDocent!A592),"",TEXT(TRIM(KandidatenOsirisDocent!A592),"0000000")),TEXT(TRIM(KandidatenOsiris!A599),"0000000"))</f>
        <v/>
      </c>
      <c r="B599" s="164" t="str">
        <f>IF(ISBLANK(KandidatenOsiris!B599),IF(ISBLANK(KandidatenOsirisDocent!C592),"",KandidatenOsirisDocent!C592),KandidatenOsiris!B599)</f>
        <v/>
      </c>
      <c r="C599" s="164" t="str">
        <f>IF(ISBLANK(KandidatenOsiris!C599),"",KandidatenOsiris!C599)</f>
        <v/>
      </c>
      <c r="D599" s="208" t="str">
        <f>VLOOKUP(A599,Totaal!A:P,16,FALSE)</f>
        <v/>
      </c>
    </row>
    <row r="600" spans="1:4" x14ac:dyDescent="0.2">
      <c r="A600" s="164" t="str">
        <f>IF(ISBLANK(KandidatenOsiris!A600),IF(ISBLANK(KandidatenOsirisDocent!A593),"",TEXT(TRIM(KandidatenOsirisDocent!A593),"0000000")),TEXT(TRIM(KandidatenOsiris!A600),"0000000"))</f>
        <v/>
      </c>
      <c r="B600" s="164" t="str">
        <f>IF(ISBLANK(KandidatenOsiris!B600),IF(ISBLANK(KandidatenOsirisDocent!C593),"",KandidatenOsirisDocent!C593),KandidatenOsiris!B600)</f>
        <v/>
      </c>
      <c r="C600" s="164" t="str">
        <f>IF(ISBLANK(KandidatenOsiris!C600),"",KandidatenOsiris!C600)</f>
        <v/>
      </c>
      <c r="D600" s="208" t="str">
        <f>VLOOKUP(A600,Totaal!A:P,16,FALSE)</f>
        <v/>
      </c>
    </row>
    <row r="601" spans="1:4" x14ac:dyDescent="0.2">
      <c r="A601" s="164" t="str">
        <f>IF(ISBLANK(KandidatenOsiris!A601),IF(ISBLANK(KandidatenOsirisDocent!A594),"",TEXT(TRIM(KandidatenOsirisDocent!A594),"0000000")),TEXT(TRIM(KandidatenOsiris!A601),"0000000"))</f>
        <v/>
      </c>
      <c r="B601" s="164" t="str">
        <f>IF(ISBLANK(KandidatenOsiris!B601),IF(ISBLANK(KandidatenOsirisDocent!C594),"",KandidatenOsirisDocent!C594),KandidatenOsiris!B601)</f>
        <v/>
      </c>
      <c r="C601" s="164" t="str">
        <f>IF(ISBLANK(KandidatenOsiris!C601),"",KandidatenOsiris!C601)</f>
        <v/>
      </c>
      <c r="D601" s="208" t="str">
        <f>VLOOKUP(A601,Totaal!A:P,16,FALSE)</f>
        <v/>
      </c>
    </row>
    <row r="602" spans="1:4" x14ac:dyDescent="0.2">
      <c r="A602" s="164" t="str">
        <f>IF(ISBLANK(KandidatenOsiris!A602),IF(ISBLANK(KandidatenOsirisDocent!A595),"",TEXT(TRIM(KandidatenOsirisDocent!A595),"0000000")),TEXT(TRIM(KandidatenOsiris!A602),"0000000"))</f>
        <v/>
      </c>
      <c r="B602" s="164" t="str">
        <f>IF(ISBLANK(KandidatenOsiris!B602),IF(ISBLANK(KandidatenOsirisDocent!C595),"",KandidatenOsirisDocent!C595),KandidatenOsiris!B602)</f>
        <v/>
      </c>
      <c r="C602" s="164" t="str">
        <f>IF(ISBLANK(KandidatenOsiris!C602),"",KandidatenOsiris!C602)</f>
        <v/>
      </c>
      <c r="D602" s="208" t="str">
        <f>VLOOKUP(A602,Totaal!A:P,16,FALSE)</f>
        <v/>
      </c>
    </row>
    <row r="603" spans="1:4" x14ac:dyDescent="0.2">
      <c r="A603" s="164" t="str">
        <f>IF(ISBLANK(KandidatenOsiris!A603),IF(ISBLANK(KandidatenOsirisDocent!A596),"",TEXT(TRIM(KandidatenOsirisDocent!A596),"0000000")),TEXT(TRIM(KandidatenOsiris!A603),"0000000"))</f>
        <v/>
      </c>
      <c r="B603" s="164" t="str">
        <f>IF(ISBLANK(KandidatenOsiris!B603),IF(ISBLANK(KandidatenOsirisDocent!C596),"",KandidatenOsirisDocent!C596),KandidatenOsiris!B603)</f>
        <v/>
      </c>
      <c r="C603" s="164" t="str">
        <f>IF(ISBLANK(KandidatenOsiris!C603),"",KandidatenOsiris!C603)</f>
        <v/>
      </c>
      <c r="D603" s="208" t="str">
        <f>VLOOKUP(A603,Totaal!A:P,16,FALSE)</f>
        <v/>
      </c>
    </row>
    <row r="604" spans="1:4" x14ac:dyDescent="0.2">
      <c r="A604" s="164" t="str">
        <f>IF(ISBLANK(KandidatenOsiris!A604),IF(ISBLANK(KandidatenOsirisDocent!A597),"",TEXT(TRIM(KandidatenOsirisDocent!A597),"0000000")),TEXT(TRIM(KandidatenOsiris!A604),"0000000"))</f>
        <v/>
      </c>
      <c r="B604" s="164" t="str">
        <f>IF(ISBLANK(KandidatenOsiris!B604),IF(ISBLANK(KandidatenOsirisDocent!C597),"",KandidatenOsirisDocent!C597),KandidatenOsiris!B604)</f>
        <v/>
      </c>
      <c r="C604" s="164" t="str">
        <f>IF(ISBLANK(KandidatenOsiris!C604),"",KandidatenOsiris!C604)</f>
        <v/>
      </c>
      <c r="D604" s="208" t="str">
        <f>VLOOKUP(A604,Totaal!A:P,16,FALSE)</f>
        <v/>
      </c>
    </row>
    <row r="605" spans="1:4" x14ac:dyDescent="0.2">
      <c r="A605" s="164" t="str">
        <f>IF(ISBLANK(KandidatenOsiris!A605),IF(ISBLANK(KandidatenOsirisDocent!A598),"",TEXT(TRIM(KandidatenOsirisDocent!A598),"0000000")),TEXT(TRIM(KandidatenOsiris!A605),"0000000"))</f>
        <v/>
      </c>
      <c r="B605" s="164" t="str">
        <f>IF(ISBLANK(KandidatenOsiris!B605),IF(ISBLANK(KandidatenOsirisDocent!C598),"",KandidatenOsirisDocent!C598),KandidatenOsiris!B605)</f>
        <v/>
      </c>
      <c r="C605" s="164" t="str">
        <f>IF(ISBLANK(KandidatenOsiris!C605),"",KandidatenOsiris!C605)</f>
        <v/>
      </c>
      <c r="D605" s="208" t="str">
        <f>VLOOKUP(A605,Totaal!A:P,16,FALSE)</f>
        <v/>
      </c>
    </row>
    <row r="606" spans="1:4" x14ac:dyDescent="0.2">
      <c r="A606" s="164" t="str">
        <f>IF(ISBLANK(KandidatenOsiris!A606),IF(ISBLANK(KandidatenOsirisDocent!A599),"",TEXT(TRIM(KandidatenOsirisDocent!A599),"0000000")),TEXT(TRIM(KandidatenOsiris!A606),"0000000"))</f>
        <v/>
      </c>
      <c r="B606" s="164" t="str">
        <f>IF(ISBLANK(KandidatenOsiris!B606),IF(ISBLANK(KandidatenOsirisDocent!C599),"",KandidatenOsirisDocent!C599),KandidatenOsiris!B606)</f>
        <v/>
      </c>
      <c r="C606" s="164" t="str">
        <f>IF(ISBLANK(KandidatenOsiris!C606),"",KandidatenOsiris!C606)</f>
        <v/>
      </c>
      <c r="D606" s="208" t="str">
        <f>VLOOKUP(A606,Totaal!A:P,16,FALSE)</f>
        <v/>
      </c>
    </row>
    <row r="607" spans="1:4" x14ac:dyDescent="0.2">
      <c r="A607" s="164" t="str">
        <f>IF(ISBLANK(KandidatenOsiris!A607),IF(ISBLANK(KandidatenOsirisDocent!A600),"",TEXT(TRIM(KandidatenOsirisDocent!A600),"0000000")),TEXT(TRIM(KandidatenOsiris!A607),"0000000"))</f>
        <v/>
      </c>
      <c r="B607" s="164" t="str">
        <f>IF(ISBLANK(KandidatenOsiris!B607),IF(ISBLANK(KandidatenOsirisDocent!C600),"",KandidatenOsirisDocent!C600),KandidatenOsiris!B607)</f>
        <v/>
      </c>
      <c r="C607" s="164" t="str">
        <f>IF(ISBLANK(KandidatenOsiris!C607),"",KandidatenOsiris!C607)</f>
        <v/>
      </c>
      <c r="D607" s="208" t="str">
        <f>VLOOKUP(A607,Totaal!A:P,16,FALSE)</f>
        <v/>
      </c>
    </row>
    <row r="608" spans="1:4" x14ac:dyDescent="0.2">
      <c r="A608" s="164" t="str">
        <f>IF(ISBLANK(KandidatenOsiris!A608),IF(ISBLANK(KandidatenOsirisDocent!A601),"",TEXT(TRIM(KandidatenOsirisDocent!A601),"0000000")),TEXT(TRIM(KandidatenOsiris!A608),"0000000"))</f>
        <v/>
      </c>
      <c r="B608" s="164" t="str">
        <f>IF(ISBLANK(KandidatenOsiris!B608),IF(ISBLANK(KandidatenOsirisDocent!C601),"",KandidatenOsirisDocent!C601),KandidatenOsiris!B608)</f>
        <v/>
      </c>
      <c r="C608" s="164" t="str">
        <f>IF(ISBLANK(KandidatenOsiris!C608),"",KandidatenOsiris!C608)</f>
        <v/>
      </c>
      <c r="D608" s="208" t="str">
        <f>VLOOKUP(A608,Totaal!A:P,16,FALSE)</f>
        <v/>
      </c>
    </row>
    <row r="609" spans="1:4" x14ac:dyDescent="0.2">
      <c r="A609" s="164" t="str">
        <f>IF(ISBLANK(KandidatenOsiris!A609),IF(ISBLANK(KandidatenOsirisDocent!A602),"",TEXT(TRIM(KandidatenOsirisDocent!A602),"0000000")),TEXT(TRIM(KandidatenOsiris!A609),"0000000"))</f>
        <v/>
      </c>
      <c r="B609" s="164" t="str">
        <f>IF(ISBLANK(KandidatenOsiris!B609),IF(ISBLANK(KandidatenOsirisDocent!C602),"",KandidatenOsirisDocent!C602),KandidatenOsiris!B609)</f>
        <v/>
      </c>
      <c r="C609" s="164" t="str">
        <f>IF(ISBLANK(KandidatenOsiris!C609),"",KandidatenOsiris!C609)</f>
        <v/>
      </c>
      <c r="D609" s="208" t="str">
        <f>VLOOKUP(A609,Totaal!A:P,16,FALSE)</f>
        <v/>
      </c>
    </row>
    <row r="610" spans="1:4" x14ac:dyDescent="0.2">
      <c r="A610" s="164" t="str">
        <f>IF(ISBLANK(KandidatenOsiris!A610),IF(ISBLANK(KandidatenOsirisDocent!A603),"",TEXT(TRIM(KandidatenOsirisDocent!A603),"0000000")),TEXT(TRIM(KandidatenOsiris!A610),"0000000"))</f>
        <v/>
      </c>
      <c r="B610" s="164" t="str">
        <f>IF(ISBLANK(KandidatenOsiris!B610),IF(ISBLANK(KandidatenOsirisDocent!C603),"",KandidatenOsirisDocent!C603),KandidatenOsiris!B610)</f>
        <v/>
      </c>
      <c r="C610" s="164" t="str">
        <f>IF(ISBLANK(KandidatenOsiris!C610),"",KandidatenOsiris!C610)</f>
        <v/>
      </c>
      <c r="D610" s="208" t="str">
        <f>VLOOKUP(A610,Totaal!A:P,16,FALSE)</f>
        <v/>
      </c>
    </row>
    <row r="611" spans="1:4" x14ac:dyDescent="0.2">
      <c r="A611" s="164" t="str">
        <f>IF(ISBLANK(KandidatenOsiris!A611),IF(ISBLANK(KandidatenOsirisDocent!A604),"",TEXT(TRIM(KandidatenOsirisDocent!A604),"0000000")),TEXT(TRIM(KandidatenOsiris!A611),"0000000"))</f>
        <v/>
      </c>
      <c r="B611" s="164" t="str">
        <f>IF(ISBLANK(KandidatenOsiris!B611),IF(ISBLANK(KandidatenOsirisDocent!C604),"",KandidatenOsirisDocent!C604),KandidatenOsiris!B611)</f>
        <v/>
      </c>
      <c r="C611" s="164" t="str">
        <f>IF(ISBLANK(KandidatenOsiris!C611),"",KandidatenOsiris!C611)</f>
        <v/>
      </c>
      <c r="D611" s="208" t="str">
        <f>VLOOKUP(A611,Totaal!A:P,16,FALSE)</f>
        <v/>
      </c>
    </row>
    <row r="612" spans="1:4" x14ac:dyDescent="0.2">
      <c r="A612" s="164" t="str">
        <f>IF(ISBLANK(KandidatenOsiris!A612),IF(ISBLANK(KandidatenOsirisDocent!A605),"",TEXT(TRIM(KandidatenOsirisDocent!A605),"0000000")),TEXT(TRIM(KandidatenOsiris!A612),"0000000"))</f>
        <v/>
      </c>
      <c r="B612" s="164" t="str">
        <f>IF(ISBLANK(KandidatenOsiris!B612),IF(ISBLANK(KandidatenOsirisDocent!C605),"",KandidatenOsirisDocent!C605),KandidatenOsiris!B612)</f>
        <v/>
      </c>
      <c r="C612" s="164" t="str">
        <f>IF(ISBLANK(KandidatenOsiris!C612),"",KandidatenOsiris!C612)</f>
        <v/>
      </c>
      <c r="D612" s="208" t="str">
        <f>VLOOKUP(A612,Totaal!A:P,16,FALSE)</f>
        <v/>
      </c>
    </row>
    <row r="613" spans="1:4" x14ac:dyDescent="0.2">
      <c r="A613" s="164" t="str">
        <f>IF(ISBLANK(KandidatenOsiris!A613),IF(ISBLANK(KandidatenOsirisDocent!A606),"",TEXT(TRIM(KandidatenOsirisDocent!A606),"0000000")),TEXT(TRIM(KandidatenOsiris!A613),"0000000"))</f>
        <v/>
      </c>
      <c r="B613" s="164" t="str">
        <f>IF(ISBLANK(KandidatenOsiris!B613),IF(ISBLANK(KandidatenOsirisDocent!C606),"",KandidatenOsirisDocent!C606),KandidatenOsiris!B613)</f>
        <v/>
      </c>
      <c r="C613" s="164" t="str">
        <f>IF(ISBLANK(KandidatenOsiris!C613),"",KandidatenOsiris!C613)</f>
        <v/>
      </c>
      <c r="D613" s="208" t="str">
        <f>VLOOKUP(A613,Totaal!A:P,16,FALSE)</f>
        <v/>
      </c>
    </row>
    <row r="614" spans="1:4" x14ac:dyDescent="0.2">
      <c r="A614" s="164" t="str">
        <f>IF(ISBLANK(KandidatenOsiris!A614),IF(ISBLANK(KandidatenOsirisDocent!A607),"",TEXT(TRIM(KandidatenOsirisDocent!A607),"0000000")),TEXT(TRIM(KandidatenOsiris!A614),"0000000"))</f>
        <v/>
      </c>
      <c r="B614" s="164" t="str">
        <f>IF(ISBLANK(KandidatenOsiris!B614),IF(ISBLANK(KandidatenOsirisDocent!C607),"",KandidatenOsirisDocent!C607),KandidatenOsiris!B614)</f>
        <v/>
      </c>
      <c r="C614" s="164" t="str">
        <f>IF(ISBLANK(KandidatenOsiris!C614),"",KandidatenOsiris!C614)</f>
        <v/>
      </c>
      <c r="D614" s="208" t="str">
        <f>VLOOKUP(A614,Totaal!A:P,16,FALSE)</f>
        <v/>
      </c>
    </row>
    <row r="615" spans="1:4" x14ac:dyDescent="0.2">
      <c r="A615" s="164" t="str">
        <f>IF(ISBLANK(KandidatenOsiris!A615),IF(ISBLANK(KandidatenOsirisDocent!A608),"",TEXT(TRIM(KandidatenOsirisDocent!A608),"0000000")),TEXT(TRIM(KandidatenOsiris!A615),"0000000"))</f>
        <v/>
      </c>
      <c r="B615" s="164" t="str">
        <f>IF(ISBLANK(KandidatenOsiris!B615),IF(ISBLANK(KandidatenOsirisDocent!C608),"",KandidatenOsirisDocent!C608),KandidatenOsiris!B615)</f>
        <v/>
      </c>
      <c r="C615" s="164" t="str">
        <f>IF(ISBLANK(KandidatenOsiris!C615),"",KandidatenOsiris!C615)</f>
        <v/>
      </c>
      <c r="D615" s="208" t="str">
        <f>VLOOKUP(A615,Totaal!A:P,16,FALSE)</f>
        <v/>
      </c>
    </row>
    <row r="616" spans="1:4" x14ac:dyDescent="0.2">
      <c r="A616" s="164" t="str">
        <f>IF(ISBLANK(KandidatenOsiris!A616),IF(ISBLANK(KandidatenOsirisDocent!A609),"",TEXT(TRIM(KandidatenOsirisDocent!A609),"0000000")),TEXT(TRIM(KandidatenOsiris!A616),"0000000"))</f>
        <v/>
      </c>
      <c r="B616" s="164" t="str">
        <f>IF(ISBLANK(KandidatenOsiris!B616),IF(ISBLANK(KandidatenOsirisDocent!C609),"",KandidatenOsirisDocent!C609),KandidatenOsiris!B616)</f>
        <v/>
      </c>
      <c r="C616" s="164" t="str">
        <f>IF(ISBLANK(KandidatenOsiris!C616),"",KandidatenOsiris!C616)</f>
        <v/>
      </c>
      <c r="D616" s="208" t="str">
        <f>VLOOKUP(A616,Totaal!A:P,16,FALSE)</f>
        <v/>
      </c>
    </row>
    <row r="617" spans="1:4" x14ac:dyDescent="0.2">
      <c r="A617" s="164" t="str">
        <f>IF(ISBLANK(KandidatenOsiris!A617),IF(ISBLANK(KandidatenOsirisDocent!A610),"",TEXT(TRIM(KandidatenOsirisDocent!A610),"0000000")),TEXT(TRIM(KandidatenOsiris!A617),"0000000"))</f>
        <v/>
      </c>
      <c r="B617" s="164" t="str">
        <f>IF(ISBLANK(KandidatenOsiris!B617),IF(ISBLANK(KandidatenOsirisDocent!C610),"",KandidatenOsirisDocent!C610),KandidatenOsiris!B617)</f>
        <v/>
      </c>
      <c r="C617" s="164" t="str">
        <f>IF(ISBLANK(KandidatenOsiris!C617),"",KandidatenOsiris!C617)</f>
        <v/>
      </c>
      <c r="D617" s="208" t="str">
        <f>VLOOKUP(A617,Totaal!A:P,16,FALSE)</f>
        <v/>
      </c>
    </row>
    <row r="618" spans="1:4" x14ac:dyDescent="0.2">
      <c r="A618" s="164" t="str">
        <f>IF(ISBLANK(KandidatenOsiris!A618),IF(ISBLANK(KandidatenOsirisDocent!A611),"",TEXT(TRIM(KandidatenOsirisDocent!A611),"0000000")),TEXT(TRIM(KandidatenOsiris!A618),"0000000"))</f>
        <v/>
      </c>
      <c r="B618" s="164" t="str">
        <f>IF(ISBLANK(KandidatenOsiris!B618),IF(ISBLANK(KandidatenOsirisDocent!C611),"",KandidatenOsirisDocent!C611),KandidatenOsiris!B618)</f>
        <v/>
      </c>
      <c r="C618" s="164" t="str">
        <f>IF(ISBLANK(KandidatenOsiris!C618),"",KandidatenOsiris!C618)</f>
        <v/>
      </c>
      <c r="D618" s="208" t="str">
        <f>VLOOKUP(A618,Totaal!A:P,16,FALSE)</f>
        <v/>
      </c>
    </row>
    <row r="619" spans="1:4" x14ac:dyDescent="0.2">
      <c r="A619" s="164" t="str">
        <f>IF(ISBLANK(KandidatenOsiris!A619),IF(ISBLANK(KandidatenOsirisDocent!A612),"",TEXT(TRIM(KandidatenOsirisDocent!A612),"0000000")),TEXT(TRIM(KandidatenOsiris!A619),"0000000"))</f>
        <v/>
      </c>
      <c r="B619" s="164" t="str">
        <f>IF(ISBLANK(KandidatenOsiris!B619),IF(ISBLANK(KandidatenOsirisDocent!C612),"",KandidatenOsirisDocent!C612),KandidatenOsiris!B619)</f>
        <v/>
      </c>
      <c r="C619" s="164" t="str">
        <f>IF(ISBLANK(KandidatenOsiris!C619),"",KandidatenOsiris!C619)</f>
        <v/>
      </c>
      <c r="D619" s="208" t="str">
        <f>VLOOKUP(A619,Totaal!A:P,16,FALSE)</f>
        <v/>
      </c>
    </row>
    <row r="620" spans="1:4" x14ac:dyDescent="0.2">
      <c r="A620" s="164" t="str">
        <f>IF(ISBLANK(KandidatenOsiris!A620),IF(ISBLANK(KandidatenOsirisDocent!A613),"",TEXT(TRIM(KandidatenOsirisDocent!A613),"0000000")),TEXT(TRIM(KandidatenOsiris!A620),"0000000"))</f>
        <v/>
      </c>
      <c r="B620" s="164" t="str">
        <f>IF(ISBLANK(KandidatenOsiris!B620),IF(ISBLANK(KandidatenOsirisDocent!C613),"",KandidatenOsirisDocent!C613),KandidatenOsiris!B620)</f>
        <v/>
      </c>
      <c r="C620" s="164" t="str">
        <f>IF(ISBLANK(KandidatenOsiris!C620),"",KandidatenOsiris!C620)</f>
        <v/>
      </c>
      <c r="D620" s="208" t="str">
        <f>VLOOKUP(A620,Totaal!A:P,16,FALSE)</f>
        <v/>
      </c>
    </row>
    <row r="621" spans="1:4" x14ac:dyDescent="0.2">
      <c r="A621" s="164" t="str">
        <f>IF(ISBLANK(KandidatenOsiris!A621),IF(ISBLANK(KandidatenOsirisDocent!A614),"",TEXT(TRIM(KandidatenOsirisDocent!A614),"0000000")),TEXT(TRIM(KandidatenOsiris!A621),"0000000"))</f>
        <v/>
      </c>
      <c r="B621" s="164" t="str">
        <f>IF(ISBLANK(KandidatenOsiris!B621),IF(ISBLANK(KandidatenOsirisDocent!C614),"",KandidatenOsirisDocent!C614),KandidatenOsiris!B621)</f>
        <v/>
      </c>
      <c r="C621" s="164" t="str">
        <f>IF(ISBLANK(KandidatenOsiris!C621),"",KandidatenOsiris!C621)</f>
        <v/>
      </c>
      <c r="D621" s="208" t="str">
        <f>VLOOKUP(A621,Totaal!A:P,16,FALSE)</f>
        <v/>
      </c>
    </row>
    <row r="622" spans="1:4" x14ac:dyDescent="0.2">
      <c r="A622" s="164" t="str">
        <f>IF(ISBLANK(KandidatenOsiris!A622),IF(ISBLANK(KandidatenOsirisDocent!A615),"",TEXT(TRIM(KandidatenOsirisDocent!A615),"0000000")),TEXT(TRIM(KandidatenOsiris!A622),"0000000"))</f>
        <v/>
      </c>
      <c r="B622" s="164" t="str">
        <f>IF(ISBLANK(KandidatenOsiris!B622),IF(ISBLANK(KandidatenOsirisDocent!C615),"",KandidatenOsirisDocent!C615),KandidatenOsiris!B622)</f>
        <v/>
      </c>
      <c r="C622" s="164" t="str">
        <f>IF(ISBLANK(KandidatenOsiris!C622),"",KandidatenOsiris!C622)</f>
        <v/>
      </c>
      <c r="D622" s="208" t="str">
        <f>VLOOKUP(A622,Totaal!A:P,16,FALSE)</f>
        <v/>
      </c>
    </row>
    <row r="623" spans="1:4" x14ac:dyDescent="0.2">
      <c r="A623" s="164" t="str">
        <f>IF(ISBLANK(KandidatenOsiris!A623),IF(ISBLANK(KandidatenOsirisDocent!A616),"",TEXT(TRIM(KandidatenOsirisDocent!A616),"0000000")),TEXT(TRIM(KandidatenOsiris!A623),"0000000"))</f>
        <v/>
      </c>
      <c r="B623" s="164" t="str">
        <f>IF(ISBLANK(KandidatenOsiris!B623),IF(ISBLANK(KandidatenOsirisDocent!C616),"",KandidatenOsirisDocent!C616),KandidatenOsiris!B623)</f>
        <v/>
      </c>
      <c r="C623" s="164" t="str">
        <f>IF(ISBLANK(KandidatenOsiris!C623),"",KandidatenOsiris!C623)</f>
        <v/>
      </c>
      <c r="D623" s="208" t="str">
        <f>VLOOKUP(A623,Totaal!A:P,16,FALSE)</f>
        <v/>
      </c>
    </row>
    <row r="624" spans="1:4" x14ac:dyDescent="0.2">
      <c r="A624" s="164" t="str">
        <f>IF(ISBLANK(KandidatenOsiris!A624),IF(ISBLANK(KandidatenOsirisDocent!A617),"",TEXT(TRIM(KandidatenOsirisDocent!A617),"0000000")),TEXT(TRIM(KandidatenOsiris!A624),"0000000"))</f>
        <v/>
      </c>
      <c r="B624" s="164" t="str">
        <f>IF(ISBLANK(KandidatenOsiris!B624),IF(ISBLANK(KandidatenOsirisDocent!C617),"",KandidatenOsirisDocent!C617),KandidatenOsiris!B624)</f>
        <v/>
      </c>
      <c r="C624" s="164" t="str">
        <f>IF(ISBLANK(KandidatenOsiris!C624),"",KandidatenOsiris!C624)</f>
        <v/>
      </c>
      <c r="D624" s="208" t="str">
        <f>VLOOKUP(A624,Totaal!A:P,16,FALSE)</f>
        <v/>
      </c>
    </row>
    <row r="625" spans="1:4" x14ac:dyDescent="0.2">
      <c r="A625" s="164" t="str">
        <f>IF(ISBLANK(KandidatenOsiris!A625),IF(ISBLANK(KandidatenOsirisDocent!A618),"",TEXT(TRIM(KandidatenOsirisDocent!A618),"0000000")),TEXT(TRIM(KandidatenOsiris!A625),"0000000"))</f>
        <v/>
      </c>
      <c r="B625" s="164" t="str">
        <f>IF(ISBLANK(KandidatenOsiris!B625),IF(ISBLANK(KandidatenOsirisDocent!C618),"",KandidatenOsirisDocent!C618),KandidatenOsiris!B625)</f>
        <v/>
      </c>
      <c r="C625" s="164" t="str">
        <f>IF(ISBLANK(KandidatenOsiris!C625),"",KandidatenOsiris!C625)</f>
        <v/>
      </c>
      <c r="D625" s="208" t="str">
        <f>VLOOKUP(A625,Totaal!A:P,16,FALSE)</f>
        <v/>
      </c>
    </row>
    <row r="626" spans="1:4" x14ac:dyDescent="0.2">
      <c r="A626" s="164" t="str">
        <f>IF(ISBLANK(KandidatenOsiris!A626),IF(ISBLANK(KandidatenOsirisDocent!A619),"",TEXT(TRIM(KandidatenOsirisDocent!A619),"0000000")),TEXT(TRIM(KandidatenOsiris!A626),"0000000"))</f>
        <v/>
      </c>
      <c r="B626" s="164" t="str">
        <f>IF(ISBLANK(KandidatenOsiris!B626),IF(ISBLANK(KandidatenOsirisDocent!C619),"",KandidatenOsirisDocent!C619),KandidatenOsiris!B626)</f>
        <v/>
      </c>
      <c r="C626" s="164" t="str">
        <f>IF(ISBLANK(KandidatenOsiris!C626),"",KandidatenOsiris!C626)</f>
        <v/>
      </c>
      <c r="D626" s="208" t="str">
        <f>VLOOKUP(A626,Totaal!A:P,16,FALSE)</f>
        <v/>
      </c>
    </row>
    <row r="627" spans="1:4" x14ac:dyDescent="0.2">
      <c r="A627" s="164" t="str">
        <f>IF(ISBLANK(KandidatenOsiris!A627),IF(ISBLANK(KandidatenOsirisDocent!A620),"",TEXT(TRIM(KandidatenOsirisDocent!A620),"0000000")),TEXT(TRIM(KandidatenOsiris!A627),"0000000"))</f>
        <v/>
      </c>
      <c r="B627" s="164" t="str">
        <f>IF(ISBLANK(KandidatenOsiris!B627),IF(ISBLANK(KandidatenOsirisDocent!C620),"",KandidatenOsirisDocent!C620),KandidatenOsiris!B627)</f>
        <v/>
      </c>
      <c r="C627" s="164" t="str">
        <f>IF(ISBLANK(KandidatenOsiris!C627),"",KandidatenOsiris!C627)</f>
        <v/>
      </c>
      <c r="D627" s="208" t="str">
        <f>VLOOKUP(A627,Totaal!A:P,16,FALSE)</f>
        <v/>
      </c>
    </row>
    <row r="628" spans="1:4" x14ac:dyDescent="0.2">
      <c r="A628" s="164" t="str">
        <f>IF(ISBLANK(KandidatenOsiris!A628),IF(ISBLANK(KandidatenOsirisDocent!A621),"",TEXT(TRIM(KandidatenOsirisDocent!A621),"0000000")),TEXT(TRIM(KandidatenOsiris!A628),"0000000"))</f>
        <v/>
      </c>
      <c r="B628" s="164" t="str">
        <f>IF(ISBLANK(KandidatenOsiris!B628),IF(ISBLANK(KandidatenOsirisDocent!C621),"",KandidatenOsirisDocent!C621),KandidatenOsiris!B628)</f>
        <v/>
      </c>
      <c r="C628" s="164" t="str">
        <f>IF(ISBLANK(KandidatenOsiris!C628),"",KandidatenOsiris!C628)</f>
        <v/>
      </c>
      <c r="D628" s="208" t="str">
        <f>VLOOKUP(A628,Totaal!A:P,16,FALSE)</f>
        <v/>
      </c>
    </row>
    <row r="629" spans="1:4" x14ac:dyDescent="0.2">
      <c r="A629" s="164" t="str">
        <f>IF(ISBLANK(KandidatenOsiris!A629),IF(ISBLANK(KandidatenOsirisDocent!A622),"",TEXT(TRIM(KandidatenOsirisDocent!A622),"0000000")),TEXT(TRIM(KandidatenOsiris!A629),"0000000"))</f>
        <v/>
      </c>
      <c r="B629" s="164" t="str">
        <f>IF(ISBLANK(KandidatenOsiris!B629),IF(ISBLANK(KandidatenOsirisDocent!C622),"",KandidatenOsirisDocent!C622),KandidatenOsiris!B629)</f>
        <v/>
      </c>
      <c r="C629" s="164" t="str">
        <f>IF(ISBLANK(KandidatenOsiris!C629),"",KandidatenOsiris!C629)</f>
        <v/>
      </c>
      <c r="D629" s="208" t="str">
        <f>VLOOKUP(A629,Totaal!A:P,16,FALSE)</f>
        <v/>
      </c>
    </row>
    <row r="630" spans="1:4" x14ac:dyDescent="0.2">
      <c r="A630" s="164" t="str">
        <f>IF(ISBLANK(KandidatenOsiris!A630),IF(ISBLANK(KandidatenOsirisDocent!A623),"",TEXT(TRIM(KandidatenOsirisDocent!A623),"0000000")),TEXT(TRIM(KandidatenOsiris!A630),"0000000"))</f>
        <v/>
      </c>
      <c r="B630" s="164" t="str">
        <f>IF(ISBLANK(KandidatenOsiris!B630),IF(ISBLANK(KandidatenOsirisDocent!C623),"",KandidatenOsirisDocent!C623),KandidatenOsiris!B630)</f>
        <v/>
      </c>
      <c r="C630" s="164" t="str">
        <f>IF(ISBLANK(KandidatenOsiris!C630),"",KandidatenOsiris!C630)</f>
        <v/>
      </c>
      <c r="D630" s="208" t="str">
        <f>VLOOKUP(A630,Totaal!A:P,16,FALSE)</f>
        <v/>
      </c>
    </row>
    <row r="631" spans="1:4" x14ac:dyDescent="0.2">
      <c r="A631" s="164" t="str">
        <f>IF(ISBLANK(KandidatenOsiris!A631),IF(ISBLANK(KandidatenOsirisDocent!A624),"",TEXT(TRIM(KandidatenOsirisDocent!A624),"0000000")),TEXT(TRIM(KandidatenOsiris!A631),"0000000"))</f>
        <v/>
      </c>
      <c r="B631" s="164" t="str">
        <f>IF(ISBLANK(KandidatenOsiris!B631),IF(ISBLANK(KandidatenOsirisDocent!C624),"",KandidatenOsirisDocent!C624),KandidatenOsiris!B631)</f>
        <v/>
      </c>
      <c r="C631" s="164" t="str">
        <f>IF(ISBLANK(KandidatenOsiris!C631),"",KandidatenOsiris!C631)</f>
        <v/>
      </c>
      <c r="D631" s="208" t="str">
        <f>VLOOKUP(A631,Totaal!A:P,16,FALSE)</f>
        <v/>
      </c>
    </row>
    <row r="632" spans="1:4" x14ac:dyDescent="0.2">
      <c r="A632" s="164" t="str">
        <f>IF(ISBLANK(KandidatenOsiris!A632),IF(ISBLANK(KandidatenOsirisDocent!A625),"",TEXT(TRIM(KandidatenOsirisDocent!A625),"0000000")),TEXT(TRIM(KandidatenOsiris!A632),"0000000"))</f>
        <v/>
      </c>
      <c r="B632" s="164" t="str">
        <f>IF(ISBLANK(KandidatenOsiris!B632),IF(ISBLANK(KandidatenOsirisDocent!C625),"",KandidatenOsirisDocent!C625),KandidatenOsiris!B632)</f>
        <v/>
      </c>
      <c r="C632" s="164" t="str">
        <f>IF(ISBLANK(KandidatenOsiris!C632),"",KandidatenOsiris!C632)</f>
        <v/>
      </c>
      <c r="D632" s="208" t="str">
        <f>VLOOKUP(A632,Totaal!A:P,16,FALSE)</f>
        <v/>
      </c>
    </row>
    <row r="633" spans="1:4" x14ac:dyDescent="0.2">
      <c r="A633" s="164" t="str">
        <f>IF(ISBLANK(KandidatenOsiris!A633),IF(ISBLANK(KandidatenOsirisDocent!A626),"",TEXT(TRIM(KandidatenOsirisDocent!A626),"0000000")),TEXT(TRIM(KandidatenOsiris!A633),"0000000"))</f>
        <v/>
      </c>
      <c r="B633" s="164" t="str">
        <f>IF(ISBLANK(KandidatenOsiris!B633),IF(ISBLANK(KandidatenOsirisDocent!C626),"",KandidatenOsirisDocent!C626),KandidatenOsiris!B633)</f>
        <v/>
      </c>
      <c r="C633" s="164" t="str">
        <f>IF(ISBLANK(KandidatenOsiris!C633),"",KandidatenOsiris!C633)</f>
        <v/>
      </c>
      <c r="D633" s="208" t="str">
        <f>VLOOKUP(A633,Totaal!A:P,16,FALSE)</f>
        <v/>
      </c>
    </row>
    <row r="634" spans="1:4" x14ac:dyDescent="0.2">
      <c r="A634" s="164" t="str">
        <f>IF(ISBLANK(KandidatenOsiris!A634),IF(ISBLANK(KandidatenOsirisDocent!A627),"",TEXT(TRIM(KandidatenOsirisDocent!A627),"0000000")),TEXT(TRIM(KandidatenOsiris!A634),"0000000"))</f>
        <v/>
      </c>
      <c r="B634" s="164" t="str">
        <f>IF(ISBLANK(KandidatenOsiris!B634),IF(ISBLANK(KandidatenOsirisDocent!C627),"",KandidatenOsirisDocent!C627),KandidatenOsiris!B634)</f>
        <v/>
      </c>
      <c r="C634" s="164" t="str">
        <f>IF(ISBLANK(KandidatenOsiris!C634),"",KandidatenOsiris!C634)</f>
        <v/>
      </c>
      <c r="D634" s="208" t="str">
        <f>VLOOKUP(A634,Totaal!A:P,16,FALSE)</f>
        <v/>
      </c>
    </row>
    <row r="635" spans="1:4" x14ac:dyDescent="0.2">
      <c r="A635" s="164" t="str">
        <f>IF(ISBLANK(KandidatenOsiris!A635),IF(ISBLANK(KandidatenOsirisDocent!A628),"",TEXT(TRIM(KandidatenOsirisDocent!A628),"0000000")),TEXT(TRIM(KandidatenOsiris!A635),"0000000"))</f>
        <v/>
      </c>
      <c r="B635" s="164" t="str">
        <f>IF(ISBLANK(KandidatenOsiris!B635),IF(ISBLANK(KandidatenOsirisDocent!C628),"",KandidatenOsirisDocent!C628),KandidatenOsiris!B635)</f>
        <v/>
      </c>
      <c r="C635" s="164" t="str">
        <f>IF(ISBLANK(KandidatenOsiris!C635),"",KandidatenOsiris!C635)</f>
        <v/>
      </c>
      <c r="D635" s="208" t="str">
        <f>VLOOKUP(A635,Totaal!A:P,16,FALSE)</f>
        <v/>
      </c>
    </row>
    <row r="636" spans="1:4" x14ac:dyDescent="0.2">
      <c r="A636" s="164" t="str">
        <f>IF(ISBLANK(KandidatenOsiris!A636),IF(ISBLANK(KandidatenOsirisDocent!A629),"",TEXT(TRIM(KandidatenOsirisDocent!A629),"0000000")),TEXT(TRIM(KandidatenOsiris!A636),"0000000"))</f>
        <v/>
      </c>
      <c r="B636" s="164" t="str">
        <f>IF(ISBLANK(KandidatenOsiris!B636),IF(ISBLANK(KandidatenOsirisDocent!C629),"",KandidatenOsirisDocent!C629),KandidatenOsiris!B636)</f>
        <v/>
      </c>
      <c r="C636" s="164" t="str">
        <f>IF(ISBLANK(KandidatenOsiris!C636),"",KandidatenOsiris!C636)</f>
        <v/>
      </c>
      <c r="D636" s="208" t="str">
        <f>VLOOKUP(A636,Totaal!A:P,16,FALSE)</f>
        <v/>
      </c>
    </row>
    <row r="637" spans="1:4" x14ac:dyDescent="0.2">
      <c r="A637" s="164" t="str">
        <f>IF(ISBLANK(KandidatenOsiris!A637),IF(ISBLANK(KandidatenOsirisDocent!A630),"",TEXT(TRIM(KandidatenOsirisDocent!A630),"0000000")),TEXT(TRIM(KandidatenOsiris!A637),"0000000"))</f>
        <v/>
      </c>
      <c r="B637" s="164" t="str">
        <f>IF(ISBLANK(KandidatenOsiris!B637),IF(ISBLANK(KandidatenOsirisDocent!C630),"",KandidatenOsirisDocent!C630),KandidatenOsiris!B637)</f>
        <v/>
      </c>
      <c r="C637" s="164" t="str">
        <f>IF(ISBLANK(KandidatenOsiris!C637),"",KandidatenOsiris!C637)</f>
        <v/>
      </c>
      <c r="D637" s="208" t="str">
        <f>VLOOKUP(A637,Totaal!A:P,16,FALSE)</f>
        <v/>
      </c>
    </row>
    <row r="638" spans="1:4" x14ac:dyDescent="0.2">
      <c r="A638" s="164" t="str">
        <f>IF(ISBLANK(KandidatenOsiris!A638),IF(ISBLANK(KandidatenOsirisDocent!A631),"",TEXT(TRIM(KandidatenOsirisDocent!A631),"0000000")),TEXT(TRIM(KandidatenOsiris!A638),"0000000"))</f>
        <v/>
      </c>
      <c r="B638" s="164" t="str">
        <f>IF(ISBLANK(KandidatenOsiris!B638),IF(ISBLANK(KandidatenOsirisDocent!C631),"",KandidatenOsirisDocent!C631),KandidatenOsiris!B638)</f>
        <v/>
      </c>
      <c r="C638" s="164" t="str">
        <f>IF(ISBLANK(KandidatenOsiris!C638),"",KandidatenOsiris!C638)</f>
        <v/>
      </c>
      <c r="D638" s="208" t="str">
        <f>VLOOKUP(A638,Totaal!A:P,16,FALSE)</f>
        <v/>
      </c>
    </row>
    <row r="639" spans="1:4" x14ac:dyDescent="0.2">
      <c r="A639" s="164" t="str">
        <f>IF(ISBLANK(KandidatenOsiris!A639),IF(ISBLANK(KandidatenOsirisDocent!A632),"",TEXT(TRIM(KandidatenOsirisDocent!A632),"0000000")),TEXT(TRIM(KandidatenOsiris!A639),"0000000"))</f>
        <v/>
      </c>
      <c r="B639" s="164" t="str">
        <f>IF(ISBLANK(KandidatenOsiris!B639),IF(ISBLANK(KandidatenOsirisDocent!C632),"",KandidatenOsirisDocent!C632),KandidatenOsiris!B639)</f>
        <v/>
      </c>
      <c r="C639" s="164" t="str">
        <f>IF(ISBLANK(KandidatenOsiris!C639),"",KandidatenOsiris!C639)</f>
        <v/>
      </c>
      <c r="D639" s="208" t="str">
        <f>VLOOKUP(A639,Totaal!A:P,16,FALSE)</f>
        <v/>
      </c>
    </row>
    <row r="640" spans="1:4" x14ac:dyDescent="0.2">
      <c r="A640" s="164" t="str">
        <f>IF(ISBLANK(KandidatenOsiris!A640),IF(ISBLANK(KandidatenOsirisDocent!A633),"",TEXT(TRIM(KandidatenOsirisDocent!A633),"0000000")),TEXT(TRIM(KandidatenOsiris!A640),"0000000"))</f>
        <v/>
      </c>
      <c r="B640" s="164" t="str">
        <f>IF(ISBLANK(KandidatenOsiris!B640),IF(ISBLANK(KandidatenOsirisDocent!C633),"",KandidatenOsirisDocent!C633),KandidatenOsiris!B640)</f>
        <v/>
      </c>
      <c r="C640" s="164" t="str">
        <f>IF(ISBLANK(KandidatenOsiris!C640),"",KandidatenOsiris!C640)</f>
        <v/>
      </c>
      <c r="D640" s="208" t="str">
        <f>VLOOKUP(A640,Totaal!A:P,16,FALSE)</f>
        <v/>
      </c>
    </row>
    <row r="641" spans="1:4" x14ac:dyDescent="0.2">
      <c r="A641" s="164" t="str">
        <f>IF(ISBLANK(KandidatenOsiris!A641),IF(ISBLANK(KandidatenOsirisDocent!A634),"",TEXT(TRIM(KandidatenOsirisDocent!A634),"0000000")),TEXT(TRIM(KandidatenOsiris!A641),"0000000"))</f>
        <v/>
      </c>
      <c r="B641" s="164" t="str">
        <f>IF(ISBLANK(KandidatenOsiris!B641),IF(ISBLANK(KandidatenOsirisDocent!C634),"",KandidatenOsirisDocent!C634),KandidatenOsiris!B641)</f>
        <v/>
      </c>
      <c r="C641" s="164" t="str">
        <f>IF(ISBLANK(KandidatenOsiris!C641),"",KandidatenOsiris!C641)</f>
        <v/>
      </c>
      <c r="D641" s="208" t="str">
        <f>VLOOKUP(A641,Totaal!A:P,16,FALSE)</f>
        <v/>
      </c>
    </row>
    <row r="642" spans="1:4" x14ac:dyDescent="0.2">
      <c r="A642" s="164" t="str">
        <f>IF(ISBLANK(KandidatenOsiris!A642),IF(ISBLANK(KandidatenOsirisDocent!A635),"",TEXT(TRIM(KandidatenOsirisDocent!A635),"0000000")),TEXT(TRIM(KandidatenOsiris!A642),"0000000"))</f>
        <v/>
      </c>
      <c r="B642" s="164" t="str">
        <f>IF(ISBLANK(KandidatenOsiris!B642),IF(ISBLANK(KandidatenOsirisDocent!C635),"",KandidatenOsirisDocent!C635),KandidatenOsiris!B642)</f>
        <v/>
      </c>
      <c r="C642" s="164" t="str">
        <f>IF(ISBLANK(KandidatenOsiris!C642),"",KandidatenOsiris!C642)</f>
        <v/>
      </c>
      <c r="D642" s="208" t="str">
        <f>VLOOKUP(A642,Totaal!A:P,16,FALSE)</f>
        <v/>
      </c>
    </row>
    <row r="643" spans="1:4" x14ac:dyDescent="0.2">
      <c r="A643" s="164" t="str">
        <f>IF(ISBLANK(KandidatenOsiris!A643),IF(ISBLANK(KandidatenOsirisDocent!A636),"",TEXT(TRIM(KandidatenOsirisDocent!A636),"0000000")),TEXT(TRIM(KandidatenOsiris!A643),"0000000"))</f>
        <v/>
      </c>
      <c r="B643" s="164" t="str">
        <f>IF(ISBLANK(KandidatenOsiris!B643),IF(ISBLANK(KandidatenOsirisDocent!C636),"",KandidatenOsirisDocent!C636),KandidatenOsiris!B643)</f>
        <v/>
      </c>
      <c r="C643" s="164" t="str">
        <f>IF(ISBLANK(KandidatenOsiris!C643),"",KandidatenOsiris!C643)</f>
        <v/>
      </c>
      <c r="D643" s="208" t="str">
        <f>VLOOKUP(A643,Totaal!A:P,16,FALSE)</f>
        <v/>
      </c>
    </row>
    <row r="644" spans="1:4" x14ac:dyDescent="0.2">
      <c r="A644" s="164" t="str">
        <f>IF(ISBLANK(KandidatenOsiris!A644),IF(ISBLANK(KandidatenOsirisDocent!A637),"",TEXT(TRIM(KandidatenOsirisDocent!A637),"0000000")),TEXT(TRIM(KandidatenOsiris!A644),"0000000"))</f>
        <v/>
      </c>
      <c r="B644" s="164" t="str">
        <f>IF(ISBLANK(KandidatenOsiris!B644),IF(ISBLANK(KandidatenOsirisDocent!C637),"",KandidatenOsirisDocent!C637),KandidatenOsiris!B644)</f>
        <v/>
      </c>
      <c r="C644" s="164" t="str">
        <f>IF(ISBLANK(KandidatenOsiris!C644),"",KandidatenOsiris!C644)</f>
        <v/>
      </c>
      <c r="D644" s="208" t="str">
        <f>VLOOKUP(A644,Totaal!A:P,16,FALSE)</f>
        <v/>
      </c>
    </row>
    <row r="645" spans="1:4" x14ac:dyDescent="0.2">
      <c r="A645" s="164" t="str">
        <f>IF(ISBLANK(KandidatenOsiris!A645),IF(ISBLANK(KandidatenOsirisDocent!A638),"",TEXT(TRIM(KandidatenOsirisDocent!A638),"0000000")),TEXT(TRIM(KandidatenOsiris!A645),"0000000"))</f>
        <v/>
      </c>
      <c r="B645" s="164" t="str">
        <f>IF(ISBLANK(KandidatenOsiris!B645),IF(ISBLANK(KandidatenOsirisDocent!C638),"",KandidatenOsirisDocent!C638),KandidatenOsiris!B645)</f>
        <v/>
      </c>
      <c r="C645" s="164" t="str">
        <f>IF(ISBLANK(KandidatenOsiris!C645),"",KandidatenOsiris!C645)</f>
        <v/>
      </c>
      <c r="D645" s="208" t="str">
        <f>VLOOKUP(A645,Totaal!A:P,16,FALSE)</f>
        <v/>
      </c>
    </row>
    <row r="646" spans="1:4" x14ac:dyDescent="0.2">
      <c r="A646" s="164" t="str">
        <f>IF(ISBLANK(KandidatenOsiris!A646),IF(ISBLANK(KandidatenOsirisDocent!A639),"",TEXT(TRIM(KandidatenOsirisDocent!A639),"0000000")),TEXT(TRIM(KandidatenOsiris!A646),"0000000"))</f>
        <v/>
      </c>
      <c r="B646" s="164" t="str">
        <f>IF(ISBLANK(KandidatenOsiris!B646),IF(ISBLANK(KandidatenOsirisDocent!C639),"",KandidatenOsirisDocent!C639),KandidatenOsiris!B646)</f>
        <v/>
      </c>
      <c r="C646" s="164" t="str">
        <f>IF(ISBLANK(KandidatenOsiris!C646),"",KandidatenOsiris!C646)</f>
        <v/>
      </c>
      <c r="D646" s="208" t="str">
        <f>VLOOKUP(A646,Totaal!A:P,16,FALSE)</f>
        <v/>
      </c>
    </row>
    <row r="647" spans="1:4" x14ac:dyDescent="0.2">
      <c r="A647" s="164" t="str">
        <f>IF(ISBLANK(KandidatenOsiris!A647),IF(ISBLANK(KandidatenOsirisDocent!A640),"",TEXT(TRIM(KandidatenOsirisDocent!A640),"0000000")),TEXT(TRIM(KandidatenOsiris!A647),"0000000"))</f>
        <v/>
      </c>
      <c r="B647" s="164" t="str">
        <f>IF(ISBLANK(KandidatenOsiris!B647),IF(ISBLANK(KandidatenOsirisDocent!C640),"",KandidatenOsirisDocent!C640),KandidatenOsiris!B647)</f>
        <v/>
      </c>
      <c r="C647" s="164" t="str">
        <f>IF(ISBLANK(KandidatenOsiris!C647),"",KandidatenOsiris!C647)</f>
        <v/>
      </c>
      <c r="D647" s="208" t="str">
        <f>VLOOKUP(A647,Totaal!A:P,16,FALSE)</f>
        <v/>
      </c>
    </row>
    <row r="648" spans="1:4" x14ac:dyDescent="0.2">
      <c r="A648" s="164" t="str">
        <f>IF(ISBLANK(KandidatenOsiris!A648),IF(ISBLANK(KandidatenOsirisDocent!A641),"",TEXT(TRIM(KandidatenOsirisDocent!A641),"0000000")),TEXT(TRIM(KandidatenOsiris!A648),"0000000"))</f>
        <v/>
      </c>
      <c r="B648" s="164" t="str">
        <f>IF(ISBLANK(KandidatenOsiris!B648),IF(ISBLANK(KandidatenOsirisDocent!C641),"",KandidatenOsirisDocent!C641),KandidatenOsiris!B648)</f>
        <v/>
      </c>
      <c r="C648" s="164" t="str">
        <f>IF(ISBLANK(KandidatenOsiris!C648),"",KandidatenOsiris!C648)</f>
        <v/>
      </c>
      <c r="D648" s="208" t="str">
        <f>VLOOKUP(A648,Totaal!A:P,16,FALSE)</f>
        <v/>
      </c>
    </row>
    <row r="649" spans="1:4" x14ac:dyDescent="0.2">
      <c r="A649" s="164" t="str">
        <f>IF(ISBLANK(KandidatenOsiris!A649),IF(ISBLANK(KandidatenOsirisDocent!A642),"",TEXT(TRIM(KandidatenOsirisDocent!A642),"0000000")),TEXT(TRIM(KandidatenOsiris!A649),"0000000"))</f>
        <v/>
      </c>
      <c r="B649" s="164" t="str">
        <f>IF(ISBLANK(KandidatenOsiris!B649),IF(ISBLANK(KandidatenOsirisDocent!C642),"",KandidatenOsirisDocent!C642),KandidatenOsiris!B649)</f>
        <v/>
      </c>
      <c r="C649" s="164" t="str">
        <f>IF(ISBLANK(KandidatenOsiris!C649),"",KandidatenOsiris!C649)</f>
        <v/>
      </c>
      <c r="D649" s="208" t="str">
        <f>VLOOKUP(A649,Totaal!A:P,16,FALSE)</f>
        <v/>
      </c>
    </row>
    <row r="650" spans="1:4" x14ac:dyDescent="0.2">
      <c r="A650" s="164" t="str">
        <f>IF(ISBLANK(KandidatenOsiris!A650),IF(ISBLANK(KandidatenOsirisDocent!A643),"",TEXT(TRIM(KandidatenOsirisDocent!A643),"0000000")),TEXT(TRIM(KandidatenOsiris!A650),"0000000"))</f>
        <v/>
      </c>
      <c r="B650" s="164" t="str">
        <f>IF(ISBLANK(KandidatenOsiris!B650),IF(ISBLANK(KandidatenOsirisDocent!C643),"",KandidatenOsirisDocent!C643),KandidatenOsiris!B650)</f>
        <v/>
      </c>
      <c r="C650" s="164" t="str">
        <f>IF(ISBLANK(KandidatenOsiris!C650),"",KandidatenOsiris!C650)</f>
        <v/>
      </c>
      <c r="D650" s="208" t="str">
        <f>VLOOKUP(A650,Totaal!A:P,16,FALSE)</f>
        <v/>
      </c>
    </row>
    <row r="651" spans="1:4" x14ac:dyDescent="0.2">
      <c r="A651" s="164" t="str">
        <f>IF(ISBLANK(KandidatenOsiris!A651),IF(ISBLANK(KandidatenOsirisDocent!A644),"",TEXT(TRIM(KandidatenOsirisDocent!A644),"0000000")),TEXT(TRIM(KandidatenOsiris!A651),"0000000"))</f>
        <v/>
      </c>
      <c r="B651" s="164" t="str">
        <f>IF(ISBLANK(KandidatenOsiris!B651),IF(ISBLANK(KandidatenOsirisDocent!C644),"",KandidatenOsirisDocent!C644),KandidatenOsiris!B651)</f>
        <v/>
      </c>
      <c r="C651" s="164" t="str">
        <f>IF(ISBLANK(KandidatenOsiris!C651),"",KandidatenOsiris!C651)</f>
        <v/>
      </c>
      <c r="D651" s="208" t="str">
        <f>VLOOKUP(A651,Totaal!A:P,16,FALSE)</f>
        <v/>
      </c>
    </row>
    <row r="652" spans="1:4" x14ac:dyDescent="0.2">
      <c r="A652" s="164" t="str">
        <f>IF(ISBLANK(KandidatenOsiris!A652),IF(ISBLANK(KandidatenOsirisDocent!A645),"",TEXT(TRIM(KandidatenOsirisDocent!A645),"0000000")),TEXT(TRIM(KandidatenOsiris!A652),"0000000"))</f>
        <v/>
      </c>
      <c r="B652" s="164" t="str">
        <f>IF(ISBLANK(KandidatenOsiris!B652),IF(ISBLANK(KandidatenOsirisDocent!C645),"",KandidatenOsirisDocent!C645),KandidatenOsiris!B652)</f>
        <v/>
      </c>
      <c r="C652" s="164" t="str">
        <f>IF(ISBLANK(KandidatenOsiris!C652),"",KandidatenOsiris!C652)</f>
        <v/>
      </c>
      <c r="D652" s="208" t="str">
        <f>VLOOKUP(A652,Totaal!A:P,16,FALSE)</f>
        <v/>
      </c>
    </row>
    <row r="653" spans="1:4" x14ac:dyDescent="0.2">
      <c r="A653" s="164" t="str">
        <f>IF(ISBLANK(KandidatenOsiris!A653),IF(ISBLANK(KandidatenOsirisDocent!A646),"",TEXT(TRIM(KandidatenOsirisDocent!A646),"0000000")),TEXT(TRIM(KandidatenOsiris!A653),"0000000"))</f>
        <v/>
      </c>
      <c r="B653" s="164" t="str">
        <f>IF(ISBLANK(KandidatenOsiris!B653),IF(ISBLANK(KandidatenOsirisDocent!C646),"",KandidatenOsirisDocent!C646),KandidatenOsiris!B653)</f>
        <v/>
      </c>
      <c r="C653" s="164" t="str">
        <f>IF(ISBLANK(KandidatenOsiris!C653),"",KandidatenOsiris!C653)</f>
        <v/>
      </c>
      <c r="D653" s="208" t="str">
        <f>VLOOKUP(A653,Totaal!A:P,16,FALSE)</f>
        <v/>
      </c>
    </row>
    <row r="654" spans="1:4" x14ac:dyDescent="0.2">
      <c r="A654" s="164" t="str">
        <f>IF(ISBLANK(KandidatenOsiris!A654),IF(ISBLANK(KandidatenOsirisDocent!A647),"",TEXT(TRIM(KandidatenOsirisDocent!A647),"0000000")),TEXT(TRIM(KandidatenOsiris!A654),"0000000"))</f>
        <v/>
      </c>
      <c r="B654" s="164" t="str">
        <f>IF(ISBLANK(KandidatenOsiris!B654),IF(ISBLANK(KandidatenOsirisDocent!C647),"",KandidatenOsirisDocent!C647),KandidatenOsiris!B654)</f>
        <v/>
      </c>
      <c r="C654" s="164" t="str">
        <f>IF(ISBLANK(KandidatenOsiris!C654),"",KandidatenOsiris!C654)</f>
        <v/>
      </c>
      <c r="D654" s="208" t="str">
        <f>VLOOKUP(A654,Totaal!A:P,16,FALSE)</f>
        <v/>
      </c>
    </row>
    <row r="655" spans="1:4" x14ac:dyDescent="0.2">
      <c r="A655" s="164" t="str">
        <f>IF(ISBLANK(KandidatenOsiris!A655),IF(ISBLANK(KandidatenOsirisDocent!A648),"",TEXT(TRIM(KandidatenOsirisDocent!A648),"0000000")),TEXT(TRIM(KandidatenOsiris!A655),"0000000"))</f>
        <v/>
      </c>
      <c r="B655" s="164" t="str">
        <f>IF(ISBLANK(KandidatenOsiris!B655),IF(ISBLANK(KandidatenOsirisDocent!C648),"",KandidatenOsirisDocent!C648),KandidatenOsiris!B655)</f>
        <v/>
      </c>
      <c r="C655" s="164" t="str">
        <f>IF(ISBLANK(KandidatenOsiris!C655),"",KandidatenOsiris!C655)</f>
        <v/>
      </c>
      <c r="D655" s="208" t="str">
        <f>VLOOKUP(A655,Totaal!A:P,16,FALSE)</f>
        <v/>
      </c>
    </row>
    <row r="656" spans="1:4" x14ac:dyDescent="0.2">
      <c r="A656" s="164" t="str">
        <f>IF(ISBLANK(KandidatenOsiris!A656),IF(ISBLANK(KandidatenOsirisDocent!A649),"",TEXT(TRIM(KandidatenOsirisDocent!A649),"0000000")),TEXT(TRIM(KandidatenOsiris!A656),"0000000"))</f>
        <v/>
      </c>
      <c r="B656" s="164" t="str">
        <f>IF(ISBLANK(KandidatenOsiris!B656),IF(ISBLANK(KandidatenOsirisDocent!C649),"",KandidatenOsirisDocent!C649),KandidatenOsiris!B656)</f>
        <v/>
      </c>
      <c r="C656" s="164" t="str">
        <f>IF(ISBLANK(KandidatenOsiris!C656),"",KandidatenOsiris!C656)</f>
        <v/>
      </c>
      <c r="D656" s="208" t="str">
        <f>VLOOKUP(A656,Totaal!A:P,16,FALSE)</f>
        <v/>
      </c>
    </row>
    <row r="657" spans="1:4" x14ac:dyDescent="0.2">
      <c r="A657" s="164" t="str">
        <f>IF(ISBLANK(KandidatenOsiris!A657),IF(ISBLANK(KandidatenOsirisDocent!A650),"",TEXT(TRIM(KandidatenOsirisDocent!A650),"0000000")),TEXT(TRIM(KandidatenOsiris!A657),"0000000"))</f>
        <v/>
      </c>
      <c r="B657" s="164" t="str">
        <f>IF(ISBLANK(KandidatenOsiris!B657),IF(ISBLANK(KandidatenOsirisDocent!C650),"",KandidatenOsirisDocent!C650),KandidatenOsiris!B657)</f>
        <v/>
      </c>
      <c r="C657" s="164" t="str">
        <f>IF(ISBLANK(KandidatenOsiris!C657),"",KandidatenOsiris!C657)</f>
        <v/>
      </c>
      <c r="D657" s="208" t="str">
        <f>VLOOKUP(A657,Totaal!A:P,16,FALSE)</f>
        <v/>
      </c>
    </row>
    <row r="658" spans="1:4" x14ac:dyDescent="0.2">
      <c r="A658" s="164" t="str">
        <f>IF(ISBLANK(KandidatenOsiris!A658),IF(ISBLANK(KandidatenOsirisDocent!A651),"",TEXT(TRIM(KandidatenOsirisDocent!A651),"0000000")),TEXT(TRIM(KandidatenOsiris!A658),"0000000"))</f>
        <v/>
      </c>
      <c r="B658" s="164" t="str">
        <f>IF(ISBLANK(KandidatenOsiris!B658),IF(ISBLANK(KandidatenOsirisDocent!C651),"",KandidatenOsirisDocent!C651),KandidatenOsiris!B658)</f>
        <v/>
      </c>
      <c r="C658" s="164" t="str">
        <f>IF(ISBLANK(KandidatenOsiris!C658),"",KandidatenOsiris!C658)</f>
        <v/>
      </c>
      <c r="D658" s="208" t="str">
        <f>VLOOKUP(A658,Totaal!A:P,16,FALSE)</f>
        <v/>
      </c>
    </row>
    <row r="659" spans="1:4" x14ac:dyDescent="0.2">
      <c r="A659" s="164" t="str">
        <f>IF(ISBLANK(KandidatenOsiris!A659),IF(ISBLANK(KandidatenOsirisDocent!A652),"",TEXT(TRIM(KandidatenOsirisDocent!A652),"0000000")),TEXT(TRIM(KandidatenOsiris!A659),"0000000"))</f>
        <v/>
      </c>
      <c r="B659" s="164" t="str">
        <f>IF(ISBLANK(KandidatenOsiris!B659),IF(ISBLANK(KandidatenOsirisDocent!C652),"",KandidatenOsirisDocent!C652),KandidatenOsiris!B659)</f>
        <v/>
      </c>
      <c r="C659" s="164" t="str">
        <f>IF(ISBLANK(KandidatenOsiris!C659),"",KandidatenOsiris!C659)</f>
        <v/>
      </c>
      <c r="D659" s="208" t="str">
        <f>VLOOKUP(A659,Totaal!A:P,16,FALSE)</f>
        <v/>
      </c>
    </row>
    <row r="660" spans="1:4" x14ac:dyDescent="0.2">
      <c r="A660" s="164" t="str">
        <f>IF(ISBLANK(KandidatenOsiris!A660),IF(ISBLANK(KandidatenOsirisDocent!A653),"",TEXT(TRIM(KandidatenOsirisDocent!A653),"0000000")),TEXT(TRIM(KandidatenOsiris!A660),"0000000"))</f>
        <v/>
      </c>
      <c r="B660" s="164" t="str">
        <f>IF(ISBLANK(KandidatenOsiris!B660),IF(ISBLANK(KandidatenOsirisDocent!C653),"",KandidatenOsirisDocent!C653),KandidatenOsiris!B660)</f>
        <v/>
      </c>
      <c r="C660" s="164" t="str">
        <f>IF(ISBLANK(KandidatenOsiris!C660),"",KandidatenOsiris!C660)</f>
        <v/>
      </c>
      <c r="D660" s="208" t="str">
        <f>VLOOKUP(A660,Totaal!A:P,16,FALSE)</f>
        <v/>
      </c>
    </row>
    <row r="661" spans="1:4" x14ac:dyDescent="0.2">
      <c r="A661" s="164" t="str">
        <f>IF(ISBLANK(KandidatenOsiris!A661),IF(ISBLANK(KandidatenOsirisDocent!A654),"",TEXT(TRIM(KandidatenOsirisDocent!A654),"0000000")),TEXT(TRIM(KandidatenOsiris!A661),"0000000"))</f>
        <v/>
      </c>
      <c r="B661" s="164" t="str">
        <f>IF(ISBLANK(KandidatenOsiris!B661),IF(ISBLANK(KandidatenOsirisDocent!C654),"",KandidatenOsirisDocent!C654),KandidatenOsiris!B661)</f>
        <v/>
      </c>
      <c r="C661" s="164" t="str">
        <f>IF(ISBLANK(KandidatenOsiris!C661),"",KandidatenOsiris!C661)</f>
        <v/>
      </c>
      <c r="D661" s="208" t="str">
        <f>VLOOKUP(A661,Totaal!A:P,16,FALSE)</f>
        <v/>
      </c>
    </row>
    <row r="662" spans="1:4" x14ac:dyDescent="0.2">
      <c r="A662" s="164" t="str">
        <f>IF(ISBLANK(KandidatenOsiris!A662),IF(ISBLANK(KandidatenOsirisDocent!A655),"",TEXT(TRIM(KandidatenOsirisDocent!A655),"0000000")),TEXT(TRIM(KandidatenOsiris!A662),"0000000"))</f>
        <v/>
      </c>
      <c r="B662" s="164" t="str">
        <f>IF(ISBLANK(KandidatenOsiris!B662),IF(ISBLANK(KandidatenOsirisDocent!C655),"",KandidatenOsirisDocent!C655),KandidatenOsiris!B662)</f>
        <v/>
      </c>
      <c r="C662" s="164" t="str">
        <f>IF(ISBLANK(KandidatenOsiris!C662),"",KandidatenOsiris!C662)</f>
        <v/>
      </c>
      <c r="D662" s="208" t="str">
        <f>VLOOKUP(A662,Totaal!A:P,16,FALSE)</f>
        <v/>
      </c>
    </row>
    <row r="663" spans="1:4" x14ac:dyDescent="0.2">
      <c r="A663" s="164" t="str">
        <f>IF(ISBLANK(KandidatenOsiris!A663),IF(ISBLANK(KandidatenOsirisDocent!A656),"",TEXT(TRIM(KandidatenOsirisDocent!A656),"0000000")),TEXT(TRIM(KandidatenOsiris!A663),"0000000"))</f>
        <v/>
      </c>
      <c r="B663" s="164" t="str">
        <f>IF(ISBLANK(KandidatenOsiris!B663),IF(ISBLANK(KandidatenOsirisDocent!C656),"",KandidatenOsirisDocent!C656),KandidatenOsiris!B663)</f>
        <v/>
      </c>
      <c r="C663" s="164" t="str">
        <f>IF(ISBLANK(KandidatenOsiris!C663),"",KandidatenOsiris!C663)</f>
        <v/>
      </c>
      <c r="D663" s="208" t="str">
        <f>VLOOKUP(A663,Totaal!A:P,16,FALSE)</f>
        <v/>
      </c>
    </row>
    <row r="664" spans="1:4" x14ac:dyDescent="0.2">
      <c r="A664" s="164" t="str">
        <f>IF(ISBLANK(KandidatenOsiris!A664),IF(ISBLANK(KandidatenOsirisDocent!A657),"",TEXT(TRIM(KandidatenOsirisDocent!A657),"0000000")),TEXT(TRIM(KandidatenOsiris!A664),"0000000"))</f>
        <v/>
      </c>
      <c r="B664" s="164" t="str">
        <f>IF(ISBLANK(KandidatenOsiris!B664),IF(ISBLANK(KandidatenOsirisDocent!C657),"",KandidatenOsirisDocent!C657),KandidatenOsiris!B664)</f>
        <v/>
      </c>
      <c r="C664" s="164" t="str">
        <f>IF(ISBLANK(KandidatenOsiris!C664),"",KandidatenOsiris!C664)</f>
        <v/>
      </c>
      <c r="D664" s="208" t="str">
        <f>VLOOKUP(A664,Totaal!A:P,16,FALSE)</f>
        <v/>
      </c>
    </row>
    <row r="665" spans="1:4" x14ac:dyDescent="0.2">
      <c r="A665" s="164" t="str">
        <f>IF(ISBLANK(KandidatenOsiris!A665),IF(ISBLANK(KandidatenOsirisDocent!A658),"",TEXT(TRIM(KandidatenOsirisDocent!A658),"0000000")),TEXT(TRIM(KandidatenOsiris!A665),"0000000"))</f>
        <v/>
      </c>
      <c r="B665" s="164" t="str">
        <f>IF(ISBLANK(KandidatenOsiris!B665),IF(ISBLANK(KandidatenOsirisDocent!C658),"",KandidatenOsirisDocent!C658),KandidatenOsiris!B665)</f>
        <v/>
      </c>
      <c r="C665" s="164" t="str">
        <f>IF(ISBLANK(KandidatenOsiris!C665),"",KandidatenOsiris!C665)</f>
        <v/>
      </c>
      <c r="D665" s="208" t="str">
        <f>VLOOKUP(A665,Totaal!A:P,16,FALSE)</f>
        <v/>
      </c>
    </row>
    <row r="666" spans="1:4" x14ac:dyDescent="0.2">
      <c r="A666" s="164" t="str">
        <f>IF(ISBLANK(KandidatenOsiris!A666),IF(ISBLANK(KandidatenOsirisDocent!A659),"",TEXT(TRIM(KandidatenOsirisDocent!A659),"0000000")),TEXT(TRIM(KandidatenOsiris!A666),"0000000"))</f>
        <v/>
      </c>
      <c r="B666" s="164" t="str">
        <f>IF(ISBLANK(KandidatenOsiris!B666),IF(ISBLANK(KandidatenOsirisDocent!C659),"",KandidatenOsirisDocent!C659),KandidatenOsiris!B666)</f>
        <v/>
      </c>
      <c r="C666" s="164" t="str">
        <f>IF(ISBLANK(KandidatenOsiris!C666),"",KandidatenOsiris!C666)</f>
        <v/>
      </c>
      <c r="D666" s="208" t="str">
        <f>VLOOKUP(A666,Totaal!A:P,16,FALSE)</f>
        <v/>
      </c>
    </row>
    <row r="667" spans="1:4" x14ac:dyDescent="0.2">
      <c r="A667" s="164" t="str">
        <f>IF(ISBLANK(KandidatenOsiris!A667),IF(ISBLANK(KandidatenOsirisDocent!A660),"",TEXT(TRIM(KandidatenOsirisDocent!A660),"0000000")),TEXT(TRIM(KandidatenOsiris!A667),"0000000"))</f>
        <v/>
      </c>
      <c r="B667" s="164" t="str">
        <f>IF(ISBLANK(KandidatenOsiris!B667),IF(ISBLANK(KandidatenOsirisDocent!C660),"",KandidatenOsirisDocent!C660),KandidatenOsiris!B667)</f>
        <v/>
      </c>
      <c r="C667" s="164" t="str">
        <f>IF(ISBLANK(KandidatenOsiris!C667),"",KandidatenOsiris!C667)</f>
        <v/>
      </c>
      <c r="D667" s="208" t="str">
        <f>VLOOKUP(A667,Totaal!A:P,16,FALSE)</f>
        <v/>
      </c>
    </row>
    <row r="668" spans="1:4" x14ac:dyDescent="0.2">
      <c r="A668" s="164" t="str">
        <f>IF(ISBLANK(KandidatenOsiris!A668),IF(ISBLANK(KandidatenOsirisDocent!A661),"",TEXT(TRIM(KandidatenOsirisDocent!A661),"0000000")),TEXT(TRIM(KandidatenOsiris!A668),"0000000"))</f>
        <v/>
      </c>
      <c r="B668" s="164" t="str">
        <f>IF(ISBLANK(KandidatenOsiris!B668),IF(ISBLANK(KandidatenOsirisDocent!C661),"",KandidatenOsirisDocent!C661),KandidatenOsiris!B668)</f>
        <v/>
      </c>
      <c r="C668" s="164" t="str">
        <f>IF(ISBLANK(KandidatenOsiris!C668),"",KandidatenOsiris!C668)</f>
        <v/>
      </c>
      <c r="D668" s="208" t="str">
        <f>VLOOKUP(A668,Totaal!A:P,16,FALSE)</f>
        <v/>
      </c>
    </row>
    <row r="669" spans="1:4" x14ac:dyDescent="0.2">
      <c r="A669" s="164" t="str">
        <f>IF(ISBLANK(KandidatenOsiris!A669),IF(ISBLANK(KandidatenOsirisDocent!A662),"",TEXT(TRIM(KandidatenOsirisDocent!A662),"0000000")),TEXT(TRIM(KandidatenOsiris!A669),"0000000"))</f>
        <v/>
      </c>
      <c r="B669" s="164" t="str">
        <f>IF(ISBLANK(KandidatenOsiris!B669),IF(ISBLANK(KandidatenOsirisDocent!C662),"",KandidatenOsirisDocent!C662),KandidatenOsiris!B669)</f>
        <v/>
      </c>
      <c r="C669" s="164" t="str">
        <f>IF(ISBLANK(KandidatenOsiris!C669),"",KandidatenOsiris!C669)</f>
        <v/>
      </c>
      <c r="D669" s="208" t="str">
        <f>VLOOKUP(A669,Totaal!A:P,16,FALSE)</f>
        <v/>
      </c>
    </row>
    <row r="670" spans="1:4" x14ac:dyDescent="0.2">
      <c r="A670" s="164" t="str">
        <f>IF(ISBLANK(KandidatenOsiris!A670),IF(ISBLANK(KandidatenOsirisDocent!A663),"",TEXT(TRIM(KandidatenOsirisDocent!A663),"0000000")),TEXT(TRIM(KandidatenOsiris!A670),"0000000"))</f>
        <v/>
      </c>
      <c r="B670" s="164" t="str">
        <f>IF(ISBLANK(KandidatenOsiris!B670),IF(ISBLANK(KandidatenOsirisDocent!C663),"",KandidatenOsirisDocent!C663),KandidatenOsiris!B670)</f>
        <v/>
      </c>
      <c r="C670" s="164" t="str">
        <f>IF(ISBLANK(KandidatenOsiris!C670),"",KandidatenOsiris!C670)</f>
        <v/>
      </c>
      <c r="D670" s="208" t="str">
        <f>VLOOKUP(A670,Totaal!A:P,16,FALSE)</f>
        <v/>
      </c>
    </row>
    <row r="671" spans="1:4" x14ac:dyDescent="0.2">
      <c r="A671" s="164" t="str">
        <f>IF(ISBLANK(KandidatenOsiris!A671),IF(ISBLANK(KandidatenOsirisDocent!A664),"",TEXT(TRIM(KandidatenOsirisDocent!A664),"0000000")),TEXT(TRIM(KandidatenOsiris!A671),"0000000"))</f>
        <v/>
      </c>
      <c r="B671" s="164" t="str">
        <f>IF(ISBLANK(KandidatenOsiris!B671),IF(ISBLANK(KandidatenOsirisDocent!C664),"",KandidatenOsirisDocent!C664),KandidatenOsiris!B671)</f>
        <v/>
      </c>
      <c r="C671" s="164" t="str">
        <f>IF(ISBLANK(KandidatenOsiris!C671),"",KandidatenOsiris!C671)</f>
        <v/>
      </c>
      <c r="D671" s="208" t="str">
        <f>VLOOKUP(A671,Totaal!A:P,16,FALSE)</f>
        <v/>
      </c>
    </row>
    <row r="672" spans="1:4" x14ac:dyDescent="0.2">
      <c r="A672" s="164" t="str">
        <f>IF(ISBLANK(KandidatenOsiris!A672),IF(ISBLANK(KandidatenOsirisDocent!A665),"",TEXT(TRIM(KandidatenOsirisDocent!A665),"0000000")),TEXT(TRIM(KandidatenOsiris!A672),"0000000"))</f>
        <v/>
      </c>
      <c r="B672" s="164" t="str">
        <f>IF(ISBLANK(KandidatenOsiris!B672),IF(ISBLANK(KandidatenOsirisDocent!C665),"",KandidatenOsirisDocent!C665),KandidatenOsiris!B672)</f>
        <v/>
      </c>
      <c r="C672" s="164" t="str">
        <f>IF(ISBLANK(KandidatenOsiris!C672),"",KandidatenOsiris!C672)</f>
        <v/>
      </c>
      <c r="D672" s="208" t="str">
        <f>VLOOKUP(A672,Totaal!A:P,16,FALSE)</f>
        <v/>
      </c>
    </row>
    <row r="673" spans="1:4" x14ac:dyDescent="0.2">
      <c r="A673" s="164" t="str">
        <f>IF(ISBLANK(KandidatenOsiris!A673),IF(ISBLANK(KandidatenOsirisDocent!A666),"",TEXT(TRIM(KandidatenOsirisDocent!A666),"0000000")),TEXT(TRIM(KandidatenOsiris!A673),"0000000"))</f>
        <v/>
      </c>
      <c r="B673" s="164" t="str">
        <f>IF(ISBLANK(KandidatenOsiris!B673),IF(ISBLANK(KandidatenOsirisDocent!C666),"",KandidatenOsirisDocent!C666),KandidatenOsiris!B673)</f>
        <v/>
      </c>
      <c r="C673" s="164" t="str">
        <f>IF(ISBLANK(KandidatenOsiris!C673),"",KandidatenOsiris!C673)</f>
        <v/>
      </c>
      <c r="D673" s="208" t="str">
        <f>VLOOKUP(A673,Totaal!A:P,16,FALSE)</f>
        <v/>
      </c>
    </row>
    <row r="674" spans="1:4" x14ac:dyDescent="0.2">
      <c r="A674" s="164" t="str">
        <f>IF(ISBLANK(KandidatenOsiris!A674),IF(ISBLANK(KandidatenOsirisDocent!A667),"",TEXT(TRIM(KandidatenOsirisDocent!A667),"0000000")),TEXT(TRIM(KandidatenOsiris!A674),"0000000"))</f>
        <v/>
      </c>
      <c r="B674" s="164" t="str">
        <f>IF(ISBLANK(KandidatenOsiris!B674),IF(ISBLANK(KandidatenOsirisDocent!C667),"",KandidatenOsirisDocent!C667),KandidatenOsiris!B674)</f>
        <v/>
      </c>
      <c r="C674" s="164" t="str">
        <f>IF(ISBLANK(KandidatenOsiris!C674),"",KandidatenOsiris!C674)</f>
        <v/>
      </c>
      <c r="D674" s="208" t="str">
        <f>VLOOKUP(A674,Totaal!A:P,16,FALSE)</f>
        <v/>
      </c>
    </row>
    <row r="675" spans="1:4" x14ac:dyDescent="0.2">
      <c r="A675" s="164" t="str">
        <f>IF(ISBLANK(KandidatenOsiris!A675),IF(ISBLANK(KandidatenOsirisDocent!A668),"",TEXT(TRIM(KandidatenOsirisDocent!A668),"0000000")),TEXT(TRIM(KandidatenOsiris!A675),"0000000"))</f>
        <v/>
      </c>
      <c r="B675" s="164" t="str">
        <f>IF(ISBLANK(KandidatenOsiris!B675),IF(ISBLANK(KandidatenOsirisDocent!C668),"",KandidatenOsirisDocent!C668),KandidatenOsiris!B675)</f>
        <v/>
      </c>
      <c r="C675" s="164" t="str">
        <f>IF(ISBLANK(KandidatenOsiris!C675),"",KandidatenOsiris!C675)</f>
        <v/>
      </c>
      <c r="D675" s="208" t="str">
        <f>VLOOKUP(A675,Totaal!A:P,16,FALSE)</f>
        <v/>
      </c>
    </row>
    <row r="676" spans="1:4" x14ac:dyDescent="0.2">
      <c r="A676" s="164" t="str">
        <f>IF(ISBLANK(KandidatenOsiris!A676),IF(ISBLANK(KandidatenOsirisDocent!A669),"",TEXT(TRIM(KandidatenOsirisDocent!A669),"0000000")),TEXT(TRIM(KandidatenOsiris!A676),"0000000"))</f>
        <v/>
      </c>
      <c r="B676" s="164" t="str">
        <f>IF(ISBLANK(KandidatenOsiris!B676),IF(ISBLANK(KandidatenOsirisDocent!C669),"",KandidatenOsirisDocent!C669),KandidatenOsiris!B676)</f>
        <v/>
      </c>
      <c r="C676" s="164" t="str">
        <f>IF(ISBLANK(KandidatenOsiris!C676),"",KandidatenOsiris!C676)</f>
        <v/>
      </c>
      <c r="D676" s="208" t="str">
        <f>VLOOKUP(A676,Totaal!A:P,16,FALSE)</f>
        <v/>
      </c>
    </row>
    <row r="677" spans="1:4" x14ac:dyDescent="0.2">
      <c r="A677" s="164" t="str">
        <f>IF(ISBLANK(KandidatenOsiris!A677),IF(ISBLANK(KandidatenOsirisDocent!A670),"",TEXT(TRIM(KandidatenOsirisDocent!A670),"0000000")),TEXT(TRIM(KandidatenOsiris!A677),"0000000"))</f>
        <v/>
      </c>
      <c r="B677" s="164" t="str">
        <f>IF(ISBLANK(KandidatenOsiris!B677),IF(ISBLANK(KandidatenOsirisDocent!C670),"",KandidatenOsirisDocent!C670),KandidatenOsiris!B677)</f>
        <v/>
      </c>
      <c r="C677" s="164" t="str">
        <f>IF(ISBLANK(KandidatenOsiris!C677),"",KandidatenOsiris!C677)</f>
        <v/>
      </c>
      <c r="D677" s="208" t="str">
        <f>VLOOKUP(A677,Totaal!A:P,16,FALSE)</f>
        <v/>
      </c>
    </row>
    <row r="678" spans="1:4" x14ac:dyDescent="0.2">
      <c r="A678" s="164" t="str">
        <f>IF(ISBLANK(KandidatenOsiris!A678),IF(ISBLANK(KandidatenOsirisDocent!A671),"",TEXT(TRIM(KandidatenOsirisDocent!A671),"0000000")),TEXT(TRIM(KandidatenOsiris!A678),"0000000"))</f>
        <v/>
      </c>
      <c r="B678" s="164" t="str">
        <f>IF(ISBLANK(KandidatenOsiris!B678),IF(ISBLANK(KandidatenOsirisDocent!C671),"",KandidatenOsirisDocent!C671),KandidatenOsiris!B678)</f>
        <v/>
      </c>
      <c r="C678" s="164" t="str">
        <f>IF(ISBLANK(KandidatenOsiris!C678),"",KandidatenOsiris!C678)</f>
        <v/>
      </c>
      <c r="D678" s="208" t="str">
        <f>VLOOKUP(A678,Totaal!A:P,16,FALSE)</f>
        <v/>
      </c>
    </row>
    <row r="679" spans="1:4" x14ac:dyDescent="0.2">
      <c r="A679" s="164" t="str">
        <f>IF(ISBLANK(KandidatenOsiris!A679),IF(ISBLANK(KandidatenOsirisDocent!A672),"",TEXT(TRIM(KandidatenOsirisDocent!A672),"0000000")),TEXT(TRIM(KandidatenOsiris!A679),"0000000"))</f>
        <v/>
      </c>
      <c r="B679" s="164" t="str">
        <f>IF(ISBLANK(KandidatenOsiris!B679),IF(ISBLANK(KandidatenOsirisDocent!C672),"",KandidatenOsirisDocent!C672),KandidatenOsiris!B679)</f>
        <v/>
      </c>
      <c r="C679" s="164" t="str">
        <f>IF(ISBLANK(KandidatenOsiris!C679),"",KandidatenOsiris!C679)</f>
        <v/>
      </c>
      <c r="D679" s="208" t="str">
        <f>VLOOKUP(A679,Totaal!A:P,16,FALSE)</f>
        <v/>
      </c>
    </row>
    <row r="680" spans="1:4" x14ac:dyDescent="0.2">
      <c r="A680" s="164" t="str">
        <f>IF(ISBLANK(KandidatenOsiris!A680),IF(ISBLANK(KandidatenOsirisDocent!A673),"",TEXT(TRIM(KandidatenOsirisDocent!A673),"0000000")),TEXT(TRIM(KandidatenOsiris!A680),"0000000"))</f>
        <v/>
      </c>
      <c r="B680" s="164" t="str">
        <f>IF(ISBLANK(KandidatenOsiris!B680),IF(ISBLANK(KandidatenOsirisDocent!C673),"",KandidatenOsirisDocent!C673),KandidatenOsiris!B680)</f>
        <v/>
      </c>
      <c r="C680" s="164" t="str">
        <f>IF(ISBLANK(KandidatenOsiris!C680),"",KandidatenOsiris!C680)</f>
        <v/>
      </c>
      <c r="D680" s="208" t="str">
        <f>VLOOKUP(A680,Totaal!A:P,16,FALSE)</f>
        <v/>
      </c>
    </row>
    <row r="681" spans="1:4" x14ac:dyDescent="0.2">
      <c r="A681" s="164" t="str">
        <f>IF(ISBLANK(KandidatenOsiris!A681),IF(ISBLANK(KandidatenOsirisDocent!A674),"",TEXT(TRIM(KandidatenOsirisDocent!A674),"0000000")),TEXT(TRIM(KandidatenOsiris!A681),"0000000"))</f>
        <v/>
      </c>
      <c r="B681" s="164" t="str">
        <f>IF(ISBLANK(KandidatenOsiris!B681),IF(ISBLANK(KandidatenOsirisDocent!C674),"",KandidatenOsirisDocent!C674),KandidatenOsiris!B681)</f>
        <v/>
      </c>
      <c r="C681" s="164" t="str">
        <f>IF(ISBLANK(KandidatenOsiris!C681),"",KandidatenOsiris!C681)</f>
        <v/>
      </c>
      <c r="D681" s="208" t="str">
        <f>VLOOKUP(A681,Totaal!A:P,16,FALSE)</f>
        <v/>
      </c>
    </row>
    <row r="682" spans="1:4" x14ac:dyDescent="0.2">
      <c r="A682" s="164" t="str">
        <f>IF(ISBLANK(KandidatenOsiris!A682),IF(ISBLANK(KandidatenOsirisDocent!A675),"",TEXT(TRIM(KandidatenOsirisDocent!A675),"0000000")),TEXT(TRIM(KandidatenOsiris!A682),"0000000"))</f>
        <v/>
      </c>
      <c r="B682" s="164" t="str">
        <f>IF(ISBLANK(KandidatenOsiris!B682),IF(ISBLANK(KandidatenOsirisDocent!C675),"",KandidatenOsirisDocent!C675),KandidatenOsiris!B682)</f>
        <v/>
      </c>
      <c r="C682" s="164" t="str">
        <f>IF(ISBLANK(KandidatenOsiris!C682),"",KandidatenOsiris!C682)</f>
        <v/>
      </c>
      <c r="D682" s="208" t="str">
        <f>VLOOKUP(A682,Totaal!A:P,16,FALSE)</f>
        <v/>
      </c>
    </row>
    <row r="683" spans="1:4" x14ac:dyDescent="0.2">
      <c r="A683" s="164" t="str">
        <f>IF(ISBLANK(KandidatenOsiris!A683),IF(ISBLANK(KandidatenOsirisDocent!A676),"",TEXT(TRIM(KandidatenOsirisDocent!A676),"0000000")),TEXT(TRIM(KandidatenOsiris!A683),"0000000"))</f>
        <v/>
      </c>
      <c r="B683" s="164" t="str">
        <f>IF(ISBLANK(KandidatenOsiris!B683),IF(ISBLANK(KandidatenOsirisDocent!C676),"",KandidatenOsirisDocent!C676),KandidatenOsiris!B683)</f>
        <v/>
      </c>
      <c r="C683" s="164" t="str">
        <f>IF(ISBLANK(KandidatenOsiris!C683),"",KandidatenOsiris!C683)</f>
        <v/>
      </c>
      <c r="D683" s="208" t="str">
        <f>VLOOKUP(A683,Totaal!A:P,16,FALSE)</f>
        <v/>
      </c>
    </row>
    <row r="684" spans="1:4" x14ac:dyDescent="0.2">
      <c r="A684" s="164" t="str">
        <f>IF(ISBLANK(KandidatenOsiris!A684),IF(ISBLANK(KandidatenOsirisDocent!A677),"",TEXT(TRIM(KandidatenOsirisDocent!A677),"0000000")),TEXT(TRIM(KandidatenOsiris!A684),"0000000"))</f>
        <v/>
      </c>
      <c r="B684" s="164" t="str">
        <f>IF(ISBLANK(KandidatenOsiris!B684),IF(ISBLANK(KandidatenOsirisDocent!C677),"",KandidatenOsirisDocent!C677),KandidatenOsiris!B684)</f>
        <v/>
      </c>
      <c r="C684" s="164" t="str">
        <f>IF(ISBLANK(KandidatenOsiris!C684),"",KandidatenOsiris!C684)</f>
        <v/>
      </c>
      <c r="D684" s="208" t="str">
        <f>VLOOKUP(A684,Totaal!A:P,16,FALSE)</f>
        <v/>
      </c>
    </row>
    <row r="685" spans="1:4" x14ac:dyDescent="0.2">
      <c r="A685" s="164" t="str">
        <f>IF(ISBLANK(KandidatenOsiris!A685),IF(ISBLANK(KandidatenOsirisDocent!A678),"",TEXT(TRIM(KandidatenOsirisDocent!A678),"0000000")),TEXT(TRIM(KandidatenOsiris!A685),"0000000"))</f>
        <v/>
      </c>
      <c r="B685" s="164" t="str">
        <f>IF(ISBLANK(KandidatenOsiris!B685),IF(ISBLANK(KandidatenOsirisDocent!C678),"",KandidatenOsirisDocent!C678),KandidatenOsiris!B685)</f>
        <v/>
      </c>
      <c r="C685" s="164" t="str">
        <f>IF(ISBLANK(KandidatenOsiris!C685),"",KandidatenOsiris!C685)</f>
        <v/>
      </c>
      <c r="D685" s="208" t="str">
        <f>VLOOKUP(A685,Totaal!A:P,16,FALSE)</f>
        <v/>
      </c>
    </row>
    <row r="686" spans="1:4" x14ac:dyDescent="0.2">
      <c r="A686" s="164" t="str">
        <f>IF(ISBLANK(KandidatenOsiris!A686),IF(ISBLANK(KandidatenOsirisDocent!A679),"",TEXT(TRIM(KandidatenOsirisDocent!A679),"0000000")),TEXT(TRIM(KandidatenOsiris!A686),"0000000"))</f>
        <v/>
      </c>
      <c r="B686" s="164" t="str">
        <f>IF(ISBLANK(KandidatenOsiris!B686),IF(ISBLANK(KandidatenOsirisDocent!C679),"",KandidatenOsirisDocent!C679),KandidatenOsiris!B686)</f>
        <v/>
      </c>
      <c r="C686" s="164" t="str">
        <f>IF(ISBLANK(KandidatenOsiris!C686),"",KandidatenOsiris!C686)</f>
        <v/>
      </c>
      <c r="D686" s="208" t="str">
        <f>VLOOKUP(A686,Totaal!A:P,16,FALSE)</f>
        <v/>
      </c>
    </row>
    <row r="687" spans="1:4" x14ac:dyDescent="0.2">
      <c r="A687" s="164" t="str">
        <f>IF(ISBLANK(KandidatenOsiris!A687),IF(ISBLANK(KandidatenOsirisDocent!A680),"",TEXT(TRIM(KandidatenOsirisDocent!A680),"0000000")),TEXT(TRIM(KandidatenOsiris!A687),"0000000"))</f>
        <v/>
      </c>
      <c r="B687" s="164" t="str">
        <f>IF(ISBLANK(KandidatenOsiris!B687),IF(ISBLANK(KandidatenOsirisDocent!C680),"",KandidatenOsirisDocent!C680),KandidatenOsiris!B687)</f>
        <v/>
      </c>
      <c r="C687" s="164" t="str">
        <f>IF(ISBLANK(KandidatenOsiris!C687),"",KandidatenOsiris!C687)</f>
        <v/>
      </c>
      <c r="D687" s="208" t="str">
        <f>VLOOKUP(A687,Totaal!A:P,16,FALSE)</f>
        <v/>
      </c>
    </row>
    <row r="688" spans="1:4" x14ac:dyDescent="0.2">
      <c r="A688" s="164" t="str">
        <f>IF(ISBLANK(KandidatenOsiris!A688),IF(ISBLANK(KandidatenOsirisDocent!A681),"",TEXT(TRIM(KandidatenOsirisDocent!A681),"0000000")),TEXT(TRIM(KandidatenOsiris!A688),"0000000"))</f>
        <v/>
      </c>
      <c r="B688" s="164" t="str">
        <f>IF(ISBLANK(KandidatenOsiris!B688),IF(ISBLANK(KandidatenOsirisDocent!C681),"",KandidatenOsirisDocent!C681),KandidatenOsiris!B688)</f>
        <v/>
      </c>
      <c r="C688" s="164" t="str">
        <f>IF(ISBLANK(KandidatenOsiris!C688),"",KandidatenOsiris!C688)</f>
        <v/>
      </c>
      <c r="D688" s="208" t="str">
        <f>VLOOKUP(A688,Totaal!A:P,16,FALSE)</f>
        <v/>
      </c>
    </row>
    <row r="689" spans="1:4" x14ac:dyDescent="0.2">
      <c r="A689" s="164" t="str">
        <f>IF(ISBLANK(KandidatenOsiris!A689),IF(ISBLANK(KandidatenOsirisDocent!A682),"",TEXT(TRIM(KandidatenOsirisDocent!A682),"0000000")),TEXT(TRIM(KandidatenOsiris!A689),"0000000"))</f>
        <v/>
      </c>
      <c r="B689" s="164" t="str">
        <f>IF(ISBLANK(KandidatenOsiris!B689),IF(ISBLANK(KandidatenOsirisDocent!C682),"",KandidatenOsirisDocent!C682),KandidatenOsiris!B689)</f>
        <v/>
      </c>
      <c r="C689" s="164" t="str">
        <f>IF(ISBLANK(KandidatenOsiris!C689),"",KandidatenOsiris!C689)</f>
        <v/>
      </c>
      <c r="D689" s="208" t="str">
        <f>VLOOKUP(A689,Totaal!A:P,16,FALSE)</f>
        <v/>
      </c>
    </row>
    <row r="690" spans="1:4" x14ac:dyDescent="0.2">
      <c r="A690" s="164" t="str">
        <f>IF(ISBLANK(KandidatenOsiris!A690),IF(ISBLANK(KandidatenOsirisDocent!A683),"",TEXT(TRIM(KandidatenOsirisDocent!A683),"0000000")),TEXT(TRIM(KandidatenOsiris!A690),"0000000"))</f>
        <v/>
      </c>
      <c r="B690" s="164" t="str">
        <f>IF(ISBLANK(KandidatenOsiris!B690),IF(ISBLANK(KandidatenOsirisDocent!C683),"",KandidatenOsirisDocent!C683),KandidatenOsiris!B690)</f>
        <v/>
      </c>
      <c r="C690" s="164" t="str">
        <f>IF(ISBLANK(KandidatenOsiris!C690),"",KandidatenOsiris!C690)</f>
        <v/>
      </c>
      <c r="D690" s="208" t="str">
        <f>VLOOKUP(A690,Totaal!A:P,16,FALSE)</f>
        <v/>
      </c>
    </row>
    <row r="691" spans="1:4" x14ac:dyDescent="0.2">
      <c r="A691" s="164" t="str">
        <f>IF(ISBLANK(KandidatenOsiris!A691),IF(ISBLANK(KandidatenOsirisDocent!A684),"",TEXT(TRIM(KandidatenOsirisDocent!A684),"0000000")),TEXT(TRIM(KandidatenOsiris!A691),"0000000"))</f>
        <v/>
      </c>
      <c r="B691" s="164" t="str">
        <f>IF(ISBLANK(KandidatenOsiris!B691),IF(ISBLANK(KandidatenOsirisDocent!C684),"",KandidatenOsirisDocent!C684),KandidatenOsiris!B691)</f>
        <v/>
      </c>
      <c r="C691" s="164" t="str">
        <f>IF(ISBLANK(KandidatenOsiris!C691),"",KandidatenOsiris!C691)</f>
        <v/>
      </c>
      <c r="D691" s="208" t="str">
        <f>VLOOKUP(A691,Totaal!A:P,16,FALSE)</f>
        <v/>
      </c>
    </row>
    <row r="692" spans="1:4" x14ac:dyDescent="0.2">
      <c r="A692" s="164" t="str">
        <f>IF(ISBLANK(KandidatenOsiris!A692),IF(ISBLANK(KandidatenOsirisDocent!A685),"",TEXT(TRIM(KandidatenOsirisDocent!A685),"0000000")),TEXT(TRIM(KandidatenOsiris!A692),"0000000"))</f>
        <v/>
      </c>
      <c r="B692" s="164" t="str">
        <f>IF(ISBLANK(KandidatenOsiris!B692),IF(ISBLANK(KandidatenOsirisDocent!C685),"",KandidatenOsirisDocent!C685),KandidatenOsiris!B692)</f>
        <v/>
      </c>
      <c r="C692" s="164" t="str">
        <f>IF(ISBLANK(KandidatenOsiris!C692),"",KandidatenOsiris!C692)</f>
        <v/>
      </c>
      <c r="D692" s="208" t="str">
        <f>VLOOKUP(A692,Totaal!A:P,16,FALSE)</f>
        <v/>
      </c>
    </row>
    <row r="693" spans="1:4" x14ac:dyDescent="0.2">
      <c r="A693" s="164" t="str">
        <f>IF(ISBLANK(KandidatenOsiris!A693),IF(ISBLANK(KandidatenOsirisDocent!A686),"",TEXT(TRIM(KandidatenOsirisDocent!A686),"0000000")),TEXT(TRIM(KandidatenOsiris!A693),"0000000"))</f>
        <v/>
      </c>
      <c r="B693" s="164" t="str">
        <f>IF(ISBLANK(KandidatenOsiris!B693),IF(ISBLANK(KandidatenOsirisDocent!C686),"",KandidatenOsirisDocent!C686),KandidatenOsiris!B693)</f>
        <v/>
      </c>
      <c r="C693" s="164" t="str">
        <f>IF(ISBLANK(KandidatenOsiris!C693),"",KandidatenOsiris!C693)</f>
        <v/>
      </c>
      <c r="D693" s="208" t="str">
        <f>VLOOKUP(A693,Totaal!A:P,16,FALSE)</f>
        <v/>
      </c>
    </row>
    <row r="694" spans="1:4" x14ac:dyDescent="0.2">
      <c r="A694" s="164" t="str">
        <f>IF(ISBLANK(KandidatenOsiris!A694),IF(ISBLANK(KandidatenOsirisDocent!A687),"",TEXT(TRIM(KandidatenOsirisDocent!A687),"0000000")),TEXT(TRIM(KandidatenOsiris!A694),"0000000"))</f>
        <v/>
      </c>
      <c r="B694" s="164" t="str">
        <f>IF(ISBLANK(KandidatenOsiris!B694),IF(ISBLANK(KandidatenOsirisDocent!C687),"",KandidatenOsirisDocent!C687),KandidatenOsiris!B694)</f>
        <v/>
      </c>
      <c r="C694" s="164" t="str">
        <f>IF(ISBLANK(KandidatenOsiris!C694),"",KandidatenOsiris!C694)</f>
        <v/>
      </c>
      <c r="D694" s="208" t="str">
        <f>VLOOKUP(A694,Totaal!A:P,16,FALSE)</f>
        <v/>
      </c>
    </row>
    <row r="695" spans="1:4" x14ac:dyDescent="0.2">
      <c r="A695" s="164" t="str">
        <f>IF(ISBLANK(KandidatenOsiris!A695),IF(ISBLANK(KandidatenOsirisDocent!A688),"",TEXT(TRIM(KandidatenOsirisDocent!A688),"0000000")),TEXT(TRIM(KandidatenOsiris!A695),"0000000"))</f>
        <v/>
      </c>
      <c r="B695" s="164" t="str">
        <f>IF(ISBLANK(KandidatenOsiris!B695),IF(ISBLANK(KandidatenOsirisDocent!C688),"",KandidatenOsirisDocent!C688),KandidatenOsiris!B695)</f>
        <v/>
      </c>
      <c r="C695" s="164" t="str">
        <f>IF(ISBLANK(KandidatenOsiris!C695),"",KandidatenOsiris!C695)</f>
        <v/>
      </c>
      <c r="D695" s="208" t="str">
        <f>VLOOKUP(A695,Totaal!A:P,16,FALSE)</f>
        <v/>
      </c>
    </row>
    <row r="696" spans="1:4" x14ac:dyDescent="0.2">
      <c r="A696" s="164" t="str">
        <f>IF(ISBLANK(KandidatenOsiris!A696),IF(ISBLANK(KandidatenOsirisDocent!A689),"",TEXT(TRIM(KandidatenOsirisDocent!A689),"0000000")),TEXT(TRIM(KandidatenOsiris!A696),"0000000"))</f>
        <v/>
      </c>
      <c r="B696" s="164" t="str">
        <f>IF(ISBLANK(KandidatenOsiris!B696),IF(ISBLANK(KandidatenOsirisDocent!C689),"",KandidatenOsirisDocent!C689),KandidatenOsiris!B696)</f>
        <v/>
      </c>
      <c r="C696" s="164" t="str">
        <f>IF(ISBLANK(KandidatenOsiris!C696),"",KandidatenOsiris!C696)</f>
        <v/>
      </c>
      <c r="D696" s="208" t="str">
        <f>VLOOKUP(A696,Totaal!A:P,16,FALSE)</f>
        <v/>
      </c>
    </row>
    <row r="697" spans="1:4" x14ac:dyDescent="0.2">
      <c r="A697" s="164" t="str">
        <f>IF(ISBLANK(KandidatenOsiris!A697),IF(ISBLANK(KandidatenOsirisDocent!A690),"",TEXT(TRIM(KandidatenOsirisDocent!A690),"0000000")),TEXT(TRIM(KandidatenOsiris!A697),"0000000"))</f>
        <v/>
      </c>
      <c r="B697" s="164" t="str">
        <f>IF(ISBLANK(KandidatenOsiris!B697),IF(ISBLANK(KandidatenOsirisDocent!C690),"",KandidatenOsirisDocent!C690),KandidatenOsiris!B697)</f>
        <v/>
      </c>
      <c r="C697" s="164" t="str">
        <f>IF(ISBLANK(KandidatenOsiris!C697),"",KandidatenOsiris!C697)</f>
        <v/>
      </c>
      <c r="D697" s="208" t="str">
        <f>VLOOKUP(A697,Totaal!A:P,16,FALSE)</f>
        <v/>
      </c>
    </row>
    <row r="698" spans="1:4" x14ac:dyDescent="0.2">
      <c r="A698" s="164" t="str">
        <f>IF(ISBLANK(KandidatenOsiris!A698),IF(ISBLANK(KandidatenOsirisDocent!A691),"",TEXT(TRIM(KandidatenOsirisDocent!A691),"0000000")),TEXT(TRIM(KandidatenOsiris!A698),"0000000"))</f>
        <v/>
      </c>
      <c r="B698" s="164" t="str">
        <f>IF(ISBLANK(KandidatenOsiris!B698),IF(ISBLANK(KandidatenOsirisDocent!C691),"",KandidatenOsirisDocent!C691),KandidatenOsiris!B698)</f>
        <v/>
      </c>
      <c r="C698" s="164" t="str">
        <f>IF(ISBLANK(KandidatenOsiris!C698),"",KandidatenOsiris!C698)</f>
        <v/>
      </c>
      <c r="D698" s="208" t="str">
        <f>VLOOKUP(A698,Totaal!A:P,16,FALSE)</f>
        <v/>
      </c>
    </row>
    <row r="699" spans="1:4" x14ac:dyDescent="0.2">
      <c r="A699" s="164" t="str">
        <f>IF(ISBLANK(KandidatenOsiris!A699),IF(ISBLANK(KandidatenOsirisDocent!A692),"",TEXT(TRIM(KandidatenOsirisDocent!A692),"0000000")),TEXT(TRIM(KandidatenOsiris!A699),"0000000"))</f>
        <v/>
      </c>
      <c r="B699" s="164" t="str">
        <f>IF(ISBLANK(KandidatenOsiris!B699),IF(ISBLANK(KandidatenOsirisDocent!C692),"",KandidatenOsirisDocent!C692),KandidatenOsiris!B699)</f>
        <v/>
      </c>
      <c r="C699" s="164" t="str">
        <f>IF(ISBLANK(KandidatenOsiris!C699),"",KandidatenOsiris!C699)</f>
        <v/>
      </c>
      <c r="D699" s="208" t="str">
        <f>VLOOKUP(A699,Totaal!A:P,16,FALSE)</f>
        <v/>
      </c>
    </row>
    <row r="700" spans="1:4" x14ac:dyDescent="0.2">
      <c r="A700" s="164" t="str">
        <f>IF(ISBLANK(KandidatenOsiris!A700),IF(ISBLANK(KandidatenOsirisDocent!A693),"",TEXT(TRIM(KandidatenOsirisDocent!A693),"0000000")),TEXT(TRIM(KandidatenOsiris!A700),"0000000"))</f>
        <v/>
      </c>
      <c r="B700" s="164" t="str">
        <f>IF(ISBLANK(KandidatenOsiris!B700),IF(ISBLANK(KandidatenOsirisDocent!C693),"",KandidatenOsirisDocent!C693),KandidatenOsiris!B700)</f>
        <v/>
      </c>
      <c r="C700" s="164" t="str">
        <f>IF(ISBLANK(KandidatenOsiris!C700),"",KandidatenOsiris!C700)</f>
        <v/>
      </c>
      <c r="D700" s="208" t="str">
        <f>VLOOKUP(A700,Totaal!A:P,16,FALSE)</f>
        <v/>
      </c>
    </row>
    <row r="701" spans="1:4" x14ac:dyDescent="0.2">
      <c r="A701" s="164" t="str">
        <f>IF(ISBLANK(KandidatenOsiris!A701),IF(ISBLANK(KandidatenOsirisDocent!A694),"",TEXT(TRIM(KandidatenOsirisDocent!A694),"0000000")),TEXT(TRIM(KandidatenOsiris!A701),"0000000"))</f>
        <v/>
      </c>
      <c r="B701" s="164" t="str">
        <f>IF(ISBLANK(KandidatenOsiris!B701),IF(ISBLANK(KandidatenOsirisDocent!C694),"",KandidatenOsirisDocent!C694),KandidatenOsiris!B701)</f>
        <v/>
      </c>
      <c r="C701" s="164" t="str">
        <f>IF(ISBLANK(KandidatenOsiris!C701),"",KandidatenOsiris!C701)</f>
        <v/>
      </c>
      <c r="D701" s="208" t="str">
        <f>VLOOKUP(A701,Totaal!A:P,16,FALSE)</f>
        <v/>
      </c>
    </row>
    <row r="702" spans="1:4" x14ac:dyDescent="0.2">
      <c r="A702" s="164" t="str">
        <f>IF(ISBLANK(KandidatenOsiris!A702),IF(ISBLANK(KandidatenOsirisDocent!A695),"",TEXT(TRIM(KandidatenOsirisDocent!A695),"0000000")),TEXT(TRIM(KandidatenOsiris!A702),"0000000"))</f>
        <v/>
      </c>
      <c r="B702" s="164" t="str">
        <f>IF(ISBLANK(KandidatenOsiris!B702),IF(ISBLANK(KandidatenOsirisDocent!C695),"",KandidatenOsirisDocent!C695),KandidatenOsiris!B702)</f>
        <v/>
      </c>
      <c r="C702" s="164" t="str">
        <f>IF(ISBLANK(KandidatenOsiris!C702),"",KandidatenOsiris!C702)</f>
        <v/>
      </c>
      <c r="D702" s="208" t="str">
        <f>VLOOKUP(A702,Totaal!A:P,16,FALSE)</f>
        <v/>
      </c>
    </row>
    <row r="703" spans="1:4" x14ac:dyDescent="0.2">
      <c r="A703" s="164" t="str">
        <f>IF(ISBLANK(KandidatenOsiris!A703),IF(ISBLANK(KandidatenOsirisDocent!A696),"",TEXT(TRIM(KandidatenOsirisDocent!A696),"0000000")),TEXT(TRIM(KandidatenOsiris!A703),"0000000"))</f>
        <v/>
      </c>
      <c r="B703" s="164" t="str">
        <f>IF(ISBLANK(KandidatenOsiris!B703),IF(ISBLANK(KandidatenOsirisDocent!C696),"",KandidatenOsirisDocent!C696),KandidatenOsiris!B703)</f>
        <v/>
      </c>
      <c r="C703" s="164" t="str">
        <f>IF(ISBLANK(KandidatenOsiris!C703),"",KandidatenOsiris!C703)</f>
        <v/>
      </c>
      <c r="D703" s="208" t="str">
        <f>VLOOKUP(A703,Totaal!A:P,16,FALSE)</f>
        <v/>
      </c>
    </row>
    <row r="704" spans="1:4" x14ac:dyDescent="0.2">
      <c r="A704" s="164" t="str">
        <f>IF(ISBLANK(KandidatenOsiris!A704),IF(ISBLANK(KandidatenOsirisDocent!A697),"",TEXT(TRIM(KandidatenOsirisDocent!A697),"0000000")),TEXT(TRIM(KandidatenOsiris!A704),"0000000"))</f>
        <v/>
      </c>
      <c r="B704" s="164" t="str">
        <f>IF(ISBLANK(KandidatenOsiris!B704),IF(ISBLANK(KandidatenOsirisDocent!C697),"",KandidatenOsirisDocent!C697),KandidatenOsiris!B704)</f>
        <v/>
      </c>
      <c r="C704" s="164" t="str">
        <f>IF(ISBLANK(KandidatenOsiris!C704),"",KandidatenOsiris!C704)</f>
        <v/>
      </c>
      <c r="D704" s="208" t="str">
        <f>VLOOKUP(A704,Totaal!A:P,16,FALSE)</f>
        <v/>
      </c>
    </row>
    <row r="705" spans="1:4" x14ac:dyDescent="0.2">
      <c r="A705" s="164" t="str">
        <f>IF(ISBLANK(KandidatenOsiris!A705),IF(ISBLANK(KandidatenOsirisDocent!A698),"",TEXT(TRIM(KandidatenOsirisDocent!A698),"0000000")),TEXT(TRIM(KandidatenOsiris!A705),"0000000"))</f>
        <v/>
      </c>
      <c r="B705" s="164" t="str">
        <f>IF(ISBLANK(KandidatenOsiris!B705),IF(ISBLANK(KandidatenOsirisDocent!C698),"",KandidatenOsirisDocent!C698),KandidatenOsiris!B705)</f>
        <v/>
      </c>
      <c r="C705" s="164" t="str">
        <f>IF(ISBLANK(KandidatenOsiris!C705),"",KandidatenOsiris!C705)</f>
        <v/>
      </c>
      <c r="D705" s="208" t="str">
        <f>VLOOKUP(A705,Totaal!A:P,16,FALSE)</f>
        <v/>
      </c>
    </row>
    <row r="706" spans="1:4" x14ac:dyDescent="0.2">
      <c r="A706" s="164" t="str">
        <f>IF(ISBLANK(KandidatenOsiris!A706),IF(ISBLANK(KandidatenOsirisDocent!A699),"",TEXT(TRIM(KandidatenOsirisDocent!A699),"0000000")),TEXT(TRIM(KandidatenOsiris!A706),"0000000"))</f>
        <v/>
      </c>
      <c r="B706" s="164" t="str">
        <f>IF(ISBLANK(KandidatenOsiris!B706),IF(ISBLANK(KandidatenOsirisDocent!C699),"",KandidatenOsirisDocent!C699),KandidatenOsiris!B706)</f>
        <v/>
      </c>
      <c r="C706" s="164" t="str">
        <f>IF(ISBLANK(KandidatenOsiris!C706),"",KandidatenOsiris!C706)</f>
        <v/>
      </c>
      <c r="D706" s="208" t="str">
        <f>VLOOKUP(A706,Totaal!A:P,16,FALSE)</f>
        <v/>
      </c>
    </row>
    <row r="707" spans="1:4" x14ac:dyDescent="0.2">
      <c r="A707" s="164" t="str">
        <f>IF(ISBLANK(KandidatenOsiris!A707),IF(ISBLANK(KandidatenOsirisDocent!A700),"",TEXT(TRIM(KandidatenOsirisDocent!A700),"0000000")),TEXT(TRIM(KandidatenOsiris!A707),"0000000"))</f>
        <v/>
      </c>
      <c r="B707" s="164" t="str">
        <f>IF(ISBLANK(KandidatenOsiris!B707),IF(ISBLANK(KandidatenOsirisDocent!C700),"",KandidatenOsirisDocent!C700),KandidatenOsiris!B707)</f>
        <v/>
      </c>
      <c r="C707" s="164" t="str">
        <f>IF(ISBLANK(KandidatenOsiris!C707),"",KandidatenOsiris!C707)</f>
        <v/>
      </c>
      <c r="D707" s="208" t="str">
        <f>VLOOKUP(A707,Totaal!A:P,16,FALSE)</f>
        <v/>
      </c>
    </row>
    <row r="708" spans="1:4" x14ac:dyDescent="0.2">
      <c r="A708" s="164" t="str">
        <f>IF(ISBLANK(KandidatenOsiris!A708),IF(ISBLANK(KandidatenOsirisDocent!A701),"",TEXT(TRIM(KandidatenOsirisDocent!A701),"0000000")),TEXT(TRIM(KandidatenOsiris!A708),"0000000"))</f>
        <v/>
      </c>
      <c r="B708" s="164" t="str">
        <f>IF(ISBLANK(KandidatenOsiris!B708),IF(ISBLANK(KandidatenOsirisDocent!C701),"",KandidatenOsirisDocent!C701),KandidatenOsiris!B708)</f>
        <v/>
      </c>
      <c r="C708" s="164" t="str">
        <f>IF(ISBLANK(KandidatenOsiris!C708),"",KandidatenOsiris!C708)</f>
        <v/>
      </c>
      <c r="D708" s="208" t="str">
        <f>VLOOKUP(A708,Totaal!A:P,16,FALSE)</f>
        <v/>
      </c>
    </row>
    <row r="709" spans="1:4" x14ac:dyDescent="0.2">
      <c r="A709" s="164" t="str">
        <f>IF(ISBLANK(KandidatenOsiris!A709),IF(ISBLANK(KandidatenOsirisDocent!A702),"",TEXT(TRIM(KandidatenOsirisDocent!A702),"0000000")),TEXT(TRIM(KandidatenOsiris!A709),"0000000"))</f>
        <v/>
      </c>
      <c r="B709" s="164" t="str">
        <f>IF(ISBLANK(KandidatenOsiris!B709),IF(ISBLANK(KandidatenOsirisDocent!C702),"",KandidatenOsirisDocent!C702),KandidatenOsiris!B709)</f>
        <v/>
      </c>
      <c r="C709" s="164" t="str">
        <f>IF(ISBLANK(KandidatenOsiris!C709),"",KandidatenOsiris!C709)</f>
        <v/>
      </c>
      <c r="D709" s="208" t="str">
        <f>VLOOKUP(A709,Totaal!A:P,16,FALSE)</f>
        <v/>
      </c>
    </row>
    <row r="710" spans="1:4" x14ac:dyDescent="0.2">
      <c r="A710" s="164" t="str">
        <f>IF(ISBLANK(KandidatenOsiris!A710),IF(ISBLANK(KandidatenOsirisDocent!A703),"",TEXT(TRIM(KandidatenOsirisDocent!A703),"0000000")),TEXT(TRIM(KandidatenOsiris!A710),"0000000"))</f>
        <v/>
      </c>
      <c r="B710" s="164" t="str">
        <f>IF(ISBLANK(KandidatenOsiris!B710),IF(ISBLANK(KandidatenOsirisDocent!C703),"",KandidatenOsirisDocent!C703),KandidatenOsiris!B710)</f>
        <v/>
      </c>
      <c r="C710" s="164" t="str">
        <f>IF(ISBLANK(KandidatenOsiris!C710),"",KandidatenOsiris!C710)</f>
        <v/>
      </c>
      <c r="D710" s="208" t="str">
        <f>VLOOKUP(A710,Totaal!A:P,16,FALSE)</f>
        <v/>
      </c>
    </row>
    <row r="711" spans="1:4" x14ac:dyDescent="0.2">
      <c r="A711" s="164" t="str">
        <f>IF(ISBLANK(KandidatenOsiris!A711),IF(ISBLANK(KandidatenOsirisDocent!A704),"",TEXT(TRIM(KandidatenOsirisDocent!A704),"0000000")),TEXT(TRIM(KandidatenOsiris!A711),"0000000"))</f>
        <v/>
      </c>
      <c r="B711" s="164" t="str">
        <f>IF(ISBLANK(KandidatenOsiris!B711),IF(ISBLANK(KandidatenOsirisDocent!C704),"",KandidatenOsirisDocent!C704),KandidatenOsiris!B711)</f>
        <v/>
      </c>
      <c r="C711" s="164" t="str">
        <f>IF(ISBLANK(KandidatenOsiris!C711),"",KandidatenOsiris!C711)</f>
        <v/>
      </c>
      <c r="D711" s="208" t="str">
        <f>VLOOKUP(A711,Totaal!A:P,16,FALSE)</f>
        <v/>
      </c>
    </row>
    <row r="712" spans="1:4" x14ac:dyDescent="0.2">
      <c r="A712" s="164" t="str">
        <f>IF(ISBLANK(KandidatenOsiris!A712),IF(ISBLANK(KandidatenOsirisDocent!A705),"",TEXT(TRIM(KandidatenOsirisDocent!A705),"0000000")),TEXT(TRIM(KandidatenOsiris!A712),"0000000"))</f>
        <v/>
      </c>
      <c r="B712" s="164" t="str">
        <f>IF(ISBLANK(KandidatenOsiris!B712),IF(ISBLANK(KandidatenOsirisDocent!C705),"",KandidatenOsirisDocent!C705),KandidatenOsiris!B712)</f>
        <v/>
      </c>
      <c r="C712" s="164" t="str">
        <f>IF(ISBLANK(KandidatenOsiris!C712),"",KandidatenOsiris!C712)</f>
        <v/>
      </c>
      <c r="D712" s="208" t="str">
        <f>VLOOKUP(A712,Totaal!A:P,16,FALSE)</f>
        <v/>
      </c>
    </row>
    <row r="713" spans="1:4" x14ac:dyDescent="0.2">
      <c r="A713" s="164" t="str">
        <f>IF(ISBLANK(KandidatenOsiris!A713),IF(ISBLANK(KandidatenOsirisDocent!A706),"",TEXT(TRIM(KandidatenOsirisDocent!A706),"0000000")),TEXT(TRIM(KandidatenOsiris!A713),"0000000"))</f>
        <v/>
      </c>
      <c r="B713" s="164" t="str">
        <f>IF(ISBLANK(KandidatenOsiris!B713),IF(ISBLANK(KandidatenOsirisDocent!C706),"",KandidatenOsirisDocent!C706),KandidatenOsiris!B713)</f>
        <v/>
      </c>
      <c r="C713" s="164" t="str">
        <f>IF(ISBLANK(KandidatenOsiris!C713),"",KandidatenOsiris!C713)</f>
        <v/>
      </c>
      <c r="D713" s="208" t="str">
        <f>VLOOKUP(A713,Totaal!A:P,16,FALSE)</f>
        <v/>
      </c>
    </row>
    <row r="714" spans="1:4" x14ac:dyDescent="0.2">
      <c r="A714" s="164" t="str">
        <f>IF(ISBLANK(KandidatenOsiris!A714),IF(ISBLANK(KandidatenOsirisDocent!A707),"",TEXT(TRIM(KandidatenOsirisDocent!A707),"0000000")),TEXT(TRIM(KandidatenOsiris!A714),"0000000"))</f>
        <v/>
      </c>
      <c r="B714" s="164" t="str">
        <f>IF(ISBLANK(KandidatenOsiris!B714),IF(ISBLANK(KandidatenOsirisDocent!C707),"",KandidatenOsirisDocent!C707),KandidatenOsiris!B714)</f>
        <v/>
      </c>
      <c r="C714" s="164" t="str">
        <f>IF(ISBLANK(KandidatenOsiris!C714),"",KandidatenOsiris!C714)</f>
        <v/>
      </c>
      <c r="D714" s="208" t="str">
        <f>VLOOKUP(A714,Totaal!A:P,16,FALSE)</f>
        <v/>
      </c>
    </row>
    <row r="715" spans="1:4" x14ac:dyDescent="0.2">
      <c r="A715" s="164" t="str">
        <f>IF(ISBLANK(KandidatenOsiris!A715),IF(ISBLANK(KandidatenOsirisDocent!A708),"",TEXT(TRIM(KandidatenOsirisDocent!A708),"0000000")),TEXT(TRIM(KandidatenOsiris!A715),"0000000"))</f>
        <v/>
      </c>
      <c r="B715" s="164" t="str">
        <f>IF(ISBLANK(KandidatenOsiris!B715),IF(ISBLANK(KandidatenOsirisDocent!C708),"",KandidatenOsirisDocent!C708),KandidatenOsiris!B715)</f>
        <v/>
      </c>
      <c r="C715" s="164" t="str">
        <f>IF(ISBLANK(KandidatenOsiris!C715),"",KandidatenOsiris!C715)</f>
        <v/>
      </c>
      <c r="D715" s="208" t="str">
        <f>VLOOKUP(A715,Totaal!A:P,16,FALSE)</f>
        <v/>
      </c>
    </row>
    <row r="716" spans="1:4" x14ac:dyDescent="0.2">
      <c r="A716" s="164" t="str">
        <f>IF(ISBLANK(KandidatenOsiris!A716),IF(ISBLANK(KandidatenOsirisDocent!A709),"",TEXT(TRIM(KandidatenOsirisDocent!A709),"0000000")),TEXT(TRIM(KandidatenOsiris!A716),"0000000"))</f>
        <v/>
      </c>
      <c r="B716" s="164" t="str">
        <f>IF(ISBLANK(KandidatenOsiris!B716),IF(ISBLANK(KandidatenOsirisDocent!C709),"",KandidatenOsirisDocent!C709),KandidatenOsiris!B716)</f>
        <v/>
      </c>
      <c r="C716" s="164" t="str">
        <f>IF(ISBLANK(KandidatenOsiris!C716),"",KandidatenOsiris!C716)</f>
        <v/>
      </c>
      <c r="D716" s="208" t="str">
        <f>VLOOKUP(A716,Totaal!A:P,16,FALSE)</f>
        <v/>
      </c>
    </row>
    <row r="717" spans="1:4" x14ac:dyDescent="0.2">
      <c r="A717" s="164" t="str">
        <f>IF(ISBLANK(KandidatenOsiris!A717),IF(ISBLANK(KandidatenOsirisDocent!A710),"",TEXT(TRIM(KandidatenOsirisDocent!A710),"0000000")),TEXT(TRIM(KandidatenOsiris!A717),"0000000"))</f>
        <v/>
      </c>
      <c r="B717" s="164" t="str">
        <f>IF(ISBLANK(KandidatenOsiris!B717),IF(ISBLANK(KandidatenOsirisDocent!C710),"",KandidatenOsirisDocent!C710),KandidatenOsiris!B717)</f>
        <v/>
      </c>
      <c r="C717" s="164" t="str">
        <f>IF(ISBLANK(KandidatenOsiris!C717),"",KandidatenOsiris!C717)</f>
        <v/>
      </c>
      <c r="D717" s="208" t="str">
        <f>VLOOKUP(A717,Totaal!A:P,16,FALSE)</f>
        <v/>
      </c>
    </row>
    <row r="718" spans="1:4" x14ac:dyDescent="0.2">
      <c r="A718" s="164" t="str">
        <f>IF(ISBLANK(KandidatenOsiris!A718),IF(ISBLANK(KandidatenOsirisDocent!A711),"",TEXT(TRIM(KandidatenOsirisDocent!A711),"0000000")),TEXT(TRIM(KandidatenOsiris!A718),"0000000"))</f>
        <v/>
      </c>
      <c r="B718" s="164" t="str">
        <f>IF(ISBLANK(KandidatenOsiris!B718),IF(ISBLANK(KandidatenOsirisDocent!C711),"",KandidatenOsirisDocent!C711),KandidatenOsiris!B718)</f>
        <v/>
      </c>
      <c r="C718" s="164" t="str">
        <f>IF(ISBLANK(KandidatenOsiris!C718),"",KandidatenOsiris!C718)</f>
        <v/>
      </c>
      <c r="D718" s="208" t="str">
        <f>VLOOKUP(A718,Totaal!A:P,16,FALSE)</f>
        <v/>
      </c>
    </row>
    <row r="719" spans="1:4" x14ac:dyDescent="0.2">
      <c r="A719" s="164" t="str">
        <f>IF(ISBLANK(KandidatenOsiris!A719),IF(ISBLANK(KandidatenOsirisDocent!A712),"",TEXT(TRIM(KandidatenOsirisDocent!A712),"0000000")),TEXT(TRIM(KandidatenOsiris!A719),"0000000"))</f>
        <v/>
      </c>
      <c r="B719" s="164" t="str">
        <f>IF(ISBLANK(KandidatenOsiris!B719),IF(ISBLANK(KandidatenOsirisDocent!C712),"",KandidatenOsirisDocent!C712),KandidatenOsiris!B719)</f>
        <v/>
      </c>
      <c r="C719" s="164" t="str">
        <f>IF(ISBLANK(KandidatenOsiris!C719),"",KandidatenOsiris!C719)</f>
        <v/>
      </c>
      <c r="D719" s="208" t="str">
        <f>VLOOKUP(A719,Totaal!A:P,16,FALSE)</f>
        <v/>
      </c>
    </row>
    <row r="720" spans="1:4" x14ac:dyDescent="0.2">
      <c r="A720" s="164" t="str">
        <f>IF(ISBLANK(KandidatenOsiris!A720),IF(ISBLANK(KandidatenOsirisDocent!A713),"",TEXT(TRIM(KandidatenOsirisDocent!A713),"0000000")),TEXT(TRIM(KandidatenOsiris!A720),"0000000"))</f>
        <v/>
      </c>
      <c r="B720" s="164" t="str">
        <f>IF(ISBLANK(KandidatenOsiris!B720),IF(ISBLANK(KandidatenOsirisDocent!C713),"",KandidatenOsirisDocent!C713),KandidatenOsiris!B720)</f>
        <v/>
      </c>
      <c r="C720" s="164" t="str">
        <f>IF(ISBLANK(KandidatenOsiris!C720),"",KandidatenOsiris!C720)</f>
        <v/>
      </c>
      <c r="D720" s="208" t="str">
        <f>VLOOKUP(A720,Totaal!A:P,16,FALSE)</f>
        <v/>
      </c>
    </row>
    <row r="721" spans="1:4" x14ac:dyDescent="0.2">
      <c r="A721" s="164" t="str">
        <f>IF(ISBLANK(KandidatenOsiris!A721),IF(ISBLANK(KandidatenOsirisDocent!A714),"",TEXT(TRIM(KandidatenOsirisDocent!A714),"0000000")),TEXT(TRIM(KandidatenOsiris!A721),"0000000"))</f>
        <v/>
      </c>
      <c r="B721" s="164" t="str">
        <f>IF(ISBLANK(KandidatenOsiris!B721),IF(ISBLANK(KandidatenOsirisDocent!C714),"",KandidatenOsirisDocent!C714),KandidatenOsiris!B721)</f>
        <v/>
      </c>
      <c r="C721" s="164" t="str">
        <f>IF(ISBLANK(KandidatenOsiris!C721),"",KandidatenOsiris!C721)</f>
        <v/>
      </c>
      <c r="D721" s="208" t="str">
        <f>VLOOKUP(A721,Totaal!A:P,16,FALSE)</f>
        <v/>
      </c>
    </row>
    <row r="722" spans="1:4" x14ac:dyDescent="0.2">
      <c r="A722" s="164" t="str">
        <f>IF(ISBLANK(KandidatenOsiris!A722),IF(ISBLANK(KandidatenOsirisDocent!A715),"",TEXT(TRIM(KandidatenOsirisDocent!A715),"0000000")),TEXT(TRIM(KandidatenOsiris!A722),"0000000"))</f>
        <v/>
      </c>
      <c r="B722" s="164" t="str">
        <f>IF(ISBLANK(KandidatenOsiris!B722),IF(ISBLANK(KandidatenOsirisDocent!C715),"",KandidatenOsirisDocent!C715),KandidatenOsiris!B722)</f>
        <v/>
      </c>
      <c r="C722" s="164" t="str">
        <f>IF(ISBLANK(KandidatenOsiris!C722),"",KandidatenOsiris!C722)</f>
        <v/>
      </c>
      <c r="D722" s="208" t="str">
        <f>VLOOKUP(A722,Totaal!A:P,16,FALSE)</f>
        <v/>
      </c>
    </row>
    <row r="723" spans="1:4" x14ac:dyDescent="0.2">
      <c r="A723" s="164" t="str">
        <f>IF(ISBLANK(KandidatenOsiris!A723),IF(ISBLANK(KandidatenOsirisDocent!A716),"",TEXT(TRIM(KandidatenOsirisDocent!A716),"0000000")),TEXT(TRIM(KandidatenOsiris!A723),"0000000"))</f>
        <v/>
      </c>
      <c r="B723" s="164" t="str">
        <f>IF(ISBLANK(KandidatenOsiris!B723),IF(ISBLANK(KandidatenOsirisDocent!C716),"",KandidatenOsirisDocent!C716),KandidatenOsiris!B723)</f>
        <v/>
      </c>
      <c r="C723" s="164" t="str">
        <f>IF(ISBLANK(KandidatenOsiris!C723),"",KandidatenOsiris!C723)</f>
        <v/>
      </c>
      <c r="D723" s="208" t="str">
        <f>VLOOKUP(A723,Totaal!A:P,16,FALSE)</f>
        <v/>
      </c>
    </row>
    <row r="724" spans="1:4" x14ac:dyDescent="0.2">
      <c r="A724" s="164" t="str">
        <f>IF(ISBLANK(KandidatenOsiris!A724),IF(ISBLANK(KandidatenOsirisDocent!A717),"",TEXT(TRIM(KandidatenOsirisDocent!A717),"0000000")),TEXT(TRIM(KandidatenOsiris!A724),"0000000"))</f>
        <v/>
      </c>
      <c r="B724" s="164" t="str">
        <f>IF(ISBLANK(KandidatenOsiris!B724),IF(ISBLANK(KandidatenOsirisDocent!C717),"",KandidatenOsirisDocent!C717),KandidatenOsiris!B724)</f>
        <v/>
      </c>
      <c r="C724" s="164" t="str">
        <f>IF(ISBLANK(KandidatenOsiris!C724),"",KandidatenOsiris!C724)</f>
        <v/>
      </c>
      <c r="D724" s="208" t="str">
        <f>VLOOKUP(A724,Totaal!A:P,16,FALSE)</f>
        <v/>
      </c>
    </row>
    <row r="725" spans="1:4" x14ac:dyDescent="0.2">
      <c r="A725" s="164" t="str">
        <f>IF(ISBLANK(KandidatenOsiris!A725),IF(ISBLANK(KandidatenOsirisDocent!A718),"",TEXT(TRIM(KandidatenOsirisDocent!A718),"0000000")),TEXT(TRIM(KandidatenOsiris!A725),"0000000"))</f>
        <v/>
      </c>
      <c r="B725" s="164" t="str">
        <f>IF(ISBLANK(KandidatenOsiris!B725),IF(ISBLANK(KandidatenOsirisDocent!C718),"",KandidatenOsirisDocent!C718),KandidatenOsiris!B725)</f>
        <v/>
      </c>
      <c r="C725" s="164" t="str">
        <f>IF(ISBLANK(KandidatenOsiris!C725),"",KandidatenOsiris!C725)</f>
        <v/>
      </c>
      <c r="D725" s="208" t="str">
        <f>VLOOKUP(A725,Totaal!A:P,16,FALSE)</f>
        <v/>
      </c>
    </row>
    <row r="726" spans="1:4" x14ac:dyDescent="0.2">
      <c r="A726" s="164" t="str">
        <f>IF(ISBLANK(KandidatenOsiris!A726),IF(ISBLANK(KandidatenOsirisDocent!A719),"",TEXT(TRIM(KandidatenOsirisDocent!A719),"0000000")),TEXT(TRIM(KandidatenOsiris!A726),"0000000"))</f>
        <v/>
      </c>
      <c r="B726" s="164" t="str">
        <f>IF(ISBLANK(KandidatenOsiris!B726),IF(ISBLANK(KandidatenOsirisDocent!C719),"",KandidatenOsirisDocent!C719),KandidatenOsiris!B726)</f>
        <v/>
      </c>
      <c r="C726" s="164" t="str">
        <f>IF(ISBLANK(KandidatenOsiris!C726),"",KandidatenOsiris!C726)</f>
        <v/>
      </c>
      <c r="D726" s="208" t="str">
        <f>VLOOKUP(A726,Totaal!A:P,16,FALSE)</f>
        <v/>
      </c>
    </row>
    <row r="727" spans="1:4" x14ac:dyDescent="0.2">
      <c r="A727" s="164" t="str">
        <f>IF(ISBLANK(KandidatenOsiris!A727),IF(ISBLANK(KandidatenOsirisDocent!A720),"",TEXT(TRIM(KandidatenOsirisDocent!A720),"0000000")),TEXT(TRIM(KandidatenOsiris!A727),"0000000"))</f>
        <v/>
      </c>
      <c r="B727" s="164" t="str">
        <f>IF(ISBLANK(KandidatenOsiris!B727),IF(ISBLANK(KandidatenOsirisDocent!C720),"",KandidatenOsirisDocent!C720),KandidatenOsiris!B727)</f>
        <v/>
      </c>
      <c r="C727" s="164" t="str">
        <f>IF(ISBLANK(KandidatenOsiris!C727),"",KandidatenOsiris!C727)</f>
        <v/>
      </c>
      <c r="D727" s="208" t="str">
        <f>VLOOKUP(A727,Totaal!A:P,16,FALSE)</f>
        <v/>
      </c>
    </row>
    <row r="728" spans="1:4" x14ac:dyDescent="0.2">
      <c r="A728" s="164" t="str">
        <f>IF(ISBLANK(KandidatenOsiris!A728),IF(ISBLANK(KandidatenOsirisDocent!A721),"",TEXT(TRIM(KandidatenOsirisDocent!A721),"0000000")),TEXT(TRIM(KandidatenOsiris!A728),"0000000"))</f>
        <v/>
      </c>
      <c r="B728" s="164" t="str">
        <f>IF(ISBLANK(KandidatenOsiris!B728),IF(ISBLANK(KandidatenOsirisDocent!C721),"",KandidatenOsirisDocent!C721),KandidatenOsiris!B728)</f>
        <v/>
      </c>
      <c r="C728" s="164" t="str">
        <f>IF(ISBLANK(KandidatenOsiris!C728),"",KandidatenOsiris!C728)</f>
        <v/>
      </c>
      <c r="D728" s="208" t="str">
        <f>VLOOKUP(A728,Totaal!A:P,16,FALSE)</f>
        <v/>
      </c>
    </row>
    <row r="729" spans="1:4" x14ac:dyDescent="0.2">
      <c r="A729" s="164" t="str">
        <f>IF(ISBLANK(KandidatenOsiris!A729),IF(ISBLANK(KandidatenOsirisDocent!A722),"",TEXT(TRIM(KandidatenOsirisDocent!A722),"0000000")),TEXT(TRIM(KandidatenOsiris!A729),"0000000"))</f>
        <v/>
      </c>
      <c r="B729" s="164" t="str">
        <f>IF(ISBLANK(KandidatenOsiris!B729),IF(ISBLANK(KandidatenOsirisDocent!C722),"",KandidatenOsirisDocent!C722),KandidatenOsiris!B729)</f>
        <v/>
      </c>
      <c r="C729" s="164" t="str">
        <f>IF(ISBLANK(KandidatenOsiris!C729),"",KandidatenOsiris!C729)</f>
        <v/>
      </c>
      <c r="D729" s="208" t="str">
        <f>VLOOKUP(A729,Totaal!A:P,16,FALSE)</f>
        <v/>
      </c>
    </row>
    <row r="730" spans="1:4" x14ac:dyDescent="0.2">
      <c r="A730" s="164" t="str">
        <f>IF(ISBLANK(KandidatenOsiris!A730),IF(ISBLANK(KandidatenOsirisDocent!A723),"",TEXT(TRIM(KandidatenOsirisDocent!A723),"0000000")),TEXT(TRIM(KandidatenOsiris!A730),"0000000"))</f>
        <v/>
      </c>
      <c r="B730" s="164" t="str">
        <f>IF(ISBLANK(KandidatenOsiris!B730),IF(ISBLANK(KandidatenOsirisDocent!C723),"",KandidatenOsirisDocent!C723),KandidatenOsiris!B730)</f>
        <v/>
      </c>
      <c r="C730" s="164" t="str">
        <f>IF(ISBLANK(KandidatenOsiris!C730),"",KandidatenOsiris!C730)</f>
        <v/>
      </c>
      <c r="D730" s="208" t="str">
        <f>VLOOKUP(A730,Totaal!A:P,16,FALSE)</f>
        <v/>
      </c>
    </row>
    <row r="731" spans="1:4" x14ac:dyDescent="0.2">
      <c r="A731" s="164" t="str">
        <f>IF(ISBLANK(KandidatenOsiris!A731),IF(ISBLANK(KandidatenOsirisDocent!A724),"",TEXT(TRIM(KandidatenOsirisDocent!A724),"0000000")),TEXT(TRIM(KandidatenOsiris!A731),"0000000"))</f>
        <v/>
      </c>
      <c r="B731" s="164" t="str">
        <f>IF(ISBLANK(KandidatenOsiris!B731),IF(ISBLANK(KandidatenOsirisDocent!C724),"",KandidatenOsirisDocent!C724),KandidatenOsiris!B731)</f>
        <v/>
      </c>
      <c r="C731" s="164" t="str">
        <f>IF(ISBLANK(KandidatenOsiris!C731),"",KandidatenOsiris!C731)</f>
        <v/>
      </c>
      <c r="D731" s="208" t="str">
        <f>VLOOKUP(A731,Totaal!A:P,16,FALSE)</f>
        <v/>
      </c>
    </row>
    <row r="732" spans="1:4" x14ac:dyDescent="0.2">
      <c r="A732" s="164" t="str">
        <f>IF(ISBLANK(KandidatenOsiris!A732),IF(ISBLANK(KandidatenOsirisDocent!A725),"",TEXT(TRIM(KandidatenOsirisDocent!A725),"0000000")),TEXT(TRIM(KandidatenOsiris!A732),"0000000"))</f>
        <v/>
      </c>
      <c r="B732" s="164" t="str">
        <f>IF(ISBLANK(KandidatenOsiris!B732),IF(ISBLANK(KandidatenOsirisDocent!C725),"",KandidatenOsirisDocent!C725),KandidatenOsiris!B732)</f>
        <v/>
      </c>
      <c r="C732" s="164" t="str">
        <f>IF(ISBLANK(KandidatenOsiris!C732),"",KandidatenOsiris!C732)</f>
        <v/>
      </c>
      <c r="D732" s="208" t="str">
        <f>VLOOKUP(A732,Totaal!A:P,16,FALSE)</f>
        <v/>
      </c>
    </row>
    <row r="733" spans="1:4" x14ac:dyDescent="0.2">
      <c r="A733" s="164" t="str">
        <f>IF(ISBLANK(KandidatenOsiris!A733),IF(ISBLANK(KandidatenOsirisDocent!A726),"",TEXT(TRIM(KandidatenOsirisDocent!A726),"0000000")),TEXT(TRIM(KandidatenOsiris!A733),"0000000"))</f>
        <v/>
      </c>
      <c r="B733" s="164" t="str">
        <f>IF(ISBLANK(KandidatenOsiris!B733),IF(ISBLANK(KandidatenOsirisDocent!C726),"",KandidatenOsirisDocent!C726),KandidatenOsiris!B733)</f>
        <v/>
      </c>
      <c r="C733" s="164" t="str">
        <f>IF(ISBLANK(KandidatenOsiris!C733),"",KandidatenOsiris!C733)</f>
        <v/>
      </c>
      <c r="D733" s="208" t="str">
        <f>VLOOKUP(A733,Totaal!A:P,16,FALSE)</f>
        <v/>
      </c>
    </row>
    <row r="734" spans="1:4" x14ac:dyDescent="0.2">
      <c r="A734" s="164" t="str">
        <f>IF(ISBLANK(KandidatenOsiris!A734),IF(ISBLANK(KandidatenOsirisDocent!A727),"",TEXT(TRIM(KandidatenOsirisDocent!A727),"0000000")),TEXT(TRIM(KandidatenOsiris!A734),"0000000"))</f>
        <v/>
      </c>
      <c r="B734" s="164" t="str">
        <f>IF(ISBLANK(KandidatenOsiris!B734),IF(ISBLANK(KandidatenOsirisDocent!C727),"",KandidatenOsirisDocent!C727),KandidatenOsiris!B734)</f>
        <v/>
      </c>
      <c r="C734" s="164" t="str">
        <f>IF(ISBLANK(KandidatenOsiris!C734),"",KandidatenOsiris!C734)</f>
        <v/>
      </c>
      <c r="D734" s="208" t="str">
        <f>VLOOKUP(A734,Totaal!A:P,16,FALSE)</f>
        <v/>
      </c>
    </row>
    <row r="735" spans="1:4" x14ac:dyDescent="0.2">
      <c r="A735" s="164" t="str">
        <f>IF(ISBLANK(KandidatenOsiris!A735),IF(ISBLANK(KandidatenOsirisDocent!A728),"",TEXT(TRIM(KandidatenOsirisDocent!A728),"0000000")),TEXT(TRIM(KandidatenOsiris!A735),"0000000"))</f>
        <v/>
      </c>
      <c r="B735" s="164" t="str">
        <f>IF(ISBLANK(KandidatenOsiris!B735),IF(ISBLANK(KandidatenOsirisDocent!C728),"",KandidatenOsirisDocent!C728),KandidatenOsiris!B735)</f>
        <v/>
      </c>
      <c r="C735" s="164" t="str">
        <f>IF(ISBLANK(KandidatenOsiris!C735),"",KandidatenOsiris!C735)</f>
        <v/>
      </c>
      <c r="D735" s="208" t="str">
        <f>VLOOKUP(A735,Totaal!A:P,16,FALSE)</f>
        <v/>
      </c>
    </row>
    <row r="736" spans="1:4" x14ac:dyDescent="0.2">
      <c r="A736" s="164" t="str">
        <f>IF(ISBLANK(KandidatenOsiris!A736),IF(ISBLANK(KandidatenOsirisDocent!A729),"",TEXT(TRIM(KandidatenOsirisDocent!A729),"0000000")),TEXT(TRIM(KandidatenOsiris!A736),"0000000"))</f>
        <v/>
      </c>
      <c r="B736" s="164" t="str">
        <f>IF(ISBLANK(KandidatenOsiris!B736),IF(ISBLANK(KandidatenOsirisDocent!C729),"",KandidatenOsirisDocent!C729),KandidatenOsiris!B736)</f>
        <v/>
      </c>
      <c r="C736" s="164" t="str">
        <f>IF(ISBLANK(KandidatenOsiris!C736),"",KandidatenOsiris!C736)</f>
        <v/>
      </c>
      <c r="D736" s="208" t="str">
        <f>VLOOKUP(A736,Totaal!A:P,16,FALSE)</f>
        <v/>
      </c>
    </row>
    <row r="737" spans="1:4" x14ac:dyDescent="0.2">
      <c r="A737" s="164" t="str">
        <f>IF(ISBLANK(KandidatenOsiris!A737),IF(ISBLANK(KandidatenOsirisDocent!A730),"",TEXT(TRIM(KandidatenOsirisDocent!A730),"0000000")),TEXT(TRIM(KandidatenOsiris!A737),"0000000"))</f>
        <v/>
      </c>
      <c r="B737" s="164" t="str">
        <f>IF(ISBLANK(KandidatenOsiris!B737),IF(ISBLANK(KandidatenOsirisDocent!C730),"",KandidatenOsirisDocent!C730),KandidatenOsiris!B737)</f>
        <v/>
      </c>
      <c r="C737" s="164" t="str">
        <f>IF(ISBLANK(KandidatenOsiris!C737),"",KandidatenOsiris!C737)</f>
        <v/>
      </c>
      <c r="D737" s="208" t="str">
        <f>VLOOKUP(A737,Totaal!A:P,16,FALSE)</f>
        <v/>
      </c>
    </row>
    <row r="738" spans="1:4" x14ac:dyDescent="0.2">
      <c r="A738" s="164" t="str">
        <f>IF(ISBLANK(KandidatenOsiris!A738),IF(ISBLANK(KandidatenOsirisDocent!A731),"",TEXT(TRIM(KandidatenOsirisDocent!A731),"0000000")),TEXT(TRIM(KandidatenOsiris!A738),"0000000"))</f>
        <v/>
      </c>
      <c r="B738" s="164" t="str">
        <f>IF(ISBLANK(KandidatenOsiris!B738),IF(ISBLANK(KandidatenOsirisDocent!C731),"",KandidatenOsirisDocent!C731),KandidatenOsiris!B738)</f>
        <v/>
      </c>
      <c r="C738" s="164" t="str">
        <f>IF(ISBLANK(KandidatenOsiris!C738),"",KandidatenOsiris!C738)</f>
        <v/>
      </c>
      <c r="D738" s="208" t="str">
        <f>VLOOKUP(A738,Totaal!A:P,16,FALSE)</f>
        <v/>
      </c>
    </row>
    <row r="739" spans="1:4" x14ac:dyDescent="0.2">
      <c r="A739" s="164" t="str">
        <f>IF(ISBLANK(KandidatenOsiris!A739),IF(ISBLANK(KandidatenOsirisDocent!A732),"",TEXT(TRIM(KandidatenOsirisDocent!A732),"0000000")),TEXT(TRIM(KandidatenOsiris!A739),"0000000"))</f>
        <v/>
      </c>
      <c r="B739" s="164" t="str">
        <f>IF(ISBLANK(KandidatenOsiris!B739),IF(ISBLANK(KandidatenOsirisDocent!C732),"",KandidatenOsirisDocent!C732),KandidatenOsiris!B739)</f>
        <v/>
      </c>
      <c r="C739" s="164" t="str">
        <f>IF(ISBLANK(KandidatenOsiris!C739),"",KandidatenOsiris!C739)</f>
        <v/>
      </c>
      <c r="D739" s="208" t="str">
        <f>VLOOKUP(A739,Totaal!A:P,16,FALSE)</f>
        <v/>
      </c>
    </row>
    <row r="740" spans="1:4" x14ac:dyDescent="0.2">
      <c r="A740" s="164" t="str">
        <f>IF(ISBLANK(KandidatenOsiris!A740),IF(ISBLANK(KandidatenOsirisDocent!A733),"",TEXT(TRIM(KandidatenOsirisDocent!A733),"0000000")),TEXT(TRIM(KandidatenOsiris!A740),"0000000"))</f>
        <v/>
      </c>
      <c r="B740" s="164" t="str">
        <f>IF(ISBLANK(KandidatenOsiris!B740),IF(ISBLANK(KandidatenOsirisDocent!C733),"",KandidatenOsirisDocent!C733),KandidatenOsiris!B740)</f>
        <v/>
      </c>
      <c r="C740" s="164" t="str">
        <f>IF(ISBLANK(KandidatenOsiris!C740),"",KandidatenOsiris!C740)</f>
        <v/>
      </c>
      <c r="D740" s="208" t="str">
        <f>VLOOKUP(A740,Totaal!A:P,16,FALSE)</f>
        <v/>
      </c>
    </row>
    <row r="741" spans="1:4" x14ac:dyDescent="0.2">
      <c r="A741" s="164" t="str">
        <f>IF(ISBLANK(KandidatenOsiris!A741),IF(ISBLANK(KandidatenOsirisDocent!A734),"",TEXT(TRIM(KandidatenOsirisDocent!A734),"0000000")),TEXT(TRIM(KandidatenOsiris!A741),"0000000"))</f>
        <v/>
      </c>
      <c r="B741" s="164" t="str">
        <f>IF(ISBLANK(KandidatenOsiris!B741),IF(ISBLANK(KandidatenOsirisDocent!C734),"",KandidatenOsirisDocent!C734),KandidatenOsiris!B741)</f>
        <v/>
      </c>
      <c r="C741" s="164" t="str">
        <f>IF(ISBLANK(KandidatenOsiris!C741),"",KandidatenOsiris!C741)</f>
        <v/>
      </c>
      <c r="D741" s="208" t="str">
        <f>VLOOKUP(A741,Totaal!A:P,16,FALSE)</f>
        <v/>
      </c>
    </row>
    <row r="742" spans="1:4" x14ac:dyDescent="0.2">
      <c r="A742" s="164" t="str">
        <f>IF(ISBLANK(KandidatenOsiris!A742),IF(ISBLANK(KandidatenOsirisDocent!A735),"",TEXT(TRIM(KandidatenOsirisDocent!A735),"0000000")),TEXT(TRIM(KandidatenOsiris!A742),"0000000"))</f>
        <v/>
      </c>
      <c r="B742" s="164" t="str">
        <f>IF(ISBLANK(KandidatenOsiris!B742),IF(ISBLANK(KandidatenOsirisDocent!C735),"",KandidatenOsirisDocent!C735),KandidatenOsiris!B742)</f>
        <v/>
      </c>
      <c r="C742" s="164" t="str">
        <f>IF(ISBLANK(KandidatenOsiris!C742),"",KandidatenOsiris!C742)</f>
        <v/>
      </c>
      <c r="D742" s="208" t="str">
        <f>VLOOKUP(A742,Totaal!A:P,16,FALSE)</f>
        <v/>
      </c>
    </row>
    <row r="743" spans="1:4" x14ac:dyDescent="0.2">
      <c r="A743" s="164" t="str">
        <f>IF(ISBLANK(KandidatenOsiris!A743),IF(ISBLANK(KandidatenOsirisDocent!A736),"",TEXT(TRIM(KandidatenOsirisDocent!A736),"0000000")),TEXT(TRIM(KandidatenOsiris!A743),"0000000"))</f>
        <v/>
      </c>
      <c r="B743" s="164" t="str">
        <f>IF(ISBLANK(KandidatenOsiris!B743),IF(ISBLANK(KandidatenOsirisDocent!C736),"",KandidatenOsirisDocent!C736),KandidatenOsiris!B743)</f>
        <v/>
      </c>
      <c r="C743" s="164" t="str">
        <f>IF(ISBLANK(KandidatenOsiris!C743),"",KandidatenOsiris!C743)</f>
        <v/>
      </c>
      <c r="D743" s="208" t="str">
        <f>VLOOKUP(A743,Totaal!A:P,16,FALSE)</f>
        <v/>
      </c>
    </row>
    <row r="744" spans="1:4" x14ac:dyDescent="0.2">
      <c r="A744" s="164" t="str">
        <f>IF(ISBLANK(KandidatenOsiris!A744),IF(ISBLANK(KandidatenOsirisDocent!A737),"",TEXT(TRIM(KandidatenOsirisDocent!A737),"0000000")),TEXT(TRIM(KandidatenOsiris!A744),"0000000"))</f>
        <v/>
      </c>
      <c r="B744" s="164" t="str">
        <f>IF(ISBLANK(KandidatenOsiris!B744),IF(ISBLANK(KandidatenOsirisDocent!C737),"",KandidatenOsirisDocent!C737),KandidatenOsiris!B744)</f>
        <v/>
      </c>
      <c r="C744" s="164" t="str">
        <f>IF(ISBLANK(KandidatenOsiris!C744),"",KandidatenOsiris!C744)</f>
        <v/>
      </c>
      <c r="D744" s="208" t="str">
        <f>VLOOKUP(A744,Totaal!A:P,16,FALSE)</f>
        <v/>
      </c>
    </row>
    <row r="745" spans="1:4" x14ac:dyDescent="0.2">
      <c r="A745" s="164" t="str">
        <f>IF(ISBLANK(KandidatenOsiris!A745),IF(ISBLANK(KandidatenOsirisDocent!A738),"",TEXT(TRIM(KandidatenOsirisDocent!A738),"0000000")),TEXT(TRIM(KandidatenOsiris!A745),"0000000"))</f>
        <v/>
      </c>
      <c r="B745" s="164" t="str">
        <f>IF(ISBLANK(KandidatenOsiris!B745),IF(ISBLANK(KandidatenOsirisDocent!C738),"",KandidatenOsirisDocent!C738),KandidatenOsiris!B745)</f>
        <v/>
      </c>
      <c r="C745" s="164" t="str">
        <f>IF(ISBLANK(KandidatenOsiris!C745),"",KandidatenOsiris!C745)</f>
        <v/>
      </c>
      <c r="D745" s="208" t="str">
        <f>VLOOKUP(A745,Totaal!A:P,16,FALSE)</f>
        <v/>
      </c>
    </row>
    <row r="746" spans="1:4" x14ac:dyDescent="0.2">
      <c r="A746" s="164" t="str">
        <f>IF(ISBLANK(KandidatenOsiris!A746),IF(ISBLANK(KandidatenOsirisDocent!A739),"",TEXT(TRIM(KandidatenOsirisDocent!A739),"0000000")),TEXT(TRIM(KandidatenOsiris!A746),"0000000"))</f>
        <v/>
      </c>
      <c r="B746" s="164" t="str">
        <f>IF(ISBLANK(KandidatenOsiris!B746),IF(ISBLANK(KandidatenOsirisDocent!C739),"",KandidatenOsirisDocent!C739),KandidatenOsiris!B746)</f>
        <v/>
      </c>
      <c r="C746" s="164" t="str">
        <f>IF(ISBLANK(KandidatenOsiris!C746),"",KandidatenOsiris!C746)</f>
        <v/>
      </c>
      <c r="D746" s="208" t="str">
        <f>VLOOKUP(A746,Totaal!A:P,16,FALSE)</f>
        <v/>
      </c>
    </row>
    <row r="747" spans="1:4" x14ac:dyDescent="0.2">
      <c r="A747" s="164" t="str">
        <f>IF(ISBLANK(KandidatenOsiris!A747),IF(ISBLANK(KandidatenOsirisDocent!A740),"",TEXT(TRIM(KandidatenOsirisDocent!A740),"0000000")),TEXT(TRIM(KandidatenOsiris!A747),"0000000"))</f>
        <v/>
      </c>
      <c r="B747" s="164" t="str">
        <f>IF(ISBLANK(KandidatenOsiris!B747),IF(ISBLANK(KandidatenOsirisDocent!C740),"",KandidatenOsirisDocent!C740),KandidatenOsiris!B747)</f>
        <v/>
      </c>
      <c r="C747" s="164" t="str">
        <f>IF(ISBLANK(KandidatenOsiris!C747),"",KandidatenOsiris!C747)</f>
        <v/>
      </c>
      <c r="D747" s="208" t="str">
        <f>VLOOKUP(A747,Totaal!A:P,16,FALSE)</f>
        <v/>
      </c>
    </row>
    <row r="748" spans="1:4" x14ac:dyDescent="0.2">
      <c r="A748" s="164" t="str">
        <f>IF(ISBLANK(KandidatenOsiris!A748),IF(ISBLANK(KandidatenOsirisDocent!A741),"",TEXT(TRIM(KandidatenOsirisDocent!A741),"0000000")),TEXT(TRIM(KandidatenOsiris!A748),"0000000"))</f>
        <v/>
      </c>
      <c r="B748" s="164" t="str">
        <f>IF(ISBLANK(KandidatenOsiris!B748),IF(ISBLANK(KandidatenOsirisDocent!C741),"",KandidatenOsirisDocent!C741),KandidatenOsiris!B748)</f>
        <v/>
      </c>
      <c r="C748" s="164" t="str">
        <f>IF(ISBLANK(KandidatenOsiris!C748),"",KandidatenOsiris!C748)</f>
        <v/>
      </c>
      <c r="D748" s="208" t="str">
        <f>VLOOKUP(A748,Totaal!A:P,16,FALSE)</f>
        <v/>
      </c>
    </row>
    <row r="749" spans="1:4" x14ac:dyDescent="0.2">
      <c r="A749" s="164" t="str">
        <f>IF(ISBLANK(KandidatenOsiris!A749),IF(ISBLANK(KandidatenOsirisDocent!A742),"",TEXT(TRIM(KandidatenOsirisDocent!A742),"0000000")),TEXT(TRIM(KandidatenOsiris!A749),"0000000"))</f>
        <v/>
      </c>
      <c r="B749" s="164" t="str">
        <f>IF(ISBLANK(KandidatenOsiris!B749),IF(ISBLANK(KandidatenOsirisDocent!C742),"",KandidatenOsirisDocent!C742),KandidatenOsiris!B749)</f>
        <v/>
      </c>
      <c r="C749" s="164" t="str">
        <f>IF(ISBLANK(KandidatenOsiris!C749),"",KandidatenOsiris!C749)</f>
        <v/>
      </c>
      <c r="D749" s="208" t="str">
        <f>VLOOKUP(A749,Totaal!A:P,16,FALSE)</f>
        <v/>
      </c>
    </row>
    <row r="750" spans="1:4" x14ac:dyDescent="0.2">
      <c r="A750" s="164" t="str">
        <f>IF(ISBLANK(KandidatenOsiris!A750),IF(ISBLANK(KandidatenOsirisDocent!A743),"",TEXT(TRIM(KandidatenOsirisDocent!A743),"0000000")),TEXT(TRIM(KandidatenOsiris!A750),"0000000"))</f>
        <v/>
      </c>
      <c r="B750" s="164" t="str">
        <f>IF(ISBLANK(KandidatenOsiris!B750),IF(ISBLANK(KandidatenOsirisDocent!C743),"",KandidatenOsirisDocent!C743),KandidatenOsiris!B750)</f>
        <v/>
      </c>
      <c r="C750" s="164" t="str">
        <f>IF(ISBLANK(KandidatenOsiris!C750),"",KandidatenOsiris!C750)</f>
        <v/>
      </c>
      <c r="D750" s="208" t="str">
        <f>VLOOKUP(A750,Totaal!A:P,16,FALSE)</f>
        <v/>
      </c>
    </row>
    <row r="751" spans="1:4" x14ac:dyDescent="0.2">
      <c r="A751" s="164" t="str">
        <f>IF(ISBLANK(KandidatenOsiris!A751),IF(ISBLANK(KandidatenOsirisDocent!A744),"",TEXT(TRIM(KandidatenOsirisDocent!A744),"0000000")),TEXT(TRIM(KandidatenOsiris!A751),"0000000"))</f>
        <v/>
      </c>
      <c r="B751" s="164" t="str">
        <f>IF(ISBLANK(KandidatenOsiris!B751),IF(ISBLANK(KandidatenOsirisDocent!C744),"",KandidatenOsirisDocent!C744),KandidatenOsiris!B751)</f>
        <v/>
      </c>
      <c r="C751" s="164" t="str">
        <f>IF(ISBLANK(KandidatenOsiris!C751),"",KandidatenOsiris!C751)</f>
        <v/>
      </c>
      <c r="D751" s="208" t="str">
        <f>VLOOKUP(A751,Totaal!A:P,16,FALSE)</f>
        <v/>
      </c>
    </row>
    <row r="752" spans="1:4" x14ac:dyDescent="0.2">
      <c r="A752" s="164" t="str">
        <f>IF(ISBLANK(KandidatenOsiris!A752),IF(ISBLANK(KandidatenOsirisDocent!A745),"",TEXT(TRIM(KandidatenOsirisDocent!A745),"0000000")),TEXT(TRIM(KandidatenOsiris!A752),"0000000"))</f>
        <v/>
      </c>
      <c r="B752" s="164" t="str">
        <f>IF(ISBLANK(KandidatenOsiris!B752),IF(ISBLANK(KandidatenOsirisDocent!C745),"",KandidatenOsirisDocent!C745),KandidatenOsiris!B752)</f>
        <v/>
      </c>
      <c r="C752" s="164" t="str">
        <f>IF(ISBLANK(KandidatenOsiris!C752),"",KandidatenOsiris!C752)</f>
        <v/>
      </c>
      <c r="D752" s="208" t="str">
        <f>VLOOKUP(A752,Totaal!A:P,16,FALSE)</f>
        <v/>
      </c>
    </row>
    <row r="753" spans="1:4" x14ac:dyDescent="0.2">
      <c r="A753" s="164" t="str">
        <f>IF(ISBLANK(KandidatenOsiris!A753),IF(ISBLANK(KandidatenOsirisDocent!A746),"",TEXT(TRIM(KandidatenOsirisDocent!A746),"0000000")),TEXT(TRIM(KandidatenOsiris!A753),"0000000"))</f>
        <v/>
      </c>
      <c r="B753" s="164" t="str">
        <f>IF(ISBLANK(KandidatenOsiris!B753),IF(ISBLANK(KandidatenOsirisDocent!C746),"",KandidatenOsirisDocent!C746),KandidatenOsiris!B753)</f>
        <v/>
      </c>
      <c r="C753" s="164" t="str">
        <f>IF(ISBLANK(KandidatenOsiris!C753),"",KandidatenOsiris!C753)</f>
        <v/>
      </c>
      <c r="D753" s="208" t="str">
        <f>VLOOKUP(A753,Totaal!A:P,16,FALSE)</f>
        <v/>
      </c>
    </row>
    <row r="754" spans="1:4" x14ac:dyDescent="0.2">
      <c r="A754" s="164" t="str">
        <f>IF(ISBLANK(KandidatenOsiris!A754),IF(ISBLANK(KandidatenOsirisDocent!A747),"",TEXT(TRIM(KandidatenOsirisDocent!A747),"0000000")),TEXT(TRIM(KandidatenOsiris!A754),"0000000"))</f>
        <v/>
      </c>
      <c r="B754" s="164" t="str">
        <f>IF(ISBLANK(KandidatenOsiris!B754),IF(ISBLANK(KandidatenOsirisDocent!C747),"",KandidatenOsirisDocent!C747),KandidatenOsiris!B754)</f>
        <v/>
      </c>
      <c r="C754" s="164" t="str">
        <f>IF(ISBLANK(KandidatenOsiris!C754),"",KandidatenOsiris!C754)</f>
        <v/>
      </c>
      <c r="D754" s="208" t="str">
        <f>VLOOKUP(A754,Totaal!A:P,16,FALSE)</f>
        <v/>
      </c>
    </row>
    <row r="755" spans="1:4" x14ac:dyDescent="0.2">
      <c r="A755" s="164" t="str">
        <f>IF(ISBLANK(KandidatenOsiris!A755),IF(ISBLANK(KandidatenOsirisDocent!A748),"",TEXT(TRIM(KandidatenOsirisDocent!A748),"0000000")),TEXT(TRIM(KandidatenOsiris!A755),"0000000"))</f>
        <v/>
      </c>
      <c r="B755" s="164" t="str">
        <f>IF(ISBLANK(KandidatenOsiris!B755),IF(ISBLANK(KandidatenOsirisDocent!C748),"",KandidatenOsirisDocent!C748),KandidatenOsiris!B755)</f>
        <v/>
      </c>
      <c r="C755" s="164" t="str">
        <f>IF(ISBLANK(KandidatenOsiris!C755),"",KandidatenOsiris!C755)</f>
        <v/>
      </c>
      <c r="D755" s="208" t="str">
        <f>VLOOKUP(A755,Totaal!A:P,16,FALSE)</f>
        <v/>
      </c>
    </row>
    <row r="756" spans="1:4" x14ac:dyDescent="0.2">
      <c r="A756" s="164" t="str">
        <f>IF(ISBLANK(KandidatenOsiris!A756),IF(ISBLANK(KandidatenOsirisDocent!A749),"",TEXT(TRIM(KandidatenOsirisDocent!A749),"0000000")),TEXT(TRIM(KandidatenOsiris!A756),"0000000"))</f>
        <v/>
      </c>
      <c r="B756" s="164" t="str">
        <f>IF(ISBLANK(KandidatenOsiris!B756),IF(ISBLANK(KandidatenOsirisDocent!C749),"",KandidatenOsirisDocent!C749),KandidatenOsiris!B756)</f>
        <v/>
      </c>
      <c r="C756" s="164" t="str">
        <f>IF(ISBLANK(KandidatenOsiris!C756),"",KandidatenOsiris!C756)</f>
        <v/>
      </c>
      <c r="D756" s="208" t="str">
        <f>VLOOKUP(A756,Totaal!A:P,16,FALSE)</f>
        <v/>
      </c>
    </row>
    <row r="757" spans="1:4" x14ac:dyDescent="0.2">
      <c r="A757" s="164" t="str">
        <f>IF(ISBLANK(KandidatenOsiris!A757),IF(ISBLANK(KandidatenOsirisDocent!A750),"",TEXT(TRIM(KandidatenOsirisDocent!A750),"0000000")),TEXT(TRIM(KandidatenOsiris!A757),"0000000"))</f>
        <v/>
      </c>
      <c r="B757" s="164" t="str">
        <f>IF(ISBLANK(KandidatenOsiris!B757),IF(ISBLANK(KandidatenOsirisDocent!C750),"",KandidatenOsirisDocent!C750),KandidatenOsiris!B757)</f>
        <v/>
      </c>
      <c r="C757" s="164" t="str">
        <f>IF(ISBLANK(KandidatenOsiris!C757),"",KandidatenOsiris!C757)</f>
        <v/>
      </c>
      <c r="D757" s="208" t="str">
        <f>VLOOKUP(A757,Totaal!A:P,16,FALSE)</f>
        <v/>
      </c>
    </row>
    <row r="758" spans="1:4" x14ac:dyDescent="0.2">
      <c r="A758" s="164" t="str">
        <f>IF(ISBLANK(KandidatenOsiris!A758),IF(ISBLANK(KandidatenOsirisDocent!A751),"",TEXT(TRIM(KandidatenOsirisDocent!A751),"0000000")),TEXT(TRIM(KandidatenOsiris!A758),"0000000"))</f>
        <v/>
      </c>
      <c r="B758" s="164" t="str">
        <f>IF(ISBLANK(KandidatenOsiris!B758),IF(ISBLANK(KandidatenOsirisDocent!C751),"",KandidatenOsirisDocent!C751),KandidatenOsiris!B758)</f>
        <v/>
      </c>
      <c r="C758" s="164" t="str">
        <f>IF(ISBLANK(KandidatenOsiris!C758),"",KandidatenOsiris!C758)</f>
        <v/>
      </c>
      <c r="D758" s="208" t="str">
        <f>VLOOKUP(A758,Totaal!A:P,16,FALSE)</f>
        <v/>
      </c>
    </row>
    <row r="759" spans="1:4" x14ac:dyDescent="0.2">
      <c r="A759" s="164" t="str">
        <f>IF(ISBLANK(KandidatenOsiris!A759),IF(ISBLANK(KandidatenOsirisDocent!A752),"",TEXT(TRIM(KandidatenOsirisDocent!A752),"0000000")),TEXT(TRIM(KandidatenOsiris!A759),"0000000"))</f>
        <v/>
      </c>
      <c r="B759" s="164" t="str">
        <f>IF(ISBLANK(KandidatenOsiris!B759),IF(ISBLANK(KandidatenOsirisDocent!C752),"",KandidatenOsirisDocent!C752),KandidatenOsiris!B759)</f>
        <v/>
      </c>
      <c r="C759" s="164" t="str">
        <f>IF(ISBLANK(KandidatenOsiris!C759),"",KandidatenOsiris!C759)</f>
        <v/>
      </c>
      <c r="D759" s="208" t="str">
        <f>VLOOKUP(A759,Totaal!A:P,16,FALSE)</f>
        <v/>
      </c>
    </row>
    <row r="760" spans="1:4" x14ac:dyDescent="0.2">
      <c r="A760" s="164" t="str">
        <f>IF(ISBLANK(KandidatenOsiris!A760),IF(ISBLANK(KandidatenOsirisDocent!A753),"",TEXT(TRIM(KandidatenOsirisDocent!A753),"0000000")),TEXT(TRIM(KandidatenOsiris!A760),"0000000"))</f>
        <v/>
      </c>
      <c r="B760" s="164" t="str">
        <f>IF(ISBLANK(KandidatenOsiris!B760),IF(ISBLANK(KandidatenOsirisDocent!C753),"",KandidatenOsirisDocent!C753),KandidatenOsiris!B760)</f>
        <v/>
      </c>
      <c r="C760" s="164" t="str">
        <f>IF(ISBLANK(KandidatenOsiris!C760),"",KandidatenOsiris!C760)</f>
        <v/>
      </c>
      <c r="D760" s="208" t="str">
        <f>VLOOKUP(A760,Totaal!A:P,16,FALSE)</f>
        <v/>
      </c>
    </row>
    <row r="761" spans="1:4" x14ac:dyDescent="0.2">
      <c r="A761" s="164" t="str">
        <f>IF(ISBLANK(KandidatenOsiris!A761),IF(ISBLANK(KandidatenOsirisDocent!A754),"",TEXT(TRIM(KandidatenOsirisDocent!A754),"0000000")),TEXT(TRIM(KandidatenOsiris!A761),"0000000"))</f>
        <v/>
      </c>
      <c r="B761" s="164" t="str">
        <f>IF(ISBLANK(KandidatenOsiris!B761),IF(ISBLANK(KandidatenOsirisDocent!C754),"",KandidatenOsirisDocent!C754),KandidatenOsiris!B761)</f>
        <v/>
      </c>
      <c r="C761" s="164" t="str">
        <f>IF(ISBLANK(KandidatenOsiris!C761),"",KandidatenOsiris!C761)</f>
        <v/>
      </c>
      <c r="D761" s="208" t="str">
        <f>VLOOKUP(A761,Totaal!A:P,16,FALSE)</f>
        <v/>
      </c>
    </row>
    <row r="762" spans="1:4" x14ac:dyDescent="0.2">
      <c r="A762" s="164" t="str">
        <f>IF(ISBLANK(KandidatenOsiris!A762),IF(ISBLANK(KandidatenOsirisDocent!A755),"",TEXT(TRIM(KandidatenOsirisDocent!A755),"0000000")),TEXT(TRIM(KandidatenOsiris!A762),"0000000"))</f>
        <v/>
      </c>
      <c r="B762" s="164" t="str">
        <f>IF(ISBLANK(KandidatenOsiris!B762),IF(ISBLANK(KandidatenOsirisDocent!C755),"",KandidatenOsirisDocent!C755),KandidatenOsiris!B762)</f>
        <v/>
      </c>
      <c r="C762" s="164" t="str">
        <f>IF(ISBLANK(KandidatenOsiris!C762),"",KandidatenOsiris!C762)</f>
        <v/>
      </c>
      <c r="D762" s="208" t="str">
        <f>VLOOKUP(A762,Totaal!A:P,16,FALSE)</f>
        <v/>
      </c>
    </row>
    <row r="763" spans="1:4" x14ac:dyDescent="0.2">
      <c r="A763" s="164" t="str">
        <f>IF(ISBLANK(KandidatenOsiris!A763),IF(ISBLANK(KandidatenOsirisDocent!A756),"",TEXT(TRIM(KandidatenOsirisDocent!A756),"0000000")),TEXT(TRIM(KandidatenOsiris!A763),"0000000"))</f>
        <v/>
      </c>
      <c r="B763" s="164" t="str">
        <f>IF(ISBLANK(KandidatenOsiris!B763),IF(ISBLANK(KandidatenOsirisDocent!C756),"",KandidatenOsirisDocent!C756),KandidatenOsiris!B763)</f>
        <v/>
      </c>
      <c r="C763" s="164" t="str">
        <f>IF(ISBLANK(KandidatenOsiris!C763),"",KandidatenOsiris!C763)</f>
        <v/>
      </c>
      <c r="D763" s="208" t="str">
        <f>VLOOKUP(A763,Totaal!A:P,16,FALSE)</f>
        <v/>
      </c>
    </row>
    <row r="764" spans="1:4" x14ac:dyDescent="0.2">
      <c r="A764" s="164" t="str">
        <f>IF(ISBLANK(KandidatenOsiris!A764),IF(ISBLANK(KandidatenOsirisDocent!A757),"",TEXT(TRIM(KandidatenOsirisDocent!A757),"0000000")),TEXT(TRIM(KandidatenOsiris!A764),"0000000"))</f>
        <v/>
      </c>
      <c r="B764" s="164" t="str">
        <f>IF(ISBLANK(KandidatenOsiris!B764),IF(ISBLANK(KandidatenOsirisDocent!C757),"",KandidatenOsirisDocent!C757),KandidatenOsiris!B764)</f>
        <v/>
      </c>
      <c r="C764" s="164" t="str">
        <f>IF(ISBLANK(KandidatenOsiris!C764),"",KandidatenOsiris!C764)</f>
        <v/>
      </c>
      <c r="D764" s="208" t="str">
        <f>VLOOKUP(A764,Totaal!A:P,16,FALSE)</f>
        <v/>
      </c>
    </row>
    <row r="765" spans="1:4" x14ac:dyDescent="0.2">
      <c r="A765" s="164" t="str">
        <f>IF(ISBLANK(KandidatenOsiris!A765),IF(ISBLANK(KandidatenOsirisDocent!A758),"",TEXT(TRIM(KandidatenOsirisDocent!A758),"0000000")),TEXT(TRIM(KandidatenOsiris!A765),"0000000"))</f>
        <v/>
      </c>
      <c r="B765" s="164" t="str">
        <f>IF(ISBLANK(KandidatenOsiris!B765),IF(ISBLANK(KandidatenOsirisDocent!C758),"",KandidatenOsirisDocent!C758),KandidatenOsiris!B765)</f>
        <v/>
      </c>
      <c r="C765" s="164" t="str">
        <f>IF(ISBLANK(KandidatenOsiris!C765),"",KandidatenOsiris!C765)</f>
        <v/>
      </c>
      <c r="D765" s="208" t="str">
        <f>VLOOKUP(A765,Totaal!A:P,16,FALSE)</f>
        <v/>
      </c>
    </row>
    <row r="766" spans="1:4" x14ac:dyDescent="0.2">
      <c r="A766" s="164" t="str">
        <f>IF(ISBLANK(KandidatenOsiris!A766),IF(ISBLANK(KandidatenOsirisDocent!A759),"",TEXT(TRIM(KandidatenOsirisDocent!A759),"0000000")),TEXT(TRIM(KandidatenOsiris!A766),"0000000"))</f>
        <v/>
      </c>
      <c r="B766" s="164" t="str">
        <f>IF(ISBLANK(KandidatenOsiris!B766),IF(ISBLANK(KandidatenOsirisDocent!C759),"",KandidatenOsirisDocent!C759),KandidatenOsiris!B766)</f>
        <v/>
      </c>
      <c r="C766" s="164" t="str">
        <f>IF(ISBLANK(KandidatenOsiris!C766),"",KandidatenOsiris!C766)</f>
        <v/>
      </c>
      <c r="D766" s="208" t="str">
        <f>VLOOKUP(A766,Totaal!A:P,16,FALSE)</f>
        <v/>
      </c>
    </row>
    <row r="767" spans="1:4" x14ac:dyDescent="0.2">
      <c r="A767" s="164" t="str">
        <f>IF(ISBLANK(KandidatenOsiris!A767),IF(ISBLANK(KandidatenOsirisDocent!A760),"",TEXT(TRIM(KandidatenOsirisDocent!A760),"0000000")),TEXT(TRIM(KandidatenOsiris!A767),"0000000"))</f>
        <v/>
      </c>
      <c r="B767" s="164" t="str">
        <f>IF(ISBLANK(KandidatenOsiris!B767),IF(ISBLANK(KandidatenOsirisDocent!C760),"",KandidatenOsirisDocent!C760),KandidatenOsiris!B767)</f>
        <v/>
      </c>
      <c r="C767" s="164" t="str">
        <f>IF(ISBLANK(KandidatenOsiris!C767),"",KandidatenOsiris!C767)</f>
        <v/>
      </c>
      <c r="D767" s="208" t="str">
        <f>VLOOKUP(A767,Totaal!A:P,16,FALSE)</f>
        <v/>
      </c>
    </row>
    <row r="768" spans="1:4" x14ac:dyDescent="0.2">
      <c r="A768" s="164" t="str">
        <f>IF(ISBLANK(KandidatenOsiris!A768),IF(ISBLANK(KandidatenOsirisDocent!A761),"",TEXT(TRIM(KandidatenOsirisDocent!A761),"0000000")),TEXT(TRIM(KandidatenOsiris!A768),"0000000"))</f>
        <v/>
      </c>
      <c r="B768" s="164" t="str">
        <f>IF(ISBLANK(KandidatenOsiris!B768),IF(ISBLANK(KandidatenOsirisDocent!C761),"",KandidatenOsirisDocent!C761),KandidatenOsiris!B768)</f>
        <v/>
      </c>
      <c r="C768" s="164" t="str">
        <f>IF(ISBLANK(KandidatenOsiris!C768),"",KandidatenOsiris!C768)</f>
        <v/>
      </c>
      <c r="D768" s="208" t="str">
        <f>VLOOKUP(A768,Totaal!A:P,16,FALSE)</f>
        <v/>
      </c>
    </row>
    <row r="769" spans="1:4" x14ac:dyDescent="0.2">
      <c r="A769" s="164" t="str">
        <f>IF(ISBLANK(KandidatenOsiris!A769),IF(ISBLANK(KandidatenOsirisDocent!A762),"",TEXT(TRIM(KandidatenOsirisDocent!A762),"0000000")),TEXT(TRIM(KandidatenOsiris!A769),"0000000"))</f>
        <v/>
      </c>
      <c r="B769" s="164" t="str">
        <f>IF(ISBLANK(KandidatenOsiris!B769),IF(ISBLANK(KandidatenOsirisDocent!C762),"",KandidatenOsirisDocent!C762),KandidatenOsiris!B769)</f>
        <v/>
      </c>
      <c r="C769" s="164" t="str">
        <f>IF(ISBLANK(KandidatenOsiris!C769),"",KandidatenOsiris!C769)</f>
        <v/>
      </c>
      <c r="D769" s="208" t="str">
        <f>VLOOKUP(A769,Totaal!A:P,16,FALSE)</f>
        <v/>
      </c>
    </row>
    <row r="770" spans="1:4" x14ac:dyDescent="0.2">
      <c r="A770" s="164" t="str">
        <f>IF(ISBLANK(KandidatenOsiris!A770),IF(ISBLANK(KandidatenOsirisDocent!A763),"",TEXT(TRIM(KandidatenOsirisDocent!A763),"0000000")),TEXT(TRIM(KandidatenOsiris!A770),"0000000"))</f>
        <v/>
      </c>
      <c r="B770" s="164" t="str">
        <f>IF(ISBLANK(KandidatenOsiris!B770),IF(ISBLANK(KandidatenOsirisDocent!C763),"",KandidatenOsirisDocent!C763),KandidatenOsiris!B770)</f>
        <v/>
      </c>
      <c r="C770" s="164" t="str">
        <f>IF(ISBLANK(KandidatenOsiris!C770),"",KandidatenOsiris!C770)</f>
        <v/>
      </c>
      <c r="D770" s="208" t="str">
        <f>VLOOKUP(A770,Totaal!A:P,16,FALSE)</f>
        <v/>
      </c>
    </row>
    <row r="771" spans="1:4" x14ac:dyDescent="0.2">
      <c r="A771" s="164" t="str">
        <f>IF(ISBLANK(KandidatenOsiris!A771),IF(ISBLANK(KandidatenOsirisDocent!A764),"",TEXT(TRIM(KandidatenOsirisDocent!A764),"0000000")),TEXT(TRIM(KandidatenOsiris!A771),"0000000"))</f>
        <v/>
      </c>
      <c r="B771" s="164" t="str">
        <f>IF(ISBLANK(KandidatenOsiris!B771),IF(ISBLANK(KandidatenOsirisDocent!C764),"",KandidatenOsirisDocent!C764),KandidatenOsiris!B771)</f>
        <v/>
      </c>
      <c r="C771" s="164" t="str">
        <f>IF(ISBLANK(KandidatenOsiris!C771),"",KandidatenOsiris!C771)</f>
        <v/>
      </c>
      <c r="D771" s="208" t="str">
        <f>VLOOKUP(A771,Totaal!A:P,16,FALSE)</f>
        <v/>
      </c>
    </row>
    <row r="772" spans="1:4" x14ac:dyDescent="0.2">
      <c r="A772" s="164" t="str">
        <f>IF(ISBLANK(KandidatenOsiris!A772),IF(ISBLANK(KandidatenOsirisDocent!A765),"",TEXT(TRIM(KandidatenOsirisDocent!A765),"0000000")),TEXT(TRIM(KandidatenOsiris!A772),"0000000"))</f>
        <v/>
      </c>
      <c r="B772" s="164" t="str">
        <f>IF(ISBLANK(KandidatenOsiris!B772),IF(ISBLANK(KandidatenOsirisDocent!C765),"",KandidatenOsirisDocent!C765),KandidatenOsiris!B772)</f>
        <v/>
      </c>
      <c r="C772" s="164" t="str">
        <f>IF(ISBLANK(KandidatenOsiris!C772),"",KandidatenOsiris!C772)</f>
        <v/>
      </c>
      <c r="D772" s="208" t="str">
        <f>VLOOKUP(A772,Totaal!A:P,16,FALSE)</f>
        <v/>
      </c>
    </row>
    <row r="773" spans="1:4" x14ac:dyDescent="0.2">
      <c r="A773" s="164" t="str">
        <f>IF(ISBLANK(KandidatenOsiris!A773),IF(ISBLANK(KandidatenOsirisDocent!A766),"",TEXT(TRIM(KandidatenOsirisDocent!A766),"0000000")),TEXT(TRIM(KandidatenOsiris!A773),"0000000"))</f>
        <v/>
      </c>
      <c r="B773" s="164" t="str">
        <f>IF(ISBLANK(KandidatenOsiris!B773),IF(ISBLANK(KandidatenOsirisDocent!C766),"",KandidatenOsirisDocent!C766),KandidatenOsiris!B773)</f>
        <v/>
      </c>
      <c r="C773" s="164" t="str">
        <f>IF(ISBLANK(KandidatenOsiris!C773),"",KandidatenOsiris!C773)</f>
        <v/>
      </c>
      <c r="D773" s="208" t="str">
        <f>VLOOKUP(A773,Totaal!A:P,16,FALSE)</f>
        <v/>
      </c>
    </row>
    <row r="774" spans="1:4" x14ac:dyDescent="0.2">
      <c r="A774" s="164" t="str">
        <f>IF(ISBLANK(KandidatenOsiris!A774),IF(ISBLANK(KandidatenOsirisDocent!A767),"",TEXT(TRIM(KandidatenOsirisDocent!A767),"0000000")),TEXT(TRIM(KandidatenOsiris!A774),"0000000"))</f>
        <v/>
      </c>
      <c r="B774" s="164" t="str">
        <f>IF(ISBLANK(KandidatenOsiris!B774),IF(ISBLANK(KandidatenOsirisDocent!C767),"",KandidatenOsirisDocent!C767),KandidatenOsiris!B774)</f>
        <v/>
      </c>
      <c r="C774" s="164" t="str">
        <f>IF(ISBLANK(KandidatenOsiris!C774),"",KandidatenOsiris!C774)</f>
        <v/>
      </c>
      <c r="D774" s="208" t="str">
        <f>VLOOKUP(A774,Totaal!A:P,16,FALSE)</f>
        <v/>
      </c>
    </row>
    <row r="775" spans="1:4" x14ac:dyDescent="0.2">
      <c r="A775" s="164" t="str">
        <f>IF(ISBLANK(KandidatenOsiris!A775),IF(ISBLANK(KandidatenOsirisDocent!A768),"",TEXT(TRIM(KandidatenOsirisDocent!A768),"0000000")),TEXT(TRIM(KandidatenOsiris!A775),"0000000"))</f>
        <v/>
      </c>
      <c r="B775" s="164" t="str">
        <f>IF(ISBLANK(KandidatenOsiris!B775),IF(ISBLANK(KandidatenOsirisDocent!C768),"",KandidatenOsirisDocent!C768),KandidatenOsiris!B775)</f>
        <v/>
      </c>
      <c r="C775" s="164" t="str">
        <f>IF(ISBLANK(KandidatenOsiris!C775),"",KandidatenOsiris!C775)</f>
        <v/>
      </c>
      <c r="D775" s="208" t="str">
        <f>VLOOKUP(A775,Totaal!A:P,16,FALSE)</f>
        <v/>
      </c>
    </row>
    <row r="776" spans="1:4" x14ac:dyDescent="0.2">
      <c r="A776" s="164" t="str">
        <f>IF(ISBLANK(KandidatenOsiris!A776),IF(ISBLANK(KandidatenOsirisDocent!A769),"",TEXT(TRIM(KandidatenOsirisDocent!A769),"0000000")),TEXT(TRIM(KandidatenOsiris!A776),"0000000"))</f>
        <v/>
      </c>
      <c r="B776" s="164" t="str">
        <f>IF(ISBLANK(KandidatenOsiris!B776),IF(ISBLANK(KandidatenOsirisDocent!C769),"",KandidatenOsirisDocent!C769),KandidatenOsiris!B776)</f>
        <v/>
      </c>
      <c r="C776" s="164" t="str">
        <f>IF(ISBLANK(KandidatenOsiris!C776),"",KandidatenOsiris!C776)</f>
        <v/>
      </c>
      <c r="D776" s="208" t="str">
        <f>VLOOKUP(A776,Totaal!A:P,16,FALSE)</f>
        <v/>
      </c>
    </row>
    <row r="777" spans="1:4" x14ac:dyDescent="0.2">
      <c r="A777" s="164" t="str">
        <f>IF(ISBLANK(KandidatenOsiris!A777),IF(ISBLANK(KandidatenOsirisDocent!A770),"",TEXT(TRIM(KandidatenOsirisDocent!A770),"0000000")),TEXT(TRIM(KandidatenOsiris!A777),"0000000"))</f>
        <v/>
      </c>
      <c r="B777" s="164" t="str">
        <f>IF(ISBLANK(KandidatenOsiris!B777),IF(ISBLANK(KandidatenOsirisDocent!C770),"",KandidatenOsirisDocent!C770),KandidatenOsiris!B777)</f>
        <v/>
      </c>
      <c r="C777" s="164" t="str">
        <f>IF(ISBLANK(KandidatenOsiris!C777),"",KandidatenOsiris!C777)</f>
        <v/>
      </c>
      <c r="D777" s="208" t="str">
        <f>VLOOKUP(A777,Totaal!A:P,16,FALSE)</f>
        <v/>
      </c>
    </row>
    <row r="778" spans="1:4" x14ac:dyDescent="0.2">
      <c r="A778" s="164" t="str">
        <f>IF(ISBLANK(KandidatenOsiris!A778),IF(ISBLANK(KandidatenOsirisDocent!A771),"",TEXT(TRIM(KandidatenOsirisDocent!A771),"0000000")),TEXT(TRIM(KandidatenOsiris!A778),"0000000"))</f>
        <v/>
      </c>
      <c r="B778" s="164" t="str">
        <f>IF(ISBLANK(KandidatenOsiris!B778),IF(ISBLANK(KandidatenOsirisDocent!C771),"",KandidatenOsirisDocent!C771),KandidatenOsiris!B778)</f>
        <v/>
      </c>
      <c r="C778" s="164" t="str">
        <f>IF(ISBLANK(KandidatenOsiris!C778),"",KandidatenOsiris!C778)</f>
        <v/>
      </c>
      <c r="D778" s="208" t="str">
        <f>VLOOKUP(A778,Totaal!A:P,16,FALSE)</f>
        <v/>
      </c>
    </row>
    <row r="779" spans="1:4" x14ac:dyDescent="0.2">
      <c r="A779" s="164" t="str">
        <f>IF(ISBLANK(KandidatenOsiris!A779),IF(ISBLANK(KandidatenOsirisDocent!A772),"",TEXT(TRIM(KandidatenOsirisDocent!A772),"0000000")),TEXT(TRIM(KandidatenOsiris!A779),"0000000"))</f>
        <v/>
      </c>
      <c r="B779" s="164" t="str">
        <f>IF(ISBLANK(KandidatenOsiris!B779),IF(ISBLANK(KandidatenOsirisDocent!C772),"",KandidatenOsirisDocent!C772),KandidatenOsiris!B779)</f>
        <v/>
      </c>
      <c r="C779" s="164" t="str">
        <f>IF(ISBLANK(KandidatenOsiris!C779),"",KandidatenOsiris!C779)</f>
        <v/>
      </c>
      <c r="D779" s="208" t="str">
        <f>VLOOKUP(A779,Totaal!A:P,16,FALSE)</f>
        <v/>
      </c>
    </row>
    <row r="780" spans="1:4" x14ac:dyDescent="0.2">
      <c r="A780" s="164" t="str">
        <f>IF(ISBLANK(KandidatenOsiris!A780),IF(ISBLANK(KandidatenOsirisDocent!A773),"",TEXT(TRIM(KandidatenOsirisDocent!A773),"0000000")),TEXT(TRIM(KandidatenOsiris!A780),"0000000"))</f>
        <v/>
      </c>
      <c r="B780" s="164" t="str">
        <f>IF(ISBLANK(KandidatenOsiris!B780),IF(ISBLANK(KandidatenOsirisDocent!C773),"",KandidatenOsirisDocent!C773),KandidatenOsiris!B780)</f>
        <v/>
      </c>
      <c r="C780" s="164" t="str">
        <f>IF(ISBLANK(KandidatenOsiris!C780),"",KandidatenOsiris!C780)</f>
        <v/>
      </c>
      <c r="D780" s="208" t="str">
        <f>VLOOKUP(A780,Totaal!A:P,16,FALSE)</f>
        <v/>
      </c>
    </row>
    <row r="781" spans="1:4" x14ac:dyDescent="0.2">
      <c r="A781" s="164" t="str">
        <f>IF(ISBLANK(KandidatenOsiris!A781),IF(ISBLANK(KandidatenOsirisDocent!A774),"",TEXT(TRIM(KandidatenOsirisDocent!A774),"0000000")),TEXT(TRIM(KandidatenOsiris!A781),"0000000"))</f>
        <v/>
      </c>
      <c r="B781" s="164" t="str">
        <f>IF(ISBLANK(KandidatenOsiris!B781),IF(ISBLANK(KandidatenOsirisDocent!C774),"",KandidatenOsirisDocent!C774),KandidatenOsiris!B781)</f>
        <v/>
      </c>
      <c r="C781" s="164" t="str">
        <f>IF(ISBLANK(KandidatenOsiris!C781),"",KandidatenOsiris!C781)</f>
        <v/>
      </c>
      <c r="D781" s="208" t="str">
        <f>VLOOKUP(A781,Totaal!A:P,16,FALSE)</f>
        <v/>
      </c>
    </row>
    <row r="782" spans="1:4" x14ac:dyDescent="0.2">
      <c r="A782" s="164" t="str">
        <f>IF(ISBLANK(KandidatenOsiris!A782),IF(ISBLANK(KandidatenOsirisDocent!A775),"",TEXT(TRIM(KandidatenOsirisDocent!A775),"0000000")),TEXT(TRIM(KandidatenOsiris!A782),"0000000"))</f>
        <v/>
      </c>
      <c r="B782" s="164" t="str">
        <f>IF(ISBLANK(KandidatenOsiris!B782),IF(ISBLANK(KandidatenOsirisDocent!C775),"",KandidatenOsirisDocent!C775),KandidatenOsiris!B782)</f>
        <v/>
      </c>
      <c r="C782" s="164" t="str">
        <f>IF(ISBLANK(KandidatenOsiris!C782),"",KandidatenOsiris!C782)</f>
        <v/>
      </c>
      <c r="D782" s="208" t="str">
        <f>VLOOKUP(A782,Totaal!A:P,16,FALSE)</f>
        <v/>
      </c>
    </row>
    <row r="783" spans="1:4" x14ac:dyDescent="0.2">
      <c r="A783" s="164" t="str">
        <f>IF(ISBLANK(KandidatenOsiris!A783),IF(ISBLANK(KandidatenOsirisDocent!A776),"",TEXT(TRIM(KandidatenOsirisDocent!A776),"0000000")),TEXT(TRIM(KandidatenOsiris!A783),"0000000"))</f>
        <v/>
      </c>
      <c r="B783" s="164" t="str">
        <f>IF(ISBLANK(KandidatenOsiris!B783),IF(ISBLANK(KandidatenOsirisDocent!C776),"",KandidatenOsirisDocent!C776),KandidatenOsiris!B783)</f>
        <v/>
      </c>
      <c r="C783" s="164" t="str">
        <f>IF(ISBLANK(KandidatenOsiris!C783),"",KandidatenOsiris!C783)</f>
        <v/>
      </c>
      <c r="D783" s="208" t="str">
        <f>VLOOKUP(A783,Totaal!A:P,16,FALSE)</f>
        <v/>
      </c>
    </row>
    <row r="784" spans="1:4" x14ac:dyDescent="0.2">
      <c r="A784" s="164" t="str">
        <f>IF(ISBLANK(KandidatenOsiris!A784),IF(ISBLANK(KandidatenOsirisDocent!A777),"",TEXT(TRIM(KandidatenOsirisDocent!A777),"0000000")),TEXT(TRIM(KandidatenOsiris!A784),"0000000"))</f>
        <v/>
      </c>
      <c r="B784" s="164" t="str">
        <f>IF(ISBLANK(KandidatenOsiris!B784),IF(ISBLANK(KandidatenOsirisDocent!C777),"",KandidatenOsirisDocent!C777),KandidatenOsiris!B784)</f>
        <v/>
      </c>
      <c r="C784" s="164" t="str">
        <f>IF(ISBLANK(KandidatenOsiris!C784),"",KandidatenOsiris!C784)</f>
        <v/>
      </c>
      <c r="D784" s="208" t="str">
        <f>VLOOKUP(A784,Totaal!A:P,16,FALSE)</f>
        <v/>
      </c>
    </row>
    <row r="785" spans="1:4" x14ac:dyDescent="0.2">
      <c r="A785" s="164" t="str">
        <f>IF(ISBLANK(KandidatenOsiris!A785),IF(ISBLANK(KandidatenOsirisDocent!A778),"",TEXT(TRIM(KandidatenOsirisDocent!A778),"0000000")),TEXT(TRIM(KandidatenOsiris!A785),"0000000"))</f>
        <v/>
      </c>
      <c r="B785" s="164" t="str">
        <f>IF(ISBLANK(KandidatenOsiris!B785),IF(ISBLANK(KandidatenOsirisDocent!C778),"",KandidatenOsirisDocent!C778),KandidatenOsiris!B785)</f>
        <v/>
      </c>
      <c r="C785" s="164" t="str">
        <f>IF(ISBLANK(KandidatenOsiris!C785),"",KandidatenOsiris!C785)</f>
        <v/>
      </c>
      <c r="D785" s="208" t="str">
        <f>VLOOKUP(A785,Totaal!A:P,16,FALSE)</f>
        <v/>
      </c>
    </row>
    <row r="786" spans="1:4" x14ac:dyDescent="0.2">
      <c r="A786" s="164" t="str">
        <f>IF(ISBLANK(KandidatenOsiris!A786),IF(ISBLANK(KandidatenOsirisDocent!A779),"",TEXT(TRIM(KandidatenOsirisDocent!A779),"0000000")),TEXT(TRIM(KandidatenOsiris!A786),"0000000"))</f>
        <v/>
      </c>
      <c r="B786" s="164" t="str">
        <f>IF(ISBLANK(KandidatenOsiris!B786),IF(ISBLANK(KandidatenOsirisDocent!C779),"",KandidatenOsirisDocent!C779),KandidatenOsiris!B786)</f>
        <v/>
      </c>
      <c r="C786" s="164" t="str">
        <f>IF(ISBLANK(KandidatenOsiris!C786),"",KandidatenOsiris!C786)</f>
        <v/>
      </c>
      <c r="D786" s="208" t="str">
        <f>VLOOKUP(A786,Totaal!A:P,16,FALSE)</f>
        <v/>
      </c>
    </row>
    <row r="787" spans="1:4" x14ac:dyDescent="0.2">
      <c r="A787" s="164" t="str">
        <f>IF(ISBLANK(KandidatenOsiris!A787),IF(ISBLANK(KandidatenOsirisDocent!A780),"",TEXT(TRIM(KandidatenOsirisDocent!A780),"0000000")),TEXT(TRIM(KandidatenOsiris!A787),"0000000"))</f>
        <v/>
      </c>
      <c r="B787" s="164" t="str">
        <f>IF(ISBLANK(KandidatenOsiris!B787),IF(ISBLANK(KandidatenOsirisDocent!C780),"",KandidatenOsirisDocent!C780),KandidatenOsiris!B787)</f>
        <v/>
      </c>
      <c r="C787" s="164" t="str">
        <f>IF(ISBLANK(KandidatenOsiris!C787),"",KandidatenOsiris!C787)</f>
        <v/>
      </c>
      <c r="D787" s="208" t="str">
        <f>VLOOKUP(A787,Totaal!A:P,16,FALSE)</f>
        <v/>
      </c>
    </row>
    <row r="788" spans="1:4" x14ac:dyDescent="0.2">
      <c r="A788" s="164" t="str">
        <f>IF(ISBLANK(KandidatenOsiris!A788),IF(ISBLANK(KandidatenOsirisDocent!A781),"",TEXT(TRIM(KandidatenOsirisDocent!A781),"0000000")),TEXT(TRIM(KandidatenOsiris!A788),"0000000"))</f>
        <v/>
      </c>
      <c r="B788" s="164" t="str">
        <f>IF(ISBLANK(KandidatenOsiris!B788),IF(ISBLANK(KandidatenOsirisDocent!C781),"",KandidatenOsirisDocent!C781),KandidatenOsiris!B788)</f>
        <v/>
      </c>
      <c r="C788" s="164" t="str">
        <f>IF(ISBLANK(KandidatenOsiris!C788),"",KandidatenOsiris!C788)</f>
        <v/>
      </c>
      <c r="D788" s="208" t="str">
        <f>VLOOKUP(A788,Totaal!A:P,16,FALSE)</f>
        <v/>
      </c>
    </row>
    <row r="789" spans="1:4" x14ac:dyDescent="0.2">
      <c r="A789" s="164" t="str">
        <f>IF(ISBLANK(KandidatenOsiris!A789),IF(ISBLANK(KandidatenOsirisDocent!A782),"",TEXT(TRIM(KandidatenOsirisDocent!A782),"0000000")),TEXT(TRIM(KandidatenOsiris!A789),"0000000"))</f>
        <v/>
      </c>
      <c r="B789" s="164" t="str">
        <f>IF(ISBLANK(KandidatenOsiris!B789),IF(ISBLANK(KandidatenOsirisDocent!C782),"",KandidatenOsirisDocent!C782),KandidatenOsiris!B789)</f>
        <v/>
      </c>
      <c r="C789" s="164" t="str">
        <f>IF(ISBLANK(KandidatenOsiris!C789),"",KandidatenOsiris!C789)</f>
        <v/>
      </c>
      <c r="D789" s="208" t="str">
        <f>VLOOKUP(A789,Totaal!A:P,16,FALSE)</f>
        <v/>
      </c>
    </row>
    <row r="790" spans="1:4" x14ac:dyDescent="0.2">
      <c r="A790" s="164" t="str">
        <f>IF(ISBLANK(KandidatenOsiris!A790),IF(ISBLANK(KandidatenOsirisDocent!A783),"",TEXT(TRIM(KandidatenOsirisDocent!A783),"0000000")),TEXT(TRIM(KandidatenOsiris!A790),"0000000"))</f>
        <v/>
      </c>
      <c r="B790" s="164" t="str">
        <f>IF(ISBLANK(KandidatenOsiris!B790),IF(ISBLANK(KandidatenOsirisDocent!C783),"",KandidatenOsirisDocent!C783),KandidatenOsiris!B790)</f>
        <v/>
      </c>
      <c r="C790" s="164" t="str">
        <f>IF(ISBLANK(KandidatenOsiris!C790),"",KandidatenOsiris!C790)</f>
        <v/>
      </c>
      <c r="D790" s="208" t="str">
        <f>VLOOKUP(A790,Totaal!A:P,16,FALSE)</f>
        <v/>
      </c>
    </row>
    <row r="791" spans="1:4" x14ac:dyDescent="0.2">
      <c r="A791" s="164" t="str">
        <f>IF(ISBLANK(KandidatenOsiris!A791),IF(ISBLANK(KandidatenOsirisDocent!A784),"",TEXT(TRIM(KandidatenOsirisDocent!A784),"0000000")),TEXT(TRIM(KandidatenOsiris!A791),"0000000"))</f>
        <v/>
      </c>
      <c r="B791" s="164" t="str">
        <f>IF(ISBLANK(KandidatenOsiris!B791),IF(ISBLANK(KandidatenOsirisDocent!C784),"",KandidatenOsirisDocent!C784),KandidatenOsiris!B791)</f>
        <v/>
      </c>
      <c r="C791" s="164" t="str">
        <f>IF(ISBLANK(KandidatenOsiris!C791),"",KandidatenOsiris!C791)</f>
        <v/>
      </c>
      <c r="D791" s="208" t="str">
        <f>VLOOKUP(A791,Totaal!A:P,16,FALSE)</f>
        <v/>
      </c>
    </row>
    <row r="792" spans="1:4" x14ac:dyDescent="0.2">
      <c r="A792" s="164" t="str">
        <f>IF(ISBLANK(KandidatenOsiris!A792),IF(ISBLANK(KandidatenOsirisDocent!A785),"",TEXT(TRIM(KandidatenOsirisDocent!A785),"0000000")),TEXT(TRIM(KandidatenOsiris!A792),"0000000"))</f>
        <v/>
      </c>
      <c r="B792" s="164" t="str">
        <f>IF(ISBLANK(KandidatenOsiris!B792),IF(ISBLANK(KandidatenOsirisDocent!C785),"",KandidatenOsirisDocent!C785),KandidatenOsiris!B792)</f>
        <v/>
      </c>
      <c r="C792" s="164" t="str">
        <f>IF(ISBLANK(KandidatenOsiris!C792),"",KandidatenOsiris!C792)</f>
        <v/>
      </c>
      <c r="D792" s="208" t="str">
        <f>VLOOKUP(A792,Totaal!A:P,16,FALSE)</f>
        <v/>
      </c>
    </row>
    <row r="793" spans="1:4" x14ac:dyDescent="0.2">
      <c r="A793" s="164" t="str">
        <f>IF(ISBLANK(KandidatenOsiris!A793),IF(ISBLANK(KandidatenOsirisDocent!A786),"",TEXT(TRIM(KandidatenOsirisDocent!A786),"0000000")),TEXT(TRIM(KandidatenOsiris!A793),"0000000"))</f>
        <v/>
      </c>
      <c r="B793" s="164" t="str">
        <f>IF(ISBLANK(KandidatenOsiris!B793),IF(ISBLANK(KandidatenOsirisDocent!C786),"",KandidatenOsirisDocent!C786),KandidatenOsiris!B793)</f>
        <v/>
      </c>
      <c r="C793" s="164" t="str">
        <f>IF(ISBLANK(KandidatenOsiris!C793),"",KandidatenOsiris!C793)</f>
        <v/>
      </c>
      <c r="D793" s="208" t="str">
        <f>VLOOKUP(A793,Totaal!A:P,16,FALSE)</f>
        <v/>
      </c>
    </row>
    <row r="794" spans="1:4" x14ac:dyDescent="0.2">
      <c r="A794" s="164" t="str">
        <f>IF(ISBLANK(KandidatenOsiris!A794),IF(ISBLANK(KandidatenOsirisDocent!A787),"",TEXT(TRIM(KandidatenOsirisDocent!A787),"0000000")),TEXT(TRIM(KandidatenOsiris!A794),"0000000"))</f>
        <v/>
      </c>
      <c r="B794" s="164" t="str">
        <f>IF(ISBLANK(KandidatenOsiris!B794),IF(ISBLANK(KandidatenOsirisDocent!C787),"",KandidatenOsirisDocent!C787),KandidatenOsiris!B794)</f>
        <v/>
      </c>
      <c r="C794" s="164" t="str">
        <f>IF(ISBLANK(KandidatenOsiris!C794),"",KandidatenOsiris!C794)</f>
        <v/>
      </c>
      <c r="D794" s="208" t="str">
        <f>VLOOKUP(A794,Totaal!A:P,16,FALSE)</f>
        <v/>
      </c>
    </row>
    <row r="795" spans="1:4" x14ac:dyDescent="0.2">
      <c r="A795" s="164" t="str">
        <f>IF(ISBLANK(KandidatenOsiris!A795),IF(ISBLANK(KandidatenOsirisDocent!A788),"",TEXT(TRIM(KandidatenOsirisDocent!A788),"0000000")),TEXT(TRIM(KandidatenOsiris!A795),"0000000"))</f>
        <v/>
      </c>
      <c r="B795" s="164" t="str">
        <f>IF(ISBLANK(KandidatenOsiris!B795),IF(ISBLANK(KandidatenOsirisDocent!C788),"",KandidatenOsirisDocent!C788),KandidatenOsiris!B795)</f>
        <v/>
      </c>
      <c r="C795" s="164" t="str">
        <f>IF(ISBLANK(KandidatenOsiris!C795),"",KandidatenOsiris!C795)</f>
        <v/>
      </c>
      <c r="D795" s="208" t="str">
        <f>VLOOKUP(A795,Totaal!A:P,16,FALSE)</f>
        <v/>
      </c>
    </row>
    <row r="796" spans="1:4" x14ac:dyDescent="0.2">
      <c r="A796" s="164" t="str">
        <f>IF(ISBLANK(KandidatenOsiris!A796),IF(ISBLANK(KandidatenOsirisDocent!A789),"",TEXT(TRIM(KandidatenOsirisDocent!A789),"0000000")),TEXT(TRIM(KandidatenOsiris!A796),"0000000"))</f>
        <v/>
      </c>
      <c r="B796" s="164" t="str">
        <f>IF(ISBLANK(KandidatenOsiris!B796),IF(ISBLANK(KandidatenOsirisDocent!C789),"",KandidatenOsirisDocent!C789),KandidatenOsiris!B796)</f>
        <v/>
      </c>
      <c r="C796" s="164" t="str">
        <f>IF(ISBLANK(KandidatenOsiris!C796),"",KandidatenOsiris!C796)</f>
        <v/>
      </c>
      <c r="D796" s="208" t="str">
        <f>VLOOKUP(A796,Totaal!A:P,16,FALSE)</f>
        <v/>
      </c>
    </row>
    <row r="797" spans="1:4" x14ac:dyDescent="0.2">
      <c r="A797" s="164" t="str">
        <f>IF(ISBLANK(KandidatenOsiris!A797),IF(ISBLANK(KandidatenOsirisDocent!A790),"",TEXT(TRIM(KandidatenOsirisDocent!A790),"0000000")),TEXT(TRIM(KandidatenOsiris!A797),"0000000"))</f>
        <v/>
      </c>
      <c r="B797" s="164" t="str">
        <f>IF(ISBLANK(KandidatenOsiris!B797),IF(ISBLANK(KandidatenOsirisDocent!C790),"",KandidatenOsirisDocent!C790),KandidatenOsiris!B797)</f>
        <v/>
      </c>
      <c r="C797" s="164" t="str">
        <f>IF(ISBLANK(KandidatenOsiris!C797),"",KandidatenOsiris!C797)</f>
        <v/>
      </c>
      <c r="D797" s="208" t="str">
        <f>VLOOKUP(A797,Totaal!A:P,16,FALSE)</f>
        <v/>
      </c>
    </row>
    <row r="798" spans="1:4" x14ac:dyDescent="0.2">
      <c r="A798" s="164" t="str">
        <f>IF(ISBLANK(KandidatenOsiris!A798),IF(ISBLANK(KandidatenOsirisDocent!A791),"",TEXT(TRIM(KandidatenOsirisDocent!A791),"0000000")),TEXT(TRIM(KandidatenOsiris!A798),"0000000"))</f>
        <v/>
      </c>
      <c r="B798" s="164" t="str">
        <f>IF(ISBLANK(KandidatenOsiris!B798),IF(ISBLANK(KandidatenOsirisDocent!C791),"",KandidatenOsirisDocent!C791),KandidatenOsiris!B798)</f>
        <v/>
      </c>
      <c r="C798" s="164" t="str">
        <f>IF(ISBLANK(KandidatenOsiris!C798),"",KandidatenOsiris!C798)</f>
        <v/>
      </c>
      <c r="D798" s="208" t="str">
        <f>VLOOKUP(A798,Totaal!A:P,16,FALSE)</f>
        <v/>
      </c>
    </row>
    <row r="799" spans="1:4" x14ac:dyDescent="0.2">
      <c r="A799" s="164" t="str">
        <f>IF(ISBLANK(KandidatenOsiris!A799),IF(ISBLANK(KandidatenOsirisDocent!A792),"",TEXT(TRIM(KandidatenOsirisDocent!A792),"0000000")),TEXT(TRIM(KandidatenOsiris!A799),"0000000"))</f>
        <v/>
      </c>
      <c r="B799" s="164" t="str">
        <f>IF(ISBLANK(KandidatenOsiris!B799),IF(ISBLANK(KandidatenOsirisDocent!C792),"",KandidatenOsirisDocent!C792),KandidatenOsiris!B799)</f>
        <v/>
      </c>
      <c r="C799" s="164" t="str">
        <f>IF(ISBLANK(KandidatenOsiris!C799),"",KandidatenOsiris!C799)</f>
        <v/>
      </c>
      <c r="D799" s="208" t="str">
        <f>VLOOKUP(A799,Totaal!A:P,16,FALSE)</f>
        <v/>
      </c>
    </row>
    <row r="800" spans="1:4" x14ac:dyDescent="0.2">
      <c r="A800" s="164" t="str">
        <f>IF(ISBLANK(KandidatenOsiris!A800),IF(ISBLANK(KandidatenOsirisDocent!A793),"",TEXT(TRIM(KandidatenOsirisDocent!A793),"0000000")),TEXT(TRIM(KandidatenOsiris!A800),"0000000"))</f>
        <v/>
      </c>
      <c r="B800" s="164" t="str">
        <f>IF(ISBLANK(KandidatenOsiris!B800),IF(ISBLANK(KandidatenOsirisDocent!C793),"",KandidatenOsirisDocent!C793),KandidatenOsiris!B800)</f>
        <v/>
      </c>
      <c r="C800" s="164" t="str">
        <f>IF(ISBLANK(KandidatenOsiris!C800),"",KandidatenOsiris!C800)</f>
        <v/>
      </c>
      <c r="D800" s="208" t="str">
        <f>VLOOKUP(A800,Totaal!A:P,16,FALSE)</f>
        <v/>
      </c>
    </row>
    <row r="801" spans="1:4" x14ac:dyDescent="0.2">
      <c r="A801" s="164" t="str">
        <f>IF(ISBLANK(KandidatenOsiris!A801),IF(ISBLANK(KandidatenOsirisDocent!A794),"",TEXT(TRIM(KandidatenOsirisDocent!A794),"0000000")),TEXT(TRIM(KandidatenOsiris!A801),"0000000"))</f>
        <v/>
      </c>
      <c r="B801" s="164" t="str">
        <f>IF(ISBLANK(KandidatenOsiris!B801),IF(ISBLANK(KandidatenOsirisDocent!C794),"",KandidatenOsirisDocent!C794),KandidatenOsiris!B801)</f>
        <v/>
      </c>
      <c r="C801" s="164" t="str">
        <f>IF(ISBLANK(KandidatenOsiris!C801),"",KandidatenOsiris!C801)</f>
        <v/>
      </c>
      <c r="D801" s="208" t="str">
        <f>VLOOKUP(A801,Totaal!A:P,16,FALSE)</f>
        <v/>
      </c>
    </row>
    <row r="802" spans="1:4" x14ac:dyDescent="0.2">
      <c r="A802" s="164" t="str">
        <f>IF(ISBLANK(KandidatenOsiris!A802),IF(ISBLANK(KandidatenOsirisDocent!A795),"",TEXT(TRIM(KandidatenOsirisDocent!A795),"0000000")),TEXT(TRIM(KandidatenOsiris!A802),"0000000"))</f>
        <v/>
      </c>
      <c r="B802" s="164" t="str">
        <f>IF(ISBLANK(KandidatenOsiris!B802),IF(ISBLANK(KandidatenOsirisDocent!C795),"",KandidatenOsirisDocent!C795),KandidatenOsiris!B802)</f>
        <v/>
      </c>
      <c r="C802" s="164" t="str">
        <f>IF(ISBLANK(KandidatenOsiris!C802),"",KandidatenOsiris!C802)</f>
        <v/>
      </c>
      <c r="D802" s="208" t="str">
        <f>VLOOKUP(A802,Totaal!A:P,16,FALSE)</f>
        <v/>
      </c>
    </row>
    <row r="803" spans="1:4" x14ac:dyDescent="0.2">
      <c r="A803" s="164" t="str">
        <f>IF(ISBLANK(KandidatenOsiris!A803),IF(ISBLANK(KandidatenOsirisDocent!A796),"",TEXT(TRIM(KandidatenOsirisDocent!A796),"0000000")),TEXT(TRIM(KandidatenOsiris!A803),"0000000"))</f>
        <v/>
      </c>
      <c r="B803" s="164" t="str">
        <f>IF(ISBLANK(KandidatenOsiris!B803),IF(ISBLANK(KandidatenOsirisDocent!C796),"",KandidatenOsirisDocent!C796),KandidatenOsiris!B803)</f>
        <v/>
      </c>
      <c r="C803" s="164" t="str">
        <f>IF(ISBLANK(KandidatenOsiris!C803),"",KandidatenOsiris!C803)</f>
        <v/>
      </c>
      <c r="D803" s="208" t="str">
        <f>VLOOKUP(A803,Totaal!A:P,16,FALSE)</f>
        <v/>
      </c>
    </row>
    <row r="804" spans="1:4" x14ac:dyDescent="0.2">
      <c r="A804" s="164" t="str">
        <f>IF(ISBLANK(KandidatenOsiris!A804),IF(ISBLANK(KandidatenOsirisDocent!A797),"",TEXT(TRIM(KandidatenOsirisDocent!A797),"0000000")),TEXT(TRIM(KandidatenOsiris!A804),"0000000"))</f>
        <v/>
      </c>
      <c r="B804" s="164" t="str">
        <f>IF(ISBLANK(KandidatenOsiris!B804),IF(ISBLANK(KandidatenOsirisDocent!C797),"",KandidatenOsirisDocent!C797),KandidatenOsiris!B804)</f>
        <v/>
      </c>
      <c r="C804" s="164" t="str">
        <f>IF(ISBLANK(KandidatenOsiris!C804),"",KandidatenOsiris!C804)</f>
        <v/>
      </c>
      <c r="D804" s="208" t="str">
        <f>VLOOKUP(A804,Totaal!A:P,16,FALSE)</f>
        <v/>
      </c>
    </row>
    <row r="805" spans="1:4" x14ac:dyDescent="0.2">
      <c r="A805" s="164" t="str">
        <f>IF(ISBLANK(KandidatenOsiris!A805),IF(ISBLANK(KandidatenOsirisDocent!A798),"",TEXT(TRIM(KandidatenOsirisDocent!A798),"0000000")),TEXT(TRIM(KandidatenOsiris!A805),"0000000"))</f>
        <v/>
      </c>
      <c r="B805" s="164" t="str">
        <f>IF(ISBLANK(KandidatenOsiris!B805),IF(ISBLANK(KandidatenOsirisDocent!C798),"",KandidatenOsirisDocent!C798),KandidatenOsiris!B805)</f>
        <v/>
      </c>
      <c r="C805" s="164" t="str">
        <f>IF(ISBLANK(KandidatenOsiris!C805),"",KandidatenOsiris!C805)</f>
        <v/>
      </c>
      <c r="D805" s="208" t="str">
        <f>VLOOKUP(A805,Totaal!A:P,16,FALSE)</f>
        <v/>
      </c>
    </row>
    <row r="806" spans="1:4" x14ac:dyDescent="0.2">
      <c r="A806" s="164" t="str">
        <f>IF(ISBLANK(KandidatenOsiris!A806),IF(ISBLANK(KandidatenOsirisDocent!A799),"",TEXT(TRIM(KandidatenOsirisDocent!A799),"0000000")),TEXT(TRIM(KandidatenOsiris!A806),"0000000"))</f>
        <v/>
      </c>
      <c r="B806" s="164" t="str">
        <f>IF(ISBLANK(KandidatenOsiris!B806),IF(ISBLANK(KandidatenOsirisDocent!C799),"",KandidatenOsirisDocent!C799),KandidatenOsiris!B806)</f>
        <v/>
      </c>
      <c r="C806" s="164" t="str">
        <f>IF(ISBLANK(KandidatenOsiris!C806),"",KandidatenOsiris!C806)</f>
        <v/>
      </c>
      <c r="D806" s="208" t="str">
        <f>VLOOKUP(A806,Totaal!A:P,16,FALSE)</f>
        <v/>
      </c>
    </row>
    <row r="807" spans="1:4" x14ac:dyDescent="0.2">
      <c r="A807" s="164" t="str">
        <f>IF(ISBLANK(KandidatenOsiris!A807),IF(ISBLANK(KandidatenOsirisDocent!A800),"",TEXT(TRIM(KandidatenOsirisDocent!A800),"0000000")),TEXT(TRIM(KandidatenOsiris!A807),"0000000"))</f>
        <v/>
      </c>
      <c r="B807" s="164" t="str">
        <f>IF(ISBLANK(KandidatenOsiris!B807),IF(ISBLANK(KandidatenOsirisDocent!C800),"",KandidatenOsirisDocent!C800),KandidatenOsiris!B807)</f>
        <v/>
      </c>
      <c r="C807" s="164" t="str">
        <f>IF(ISBLANK(KandidatenOsiris!C807),"",KandidatenOsiris!C807)</f>
        <v/>
      </c>
      <c r="D807" s="208" t="str">
        <f>VLOOKUP(A807,Totaal!A:P,16,FALSE)</f>
        <v/>
      </c>
    </row>
    <row r="808" spans="1:4" x14ac:dyDescent="0.2">
      <c r="A808" s="164" t="str">
        <f>IF(ISBLANK(KandidatenOsiris!A808),IF(ISBLANK(KandidatenOsirisDocent!A801),"",TEXT(TRIM(KandidatenOsirisDocent!A801),"0000000")),TEXT(TRIM(KandidatenOsiris!A808),"0000000"))</f>
        <v/>
      </c>
      <c r="B808" s="164" t="str">
        <f>IF(ISBLANK(KandidatenOsiris!B808),IF(ISBLANK(KandidatenOsirisDocent!C801),"",KandidatenOsirisDocent!C801),KandidatenOsiris!B808)</f>
        <v/>
      </c>
      <c r="C808" s="164" t="str">
        <f>IF(ISBLANK(KandidatenOsiris!C808),"",KandidatenOsiris!C808)</f>
        <v/>
      </c>
      <c r="D808" s="208" t="str">
        <f>VLOOKUP(A808,Totaal!A:P,16,FALSE)</f>
        <v/>
      </c>
    </row>
    <row r="809" spans="1:4" x14ac:dyDescent="0.2">
      <c r="A809" s="164" t="str">
        <f>IF(ISBLANK(KandidatenOsiris!A809),IF(ISBLANK(KandidatenOsirisDocent!A802),"",TEXT(TRIM(KandidatenOsirisDocent!A802),"0000000")),TEXT(TRIM(KandidatenOsiris!A809),"0000000"))</f>
        <v/>
      </c>
      <c r="B809" s="164" t="str">
        <f>IF(ISBLANK(KandidatenOsiris!B809),IF(ISBLANK(KandidatenOsirisDocent!C802),"",KandidatenOsirisDocent!C802),KandidatenOsiris!B809)</f>
        <v/>
      </c>
      <c r="C809" s="164" t="str">
        <f>IF(ISBLANK(KandidatenOsiris!C809),"",KandidatenOsiris!C809)</f>
        <v/>
      </c>
      <c r="D809" s="208" t="str">
        <f>VLOOKUP(A809,Totaal!A:P,16,FALSE)</f>
        <v/>
      </c>
    </row>
    <row r="810" spans="1:4" x14ac:dyDescent="0.2">
      <c r="A810" s="164" t="str">
        <f>IF(ISBLANK(KandidatenOsiris!A810),IF(ISBLANK(KandidatenOsirisDocent!A803),"",TEXT(TRIM(KandidatenOsirisDocent!A803),"0000000")),TEXT(TRIM(KandidatenOsiris!A810),"0000000"))</f>
        <v/>
      </c>
      <c r="B810" s="164" t="str">
        <f>IF(ISBLANK(KandidatenOsiris!B810),IF(ISBLANK(KandidatenOsirisDocent!C803),"",KandidatenOsirisDocent!C803),KandidatenOsiris!B810)</f>
        <v/>
      </c>
      <c r="C810" s="164" t="str">
        <f>IF(ISBLANK(KandidatenOsiris!C810),"",KandidatenOsiris!C810)</f>
        <v/>
      </c>
      <c r="D810" s="208" t="str">
        <f>VLOOKUP(A810,Totaal!A:P,16,FALSE)</f>
        <v/>
      </c>
    </row>
    <row r="811" spans="1:4" x14ac:dyDescent="0.2">
      <c r="A811" s="164" t="str">
        <f>IF(ISBLANK(KandidatenOsiris!A811),IF(ISBLANK(KandidatenOsirisDocent!A804),"",TEXT(TRIM(KandidatenOsirisDocent!A804),"0000000")),TEXT(TRIM(KandidatenOsiris!A811),"0000000"))</f>
        <v/>
      </c>
      <c r="B811" s="164" t="str">
        <f>IF(ISBLANK(KandidatenOsiris!B811),IF(ISBLANK(KandidatenOsirisDocent!C804),"",KandidatenOsirisDocent!C804),KandidatenOsiris!B811)</f>
        <v/>
      </c>
      <c r="C811" s="164" t="str">
        <f>IF(ISBLANK(KandidatenOsiris!C811),"",KandidatenOsiris!C811)</f>
        <v/>
      </c>
      <c r="D811" s="208" t="str">
        <f>VLOOKUP(A811,Totaal!A:P,16,FALSE)</f>
        <v/>
      </c>
    </row>
    <row r="812" spans="1:4" x14ac:dyDescent="0.2">
      <c r="A812" s="164" t="str">
        <f>IF(ISBLANK(KandidatenOsiris!A812),IF(ISBLANK(KandidatenOsirisDocent!A805),"",TEXT(TRIM(KandidatenOsirisDocent!A805),"0000000")),TEXT(TRIM(KandidatenOsiris!A812),"0000000"))</f>
        <v/>
      </c>
      <c r="B812" s="164" t="str">
        <f>IF(ISBLANK(KandidatenOsiris!B812),IF(ISBLANK(KandidatenOsirisDocent!C805),"",KandidatenOsirisDocent!C805),KandidatenOsiris!B812)</f>
        <v/>
      </c>
      <c r="C812" s="164" t="str">
        <f>IF(ISBLANK(KandidatenOsiris!C812),"",KandidatenOsiris!C812)</f>
        <v/>
      </c>
      <c r="D812" s="208" t="str">
        <f>VLOOKUP(A812,Totaal!A:P,16,FALSE)</f>
        <v/>
      </c>
    </row>
    <row r="813" spans="1:4" x14ac:dyDescent="0.2">
      <c r="A813" s="164" t="str">
        <f>IF(ISBLANK(KandidatenOsiris!A813),IF(ISBLANK(KandidatenOsirisDocent!A806),"",TEXT(TRIM(KandidatenOsirisDocent!A806),"0000000")),TEXT(TRIM(KandidatenOsiris!A813),"0000000"))</f>
        <v/>
      </c>
      <c r="B813" s="164" t="str">
        <f>IF(ISBLANK(KandidatenOsiris!B813),IF(ISBLANK(KandidatenOsirisDocent!C806),"",KandidatenOsirisDocent!C806),KandidatenOsiris!B813)</f>
        <v/>
      </c>
      <c r="C813" s="164" t="str">
        <f>IF(ISBLANK(KandidatenOsiris!C813),"",KandidatenOsiris!C813)</f>
        <v/>
      </c>
      <c r="D813" s="208" t="str">
        <f>VLOOKUP(A813,Totaal!A:P,16,FALSE)</f>
        <v/>
      </c>
    </row>
    <row r="814" spans="1:4" x14ac:dyDescent="0.2">
      <c r="A814" s="164" t="str">
        <f>IF(ISBLANK(KandidatenOsiris!A814),IF(ISBLANK(KandidatenOsirisDocent!A807),"",TEXT(TRIM(KandidatenOsirisDocent!A807),"0000000")),TEXT(TRIM(KandidatenOsiris!A814),"0000000"))</f>
        <v/>
      </c>
      <c r="B814" s="164" t="str">
        <f>IF(ISBLANK(KandidatenOsiris!B814),IF(ISBLANK(KandidatenOsirisDocent!C807),"",KandidatenOsirisDocent!C807),KandidatenOsiris!B814)</f>
        <v/>
      </c>
      <c r="C814" s="164" t="str">
        <f>IF(ISBLANK(KandidatenOsiris!C814),"",KandidatenOsiris!C814)</f>
        <v/>
      </c>
      <c r="D814" s="208" t="str">
        <f>VLOOKUP(A814,Totaal!A:P,16,FALSE)</f>
        <v/>
      </c>
    </row>
    <row r="815" spans="1:4" x14ac:dyDescent="0.2">
      <c r="A815" s="164" t="str">
        <f>IF(ISBLANK(KandidatenOsiris!A815),IF(ISBLANK(KandidatenOsirisDocent!A808),"",TEXT(TRIM(KandidatenOsirisDocent!A808),"0000000")),TEXT(TRIM(KandidatenOsiris!A815),"0000000"))</f>
        <v/>
      </c>
      <c r="B815" s="164" t="str">
        <f>IF(ISBLANK(KandidatenOsiris!B815),IF(ISBLANK(KandidatenOsirisDocent!C808),"",KandidatenOsirisDocent!C808),KandidatenOsiris!B815)</f>
        <v/>
      </c>
      <c r="C815" s="164" t="str">
        <f>IF(ISBLANK(KandidatenOsiris!C815),"",KandidatenOsiris!C815)</f>
        <v/>
      </c>
      <c r="D815" s="208" t="str">
        <f>VLOOKUP(A815,Totaal!A:P,16,FALSE)</f>
        <v/>
      </c>
    </row>
    <row r="816" spans="1:4" x14ac:dyDescent="0.2">
      <c r="A816" s="164" t="str">
        <f>IF(ISBLANK(KandidatenOsiris!A816),IF(ISBLANK(KandidatenOsirisDocent!A809),"",TEXT(TRIM(KandidatenOsirisDocent!A809),"0000000")),TEXT(TRIM(KandidatenOsiris!A816),"0000000"))</f>
        <v/>
      </c>
      <c r="B816" s="164" t="str">
        <f>IF(ISBLANK(KandidatenOsiris!B816),IF(ISBLANK(KandidatenOsirisDocent!C809),"",KandidatenOsirisDocent!C809),KandidatenOsiris!B816)</f>
        <v/>
      </c>
      <c r="C816" s="164" t="str">
        <f>IF(ISBLANK(KandidatenOsiris!C816),"",KandidatenOsiris!C816)</f>
        <v/>
      </c>
      <c r="D816" s="208" t="str">
        <f>VLOOKUP(A816,Totaal!A:P,16,FALSE)</f>
        <v/>
      </c>
    </row>
    <row r="817" spans="1:4" x14ac:dyDescent="0.2">
      <c r="A817" s="164" t="str">
        <f>IF(ISBLANK(KandidatenOsiris!A817),IF(ISBLANK(KandidatenOsirisDocent!A810),"",TEXT(TRIM(KandidatenOsirisDocent!A810),"0000000")),TEXT(TRIM(KandidatenOsiris!A817),"0000000"))</f>
        <v/>
      </c>
      <c r="B817" s="164" t="str">
        <f>IF(ISBLANK(KandidatenOsiris!B817),IF(ISBLANK(KandidatenOsirisDocent!C810),"",KandidatenOsirisDocent!C810),KandidatenOsiris!B817)</f>
        <v/>
      </c>
      <c r="C817" s="164" t="str">
        <f>IF(ISBLANK(KandidatenOsiris!C817),"",KandidatenOsiris!C817)</f>
        <v/>
      </c>
      <c r="D817" s="208" t="str">
        <f>VLOOKUP(A817,Totaal!A:P,16,FALSE)</f>
        <v/>
      </c>
    </row>
    <row r="818" spans="1:4" x14ac:dyDescent="0.2">
      <c r="A818" s="164" t="str">
        <f>IF(ISBLANK(KandidatenOsiris!A818),IF(ISBLANK(KandidatenOsirisDocent!A811),"",TEXT(TRIM(KandidatenOsirisDocent!A811),"0000000")),TEXT(TRIM(KandidatenOsiris!A818),"0000000"))</f>
        <v/>
      </c>
      <c r="B818" s="164" t="str">
        <f>IF(ISBLANK(KandidatenOsiris!B818),IF(ISBLANK(KandidatenOsirisDocent!C811),"",KandidatenOsirisDocent!C811),KandidatenOsiris!B818)</f>
        <v/>
      </c>
      <c r="C818" s="164" t="str">
        <f>IF(ISBLANK(KandidatenOsiris!C818),"",KandidatenOsiris!C818)</f>
        <v/>
      </c>
      <c r="D818" s="208" t="str">
        <f>VLOOKUP(A818,Totaal!A:P,16,FALSE)</f>
        <v/>
      </c>
    </row>
    <row r="819" spans="1:4" x14ac:dyDescent="0.2">
      <c r="A819" s="164" t="str">
        <f>IF(ISBLANK(KandidatenOsiris!A819),IF(ISBLANK(KandidatenOsirisDocent!A812),"",TEXT(TRIM(KandidatenOsirisDocent!A812),"0000000")),TEXT(TRIM(KandidatenOsiris!A819),"0000000"))</f>
        <v/>
      </c>
      <c r="B819" s="164" t="str">
        <f>IF(ISBLANK(KandidatenOsiris!B819),IF(ISBLANK(KandidatenOsirisDocent!C812),"",KandidatenOsirisDocent!C812),KandidatenOsiris!B819)</f>
        <v/>
      </c>
      <c r="C819" s="164" t="str">
        <f>IF(ISBLANK(KandidatenOsiris!C819),"",KandidatenOsiris!C819)</f>
        <v/>
      </c>
      <c r="D819" s="208" t="str">
        <f>VLOOKUP(A819,Totaal!A:P,16,FALSE)</f>
        <v/>
      </c>
    </row>
    <row r="820" spans="1:4" x14ac:dyDescent="0.2">
      <c r="A820" s="164" t="str">
        <f>IF(ISBLANK(KandidatenOsiris!A820),IF(ISBLANK(KandidatenOsirisDocent!A813),"",TEXT(TRIM(KandidatenOsirisDocent!A813),"0000000")),TEXT(TRIM(KandidatenOsiris!A820),"0000000"))</f>
        <v/>
      </c>
      <c r="B820" s="164" t="str">
        <f>IF(ISBLANK(KandidatenOsiris!B820),IF(ISBLANK(KandidatenOsirisDocent!C813),"",KandidatenOsirisDocent!C813),KandidatenOsiris!B820)</f>
        <v/>
      </c>
      <c r="C820" s="164" t="str">
        <f>IF(ISBLANK(KandidatenOsiris!C820),"",KandidatenOsiris!C820)</f>
        <v/>
      </c>
      <c r="D820" s="208" t="str">
        <f>VLOOKUP(A820,Totaal!A:P,16,FALSE)</f>
        <v/>
      </c>
    </row>
    <row r="821" spans="1:4" x14ac:dyDescent="0.2">
      <c r="A821" s="164" t="str">
        <f>IF(ISBLANK(KandidatenOsiris!A821),IF(ISBLANK(KandidatenOsirisDocent!A814),"",TEXT(TRIM(KandidatenOsirisDocent!A814),"0000000")),TEXT(TRIM(KandidatenOsiris!A821),"0000000"))</f>
        <v/>
      </c>
      <c r="B821" s="164" t="str">
        <f>IF(ISBLANK(KandidatenOsiris!B821),IF(ISBLANK(KandidatenOsirisDocent!C814),"",KandidatenOsirisDocent!C814),KandidatenOsiris!B821)</f>
        <v/>
      </c>
      <c r="C821" s="164" t="str">
        <f>IF(ISBLANK(KandidatenOsiris!C821),"",KandidatenOsiris!C821)</f>
        <v/>
      </c>
      <c r="D821" s="208" t="str">
        <f>VLOOKUP(A821,Totaal!A:P,16,FALSE)</f>
        <v/>
      </c>
    </row>
    <row r="822" spans="1:4" x14ac:dyDescent="0.2">
      <c r="A822" s="164" t="str">
        <f>IF(ISBLANK(KandidatenOsiris!A822),IF(ISBLANK(KandidatenOsirisDocent!A815),"",TEXT(TRIM(KandidatenOsirisDocent!A815),"0000000")),TEXT(TRIM(KandidatenOsiris!A822),"0000000"))</f>
        <v/>
      </c>
      <c r="B822" s="164" t="str">
        <f>IF(ISBLANK(KandidatenOsiris!B822),IF(ISBLANK(KandidatenOsirisDocent!C815),"",KandidatenOsirisDocent!C815),KandidatenOsiris!B822)</f>
        <v/>
      </c>
      <c r="C822" s="164" t="str">
        <f>IF(ISBLANK(KandidatenOsiris!C822),"",KandidatenOsiris!C822)</f>
        <v/>
      </c>
      <c r="D822" s="208" t="str">
        <f>VLOOKUP(A822,Totaal!A:P,16,FALSE)</f>
        <v/>
      </c>
    </row>
    <row r="823" spans="1:4" x14ac:dyDescent="0.2">
      <c r="A823" s="164" t="str">
        <f>IF(ISBLANK(KandidatenOsiris!A823),IF(ISBLANK(KandidatenOsirisDocent!A816),"",TEXT(TRIM(KandidatenOsirisDocent!A816),"0000000")),TEXT(TRIM(KandidatenOsiris!A823),"0000000"))</f>
        <v/>
      </c>
      <c r="B823" s="164" t="str">
        <f>IF(ISBLANK(KandidatenOsiris!B823),IF(ISBLANK(KandidatenOsirisDocent!C816),"",KandidatenOsirisDocent!C816),KandidatenOsiris!B823)</f>
        <v/>
      </c>
      <c r="C823" s="164" t="str">
        <f>IF(ISBLANK(KandidatenOsiris!C823),"",KandidatenOsiris!C823)</f>
        <v/>
      </c>
      <c r="D823" s="208" t="str">
        <f>VLOOKUP(A823,Totaal!A:P,16,FALSE)</f>
        <v/>
      </c>
    </row>
    <row r="824" spans="1:4" x14ac:dyDescent="0.2">
      <c r="A824" s="164" t="str">
        <f>IF(ISBLANK(KandidatenOsiris!A824),IF(ISBLANK(KandidatenOsirisDocent!A817),"",TEXT(TRIM(KandidatenOsirisDocent!A817),"0000000")),TEXT(TRIM(KandidatenOsiris!A824),"0000000"))</f>
        <v/>
      </c>
      <c r="B824" s="164" t="str">
        <f>IF(ISBLANK(KandidatenOsiris!B824),IF(ISBLANK(KandidatenOsirisDocent!C817),"",KandidatenOsirisDocent!C817),KandidatenOsiris!B824)</f>
        <v/>
      </c>
      <c r="C824" s="164" t="str">
        <f>IF(ISBLANK(KandidatenOsiris!C824),"",KandidatenOsiris!C824)</f>
        <v/>
      </c>
      <c r="D824" s="208" t="str">
        <f>VLOOKUP(A824,Totaal!A:P,16,FALSE)</f>
        <v/>
      </c>
    </row>
    <row r="825" spans="1:4" x14ac:dyDescent="0.2">
      <c r="A825" s="164" t="str">
        <f>IF(ISBLANK(KandidatenOsiris!A825),IF(ISBLANK(KandidatenOsirisDocent!A818),"",TEXT(TRIM(KandidatenOsirisDocent!A818),"0000000")),TEXT(TRIM(KandidatenOsiris!A825),"0000000"))</f>
        <v/>
      </c>
      <c r="B825" s="164" t="str">
        <f>IF(ISBLANK(KandidatenOsiris!B825),IF(ISBLANK(KandidatenOsirisDocent!C818),"",KandidatenOsirisDocent!C818),KandidatenOsiris!B825)</f>
        <v/>
      </c>
      <c r="C825" s="164" t="str">
        <f>IF(ISBLANK(KandidatenOsiris!C825),"",KandidatenOsiris!C825)</f>
        <v/>
      </c>
      <c r="D825" s="208" t="str">
        <f>VLOOKUP(A825,Totaal!A:P,16,FALSE)</f>
        <v/>
      </c>
    </row>
    <row r="826" spans="1:4" x14ac:dyDescent="0.2">
      <c r="A826" s="164" t="str">
        <f>IF(ISBLANK(KandidatenOsiris!A826),IF(ISBLANK(KandidatenOsirisDocent!A819),"",TEXT(TRIM(KandidatenOsirisDocent!A819),"0000000")),TEXT(TRIM(KandidatenOsiris!A826),"0000000"))</f>
        <v/>
      </c>
      <c r="B826" s="164" t="str">
        <f>IF(ISBLANK(KandidatenOsiris!B826),IF(ISBLANK(KandidatenOsirisDocent!C819),"",KandidatenOsirisDocent!C819),KandidatenOsiris!B826)</f>
        <v/>
      </c>
      <c r="C826" s="164" t="str">
        <f>IF(ISBLANK(KandidatenOsiris!C826),"",KandidatenOsiris!C826)</f>
        <v/>
      </c>
      <c r="D826" s="208" t="str">
        <f>VLOOKUP(A826,Totaal!A:P,16,FALSE)</f>
        <v/>
      </c>
    </row>
    <row r="827" spans="1:4" x14ac:dyDescent="0.2">
      <c r="A827" s="164" t="str">
        <f>IF(ISBLANK(KandidatenOsiris!A827),IF(ISBLANK(KandidatenOsirisDocent!A820),"",TEXT(TRIM(KandidatenOsirisDocent!A820),"0000000")),TEXT(TRIM(KandidatenOsiris!A827),"0000000"))</f>
        <v/>
      </c>
      <c r="B827" s="164" t="str">
        <f>IF(ISBLANK(KandidatenOsiris!B827),IF(ISBLANK(KandidatenOsirisDocent!C820),"",KandidatenOsirisDocent!C820),KandidatenOsiris!B827)</f>
        <v/>
      </c>
      <c r="C827" s="164" t="str">
        <f>IF(ISBLANK(KandidatenOsiris!C827),"",KandidatenOsiris!C827)</f>
        <v/>
      </c>
      <c r="D827" s="208" t="str">
        <f>VLOOKUP(A827,Totaal!A:P,16,FALSE)</f>
        <v/>
      </c>
    </row>
    <row r="828" spans="1:4" x14ac:dyDescent="0.2">
      <c r="A828" s="164" t="str">
        <f>IF(ISBLANK(KandidatenOsiris!A828),IF(ISBLANK(KandidatenOsirisDocent!A821),"",TEXT(TRIM(KandidatenOsirisDocent!A821),"0000000")),TEXT(TRIM(KandidatenOsiris!A828),"0000000"))</f>
        <v/>
      </c>
      <c r="B828" s="164" t="str">
        <f>IF(ISBLANK(KandidatenOsiris!B828),IF(ISBLANK(KandidatenOsirisDocent!C821),"",KandidatenOsirisDocent!C821),KandidatenOsiris!B828)</f>
        <v/>
      </c>
      <c r="C828" s="164" t="str">
        <f>IF(ISBLANK(KandidatenOsiris!C828),"",KandidatenOsiris!C828)</f>
        <v/>
      </c>
      <c r="D828" s="208" t="str">
        <f>VLOOKUP(A828,Totaal!A:P,16,FALSE)</f>
        <v/>
      </c>
    </row>
    <row r="829" spans="1:4" x14ac:dyDescent="0.2">
      <c r="A829" s="164" t="str">
        <f>IF(ISBLANK(KandidatenOsiris!A829),IF(ISBLANK(KandidatenOsirisDocent!A822),"",TEXT(TRIM(KandidatenOsirisDocent!A822),"0000000")),TEXT(TRIM(KandidatenOsiris!A829),"0000000"))</f>
        <v/>
      </c>
      <c r="B829" s="164" t="str">
        <f>IF(ISBLANK(KandidatenOsiris!B829),IF(ISBLANK(KandidatenOsirisDocent!C822),"",KandidatenOsirisDocent!C822),KandidatenOsiris!B829)</f>
        <v/>
      </c>
      <c r="C829" s="164" t="str">
        <f>IF(ISBLANK(KandidatenOsiris!C829),"",KandidatenOsiris!C829)</f>
        <v/>
      </c>
      <c r="D829" s="208" t="str">
        <f>VLOOKUP(A829,Totaal!A:P,16,FALSE)</f>
        <v/>
      </c>
    </row>
    <row r="830" spans="1:4" x14ac:dyDescent="0.2">
      <c r="A830" s="164" t="str">
        <f>IF(ISBLANK(KandidatenOsiris!A830),IF(ISBLANK(KandidatenOsirisDocent!A823),"",TEXT(TRIM(KandidatenOsirisDocent!A823),"0000000")),TEXT(TRIM(KandidatenOsiris!A830),"0000000"))</f>
        <v/>
      </c>
      <c r="B830" s="164" t="str">
        <f>IF(ISBLANK(KandidatenOsiris!B830),IF(ISBLANK(KandidatenOsirisDocent!C823),"",KandidatenOsirisDocent!C823),KandidatenOsiris!B830)</f>
        <v/>
      </c>
      <c r="C830" s="164" t="str">
        <f>IF(ISBLANK(KandidatenOsiris!C830),"",KandidatenOsiris!C830)</f>
        <v/>
      </c>
      <c r="D830" s="208" t="str">
        <f>VLOOKUP(A830,Totaal!A:P,16,FALSE)</f>
        <v/>
      </c>
    </row>
    <row r="831" spans="1:4" x14ac:dyDescent="0.2">
      <c r="A831" s="164" t="str">
        <f>IF(ISBLANK(KandidatenOsiris!A831),IF(ISBLANK(KandidatenOsirisDocent!A824),"",TEXT(TRIM(KandidatenOsirisDocent!A824),"0000000")),TEXT(TRIM(KandidatenOsiris!A831),"0000000"))</f>
        <v/>
      </c>
      <c r="B831" s="164" t="str">
        <f>IF(ISBLANK(KandidatenOsiris!B831),IF(ISBLANK(KandidatenOsirisDocent!C824),"",KandidatenOsirisDocent!C824),KandidatenOsiris!B831)</f>
        <v/>
      </c>
      <c r="C831" s="164" t="str">
        <f>IF(ISBLANK(KandidatenOsiris!C831),"",KandidatenOsiris!C831)</f>
        <v/>
      </c>
      <c r="D831" s="208" t="str">
        <f>VLOOKUP(A831,Totaal!A:P,16,FALSE)</f>
        <v/>
      </c>
    </row>
    <row r="832" spans="1:4" x14ac:dyDescent="0.2">
      <c r="A832" s="164" t="str">
        <f>IF(ISBLANK(KandidatenOsiris!A832),IF(ISBLANK(KandidatenOsirisDocent!A825),"",TEXT(TRIM(KandidatenOsirisDocent!A825),"0000000")),TEXT(TRIM(KandidatenOsiris!A832),"0000000"))</f>
        <v/>
      </c>
      <c r="B832" s="164" t="str">
        <f>IF(ISBLANK(KandidatenOsiris!B832),IF(ISBLANK(KandidatenOsirisDocent!C825),"",KandidatenOsirisDocent!C825),KandidatenOsiris!B832)</f>
        <v/>
      </c>
      <c r="C832" s="164" t="str">
        <f>IF(ISBLANK(KandidatenOsiris!C832),"",KandidatenOsiris!C832)</f>
        <v/>
      </c>
      <c r="D832" s="208" t="str">
        <f>VLOOKUP(A832,Totaal!A:P,16,FALSE)</f>
        <v/>
      </c>
    </row>
    <row r="833" spans="1:4" x14ac:dyDescent="0.2">
      <c r="A833" s="164" t="str">
        <f>IF(ISBLANK(KandidatenOsiris!A833),IF(ISBLANK(KandidatenOsirisDocent!A826),"",TEXT(TRIM(KandidatenOsirisDocent!A826),"0000000")),TEXT(TRIM(KandidatenOsiris!A833),"0000000"))</f>
        <v/>
      </c>
      <c r="B833" s="164" t="str">
        <f>IF(ISBLANK(KandidatenOsiris!B833),IF(ISBLANK(KandidatenOsirisDocent!C826),"",KandidatenOsirisDocent!C826),KandidatenOsiris!B833)</f>
        <v/>
      </c>
      <c r="C833" s="164" t="str">
        <f>IF(ISBLANK(KandidatenOsiris!C833),"",KandidatenOsiris!C833)</f>
        <v/>
      </c>
      <c r="D833" s="208" t="str">
        <f>VLOOKUP(A833,Totaal!A:P,16,FALSE)</f>
        <v/>
      </c>
    </row>
    <row r="834" spans="1:4" x14ac:dyDescent="0.2">
      <c r="A834" s="164" t="str">
        <f>IF(ISBLANK(KandidatenOsiris!A834),IF(ISBLANK(KandidatenOsirisDocent!A827),"",TEXT(TRIM(KandidatenOsirisDocent!A827),"0000000")),TEXT(TRIM(KandidatenOsiris!A834),"0000000"))</f>
        <v/>
      </c>
      <c r="B834" s="164" t="str">
        <f>IF(ISBLANK(KandidatenOsiris!B834),IF(ISBLANK(KandidatenOsirisDocent!C827),"",KandidatenOsirisDocent!C827),KandidatenOsiris!B834)</f>
        <v/>
      </c>
      <c r="C834" s="164" t="str">
        <f>IF(ISBLANK(KandidatenOsiris!C834),"",KandidatenOsiris!C834)</f>
        <v/>
      </c>
      <c r="D834" s="208" t="str">
        <f>VLOOKUP(A834,Totaal!A:P,16,FALSE)</f>
        <v/>
      </c>
    </row>
    <row r="835" spans="1:4" x14ac:dyDescent="0.2">
      <c r="A835" s="164" t="str">
        <f>IF(ISBLANK(KandidatenOsiris!A835),IF(ISBLANK(KandidatenOsirisDocent!A828),"",TEXT(TRIM(KandidatenOsirisDocent!A828),"0000000")),TEXT(TRIM(KandidatenOsiris!A835),"0000000"))</f>
        <v/>
      </c>
      <c r="B835" s="164" t="str">
        <f>IF(ISBLANK(KandidatenOsiris!B835),IF(ISBLANK(KandidatenOsirisDocent!C828),"",KandidatenOsirisDocent!C828),KandidatenOsiris!B835)</f>
        <v/>
      </c>
      <c r="C835" s="164" t="str">
        <f>IF(ISBLANK(KandidatenOsiris!C835),"",KandidatenOsiris!C835)</f>
        <v/>
      </c>
      <c r="D835" s="208" t="str">
        <f>VLOOKUP(A835,Totaal!A:P,16,FALSE)</f>
        <v/>
      </c>
    </row>
    <row r="836" spans="1:4" x14ac:dyDescent="0.2">
      <c r="A836" s="164" t="str">
        <f>IF(ISBLANK(KandidatenOsiris!A836),IF(ISBLANK(KandidatenOsirisDocent!A829),"",TEXT(TRIM(KandidatenOsirisDocent!A829),"0000000")),TEXT(TRIM(KandidatenOsiris!A836),"0000000"))</f>
        <v/>
      </c>
      <c r="B836" s="164" t="str">
        <f>IF(ISBLANK(KandidatenOsiris!B836),IF(ISBLANK(KandidatenOsirisDocent!C829),"",KandidatenOsirisDocent!C829),KandidatenOsiris!B836)</f>
        <v/>
      </c>
      <c r="C836" s="164" t="str">
        <f>IF(ISBLANK(KandidatenOsiris!C836),"",KandidatenOsiris!C836)</f>
        <v/>
      </c>
      <c r="D836" s="208" t="str">
        <f>VLOOKUP(A836,Totaal!A:P,16,FALSE)</f>
        <v/>
      </c>
    </row>
    <row r="837" spans="1:4" x14ac:dyDescent="0.2">
      <c r="A837" s="164" t="str">
        <f>IF(ISBLANK(KandidatenOsiris!A837),IF(ISBLANK(KandidatenOsirisDocent!A830),"",TEXT(TRIM(KandidatenOsirisDocent!A830),"0000000")),TEXT(TRIM(KandidatenOsiris!A837),"0000000"))</f>
        <v/>
      </c>
      <c r="B837" s="164" t="str">
        <f>IF(ISBLANK(KandidatenOsiris!B837),IF(ISBLANK(KandidatenOsirisDocent!C830),"",KandidatenOsirisDocent!C830),KandidatenOsiris!B837)</f>
        <v/>
      </c>
      <c r="C837" s="164" t="str">
        <f>IF(ISBLANK(KandidatenOsiris!C837),"",KandidatenOsiris!C837)</f>
        <v/>
      </c>
      <c r="D837" s="208" t="str">
        <f>VLOOKUP(A837,Totaal!A:P,16,FALSE)</f>
        <v/>
      </c>
    </row>
    <row r="838" spans="1:4" x14ac:dyDescent="0.2">
      <c r="A838" s="164" t="str">
        <f>IF(ISBLANK(KandidatenOsiris!A838),IF(ISBLANK(KandidatenOsirisDocent!A831),"",TEXT(TRIM(KandidatenOsirisDocent!A831),"0000000")),TEXT(TRIM(KandidatenOsiris!A838),"0000000"))</f>
        <v/>
      </c>
      <c r="B838" s="164" t="str">
        <f>IF(ISBLANK(KandidatenOsiris!B838),IF(ISBLANK(KandidatenOsirisDocent!C831),"",KandidatenOsirisDocent!C831),KandidatenOsiris!B838)</f>
        <v/>
      </c>
      <c r="C838" s="164" t="str">
        <f>IF(ISBLANK(KandidatenOsiris!C838),"",KandidatenOsiris!C838)</f>
        <v/>
      </c>
      <c r="D838" s="208" t="str">
        <f>VLOOKUP(A838,Totaal!A:P,16,FALSE)</f>
        <v/>
      </c>
    </row>
    <row r="839" spans="1:4" x14ac:dyDescent="0.2">
      <c r="A839" s="164" t="str">
        <f>IF(ISBLANK(KandidatenOsiris!A839),IF(ISBLANK(KandidatenOsirisDocent!A832),"",TEXT(TRIM(KandidatenOsirisDocent!A832),"0000000")),TEXT(TRIM(KandidatenOsiris!A839),"0000000"))</f>
        <v/>
      </c>
      <c r="B839" s="164" t="str">
        <f>IF(ISBLANK(KandidatenOsiris!B839),IF(ISBLANK(KandidatenOsirisDocent!C832),"",KandidatenOsirisDocent!C832),KandidatenOsiris!B839)</f>
        <v/>
      </c>
      <c r="C839" s="164" t="str">
        <f>IF(ISBLANK(KandidatenOsiris!C839),"",KandidatenOsiris!C839)</f>
        <v/>
      </c>
      <c r="D839" s="208" t="str">
        <f>VLOOKUP(A839,Totaal!A:P,16,FALSE)</f>
        <v/>
      </c>
    </row>
    <row r="840" spans="1:4" x14ac:dyDescent="0.2">
      <c r="A840" s="164" t="str">
        <f>IF(ISBLANK(KandidatenOsiris!A840),IF(ISBLANK(KandidatenOsirisDocent!A833),"",TEXT(TRIM(KandidatenOsirisDocent!A833),"0000000")),TEXT(TRIM(KandidatenOsiris!A840),"0000000"))</f>
        <v/>
      </c>
      <c r="B840" s="164" t="str">
        <f>IF(ISBLANK(KandidatenOsiris!B840),IF(ISBLANK(KandidatenOsirisDocent!C833),"",KandidatenOsirisDocent!C833),KandidatenOsiris!B840)</f>
        <v/>
      </c>
      <c r="C840" s="164" t="str">
        <f>IF(ISBLANK(KandidatenOsiris!C840),"",KandidatenOsiris!C840)</f>
        <v/>
      </c>
      <c r="D840" s="208" t="str">
        <f>VLOOKUP(A840,Totaal!A:P,16,FALSE)</f>
        <v/>
      </c>
    </row>
    <row r="841" spans="1:4" x14ac:dyDescent="0.2">
      <c r="A841" s="164" t="str">
        <f>IF(ISBLANK(KandidatenOsiris!A841),IF(ISBLANK(KandidatenOsirisDocent!A834),"",TEXT(TRIM(KandidatenOsirisDocent!A834),"0000000")),TEXT(TRIM(KandidatenOsiris!A841),"0000000"))</f>
        <v/>
      </c>
      <c r="B841" s="164" t="str">
        <f>IF(ISBLANK(KandidatenOsiris!B841),IF(ISBLANK(KandidatenOsirisDocent!C834),"",KandidatenOsirisDocent!C834),KandidatenOsiris!B841)</f>
        <v/>
      </c>
      <c r="C841" s="164" t="str">
        <f>IF(ISBLANK(KandidatenOsiris!C841),"",KandidatenOsiris!C841)</f>
        <v/>
      </c>
      <c r="D841" s="208" t="str">
        <f>VLOOKUP(A841,Totaal!A:P,16,FALSE)</f>
        <v/>
      </c>
    </row>
    <row r="842" spans="1:4" x14ac:dyDescent="0.2">
      <c r="A842" s="164" t="str">
        <f>IF(ISBLANK(KandidatenOsiris!A842),IF(ISBLANK(KandidatenOsirisDocent!A835),"",TEXT(TRIM(KandidatenOsirisDocent!A835),"0000000")),TEXT(TRIM(KandidatenOsiris!A842),"0000000"))</f>
        <v/>
      </c>
      <c r="B842" s="164" t="str">
        <f>IF(ISBLANK(KandidatenOsiris!B842),IF(ISBLANK(KandidatenOsirisDocent!C835),"",KandidatenOsirisDocent!C835),KandidatenOsiris!B842)</f>
        <v/>
      </c>
      <c r="C842" s="164" t="str">
        <f>IF(ISBLANK(KandidatenOsiris!C842),"",KandidatenOsiris!C842)</f>
        <v/>
      </c>
      <c r="D842" s="208" t="str">
        <f>VLOOKUP(A842,Totaal!A:P,16,FALSE)</f>
        <v/>
      </c>
    </row>
    <row r="843" spans="1:4" x14ac:dyDescent="0.2">
      <c r="A843" s="164" t="str">
        <f>IF(ISBLANK(KandidatenOsiris!A843),IF(ISBLANK(KandidatenOsirisDocent!A836),"",TEXT(TRIM(KandidatenOsirisDocent!A836),"0000000")),TEXT(TRIM(KandidatenOsiris!A843),"0000000"))</f>
        <v/>
      </c>
      <c r="B843" s="164" t="str">
        <f>IF(ISBLANK(KandidatenOsiris!B843),IF(ISBLANK(KandidatenOsirisDocent!C836),"",KandidatenOsirisDocent!C836),KandidatenOsiris!B843)</f>
        <v/>
      </c>
      <c r="C843" s="164" t="str">
        <f>IF(ISBLANK(KandidatenOsiris!C843),"",KandidatenOsiris!C843)</f>
        <v/>
      </c>
      <c r="D843" s="208" t="str">
        <f>VLOOKUP(A843,Totaal!A:P,16,FALSE)</f>
        <v/>
      </c>
    </row>
    <row r="844" spans="1:4" x14ac:dyDescent="0.2">
      <c r="A844" s="164" t="str">
        <f>IF(ISBLANK(KandidatenOsiris!A844),IF(ISBLANK(KandidatenOsirisDocent!A837),"",TEXT(TRIM(KandidatenOsirisDocent!A837),"0000000")),TEXT(TRIM(KandidatenOsiris!A844),"0000000"))</f>
        <v/>
      </c>
      <c r="B844" s="164" t="str">
        <f>IF(ISBLANK(KandidatenOsiris!B844),IF(ISBLANK(KandidatenOsirisDocent!C837),"",KandidatenOsirisDocent!C837),KandidatenOsiris!B844)</f>
        <v/>
      </c>
      <c r="C844" s="164" t="str">
        <f>IF(ISBLANK(KandidatenOsiris!C844),"",KandidatenOsiris!C844)</f>
        <v/>
      </c>
      <c r="D844" s="208" t="str">
        <f>VLOOKUP(A844,Totaal!A:P,16,FALSE)</f>
        <v/>
      </c>
    </row>
    <row r="845" spans="1:4" x14ac:dyDescent="0.2">
      <c r="A845" s="164" t="str">
        <f>IF(ISBLANK(KandidatenOsiris!A845),IF(ISBLANK(KandidatenOsirisDocent!A838),"",TEXT(TRIM(KandidatenOsirisDocent!A838),"0000000")),TEXT(TRIM(KandidatenOsiris!A845),"0000000"))</f>
        <v/>
      </c>
      <c r="B845" s="164" t="str">
        <f>IF(ISBLANK(KandidatenOsiris!B845),IF(ISBLANK(KandidatenOsirisDocent!C838),"",KandidatenOsirisDocent!C838),KandidatenOsiris!B845)</f>
        <v/>
      </c>
      <c r="C845" s="164" t="str">
        <f>IF(ISBLANK(KandidatenOsiris!C845),"",KandidatenOsiris!C845)</f>
        <v/>
      </c>
      <c r="D845" s="208" t="str">
        <f>VLOOKUP(A845,Totaal!A:P,16,FALSE)</f>
        <v/>
      </c>
    </row>
    <row r="846" spans="1:4" x14ac:dyDescent="0.2">
      <c r="A846" s="164" t="str">
        <f>IF(ISBLANK(KandidatenOsiris!A846),IF(ISBLANK(KandidatenOsirisDocent!A839),"",TEXT(TRIM(KandidatenOsirisDocent!A839),"0000000")),TEXT(TRIM(KandidatenOsiris!A846),"0000000"))</f>
        <v/>
      </c>
      <c r="B846" s="164" t="str">
        <f>IF(ISBLANK(KandidatenOsiris!B846),IF(ISBLANK(KandidatenOsirisDocent!C839),"",KandidatenOsirisDocent!C839),KandidatenOsiris!B846)</f>
        <v/>
      </c>
      <c r="C846" s="164" t="str">
        <f>IF(ISBLANK(KandidatenOsiris!C846),"",KandidatenOsiris!C846)</f>
        <v/>
      </c>
      <c r="D846" s="208" t="str">
        <f>VLOOKUP(A846,Totaal!A:P,16,FALSE)</f>
        <v/>
      </c>
    </row>
    <row r="847" spans="1:4" x14ac:dyDescent="0.2">
      <c r="A847" s="164" t="str">
        <f>IF(ISBLANK(KandidatenOsiris!A847),IF(ISBLANK(KandidatenOsirisDocent!A840),"",TEXT(TRIM(KandidatenOsirisDocent!A840),"0000000")),TEXT(TRIM(KandidatenOsiris!A847),"0000000"))</f>
        <v/>
      </c>
      <c r="B847" s="164" t="str">
        <f>IF(ISBLANK(KandidatenOsiris!B847),IF(ISBLANK(KandidatenOsirisDocent!C840),"",KandidatenOsirisDocent!C840),KandidatenOsiris!B847)</f>
        <v/>
      </c>
      <c r="C847" s="164" t="str">
        <f>IF(ISBLANK(KandidatenOsiris!C847),"",KandidatenOsiris!C847)</f>
        <v/>
      </c>
      <c r="D847" s="208" t="str">
        <f>VLOOKUP(A847,Totaal!A:P,16,FALSE)</f>
        <v/>
      </c>
    </row>
    <row r="848" spans="1:4" x14ac:dyDescent="0.2">
      <c r="A848" s="164" t="str">
        <f>IF(ISBLANK(KandidatenOsiris!A848),IF(ISBLANK(KandidatenOsirisDocent!A841),"",TEXT(TRIM(KandidatenOsirisDocent!A841),"0000000")),TEXT(TRIM(KandidatenOsiris!A848),"0000000"))</f>
        <v/>
      </c>
      <c r="B848" s="164" t="str">
        <f>IF(ISBLANK(KandidatenOsiris!B848),IF(ISBLANK(KandidatenOsirisDocent!C841),"",KandidatenOsirisDocent!C841),KandidatenOsiris!B848)</f>
        <v/>
      </c>
      <c r="C848" s="164" t="str">
        <f>IF(ISBLANK(KandidatenOsiris!C848),"",KandidatenOsiris!C848)</f>
        <v/>
      </c>
      <c r="D848" s="208" t="str">
        <f>VLOOKUP(A848,Totaal!A:P,16,FALSE)</f>
        <v/>
      </c>
    </row>
    <row r="849" spans="1:4" x14ac:dyDescent="0.2">
      <c r="A849" s="164" t="str">
        <f>IF(ISBLANK(KandidatenOsiris!A849),IF(ISBLANK(KandidatenOsirisDocent!A842),"",TEXT(TRIM(KandidatenOsirisDocent!A842),"0000000")),TEXT(TRIM(KandidatenOsiris!A849),"0000000"))</f>
        <v/>
      </c>
      <c r="B849" s="164" t="str">
        <f>IF(ISBLANK(KandidatenOsiris!B849),IF(ISBLANK(KandidatenOsirisDocent!C842),"",KandidatenOsirisDocent!C842),KandidatenOsiris!B849)</f>
        <v/>
      </c>
      <c r="C849" s="164" t="str">
        <f>IF(ISBLANK(KandidatenOsiris!C849),"",KandidatenOsiris!C849)</f>
        <v/>
      </c>
      <c r="D849" s="208" t="str">
        <f>VLOOKUP(A849,Totaal!A:P,16,FALSE)</f>
        <v/>
      </c>
    </row>
    <row r="850" spans="1:4" x14ac:dyDescent="0.2">
      <c r="A850" s="164" t="str">
        <f>IF(ISBLANK(KandidatenOsiris!A850),IF(ISBLANK(KandidatenOsirisDocent!A843),"",TEXT(TRIM(KandidatenOsirisDocent!A843),"0000000")),TEXT(TRIM(KandidatenOsiris!A850),"0000000"))</f>
        <v/>
      </c>
      <c r="B850" s="164" t="str">
        <f>IF(ISBLANK(KandidatenOsiris!B850),IF(ISBLANK(KandidatenOsirisDocent!C843),"",KandidatenOsirisDocent!C843),KandidatenOsiris!B850)</f>
        <v/>
      </c>
      <c r="C850" s="164" t="str">
        <f>IF(ISBLANK(KandidatenOsiris!C850),"",KandidatenOsiris!C850)</f>
        <v/>
      </c>
      <c r="D850" s="208" t="str">
        <f>VLOOKUP(A850,Totaal!A:P,16,FALSE)</f>
        <v/>
      </c>
    </row>
    <row r="851" spans="1:4" x14ac:dyDescent="0.2">
      <c r="A851" s="164" t="str">
        <f>IF(ISBLANK(KandidatenOsiris!A851),IF(ISBLANK(KandidatenOsirisDocent!A844),"",TEXT(TRIM(KandidatenOsirisDocent!A844),"0000000")),TEXT(TRIM(KandidatenOsiris!A851),"0000000"))</f>
        <v/>
      </c>
      <c r="B851" s="164" t="str">
        <f>IF(ISBLANK(KandidatenOsiris!B851),IF(ISBLANK(KandidatenOsirisDocent!C844),"",KandidatenOsirisDocent!C844),KandidatenOsiris!B851)</f>
        <v/>
      </c>
      <c r="C851" s="164" t="str">
        <f>IF(ISBLANK(KandidatenOsiris!C851),"",KandidatenOsiris!C851)</f>
        <v/>
      </c>
      <c r="D851" s="208" t="str">
        <f>VLOOKUP(A851,Totaal!A:P,16,FALSE)</f>
        <v/>
      </c>
    </row>
    <row r="852" spans="1:4" x14ac:dyDescent="0.2">
      <c r="A852" s="164" t="str">
        <f>IF(ISBLANK(KandidatenOsiris!A852),IF(ISBLANK(KandidatenOsirisDocent!A845),"",TEXT(TRIM(KandidatenOsirisDocent!A845),"0000000")),TEXT(TRIM(KandidatenOsiris!A852),"0000000"))</f>
        <v/>
      </c>
      <c r="B852" s="164" t="str">
        <f>IF(ISBLANK(KandidatenOsiris!B852),IF(ISBLANK(KandidatenOsirisDocent!C845),"",KandidatenOsirisDocent!C845),KandidatenOsiris!B852)</f>
        <v/>
      </c>
      <c r="C852" s="164" t="str">
        <f>IF(ISBLANK(KandidatenOsiris!C852),"",KandidatenOsiris!C852)</f>
        <v/>
      </c>
      <c r="D852" s="208" t="str">
        <f>VLOOKUP(A852,Totaal!A:P,16,FALSE)</f>
        <v/>
      </c>
    </row>
    <row r="853" spans="1:4" x14ac:dyDescent="0.2">
      <c r="A853" s="164" t="str">
        <f>IF(ISBLANK(KandidatenOsiris!A853),IF(ISBLANK(KandidatenOsirisDocent!A846),"",TEXT(TRIM(KandidatenOsirisDocent!A846),"0000000")),TEXT(TRIM(KandidatenOsiris!A853),"0000000"))</f>
        <v/>
      </c>
      <c r="B853" s="164" t="str">
        <f>IF(ISBLANK(KandidatenOsiris!B853),IF(ISBLANK(KandidatenOsirisDocent!C846),"",KandidatenOsirisDocent!C846),KandidatenOsiris!B853)</f>
        <v/>
      </c>
      <c r="C853" s="164" t="str">
        <f>IF(ISBLANK(KandidatenOsiris!C853),"",KandidatenOsiris!C853)</f>
        <v/>
      </c>
      <c r="D853" s="208" t="str">
        <f>VLOOKUP(A853,Totaal!A:P,16,FALSE)</f>
        <v/>
      </c>
    </row>
    <row r="854" spans="1:4" x14ac:dyDescent="0.2">
      <c r="A854" s="164" t="str">
        <f>IF(ISBLANK(KandidatenOsiris!A854),IF(ISBLANK(KandidatenOsirisDocent!A847),"",TEXT(TRIM(KandidatenOsirisDocent!A847),"0000000")),TEXT(TRIM(KandidatenOsiris!A854),"0000000"))</f>
        <v/>
      </c>
      <c r="B854" s="164" t="str">
        <f>IF(ISBLANK(KandidatenOsiris!B854),IF(ISBLANK(KandidatenOsirisDocent!C847),"",KandidatenOsirisDocent!C847),KandidatenOsiris!B854)</f>
        <v/>
      </c>
      <c r="C854" s="164" t="str">
        <f>IF(ISBLANK(KandidatenOsiris!C854),"",KandidatenOsiris!C854)</f>
        <v/>
      </c>
      <c r="D854" s="208" t="str">
        <f>VLOOKUP(A854,Totaal!A:P,16,FALSE)</f>
        <v/>
      </c>
    </row>
    <row r="855" spans="1:4" x14ac:dyDescent="0.2">
      <c r="A855" s="164" t="str">
        <f>IF(ISBLANK(KandidatenOsiris!A855),IF(ISBLANK(KandidatenOsirisDocent!A848),"",TEXT(TRIM(KandidatenOsirisDocent!A848),"0000000")),TEXT(TRIM(KandidatenOsiris!A855),"0000000"))</f>
        <v/>
      </c>
      <c r="B855" s="164" t="str">
        <f>IF(ISBLANK(KandidatenOsiris!B855),IF(ISBLANK(KandidatenOsirisDocent!C848),"",KandidatenOsirisDocent!C848),KandidatenOsiris!B855)</f>
        <v/>
      </c>
      <c r="C855" s="164" t="str">
        <f>IF(ISBLANK(KandidatenOsiris!C855),"",KandidatenOsiris!C855)</f>
        <v/>
      </c>
      <c r="D855" s="208" t="str">
        <f>VLOOKUP(A855,Totaal!A:P,16,FALSE)</f>
        <v/>
      </c>
    </row>
    <row r="856" spans="1:4" x14ac:dyDescent="0.2">
      <c r="A856" s="164" t="str">
        <f>IF(ISBLANK(KandidatenOsiris!A856),IF(ISBLANK(KandidatenOsirisDocent!A849),"",TEXT(TRIM(KandidatenOsirisDocent!A849),"0000000")),TEXT(TRIM(KandidatenOsiris!A856),"0000000"))</f>
        <v/>
      </c>
      <c r="B856" s="164" t="str">
        <f>IF(ISBLANK(KandidatenOsiris!B856),IF(ISBLANK(KandidatenOsirisDocent!C849),"",KandidatenOsirisDocent!C849),KandidatenOsiris!B856)</f>
        <v/>
      </c>
      <c r="C856" s="164" t="str">
        <f>IF(ISBLANK(KandidatenOsiris!C856),"",KandidatenOsiris!C856)</f>
        <v/>
      </c>
      <c r="D856" s="208" t="str">
        <f>VLOOKUP(A856,Totaal!A:P,16,FALSE)</f>
        <v/>
      </c>
    </row>
    <row r="857" spans="1:4" x14ac:dyDescent="0.2">
      <c r="A857" s="164" t="str">
        <f>IF(ISBLANK(KandidatenOsiris!A857),IF(ISBLANK(KandidatenOsirisDocent!A850),"",TEXT(TRIM(KandidatenOsirisDocent!A850),"0000000")),TEXT(TRIM(KandidatenOsiris!A857),"0000000"))</f>
        <v/>
      </c>
      <c r="B857" s="164" t="str">
        <f>IF(ISBLANK(KandidatenOsiris!B857),IF(ISBLANK(KandidatenOsirisDocent!C850),"",KandidatenOsirisDocent!C850),KandidatenOsiris!B857)</f>
        <v/>
      </c>
      <c r="C857" s="164" t="str">
        <f>IF(ISBLANK(KandidatenOsiris!C857),"",KandidatenOsiris!C857)</f>
        <v/>
      </c>
      <c r="D857" s="208" t="str">
        <f>VLOOKUP(A857,Totaal!A:P,16,FALSE)</f>
        <v/>
      </c>
    </row>
    <row r="858" spans="1:4" x14ac:dyDescent="0.2">
      <c r="A858" s="164" t="str">
        <f>IF(ISBLANK(KandidatenOsiris!A858),IF(ISBLANK(KandidatenOsirisDocent!A851),"",TEXT(TRIM(KandidatenOsirisDocent!A851),"0000000")),TEXT(TRIM(KandidatenOsiris!A858),"0000000"))</f>
        <v/>
      </c>
      <c r="B858" s="164" t="str">
        <f>IF(ISBLANK(KandidatenOsiris!B858),IF(ISBLANK(KandidatenOsirisDocent!C851),"",KandidatenOsirisDocent!C851),KandidatenOsiris!B858)</f>
        <v/>
      </c>
      <c r="C858" s="164" t="str">
        <f>IF(ISBLANK(KandidatenOsiris!C858),"",KandidatenOsiris!C858)</f>
        <v/>
      </c>
      <c r="D858" s="208" t="str">
        <f>VLOOKUP(A858,Totaal!A:P,16,FALSE)</f>
        <v/>
      </c>
    </row>
    <row r="859" spans="1:4" x14ac:dyDescent="0.2">
      <c r="A859" s="164" t="str">
        <f>IF(ISBLANK(KandidatenOsiris!A859),IF(ISBLANK(KandidatenOsirisDocent!A852),"",TEXT(TRIM(KandidatenOsirisDocent!A852),"0000000")),TEXT(TRIM(KandidatenOsiris!A859),"0000000"))</f>
        <v/>
      </c>
      <c r="B859" s="164" t="str">
        <f>IF(ISBLANK(KandidatenOsiris!B859),IF(ISBLANK(KandidatenOsirisDocent!C852),"",KandidatenOsirisDocent!C852),KandidatenOsiris!B859)</f>
        <v/>
      </c>
      <c r="C859" s="164" t="str">
        <f>IF(ISBLANK(KandidatenOsiris!C859),"",KandidatenOsiris!C859)</f>
        <v/>
      </c>
      <c r="D859" s="208" t="str">
        <f>VLOOKUP(A859,Totaal!A:P,16,FALSE)</f>
        <v/>
      </c>
    </row>
    <row r="860" spans="1:4" x14ac:dyDescent="0.2">
      <c r="A860" s="164" t="str">
        <f>IF(ISBLANK(KandidatenOsiris!A860),IF(ISBLANK(KandidatenOsirisDocent!A853),"",TEXT(TRIM(KandidatenOsirisDocent!A853),"0000000")),TEXT(TRIM(KandidatenOsiris!A860),"0000000"))</f>
        <v/>
      </c>
      <c r="B860" s="164" t="str">
        <f>IF(ISBLANK(KandidatenOsiris!B860),IF(ISBLANK(KandidatenOsirisDocent!C853),"",KandidatenOsirisDocent!C853),KandidatenOsiris!B860)</f>
        <v/>
      </c>
      <c r="C860" s="164" t="str">
        <f>IF(ISBLANK(KandidatenOsiris!C860),"",KandidatenOsiris!C860)</f>
        <v/>
      </c>
      <c r="D860" s="208" t="str">
        <f>VLOOKUP(A860,Totaal!A:P,16,FALSE)</f>
        <v/>
      </c>
    </row>
    <row r="861" spans="1:4" x14ac:dyDescent="0.2">
      <c r="A861" s="164" t="str">
        <f>IF(ISBLANK(KandidatenOsiris!A861),IF(ISBLANK(KandidatenOsirisDocent!A854),"",TEXT(TRIM(KandidatenOsirisDocent!A854),"0000000")),TEXT(TRIM(KandidatenOsiris!A861),"0000000"))</f>
        <v/>
      </c>
      <c r="B861" s="164" t="str">
        <f>IF(ISBLANK(KandidatenOsiris!B861),IF(ISBLANK(KandidatenOsirisDocent!C854),"",KandidatenOsirisDocent!C854),KandidatenOsiris!B861)</f>
        <v/>
      </c>
      <c r="C861" s="164" t="str">
        <f>IF(ISBLANK(KandidatenOsiris!C861),"",KandidatenOsiris!C861)</f>
        <v/>
      </c>
      <c r="D861" s="208" t="str">
        <f>VLOOKUP(A861,Totaal!A:P,16,FALSE)</f>
        <v/>
      </c>
    </row>
    <row r="862" spans="1:4" x14ac:dyDescent="0.2">
      <c r="A862" s="164" t="str">
        <f>IF(ISBLANK(KandidatenOsiris!A862),IF(ISBLANK(KandidatenOsirisDocent!A855),"",TEXT(TRIM(KandidatenOsirisDocent!A855),"0000000")),TEXT(TRIM(KandidatenOsiris!A862),"0000000"))</f>
        <v/>
      </c>
      <c r="B862" s="164" t="str">
        <f>IF(ISBLANK(KandidatenOsiris!B862),IF(ISBLANK(KandidatenOsirisDocent!C855),"",KandidatenOsirisDocent!C855),KandidatenOsiris!B862)</f>
        <v/>
      </c>
      <c r="C862" s="164" t="str">
        <f>IF(ISBLANK(KandidatenOsiris!C862),"",KandidatenOsiris!C862)</f>
        <v/>
      </c>
      <c r="D862" s="208" t="str">
        <f>VLOOKUP(A862,Totaal!A:P,16,FALSE)</f>
        <v/>
      </c>
    </row>
    <row r="863" spans="1:4" x14ac:dyDescent="0.2">
      <c r="A863" s="164" t="str">
        <f>IF(ISBLANK(KandidatenOsiris!A863),IF(ISBLANK(KandidatenOsirisDocent!A856),"",TEXT(TRIM(KandidatenOsirisDocent!A856),"0000000")),TEXT(TRIM(KandidatenOsiris!A863),"0000000"))</f>
        <v/>
      </c>
      <c r="B863" s="164" t="str">
        <f>IF(ISBLANK(KandidatenOsiris!B863),IF(ISBLANK(KandidatenOsirisDocent!C856),"",KandidatenOsirisDocent!C856),KandidatenOsiris!B863)</f>
        <v/>
      </c>
      <c r="C863" s="164" t="str">
        <f>IF(ISBLANK(KandidatenOsiris!C863),"",KandidatenOsiris!C863)</f>
        <v/>
      </c>
      <c r="D863" s="208" t="str">
        <f>VLOOKUP(A863,Totaal!A:P,16,FALSE)</f>
        <v/>
      </c>
    </row>
    <row r="864" spans="1:4" x14ac:dyDescent="0.2">
      <c r="A864" s="164" t="str">
        <f>IF(ISBLANK(KandidatenOsiris!A864),IF(ISBLANK(KandidatenOsirisDocent!A857),"",TEXT(TRIM(KandidatenOsirisDocent!A857),"0000000")),TEXT(TRIM(KandidatenOsiris!A864),"0000000"))</f>
        <v/>
      </c>
      <c r="B864" s="164" t="str">
        <f>IF(ISBLANK(KandidatenOsiris!B864),IF(ISBLANK(KandidatenOsirisDocent!C857),"",KandidatenOsirisDocent!C857),KandidatenOsiris!B864)</f>
        <v/>
      </c>
      <c r="C864" s="164" t="str">
        <f>IF(ISBLANK(KandidatenOsiris!C864),"",KandidatenOsiris!C864)</f>
        <v/>
      </c>
      <c r="D864" s="208" t="str">
        <f>VLOOKUP(A864,Totaal!A:P,16,FALSE)</f>
        <v/>
      </c>
    </row>
    <row r="865" spans="1:4" x14ac:dyDescent="0.2">
      <c r="A865" s="164" t="str">
        <f>IF(ISBLANK(KandidatenOsiris!A865),IF(ISBLANK(KandidatenOsirisDocent!A858),"",TEXT(TRIM(KandidatenOsirisDocent!A858),"0000000")),TEXT(TRIM(KandidatenOsiris!A865),"0000000"))</f>
        <v/>
      </c>
      <c r="B865" s="164" t="str">
        <f>IF(ISBLANK(KandidatenOsiris!B865),IF(ISBLANK(KandidatenOsirisDocent!C858),"",KandidatenOsirisDocent!C858),KandidatenOsiris!B865)</f>
        <v/>
      </c>
      <c r="C865" s="164" t="str">
        <f>IF(ISBLANK(KandidatenOsiris!C865),"",KandidatenOsiris!C865)</f>
        <v/>
      </c>
      <c r="D865" s="208" t="str">
        <f>VLOOKUP(A865,Totaal!A:P,16,FALSE)</f>
        <v/>
      </c>
    </row>
    <row r="866" spans="1:4" x14ac:dyDescent="0.2">
      <c r="A866" s="164" t="str">
        <f>IF(ISBLANK(KandidatenOsiris!A866),IF(ISBLANK(KandidatenOsirisDocent!A859),"",TEXT(TRIM(KandidatenOsirisDocent!A859),"0000000")),TEXT(TRIM(KandidatenOsiris!A866),"0000000"))</f>
        <v/>
      </c>
      <c r="B866" s="164" t="str">
        <f>IF(ISBLANK(KandidatenOsiris!B866),IF(ISBLANK(KandidatenOsirisDocent!C859),"",KandidatenOsirisDocent!C859),KandidatenOsiris!B866)</f>
        <v/>
      </c>
      <c r="C866" s="164" t="str">
        <f>IF(ISBLANK(KandidatenOsiris!C866),"",KandidatenOsiris!C866)</f>
        <v/>
      </c>
      <c r="D866" s="208" t="str">
        <f>VLOOKUP(A866,Totaal!A:P,16,FALSE)</f>
        <v/>
      </c>
    </row>
    <row r="867" spans="1:4" x14ac:dyDescent="0.2">
      <c r="A867" s="164" t="str">
        <f>IF(ISBLANK(KandidatenOsiris!A867),IF(ISBLANK(KandidatenOsirisDocent!A860),"",TEXT(TRIM(KandidatenOsirisDocent!A860),"0000000")),TEXT(TRIM(KandidatenOsiris!A867),"0000000"))</f>
        <v/>
      </c>
      <c r="B867" s="164" t="str">
        <f>IF(ISBLANK(KandidatenOsiris!B867),IF(ISBLANK(KandidatenOsirisDocent!C860),"",KandidatenOsirisDocent!C860),KandidatenOsiris!B867)</f>
        <v/>
      </c>
      <c r="C867" s="164" t="str">
        <f>IF(ISBLANK(KandidatenOsiris!C867),"",KandidatenOsiris!C867)</f>
        <v/>
      </c>
      <c r="D867" s="208" t="str">
        <f>VLOOKUP(A867,Totaal!A:P,16,FALSE)</f>
        <v/>
      </c>
    </row>
    <row r="868" spans="1:4" x14ac:dyDescent="0.2">
      <c r="A868" s="164" t="str">
        <f>IF(ISBLANK(KandidatenOsiris!A868),IF(ISBLANK(KandidatenOsirisDocent!A861),"",TEXT(TRIM(KandidatenOsirisDocent!A861),"0000000")),TEXT(TRIM(KandidatenOsiris!A868),"0000000"))</f>
        <v/>
      </c>
      <c r="B868" s="164" t="str">
        <f>IF(ISBLANK(KandidatenOsiris!B868),IF(ISBLANK(KandidatenOsirisDocent!C861),"",KandidatenOsirisDocent!C861),KandidatenOsiris!B868)</f>
        <v/>
      </c>
      <c r="C868" s="164" t="str">
        <f>IF(ISBLANK(KandidatenOsiris!C868),"",KandidatenOsiris!C868)</f>
        <v/>
      </c>
      <c r="D868" s="208" t="str">
        <f>VLOOKUP(A868,Totaal!A:P,16,FALSE)</f>
        <v/>
      </c>
    </row>
    <row r="869" spans="1:4" x14ac:dyDescent="0.2">
      <c r="A869" s="164" t="str">
        <f>IF(ISBLANK(KandidatenOsiris!A869),IF(ISBLANK(KandidatenOsirisDocent!A862),"",TEXT(TRIM(KandidatenOsirisDocent!A862),"0000000")),TEXT(TRIM(KandidatenOsiris!A869),"0000000"))</f>
        <v/>
      </c>
      <c r="B869" s="164" t="str">
        <f>IF(ISBLANK(KandidatenOsiris!B869),IF(ISBLANK(KandidatenOsirisDocent!C862),"",KandidatenOsirisDocent!C862),KandidatenOsiris!B869)</f>
        <v/>
      </c>
      <c r="C869" s="164" t="str">
        <f>IF(ISBLANK(KandidatenOsiris!C869),"",KandidatenOsiris!C869)</f>
        <v/>
      </c>
      <c r="D869" s="208" t="str">
        <f>VLOOKUP(A869,Totaal!A:P,16,FALSE)</f>
        <v/>
      </c>
    </row>
    <row r="870" spans="1:4" x14ac:dyDescent="0.2">
      <c r="A870" s="164" t="str">
        <f>IF(ISBLANK(KandidatenOsiris!A870),IF(ISBLANK(KandidatenOsirisDocent!A863),"",TEXT(TRIM(KandidatenOsirisDocent!A863),"0000000")),TEXT(TRIM(KandidatenOsiris!A870),"0000000"))</f>
        <v/>
      </c>
      <c r="B870" s="164" t="str">
        <f>IF(ISBLANK(KandidatenOsiris!B870),IF(ISBLANK(KandidatenOsirisDocent!C863),"",KandidatenOsirisDocent!C863),KandidatenOsiris!B870)</f>
        <v/>
      </c>
      <c r="C870" s="164" t="str">
        <f>IF(ISBLANK(KandidatenOsiris!C870),"",KandidatenOsiris!C870)</f>
        <v/>
      </c>
      <c r="D870" s="208" t="str">
        <f>VLOOKUP(A870,Totaal!A:P,16,FALSE)</f>
        <v/>
      </c>
    </row>
    <row r="871" spans="1:4" x14ac:dyDescent="0.2">
      <c r="A871" s="164" t="str">
        <f>IF(ISBLANK(KandidatenOsiris!A871),IF(ISBLANK(KandidatenOsirisDocent!A864),"",TEXT(TRIM(KandidatenOsirisDocent!A864),"0000000")),TEXT(TRIM(KandidatenOsiris!A871),"0000000"))</f>
        <v/>
      </c>
      <c r="B871" s="164" t="str">
        <f>IF(ISBLANK(KandidatenOsiris!B871),IF(ISBLANK(KandidatenOsirisDocent!C864),"",KandidatenOsirisDocent!C864),KandidatenOsiris!B871)</f>
        <v/>
      </c>
      <c r="C871" s="164" t="str">
        <f>IF(ISBLANK(KandidatenOsiris!C871),"",KandidatenOsiris!C871)</f>
        <v/>
      </c>
      <c r="D871" s="208" t="str">
        <f>VLOOKUP(A871,Totaal!A:P,16,FALSE)</f>
        <v/>
      </c>
    </row>
    <row r="872" spans="1:4" x14ac:dyDescent="0.2">
      <c r="A872" s="164" t="str">
        <f>IF(ISBLANK(KandidatenOsiris!A872),IF(ISBLANK(KandidatenOsirisDocent!A865),"",TEXT(TRIM(KandidatenOsirisDocent!A865),"0000000")),TEXT(TRIM(KandidatenOsiris!A872),"0000000"))</f>
        <v/>
      </c>
      <c r="B872" s="164" t="str">
        <f>IF(ISBLANK(KandidatenOsiris!B872),IF(ISBLANK(KandidatenOsirisDocent!C865),"",KandidatenOsirisDocent!C865),KandidatenOsiris!B872)</f>
        <v/>
      </c>
      <c r="C872" s="164" t="str">
        <f>IF(ISBLANK(KandidatenOsiris!C872),"",KandidatenOsiris!C872)</f>
        <v/>
      </c>
      <c r="D872" s="208" t="str">
        <f>VLOOKUP(A872,Totaal!A:P,16,FALSE)</f>
        <v/>
      </c>
    </row>
    <row r="873" spans="1:4" x14ac:dyDescent="0.2">
      <c r="A873" s="164" t="str">
        <f>IF(ISBLANK(KandidatenOsiris!A873),IF(ISBLANK(KandidatenOsirisDocent!A866),"",TEXT(TRIM(KandidatenOsirisDocent!A866),"0000000")),TEXT(TRIM(KandidatenOsiris!A873),"0000000"))</f>
        <v/>
      </c>
      <c r="B873" s="164" t="str">
        <f>IF(ISBLANK(KandidatenOsiris!B873),IF(ISBLANK(KandidatenOsirisDocent!C866),"",KandidatenOsirisDocent!C866),KandidatenOsiris!B873)</f>
        <v/>
      </c>
      <c r="C873" s="164" t="str">
        <f>IF(ISBLANK(KandidatenOsiris!C873),"",KandidatenOsiris!C873)</f>
        <v/>
      </c>
      <c r="D873" s="208" t="str">
        <f>VLOOKUP(A873,Totaal!A:P,16,FALSE)</f>
        <v/>
      </c>
    </row>
    <row r="874" spans="1:4" x14ac:dyDescent="0.2">
      <c r="A874" s="164" t="str">
        <f>IF(ISBLANK(KandidatenOsiris!A874),IF(ISBLANK(KandidatenOsirisDocent!A867),"",TEXT(TRIM(KandidatenOsirisDocent!A867),"0000000")),TEXT(TRIM(KandidatenOsiris!A874),"0000000"))</f>
        <v/>
      </c>
      <c r="B874" s="164" t="str">
        <f>IF(ISBLANK(KandidatenOsiris!B874),IF(ISBLANK(KandidatenOsirisDocent!C867),"",KandidatenOsirisDocent!C867),KandidatenOsiris!B874)</f>
        <v/>
      </c>
      <c r="C874" s="164" t="str">
        <f>IF(ISBLANK(KandidatenOsiris!C874),"",KandidatenOsiris!C874)</f>
        <v/>
      </c>
      <c r="D874" s="208" t="str">
        <f>VLOOKUP(A874,Totaal!A:P,16,FALSE)</f>
        <v/>
      </c>
    </row>
    <row r="875" spans="1:4" x14ac:dyDescent="0.2">
      <c r="A875" s="164" t="str">
        <f>IF(ISBLANK(KandidatenOsiris!A875),IF(ISBLANK(KandidatenOsirisDocent!A868),"",TEXT(TRIM(KandidatenOsirisDocent!A868),"0000000")),TEXT(TRIM(KandidatenOsiris!A875),"0000000"))</f>
        <v/>
      </c>
      <c r="B875" s="164" t="str">
        <f>IF(ISBLANK(KandidatenOsiris!B875),IF(ISBLANK(KandidatenOsirisDocent!C868),"",KandidatenOsirisDocent!C868),KandidatenOsiris!B875)</f>
        <v/>
      </c>
      <c r="C875" s="164" t="str">
        <f>IF(ISBLANK(KandidatenOsiris!C875),"",KandidatenOsiris!C875)</f>
        <v/>
      </c>
      <c r="D875" s="208" t="str">
        <f>VLOOKUP(A875,Totaal!A:P,16,FALSE)</f>
        <v/>
      </c>
    </row>
    <row r="876" spans="1:4" x14ac:dyDescent="0.2">
      <c r="A876" s="164" t="str">
        <f>IF(ISBLANK(KandidatenOsiris!A876),IF(ISBLANK(KandidatenOsirisDocent!A869),"",TEXT(TRIM(KandidatenOsirisDocent!A869),"0000000")),TEXT(TRIM(KandidatenOsiris!A876),"0000000"))</f>
        <v/>
      </c>
      <c r="B876" s="164" t="str">
        <f>IF(ISBLANK(KandidatenOsiris!B876),IF(ISBLANK(KandidatenOsirisDocent!C869),"",KandidatenOsirisDocent!C869),KandidatenOsiris!B876)</f>
        <v/>
      </c>
      <c r="C876" s="164" t="str">
        <f>IF(ISBLANK(KandidatenOsiris!C876),"",KandidatenOsiris!C876)</f>
        <v/>
      </c>
      <c r="D876" s="208" t="str">
        <f>VLOOKUP(A876,Totaal!A:P,16,FALSE)</f>
        <v/>
      </c>
    </row>
    <row r="877" spans="1:4" x14ac:dyDescent="0.2">
      <c r="A877" s="164" t="str">
        <f>IF(ISBLANK(KandidatenOsiris!A877),IF(ISBLANK(KandidatenOsirisDocent!A870),"",TEXT(TRIM(KandidatenOsirisDocent!A870),"0000000")),TEXT(TRIM(KandidatenOsiris!A877),"0000000"))</f>
        <v/>
      </c>
      <c r="B877" s="164" t="str">
        <f>IF(ISBLANK(KandidatenOsiris!B877),IF(ISBLANK(KandidatenOsirisDocent!C870),"",KandidatenOsirisDocent!C870),KandidatenOsiris!B877)</f>
        <v/>
      </c>
      <c r="C877" s="164" t="str">
        <f>IF(ISBLANK(KandidatenOsiris!C877),"",KandidatenOsiris!C877)</f>
        <v/>
      </c>
      <c r="D877" s="208" t="str">
        <f>VLOOKUP(A877,Totaal!A:P,16,FALSE)</f>
        <v/>
      </c>
    </row>
    <row r="878" spans="1:4" x14ac:dyDescent="0.2">
      <c r="A878" s="164" t="str">
        <f>IF(ISBLANK(KandidatenOsiris!A878),IF(ISBLANK(KandidatenOsirisDocent!A871),"",TEXT(TRIM(KandidatenOsirisDocent!A871),"0000000")),TEXT(TRIM(KandidatenOsiris!A878),"0000000"))</f>
        <v/>
      </c>
      <c r="B878" s="164" t="str">
        <f>IF(ISBLANK(KandidatenOsiris!B878),IF(ISBLANK(KandidatenOsirisDocent!C871),"",KandidatenOsirisDocent!C871),KandidatenOsiris!B878)</f>
        <v/>
      </c>
      <c r="C878" s="164" t="str">
        <f>IF(ISBLANK(KandidatenOsiris!C878),"",KandidatenOsiris!C878)</f>
        <v/>
      </c>
      <c r="D878" s="208" t="str">
        <f>VLOOKUP(A878,Totaal!A:P,16,FALSE)</f>
        <v/>
      </c>
    </row>
    <row r="879" spans="1:4" x14ac:dyDescent="0.2">
      <c r="A879" s="164" t="str">
        <f>IF(ISBLANK(KandidatenOsiris!A879),IF(ISBLANK(KandidatenOsirisDocent!A872),"",TEXT(TRIM(KandidatenOsirisDocent!A872),"0000000")),TEXT(TRIM(KandidatenOsiris!A879),"0000000"))</f>
        <v/>
      </c>
      <c r="B879" s="164" t="str">
        <f>IF(ISBLANK(KandidatenOsiris!B879),IF(ISBLANK(KandidatenOsirisDocent!C872),"",KandidatenOsirisDocent!C872),KandidatenOsiris!B879)</f>
        <v/>
      </c>
      <c r="C879" s="164" t="str">
        <f>IF(ISBLANK(KandidatenOsiris!C879),"",KandidatenOsiris!C879)</f>
        <v/>
      </c>
      <c r="D879" s="208" t="str">
        <f>VLOOKUP(A879,Totaal!A:P,16,FALSE)</f>
        <v/>
      </c>
    </row>
    <row r="880" spans="1:4" x14ac:dyDescent="0.2">
      <c r="A880" s="164" t="str">
        <f>IF(ISBLANK(KandidatenOsiris!A880),IF(ISBLANK(KandidatenOsirisDocent!A873),"",TEXT(TRIM(KandidatenOsirisDocent!A873),"0000000")),TEXT(TRIM(KandidatenOsiris!A880),"0000000"))</f>
        <v/>
      </c>
      <c r="B880" s="164" t="str">
        <f>IF(ISBLANK(KandidatenOsiris!B880),IF(ISBLANK(KandidatenOsirisDocent!C873),"",KandidatenOsirisDocent!C873),KandidatenOsiris!B880)</f>
        <v/>
      </c>
      <c r="C880" s="164" t="str">
        <f>IF(ISBLANK(KandidatenOsiris!C880),"",KandidatenOsiris!C880)</f>
        <v/>
      </c>
      <c r="D880" s="208" t="str">
        <f>VLOOKUP(A880,Totaal!A:P,16,FALSE)</f>
        <v/>
      </c>
    </row>
    <row r="881" spans="1:4" x14ac:dyDescent="0.2">
      <c r="A881" s="164" t="str">
        <f>IF(ISBLANK(KandidatenOsiris!A881),IF(ISBLANK(KandidatenOsirisDocent!A874),"",TEXT(TRIM(KandidatenOsirisDocent!A874),"0000000")),TEXT(TRIM(KandidatenOsiris!A881),"0000000"))</f>
        <v/>
      </c>
      <c r="B881" s="164" t="str">
        <f>IF(ISBLANK(KandidatenOsiris!B881),IF(ISBLANK(KandidatenOsirisDocent!C874),"",KandidatenOsirisDocent!C874),KandidatenOsiris!B881)</f>
        <v/>
      </c>
      <c r="C881" s="164" t="str">
        <f>IF(ISBLANK(KandidatenOsiris!C881),"",KandidatenOsiris!C881)</f>
        <v/>
      </c>
      <c r="D881" s="208" t="str">
        <f>VLOOKUP(A881,Totaal!A:P,16,FALSE)</f>
        <v/>
      </c>
    </row>
    <row r="882" spans="1:4" x14ac:dyDescent="0.2">
      <c r="A882" s="164" t="str">
        <f>IF(ISBLANK(KandidatenOsiris!A882),IF(ISBLANK(KandidatenOsirisDocent!A875),"",TEXT(TRIM(KandidatenOsirisDocent!A875),"0000000")),TEXT(TRIM(KandidatenOsiris!A882),"0000000"))</f>
        <v/>
      </c>
      <c r="B882" s="164" t="str">
        <f>IF(ISBLANK(KandidatenOsiris!B882),IF(ISBLANK(KandidatenOsirisDocent!C875),"",KandidatenOsirisDocent!C875),KandidatenOsiris!B882)</f>
        <v/>
      </c>
      <c r="C882" s="164" t="str">
        <f>IF(ISBLANK(KandidatenOsiris!C882),"",KandidatenOsiris!C882)</f>
        <v/>
      </c>
      <c r="D882" s="208" t="str">
        <f>VLOOKUP(A882,Totaal!A:P,16,FALSE)</f>
        <v/>
      </c>
    </row>
    <row r="883" spans="1:4" x14ac:dyDescent="0.2">
      <c r="A883" s="164" t="str">
        <f>IF(ISBLANK(KandidatenOsiris!A883),IF(ISBLANK(KandidatenOsirisDocent!A876),"",TEXT(TRIM(KandidatenOsirisDocent!A876),"0000000")),TEXT(TRIM(KandidatenOsiris!A883),"0000000"))</f>
        <v/>
      </c>
      <c r="B883" s="164" t="str">
        <f>IF(ISBLANK(KandidatenOsiris!B883),IF(ISBLANK(KandidatenOsirisDocent!C876),"",KandidatenOsirisDocent!C876),KandidatenOsiris!B883)</f>
        <v/>
      </c>
      <c r="C883" s="164" t="str">
        <f>IF(ISBLANK(KandidatenOsiris!C883),"",KandidatenOsiris!C883)</f>
        <v/>
      </c>
      <c r="D883" s="208" t="str">
        <f>VLOOKUP(A883,Totaal!A:P,16,FALSE)</f>
        <v/>
      </c>
    </row>
    <row r="884" spans="1:4" x14ac:dyDescent="0.2">
      <c r="A884" s="164" t="str">
        <f>IF(ISBLANK(KandidatenOsiris!A884),IF(ISBLANK(KandidatenOsirisDocent!A877),"",TEXT(TRIM(KandidatenOsirisDocent!A877),"0000000")),TEXT(TRIM(KandidatenOsiris!A884),"0000000"))</f>
        <v/>
      </c>
      <c r="B884" s="164" t="str">
        <f>IF(ISBLANK(KandidatenOsiris!B884),IF(ISBLANK(KandidatenOsirisDocent!C877),"",KandidatenOsirisDocent!C877),KandidatenOsiris!B884)</f>
        <v/>
      </c>
      <c r="C884" s="164" t="str">
        <f>IF(ISBLANK(KandidatenOsiris!C884),"",KandidatenOsiris!C884)</f>
        <v/>
      </c>
      <c r="D884" s="208" t="str">
        <f>VLOOKUP(A884,Totaal!A:P,16,FALSE)</f>
        <v/>
      </c>
    </row>
    <row r="885" spans="1:4" x14ac:dyDescent="0.2">
      <c r="A885" s="164" t="str">
        <f>IF(ISBLANK(KandidatenOsiris!A885),IF(ISBLANK(KandidatenOsirisDocent!A878),"",TEXT(TRIM(KandidatenOsirisDocent!A878),"0000000")),TEXT(TRIM(KandidatenOsiris!A885),"0000000"))</f>
        <v/>
      </c>
      <c r="B885" s="164" t="str">
        <f>IF(ISBLANK(KandidatenOsiris!B885),IF(ISBLANK(KandidatenOsirisDocent!C878),"",KandidatenOsirisDocent!C878),KandidatenOsiris!B885)</f>
        <v/>
      </c>
      <c r="C885" s="164" t="str">
        <f>IF(ISBLANK(KandidatenOsiris!C885),"",KandidatenOsiris!C885)</f>
        <v/>
      </c>
      <c r="D885" s="208" t="str">
        <f>VLOOKUP(A885,Totaal!A:P,16,FALSE)</f>
        <v/>
      </c>
    </row>
    <row r="886" spans="1:4" x14ac:dyDescent="0.2">
      <c r="A886" s="164" t="str">
        <f>IF(ISBLANK(KandidatenOsiris!A886),IF(ISBLANK(KandidatenOsirisDocent!A879),"",TEXT(TRIM(KandidatenOsirisDocent!A879),"0000000")),TEXT(TRIM(KandidatenOsiris!A886),"0000000"))</f>
        <v/>
      </c>
      <c r="B886" s="164" t="str">
        <f>IF(ISBLANK(KandidatenOsiris!B886),IF(ISBLANK(KandidatenOsirisDocent!C879),"",KandidatenOsirisDocent!C879),KandidatenOsiris!B886)</f>
        <v/>
      </c>
      <c r="C886" s="164" t="str">
        <f>IF(ISBLANK(KandidatenOsiris!C886),"",KandidatenOsiris!C886)</f>
        <v/>
      </c>
      <c r="D886" s="208" t="str">
        <f>VLOOKUP(A886,Totaal!A:P,16,FALSE)</f>
        <v/>
      </c>
    </row>
    <row r="887" spans="1:4" x14ac:dyDescent="0.2">
      <c r="A887" s="164" t="str">
        <f>IF(ISBLANK(KandidatenOsiris!A887),IF(ISBLANK(KandidatenOsirisDocent!A880),"",TEXT(TRIM(KandidatenOsirisDocent!A880),"0000000")),TEXT(TRIM(KandidatenOsiris!A887),"0000000"))</f>
        <v/>
      </c>
      <c r="B887" s="164" t="str">
        <f>IF(ISBLANK(KandidatenOsiris!B887),IF(ISBLANK(KandidatenOsirisDocent!C880),"",KandidatenOsirisDocent!C880),KandidatenOsiris!B887)</f>
        <v/>
      </c>
      <c r="C887" s="164" t="str">
        <f>IF(ISBLANK(KandidatenOsiris!C887),"",KandidatenOsiris!C887)</f>
        <v/>
      </c>
      <c r="D887" s="208" t="str">
        <f>VLOOKUP(A887,Totaal!A:P,16,FALSE)</f>
        <v/>
      </c>
    </row>
    <row r="888" spans="1:4" x14ac:dyDescent="0.2">
      <c r="A888" s="164" t="str">
        <f>IF(ISBLANK(KandidatenOsiris!A888),IF(ISBLANK(KandidatenOsirisDocent!A881),"",TEXT(TRIM(KandidatenOsirisDocent!A881),"0000000")),TEXT(TRIM(KandidatenOsiris!A888),"0000000"))</f>
        <v/>
      </c>
      <c r="B888" s="164" t="str">
        <f>IF(ISBLANK(KandidatenOsiris!B888),IF(ISBLANK(KandidatenOsirisDocent!C881),"",KandidatenOsirisDocent!C881),KandidatenOsiris!B888)</f>
        <v/>
      </c>
      <c r="C888" s="164" t="str">
        <f>IF(ISBLANK(KandidatenOsiris!C888),"",KandidatenOsiris!C888)</f>
        <v/>
      </c>
      <c r="D888" s="208" t="str">
        <f>VLOOKUP(A888,Totaal!A:P,16,FALSE)</f>
        <v/>
      </c>
    </row>
    <row r="889" spans="1:4" x14ac:dyDescent="0.2">
      <c r="A889" s="164" t="str">
        <f>IF(ISBLANK(KandidatenOsiris!A889),IF(ISBLANK(KandidatenOsirisDocent!A882),"",TEXT(TRIM(KandidatenOsirisDocent!A882),"0000000")),TEXT(TRIM(KandidatenOsiris!A889),"0000000"))</f>
        <v/>
      </c>
      <c r="B889" s="164" t="str">
        <f>IF(ISBLANK(KandidatenOsiris!B889),IF(ISBLANK(KandidatenOsirisDocent!C882),"",KandidatenOsirisDocent!C882),KandidatenOsiris!B889)</f>
        <v/>
      </c>
      <c r="C889" s="164" t="str">
        <f>IF(ISBLANK(KandidatenOsiris!C889),"",KandidatenOsiris!C889)</f>
        <v/>
      </c>
      <c r="D889" s="208" t="str">
        <f>VLOOKUP(A889,Totaal!A:P,16,FALSE)</f>
        <v/>
      </c>
    </row>
    <row r="890" spans="1:4" x14ac:dyDescent="0.2">
      <c r="A890" s="164" t="str">
        <f>IF(ISBLANK(KandidatenOsiris!A890),IF(ISBLANK(KandidatenOsirisDocent!A883),"",TEXT(TRIM(KandidatenOsirisDocent!A883),"0000000")),TEXT(TRIM(KandidatenOsiris!A890),"0000000"))</f>
        <v/>
      </c>
      <c r="B890" s="164" t="str">
        <f>IF(ISBLANK(KandidatenOsiris!B890),IF(ISBLANK(KandidatenOsirisDocent!C883),"",KandidatenOsirisDocent!C883),KandidatenOsiris!B890)</f>
        <v/>
      </c>
      <c r="C890" s="164" t="str">
        <f>IF(ISBLANK(KandidatenOsiris!C890),"",KandidatenOsiris!C890)</f>
        <v/>
      </c>
      <c r="D890" s="208" t="str">
        <f>VLOOKUP(A890,Totaal!A:P,16,FALSE)</f>
        <v/>
      </c>
    </row>
    <row r="891" spans="1:4" x14ac:dyDescent="0.2">
      <c r="A891" s="164" t="str">
        <f>IF(ISBLANK(KandidatenOsiris!A891),IF(ISBLANK(KandidatenOsirisDocent!A884),"",TEXT(TRIM(KandidatenOsirisDocent!A884),"0000000")),TEXT(TRIM(KandidatenOsiris!A891),"0000000"))</f>
        <v/>
      </c>
      <c r="B891" s="164" t="str">
        <f>IF(ISBLANK(KandidatenOsiris!B891),IF(ISBLANK(KandidatenOsirisDocent!C884),"",KandidatenOsirisDocent!C884),KandidatenOsiris!B891)</f>
        <v/>
      </c>
      <c r="C891" s="164" t="str">
        <f>IF(ISBLANK(KandidatenOsiris!C891),"",KandidatenOsiris!C891)</f>
        <v/>
      </c>
      <c r="D891" s="208" t="str">
        <f>VLOOKUP(A891,Totaal!A:P,16,FALSE)</f>
        <v/>
      </c>
    </row>
    <row r="892" spans="1:4" x14ac:dyDescent="0.2">
      <c r="A892" s="164" t="str">
        <f>IF(ISBLANK(KandidatenOsiris!A892),IF(ISBLANK(KandidatenOsirisDocent!A885),"",TEXT(TRIM(KandidatenOsirisDocent!A885),"0000000")),TEXT(TRIM(KandidatenOsiris!A892),"0000000"))</f>
        <v/>
      </c>
      <c r="B892" s="164" t="str">
        <f>IF(ISBLANK(KandidatenOsiris!B892),IF(ISBLANK(KandidatenOsirisDocent!C885),"",KandidatenOsirisDocent!C885),KandidatenOsiris!B892)</f>
        <v/>
      </c>
      <c r="C892" s="164" t="str">
        <f>IF(ISBLANK(KandidatenOsiris!C892),"",KandidatenOsiris!C892)</f>
        <v/>
      </c>
      <c r="D892" s="208" t="str">
        <f>VLOOKUP(A892,Totaal!A:P,16,FALSE)</f>
        <v/>
      </c>
    </row>
    <row r="893" spans="1:4" x14ac:dyDescent="0.2">
      <c r="A893" s="164" t="str">
        <f>IF(ISBLANK(KandidatenOsiris!A893),IF(ISBLANK(KandidatenOsirisDocent!A886),"",TEXT(TRIM(KandidatenOsirisDocent!A886),"0000000")),TEXT(TRIM(KandidatenOsiris!A893),"0000000"))</f>
        <v/>
      </c>
      <c r="B893" s="164" t="str">
        <f>IF(ISBLANK(KandidatenOsiris!B893),IF(ISBLANK(KandidatenOsirisDocent!C886),"",KandidatenOsirisDocent!C886),KandidatenOsiris!B893)</f>
        <v/>
      </c>
      <c r="C893" s="164" t="str">
        <f>IF(ISBLANK(KandidatenOsiris!C893),"",KandidatenOsiris!C893)</f>
        <v/>
      </c>
      <c r="D893" s="208" t="str">
        <f>VLOOKUP(A893,Totaal!A:P,16,FALSE)</f>
        <v/>
      </c>
    </row>
    <row r="894" spans="1:4" x14ac:dyDescent="0.2">
      <c r="A894" s="164" t="str">
        <f>IF(ISBLANK(KandidatenOsiris!A894),IF(ISBLANK(KandidatenOsirisDocent!A887),"",TEXT(TRIM(KandidatenOsirisDocent!A887),"0000000")),TEXT(TRIM(KandidatenOsiris!A894),"0000000"))</f>
        <v/>
      </c>
      <c r="B894" s="164" t="str">
        <f>IF(ISBLANK(KandidatenOsiris!B894),IF(ISBLANK(KandidatenOsirisDocent!C887),"",KandidatenOsirisDocent!C887),KandidatenOsiris!B894)</f>
        <v/>
      </c>
      <c r="C894" s="164" t="str">
        <f>IF(ISBLANK(KandidatenOsiris!C894),"",KandidatenOsiris!C894)</f>
        <v/>
      </c>
      <c r="D894" s="208" t="str">
        <f>VLOOKUP(A894,Totaal!A:P,16,FALSE)</f>
        <v/>
      </c>
    </row>
    <row r="895" spans="1:4" x14ac:dyDescent="0.2">
      <c r="A895" s="164" t="str">
        <f>IF(ISBLANK(KandidatenOsiris!A895),IF(ISBLANK(KandidatenOsirisDocent!A888),"",TEXT(TRIM(KandidatenOsirisDocent!A888),"0000000")),TEXT(TRIM(KandidatenOsiris!A895),"0000000"))</f>
        <v/>
      </c>
      <c r="B895" s="164" t="str">
        <f>IF(ISBLANK(KandidatenOsiris!B895),IF(ISBLANK(KandidatenOsirisDocent!C888),"",KandidatenOsirisDocent!C888),KandidatenOsiris!B895)</f>
        <v/>
      </c>
      <c r="C895" s="164" t="str">
        <f>IF(ISBLANK(KandidatenOsiris!C895),"",KandidatenOsiris!C895)</f>
        <v/>
      </c>
      <c r="D895" s="208" t="str">
        <f>VLOOKUP(A895,Totaal!A:P,16,FALSE)</f>
        <v/>
      </c>
    </row>
    <row r="896" spans="1:4" x14ac:dyDescent="0.2">
      <c r="A896" s="164" t="str">
        <f>IF(ISBLANK(KandidatenOsiris!A896),IF(ISBLANK(KandidatenOsirisDocent!A889),"",TEXT(TRIM(KandidatenOsirisDocent!A889),"0000000")),TEXT(TRIM(KandidatenOsiris!A896),"0000000"))</f>
        <v/>
      </c>
      <c r="B896" s="164" t="str">
        <f>IF(ISBLANK(KandidatenOsiris!B896),IF(ISBLANK(KandidatenOsirisDocent!C889),"",KandidatenOsirisDocent!C889),KandidatenOsiris!B896)</f>
        <v/>
      </c>
      <c r="C896" s="164" t="str">
        <f>IF(ISBLANK(KandidatenOsiris!C896),"",KandidatenOsiris!C896)</f>
        <v/>
      </c>
      <c r="D896" s="208" t="str">
        <f>VLOOKUP(A896,Totaal!A:P,16,FALSE)</f>
        <v/>
      </c>
    </row>
    <row r="897" spans="1:4" x14ac:dyDescent="0.2">
      <c r="A897" s="164" t="str">
        <f>IF(ISBLANK(KandidatenOsiris!A897),IF(ISBLANK(KandidatenOsirisDocent!A890),"",TEXT(TRIM(KandidatenOsirisDocent!A890),"0000000")),TEXT(TRIM(KandidatenOsiris!A897),"0000000"))</f>
        <v/>
      </c>
      <c r="B897" s="164" t="str">
        <f>IF(ISBLANK(KandidatenOsiris!B897),IF(ISBLANK(KandidatenOsirisDocent!C890),"",KandidatenOsirisDocent!C890),KandidatenOsiris!B897)</f>
        <v/>
      </c>
      <c r="C897" s="164" t="str">
        <f>IF(ISBLANK(KandidatenOsiris!C897),"",KandidatenOsiris!C897)</f>
        <v/>
      </c>
      <c r="D897" s="208" t="str">
        <f>VLOOKUP(A897,Totaal!A:P,16,FALSE)</f>
        <v/>
      </c>
    </row>
    <row r="898" spans="1:4" x14ac:dyDescent="0.2">
      <c r="A898" s="164" t="str">
        <f>IF(ISBLANK(KandidatenOsiris!A898),IF(ISBLANK(KandidatenOsirisDocent!A891),"",TEXT(TRIM(KandidatenOsirisDocent!A891),"0000000")),TEXT(TRIM(KandidatenOsiris!A898),"0000000"))</f>
        <v/>
      </c>
      <c r="B898" s="164" t="str">
        <f>IF(ISBLANK(KandidatenOsiris!B898),IF(ISBLANK(KandidatenOsirisDocent!C891),"",KandidatenOsirisDocent!C891),KandidatenOsiris!B898)</f>
        <v/>
      </c>
      <c r="C898" s="164" t="str">
        <f>IF(ISBLANK(KandidatenOsiris!C898),"",KandidatenOsiris!C898)</f>
        <v/>
      </c>
      <c r="D898" s="208" t="str">
        <f>VLOOKUP(A898,Totaal!A:P,16,FALSE)</f>
        <v/>
      </c>
    </row>
    <row r="899" spans="1:4" x14ac:dyDescent="0.2">
      <c r="A899" s="164" t="str">
        <f>IF(ISBLANK(KandidatenOsiris!A899),IF(ISBLANK(KandidatenOsirisDocent!A892),"",TEXT(TRIM(KandidatenOsirisDocent!A892),"0000000")),TEXT(TRIM(KandidatenOsiris!A899),"0000000"))</f>
        <v/>
      </c>
      <c r="B899" s="164" t="str">
        <f>IF(ISBLANK(KandidatenOsiris!B899),IF(ISBLANK(KandidatenOsirisDocent!C892),"",KandidatenOsirisDocent!C892),KandidatenOsiris!B899)</f>
        <v/>
      </c>
      <c r="C899" s="164" t="str">
        <f>IF(ISBLANK(KandidatenOsiris!C899),"",KandidatenOsiris!C899)</f>
        <v/>
      </c>
      <c r="D899" s="208" t="str">
        <f>VLOOKUP(A899,Totaal!A:P,16,FALSE)</f>
        <v/>
      </c>
    </row>
    <row r="900" spans="1:4" x14ac:dyDescent="0.2">
      <c r="A900" s="164" t="str">
        <f>IF(ISBLANK(KandidatenOsiris!A900),IF(ISBLANK(KandidatenOsirisDocent!A893),"",TEXT(TRIM(KandidatenOsirisDocent!A893),"0000000")),TEXT(TRIM(KandidatenOsiris!A900),"0000000"))</f>
        <v/>
      </c>
      <c r="B900" s="164" t="str">
        <f>IF(ISBLANK(KandidatenOsiris!B900),IF(ISBLANK(KandidatenOsirisDocent!C893),"",KandidatenOsirisDocent!C893),KandidatenOsiris!B900)</f>
        <v/>
      </c>
      <c r="C900" s="164" t="str">
        <f>IF(ISBLANK(KandidatenOsiris!C900),"",KandidatenOsiris!C900)</f>
        <v/>
      </c>
      <c r="D900" s="208" t="str">
        <f>VLOOKUP(A900,Totaal!A:P,16,FALSE)</f>
        <v/>
      </c>
    </row>
    <row r="901" spans="1:4" x14ac:dyDescent="0.2">
      <c r="A901" s="164" t="str">
        <f>IF(ISBLANK(KandidatenOsiris!A901),IF(ISBLANK(KandidatenOsirisDocent!A894),"",TEXT(TRIM(KandidatenOsirisDocent!A894),"0000000")),TEXT(TRIM(KandidatenOsiris!A901),"0000000"))</f>
        <v/>
      </c>
      <c r="B901" s="164" t="str">
        <f>IF(ISBLANK(KandidatenOsiris!B901),IF(ISBLANK(KandidatenOsirisDocent!C894),"",KandidatenOsirisDocent!C894),KandidatenOsiris!B901)</f>
        <v/>
      </c>
      <c r="C901" s="164" t="str">
        <f>IF(ISBLANK(KandidatenOsiris!C901),"",KandidatenOsiris!C901)</f>
        <v/>
      </c>
      <c r="D901" s="208" t="str">
        <f>VLOOKUP(A901,Totaal!A:P,16,FALSE)</f>
        <v/>
      </c>
    </row>
    <row r="902" spans="1:4" x14ac:dyDescent="0.2">
      <c r="A902" s="164" t="str">
        <f>IF(ISBLANK(KandidatenOsiris!A902),IF(ISBLANK(KandidatenOsirisDocent!A895),"",TEXT(TRIM(KandidatenOsirisDocent!A895),"0000000")),TEXT(TRIM(KandidatenOsiris!A902),"0000000"))</f>
        <v/>
      </c>
      <c r="B902" s="164" t="str">
        <f>IF(ISBLANK(KandidatenOsiris!B902),IF(ISBLANK(KandidatenOsirisDocent!C895),"",KandidatenOsirisDocent!C895),KandidatenOsiris!B902)</f>
        <v/>
      </c>
      <c r="C902" s="164" t="str">
        <f>IF(ISBLANK(KandidatenOsiris!C902),"",KandidatenOsiris!C902)</f>
        <v/>
      </c>
      <c r="D902" s="208" t="str">
        <f>VLOOKUP(A902,Totaal!A:P,16,FALSE)</f>
        <v/>
      </c>
    </row>
    <row r="903" spans="1:4" x14ac:dyDescent="0.2">
      <c r="A903" s="164" t="str">
        <f>IF(ISBLANK(KandidatenOsiris!A903),IF(ISBLANK(KandidatenOsirisDocent!A896),"",TEXT(TRIM(KandidatenOsirisDocent!A896),"0000000")),TEXT(TRIM(KandidatenOsiris!A903),"0000000"))</f>
        <v/>
      </c>
      <c r="B903" s="164" t="str">
        <f>IF(ISBLANK(KandidatenOsiris!B903),IF(ISBLANK(KandidatenOsirisDocent!C896),"",KandidatenOsirisDocent!C896),KandidatenOsiris!B903)</f>
        <v/>
      </c>
      <c r="C903" s="164" t="str">
        <f>IF(ISBLANK(KandidatenOsiris!C903),"",KandidatenOsiris!C903)</f>
        <v/>
      </c>
      <c r="D903" s="208" t="str">
        <f>VLOOKUP(A903,Totaal!A:P,16,FALSE)</f>
        <v/>
      </c>
    </row>
    <row r="904" spans="1:4" x14ac:dyDescent="0.2">
      <c r="A904" s="164" t="str">
        <f>IF(ISBLANK(KandidatenOsiris!A904),IF(ISBLANK(KandidatenOsirisDocent!A897),"",TEXT(TRIM(KandidatenOsirisDocent!A897),"0000000")),TEXT(TRIM(KandidatenOsiris!A904),"0000000"))</f>
        <v/>
      </c>
      <c r="B904" s="164" t="str">
        <f>IF(ISBLANK(KandidatenOsiris!B904),IF(ISBLANK(KandidatenOsirisDocent!C897),"",KandidatenOsirisDocent!C897),KandidatenOsiris!B904)</f>
        <v/>
      </c>
      <c r="C904" s="164" t="str">
        <f>IF(ISBLANK(KandidatenOsiris!C904),"",KandidatenOsiris!C904)</f>
        <v/>
      </c>
      <c r="D904" s="208" t="str">
        <f>VLOOKUP(A904,Totaal!A:P,16,FALSE)</f>
        <v/>
      </c>
    </row>
    <row r="905" spans="1:4" x14ac:dyDescent="0.2">
      <c r="A905" s="164" t="str">
        <f>IF(ISBLANK(KandidatenOsiris!A905),IF(ISBLANK(KandidatenOsirisDocent!A898),"",TEXT(TRIM(KandidatenOsirisDocent!A898),"0000000")),TEXT(TRIM(KandidatenOsiris!A905),"0000000"))</f>
        <v/>
      </c>
      <c r="B905" s="164" t="str">
        <f>IF(ISBLANK(KandidatenOsiris!B905),IF(ISBLANK(KandidatenOsirisDocent!C898),"",KandidatenOsirisDocent!C898),KandidatenOsiris!B905)</f>
        <v/>
      </c>
      <c r="C905" s="164" t="str">
        <f>IF(ISBLANK(KandidatenOsiris!C905),"",KandidatenOsiris!C905)</f>
        <v/>
      </c>
      <c r="D905" s="208" t="str">
        <f>VLOOKUP(A905,Totaal!A:P,16,FALSE)</f>
        <v/>
      </c>
    </row>
    <row r="906" spans="1:4" x14ac:dyDescent="0.2">
      <c r="A906" s="164" t="str">
        <f>IF(ISBLANK(KandidatenOsiris!A906),IF(ISBLANK(KandidatenOsirisDocent!A899),"",TEXT(TRIM(KandidatenOsirisDocent!A899),"0000000")),TEXT(TRIM(KandidatenOsiris!A906),"0000000"))</f>
        <v/>
      </c>
      <c r="B906" s="164" t="str">
        <f>IF(ISBLANK(KandidatenOsiris!B906),IF(ISBLANK(KandidatenOsirisDocent!C899),"",KandidatenOsirisDocent!C899),KandidatenOsiris!B906)</f>
        <v/>
      </c>
      <c r="C906" s="164" t="str">
        <f>IF(ISBLANK(KandidatenOsiris!C906),"",KandidatenOsiris!C906)</f>
        <v/>
      </c>
      <c r="D906" s="208" t="str">
        <f>VLOOKUP(A906,Totaal!A:P,16,FALSE)</f>
        <v/>
      </c>
    </row>
    <row r="907" spans="1:4" x14ac:dyDescent="0.2">
      <c r="A907" s="164" t="str">
        <f>IF(ISBLANK(KandidatenOsiris!A907),IF(ISBLANK(KandidatenOsirisDocent!A900),"",TEXT(TRIM(KandidatenOsirisDocent!A900),"0000000")),TEXT(TRIM(KandidatenOsiris!A907),"0000000"))</f>
        <v/>
      </c>
      <c r="B907" s="164" t="str">
        <f>IF(ISBLANK(KandidatenOsiris!B907),IF(ISBLANK(KandidatenOsirisDocent!C900),"",KandidatenOsirisDocent!C900),KandidatenOsiris!B907)</f>
        <v/>
      </c>
      <c r="C907" s="164" t="str">
        <f>IF(ISBLANK(KandidatenOsiris!C907),"",KandidatenOsiris!C907)</f>
        <v/>
      </c>
      <c r="D907" s="208" t="str">
        <f>VLOOKUP(A907,Totaal!A:P,16,FALSE)</f>
        <v/>
      </c>
    </row>
    <row r="908" spans="1:4" x14ac:dyDescent="0.2">
      <c r="A908" s="164" t="str">
        <f>IF(ISBLANK(KandidatenOsiris!A908),IF(ISBLANK(KandidatenOsirisDocent!A901),"",TEXT(TRIM(KandidatenOsirisDocent!A901),"0000000")),TEXT(TRIM(KandidatenOsiris!A908),"0000000"))</f>
        <v/>
      </c>
      <c r="B908" s="164" t="str">
        <f>IF(ISBLANK(KandidatenOsiris!B908),IF(ISBLANK(KandidatenOsirisDocent!C901),"",KandidatenOsirisDocent!C901),KandidatenOsiris!B908)</f>
        <v/>
      </c>
      <c r="C908" s="164" t="str">
        <f>IF(ISBLANK(KandidatenOsiris!C908),"",KandidatenOsiris!C908)</f>
        <v/>
      </c>
      <c r="D908" s="208" t="str">
        <f>VLOOKUP(A908,Totaal!A:P,16,FALSE)</f>
        <v/>
      </c>
    </row>
    <row r="909" spans="1:4" x14ac:dyDescent="0.2">
      <c r="A909" s="164" t="str">
        <f>IF(ISBLANK(KandidatenOsiris!A909),IF(ISBLANK(KandidatenOsirisDocent!A902),"",TEXT(TRIM(KandidatenOsirisDocent!A902),"0000000")),TEXT(TRIM(KandidatenOsiris!A909),"0000000"))</f>
        <v/>
      </c>
      <c r="B909" s="164" t="str">
        <f>IF(ISBLANK(KandidatenOsiris!B909),IF(ISBLANK(KandidatenOsirisDocent!C902),"",KandidatenOsirisDocent!C902),KandidatenOsiris!B909)</f>
        <v/>
      </c>
      <c r="C909" s="164" t="str">
        <f>IF(ISBLANK(KandidatenOsiris!C909),"",KandidatenOsiris!C909)</f>
        <v/>
      </c>
      <c r="D909" s="208" t="str">
        <f>VLOOKUP(A909,Totaal!A:P,16,FALSE)</f>
        <v/>
      </c>
    </row>
    <row r="910" spans="1:4" x14ac:dyDescent="0.2">
      <c r="A910" s="164" t="str">
        <f>IF(ISBLANK(KandidatenOsiris!A910),IF(ISBLANK(KandidatenOsirisDocent!A903),"",TEXT(TRIM(KandidatenOsirisDocent!A903),"0000000")),TEXT(TRIM(KandidatenOsiris!A910),"0000000"))</f>
        <v/>
      </c>
      <c r="B910" s="164" t="str">
        <f>IF(ISBLANK(KandidatenOsiris!B910),IF(ISBLANK(KandidatenOsirisDocent!C903),"",KandidatenOsirisDocent!C903),KandidatenOsiris!B910)</f>
        <v/>
      </c>
      <c r="C910" s="164" t="str">
        <f>IF(ISBLANK(KandidatenOsiris!C910),"",KandidatenOsiris!C910)</f>
        <v/>
      </c>
      <c r="D910" s="208" t="str">
        <f>VLOOKUP(A910,Totaal!A:P,16,FALSE)</f>
        <v/>
      </c>
    </row>
    <row r="911" spans="1:4" x14ac:dyDescent="0.2">
      <c r="A911" s="164" t="str">
        <f>IF(ISBLANK(KandidatenOsiris!A911),IF(ISBLANK(KandidatenOsirisDocent!A904),"",TEXT(TRIM(KandidatenOsirisDocent!A904),"0000000")),TEXT(TRIM(KandidatenOsiris!A911),"0000000"))</f>
        <v/>
      </c>
      <c r="B911" s="164" t="str">
        <f>IF(ISBLANK(KandidatenOsiris!B911),IF(ISBLANK(KandidatenOsirisDocent!C904),"",KandidatenOsirisDocent!C904),KandidatenOsiris!B911)</f>
        <v/>
      </c>
      <c r="C911" s="164" t="str">
        <f>IF(ISBLANK(KandidatenOsiris!C911),"",KandidatenOsiris!C911)</f>
        <v/>
      </c>
      <c r="D911" s="208" t="str">
        <f>VLOOKUP(A911,Totaal!A:P,16,FALSE)</f>
        <v/>
      </c>
    </row>
    <row r="912" spans="1:4" x14ac:dyDescent="0.2">
      <c r="A912" s="164" t="str">
        <f>IF(ISBLANK(KandidatenOsiris!A912),IF(ISBLANK(KandidatenOsirisDocent!A905),"",TEXT(TRIM(KandidatenOsirisDocent!A905),"0000000")),TEXT(TRIM(KandidatenOsiris!A912),"0000000"))</f>
        <v/>
      </c>
      <c r="B912" s="164" t="str">
        <f>IF(ISBLANK(KandidatenOsiris!B912),IF(ISBLANK(KandidatenOsirisDocent!C905),"",KandidatenOsirisDocent!C905),KandidatenOsiris!B912)</f>
        <v/>
      </c>
      <c r="C912" s="164" t="str">
        <f>IF(ISBLANK(KandidatenOsiris!C912),"",KandidatenOsiris!C912)</f>
        <v/>
      </c>
      <c r="D912" s="208" t="str">
        <f>VLOOKUP(A912,Totaal!A:P,16,FALSE)</f>
        <v/>
      </c>
    </row>
    <row r="913" spans="1:4" x14ac:dyDescent="0.2">
      <c r="A913" s="164" t="str">
        <f>IF(ISBLANK(KandidatenOsiris!A913),IF(ISBLANK(KandidatenOsirisDocent!A906),"",TEXT(TRIM(KandidatenOsirisDocent!A906),"0000000")),TEXT(TRIM(KandidatenOsiris!A913),"0000000"))</f>
        <v/>
      </c>
      <c r="B913" s="164" t="str">
        <f>IF(ISBLANK(KandidatenOsiris!B913),IF(ISBLANK(KandidatenOsirisDocent!C906),"",KandidatenOsirisDocent!C906),KandidatenOsiris!B913)</f>
        <v/>
      </c>
      <c r="C913" s="164" t="str">
        <f>IF(ISBLANK(KandidatenOsiris!C913),"",KandidatenOsiris!C913)</f>
        <v/>
      </c>
      <c r="D913" s="208" t="str">
        <f>VLOOKUP(A913,Totaal!A:P,16,FALSE)</f>
        <v/>
      </c>
    </row>
    <row r="914" spans="1:4" x14ac:dyDescent="0.2">
      <c r="A914" s="164" t="str">
        <f>IF(ISBLANK(KandidatenOsiris!A914),IF(ISBLANK(KandidatenOsirisDocent!A907),"",TEXT(TRIM(KandidatenOsirisDocent!A907),"0000000")),TEXT(TRIM(KandidatenOsiris!A914),"0000000"))</f>
        <v/>
      </c>
      <c r="B914" s="164" t="str">
        <f>IF(ISBLANK(KandidatenOsiris!B914),IF(ISBLANK(KandidatenOsirisDocent!C907),"",KandidatenOsirisDocent!C907),KandidatenOsiris!B914)</f>
        <v/>
      </c>
      <c r="C914" s="164" t="str">
        <f>IF(ISBLANK(KandidatenOsiris!C914),"",KandidatenOsiris!C914)</f>
        <v/>
      </c>
      <c r="D914" s="208" t="str">
        <f>VLOOKUP(A914,Totaal!A:P,16,FALSE)</f>
        <v/>
      </c>
    </row>
    <row r="915" spans="1:4" x14ac:dyDescent="0.2">
      <c r="A915" s="164" t="str">
        <f>IF(ISBLANK(KandidatenOsiris!A915),IF(ISBLANK(KandidatenOsirisDocent!A908),"",TEXT(TRIM(KandidatenOsirisDocent!A908),"0000000")),TEXT(TRIM(KandidatenOsiris!A915),"0000000"))</f>
        <v/>
      </c>
      <c r="B915" s="164" t="str">
        <f>IF(ISBLANK(KandidatenOsiris!B915),IF(ISBLANK(KandidatenOsirisDocent!C908),"",KandidatenOsirisDocent!C908),KandidatenOsiris!B915)</f>
        <v/>
      </c>
      <c r="C915" s="164" t="str">
        <f>IF(ISBLANK(KandidatenOsiris!C915),"",KandidatenOsiris!C915)</f>
        <v/>
      </c>
      <c r="D915" s="208" t="str">
        <f>VLOOKUP(A915,Totaal!A:P,16,FALSE)</f>
        <v/>
      </c>
    </row>
    <row r="916" spans="1:4" x14ac:dyDescent="0.2">
      <c r="A916" s="164" t="str">
        <f>IF(ISBLANK(KandidatenOsiris!A916),IF(ISBLANK(KandidatenOsirisDocent!A909),"",TEXT(TRIM(KandidatenOsirisDocent!A909),"0000000")),TEXT(TRIM(KandidatenOsiris!A916),"0000000"))</f>
        <v/>
      </c>
      <c r="B916" s="164" t="str">
        <f>IF(ISBLANK(KandidatenOsiris!B916),IF(ISBLANK(KandidatenOsirisDocent!C909),"",KandidatenOsirisDocent!C909),KandidatenOsiris!B916)</f>
        <v/>
      </c>
      <c r="C916" s="164" t="str">
        <f>IF(ISBLANK(KandidatenOsiris!C916),"",KandidatenOsiris!C916)</f>
        <v/>
      </c>
      <c r="D916" s="208" t="str">
        <f>VLOOKUP(A916,Totaal!A:P,16,FALSE)</f>
        <v/>
      </c>
    </row>
    <row r="917" spans="1:4" x14ac:dyDescent="0.2">
      <c r="A917" s="164" t="str">
        <f>IF(ISBLANK(KandidatenOsiris!A917),IF(ISBLANK(KandidatenOsirisDocent!A910),"",TEXT(TRIM(KandidatenOsirisDocent!A910),"0000000")),TEXT(TRIM(KandidatenOsiris!A917),"0000000"))</f>
        <v/>
      </c>
      <c r="B917" s="164" t="str">
        <f>IF(ISBLANK(KandidatenOsiris!B917),IF(ISBLANK(KandidatenOsirisDocent!C910),"",KandidatenOsirisDocent!C910),KandidatenOsiris!B917)</f>
        <v/>
      </c>
      <c r="C917" s="164" t="str">
        <f>IF(ISBLANK(KandidatenOsiris!C917),"",KandidatenOsiris!C917)</f>
        <v/>
      </c>
      <c r="D917" s="208" t="str">
        <f>VLOOKUP(A917,Totaal!A:P,16,FALSE)</f>
        <v/>
      </c>
    </row>
    <row r="918" spans="1:4" x14ac:dyDescent="0.2">
      <c r="A918" s="164" t="str">
        <f>IF(ISBLANK(KandidatenOsiris!A918),IF(ISBLANK(KandidatenOsirisDocent!A911),"",TEXT(TRIM(KandidatenOsirisDocent!A911),"0000000")),TEXT(TRIM(KandidatenOsiris!A918),"0000000"))</f>
        <v/>
      </c>
      <c r="B918" s="164" t="str">
        <f>IF(ISBLANK(KandidatenOsiris!B918),IF(ISBLANK(KandidatenOsirisDocent!C911),"",KandidatenOsirisDocent!C911),KandidatenOsiris!B918)</f>
        <v/>
      </c>
      <c r="C918" s="164" t="str">
        <f>IF(ISBLANK(KandidatenOsiris!C918),"",KandidatenOsiris!C918)</f>
        <v/>
      </c>
      <c r="D918" s="208" t="str">
        <f>VLOOKUP(A918,Totaal!A:P,16,FALSE)</f>
        <v/>
      </c>
    </row>
    <row r="919" spans="1:4" x14ac:dyDescent="0.2">
      <c r="A919" s="164" t="str">
        <f>IF(ISBLANK(KandidatenOsiris!A919),IF(ISBLANK(KandidatenOsirisDocent!A912),"",TEXT(TRIM(KandidatenOsirisDocent!A912),"0000000")),TEXT(TRIM(KandidatenOsiris!A919),"0000000"))</f>
        <v/>
      </c>
      <c r="B919" s="164" t="str">
        <f>IF(ISBLANK(KandidatenOsiris!B919),IF(ISBLANK(KandidatenOsirisDocent!C912),"",KandidatenOsirisDocent!C912),KandidatenOsiris!B919)</f>
        <v/>
      </c>
      <c r="C919" s="164" t="str">
        <f>IF(ISBLANK(KandidatenOsiris!C919),"",KandidatenOsiris!C919)</f>
        <v/>
      </c>
      <c r="D919" s="208" t="str">
        <f>VLOOKUP(A919,Totaal!A:P,16,FALSE)</f>
        <v/>
      </c>
    </row>
    <row r="920" spans="1:4" x14ac:dyDescent="0.2">
      <c r="A920" s="164" t="str">
        <f>IF(ISBLANK(KandidatenOsiris!A920),IF(ISBLANK(KandidatenOsirisDocent!A913),"",TEXT(TRIM(KandidatenOsirisDocent!A913),"0000000")),TEXT(TRIM(KandidatenOsiris!A920),"0000000"))</f>
        <v/>
      </c>
      <c r="B920" s="164" t="str">
        <f>IF(ISBLANK(KandidatenOsiris!B920),IF(ISBLANK(KandidatenOsirisDocent!C913),"",KandidatenOsirisDocent!C913),KandidatenOsiris!B920)</f>
        <v/>
      </c>
      <c r="C920" s="164" t="str">
        <f>IF(ISBLANK(KandidatenOsiris!C920),"",KandidatenOsiris!C920)</f>
        <v/>
      </c>
      <c r="D920" s="208" t="str">
        <f>VLOOKUP(A920,Totaal!A:P,16,FALSE)</f>
        <v/>
      </c>
    </row>
    <row r="921" spans="1:4" x14ac:dyDescent="0.2">
      <c r="A921" s="164" t="str">
        <f>IF(ISBLANK(KandidatenOsiris!A921),IF(ISBLANK(KandidatenOsirisDocent!A914),"",TEXT(TRIM(KandidatenOsirisDocent!A914),"0000000")),TEXT(TRIM(KandidatenOsiris!A921),"0000000"))</f>
        <v/>
      </c>
      <c r="B921" s="164" t="str">
        <f>IF(ISBLANK(KandidatenOsiris!B921),IF(ISBLANK(KandidatenOsirisDocent!C914),"",KandidatenOsirisDocent!C914),KandidatenOsiris!B921)</f>
        <v/>
      </c>
      <c r="C921" s="164" t="str">
        <f>IF(ISBLANK(KandidatenOsiris!C921),"",KandidatenOsiris!C921)</f>
        <v/>
      </c>
      <c r="D921" s="208" t="str">
        <f>VLOOKUP(A921,Totaal!A:P,16,FALSE)</f>
        <v/>
      </c>
    </row>
    <row r="922" spans="1:4" x14ac:dyDescent="0.2">
      <c r="A922" s="164" t="str">
        <f>IF(ISBLANK(KandidatenOsiris!A922),IF(ISBLANK(KandidatenOsirisDocent!A915),"",TEXT(TRIM(KandidatenOsirisDocent!A915),"0000000")),TEXT(TRIM(KandidatenOsiris!A922),"0000000"))</f>
        <v/>
      </c>
      <c r="B922" s="164" t="str">
        <f>IF(ISBLANK(KandidatenOsiris!B922),IF(ISBLANK(KandidatenOsirisDocent!C915),"",KandidatenOsirisDocent!C915),KandidatenOsiris!B922)</f>
        <v/>
      </c>
      <c r="C922" s="164" t="str">
        <f>IF(ISBLANK(KandidatenOsiris!C922),"",KandidatenOsiris!C922)</f>
        <v/>
      </c>
      <c r="D922" s="208" t="str">
        <f>VLOOKUP(A922,Totaal!A:P,16,FALSE)</f>
        <v/>
      </c>
    </row>
    <row r="923" spans="1:4" x14ac:dyDescent="0.2">
      <c r="A923" s="164" t="str">
        <f>IF(ISBLANK(KandidatenOsiris!A923),IF(ISBLANK(KandidatenOsirisDocent!A916),"",TEXT(TRIM(KandidatenOsirisDocent!A916),"0000000")),TEXT(TRIM(KandidatenOsiris!A923),"0000000"))</f>
        <v/>
      </c>
      <c r="B923" s="164" t="str">
        <f>IF(ISBLANK(KandidatenOsiris!B923),IF(ISBLANK(KandidatenOsirisDocent!C916),"",KandidatenOsirisDocent!C916),KandidatenOsiris!B923)</f>
        <v/>
      </c>
      <c r="C923" s="164" t="str">
        <f>IF(ISBLANK(KandidatenOsiris!C923),"",KandidatenOsiris!C923)</f>
        <v/>
      </c>
      <c r="D923" s="208" t="str">
        <f>VLOOKUP(A923,Totaal!A:P,16,FALSE)</f>
        <v/>
      </c>
    </row>
    <row r="924" spans="1:4" x14ac:dyDescent="0.2">
      <c r="A924" s="164" t="str">
        <f>IF(ISBLANK(KandidatenOsiris!A924),IF(ISBLANK(KandidatenOsirisDocent!A917),"",TEXT(TRIM(KandidatenOsirisDocent!A917),"0000000")),TEXT(TRIM(KandidatenOsiris!A924),"0000000"))</f>
        <v/>
      </c>
      <c r="B924" s="164" t="str">
        <f>IF(ISBLANK(KandidatenOsiris!B924),IF(ISBLANK(KandidatenOsirisDocent!C917),"",KandidatenOsirisDocent!C917),KandidatenOsiris!B924)</f>
        <v/>
      </c>
      <c r="C924" s="164" t="str">
        <f>IF(ISBLANK(KandidatenOsiris!C924),"",KandidatenOsiris!C924)</f>
        <v/>
      </c>
      <c r="D924" s="208" t="str">
        <f>VLOOKUP(A924,Totaal!A:P,16,FALSE)</f>
        <v/>
      </c>
    </row>
    <row r="925" spans="1:4" x14ac:dyDescent="0.2">
      <c r="A925" s="164" t="str">
        <f>IF(ISBLANK(KandidatenOsiris!A925),IF(ISBLANK(KandidatenOsirisDocent!A918),"",TEXT(TRIM(KandidatenOsirisDocent!A918),"0000000")),TEXT(TRIM(KandidatenOsiris!A925),"0000000"))</f>
        <v/>
      </c>
      <c r="B925" s="164" t="str">
        <f>IF(ISBLANK(KandidatenOsiris!B925),IF(ISBLANK(KandidatenOsirisDocent!C918),"",KandidatenOsirisDocent!C918),KandidatenOsiris!B925)</f>
        <v/>
      </c>
      <c r="C925" s="164" t="str">
        <f>IF(ISBLANK(KandidatenOsiris!C925),"",KandidatenOsiris!C925)</f>
        <v/>
      </c>
      <c r="D925" s="208" t="str">
        <f>VLOOKUP(A925,Totaal!A:P,16,FALSE)</f>
        <v/>
      </c>
    </row>
    <row r="926" spans="1:4" x14ac:dyDescent="0.2">
      <c r="A926" s="164" t="str">
        <f>IF(ISBLANK(KandidatenOsiris!A926),IF(ISBLANK(KandidatenOsirisDocent!A919),"",TEXT(TRIM(KandidatenOsirisDocent!A919),"0000000")),TEXT(TRIM(KandidatenOsiris!A926),"0000000"))</f>
        <v/>
      </c>
      <c r="B926" s="164" t="str">
        <f>IF(ISBLANK(KandidatenOsiris!B926),IF(ISBLANK(KandidatenOsirisDocent!C919),"",KandidatenOsirisDocent!C919),KandidatenOsiris!B926)</f>
        <v/>
      </c>
      <c r="C926" s="164" t="str">
        <f>IF(ISBLANK(KandidatenOsiris!C926),"",KandidatenOsiris!C926)</f>
        <v/>
      </c>
      <c r="D926" s="208" t="str">
        <f>VLOOKUP(A926,Totaal!A:P,16,FALSE)</f>
        <v/>
      </c>
    </row>
    <row r="927" spans="1:4" x14ac:dyDescent="0.2">
      <c r="A927" s="164" t="str">
        <f>IF(ISBLANK(KandidatenOsiris!A927),IF(ISBLANK(KandidatenOsirisDocent!A920),"",TEXT(TRIM(KandidatenOsirisDocent!A920),"0000000")),TEXT(TRIM(KandidatenOsiris!A927),"0000000"))</f>
        <v/>
      </c>
      <c r="B927" s="164" t="str">
        <f>IF(ISBLANK(KandidatenOsiris!B927),IF(ISBLANK(KandidatenOsirisDocent!C920),"",KandidatenOsirisDocent!C920),KandidatenOsiris!B927)</f>
        <v/>
      </c>
      <c r="C927" s="164" t="str">
        <f>IF(ISBLANK(KandidatenOsiris!C927),"",KandidatenOsiris!C927)</f>
        <v/>
      </c>
      <c r="D927" s="208" t="str">
        <f>VLOOKUP(A927,Totaal!A:P,16,FALSE)</f>
        <v/>
      </c>
    </row>
    <row r="928" spans="1:4" x14ac:dyDescent="0.2">
      <c r="A928" s="164" t="str">
        <f>IF(ISBLANK(KandidatenOsiris!A928),IF(ISBLANK(KandidatenOsirisDocent!A921),"",TEXT(TRIM(KandidatenOsirisDocent!A921),"0000000")),TEXT(TRIM(KandidatenOsiris!A928),"0000000"))</f>
        <v/>
      </c>
      <c r="B928" s="164" t="str">
        <f>IF(ISBLANK(KandidatenOsiris!B928),IF(ISBLANK(KandidatenOsirisDocent!C921),"",KandidatenOsirisDocent!C921),KandidatenOsiris!B928)</f>
        <v/>
      </c>
      <c r="C928" s="164" t="str">
        <f>IF(ISBLANK(KandidatenOsiris!C928),"",KandidatenOsiris!C928)</f>
        <v/>
      </c>
      <c r="D928" s="208" t="str">
        <f>VLOOKUP(A928,Totaal!A:P,16,FALSE)</f>
        <v/>
      </c>
    </row>
    <row r="929" spans="1:4" x14ac:dyDescent="0.2">
      <c r="A929" s="164" t="str">
        <f>IF(ISBLANK(KandidatenOsiris!A929),IF(ISBLANK(KandidatenOsirisDocent!A922),"",TEXT(TRIM(KandidatenOsirisDocent!A922),"0000000")),TEXT(TRIM(KandidatenOsiris!A929),"0000000"))</f>
        <v/>
      </c>
      <c r="B929" s="164" t="str">
        <f>IF(ISBLANK(KandidatenOsiris!B929),IF(ISBLANK(KandidatenOsirisDocent!C922),"",KandidatenOsirisDocent!C922),KandidatenOsiris!B929)</f>
        <v/>
      </c>
      <c r="C929" s="164" t="str">
        <f>IF(ISBLANK(KandidatenOsiris!C929),"",KandidatenOsiris!C929)</f>
        <v/>
      </c>
      <c r="D929" s="208" t="str">
        <f>VLOOKUP(A929,Totaal!A:P,16,FALSE)</f>
        <v/>
      </c>
    </row>
    <row r="930" spans="1:4" x14ac:dyDescent="0.2">
      <c r="A930" s="164" t="str">
        <f>IF(ISBLANK(KandidatenOsiris!A930),IF(ISBLANK(KandidatenOsirisDocent!A923),"",TEXT(TRIM(KandidatenOsirisDocent!A923),"0000000")),TEXT(TRIM(KandidatenOsiris!A930),"0000000"))</f>
        <v/>
      </c>
      <c r="B930" s="164" t="str">
        <f>IF(ISBLANK(KandidatenOsiris!B930),IF(ISBLANK(KandidatenOsirisDocent!C923),"",KandidatenOsirisDocent!C923),KandidatenOsiris!B930)</f>
        <v/>
      </c>
      <c r="C930" s="164" t="str">
        <f>IF(ISBLANK(KandidatenOsiris!C930),"",KandidatenOsiris!C930)</f>
        <v/>
      </c>
      <c r="D930" s="208" t="str">
        <f>VLOOKUP(A930,Totaal!A:P,16,FALSE)</f>
        <v/>
      </c>
    </row>
    <row r="931" spans="1:4" x14ac:dyDescent="0.2">
      <c r="A931" s="164" t="str">
        <f>IF(ISBLANK(KandidatenOsiris!A931),IF(ISBLANK(KandidatenOsirisDocent!A924),"",TEXT(TRIM(KandidatenOsirisDocent!A924),"0000000")),TEXT(TRIM(KandidatenOsiris!A931),"0000000"))</f>
        <v/>
      </c>
      <c r="B931" s="164" t="str">
        <f>IF(ISBLANK(KandidatenOsiris!B931),IF(ISBLANK(KandidatenOsirisDocent!C924),"",KandidatenOsirisDocent!C924),KandidatenOsiris!B931)</f>
        <v/>
      </c>
      <c r="C931" s="164" t="str">
        <f>IF(ISBLANK(KandidatenOsiris!C931),"",KandidatenOsiris!C931)</f>
        <v/>
      </c>
      <c r="D931" s="208" t="str">
        <f>VLOOKUP(A931,Totaal!A:P,16,FALSE)</f>
        <v/>
      </c>
    </row>
    <row r="932" spans="1:4" x14ac:dyDescent="0.2">
      <c r="A932" s="164" t="str">
        <f>IF(ISBLANK(KandidatenOsiris!A932),IF(ISBLANK(KandidatenOsirisDocent!A925),"",TEXT(TRIM(KandidatenOsirisDocent!A925),"0000000")),TEXT(TRIM(KandidatenOsiris!A932),"0000000"))</f>
        <v/>
      </c>
      <c r="B932" s="164" t="str">
        <f>IF(ISBLANK(KandidatenOsiris!B932),IF(ISBLANK(KandidatenOsirisDocent!C925),"",KandidatenOsirisDocent!C925),KandidatenOsiris!B932)</f>
        <v/>
      </c>
      <c r="C932" s="164" t="str">
        <f>IF(ISBLANK(KandidatenOsiris!C932),"",KandidatenOsiris!C932)</f>
        <v/>
      </c>
      <c r="D932" s="208" t="str">
        <f>VLOOKUP(A932,Totaal!A:P,16,FALSE)</f>
        <v/>
      </c>
    </row>
    <row r="933" spans="1:4" x14ac:dyDescent="0.2">
      <c r="A933" s="164" t="str">
        <f>IF(ISBLANK(KandidatenOsiris!A933),IF(ISBLANK(KandidatenOsirisDocent!A926),"",TEXT(TRIM(KandidatenOsirisDocent!A926),"0000000")),TEXT(TRIM(KandidatenOsiris!A933),"0000000"))</f>
        <v/>
      </c>
      <c r="B933" s="164" t="str">
        <f>IF(ISBLANK(KandidatenOsiris!B933),IF(ISBLANK(KandidatenOsirisDocent!C926),"",KandidatenOsirisDocent!C926),KandidatenOsiris!B933)</f>
        <v/>
      </c>
      <c r="C933" s="164" t="str">
        <f>IF(ISBLANK(KandidatenOsiris!C933),"",KandidatenOsiris!C933)</f>
        <v/>
      </c>
      <c r="D933" s="208" t="str">
        <f>VLOOKUP(A933,Totaal!A:P,16,FALSE)</f>
        <v/>
      </c>
    </row>
    <row r="934" spans="1:4" x14ac:dyDescent="0.2">
      <c r="A934" s="164" t="str">
        <f>IF(ISBLANK(KandidatenOsiris!A934),IF(ISBLANK(KandidatenOsirisDocent!A927),"",TEXT(TRIM(KandidatenOsirisDocent!A927),"0000000")),TEXT(TRIM(KandidatenOsiris!A934),"0000000"))</f>
        <v/>
      </c>
      <c r="B934" s="164" t="str">
        <f>IF(ISBLANK(KandidatenOsiris!B934),IF(ISBLANK(KandidatenOsirisDocent!C927),"",KandidatenOsirisDocent!C927),KandidatenOsiris!B934)</f>
        <v/>
      </c>
      <c r="C934" s="164" t="str">
        <f>IF(ISBLANK(KandidatenOsiris!C934),"",KandidatenOsiris!C934)</f>
        <v/>
      </c>
      <c r="D934" s="208" t="str">
        <f>VLOOKUP(A934,Totaal!A:P,16,FALSE)</f>
        <v/>
      </c>
    </row>
    <row r="935" spans="1:4" x14ac:dyDescent="0.2">
      <c r="A935" s="164" t="str">
        <f>IF(ISBLANK(KandidatenOsiris!A935),IF(ISBLANK(KandidatenOsirisDocent!A928),"",TEXT(TRIM(KandidatenOsirisDocent!A928),"0000000")),TEXT(TRIM(KandidatenOsiris!A935),"0000000"))</f>
        <v/>
      </c>
      <c r="B935" s="164" t="str">
        <f>IF(ISBLANK(KandidatenOsiris!B935),IF(ISBLANK(KandidatenOsirisDocent!C928),"",KandidatenOsirisDocent!C928),KandidatenOsiris!B935)</f>
        <v/>
      </c>
      <c r="C935" s="164" t="str">
        <f>IF(ISBLANK(KandidatenOsiris!C935),"",KandidatenOsiris!C935)</f>
        <v/>
      </c>
      <c r="D935" s="208" t="str">
        <f>VLOOKUP(A935,Totaal!A:P,16,FALSE)</f>
        <v/>
      </c>
    </row>
    <row r="936" spans="1:4" x14ac:dyDescent="0.2">
      <c r="A936" s="164" t="str">
        <f>IF(ISBLANK(KandidatenOsiris!A936),IF(ISBLANK(KandidatenOsirisDocent!A929),"",TEXT(TRIM(KandidatenOsirisDocent!A929),"0000000")),TEXT(TRIM(KandidatenOsiris!A936),"0000000"))</f>
        <v/>
      </c>
      <c r="B936" s="164" t="str">
        <f>IF(ISBLANK(KandidatenOsiris!B936),IF(ISBLANK(KandidatenOsirisDocent!C929),"",KandidatenOsirisDocent!C929),KandidatenOsiris!B936)</f>
        <v/>
      </c>
      <c r="C936" s="164" t="str">
        <f>IF(ISBLANK(KandidatenOsiris!C936),"",KandidatenOsiris!C936)</f>
        <v/>
      </c>
      <c r="D936" s="208" t="str">
        <f>VLOOKUP(A936,Totaal!A:P,16,FALSE)</f>
        <v/>
      </c>
    </row>
    <row r="937" spans="1:4" x14ac:dyDescent="0.2">
      <c r="A937" s="164" t="str">
        <f>IF(ISBLANK(KandidatenOsiris!A937),IF(ISBLANK(KandidatenOsirisDocent!A930),"",TEXT(TRIM(KandidatenOsirisDocent!A930),"0000000")),TEXT(TRIM(KandidatenOsiris!A937),"0000000"))</f>
        <v/>
      </c>
      <c r="B937" s="164" t="str">
        <f>IF(ISBLANK(KandidatenOsiris!B937),IF(ISBLANK(KandidatenOsirisDocent!C930),"",KandidatenOsirisDocent!C930),KandidatenOsiris!B937)</f>
        <v/>
      </c>
      <c r="C937" s="164" t="str">
        <f>IF(ISBLANK(KandidatenOsiris!C937),"",KandidatenOsiris!C937)</f>
        <v/>
      </c>
      <c r="D937" s="208" t="str">
        <f>VLOOKUP(A937,Totaal!A:P,16,FALSE)</f>
        <v/>
      </c>
    </row>
    <row r="938" spans="1:4" x14ac:dyDescent="0.2">
      <c r="A938" s="164" t="str">
        <f>IF(ISBLANK(KandidatenOsiris!A938),IF(ISBLANK(KandidatenOsirisDocent!A931),"",TEXT(TRIM(KandidatenOsirisDocent!A931),"0000000")),TEXT(TRIM(KandidatenOsiris!A938),"0000000"))</f>
        <v/>
      </c>
      <c r="B938" s="164" t="str">
        <f>IF(ISBLANK(KandidatenOsiris!B938),IF(ISBLANK(KandidatenOsirisDocent!C931),"",KandidatenOsirisDocent!C931),KandidatenOsiris!B938)</f>
        <v/>
      </c>
      <c r="C938" s="164" t="str">
        <f>IF(ISBLANK(KandidatenOsiris!C938),"",KandidatenOsiris!C938)</f>
        <v/>
      </c>
      <c r="D938" s="208" t="str">
        <f>VLOOKUP(A938,Totaal!A:P,16,FALSE)</f>
        <v/>
      </c>
    </row>
    <row r="939" spans="1:4" x14ac:dyDescent="0.2">
      <c r="A939" s="164" t="str">
        <f>IF(ISBLANK(KandidatenOsiris!A939),IF(ISBLANK(KandidatenOsirisDocent!A932),"",TEXT(TRIM(KandidatenOsirisDocent!A932),"0000000")),TEXT(TRIM(KandidatenOsiris!A939),"0000000"))</f>
        <v/>
      </c>
      <c r="B939" s="164" t="str">
        <f>IF(ISBLANK(KandidatenOsiris!B939),IF(ISBLANK(KandidatenOsirisDocent!C932),"",KandidatenOsirisDocent!C932),KandidatenOsiris!B939)</f>
        <v/>
      </c>
      <c r="C939" s="164" t="str">
        <f>IF(ISBLANK(KandidatenOsiris!C939),"",KandidatenOsiris!C939)</f>
        <v/>
      </c>
      <c r="D939" s="208" t="str">
        <f>VLOOKUP(A939,Totaal!A:P,16,FALSE)</f>
        <v/>
      </c>
    </row>
    <row r="940" spans="1:4" x14ac:dyDescent="0.2">
      <c r="A940" s="164" t="str">
        <f>IF(ISBLANK(KandidatenOsiris!A940),IF(ISBLANK(KandidatenOsirisDocent!A933),"",TEXT(TRIM(KandidatenOsirisDocent!A933),"0000000")),TEXT(TRIM(KandidatenOsiris!A940),"0000000"))</f>
        <v/>
      </c>
      <c r="B940" s="164" t="str">
        <f>IF(ISBLANK(KandidatenOsiris!B940),IF(ISBLANK(KandidatenOsirisDocent!C933),"",KandidatenOsirisDocent!C933),KandidatenOsiris!B940)</f>
        <v/>
      </c>
      <c r="C940" s="164" t="str">
        <f>IF(ISBLANK(KandidatenOsiris!C940),"",KandidatenOsiris!C940)</f>
        <v/>
      </c>
      <c r="D940" s="208" t="str">
        <f>VLOOKUP(A940,Totaal!A:P,16,FALSE)</f>
        <v/>
      </c>
    </row>
    <row r="941" spans="1:4" x14ac:dyDescent="0.2">
      <c r="A941" s="164" t="str">
        <f>IF(ISBLANK(KandidatenOsiris!A941),IF(ISBLANK(KandidatenOsirisDocent!A934),"",TEXT(TRIM(KandidatenOsirisDocent!A934),"0000000")),TEXT(TRIM(KandidatenOsiris!A941),"0000000"))</f>
        <v/>
      </c>
      <c r="B941" s="164" t="str">
        <f>IF(ISBLANK(KandidatenOsiris!B941),IF(ISBLANK(KandidatenOsirisDocent!C934),"",KandidatenOsirisDocent!C934),KandidatenOsiris!B941)</f>
        <v/>
      </c>
      <c r="C941" s="164" t="str">
        <f>IF(ISBLANK(KandidatenOsiris!C941),"",KandidatenOsiris!C941)</f>
        <v/>
      </c>
      <c r="D941" s="208" t="str">
        <f>VLOOKUP(A941,Totaal!A:P,16,FALSE)</f>
        <v/>
      </c>
    </row>
    <row r="942" spans="1:4" x14ac:dyDescent="0.2">
      <c r="A942" s="164" t="str">
        <f>IF(ISBLANK(KandidatenOsiris!A942),IF(ISBLANK(KandidatenOsirisDocent!A935),"",TEXT(TRIM(KandidatenOsirisDocent!A935),"0000000")),TEXT(TRIM(KandidatenOsiris!A942),"0000000"))</f>
        <v/>
      </c>
      <c r="B942" s="164" t="str">
        <f>IF(ISBLANK(KandidatenOsiris!B942),IF(ISBLANK(KandidatenOsirisDocent!C935),"",KandidatenOsirisDocent!C935),KandidatenOsiris!B942)</f>
        <v/>
      </c>
      <c r="C942" s="164" t="str">
        <f>IF(ISBLANK(KandidatenOsiris!C942),"",KandidatenOsiris!C942)</f>
        <v/>
      </c>
      <c r="D942" s="208" t="str">
        <f>VLOOKUP(A942,Totaal!A:P,16,FALSE)</f>
        <v/>
      </c>
    </row>
    <row r="943" spans="1:4" x14ac:dyDescent="0.2">
      <c r="A943" s="164" t="str">
        <f>IF(ISBLANK(KandidatenOsiris!A943),IF(ISBLANK(KandidatenOsirisDocent!A936),"",TEXT(TRIM(KandidatenOsirisDocent!A936),"0000000")),TEXT(TRIM(KandidatenOsiris!A943),"0000000"))</f>
        <v/>
      </c>
      <c r="B943" s="164" t="str">
        <f>IF(ISBLANK(KandidatenOsiris!B943),IF(ISBLANK(KandidatenOsirisDocent!C936),"",KandidatenOsirisDocent!C936),KandidatenOsiris!B943)</f>
        <v/>
      </c>
      <c r="C943" s="164" t="str">
        <f>IF(ISBLANK(KandidatenOsiris!C943),"",KandidatenOsiris!C943)</f>
        <v/>
      </c>
      <c r="D943" s="208" t="str">
        <f>VLOOKUP(A943,Totaal!A:P,16,FALSE)</f>
        <v/>
      </c>
    </row>
    <row r="944" spans="1:4" x14ac:dyDescent="0.2">
      <c r="A944" s="164" t="str">
        <f>IF(ISBLANK(KandidatenOsiris!A944),IF(ISBLANK(KandidatenOsirisDocent!A937),"",TEXT(TRIM(KandidatenOsirisDocent!A937),"0000000")),TEXT(TRIM(KandidatenOsiris!A944),"0000000"))</f>
        <v/>
      </c>
      <c r="B944" s="164" t="str">
        <f>IF(ISBLANK(KandidatenOsiris!B944),IF(ISBLANK(KandidatenOsirisDocent!C937),"",KandidatenOsirisDocent!C937),KandidatenOsiris!B944)</f>
        <v/>
      </c>
      <c r="C944" s="164" t="str">
        <f>IF(ISBLANK(KandidatenOsiris!C944),"",KandidatenOsiris!C944)</f>
        <v/>
      </c>
      <c r="D944" s="208" t="str">
        <f>VLOOKUP(A944,Totaal!A:P,16,FALSE)</f>
        <v/>
      </c>
    </row>
    <row r="945" spans="1:4" x14ac:dyDescent="0.2">
      <c r="A945" s="164" t="str">
        <f>IF(ISBLANK(KandidatenOsiris!A945),IF(ISBLANK(KandidatenOsirisDocent!A938),"",TEXT(TRIM(KandidatenOsirisDocent!A938),"0000000")),TEXT(TRIM(KandidatenOsiris!A945),"0000000"))</f>
        <v/>
      </c>
      <c r="B945" s="164" t="str">
        <f>IF(ISBLANK(KandidatenOsiris!B945),IF(ISBLANK(KandidatenOsirisDocent!C938),"",KandidatenOsirisDocent!C938),KandidatenOsiris!B945)</f>
        <v/>
      </c>
      <c r="C945" s="164" t="str">
        <f>IF(ISBLANK(KandidatenOsiris!C945),"",KandidatenOsiris!C945)</f>
        <v/>
      </c>
      <c r="D945" s="208" t="str">
        <f>VLOOKUP(A945,Totaal!A:P,16,FALSE)</f>
        <v/>
      </c>
    </row>
    <row r="946" spans="1:4" x14ac:dyDescent="0.2">
      <c r="A946" s="164" t="str">
        <f>IF(ISBLANK(KandidatenOsiris!A946),IF(ISBLANK(KandidatenOsirisDocent!A939),"",TEXT(TRIM(KandidatenOsirisDocent!A939),"0000000")),TEXT(TRIM(KandidatenOsiris!A946),"0000000"))</f>
        <v/>
      </c>
      <c r="B946" s="164" t="str">
        <f>IF(ISBLANK(KandidatenOsiris!B946),IF(ISBLANK(KandidatenOsirisDocent!C939),"",KandidatenOsirisDocent!C939),KandidatenOsiris!B946)</f>
        <v/>
      </c>
      <c r="C946" s="164" t="str">
        <f>IF(ISBLANK(KandidatenOsiris!C946),"",KandidatenOsiris!C946)</f>
        <v/>
      </c>
      <c r="D946" s="208" t="str">
        <f>VLOOKUP(A946,Totaal!A:P,16,FALSE)</f>
        <v/>
      </c>
    </row>
    <row r="947" spans="1:4" x14ac:dyDescent="0.2">
      <c r="A947" s="164" t="str">
        <f>IF(ISBLANK(KandidatenOsiris!A947),IF(ISBLANK(KandidatenOsirisDocent!A940),"",TEXT(TRIM(KandidatenOsirisDocent!A940),"0000000")),TEXT(TRIM(KandidatenOsiris!A947),"0000000"))</f>
        <v/>
      </c>
      <c r="B947" s="164" t="str">
        <f>IF(ISBLANK(KandidatenOsiris!B947),IF(ISBLANK(KandidatenOsirisDocent!C940),"",KandidatenOsirisDocent!C940),KandidatenOsiris!B947)</f>
        <v/>
      </c>
      <c r="C947" s="164" t="str">
        <f>IF(ISBLANK(KandidatenOsiris!C947),"",KandidatenOsiris!C947)</f>
        <v/>
      </c>
      <c r="D947" s="208" t="str">
        <f>VLOOKUP(A947,Totaal!A:P,16,FALSE)</f>
        <v/>
      </c>
    </row>
    <row r="948" spans="1:4" x14ac:dyDescent="0.2">
      <c r="A948" s="164" t="str">
        <f>IF(ISBLANK(KandidatenOsiris!A948),IF(ISBLANK(KandidatenOsirisDocent!A941),"",TEXT(TRIM(KandidatenOsirisDocent!A941),"0000000")),TEXT(TRIM(KandidatenOsiris!A948),"0000000"))</f>
        <v/>
      </c>
      <c r="B948" s="164" t="str">
        <f>IF(ISBLANK(KandidatenOsiris!B948),IF(ISBLANK(KandidatenOsirisDocent!C941),"",KandidatenOsirisDocent!C941),KandidatenOsiris!B948)</f>
        <v/>
      </c>
      <c r="C948" s="164" t="str">
        <f>IF(ISBLANK(KandidatenOsiris!C948),"",KandidatenOsiris!C948)</f>
        <v/>
      </c>
      <c r="D948" s="208" t="str">
        <f>VLOOKUP(A948,Totaal!A:P,16,FALSE)</f>
        <v/>
      </c>
    </row>
    <row r="949" spans="1:4" x14ac:dyDescent="0.2">
      <c r="A949" s="164" t="str">
        <f>IF(ISBLANK(KandidatenOsiris!A949),IF(ISBLANK(KandidatenOsirisDocent!A942),"",TEXT(TRIM(KandidatenOsirisDocent!A942),"0000000")),TEXT(TRIM(KandidatenOsiris!A949),"0000000"))</f>
        <v/>
      </c>
      <c r="B949" s="164" t="str">
        <f>IF(ISBLANK(KandidatenOsiris!B949),IF(ISBLANK(KandidatenOsirisDocent!C942),"",KandidatenOsirisDocent!C942),KandidatenOsiris!B949)</f>
        <v/>
      </c>
      <c r="C949" s="164" t="str">
        <f>IF(ISBLANK(KandidatenOsiris!C949),"",KandidatenOsiris!C949)</f>
        <v/>
      </c>
      <c r="D949" s="208" t="str">
        <f>VLOOKUP(A949,Totaal!A:P,16,FALSE)</f>
        <v/>
      </c>
    </row>
    <row r="950" spans="1:4" x14ac:dyDescent="0.2">
      <c r="A950" s="164" t="str">
        <f>IF(ISBLANK(KandidatenOsiris!A950),IF(ISBLANK(KandidatenOsirisDocent!A943),"",TEXT(TRIM(KandidatenOsirisDocent!A943),"0000000")),TEXT(TRIM(KandidatenOsiris!A950),"0000000"))</f>
        <v/>
      </c>
      <c r="B950" s="164" t="str">
        <f>IF(ISBLANK(KandidatenOsiris!B950),IF(ISBLANK(KandidatenOsirisDocent!C943),"",KandidatenOsirisDocent!C943),KandidatenOsiris!B950)</f>
        <v/>
      </c>
      <c r="C950" s="164" t="str">
        <f>IF(ISBLANK(KandidatenOsiris!C950),"",KandidatenOsiris!C950)</f>
        <v/>
      </c>
      <c r="D950" s="208" t="str">
        <f>VLOOKUP(A950,Totaal!A:P,16,FALSE)</f>
        <v/>
      </c>
    </row>
    <row r="951" spans="1:4" x14ac:dyDescent="0.2">
      <c r="A951" s="164" t="str">
        <f>IF(ISBLANK(KandidatenOsiris!A951),IF(ISBLANK(KandidatenOsirisDocent!A944),"",TEXT(TRIM(KandidatenOsirisDocent!A944),"0000000")),TEXT(TRIM(KandidatenOsiris!A951),"0000000"))</f>
        <v/>
      </c>
      <c r="B951" s="164" t="str">
        <f>IF(ISBLANK(KandidatenOsiris!B951),IF(ISBLANK(KandidatenOsirisDocent!C944),"",KandidatenOsirisDocent!C944),KandidatenOsiris!B951)</f>
        <v/>
      </c>
      <c r="C951" s="164" t="str">
        <f>IF(ISBLANK(KandidatenOsiris!C951),"",KandidatenOsiris!C951)</f>
        <v/>
      </c>
      <c r="D951" s="208" t="str">
        <f>VLOOKUP(A951,Totaal!A:P,16,FALSE)</f>
        <v/>
      </c>
    </row>
    <row r="952" spans="1:4" x14ac:dyDescent="0.2">
      <c r="A952" s="164" t="str">
        <f>IF(ISBLANK(KandidatenOsiris!A952),IF(ISBLANK(KandidatenOsirisDocent!A945),"",TEXT(TRIM(KandidatenOsirisDocent!A945),"0000000")),TEXT(TRIM(KandidatenOsiris!A952),"0000000"))</f>
        <v/>
      </c>
      <c r="B952" s="164" t="str">
        <f>IF(ISBLANK(KandidatenOsiris!B952),IF(ISBLANK(KandidatenOsirisDocent!C945),"",KandidatenOsirisDocent!C945),KandidatenOsiris!B952)</f>
        <v/>
      </c>
      <c r="C952" s="164" t="str">
        <f>IF(ISBLANK(KandidatenOsiris!C952),"",KandidatenOsiris!C952)</f>
        <v/>
      </c>
      <c r="D952" s="208" t="str">
        <f>VLOOKUP(A952,Totaal!A:P,16,FALSE)</f>
        <v/>
      </c>
    </row>
    <row r="953" spans="1:4" x14ac:dyDescent="0.2">
      <c r="A953" s="164" t="str">
        <f>IF(ISBLANK(KandidatenOsiris!A953),IF(ISBLANK(KandidatenOsirisDocent!A946),"",TEXT(TRIM(KandidatenOsirisDocent!A946),"0000000")),TEXT(TRIM(KandidatenOsiris!A953),"0000000"))</f>
        <v/>
      </c>
      <c r="B953" s="164" t="str">
        <f>IF(ISBLANK(KandidatenOsiris!B953),IF(ISBLANK(KandidatenOsirisDocent!C946),"",KandidatenOsirisDocent!C946),KandidatenOsiris!B953)</f>
        <v/>
      </c>
      <c r="C953" s="164" t="str">
        <f>IF(ISBLANK(KandidatenOsiris!C953),"",KandidatenOsiris!C953)</f>
        <v/>
      </c>
      <c r="D953" s="208" t="str">
        <f>VLOOKUP(A953,Totaal!A:P,16,FALSE)</f>
        <v/>
      </c>
    </row>
    <row r="954" spans="1:4" x14ac:dyDescent="0.2">
      <c r="A954" s="164" t="str">
        <f>IF(ISBLANK(KandidatenOsiris!A954),IF(ISBLANK(KandidatenOsirisDocent!A947),"",TEXT(TRIM(KandidatenOsirisDocent!A947),"0000000")),TEXT(TRIM(KandidatenOsiris!A954),"0000000"))</f>
        <v/>
      </c>
      <c r="B954" s="164" t="str">
        <f>IF(ISBLANK(KandidatenOsiris!B954),IF(ISBLANK(KandidatenOsirisDocent!C947),"",KandidatenOsirisDocent!C947),KandidatenOsiris!B954)</f>
        <v/>
      </c>
      <c r="C954" s="164" t="str">
        <f>IF(ISBLANK(KandidatenOsiris!C954),"",KandidatenOsiris!C954)</f>
        <v/>
      </c>
      <c r="D954" s="208" t="str">
        <f>VLOOKUP(A954,Totaal!A:P,16,FALSE)</f>
        <v/>
      </c>
    </row>
    <row r="955" spans="1:4" x14ac:dyDescent="0.2">
      <c r="A955" s="164" t="str">
        <f>IF(ISBLANK(KandidatenOsiris!A955),IF(ISBLANK(KandidatenOsirisDocent!A948),"",TEXT(TRIM(KandidatenOsirisDocent!A948),"0000000")),TEXT(TRIM(KandidatenOsiris!A955),"0000000"))</f>
        <v/>
      </c>
      <c r="B955" s="164" t="str">
        <f>IF(ISBLANK(KandidatenOsiris!B955),IF(ISBLANK(KandidatenOsirisDocent!C948),"",KandidatenOsirisDocent!C948),KandidatenOsiris!B955)</f>
        <v/>
      </c>
      <c r="C955" s="164" t="str">
        <f>IF(ISBLANK(KandidatenOsiris!C955),"",KandidatenOsiris!C955)</f>
        <v/>
      </c>
      <c r="D955" s="208" t="str">
        <f>VLOOKUP(A955,Totaal!A:P,16,FALSE)</f>
        <v/>
      </c>
    </row>
    <row r="956" spans="1:4" x14ac:dyDescent="0.2">
      <c r="A956" s="164" t="str">
        <f>IF(ISBLANK(KandidatenOsiris!A956),IF(ISBLANK(KandidatenOsirisDocent!A949),"",TEXT(TRIM(KandidatenOsirisDocent!A949),"0000000")),TEXT(TRIM(KandidatenOsiris!A956),"0000000"))</f>
        <v/>
      </c>
      <c r="B956" s="164" t="str">
        <f>IF(ISBLANK(KandidatenOsiris!B956),IF(ISBLANK(KandidatenOsirisDocent!C949),"",KandidatenOsirisDocent!C949),KandidatenOsiris!B956)</f>
        <v/>
      </c>
      <c r="C956" s="164" t="str">
        <f>IF(ISBLANK(KandidatenOsiris!C956),"",KandidatenOsiris!C956)</f>
        <v/>
      </c>
      <c r="D956" s="208" t="str">
        <f>VLOOKUP(A956,Totaal!A:P,16,FALSE)</f>
        <v/>
      </c>
    </row>
    <row r="957" spans="1:4" x14ac:dyDescent="0.2">
      <c r="A957" s="164" t="str">
        <f>IF(ISBLANK(KandidatenOsiris!A957),IF(ISBLANK(KandidatenOsirisDocent!A950),"",TEXT(TRIM(KandidatenOsirisDocent!A950),"0000000")),TEXT(TRIM(KandidatenOsiris!A957),"0000000"))</f>
        <v/>
      </c>
      <c r="B957" s="164" t="str">
        <f>IF(ISBLANK(KandidatenOsiris!B957),IF(ISBLANK(KandidatenOsirisDocent!C950),"",KandidatenOsirisDocent!C950),KandidatenOsiris!B957)</f>
        <v/>
      </c>
      <c r="C957" s="164" t="str">
        <f>IF(ISBLANK(KandidatenOsiris!C957),"",KandidatenOsiris!C957)</f>
        <v/>
      </c>
      <c r="D957" s="208" t="str">
        <f>VLOOKUP(A957,Totaal!A:P,16,FALSE)</f>
        <v/>
      </c>
    </row>
    <row r="958" spans="1:4" x14ac:dyDescent="0.2">
      <c r="A958" s="164" t="str">
        <f>IF(ISBLANK(KandidatenOsiris!A958),IF(ISBLANK(KandidatenOsirisDocent!A951),"",TEXT(TRIM(KandidatenOsirisDocent!A951),"0000000")),TEXT(TRIM(KandidatenOsiris!A958),"0000000"))</f>
        <v/>
      </c>
      <c r="B958" s="164" t="str">
        <f>IF(ISBLANK(KandidatenOsiris!B958),IF(ISBLANK(KandidatenOsirisDocent!C951),"",KandidatenOsirisDocent!C951),KandidatenOsiris!B958)</f>
        <v/>
      </c>
      <c r="C958" s="164" t="str">
        <f>IF(ISBLANK(KandidatenOsiris!C958),"",KandidatenOsiris!C958)</f>
        <v/>
      </c>
      <c r="D958" s="208" t="str">
        <f>VLOOKUP(A958,Totaal!A:P,16,FALSE)</f>
        <v/>
      </c>
    </row>
    <row r="959" spans="1:4" x14ac:dyDescent="0.2">
      <c r="A959" s="164" t="str">
        <f>IF(ISBLANK(KandidatenOsiris!A959),IF(ISBLANK(KandidatenOsirisDocent!A952),"",TEXT(TRIM(KandidatenOsirisDocent!A952),"0000000")),TEXT(TRIM(KandidatenOsiris!A959),"0000000"))</f>
        <v/>
      </c>
      <c r="B959" s="164" t="str">
        <f>IF(ISBLANK(KandidatenOsiris!B959),IF(ISBLANK(KandidatenOsirisDocent!C952),"",KandidatenOsirisDocent!C952),KandidatenOsiris!B959)</f>
        <v/>
      </c>
      <c r="C959" s="164" t="str">
        <f>IF(ISBLANK(KandidatenOsiris!C959),"",KandidatenOsiris!C959)</f>
        <v/>
      </c>
      <c r="D959" s="208" t="str">
        <f>VLOOKUP(A959,Totaal!A:P,16,FALSE)</f>
        <v/>
      </c>
    </row>
    <row r="960" spans="1:4" x14ac:dyDescent="0.2">
      <c r="A960" s="164" t="str">
        <f>IF(ISBLANK(KandidatenOsiris!A960),IF(ISBLANK(KandidatenOsirisDocent!A953),"",TEXT(TRIM(KandidatenOsirisDocent!A953),"0000000")),TEXT(TRIM(KandidatenOsiris!A960),"0000000"))</f>
        <v/>
      </c>
      <c r="B960" s="164" t="str">
        <f>IF(ISBLANK(KandidatenOsiris!B960),IF(ISBLANK(KandidatenOsirisDocent!C953),"",KandidatenOsirisDocent!C953),KandidatenOsiris!B960)</f>
        <v/>
      </c>
      <c r="C960" s="164" t="str">
        <f>IF(ISBLANK(KandidatenOsiris!C960),"",KandidatenOsiris!C960)</f>
        <v/>
      </c>
      <c r="D960" s="208" t="str">
        <f>VLOOKUP(A960,Totaal!A:P,16,FALSE)</f>
        <v/>
      </c>
    </row>
    <row r="961" spans="1:4" x14ac:dyDescent="0.2">
      <c r="A961" s="164" t="str">
        <f>IF(ISBLANK(KandidatenOsiris!A961),IF(ISBLANK(KandidatenOsirisDocent!A954),"",TEXT(TRIM(KandidatenOsirisDocent!A954),"0000000")),TEXT(TRIM(KandidatenOsiris!A961),"0000000"))</f>
        <v/>
      </c>
      <c r="B961" s="164" t="str">
        <f>IF(ISBLANK(KandidatenOsiris!B961),IF(ISBLANK(KandidatenOsirisDocent!C954),"",KandidatenOsirisDocent!C954),KandidatenOsiris!B961)</f>
        <v/>
      </c>
      <c r="C961" s="164" t="str">
        <f>IF(ISBLANK(KandidatenOsiris!C961),"",KandidatenOsiris!C961)</f>
        <v/>
      </c>
      <c r="D961" s="208" t="str">
        <f>VLOOKUP(A961,Totaal!A:P,16,FALSE)</f>
        <v/>
      </c>
    </row>
    <row r="962" spans="1:4" x14ac:dyDescent="0.2">
      <c r="A962" s="164" t="str">
        <f>IF(ISBLANK(KandidatenOsiris!A962),IF(ISBLANK(KandidatenOsirisDocent!A955),"",TEXT(TRIM(KandidatenOsirisDocent!A955),"0000000")),TEXT(TRIM(KandidatenOsiris!A962),"0000000"))</f>
        <v/>
      </c>
      <c r="B962" s="164" t="str">
        <f>IF(ISBLANK(KandidatenOsiris!B962),IF(ISBLANK(KandidatenOsirisDocent!C955),"",KandidatenOsirisDocent!C955),KandidatenOsiris!B962)</f>
        <v/>
      </c>
      <c r="C962" s="164" t="str">
        <f>IF(ISBLANK(KandidatenOsiris!C962),"",KandidatenOsiris!C962)</f>
        <v/>
      </c>
      <c r="D962" s="208" t="str">
        <f>VLOOKUP(A962,Totaal!A:P,16,FALSE)</f>
        <v/>
      </c>
    </row>
    <row r="963" spans="1:4" x14ac:dyDescent="0.2">
      <c r="A963" s="164" t="str">
        <f>IF(ISBLANK(KandidatenOsiris!A963),IF(ISBLANK(KandidatenOsirisDocent!A956),"",TEXT(TRIM(KandidatenOsirisDocent!A956),"0000000")),TEXT(TRIM(KandidatenOsiris!A963),"0000000"))</f>
        <v/>
      </c>
      <c r="B963" s="164" t="str">
        <f>IF(ISBLANK(KandidatenOsiris!B963),IF(ISBLANK(KandidatenOsirisDocent!C956),"",KandidatenOsirisDocent!C956),KandidatenOsiris!B963)</f>
        <v/>
      </c>
      <c r="C963" s="164" t="str">
        <f>IF(ISBLANK(KandidatenOsiris!C963),"",KandidatenOsiris!C963)</f>
        <v/>
      </c>
      <c r="D963" s="208" t="str">
        <f>VLOOKUP(A963,Totaal!A:P,16,FALSE)</f>
        <v/>
      </c>
    </row>
    <row r="964" spans="1:4" x14ac:dyDescent="0.2">
      <c r="A964" s="164" t="str">
        <f>IF(ISBLANK(KandidatenOsiris!A964),IF(ISBLANK(KandidatenOsirisDocent!A957),"",TEXT(TRIM(KandidatenOsirisDocent!A957),"0000000")),TEXT(TRIM(KandidatenOsiris!A964),"0000000"))</f>
        <v/>
      </c>
      <c r="B964" s="164" t="str">
        <f>IF(ISBLANK(KandidatenOsiris!B964),IF(ISBLANK(KandidatenOsirisDocent!C957),"",KandidatenOsirisDocent!C957),KandidatenOsiris!B964)</f>
        <v/>
      </c>
      <c r="C964" s="164" t="str">
        <f>IF(ISBLANK(KandidatenOsiris!C964),"",KandidatenOsiris!C964)</f>
        <v/>
      </c>
      <c r="D964" s="208" t="str">
        <f>VLOOKUP(A964,Totaal!A:P,16,FALSE)</f>
        <v/>
      </c>
    </row>
    <row r="965" spans="1:4" x14ac:dyDescent="0.2">
      <c r="A965" s="164" t="str">
        <f>IF(ISBLANK(KandidatenOsiris!A965),IF(ISBLANK(KandidatenOsirisDocent!A958),"",TEXT(TRIM(KandidatenOsirisDocent!A958),"0000000")),TEXT(TRIM(KandidatenOsiris!A965),"0000000"))</f>
        <v/>
      </c>
      <c r="B965" s="164" t="str">
        <f>IF(ISBLANK(KandidatenOsiris!B965),IF(ISBLANK(KandidatenOsirisDocent!C958),"",KandidatenOsirisDocent!C958),KandidatenOsiris!B965)</f>
        <v/>
      </c>
      <c r="C965" s="164" t="str">
        <f>IF(ISBLANK(KandidatenOsiris!C965),"",KandidatenOsiris!C965)</f>
        <v/>
      </c>
      <c r="D965" s="208" t="str">
        <f>VLOOKUP(A965,Totaal!A:P,16,FALSE)</f>
        <v/>
      </c>
    </row>
    <row r="966" spans="1:4" x14ac:dyDescent="0.2">
      <c r="A966" s="164" t="str">
        <f>IF(ISBLANK(KandidatenOsiris!A966),IF(ISBLANK(KandidatenOsirisDocent!A959),"",TEXT(TRIM(KandidatenOsirisDocent!A959),"0000000")),TEXT(TRIM(KandidatenOsiris!A966),"0000000"))</f>
        <v/>
      </c>
      <c r="B966" s="164" t="str">
        <f>IF(ISBLANK(KandidatenOsiris!B966),IF(ISBLANK(KandidatenOsirisDocent!C959),"",KandidatenOsirisDocent!C959),KandidatenOsiris!B966)</f>
        <v/>
      </c>
      <c r="C966" s="164" t="str">
        <f>IF(ISBLANK(KandidatenOsiris!C966),"",KandidatenOsiris!C966)</f>
        <v/>
      </c>
      <c r="D966" s="208" t="str">
        <f>VLOOKUP(A966,Totaal!A:P,16,FALSE)</f>
        <v/>
      </c>
    </row>
    <row r="967" spans="1:4" x14ac:dyDescent="0.2">
      <c r="A967" s="164" t="str">
        <f>IF(ISBLANK(KandidatenOsiris!A967),IF(ISBLANK(KandidatenOsirisDocent!A960),"",TEXT(TRIM(KandidatenOsirisDocent!A960),"0000000")),TEXT(TRIM(KandidatenOsiris!A967),"0000000"))</f>
        <v/>
      </c>
      <c r="B967" s="164" t="str">
        <f>IF(ISBLANK(KandidatenOsiris!B967),IF(ISBLANK(KandidatenOsirisDocent!C960),"",KandidatenOsirisDocent!C960),KandidatenOsiris!B967)</f>
        <v/>
      </c>
      <c r="C967" s="164" t="str">
        <f>IF(ISBLANK(KandidatenOsiris!C967),"",KandidatenOsiris!C967)</f>
        <v/>
      </c>
      <c r="D967" s="208" t="str">
        <f>VLOOKUP(A967,Totaal!A:P,16,FALSE)</f>
        <v/>
      </c>
    </row>
    <row r="968" spans="1:4" x14ac:dyDescent="0.2">
      <c r="A968" s="164" t="str">
        <f>IF(ISBLANK(KandidatenOsiris!A968),IF(ISBLANK(KandidatenOsirisDocent!A961),"",TEXT(TRIM(KandidatenOsirisDocent!A961),"0000000")),TEXT(TRIM(KandidatenOsiris!A968),"0000000"))</f>
        <v/>
      </c>
      <c r="B968" s="164" t="str">
        <f>IF(ISBLANK(KandidatenOsiris!B968),IF(ISBLANK(KandidatenOsirisDocent!C961),"",KandidatenOsirisDocent!C961),KandidatenOsiris!B968)</f>
        <v/>
      </c>
      <c r="C968" s="164" t="str">
        <f>IF(ISBLANK(KandidatenOsiris!C968),"",KandidatenOsiris!C968)</f>
        <v/>
      </c>
      <c r="D968" s="208" t="str">
        <f>VLOOKUP(A968,Totaal!A:P,16,FALSE)</f>
        <v/>
      </c>
    </row>
    <row r="969" spans="1:4" x14ac:dyDescent="0.2">
      <c r="A969" s="164" t="str">
        <f>IF(ISBLANK(KandidatenOsiris!A969),IF(ISBLANK(KandidatenOsirisDocent!A962),"",TEXT(TRIM(KandidatenOsirisDocent!A962),"0000000")),TEXT(TRIM(KandidatenOsiris!A969),"0000000"))</f>
        <v/>
      </c>
      <c r="B969" s="164" t="str">
        <f>IF(ISBLANK(KandidatenOsiris!B969),IF(ISBLANK(KandidatenOsirisDocent!C962),"",KandidatenOsirisDocent!C962),KandidatenOsiris!B969)</f>
        <v/>
      </c>
      <c r="C969" s="164" t="str">
        <f>IF(ISBLANK(KandidatenOsiris!C969),"",KandidatenOsiris!C969)</f>
        <v/>
      </c>
      <c r="D969" s="208" t="str">
        <f>VLOOKUP(A969,Totaal!A:P,16,FALSE)</f>
        <v/>
      </c>
    </row>
    <row r="970" spans="1:4" x14ac:dyDescent="0.2">
      <c r="A970" s="164" t="str">
        <f>IF(ISBLANK(KandidatenOsiris!A970),IF(ISBLANK(KandidatenOsirisDocent!A963),"",TEXT(TRIM(KandidatenOsirisDocent!A963),"0000000")),TEXT(TRIM(KandidatenOsiris!A970),"0000000"))</f>
        <v/>
      </c>
      <c r="B970" s="164" t="str">
        <f>IF(ISBLANK(KandidatenOsiris!B970),IF(ISBLANK(KandidatenOsirisDocent!C963),"",KandidatenOsirisDocent!C963),KandidatenOsiris!B970)</f>
        <v/>
      </c>
      <c r="C970" s="164" t="str">
        <f>IF(ISBLANK(KandidatenOsiris!C970),"",KandidatenOsiris!C970)</f>
        <v/>
      </c>
      <c r="D970" s="208" t="str">
        <f>VLOOKUP(A970,Totaal!A:P,16,FALSE)</f>
        <v/>
      </c>
    </row>
    <row r="971" spans="1:4" x14ac:dyDescent="0.2">
      <c r="A971" s="164" t="str">
        <f>IF(ISBLANK(KandidatenOsiris!A971),IF(ISBLANK(KandidatenOsirisDocent!A964),"",TEXT(TRIM(KandidatenOsirisDocent!A964),"0000000")),TEXT(TRIM(KandidatenOsiris!A971),"0000000"))</f>
        <v/>
      </c>
      <c r="B971" s="164" t="str">
        <f>IF(ISBLANK(KandidatenOsiris!B971),IF(ISBLANK(KandidatenOsirisDocent!C964),"",KandidatenOsirisDocent!C964),KandidatenOsiris!B971)</f>
        <v/>
      </c>
      <c r="C971" s="164" t="str">
        <f>IF(ISBLANK(KandidatenOsiris!C971),"",KandidatenOsiris!C971)</f>
        <v/>
      </c>
      <c r="D971" s="208" t="str">
        <f>VLOOKUP(A971,Totaal!A:P,16,FALSE)</f>
        <v/>
      </c>
    </row>
    <row r="972" spans="1:4" x14ac:dyDescent="0.2">
      <c r="A972" s="164" t="str">
        <f>IF(ISBLANK(KandidatenOsiris!A972),IF(ISBLANK(KandidatenOsirisDocent!A965),"",TEXT(TRIM(KandidatenOsirisDocent!A965),"0000000")),TEXT(TRIM(KandidatenOsiris!A972),"0000000"))</f>
        <v/>
      </c>
      <c r="B972" s="164" t="str">
        <f>IF(ISBLANK(KandidatenOsiris!B972),IF(ISBLANK(KandidatenOsirisDocent!C965),"",KandidatenOsirisDocent!C965),KandidatenOsiris!B972)</f>
        <v/>
      </c>
      <c r="C972" s="164" t="str">
        <f>IF(ISBLANK(KandidatenOsiris!C972),"",KandidatenOsiris!C972)</f>
        <v/>
      </c>
      <c r="D972" s="208" t="str">
        <f>VLOOKUP(A972,Totaal!A:P,16,FALSE)</f>
        <v/>
      </c>
    </row>
    <row r="973" spans="1:4" x14ac:dyDescent="0.2">
      <c r="A973" s="164" t="str">
        <f>IF(ISBLANK(KandidatenOsiris!A973),IF(ISBLANK(KandidatenOsirisDocent!A966),"",TEXT(TRIM(KandidatenOsirisDocent!A966),"0000000")),TEXT(TRIM(KandidatenOsiris!A973),"0000000"))</f>
        <v/>
      </c>
      <c r="B973" s="164" t="str">
        <f>IF(ISBLANK(KandidatenOsiris!B973),IF(ISBLANK(KandidatenOsirisDocent!C966),"",KandidatenOsirisDocent!C966),KandidatenOsiris!B973)</f>
        <v/>
      </c>
      <c r="C973" s="164" t="str">
        <f>IF(ISBLANK(KandidatenOsiris!C973),"",KandidatenOsiris!C973)</f>
        <v/>
      </c>
      <c r="D973" s="208" t="str">
        <f>VLOOKUP(A973,Totaal!A:P,16,FALSE)</f>
        <v/>
      </c>
    </row>
    <row r="974" spans="1:4" x14ac:dyDescent="0.2">
      <c r="A974" s="164" t="str">
        <f>IF(ISBLANK(KandidatenOsiris!A974),IF(ISBLANK(KandidatenOsirisDocent!A967),"",TEXT(TRIM(KandidatenOsirisDocent!A967),"0000000")),TEXT(TRIM(KandidatenOsiris!A974),"0000000"))</f>
        <v/>
      </c>
      <c r="B974" s="164" t="str">
        <f>IF(ISBLANK(KandidatenOsiris!B974),IF(ISBLANK(KandidatenOsirisDocent!C967),"",KandidatenOsirisDocent!C967),KandidatenOsiris!B974)</f>
        <v/>
      </c>
      <c r="C974" s="164" t="str">
        <f>IF(ISBLANK(KandidatenOsiris!C974),"",KandidatenOsiris!C974)</f>
        <v/>
      </c>
      <c r="D974" s="208" t="str">
        <f>VLOOKUP(A974,Totaal!A:P,16,FALSE)</f>
        <v/>
      </c>
    </row>
    <row r="975" spans="1:4" x14ac:dyDescent="0.2">
      <c r="A975" s="164" t="str">
        <f>IF(ISBLANK(KandidatenOsiris!A975),IF(ISBLANK(KandidatenOsirisDocent!A968),"",TEXT(TRIM(KandidatenOsirisDocent!A968),"0000000")),TEXT(TRIM(KandidatenOsiris!A975),"0000000"))</f>
        <v/>
      </c>
      <c r="B975" s="164" t="str">
        <f>IF(ISBLANK(KandidatenOsiris!B975),IF(ISBLANK(KandidatenOsirisDocent!C968),"",KandidatenOsirisDocent!C968),KandidatenOsiris!B975)</f>
        <v/>
      </c>
      <c r="C975" s="164" t="str">
        <f>IF(ISBLANK(KandidatenOsiris!C975),"",KandidatenOsiris!C975)</f>
        <v/>
      </c>
      <c r="D975" s="208" t="str">
        <f>VLOOKUP(A975,Totaal!A:P,16,FALSE)</f>
        <v/>
      </c>
    </row>
    <row r="976" spans="1:4" x14ac:dyDescent="0.2">
      <c r="A976" s="164" t="str">
        <f>IF(ISBLANK(KandidatenOsiris!A976),IF(ISBLANK(KandidatenOsirisDocent!A969),"",TEXT(TRIM(KandidatenOsirisDocent!A969),"0000000")),TEXT(TRIM(KandidatenOsiris!A976),"0000000"))</f>
        <v/>
      </c>
      <c r="B976" s="164" t="str">
        <f>IF(ISBLANK(KandidatenOsiris!B976),IF(ISBLANK(KandidatenOsirisDocent!C969),"",KandidatenOsirisDocent!C969),KandidatenOsiris!B976)</f>
        <v/>
      </c>
      <c r="C976" s="164" t="str">
        <f>IF(ISBLANK(KandidatenOsiris!C976),"",KandidatenOsiris!C976)</f>
        <v/>
      </c>
      <c r="D976" s="208" t="str">
        <f>VLOOKUP(A976,Totaal!A:P,16,FALSE)</f>
        <v/>
      </c>
    </row>
    <row r="977" spans="1:4" x14ac:dyDescent="0.2">
      <c r="A977" s="164" t="str">
        <f>IF(ISBLANK(KandidatenOsiris!A977),IF(ISBLANK(KandidatenOsirisDocent!A970),"",TEXT(TRIM(KandidatenOsirisDocent!A970),"0000000")),TEXT(TRIM(KandidatenOsiris!A977),"0000000"))</f>
        <v/>
      </c>
      <c r="B977" s="164" t="str">
        <f>IF(ISBLANK(KandidatenOsiris!B977),IF(ISBLANK(KandidatenOsirisDocent!C970),"",KandidatenOsirisDocent!C970),KandidatenOsiris!B977)</f>
        <v/>
      </c>
      <c r="C977" s="164" t="str">
        <f>IF(ISBLANK(KandidatenOsiris!C977),"",KandidatenOsiris!C977)</f>
        <v/>
      </c>
      <c r="D977" s="208" t="str">
        <f>VLOOKUP(A977,Totaal!A:P,16,FALSE)</f>
        <v/>
      </c>
    </row>
    <row r="978" spans="1:4" x14ac:dyDescent="0.2">
      <c r="A978" s="164" t="str">
        <f>IF(ISBLANK(KandidatenOsiris!A978),IF(ISBLANK(KandidatenOsirisDocent!A971),"",TEXT(TRIM(KandidatenOsirisDocent!A971),"0000000")),TEXT(TRIM(KandidatenOsiris!A978),"0000000"))</f>
        <v/>
      </c>
      <c r="B978" s="164" t="str">
        <f>IF(ISBLANK(KandidatenOsiris!B978),IF(ISBLANK(KandidatenOsirisDocent!C971),"",KandidatenOsirisDocent!C971),KandidatenOsiris!B978)</f>
        <v/>
      </c>
      <c r="C978" s="164" t="str">
        <f>IF(ISBLANK(KandidatenOsiris!C978),"",KandidatenOsiris!C978)</f>
        <v/>
      </c>
      <c r="D978" s="208" t="str">
        <f>VLOOKUP(A978,Totaal!A:P,16,FALSE)</f>
        <v/>
      </c>
    </row>
    <row r="979" spans="1:4" x14ac:dyDescent="0.2">
      <c r="A979" s="164" t="str">
        <f>IF(ISBLANK(KandidatenOsiris!A979),IF(ISBLANK(KandidatenOsirisDocent!A972),"",TEXT(TRIM(KandidatenOsirisDocent!A972),"0000000")),TEXT(TRIM(KandidatenOsiris!A979),"0000000"))</f>
        <v/>
      </c>
      <c r="B979" s="164" t="str">
        <f>IF(ISBLANK(KandidatenOsiris!B979),IF(ISBLANK(KandidatenOsirisDocent!C972),"",KandidatenOsirisDocent!C972),KandidatenOsiris!B979)</f>
        <v/>
      </c>
      <c r="C979" s="164" t="str">
        <f>IF(ISBLANK(KandidatenOsiris!C979),"",KandidatenOsiris!C979)</f>
        <v/>
      </c>
      <c r="D979" s="208" t="str">
        <f>VLOOKUP(A979,Totaal!A:P,16,FALSE)</f>
        <v/>
      </c>
    </row>
    <row r="980" spans="1:4" x14ac:dyDescent="0.2">
      <c r="A980" s="164" t="str">
        <f>IF(ISBLANK(KandidatenOsiris!A980),IF(ISBLANK(KandidatenOsirisDocent!A973),"",TEXT(TRIM(KandidatenOsirisDocent!A973),"0000000")),TEXT(TRIM(KandidatenOsiris!A980),"0000000"))</f>
        <v/>
      </c>
      <c r="B980" s="164" t="str">
        <f>IF(ISBLANK(KandidatenOsiris!B980),IF(ISBLANK(KandidatenOsirisDocent!C973),"",KandidatenOsirisDocent!C973),KandidatenOsiris!B980)</f>
        <v/>
      </c>
      <c r="C980" s="164" t="str">
        <f>IF(ISBLANK(KandidatenOsiris!C980),"",KandidatenOsiris!C980)</f>
        <v/>
      </c>
      <c r="D980" s="208" t="str">
        <f>VLOOKUP(A980,Totaal!A:P,16,FALSE)</f>
        <v/>
      </c>
    </row>
    <row r="981" spans="1:4" x14ac:dyDescent="0.2">
      <c r="A981" s="164" t="str">
        <f>IF(ISBLANK(KandidatenOsiris!A981),IF(ISBLANK(KandidatenOsirisDocent!A974),"",TEXT(TRIM(KandidatenOsirisDocent!A974),"0000000")),TEXT(TRIM(KandidatenOsiris!A981),"0000000"))</f>
        <v/>
      </c>
      <c r="B981" s="164" t="str">
        <f>IF(ISBLANK(KandidatenOsiris!B981),IF(ISBLANK(KandidatenOsirisDocent!C974),"",KandidatenOsirisDocent!C974),KandidatenOsiris!B981)</f>
        <v/>
      </c>
      <c r="C981" s="164" t="str">
        <f>IF(ISBLANK(KandidatenOsiris!C981),"",KandidatenOsiris!C981)</f>
        <v/>
      </c>
      <c r="D981" s="208" t="str">
        <f>VLOOKUP(A981,Totaal!A:P,16,FALSE)</f>
        <v/>
      </c>
    </row>
    <row r="982" spans="1:4" x14ac:dyDescent="0.2">
      <c r="A982" s="164" t="str">
        <f>IF(ISBLANK(KandidatenOsiris!A982),IF(ISBLANK(KandidatenOsirisDocent!A975),"",TEXT(TRIM(KandidatenOsirisDocent!A975),"0000000")),TEXT(TRIM(KandidatenOsiris!A982),"0000000"))</f>
        <v/>
      </c>
      <c r="B982" s="164" t="str">
        <f>IF(ISBLANK(KandidatenOsiris!B982),IF(ISBLANK(KandidatenOsirisDocent!C975),"",KandidatenOsirisDocent!C975),KandidatenOsiris!B982)</f>
        <v/>
      </c>
      <c r="C982" s="164" t="str">
        <f>IF(ISBLANK(KandidatenOsiris!C982),"",KandidatenOsiris!C982)</f>
        <v/>
      </c>
      <c r="D982" s="208" t="str">
        <f>VLOOKUP(A982,Totaal!A:P,16,FALSE)</f>
        <v/>
      </c>
    </row>
    <row r="983" spans="1:4" x14ac:dyDescent="0.2">
      <c r="A983" s="164" t="str">
        <f>IF(ISBLANK(KandidatenOsiris!A983),IF(ISBLANK(KandidatenOsirisDocent!A976),"",TEXT(TRIM(KandidatenOsirisDocent!A976),"0000000")),TEXT(TRIM(KandidatenOsiris!A983),"0000000"))</f>
        <v/>
      </c>
      <c r="B983" s="164" t="str">
        <f>IF(ISBLANK(KandidatenOsiris!B983),IF(ISBLANK(KandidatenOsirisDocent!C976),"",KandidatenOsirisDocent!C976),KandidatenOsiris!B983)</f>
        <v/>
      </c>
      <c r="C983" s="164" t="str">
        <f>IF(ISBLANK(KandidatenOsiris!C983),"",KandidatenOsiris!C983)</f>
        <v/>
      </c>
      <c r="D983" s="208" t="str">
        <f>VLOOKUP(A983,Totaal!A:P,16,FALSE)</f>
        <v/>
      </c>
    </row>
    <row r="984" spans="1:4" x14ac:dyDescent="0.2">
      <c r="A984" s="164" t="str">
        <f>IF(ISBLANK(KandidatenOsiris!A984),IF(ISBLANK(KandidatenOsirisDocent!A977),"",TEXT(TRIM(KandidatenOsirisDocent!A977),"0000000")),TEXT(TRIM(KandidatenOsiris!A984),"0000000"))</f>
        <v/>
      </c>
      <c r="B984" s="164" t="str">
        <f>IF(ISBLANK(KandidatenOsiris!B984),IF(ISBLANK(KandidatenOsirisDocent!C977),"",KandidatenOsirisDocent!C977),KandidatenOsiris!B984)</f>
        <v/>
      </c>
      <c r="C984" s="164" t="str">
        <f>IF(ISBLANK(KandidatenOsiris!C984),"",KandidatenOsiris!C984)</f>
        <v/>
      </c>
      <c r="D984" s="208" t="str">
        <f>VLOOKUP(A984,Totaal!A:P,16,FALSE)</f>
        <v/>
      </c>
    </row>
    <row r="985" spans="1:4" x14ac:dyDescent="0.2">
      <c r="A985" s="164" t="str">
        <f>IF(ISBLANK(KandidatenOsiris!A985),IF(ISBLANK(KandidatenOsirisDocent!A978),"",TEXT(TRIM(KandidatenOsirisDocent!A978),"0000000")),TEXT(TRIM(KandidatenOsiris!A985),"0000000"))</f>
        <v/>
      </c>
      <c r="B985" s="164" t="str">
        <f>IF(ISBLANK(KandidatenOsiris!B985),IF(ISBLANK(KandidatenOsirisDocent!C978),"",KandidatenOsirisDocent!C978),KandidatenOsiris!B985)</f>
        <v/>
      </c>
      <c r="C985" s="164" t="str">
        <f>IF(ISBLANK(KandidatenOsiris!C985),"",KandidatenOsiris!C985)</f>
        <v/>
      </c>
      <c r="D985" s="208" t="str">
        <f>VLOOKUP(A985,Totaal!A:P,16,FALSE)</f>
        <v/>
      </c>
    </row>
    <row r="986" spans="1:4" x14ac:dyDescent="0.2">
      <c r="A986" s="164" t="str">
        <f>IF(ISBLANK(KandidatenOsiris!A986),IF(ISBLANK(KandidatenOsirisDocent!A979),"",TEXT(TRIM(KandidatenOsirisDocent!A979),"0000000")),TEXT(TRIM(KandidatenOsiris!A986),"0000000"))</f>
        <v/>
      </c>
      <c r="B986" s="164" t="str">
        <f>IF(ISBLANK(KandidatenOsiris!B986),IF(ISBLANK(KandidatenOsirisDocent!C979),"",KandidatenOsirisDocent!C979),KandidatenOsiris!B986)</f>
        <v/>
      </c>
      <c r="C986" s="164" t="str">
        <f>IF(ISBLANK(KandidatenOsiris!C986),"",KandidatenOsiris!C986)</f>
        <v/>
      </c>
      <c r="D986" s="208" t="str">
        <f>VLOOKUP(A986,Totaal!A:P,16,FALSE)</f>
        <v/>
      </c>
    </row>
    <row r="987" spans="1:4" x14ac:dyDescent="0.2">
      <c r="A987" s="164" t="str">
        <f>IF(ISBLANK(KandidatenOsiris!A987),IF(ISBLANK(KandidatenOsirisDocent!A980),"",TEXT(TRIM(KandidatenOsirisDocent!A980),"0000000")),TEXT(TRIM(KandidatenOsiris!A987),"0000000"))</f>
        <v/>
      </c>
      <c r="B987" s="164" t="str">
        <f>IF(ISBLANK(KandidatenOsiris!B987),IF(ISBLANK(KandidatenOsirisDocent!C980),"",KandidatenOsirisDocent!C980),KandidatenOsiris!B987)</f>
        <v/>
      </c>
      <c r="C987" s="164" t="str">
        <f>IF(ISBLANK(KandidatenOsiris!C987),"",KandidatenOsiris!C987)</f>
        <v/>
      </c>
      <c r="D987" s="208" t="str">
        <f>VLOOKUP(A987,Totaal!A:P,16,FALSE)</f>
        <v/>
      </c>
    </row>
    <row r="988" spans="1:4" x14ac:dyDescent="0.2">
      <c r="A988" s="164" t="str">
        <f>IF(ISBLANK(KandidatenOsiris!A988),IF(ISBLANK(KandidatenOsirisDocent!A981),"",TEXT(TRIM(KandidatenOsirisDocent!A981),"0000000")),TEXT(TRIM(KandidatenOsiris!A988),"0000000"))</f>
        <v/>
      </c>
      <c r="B988" s="164" t="str">
        <f>IF(ISBLANK(KandidatenOsiris!B988),IF(ISBLANK(KandidatenOsirisDocent!C981),"",KandidatenOsirisDocent!C981),KandidatenOsiris!B988)</f>
        <v/>
      </c>
      <c r="C988" s="164" t="str">
        <f>IF(ISBLANK(KandidatenOsiris!C988),"",KandidatenOsiris!C988)</f>
        <v/>
      </c>
      <c r="D988" s="208" t="str">
        <f>VLOOKUP(A988,Totaal!A:P,16,FALSE)</f>
        <v/>
      </c>
    </row>
    <row r="989" spans="1:4" x14ac:dyDescent="0.2">
      <c r="A989" s="164" t="str">
        <f>IF(ISBLANK(KandidatenOsiris!A989),IF(ISBLANK(KandidatenOsirisDocent!A982),"",TEXT(TRIM(KandidatenOsirisDocent!A982),"0000000")),TEXT(TRIM(KandidatenOsiris!A989),"0000000"))</f>
        <v/>
      </c>
      <c r="B989" s="164" t="str">
        <f>IF(ISBLANK(KandidatenOsiris!B989),IF(ISBLANK(KandidatenOsirisDocent!C982),"",KandidatenOsirisDocent!C982),KandidatenOsiris!B989)</f>
        <v/>
      </c>
      <c r="C989" s="164" t="str">
        <f>IF(ISBLANK(KandidatenOsiris!C989),"",KandidatenOsiris!C989)</f>
        <v/>
      </c>
      <c r="D989" s="208" t="str">
        <f>VLOOKUP(A989,Totaal!A:P,16,FALSE)</f>
        <v/>
      </c>
    </row>
    <row r="990" spans="1:4" x14ac:dyDescent="0.2">
      <c r="A990" s="164" t="str">
        <f>IF(ISBLANK(KandidatenOsiris!A990),IF(ISBLANK(KandidatenOsirisDocent!A983),"",TEXT(TRIM(KandidatenOsirisDocent!A983),"0000000")),TEXT(TRIM(KandidatenOsiris!A990),"0000000"))</f>
        <v/>
      </c>
      <c r="B990" s="164" t="str">
        <f>IF(ISBLANK(KandidatenOsiris!B990),IF(ISBLANK(KandidatenOsirisDocent!C983),"",KandidatenOsirisDocent!C983),KandidatenOsiris!B990)</f>
        <v/>
      </c>
      <c r="C990" s="164" t="str">
        <f>IF(ISBLANK(KandidatenOsiris!C990),"",KandidatenOsiris!C990)</f>
        <v/>
      </c>
      <c r="D990" s="208" t="str">
        <f>VLOOKUP(A990,Totaal!A:P,16,FALSE)</f>
        <v/>
      </c>
    </row>
    <row r="991" spans="1:4" x14ac:dyDescent="0.2">
      <c r="A991" s="164" t="str">
        <f>IF(ISBLANK(KandidatenOsiris!A991),IF(ISBLANK(KandidatenOsirisDocent!A984),"",TEXT(TRIM(KandidatenOsirisDocent!A984),"0000000")),TEXT(TRIM(KandidatenOsiris!A991),"0000000"))</f>
        <v/>
      </c>
      <c r="B991" s="164" t="str">
        <f>IF(ISBLANK(KandidatenOsiris!B991),IF(ISBLANK(KandidatenOsirisDocent!C984),"",KandidatenOsirisDocent!C984),KandidatenOsiris!B991)</f>
        <v/>
      </c>
      <c r="C991" s="164" t="str">
        <f>IF(ISBLANK(KandidatenOsiris!C991),"",KandidatenOsiris!C991)</f>
        <v/>
      </c>
      <c r="D991" s="208" t="str">
        <f>VLOOKUP(A991,Totaal!A:P,16,FALSE)</f>
        <v/>
      </c>
    </row>
    <row r="992" spans="1:4" x14ac:dyDescent="0.2">
      <c r="A992" s="164" t="str">
        <f>IF(ISBLANK(KandidatenOsiris!A992),IF(ISBLANK(KandidatenOsirisDocent!A985),"",TEXT(TRIM(KandidatenOsirisDocent!A985),"0000000")),TEXT(TRIM(KandidatenOsiris!A992),"0000000"))</f>
        <v/>
      </c>
      <c r="B992" s="164" t="str">
        <f>IF(ISBLANK(KandidatenOsiris!B992),IF(ISBLANK(KandidatenOsirisDocent!C985),"",KandidatenOsirisDocent!C985),KandidatenOsiris!B992)</f>
        <v/>
      </c>
      <c r="C992" s="164" t="str">
        <f>IF(ISBLANK(KandidatenOsiris!C992),"",KandidatenOsiris!C992)</f>
        <v/>
      </c>
      <c r="D992" s="208" t="str">
        <f>VLOOKUP(A992,Totaal!A:P,16,FALSE)</f>
        <v/>
      </c>
    </row>
    <row r="993" spans="1:4" x14ac:dyDescent="0.2">
      <c r="A993" s="164" t="str">
        <f>IF(ISBLANK(KandidatenOsiris!A993),IF(ISBLANK(KandidatenOsirisDocent!A986),"",TEXT(TRIM(KandidatenOsirisDocent!A986),"0000000")),TEXT(TRIM(KandidatenOsiris!A993),"0000000"))</f>
        <v/>
      </c>
      <c r="B993" s="164" t="str">
        <f>IF(ISBLANK(KandidatenOsiris!B993),IF(ISBLANK(KandidatenOsirisDocent!C986),"",KandidatenOsirisDocent!C986),KandidatenOsiris!B993)</f>
        <v/>
      </c>
      <c r="C993" s="164" t="str">
        <f>IF(ISBLANK(KandidatenOsiris!C993),"",KandidatenOsiris!C993)</f>
        <v/>
      </c>
      <c r="D993" s="208" t="str">
        <f>VLOOKUP(A993,Totaal!A:P,16,FALSE)</f>
        <v/>
      </c>
    </row>
    <row r="994" spans="1:4" x14ac:dyDescent="0.2">
      <c r="A994" s="164" t="str">
        <f>IF(ISBLANK(KandidatenOsiris!A994),IF(ISBLANK(KandidatenOsirisDocent!A987),"",TEXT(TRIM(KandidatenOsirisDocent!A987),"0000000")),TEXT(TRIM(KandidatenOsiris!A994),"0000000"))</f>
        <v/>
      </c>
      <c r="B994" s="164" t="str">
        <f>IF(ISBLANK(KandidatenOsiris!B994),IF(ISBLANK(KandidatenOsirisDocent!C987),"",KandidatenOsirisDocent!C987),KandidatenOsiris!B994)</f>
        <v/>
      </c>
      <c r="C994" s="164" t="str">
        <f>IF(ISBLANK(KandidatenOsiris!C994),"",KandidatenOsiris!C994)</f>
        <v/>
      </c>
      <c r="D994" s="208" t="str">
        <f>VLOOKUP(A994,Totaal!A:P,16,FALSE)</f>
        <v/>
      </c>
    </row>
    <row r="995" spans="1:4" x14ac:dyDescent="0.2">
      <c r="A995" s="164" t="str">
        <f>IF(ISBLANK(KandidatenOsiris!A995),IF(ISBLANK(KandidatenOsirisDocent!A988),"",TEXT(TRIM(KandidatenOsirisDocent!A988),"0000000")),TEXT(TRIM(KandidatenOsiris!A995),"0000000"))</f>
        <v/>
      </c>
      <c r="B995" s="164" t="str">
        <f>IF(ISBLANK(KandidatenOsiris!B995),IF(ISBLANK(KandidatenOsirisDocent!C988),"",KandidatenOsirisDocent!C988),KandidatenOsiris!B995)</f>
        <v/>
      </c>
      <c r="C995" s="164" t="str">
        <f>IF(ISBLANK(KandidatenOsiris!C995),"",KandidatenOsiris!C995)</f>
        <v/>
      </c>
      <c r="D995" s="208" t="str">
        <f>VLOOKUP(A995,Totaal!A:P,16,FALSE)</f>
        <v/>
      </c>
    </row>
    <row r="996" spans="1:4" x14ac:dyDescent="0.2">
      <c r="A996" s="164" t="str">
        <f>IF(ISBLANK(KandidatenOsiris!A996),IF(ISBLANK(KandidatenOsirisDocent!A989),"",TEXT(TRIM(KandidatenOsirisDocent!A989),"0000000")),TEXT(TRIM(KandidatenOsiris!A996),"0000000"))</f>
        <v/>
      </c>
      <c r="B996" s="164" t="str">
        <f>IF(ISBLANK(KandidatenOsiris!B996),IF(ISBLANK(KandidatenOsirisDocent!C989),"",KandidatenOsirisDocent!C989),KandidatenOsiris!B996)</f>
        <v/>
      </c>
      <c r="C996" s="164" t="str">
        <f>IF(ISBLANK(KandidatenOsiris!C996),"",KandidatenOsiris!C996)</f>
        <v/>
      </c>
      <c r="D996" s="208" t="str">
        <f>VLOOKUP(A996,Totaal!A:P,16,FALSE)</f>
        <v/>
      </c>
    </row>
    <row r="997" spans="1:4" x14ac:dyDescent="0.2">
      <c r="A997" s="164" t="str">
        <f>IF(ISBLANK(KandidatenOsiris!A997),IF(ISBLANK(KandidatenOsirisDocent!A990),"",TEXT(TRIM(KandidatenOsirisDocent!A990),"0000000")),TEXT(TRIM(KandidatenOsiris!A997),"0000000"))</f>
        <v/>
      </c>
      <c r="B997" s="164" t="str">
        <f>IF(ISBLANK(KandidatenOsiris!B997),IF(ISBLANK(KandidatenOsirisDocent!C990),"",KandidatenOsirisDocent!C990),KandidatenOsiris!B997)</f>
        <v/>
      </c>
      <c r="C997" s="164" t="str">
        <f>IF(ISBLANK(KandidatenOsiris!C997),"",KandidatenOsiris!C997)</f>
        <v/>
      </c>
      <c r="D997" s="208" t="str">
        <f>VLOOKUP(A997,Totaal!A:P,16,FALSE)</f>
        <v/>
      </c>
    </row>
    <row r="998" spans="1:4" x14ac:dyDescent="0.2">
      <c r="A998" s="164" t="str">
        <f>IF(ISBLANK(KandidatenOsiris!A998),IF(ISBLANK(KandidatenOsirisDocent!A991),"",TEXT(TRIM(KandidatenOsirisDocent!A991),"0000000")),TEXT(TRIM(KandidatenOsiris!A998),"0000000"))</f>
        <v/>
      </c>
      <c r="B998" s="164" t="str">
        <f>IF(ISBLANK(KandidatenOsiris!B998),IF(ISBLANK(KandidatenOsirisDocent!C991),"",KandidatenOsirisDocent!C991),KandidatenOsiris!B998)</f>
        <v/>
      </c>
      <c r="C998" s="164" t="str">
        <f>IF(ISBLANK(KandidatenOsiris!C998),"",KandidatenOsiris!C998)</f>
        <v/>
      </c>
      <c r="D998" s="208" t="str">
        <f>VLOOKUP(A998,Totaal!A:P,16,FALSE)</f>
        <v/>
      </c>
    </row>
    <row r="999" spans="1:4" x14ac:dyDescent="0.2">
      <c r="A999" s="164" t="str">
        <f>IF(ISBLANK(KandidatenOsiris!A999),IF(ISBLANK(KandidatenOsirisDocent!A992),"",TEXT(TRIM(KandidatenOsirisDocent!A992),"0000000")),TEXT(TRIM(KandidatenOsiris!A999),"0000000"))</f>
        <v/>
      </c>
      <c r="B999" s="164" t="str">
        <f>IF(ISBLANK(KandidatenOsiris!B999),IF(ISBLANK(KandidatenOsirisDocent!C992),"",KandidatenOsirisDocent!C992),KandidatenOsiris!B999)</f>
        <v/>
      </c>
      <c r="C999" s="164" t="str">
        <f>IF(ISBLANK(KandidatenOsiris!C999),"",KandidatenOsiris!C999)</f>
        <v/>
      </c>
      <c r="D999" s="208" t="str">
        <f>VLOOKUP(A999,Totaal!A:P,16,FALSE)</f>
        <v/>
      </c>
    </row>
    <row r="1000" spans="1:4" x14ac:dyDescent="0.2">
      <c r="A1000" s="164" t="str">
        <f>IF(ISBLANK(KandidatenOsiris!A1000),IF(ISBLANK(KandidatenOsirisDocent!A993),"",TEXT(TRIM(KandidatenOsirisDocent!A993),"0000000")),TEXT(TRIM(KandidatenOsiris!A1000),"0000000"))</f>
        <v/>
      </c>
      <c r="B1000" s="164" t="str">
        <f>IF(ISBLANK(KandidatenOsiris!B1000),IF(ISBLANK(KandidatenOsirisDocent!C993),"",KandidatenOsirisDocent!C993),KandidatenOsiris!B1000)</f>
        <v/>
      </c>
      <c r="C1000" s="164" t="str">
        <f>IF(ISBLANK(KandidatenOsiris!C1000),"",KandidatenOsiris!C1000)</f>
        <v/>
      </c>
      <c r="D1000" s="208" t="str">
        <f>VLOOKUP(A1000,Totaal!A:P,16,FALSE)</f>
        <v/>
      </c>
    </row>
    <row r="1001" spans="1:4" x14ac:dyDescent="0.2">
      <c r="A1001" s="164" t="str">
        <f>IF(ISBLANK(KandidatenOsiris!A1001),IF(ISBLANK(KandidatenOsirisDocent!A994),"",TEXT(TRIM(KandidatenOsirisDocent!A994),"0000000")),TEXT(TRIM(KandidatenOsiris!A1001),"0000000"))</f>
        <v/>
      </c>
      <c r="B1001" s="164" t="str">
        <f>IF(ISBLANK(KandidatenOsiris!B1001),IF(ISBLANK(KandidatenOsirisDocent!C994),"",KandidatenOsirisDocent!C994),KandidatenOsiris!B1001)</f>
        <v/>
      </c>
      <c r="C1001" s="164" t="str">
        <f>IF(ISBLANK(KandidatenOsiris!C1001),"",KandidatenOsiris!C1001)</f>
        <v/>
      </c>
      <c r="D1001" s="208" t="str">
        <f>VLOOKUP(A1001,Totaal!A:P,16,FALSE)</f>
        <v/>
      </c>
    </row>
    <row r="1002" spans="1:4" x14ac:dyDescent="0.2">
      <c r="A1002" s="164" t="str">
        <f>IF(ISBLANK(KandidatenOsiris!A1002),IF(ISBLANK(KandidatenOsirisDocent!A995),"",TEXT(TRIM(KandidatenOsirisDocent!A995),"0000000")),TEXT(TRIM(KandidatenOsiris!A1002),"0000000"))</f>
        <v/>
      </c>
      <c r="B1002" s="164" t="str">
        <f>IF(ISBLANK(KandidatenOsiris!B1002),IF(ISBLANK(KandidatenOsirisDocent!C995),"",KandidatenOsirisDocent!C995),KandidatenOsiris!B1002)</f>
        <v/>
      </c>
      <c r="C1002" s="164" t="str">
        <f>IF(ISBLANK(KandidatenOsiris!C1002),"",KandidatenOsiris!C1002)</f>
        <v/>
      </c>
      <c r="D1002" s="208" t="str">
        <f>VLOOKUP(A1002,Totaal!A:P,16,FALSE)</f>
        <v/>
      </c>
    </row>
    <row r="1003" spans="1:4" x14ac:dyDescent="0.2">
      <c r="A1003" s="164" t="str">
        <f>IF(ISBLANK(KandidatenOsiris!A1003),IF(ISBLANK(KandidatenOsirisDocent!A996),"",TEXT(TRIM(KandidatenOsirisDocent!A996),"0000000")),TEXT(TRIM(KandidatenOsiris!A1003),"0000000"))</f>
        <v/>
      </c>
      <c r="B1003" s="164" t="str">
        <f>IF(ISBLANK(KandidatenOsiris!B1003),IF(ISBLANK(KandidatenOsirisDocent!C996),"",KandidatenOsirisDocent!C996),KandidatenOsiris!B1003)</f>
        <v/>
      </c>
      <c r="C1003" s="164" t="str">
        <f>IF(ISBLANK(KandidatenOsiris!C1003),"",KandidatenOsiris!C1003)</f>
        <v/>
      </c>
      <c r="D1003" s="208" t="str">
        <f>VLOOKUP(A1003,Totaal!A:P,16,FALSE)</f>
        <v/>
      </c>
    </row>
    <row r="1004" spans="1:4" x14ac:dyDescent="0.2">
      <c r="A1004" s="164" t="str">
        <f>IF(ISBLANK(KandidatenOsiris!A1004),IF(ISBLANK(KandidatenOsirisDocent!A997),"",TEXT(TRIM(KandidatenOsirisDocent!A997),"0000000")),TEXT(TRIM(KandidatenOsiris!A1004),"0000000"))</f>
        <v/>
      </c>
      <c r="B1004" s="164" t="str">
        <f>IF(ISBLANK(KandidatenOsiris!B1004),IF(ISBLANK(KandidatenOsirisDocent!C997),"",KandidatenOsirisDocent!C997),KandidatenOsiris!B1004)</f>
        <v/>
      </c>
      <c r="C1004" s="164" t="str">
        <f>IF(ISBLANK(KandidatenOsiris!C1004),"",KandidatenOsiris!C1004)</f>
        <v/>
      </c>
      <c r="D1004" s="208" t="str">
        <f>VLOOKUP(A1004,Totaal!A:P,16,FALSE)</f>
        <v/>
      </c>
    </row>
    <row r="1005" spans="1:4" x14ac:dyDescent="0.2">
      <c r="A1005" s="164" t="str">
        <f>IF(ISBLANK(KandidatenOsiris!A1005),IF(ISBLANK(KandidatenOsirisDocent!A998),"",TEXT(TRIM(KandidatenOsirisDocent!A998),"0000000")),TEXT(TRIM(KandidatenOsiris!A1005),"0000000"))</f>
        <v/>
      </c>
      <c r="B1005" s="164" t="str">
        <f>IF(ISBLANK(KandidatenOsiris!B1005),IF(ISBLANK(KandidatenOsirisDocent!C998),"",KandidatenOsirisDocent!C998),KandidatenOsiris!B1005)</f>
        <v/>
      </c>
      <c r="C1005" s="164" t="str">
        <f>IF(ISBLANK(KandidatenOsiris!C1005),"",KandidatenOsiris!C1005)</f>
        <v/>
      </c>
      <c r="D1005" s="208" t="str">
        <f>VLOOKUP(A1005,Totaal!A:P,16,FALSE)</f>
        <v/>
      </c>
    </row>
    <row r="1006" spans="1:4" x14ac:dyDescent="0.2">
      <c r="A1006" s="164" t="str">
        <f>IF(ISBLANK(KandidatenOsiris!A1006),IF(ISBLANK(KandidatenOsirisDocent!A999),"",TEXT(TRIM(KandidatenOsirisDocent!A999),"0000000")),TEXT(TRIM(KandidatenOsiris!A1006),"0000000"))</f>
        <v/>
      </c>
      <c r="B1006" s="164" t="str">
        <f>IF(ISBLANK(KandidatenOsiris!B1006),IF(ISBLANK(KandidatenOsirisDocent!C999),"",KandidatenOsirisDocent!C999),KandidatenOsiris!B1006)</f>
        <v/>
      </c>
      <c r="C1006" s="164" t="str">
        <f>IF(ISBLANK(KandidatenOsiris!C1006),"",KandidatenOsiris!C1006)</f>
        <v/>
      </c>
      <c r="D1006" s="208" t="str">
        <f>VLOOKUP(A1006,Totaal!A:P,16,FALSE)</f>
        <v/>
      </c>
    </row>
    <row r="1007" spans="1:4" x14ac:dyDescent="0.2">
      <c r="A1007" s="164" t="str">
        <f>IF(ISBLANK(KandidatenOsiris!A1007),IF(ISBLANK(KandidatenOsirisDocent!A1000),"",TEXT(TRIM(KandidatenOsirisDocent!A1000),"0000000")),TEXT(TRIM(KandidatenOsiris!A1007),"0000000"))</f>
        <v/>
      </c>
      <c r="B1007" s="164" t="str">
        <f>IF(ISBLANK(KandidatenOsiris!B1007),IF(ISBLANK(KandidatenOsirisDocent!C1000),"",KandidatenOsirisDocent!C1000),KandidatenOsiris!B1007)</f>
        <v/>
      </c>
      <c r="C1007" s="164" t="str">
        <f>IF(ISBLANK(KandidatenOsiris!C1007),"",KandidatenOsiris!C1007)</f>
        <v/>
      </c>
      <c r="D1007" s="208" t="str">
        <f>VLOOKUP(A1007,Totaal!A:P,16,FALSE)</f>
        <v/>
      </c>
    </row>
    <row r="1008" spans="1:4" x14ac:dyDescent="0.2">
      <c r="A1008" s="164" t="str">
        <f>IF(ISBLANK(KandidatenOsiris!A1008),IF(ISBLANK(KandidatenOsirisDocent!A1001),"",TEXT(TRIM(KandidatenOsirisDocent!A1001),"0000000")),TEXT(TRIM(KandidatenOsiris!A1008),"0000000"))</f>
        <v/>
      </c>
      <c r="B1008" s="164" t="str">
        <f>IF(ISBLANK(KandidatenOsiris!B1008),IF(ISBLANK(KandidatenOsirisDocent!C1001),"",KandidatenOsirisDocent!C1001),KandidatenOsiris!B1008)</f>
        <v/>
      </c>
      <c r="C1008" s="164" t="str">
        <f>IF(ISBLANK(KandidatenOsiris!C1008),"",KandidatenOsiris!C1008)</f>
        <v/>
      </c>
      <c r="D1008" s="208" t="str">
        <f>VLOOKUP(A1008,Totaal!A:P,16,FALSE)</f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P1001"/>
  <sheetViews>
    <sheetView workbookViewId="0"/>
  </sheetViews>
  <sheetFormatPr baseColWidth="10" defaultColWidth="9.1640625" defaultRowHeight="15" x14ac:dyDescent="0.2"/>
  <cols>
    <col min="1" max="1" width="18" style="155" bestFit="1" customWidth="1"/>
    <col min="2" max="2" width="15.83203125" style="159" bestFit="1" customWidth="1"/>
    <col min="3" max="3" width="25.83203125" style="155" bestFit="1" customWidth="1"/>
    <col min="4" max="4" width="11.83203125" style="155" bestFit="1" customWidth="1"/>
    <col min="5" max="5" width="16.5" style="155" bestFit="1" customWidth="1"/>
    <col min="6" max="6" width="20" style="155" bestFit="1" customWidth="1"/>
    <col min="7" max="16384" width="9.1640625" style="157"/>
  </cols>
  <sheetData>
    <row r="1" spans="1:16" ht="15" customHeight="1" x14ac:dyDescent="0.2">
      <c r="A1" s="172" t="str">
        <f>IF(NOT(LEFT(KandidatenOsirisDocent!A1,20)="Cursus: &lt;cursuscode&gt;"),KandidatenOsirisDocent!A1,IF(KandidatenOsiris!B1="SOW-&lt;cursuscode&gt;","","Cursus: "&amp;KandidatenOsiris!B1&amp;", Collegejaar: "&amp;KandidatenOsiris!B3&amp;" , Aanvangsblok: "&amp;KandidatenOsiris!B5&amp;", &lt;Voltijd of Deeltijd&gt;, Toets: TOETS-&lt;nummer&gt;, Gelegenheid: &lt;1 of 2&gt;, Blok: &lt;SEM 1 of SEM 2&gt;, Weging:  &lt;1 of 2 of ?&gt;, Punten: &lt;bijv 10&gt;"))</f>
        <v/>
      </c>
      <c r="B1" s="173"/>
      <c r="C1" s="172"/>
      <c r="D1" s="172"/>
      <c r="E1" s="172"/>
      <c r="F1" s="174"/>
      <c r="G1" s="174"/>
      <c r="H1" s="174"/>
      <c r="I1" s="174"/>
      <c r="J1" s="174"/>
      <c r="K1" s="172"/>
      <c r="L1" s="172"/>
      <c r="M1" s="172"/>
      <c r="N1" s="172"/>
      <c r="O1" s="172"/>
      <c r="P1" s="172"/>
    </row>
    <row r="2" spans="1:16" ht="15" customHeight="1" x14ac:dyDescent="0.2">
      <c r="A2" s="164" t="str">
        <f>OutputOsiris!A9</f>
        <v/>
      </c>
      <c r="B2" s="167" t="str">
        <f>VLOOKUP(A2,Totaal!A:P,16,FALSE)</f>
        <v/>
      </c>
      <c r="C2" s="164" t="str">
        <f>OutputOsiris!B9</f>
        <v/>
      </c>
    </row>
    <row r="3" spans="1:16" ht="15" customHeight="1" x14ac:dyDescent="0.2">
      <c r="A3" s="164" t="str">
        <f>OutputOsiris!A10</f>
        <v/>
      </c>
      <c r="B3" s="167" t="str">
        <f>VLOOKUP(A3,Totaal!A:P,16,FALSE)</f>
        <v/>
      </c>
      <c r="C3" s="164" t="str">
        <f>OutputOsiris!B10</f>
        <v/>
      </c>
      <c r="I3" s="158"/>
    </row>
    <row r="4" spans="1:16" ht="15" customHeight="1" x14ac:dyDescent="0.2">
      <c r="A4" s="164" t="str">
        <f>OutputOsiris!A11</f>
        <v/>
      </c>
      <c r="B4" s="167" t="str">
        <f>VLOOKUP(A4,Totaal!A:P,16,FALSE)</f>
        <v/>
      </c>
      <c r="C4" s="164" t="str">
        <f>OutputOsiris!B11</f>
        <v/>
      </c>
      <c r="I4" s="158"/>
    </row>
    <row r="5" spans="1:16" ht="15" customHeight="1" x14ac:dyDescent="0.2">
      <c r="A5" s="164" t="str">
        <f>OutputOsiris!A12</f>
        <v/>
      </c>
      <c r="B5" s="167" t="str">
        <f>VLOOKUP(A5,Totaal!A:P,16,FALSE)</f>
        <v/>
      </c>
      <c r="C5" s="164" t="str">
        <f>OutputOsiris!B12</f>
        <v/>
      </c>
      <c r="D5" s="156"/>
      <c r="I5" s="158"/>
    </row>
    <row r="6" spans="1:16" ht="15" customHeight="1" x14ac:dyDescent="0.2">
      <c r="A6" s="164" t="str">
        <f>OutputOsiris!A13</f>
        <v/>
      </c>
      <c r="B6" s="167" t="str">
        <f>VLOOKUP(A6,Totaal!A:P,16,FALSE)</f>
        <v/>
      </c>
      <c r="C6" s="164" t="str">
        <f>OutputOsiris!B13</f>
        <v/>
      </c>
      <c r="I6" s="158"/>
    </row>
    <row r="7" spans="1:16" ht="15" customHeight="1" x14ac:dyDescent="0.2">
      <c r="A7" s="164" t="str">
        <f>OutputOsiris!A14</f>
        <v/>
      </c>
      <c r="B7" s="167" t="str">
        <f>VLOOKUP(A7,Totaal!A:P,16,FALSE)</f>
        <v/>
      </c>
      <c r="C7" s="164" t="str">
        <f>OutputOsiris!B14</f>
        <v/>
      </c>
      <c r="I7" s="158"/>
    </row>
    <row r="8" spans="1:16" ht="15" customHeight="1" x14ac:dyDescent="0.2">
      <c r="A8" s="164" t="str">
        <f>OutputOsiris!A15</f>
        <v/>
      </c>
      <c r="B8" s="167" t="str">
        <f>VLOOKUP(A8,Totaal!A:P,16,FALSE)</f>
        <v/>
      </c>
      <c r="C8" s="164" t="str">
        <f>OutputOsiris!B15</f>
        <v/>
      </c>
    </row>
    <row r="9" spans="1:16" ht="15" customHeight="1" x14ac:dyDescent="0.2">
      <c r="A9" s="164" t="str">
        <f>OutputOsiris!A16</f>
        <v/>
      </c>
      <c r="B9" s="167" t="str">
        <f>VLOOKUP(A9,Totaal!A:P,16,FALSE)</f>
        <v/>
      </c>
      <c r="C9" s="164" t="str">
        <f>OutputOsiris!B16</f>
        <v/>
      </c>
      <c r="D9" s="156"/>
    </row>
    <row r="10" spans="1:16" ht="15" customHeight="1" x14ac:dyDescent="0.2">
      <c r="A10" s="164" t="str">
        <f>OutputOsiris!A17</f>
        <v/>
      </c>
      <c r="B10" s="167" t="str">
        <f>VLOOKUP(A10,Totaal!A:P,16,FALSE)</f>
        <v/>
      </c>
      <c r="C10" s="164" t="str">
        <f>OutputOsiris!B17</f>
        <v/>
      </c>
    </row>
    <row r="11" spans="1:16" ht="15" customHeight="1" x14ac:dyDescent="0.2">
      <c r="A11" s="164" t="str">
        <f>OutputOsiris!A18</f>
        <v/>
      </c>
      <c r="B11" s="167" t="str">
        <f>VLOOKUP(A11,Totaal!A:P,16,FALSE)</f>
        <v/>
      </c>
      <c r="C11" s="164" t="str">
        <f>OutputOsiris!B18</f>
        <v/>
      </c>
      <c r="D11" s="156"/>
    </row>
    <row r="12" spans="1:16" ht="15" customHeight="1" x14ac:dyDescent="0.2">
      <c r="A12" s="164" t="str">
        <f>OutputOsiris!A19</f>
        <v/>
      </c>
      <c r="B12" s="167" t="str">
        <f>VLOOKUP(A12,Totaal!A:P,16,FALSE)</f>
        <v/>
      </c>
      <c r="C12" s="164" t="str">
        <f>OutputOsiris!B19</f>
        <v/>
      </c>
    </row>
    <row r="13" spans="1:16" ht="15" customHeight="1" x14ac:dyDescent="0.2">
      <c r="A13" s="164" t="str">
        <f>OutputOsiris!A20</f>
        <v/>
      </c>
      <c r="B13" s="167" t="str">
        <f>VLOOKUP(A13,Totaal!A:P,16,FALSE)</f>
        <v/>
      </c>
      <c r="C13" s="164" t="str">
        <f>OutputOsiris!B20</f>
        <v/>
      </c>
      <c r="D13" s="156"/>
      <c r="M13" s="157" t="str">
        <f>LEFT(J13,19)</f>
        <v/>
      </c>
    </row>
    <row r="14" spans="1:16" ht="15" customHeight="1" x14ac:dyDescent="0.2">
      <c r="A14" s="164" t="str">
        <f>OutputOsiris!A21</f>
        <v/>
      </c>
      <c r="B14" s="167" t="str">
        <f>VLOOKUP(A14,Totaal!A:P,16,FALSE)</f>
        <v/>
      </c>
      <c r="C14" s="164" t="str">
        <f>OutputOsiris!B21</f>
        <v/>
      </c>
    </row>
    <row r="15" spans="1:16" ht="15" customHeight="1" x14ac:dyDescent="0.2">
      <c r="A15" s="164" t="str">
        <f>OutputOsiris!A22</f>
        <v/>
      </c>
      <c r="B15" s="167" t="str">
        <f>VLOOKUP(A15,Totaal!A:P,16,FALSE)</f>
        <v/>
      </c>
      <c r="C15" s="164" t="str">
        <f>OutputOsiris!B22</f>
        <v/>
      </c>
    </row>
    <row r="16" spans="1:16" ht="15" customHeight="1" x14ac:dyDescent="0.2">
      <c r="A16" s="164" t="str">
        <f>OutputOsiris!A23</f>
        <v/>
      </c>
      <c r="B16" s="167" t="str">
        <f>VLOOKUP(A16,Totaal!A:P,16,FALSE)</f>
        <v/>
      </c>
      <c r="C16" s="164" t="str">
        <f>OutputOsiris!B23</f>
        <v/>
      </c>
    </row>
    <row r="17" spans="1:4" s="155" customFormat="1" ht="15" customHeight="1" x14ac:dyDescent="0.2">
      <c r="A17" s="164" t="str">
        <f>OutputOsiris!A24</f>
        <v/>
      </c>
      <c r="B17" s="167" t="str">
        <f>VLOOKUP(A17,Totaal!A:P,16,FALSE)</f>
        <v/>
      </c>
      <c r="C17" s="164" t="str">
        <f>OutputOsiris!B24</f>
        <v/>
      </c>
    </row>
    <row r="18" spans="1:4" s="155" customFormat="1" ht="15" customHeight="1" x14ac:dyDescent="0.2">
      <c r="A18" s="164" t="str">
        <f>OutputOsiris!A25</f>
        <v/>
      </c>
      <c r="B18" s="167" t="str">
        <f>VLOOKUP(A18,Totaal!A:P,16,FALSE)</f>
        <v/>
      </c>
      <c r="C18" s="164" t="str">
        <f>OutputOsiris!B25</f>
        <v/>
      </c>
    </row>
    <row r="19" spans="1:4" s="155" customFormat="1" ht="15" customHeight="1" x14ac:dyDescent="0.2">
      <c r="A19" s="164" t="str">
        <f>OutputOsiris!A26</f>
        <v/>
      </c>
      <c r="B19" s="167" t="str">
        <f>VLOOKUP(A19,Totaal!A:P,16,FALSE)</f>
        <v/>
      </c>
      <c r="C19" s="164" t="str">
        <f>OutputOsiris!B26</f>
        <v/>
      </c>
    </row>
    <row r="20" spans="1:4" s="155" customFormat="1" x14ac:dyDescent="0.2">
      <c r="A20" s="164" t="str">
        <f>OutputOsiris!A27</f>
        <v/>
      </c>
      <c r="B20" s="167" t="str">
        <f>VLOOKUP(A20,Totaal!A:P,16,FALSE)</f>
        <v/>
      </c>
      <c r="C20" s="164" t="str">
        <f>OutputOsiris!B27</f>
        <v/>
      </c>
      <c r="D20" s="156"/>
    </row>
    <row r="21" spans="1:4" s="155" customFormat="1" x14ac:dyDescent="0.2">
      <c r="A21" s="164" t="str">
        <f>OutputOsiris!A28</f>
        <v/>
      </c>
      <c r="B21" s="167" t="str">
        <f>VLOOKUP(A21,Totaal!A:P,16,FALSE)</f>
        <v/>
      </c>
      <c r="C21" s="164" t="str">
        <f>OutputOsiris!B28</f>
        <v/>
      </c>
    </row>
    <row r="22" spans="1:4" s="155" customFormat="1" x14ac:dyDescent="0.2">
      <c r="A22" s="164" t="str">
        <f>OutputOsiris!A29</f>
        <v/>
      </c>
      <c r="B22" s="167" t="str">
        <f>VLOOKUP(A22,Totaal!A:P,16,FALSE)</f>
        <v/>
      </c>
      <c r="C22" s="164" t="str">
        <f>OutputOsiris!B29</f>
        <v/>
      </c>
    </row>
    <row r="23" spans="1:4" s="155" customFormat="1" x14ac:dyDescent="0.2">
      <c r="A23" s="164" t="str">
        <f>OutputOsiris!A30</f>
        <v/>
      </c>
      <c r="B23" s="167" t="str">
        <f>VLOOKUP(A23,Totaal!A:P,16,FALSE)</f>
        <v/>
      </c>
      <c r="C23" s="164" t="str">
        <f>OutputOsiris!B30</f>
        <v/>
      </c>
      <c r="D23" s="156"/>
    </row>
    <row r="24" spans="1:4" s="155" customFormat="1" x14ac:dyDescent="0.2">
      <c r="A24" s="164" t="str">
        <f>OutputOsiris!A31</f>
        <v/>
      </c>
      <c r="B24" s="167" t="str">
        <f>VLOOKUP(A24,Totaal!A:P,16,FALSE)</f>
        <v/>
      </c>
      <c r="C24" s="164" t="str">
        <f>OutputOsiris!B31</f>
        <v/>
      </c>
    </row>
    <row r="25" spans="1:4" s="155" customFormat="1" x14ac:dyDescent="0.2">
      <c r="A25" s="164" t="str">
        <f>OutputOsiris!A32</f>
        <v/>
      </c>
      <c r="B25" s="167" t="str">
        <f>VLOOKUP(A25,Totaal!A:P,16,FALSE)</f>
        <v/>
      </c>
      <c r="C25" s="164" t="str">
        <f>OutputOsiris!B32</f>
        <v/>
      </c>
    </row>
    <row r="26" spans="1:4" s="155" customFormat="1" x14ac:dyDescent="0.2">
      <c r="A26" s="164" t="str">
        <f>OutputOsiris!A33</f>
        <v/>
      </c>
      <c r="B26" s="167" t="str">
        <f>VLOOKUP(A26,Totaal!A:P,16,FALSE)</f>
        <v/>
      </c>
      <c r="C26" s="164" t="str">
        <f>OutputOsiris!B33</f>
        <v/>
      </c>
      <c r="D26" s="156"/>
    </row>
    <row r="27" spans="1:4" s="155" customFormat="1" x14ac:dyDescent="0.2">
      <c r="A27" s="164" t="str">
        <f>OutputOsiris!A34</f>
        <v/>
      </c>
      <c r="B27" s="167" t="str">
        <f>VLOOKUP(A27,Totaal!A:P,16,FALSE)</f>
        <v/>
      </c>
      <c r="C27" s="164" t="str">
        <f>OutputOsiris!B34</f>
        <v/>
      </c>
    </row>
    <row r="28" spans="1:4" s="155" customFormat="1" x14ac:dyDescent="0.2">
      <c r="A28" s="164" t="str">
        <f>OutputOsiris!A35</f>
        <v/>
      </c>
      <c r="B28" s="167" t="str">
        <f>VLOOKUP(A28,Totaal!A:P,16,FALSE)</f>
        <v/>
      </c>
      <c r="C28" s="164" t="str">
        <f>OutputOsiris!B35</f>
        <v/>
      </c>
    </row>
    <row r="29" spans="1:4" s="155" customFormat="1" x14ac:dyDescent="0.2">
      <c r="A29" s="164" t="str">
        <f>OutputOsiris!A36</f>
        <v/>
      </c>
      <c r="B29" s="167" t="str">
        <f>VLOOKUP(A29,Totaal!A:P,16,FALSE)</f>
        <v/>
      </c>
      <c r="C29" s="164" t="str">
        <f>OutputOsiris!B36</f>
        <v/>
      </c>
      <c r="D29" s="156"/>
    </row>
    <row r="30" spans="1:4" s="155" customFormat="1" x14ac:dyDescent="0.2">
      <c r="A30" s="164" t="str">
        <f>OutputOsiris!A37</f>
        <v/>
      </c>
      <c r="B30" s="167" t="str">
        <f>VLOOKUP(A30,Totaal!A:P,16,FALSE)</f>
        <v/>
      </c>
      <c r="C30" s="164" t="str">
        <f>OutputOsiris!B37</f>
        <v/>
      </c>
    </row>
    <row r="31" spans="1:4" s="155" customFormat="1" x14ac:dyDescent="0.2">
      <c r="A31" s="164" t="str">
        <f>OutputOsiris!A38</f>
        <v/>
      </c>
      <c r="B31" s="167" t="str">
        <f>VLOOKUP(A31,Totaal!A:P,16,FALSE)</f>
        <v/>
      </c>
      <c r="C31" s="164" t="str">
        <f>OutputOsiris!B38</f>
        <v/>
      </c>
    </row>
    <row r="32" spans="1:4" s="155" customFormat="1" x14ac:dyDescent="0.2">
      <c r="A32" s="164" t="str">
        <f>OutputOsiris!A39</f>
        <v/>
      </c>
      <c r="B32" s="167" t="str">
        <f>VLOOKUP(A32,Totaal!A:P,16,FALSE)</f>
        <v/>
      </c>
      <c r="C32" s="164" t="str">
        <f>OutputOsiris!B39</f>
        <v/>
      </c>
    </row>
    <row r="33" spans="1:4" s="155" customFormat="1" x14ac:dyDescent="0.2">
      <c r="A33" s="164" t="str">
        <f>OutputOsiris!A40</f>
        <v/>
      </c>
      <c r="B33" s="167" t="str">
        <f>VLOOKUP(A33,Totaal!A:P,16,FALSE)</f>
        <v/>
      </c>
      <c r="C33" s="164" t="str">
        <f>OutputOsiris!B40</f>
        <v/>
      </c>
    </row>
    <row r="34" spans="1:4" s="155" customFormat="1" x14ac:dyDescent="0.2">
      <c r="A34" s="164" t="str">
        <f>OutputOsiris!A41</f>
        <v/>
      </c>
      <c r="B34" s="167" t="str">
        <f>VLOOKUP(A34,Totaal!A:P,16,FALSE)</f>
        <v/>
      </c>
      <c r="C34" s="164" t="str">
        <f>OutputOsiris!B41</f>
        <v/>
      </c>
    </row>
    <row r="35" spans="1:4" s="155" customFormat="1" x14ac:dyDescent="0.2">
      <c r="A35" s="164" t="str">
        <f>OutputOsiris!A42</f>
        <v/>
      </c>
      <c r="B35" s="167" t="str">
        <f>VLOOKUP(A35,Totaal!A:P,16,FALSE)</f>
        <v/>
      </c>
      <c r="C35" s="164" t="str">
        <f>OutputOsiris!B42</f>
        <v/>
      </c>
    </row>
    <row r="36" spans="1:4" s="155" customFormat="1" x14ac:dyDescent="0.2">
      <c r="A36" s="164" t="str">
        <f>OutputOsiris!A43</f>
        <v/>
      </c>
      <c r="B36" s="167" t="str">
        <f>VLOOKUP(A36,Totaal!A:P,16,FALSE)</f>
        <v/>
      </c>
      <c r="C36" s="164" t="str">
        <f>OutputOsiris!B43</f>
        <v/>
      </c>
    </row>
    <row r="37" spans="1:4" s="155" customFormat="1" x14ac:dyDescent="0.2">
      <c r="A37" s="164" t="str">
        <f>OutputOsiris!A44</f>
        <v/>
      </c>
      <c r="B37" s="167" t="str">
        <f>VLOOKUP(A37,Totaal!A:P,16,FALSE)</f>
        <v/>
      </c>
      <c r="C37" s="164" t="str">
        <f>OutputOsiris!B44</f>
        <v/>
      </c>
    </row>
    <row r="38" spans="1:4" s="155" customFormat="1" x14ac:dyDescent="0.2">
      <c r="A38" s="164" t="str">
        <f>OutputOsiris!A45</f>
        <v/>
      </c>
      <c r="B38" s="167" t="str">
        <f>VLOOKUP(A38,Totaal!A:P,16,FALSE)</f>
        <v/>
      </c>
      <c r="C38" s="164" t="str">
        <f>OutputOsiris!B45</f>
        <v/>
      </c>
      <c r="D38" s="156"/>
    </row>
    <row r="39" spans="1:4" s="155" customFormat="1" x14ac:dyDescent="0.2">
      <c r="A39" s="164" t="str">
        <f>OutputOsiris!A46</f>
        <v/>
      </c>
      <c r="B39" s="167" t="str">
        <f>VLOOKUP(A39,Totaal!A:P,16,FALSE)</f>
        <v/>
      </c>
      <c r="C39" s="164" t="str">
        <f>OutputOsiris!B46</f>
        <v/>
      </c>
    </row>
    <row r="40" spans="1:4" s="155" customFormat="1" x14ac:dyDescent="0.2">
      <c r="A40" s="164" t="str">
        <f>OutputOsiris!A47</f>
        <v/>
      </c>
      <c r="B40" s="167" t="str">
        <f>VLOOKUP(A40,Totaal!A:P,16,FALSE)</f>
        <v/>
      </c>
      <c r="C40" s="164" t="str">
        <f>OutputOsiris!B47</f>
        <v/>
      </c>
      <c r="D40" s="156"/>
    </row>
    <row r="41" spans="1:4" s="155" customFormat="1" x14ac:dyDescent="0.2">
      <c r="A41" s="164" t="str">
        <f>OutputOsiris!A48</f>
        <v/>
      </c>
      <c r="B41" s="167" t="str">
        <f>VLOOKUP(A41,Totaal!A:P,16,FALSE)</f>
        <v/>
      </c>
      <c r="C41" s="164" t="str">
        <f>OutputOsiris!B48</f>
        <v/>
      </c>
    </row>
    <row r="42" spans="1:4" s="155" customFormat="1" x14ac:dyDescent="0.2">
      <c r="A42" s="164" t="str">
        <f>OutputOsiris!A49</f>
        <v/>
      </c>
      <c r="B42" s="167" t="str">
        <f>VLOOKUP(A42,Totaal!A:P,16,FALSE)</f>
        <v/>
      </c>
      <c r="C42" s="164" t="str">
        <f>OutputOsiris!B49</f>
        <v/>
      </c>
    </row>
    <row r="43" spans="1:4" s="155" customFormat="1" x14ac:dyDescent="0.2">
      <c r="A43" s="164" t="str">
        <f>OutputOsiris!A50</f>
        <v/>
      </c>
      <c r="B43" s="167" t="str">
        <f>VLOOKUP(A43,Totaal!A:P,16,FALSE)</f>
        <v/>
      </c>
      <c r="C43" s="164" t="str">
        <f>OutputOsiris!B50</f>
        <v/>
      </c>
      <c r="D43" s="156"/>
    </row>
    <row r="44" spans="1:4" s="155" customFormat="1" x14ac:dyDescent="0.2">
      <c r="A44" s="164" t="str">
        <f>OutputOsiris!A51</f>
        <v/>
      </c>
      <c r="B44" s="167" t="str">
        <f>VLOOKUP(A44,Totaal!A:P,16,FALSE)</f>
        <v/>
      </c>
      <c r="C44" s="164" t="str">
        <f>OutputOsiris!B51</f>
        <v/>
      </c>
      <c r="D44" s="156"/>
    </row>
    <row r="45" spans="1:4" s="155" customFormat="1" x14ac:dyDescent="0.2">
      <c r="A45" s="164" t="str">
        <f>OutputOsiris!A52</f>
        <v/>
      </c>
      <c r="B45" s="167" t="str">
        <f>VLOOKUP(A45,Totaal!A:P,16,FALSE)</f>
        <v/>
      </c>
      <c r="C45" s="164" t="str">
        <f>OutputOsiris!B52</f>
        <v/>
      </c>
    </row>
    <row r="46" spans="1:4" s="155" customFormat="1" x14ac:dyDescent="0.2">
      <c r="A46" s="164" t="str">
        <f>OutputOsiris!A53</f>
        <v/>
      </c>
      <c r="B46" s="167" t="str">
        <f>VLOOKUP(A46,Totaal!A:P,16,FALSE)</f>
        <v/>
      </c>
      <c r="C46" s="164" t="str">
        <f>OutputOsiris!B53</f>
        <v/>
      </c>
    </row>
    <row r="47" spans="1:4" s="155" customFormat="1" x14ac:dyDescent="0.2">
      <c r="A47" s="164" t="str">
        <f>OutputOsiris!A54</f>
        <v/>
      </c>
      <c r="B47" s="167" t="str">
        <f>VLOOKUP(A47,Totaal!A:P,16,FALSE)</f>
        <v/>
      </c>
      <c r="C47" s="164" t="str">
        <f>OutputOsiris!B54</f>
        <v/>
      </c>
    </row>
    <row r="48" spans="1:4" s="155" customFormat="1" x14ac:dyDescent="0.2">
      <c r="A48" s="164" t="str">
        <f>OutputOsiris!A55</f>
        <v/>
      </c>
      <c r="B48" s="167" t="str">
        <f>VLOOKUP(A48,Totaal!A:P,16,FALSE)</f>
        <v/>
      </c>
      <c r="C48" s="164" t="str">
        <f>OutputOsiris!B55</f>
        <v/>
      </c>
    </row>
    <row r="49" spans="1:6" x14ac:dyDescent="0.2">
      <c r="A49" s="164" t="str">
        <f>OutputOsiris!A56</f>
        <v/>
      </c>
      <c r="B49" s="167" t="str">
        <f>VLOOKUP(A49,Totaal!A:P,16,FALSE)</f>
        <v/>
      </c>
      <c r="C49" s="164" t="str">
        <f>OutputOsiris!B56</f>
        <v/>
      </c>
    </row>
    <row r="50" spans="1:6" x14ac:dyDescent="0.2">
      <c r="A50" s="164" t="str">
        <f>OutputOsiris!A57</f>
        <v/>
      </c>
      <c r="B50" s="167" t="str">
        <f>VLOOKUP(A50,Totaal!A:P,16,FALSE)</f>
        <v/>
      </c>
      <c r="C50" s="164" t="str">
        <f>OutputOsiris!B57</f>
        <v/>
      </c>
    </row>
    <row r="51" spans="1:6" x14ac:dyDescent="0.2">
      <c r="A51" s="164" t="str">
        <f>OutputOsiris!A58</f>
        <v/>
      </c>
      <c r="B51" s="167" t="str">
        <f>VLOOKUP(A51,Totaal!A:P,16,FALSE)</f>
        <v/>
      </c>
      <c r="C51" s="164" t="str">
        <f>OutputOsiris!B58</f>
        <v/>
      </c>
    </row>
    <row r="52" spans="1:6" x14ac:dyDescent="0.2">
      <c r="A52" s="164" t="str">
        <f>OutputOsiris!A59</f>
        <v/>
      </c>
      <c r="B52" s="167" t="str">
        <f>VLOOKUP(A52,Totaal!A:P,16,FALSE)</f>
        <v/>
      </c>
      <c r="C52" s="164" t="str">
        <f>OutputOsiris!B59</f>
        <v/>
      </c>
    </row>
    <row r="53" spans="1:6" x14ac:dyDescent="0.2">
      <c r="A53" s="164" t="str">
        <f>OutputOsiris!A60</f>
        <v/>
      </c>
      <c r="B53" s="167" t="str">
        <f>VLOOKUP(A53,Totaal!A:P,16,FALSE)</f>
        <v/>
      </c>
      <c r="C53" s="164" t="str">
        <f>OutputOsiris!B60</f>
        <v/>
      </c>
    </row>
    <row r="54" spans="1:6" x14ac:dyDescent="0.2">
      <c r="A54" s="164" t="str">
        <f>OutputOsiris!A61</f>
        <v/>
      </c>
      <c r="B54" s="167" t="str">
        <f>VLOOKUP(A54,Totaal!A:P,16,FALSE)</f>
        <v/>
      </c>
      <c r="C54" s="164" t="str">
        <f>OutputOsiris!B61</f>
        <v/>
      </c>
    </row>
    <row r="55" spans="1:6" x14ac:dyDescent="0.2">
      <c r="A55" s="164" t="str">
        <f>OutputOsiris!A62</f>
        <v/>
      </c>
      <c r="B55" s="167" t="str">
        <f>VLOOKUP(A55,Totaal!A:P,16,FALSE)</f>
        <v/>
      </c>
      <c r="C55" s="164" t="str">
        <f>OutputOsiris!B62</f>
        <v/>
      </c>
      <c r="D55" s="156"/>
    </row>
    <row r="56" spans="1:6" x14ac:dyDescent="0.2">
      <c r="A56" s="164" t="str">
        <f>OutputOsiris!A63</f>
        <v/>
      </c>
      <c r="B56" s="167" t="str">
        <f>VLOOKUP(A56,Totaal!A:P,16,FALSE)</f>
        <v/>
      </c>
      <c r="C56" s="164" t="str">
        <f>OutputOsiris!B63</f>
        <v/>
      </c>
      <c r="D56" s="157"/>
      <c r="E56" s="157"/>
      <c r="F56" s="157"/>
    </row>
    <row r="57" spans="1:6" x14ac:dyDescent="0.2">
      <c r="A57" s="164" t="str">
        <f>OutputOsiris!A64</f>
        <v/>
      </c>
      <c r="B57" s="167" t="str">
        <f>VLOOKUP(A57,Totaal!A:P,16,FALSE)</f>
        <v/>
      </c>
      <c r="C57" s="164" t="str">
        <f>OutputOsiris!B64</f>
        <v/>
      </c>
      <c r="D57" s="157"/>
      <c r="E57" s="157"/>
      <c r="F57" s="157"/>
    </row>
    <row r="58" spans="1:6" x14ac:dyDescent="0.2">
      <c r="A58" s="164" t="str">
        <f>OutputOsiris!A65</f>
        <v/>
      </c>
      <c r="B58" s="167" t="str">
        <f>VLOOKUP(A58,Totaal!A:P,16,FALSE)</f>
        <v/>
      </c>
      <c r="C58" s="164" t="str">
        <f>OutputOsiris!B65</f>
        <v/>
      </c>
      <c r="D58" s="157"/>
      <c r="E58" s="157"/>
      <c r="F58" s="157"/>
    </row>
    <row r="59" spans="1:6" x14ac:dyDescent="0.2">
      <c r="A59" s="164" t="str">
        <f>OutputOsiris!A66</f>
        <v/>
      </c>
      <c r="B59" s="167" t="str">
        <f>VLOOKUP(A59,Totaal!A:P,16,FALSE)</f>
        <v/>
      </c>
      <c r="C59" s="164" t="str">
        <f>OutputOsiris!B66</f>
        <v/>
      </c>
      <c r="D59" s="157"/>
      <c r="E59" s="157"/>
      <c r="F59" s="157"/>
    </row>
    <row r="60" spans="1:6" x14ac:dyDescent="0.2">
      <c r="A60" s="164" t="str">
        <f>OutputOsiris!A67</f>
        <v/>
      </c>
      <c r="B60" s="167" t="str">
        <f>VLOOKUP(A60,Totaal!A:P,16,FALSE)</f>
        <v/>
      </c>
      <c r="C60" s="164" t="str">
        <f>OutputOsiris!B67</f>
        <v/>
      </c>
      <c r="D60" s="157"/>
      <c r="E60" s="157"/>
      <c r="F60" s="157"/>
    </row>
    <row r="61" spans="1:6" x14ac:dyDescent="0.2">
      <c r="A61" s="164" t="str">
        <f>OutputOsiris!A68</f>
        <v/>
      </c>
      <c r="B61" s="167" t="str">
        <f>VLOOKUP(A61,Totaal!A:P,16,FALSE)</f>
        <v/>
      </c>
      <c r="C61" s="164" t="str">
        <f>OutputOsiris!B68</f>
        <v/>
      </c>
      <c r="D61" s="157"/>
      <c r="E61" s="157"/>
      <c r="F61" s="157"/>
    </row>
    <row r="62" spans="1:6" x14ac:dyDescent="0.2">
      <c r="A62" s="164" t="str">
        <f>OutputOsiris!A69</f>
        <v/>
      </c>
      <c r="B62" s="167" t="str">
        <f>VLOOKUP(A62,Totaal!A:P,16,FALSE)</f>
        <v/>
      </c>
      <c r="C62" s="164" t="str">
        <f>OutputOsiris!B69</f>
        <v/>
      </c>
      <c r="D62" s="157"/>
      <c r="E62" s="157"/>
      <c r="F62" s="157"/>
    </row>
    <row r="63" spans="1:6" x14ac:dyDescent="0.2">
      <c r="A63" s="164" t="str">
        <f>OutputOsiris!A70</f>
        <v/>
      </c>
      <c r="B63" s="167" t="str">
        <f>VLOOKUP(A63,Totaal!A:P,16,FALSE)</f>
        <v/>
      </c>
      <c r="C63" s="164" t="str">
        <f>OutputOsiris!B70</f>
        <v/>
      </c>
      <c r="D63" s="157"/>
      <c r="E63" s="157"/>
      <c r="F63" s="157"/>
    </row>
    <row r="64" spans="1:6" x14ac:dyDescent="0.2">
      <c r="A64" s="164" t="str">
        <f>OutputOsiris!A71</f>
        <v/>
      </c>
      <c r="B64" s="167" t="str">
        <f>VLOOKUP(A64,Totaal!A:P,16,FALSE)</f>
        <v/>
      </c>
      <c r="C64" s="164" t="str">
        <f>OutputOsiris!B71</f>
        <v/>
      </c>
      <c r="D64" s="157"/>
      <c r="E64" s="157"/>
      <c r="F64" s="157"/>
    </row>
    <row r="65" spans="1:6" x14ac:dyDescent="0.2">
      <c r="A65" s="164" t="str">
        <f>OutputOsiris!A72</f>
        <v/>
      </c>
      <c r="B65" s="167" t="str">
        <f>VLOOKUP(A65,Totaal!A:P,16,FALSE)</f>
        <v/>
      </c>
      <c r="C65" s="164" t="str">
        <f>OutputOsiris!B72</f>
        <v/>
      </c>
      <c r="D65" s="157"/>
      <c r="E65" s="157"/>
      <c r="F65" s="157"/>
    </row>
    <row r="66" spans="1:6" x14ac:dyDescent="0.2">
      <c r="A66" s="164" t="str">
        <f>OutputOsiris!A73</f>
        <v/>
      </c>
      <c r="B66" s="167" t="str">
        <f>VLOOKUP(A66,Totaal!A:P,16,FALSE)</f>
        <v/>
      </c>
      <c r="C66" s="164" t="str">
        <f>OutputOsiris!B73</f>
        <v/>
      </c>
      <c r="D66" s="157"/>
      <c r="E66" s="157"/>
      <c r="F66" s="157"/>
    </row>
    <row r="67" spans="1:6" x14ac:dyDescent="0.2">
      <c r="A67" s="164" t="str">
        <f>OutputOsiris!A74</f>
        <v/>
      </c>
      <c r="B67" s="167" t="str">
        <f>VLOOKUP(A67,Totaal!A:P,16,FALSE)</f>
        <v/>
      </c>
      <c r="C67" s="164" t="str">
        <f>OutputOsiris!B74</f>
        <v/>
      </c>
      <c r="D67" s="157"/>
      <c r="E67" s="157"/>
      <c r="F67" s="157"/>
    </row>
    <row r="68" spans="1:6" x14ac:dyDescent="0.2">
      <c r="A68" s="164" t="str">
        <f>OutputOsiris!A75</f>
        <v/>
      </c>
      <c r="B68" s="167" t="str">
        <f>VLOOKUP(A68,Totaal!A:P,16,FALSE)</f>
        <v/>
      </c>
      <c r="C68" s="164" t="str">
        <f>OutputOsiris!B75</f>
        <v/>
      </c>
      <c r="D68" s="157"/>
      <c r="E68" s="157"/>
      <c r="F68" s="157"/>
    </row>
    <row r="69" spans="1:6" x14ac:dyDescent="0.2">
      <c r="A69" s="164" t="str">
        <f>OutputOsiris!A76</f>
        <v/>
      </c>
      <c r="B69" s="167" t="str">
        <f>VLOOKUP(A69,Totaal!A:P,16,FALSE)</f>
        <v/>
      </c>
      <c r="C69" s="164" t="str">
        <f>OutputOsiris!B76</f>
        <v/>
      </c>
      <c r="D69" s="157"/>
      <c r="E69" s="157"/>
      <c r="F69" s="157"/>
    </row>
    <row r="70" spans="1:6" x14ac:dyDescent="0.2">
      <c r="A70" s="164" t="str">
        <f>OutputOsiris!A77</f>
        <v/>
      </c>
      <c r="B70" s="167" t="str">
        <f>VLOOKUP(A70,Totaal!A:P,16,FALSE)</f>
        <v/>
      </c>
      <c r="C70" s="164" t="str">
        <f>OutputOsiris!B77</f>
        <v/>
      </c>
      <c r="D70" s="157"/>
      <c r="E70" s="157"/>
      <c r="F70" s="157"/>
    </row>
    <row r="71" spans="1:6" x14ac:dyDescent="0.2">
      <c r="A71" s="164" t="str">
        <f>OutputOsiris!A78</f>
        <v/>
      </c>
      <c r="B71" s="167" t="str">
        <f>VLOOKUP(A71,Totaal!A:P,16,FALSE)</f>
        <v/>
      </c>
      <c r="C71" s="164" t="str">
        <f>OutputOsiris!B78</f>
        <v/>
      </c>
      <c r="D71" s="157"/>
      <c r="E71" s="157"/>
      <c r="F71" s="157"/>
    </row>
    <row r="72" spans="1:6" x14ac:dyDescent="0.2">
      <c r="A72" s="164" t="str">
        <f>OutputOsiris!A79</f>
        <v/>
      </c>
      <c r="B72" s="167" t="str">
        <f>VLOOKUP(A72,Totaal!A:P,16,FALSE)</f>
        <v/>
      </c>
      <c r="C72" s="164" t="str">
        <f>OutputOsiris!B79</f>
        <v/>
      </c>
      <c r="D72" s="157"/>
      <c r="E72" s="157"/>
      <c r="F72" s="157"/>
    </row>
    <row r="73" spans="1:6" x14ac:dyDescent="0.2">
      <c r="A73" s="164" t="str">
        <f>OutputOsiris!A80</f>
        <v/>
      </c>
      <c r="B73" s="167" t="str">
        <f>VLOOKUP(A73,Totaal!A:P,16,FALSE)</f>
        <v/>
      </c>
      <c r="C73" s="164" t="str">
        <f>OutputOsiris!B80</f>
        <v/>
      </c>
      <c r="D73" s="157"/>
      <c r="E73" s="157"/>
      <c r="F73" s="157"/>
    </row>
    <row r="74" spans="1:6" x14ac:dyDescent="0.2">
      <c r="A74" s="164" t="str">
        <f>OutputOsiris!A81</f>
        <v/>
      </c>
      <c r="B74" s="167" t="str">
        <f>VLOOKUP(A74,Totaal!A:P,16,FALSE)</f>
        <v/>
      </c>
      <c r="C74" s="164" t="str">
        <f>OutputOsiris!B81</f>
        <v/>
      </c>
      <c r="D74" s="157"/>
      <c r="E74" s="157"/>
      <c r="F74" s="157"/>
    </row>
    <row r="75" spans="1:6" x14ac:dyDescent="0.2">
      <c r="A75" s="164" t="str">
        <f>OutputOsiris!A82</f>
        <v/>
      </c>
      <c r="B75" s="167" t="str">
        <f>VLOOKUP(A75,Totaal!A:P,16,FALSE)</f>
        <v/>
      </c>
      <c r="C75" s="164" t="str">
        <f>OutputOsiris!B82</f>
        <v/>
      </c>
      <c r="D75" s="157"/>
      <c r="E75" s="157"/>
      <c r="F75" s="157"/>
    </row>
    <row r="76" spans="1:6" x14ac:dyDescent="0.2">
      <c r="A76" s="164" t="str">
        <f>OutputOsiris!A83</f>
        <v/>
      </c>
      <c r="B76" s="167" t="str">
        <f>VLOOKUP(A76,Totaal!A:P,16,FALSE)</f>
        <v/>
      </c>
      <c r="C76" s="164" t="str">
        <f>OutputOsiris!B83</f>
        <v/>
      </c>
      <c r="D76" s="157"/>
      <c r="E76" s="157"/>
      <c r="F76" s="157"/>
    </row>
    <row r="77" spans="1:6" x14ac:dyDescent="0.2">
      <c r="A77" s="164" t="str">
        <f>OutputOsiris!A84</f>
        <v/>
      </c>
      <c r="B77" s="167" t="str">
        <f>VLOOKUP(A77,Totaal!A:P,16,FALSE)</f>
        <v/>
      </c>
      <c r="C77" s="164" t="str">
        <f>OutputOsiris!B84</f>
        <v/>
      </c>
      <c r="D77" s="157"/>
      <c r="E77" s="157"/>
      <c r="F77" s="157"/>
    </row>
    <row r="78" spans="1:6" x14ac:dyDescent="0.2">
      <c r="A78" s="164" t="str">
        <f>OutputOsiris!A85</f>
        <v/>
      </c>
      <c r="B78" s="167" t="str">
        <f>VLOOKUP(A78,Totaal!A:P,16,FALSE)</f>
        <v/>
      </c>
      <c r="C78" s="164" t="str">
        <f>OutputOsiris!B85</f>
        <v/>
      </c>
      <c r="D78" s="157"/>
      <c r="E78" s="157"/>
      <c r="F78" s="157"/>
    </row>
    <row r="79" spans="1:6" x14ac:dyDescent="0.2">
      <c r="A79" s="164" t="str">
        <f>OutputOsiris!A86</f>
        <v/>
      </c>
      <c r="B79" s="167" t="str">
        <f>VLOOKUP(A79,Totaal!A:P,16,FALSE)</f>
        <v/>
      </c>
      <c r="C79" s="164" t="str">
        <f>OutputOsiris!B86</f>
        <v/>
      </c>
      <c r="D79" s="157"/>
      <c r="E79" s="157"/>
      <c r="F79" s="157"/>
    </row>
    <row r="80" spans="1:6" x14ac:dyDescent="0.2">
      <c r="A80" s="164" t="str">
        <f>OutputOsiris!A87</f>
        <v/>
      </c>
      <c r="B80" s="167" t="str">
        <f>VLOOKUP(A80,Totaal!A:P,16,FALSE)</f>
        <v/>
      </c>
      <c r="C80" s="164" t="str">
        <f>OutputOsiris!B87</f>
        <v/>
      </c>
      <c r="D80" s="157"/>
      <c r="E80" s="157"/>
      <c r="F80" s="157"/>
    </row>
    <row r="81" spans="1:6" x14ac:dyDescent="0.2">
      <c r="A81" s="164" t="str">
        <f>OutputOsiris!A88</f>
        <v/>
      </c>
      <c r="B81" s="167" t="str">
        <f>VLOOKUP(A81,Totaal!A:P,16,FALSE)</f>
        <v/>
      </c>
      <c r="C81" s="164" t="str">
        <f>OutputOsiris!B88</f>
        <v/>
      </c>
      <c r="D81" s="157"/>
      <c r="E81" s="157"/>
      <c r="F81" s="157"/>
    </row>
    <row r="82" spans="1:6" x14ac:dyDescent="0.2">
      <c r="A82" s="164" t="str">
        <f>OutputOsiris!A89</f>
        <v/>
      </c>
      <c r="B82" s="167" t="str">
        <f>VLOOKUP(A82,Totaal!A:P,16,FALSE)</f>
        <v/>
      </c>
      <c r="C82" s="164" t="str">
        <f>OutputOsiris!B89</f>
        <v/>
      </c>
      <c r="D82" s="157"/>
      <c r="E82" s="157"/>
      <c r="F82" s="157"/>
    </row>
    <row r="83" spans="1:6" x14ac:dyDescent="0.2">
      <c r="A83" s="164" t="str">
        <f>OutputOsiris!A90</f>
        <v/>
      </c>
      <c r="B83" s="167" t="str">
        <f>VLOOKUP(A83,Totaal!A:P,16,FALSE)</f>
        <v/>
      </c>
      <c r="C83" s="164" t="str">
        <f>OutputOsiris!B90</f>
        <v/>
      </c>
      <c r="D83" s="157"/>
      <c r="E83" s="157"/>
      <c r="F83" s="157"/>
    </row>
    <row r="84" spans="1:6" x14ac:dyDescent="0.2">
      <c r="A84" s="164" t="str">
        <f>OutputOsiris!A91</f>
        <v/>
      </c>
      <c r="B84" s="167" t="str">
        <f>VLOOKUP(A84,Totaal!A:P,16,FALSE)</f>
        <v/>
      </c>
      <c r="C84" s="164" t="str">
        <f>OutputOsiris!B91</f>
        <v/>
      </c>
      <c r="D84" s="157"/>
      <c r="E84" s="157"/>
      <c r="F84" s="157"/>
    </row>
    <row r="85" spans="1:6" x14ac:dyDescent="0.2">
      <c r="A85" s="164" t="str">
        <f>OutputOsiris!A92</f>
        <v/>
      </c>
      <c r="B85" s="167" t="str">
        <f>VLOOKUP(A85,Totaal!A:P,16,FALSE)</f>
        <v/>
      </c>
      <c r="C85" s="164" t="str">
        <f>OutputOsiris!B92</f>
        <v/>
      </c>
      <c r="D85" s="157"/>
      <c r="E85" s="157"/>
      <c r="F85" s="157"/>
    </row>
    <row r="86" spans="1:6" x14ac:dyDescent="0.2">
      <c r="A86" s="164" t="str">
        <f>OutputOsiris!A93</f>
        <v/>
      </c>
      <c r="B86" s="167" t="str">
        <f>VLOOKUP(A86,Totaal!A:P,16,FALSE)</f>
        <v/>
      </c>
      <c r="C86" s="164" t="str">
        <f>OutputOsiris!B93</f>
        <v/>
      </c>
      <c r="D86" s="157"/>
      <c r="E86" s="157"/>
      <c r="F86" s="157"/>
    </row>
    <row r="87" spans="1:6" x14ac:dyDescent="0.2">
      <c r="A87" s="164" t="str">
        <f>OutputOsiris!A94</f>
        <v/>
      </c>
      <c r="B87" s="167" t="str">
        <f>VLOOKUP(A87,Totaal!A:P,16,FALSE)</f>
        <v/>
      </c>
      <c r="C87" s="164" t="str">
        <f>OutputOsiris!B94</f>
        <v/>
      </c>
      <c r="D87" s="157"/>
      <c r="E87" s="157"/>
      <c r="F87" s="157"/>
    </row>
    <row r="88" spans="1:6" x14ac:dyDescent="0.2">
      <c r="A88" s="164" t="str">
        <f>OutputOsiris!A95</f>
        <v/>
      </c>
      <c r="B88" s="167" t="str">
        <f>VLOOKUP(A88,Totaal!A:P,16,FALSE)</f>
        <v/>
      </c>
      <c r="C88" s="164" t="str">
        <f>OutputOsiris!B95</f>
        <v/>
      </c>
      <c r="D88" s="157"/>
      <c r="E88" s="157"/>
      <c r="F88" s="157"/>
    </row>
    <row r="89" spans="1:6" x14ac:dyDescent="0.2">
      <c r="A89" s="164" t="str">
        <f>OutputOsiris!A96</f>
        <v/>
      </c>
      <c r="B89" s="167" t="str">
        <f>VLOOKUP(A89,Totaal!A:P,16,FALSE)</f>
        <v/>
      </c>
      <c r="C89" s="164" t="str">
        <f>OutputOsiris!B96</f>
        <v/>
      </c>
      <c r="D89" s="157"/>
      <c r="E89" s="157"/>
      <c r="F89" s="157"/>
    </row>
    <row r="90" spans="1:6" x14ac:dyDescent="0.2">
      <c r="A90" s="164" t="str">
        <f>OutputOsiris!A97</f>
        <v/>
      </c>
      <c r="B90" s="167" t="str">
        <f>VLOOKUP(A90,Totaal!A:P,16,FALSE)</f>
        <v/>
      </c>
      <c r="C90" s="164" t="str">
        <f>OutputOsiris!B97</f>
        <v/>
      </c>
      <c r="D90" s="157"/>
      <c r="E90" s="157"/>
      <c r="F90" s="157"/>
    </row>
    <row r="91" spans="1:6" x14ac:dyDescent="0.2">
      <c r="A91" s="164" t="str">
        <f>OutputOsiris!A98</f>
        <v/>
      </c>
      <c r="B91" s="167" t="str">
        <f>VLOOKUP(A91,Totaal!A:P,16,FALSE)</f>
        <v/>
      </c>
      <c r="C91" s="164" t="str">
        <f>OutputOsiris!B98</f>
        <v/>
      </c>
      <c r="D91" s="157"/>
      <c r="E91" s="157"/>
      <c r="F91" s="157"/>
    </row>
    <row r="92" spans="1:6" x14ac:dyDescent="0.2">
      <c r="A92" s="164" t="str">
        <f>OutputOsiris!A99</f>
        <v/>
      </c>
      <c r="B92" s="167" t="str">
        <f>VLOOKUP(A92,Totaal!A:P,16,FALSE)</f>
        <v/>
      </c>
      <c r="C92" s="164" t="str">
        <f>OutputOsiris!B99</f>
        <v/>
      </c>
      <c r="D92" s="157"/>
      <c r="E92" s="157"/>
      <c r="F92" s="157"/>
    </row>
    <row r="93" spans="1:6" x14ac:dyDescent="0.2">
      <c r="A93" s="164" t="str">
        <f>OutputOsiris!A100</f>
        <v/>
      </c>
      <c r="B93" s="167" t="str">
        <f>VLOOKUP(A93,Totaal!A:P,16,FALSE)</f>
        <v/>
      </c>
      <c r="C93" s="164" t="str">
        <f>OutputOsiris!B100</f>
        <v/>
      </c>
      <c r="D93" s="157"/>
      <c r="E93" s="157"/>
      <c r="F93" s="157"/>
    </row>
    <row r="94" spans="1:6" x14ac:dyDescent="0.2">
      <c r="A94" s="164" t="str">
        <f>OutputOsiris!A101</f>
        <v/>
      </c>
      <c r="B94" s="167" t="str">
        <f>VLOOKUP(A94,Totaal!A:P,16,FALSE)</f>
        <v/>
      </c>
      <c r="C94" s="164" t="str">
        <f>OutputOsiris!B101</f>
        <v/>
      </c>
      <c r="D94" s="157"/>
      <c r="E94" s="157"/>
      <c r="F94" s="157"/>
    </row>
    <row r="95" spans="1:6" x14ac:dyDescent="0.2">
      <c r="A95" s="164" t="str">
        <f>OutputOsiris!A102</f>
        <v/>
      </c>
      <c r="B95" s="167" t="str">
        <f>VLOOKUP(A95,Totaal!A:P,16,FALSE)</f>
        <v/>
      </c>
      <c r="C95" s="164" t="str">
        <f>OutputOsiris!B102</f>
        <v/>
      </c>
      <c r="D95" s="157"/>
      <c r="E95" s="157"/>
      <c r="F95" s="157"/>
    </row>
    <row r="96" spans="1:6" x14ac:dyDescent="0.2">
      <c r="A96" s="164" t="str">
        <f>OutputOsiris!A103</f>
        <v/>
      </c>
      <c r="B96" s="167" t="str">
        <f>VLOOKUP(A96,Totaal!A:P,16,FALSE)</f>
        <v/>
      </c>
      <c r="C96" s="164" t="str">
        <f>OutputOsiris!B103</f>
        <v/>
      </c>
      <c r="D96" s="157"/>
      <c r="E96" s="157"/>
      <c r="F96" s="157"/>
    </row>
    <row r="97" spans="1:6" x14ac:dyDescent="0.2">
      <c r="A97" s="164" t="str">
        <f>OutputOsiris!A104</f>
        <v/>
      </c>
      <c r="B97" s="167" t="str">
        <f>VLOOKUP(A97,Totaal!A:P,16,FALSE)</f>
        <v/>
      </c>
      <c r="C97" s="164" t="str">
        <f>OutputOsiris!B104</f>
        <v/>
      </c>
      <c r="D97" s="157"/>
      <c r="E97" s="157"/>
      <c r="F97" s="157"/>
    </row>
    <row r="98" spans="1:6" x14ac:dyDescent="0.2">
      <c r="A98" s="164" t="str">
        <f>OutputOsiris!A105</f>
        <v/>
      </c>
      <c r="B98" s="167" t="str">
        <f>VLOOKUP(A98,Totaal!A:P,16,FALSE)</f>
        <v/>
      </c>
      <c r="C98" s="164" t="str">
        <f>OutputOsiris!B105</f>
        <v/>
      </c>
      <c r="D98" s="157"/>
      <c r="E98" s="157"/>
      <c r="F98" s="157"/>
    </row>
    <row r="99" spans="1:6" x14ac:dyDescent="0.2">
      <c r="A99" s="164" t="str">
        <f>OutputOsiris!A106</f>
        <v/>
      </c>
      <c r="B99" s="167" t="str">
        <f>VLOOKUP(A99,Totaal!A:P,16,FALSE)</f>
        <v/>
      </c>
      <c r="C99" s="164" t="str">
        <f>OutputOsiris!B106</f>
        <v/>
      </c>
      <c r="D99" s="157"/>
      <c r="E99" s="157"/>
      <c r="F99" s="157"/>
    </row>
    <row r="100" spans="1:6" x14ac:dyDescent="0.2">
      <c r="A100" s="164" t="str">
        <f>OutputOsiris!A107</f>
        <v/>
      </c>
      <c r="B100" s="167" t="str">
        <f>VLOOKUP(A100,Totaal!A:P,16,FALSE)</f>
        <v/>
      </c>
      <c r="C100" s="164" t="str">
        <f>OutputOsiris!B107</f>
        <v/>
      </c>
      <c r="D100" s="157"/>
      <c r="E100" s="157"/>
      <c r="F100" s="157"/>
    </row>
    <row r="101" spans="1:6" x14ac:dyDescent="0.2">
      <c r="A101" s="164" t="str">
        <f>OutputOsiris!A108</f>
        <v/>
      </c>
      <c r="B101" s="167" t="str">
        <f>VLOOKUP(A101,Totaal!A:P,16,FALSE)</f>
        <v/>
      </c>
      <c r="C101" s="164" t="str">
        <f>OutputOsiris!B108</f>
        <v/>
      </c>
      <c r="D101" s="157"/>
      <c r="E101" s="157"/>
      <c r="F101" s="157"/>
    </row>
    <row r="102" spans="1:6" x14ac:dyDescent="0.2">
      <c r="A102" s="164" t="str">
        <f>OutputOsiris!A109</f>
        <v/>
      </c>
      <c r="B102" s="167" t="str">
        <f>VLOOKUP(A102,Totaal!A:P,16,FALSE)</f>
        <v/>
      </c>
      <c r="C102" s="164" t="str">
        <f>OutputOsiris!B109</f>
        <v/>
      </c>
      <c r="D102" s="157"/>
      <c r="E102" s="157"/>
      <c r="F102" s="157"/>
    </row>
    <row r="103" spans="1:6" x14ac:dyDescent="0.2">
      <c r="A103" s="164" t="str">
        <f>OutputOsiris!A110</f>
        <v/>
      </c>
      <c r="B103" s="167" t="str">
        <f>VLOOKUP(A103,Totaal!A:P,16,FALSE)</f>
        <v/>
      </c>
      <c r="C103" s="164" t="str">
        <f>OutputOsiris!B110</f>
        <v/>
      </c>
      <c r="D103" s="157"/>
      <c r="E103" s="157"/>
      <c r="F103" s="157"/>
    </row>
    <row r="104" spans="1:6" x14ac:dyDescent="0.2">
      <c r="A104" s="164" t="str">
        <f>OutputOsiris!A111</f>
        <v/>
      </c>
      <c r="B104" s="167" t="str">
        <f>VLOOKUP(A104,Totaal!A:P,16,FALSE)</f>
        <v/>
      </c>
      <c r="C104" s="164" t="str">
        <f>OutputOsiris!B111</f>
        <v/>
      </c>
      <c r="D104" s="157"/>
      <c r="E104" s="157"/>
      <c r="F104" s="157"/>
    </row>
    <row r="105" spans="1:6" x14ac:dyDescent="0.2">
      <c r="A105" s="164" t="str">
        <f>OutputOsiris!A112</f>
        <v/>
      </c>
      <c r="B105" s="167" t="str">
        <f>VLOOKUP(A105,Totaal!A:P,16,FALSE)</f>
        <v/>
      </c>
      <c r="C105" s="164" t="str">
        <f>OutputOsiris!B112</f>
        <v/>
      </c>
      <c r="D105" s="157"/>
      <c r="E105" s="157"/>
      <c r="F105" s="157"/>
    </row>
    <row r="106" spans="1:6" x14ac:dyDescent="0.2">
      <c r="A106" s="164" t="str">
        <f>OutputOsiris!A113</f>
        <v/>
      </c>
      <c r="B106" s="167" t="str">
        <f>VLOOKUP(A106,Totaal!A:P,16,FALSE)</f>
        <v/>
      </c>
      <c r="C106" s="164" t="str">
        <f>OutputOsiris!B113</f>
        <v/>
      </c>
      <c r="D106" s="157"/>
      <c r="E106" s="157"/>
      <c r="F106" s="157"/>
    </row>
    <row r="107" spans="1:6" x14ac:dyDescent="0.2">
      <c r="A107" s="164" t="str">
        <f>OutputOsiris!A114</f>
        <v/>
      </c>
      <c r="B107" s="167" t="str">
        <f>VLOOKUP(A107,Totaal!A:P,16,FALSE)</f>
        <v/>
      </c>
      <c r="C107" s="164" t="str">
        <f>OutputOsiris!B114</f>
        <v/>
      </c>
      <c r="D107" s="157"/>
      <c r="E107" s="157"/>
      <c r="F107" s="157"/>
    </row>
    <row r="108" spans="1:6" x14ac:dyDescent="0.2">
      <c r="A108" s="164" t="str">
        <f>OutputOsiris!A115</f>
        <v/>
      </c>
      <c r="B108" s="167" t="str">
        <f>VLOOKUP(A108,Totaal!A:P,16,FALSE)</f>
        <v/>
      </c>
      <c r="C108" s="164" t="str">
        <f>OutputOsiris!B115</f>
        <v/>
      </c>
      <c r="D108" s="157"/>
      <c r="E108" s="157"/>
      <c r="F108" s="157"/>
    </row>
    <row r="109" spans="1:6" x14ac:dyDescent="0.2">
      <c r="A109" s="164" t="str">
        <f>OutputOsiris!A116</f>
        <v/>
      </c>
      <c r="B109" s="167" t="str">
        <f>VLOOKUP(A109,Totaal!A:P,16,FALSE)</f>
        <v/>
      </c>
      <c r="C109" s="164" t="str">
        <f>OutputOsiris!B116</f>
        <v/>
      </c>
      <c r="D109" s="157"/>
      <c r="E109" s="157"/>
      <c r="F109" s="157"/>
    </row>
    <row r="110" spans="1:6" x14ac:dyDescent="0.2">
      <c r="A110" s="164" t="str">
        <f>OutputOsiris!A117</f>
        <v/>
      </c>
      <c r="B110" s="167" t="str">
        <f>VLOOKUP(A110,Totaal!A:P,16,FALSE)</f>
        <v/>
      </c>
      <c r="C110" s="164" t="str">
        <f>OutputOsiris!B117</f>
        <v/>
      </c>
      <c r="D110" s="157"/>
      <c r="E110" s="157"/>
      <c r="F110" s="157"/>
    </row>
    <row r="111" spans="1:6" x14ac:dyDescent="0.2">
      <c r="A111" s="164" t="str">
        <f>OutputOsiris!A118</f>
        <v/>
      </c>
      <c r="B111" s="167" t="str">
        <f>VLOOKUP(A111,Totaal!A:P,16,FALSE)</f>
        <v/>
      </c>
      <c r="C111" s="164" t="str">
        <f>OutputOsiris!B118</f>
        <v/>
      </c>
      <c r="D111" s="157"/>
      <c r="E111" s="157"/>
      <c r="F111" s="157"/>
    </row>
    <row r="112" spans="1:6" x14ac:dyDescent="0.2">
      <c r="A112" s="164" t="str">
        <f>OutputOsiris!A119</f>
        <v/>
      </c>
      <c r="B112" s="167" t="str">
        <f>VLOOKUP(A112,Totaal!A:P,16,FALSE)</f>
        <v/>
      </c>
      <c r="C112" s="164" t="str">
        <f>OutputOsiris!B119</f>
        <v/>
      </c>
      <c r="D112" s="157"/>
      <c r="E112" s="157"/>
      <c r="F112" s="157"/>
    </row>
    <row r="113" spans="1:6" x14ac:dyDescent="0.2">
      <c r="A113" s="164" t="str">
        <f>OutputOsiris!A120</f>
        <v/>
      </c>
      <c r="B113" s="167" t="str">
        <f>VLOOKUP(A113,Totaal!A:P,16,FALSE)</f>
        <v/>
      </c>
      <c r="C113" s="164" t="str">
        <f>OutputOsiris!B120</f>
        <v/>
      </c>
      <c r="D113" s="157"/>
      <c r="E113" s="157"/>
      <c r="F113" s="157"/>
    </row>
    <row r="114" spans="1:6" x14ac:dyDescent="0.2">
      <c r="A114" s="164" t="str">
        <f>OutputOsiris!A121</f>
        <v/>
      </c>
      <c r="B114" s="167" t="str">
        <f>VLOOKUP(A114,Totaal!A:P,16,FALSE)</f>
        <v/>
      </c>
      <c r="C114" s="164" t="str">
        <f>OutputOsiris!B121</f>
        <v/>
      </c>
      <c r="D114" s="157"/>
      <c r="E114" s="157"/>
      <c r="F114" s="157"/>
    </row>
    <row r="115" spans="1:6" x14ac:dyDescent="0.2">
      <c r="A115" s="164" t="str">
        <f>OutputOsiris!A122</f>
        <v/>
      </c>
      <c r="B115" s="167" t="str">
        <f>VLOOKUP(A115,Totaal!A:P,16,FALSE)</f>
        <v/>
      </c>
      <c r="C115" s="164" t="str">
        <f>OutputOsiris!B122</f>
        <v/>
      </c>
      <c r="D115" s="157"/>
      <c r="E115" s="157"/>
      <c r="F115" s="157"/>
    </row>
    <row r="116" spans="1:6" x14ac:dyDescent="0.2">
      <c r="A116" s="164" t="str">
        <f>OutputOsiris!A123</f>
        <v/>
      </c>
      <c r="B116" s="167" t="str">
        <f>VLOOKUP(A116,Totaal!A:P,16,FALSE)</f>
        <v/>
      </c>
      <c r="C116" s="164" t="str">
        <f>OutputOsiris!B123</f>
        <v/>
      </c>
      <c r="D116" s="157"/>
      <c r="E116" s="157"/>
      <c r="F116" s="157"/>
    </row>
    <row r="117" spans="1:6" x14ac:dyDescent="0.2">
      <c r="A117" s="164" t="str">
        <f>OutputOsiris!A124</f>
        <v/>
      </c>
      <c r="B117" s="167" t="str">
        <f>VLOOKUP(A117,Totaal!A:P,16,FALSE)</f>
        <v/>
      </c>
      <c r="C117" s="164" t="str">
        <f>OutputOsiris!B124</f>
        <v/>
      </c>
      <c r="D117" s="157"/>
      <c r="E117" s="157"/>
      <c r="F117" s="157"/>
    </row>
    <row r="118" spans="1:6" x14ac:dyDescent="0.2">
      <c r="A118" s="164" t="str">
        <f>OutputOsiris!A125</f>
        <v/>
      </c>
      <c r="B118" s="167" t="str">
        <f>VLOOKUP(A118,Totaal!A:P,16,FALSE)</f>
        <v/>
      </c>
      <c r="C118" s="164" t="str">
        <f>OutputOsiris!B125</f>
        <v/>
      </c>
      <c r="D118" s="157"/>
      <c r="E118" s="157"/>
      <c r="F118" s="157"/>
    </row>
    <row r="119" spans="1:6" x14ac:dyDescent="0.2">
      <c r="A119" s="164" t="str">
        <f>OutputOsiris!A126</f>
        <v/>
      </c>
      <c r="B119" s="167" t="str">
        <f>VLOOKUP(A119,Totaal!A:P,16,FALSE)</f>
        <v/>
      </c>
      <c r="C119" s="164" t="str">
        <f>OutputOsiris!B126</f>
        <v/>
      </c>
      <c r="D119" s="157"/>
      <c r="E119" s="157"/>
      <c r="F119" s="157"/>
    </row>
    <row r="120" spans="1:6" x14ac:dyDescent="0.2">
      <c r="A120" s="164" t="str">
        <f>OutputOsiris!A127</f>
        <v/>
      </c>
      <c r="B120" s="167" t="str">
        <f>VLOOKUP(A120,Totaal!A:P,16,FALSE)</f>
        <v/>
      </c>
      <c r="C120" s="164" t="str">
        <f>OutputOsiris!B127</f>
        <v/>
      </c>
      <c r="D120" s="157"/>
      <c r="E120" s="157"/>
      <c r="F120" s="157"/>
    </row>
    <row r="121" spans="1:6" x14ac:dyDescent="0.2">
      <c r="A121" s="164" t="str">
        <f>OutputOsiris!A128</f>
        <v/>
      </c>
      <c r="B121" s="167" t="str">
        <f>VLOOKUP(A121,Totaal!A:P,16,FALSE)</f>
        <v/>
      </c>
      <c r="C121" s="164" t="str">
        <f>OutputOsiris!B128</f>
        <v/>
      </c>
      <c r="D121" s="157"/>
      <c r="E121" s="157"/>
      <c r="F121" s="157"/>
    </row>
    <row r="122" spans="1:6" x14ac:dyDescent="0.2">
      <c r="A122" s="164" t="str">
        <f>OutputOsiris!A129</f>
        <v/>
      </c>
      <c r="B122" s="167" t="str">
        <f>VLOOKUP(A122,Totaal!A:P,16,FALSE)</f>
        <v/>
      </c>
      <c r="C122" s="164" t="str">
        <f>OutputOsiris!B129</f>
        <v/>
      </c>
      <c r="D122" s="157"/>
      <c r="E122" s="157"/>
      <c r="F122" s="157"/>
    </row>
    <row r="123" spans="1:6" x14ac:dyDescent="0.2">
      <c r="A123" s="164" t="str">
        <f>OutputOsiris!A130</f>
        <v/>
      </c>
      <c r="B123" s="167" t="str">
        <f>VLOOKUP(A123,Totaal!A:P,16,FALSE)</f>
        <v/>
      </c>
      <c r="C123" s="164" t="str">
        <f>OutputOsiris!B130</f>
        <v/>
      </c>
      <c r="D123" s="157"/>
      <c r="E123" s="157"/>
      <c r="F123" s="157"/>
    </row>
    <row r="124" spans="1:6" x14ac:dyDescent="0.2">
      <c r="A124" s="164" t="str">
        <f>OutputOsiris!A131</f>
        <v/>
      </c>
      <c r="B124" s="167" t="str">
        <f>VLOOKUP(A124,Totaal!A:P,16,FALSE)</f>
        <v/>
      </c>
      <c r="C124" s="164" t="str">
        <f>OutputOsiris!B131</f>
        <v/>
      </c>
      <c r="D124" s="157"/>
      <c r="E124" s="157"/>
      <c r="F124" s="157"/>
    </row>
    <row r="125" spans="1:6" x14ac:dyDescent="0.2">
      <c r="A125" s="164" t="str">
        <f>OutputOsiris!A132</f>
        <v/>
      </c>
      <c r="B125" s="167" t="str">
        <f>VLOOKUP(A125,Totaal!A:P,16,FALSE)</f>
        <v/>
      </c>
      <c r="C125" s="164" t="str">
        <f>OutputOsiris!B132</f>
        <v/>
      </c>
      <c r="D125" s="157"/>
      <c r="E125" s="157"/>
      <c r="F125" s="157"/>
    </row>
    <row r="126" spans="1:6" x14ac:dyDescent="0.2">
      <c r="A126" s="164" t="str">
        <f>OutputOsiris!A133</f>
        <v/>
      </c>
      <c r="B126" s="167" t="str">
        <f>VLOOKUP(A126,Totaal!A:P,16,FALSE)</f>
        <v/>
      </c>
      <c r="C126" s="164" t="str">
        <f>OutputOsiris!B133</f>
        <v/>
      </c>
      <c r="D126" s="157"/>
      <c r="E126" s="157"/>
      <c r="F126" s="157"/>
    </row>
    <row r="127" spans="1:6" x14ac:dyDescent="0.2">
      <c r="A127" s="164" t="str">
        <f>OutputOsiris!A134</f>
        <v/>
      </c>
      <c r="B127" s="167" t="str">
        <f>VLOOKUP(A127,Totaal!A:P,16,FALSE)</f>
        <v/>
      </c>
      <c r="C127" s="164" t="str">
        <f>OutputOsiris!B134</f>
        <v/>
      </c>
      <c r="D127" s="157"/>
      <c r="E127" s="157"/>
      <c r="F127" s="157"/>
    </row>
    <row r="128" spans="1:6" x14ac:dyDescent="0.2">
      <c r="A128" s="164" t="str">
        <f>OutputOsiris!A135</f>
        <v/>
      </c>
      <c r="B128" s="167" t="str">
        <f>VLOOKUP(A128,Totaal!A:P,16,FALSE)</f>
        <v/>
      </c>
      <c r="C128" s="164" t="str">
        <f>OutputOsiris!B135</f>
        <v/>
      </c>
      <c r="D128" s="157"/>
      <c r="E128" s="157"/>
      <c r="F128" s="157"/>
    </row>
    <row r="129" spans="1:6" x14ac:dyDescent="0.2">
      <c r="A129" s="164" t="str">
        <f>OutputOsiris!A136</f>
        <v/>
      </c>
      <c r="B129" s="167" t="str">
        <f>VLOOKUP(A129,Totaal!A:P,16,FALSE)</f>
        <v/>
      </c>
      <c r="C129" s="164" t="str">
        <f>OutputOsiris!B136</f>
        <v/>
      </c>
      <c r="D129" s="157"/>
      <c r="E129" s="157"/>
      <c r="F129" s="157"/>
    </row>
    <row r="130" spans="1:6" x14ac:dyDescent="0.2">
      <c r="A130" s="164" t="str">
        <f>OutputOsiris!A137</f>
        <v/>
      </c>
      <c r="B130" s="167" t="str">
        <f>VLOOKUP(A130,Totaal!A:P,16,FALSE)</f>
        <v/>
      </c>
      <c r="C130" s="164" t="str">
        <f>OutputOsiris!B137</f>
        <v/>
      </c>
      <c r="D130" s="157"/>
      <c r="E130" s="157"/>
      <c r="F130" s="157"/>
    </row>
    <row r="131" spans="1:6" x14ac:dyDescent="0.2">
      <c r="A131" s="164" t="str">
        <f>OutputOsiris!A138</f>
        <v/>
      </c>
      <c r="B131" s="167" t="str">
        <f>VLOOKUP(A131,Totaal!A:P,16,FALSE)</f>
        <v/>
      </c>
      <c r="C131" s="164" t="str">
        <f>OutputOsiris!B138</f>
        <v/>
      </c>
      <c r="D131" s="157"/>
      <c r="E131" s="157"/>
      <c r="F131" s="157"/>
    </row>
    <row r="132" spans="1:6" x14ac:dyDescent="0.2">
      <c r="A132" s="164" t="str">
        <f>OutputOsiris!A139</f>
        <v/>
      </c>
      <c r="B132" s="167" t="str">
        <f>VLOOKUP(A132,Totaal!A:P,16,FALSE)</f>
        <v/>
      </c>
      <c r="C132" s="164" t="str">
        <f>OutputOsiris!B139</f>
        <v/>
      </c>
      <c r="D132" s="157"/>
      <c r="E132" s="157"/>
      <c r="F132" s="157"/>
    </row>
    <row r="133" spans="1:6" x14ac:dyDescent="0.2">
      <c r="A133" s="164" t="str">
        <f>OutputOsiris!A140</f>
        <v/>
      </c>
      <c r="B133" s="167" t="str">
        <f>VLOOKUP(A133,Totaal!A:P,16,FALSE)</f>
        <v/>
      </c>
      <c r="C133" s="164" t="str">
        <f>OutputOsiris!B140</f>
        <v/>
      </c>
      <c r="D133" s="157"/>
      <c r="E133" s="157"/>
      <c r="F133" s="157"/>
    </row>
    <row r="134" spans="1:6" x14ac:dyDescent="0.2">
      <c r="A134" s="164" t="str">
        <f>OutputOsiris!A141</f>
        <v/>
      </c>
      <c r="B134" s="167" t="str">
        <f>VLOOKUP(A134,Totaal!A:P,16,FALSE)</f>
        <v/>
      </c>
      <c r="C134" s="164" t="str">
        <f>OutputOsiris!B141</f>
        <v/>
      </c>
      <c r="D134" s="157"/>
      <c r="E134" s="157"/>
      <c r="F134" s="157"/>
    </row>
    <row r="135" spans="1:6" x14ac:dyDescent="0.2">
      <c r="A135" s="164" t="str">
        <f>OutputOsiris!A142</f>
        <v/>
      </c>
      <c r="B135" s="167" t="str">
        <f>VLOOKUP(A135,Totaal!A:P,16,FALSE)</f>
        <v/>
      </c>
      <c r="C135" s="164" t="str">
        <f>OutputOsiris!B142</f>
        <v/>
      </c>
      <c r="D135" s="157"/>
      <c r="E135" s="157"/>
      <c r="F135" s="157"/>
    </row>
    <row r="136" spans="1:6" x14ac:dyDescent="0.2">
      <c r="A136" s="164" t="str">
        <f>OutputOsiris!A143</f>
        <v/>
      </c>
      <c r="B136" s="167" t="str">
        <f>VLOOKUP(A136,Totaal!A:P,16,FALSE)</f>
        <v/>
      </c>
      <c r="C136" s="164" t="str">
        <f>OutputOsiris!B143</f>
        <v/>
      </c>
      <c r="D136" s="157"/>
      <c r="E136" s="157"/>
      <c r="F136" s="157"/>
    </row>
    <row r="137" spans="1:6" x14ac:dyDescent="0.2">
      <c r="A137" s="164" t="str">
        <f>OutputOsiris!A144</f>
        <v/>
      </c>
      <c r="B137" s="167" t="str">
        <f>VLOOKUP(A137,Totaal!A:P,16,FALSE)</f>
        <v/>
      </c>
      <c r="C137" s="164" t="str">
        <f>OutputOsiris!B144</f>
        <v/>
      </c>
      <c r="D137" s="157"/>
      <c r="E137" s="157"/>
      <c r="F137" s="157"/>
    </row>
    <row r="138" spans="1:6" x14ac:dyDescent="0.2">
      <c r="A138" s="164" t="str">
        <f>OutputOsiris!A145</f>
        <v/>
      </c>
      <c r="B138" s="167" t="str">
        <f>VLOOKUP(A138,Totaal!A:P,16,FALSE)</f>
        <v/>
      </c>
      <c r="C138" s="164" t="str">
        <f>OutputOsiris!B145</f>
        <v/>
      </c>
      <c r="D138" s="157"/>
      <c r="E138" s="157"/>
      <c r="F138" s="157"/>
    </row>
    <row r="139" spans="1:6" x14ac:dyDescent="0.2">
      <c r="A139" s="164" t="str">
        <f>OutputOsiris!A146</f>
        <v/>
      </c>
      <c r="B139" s="167" t="str">
        <f>VLOOKUP(A139,Totaal!A:P,16,FALSE)</f>
        <v/>
      </c>
      <c r="C139" s="164" t="str">
        <f>OutputOsiris!B146</f>
        <v/>
      </c>
      <c r="D139" s="157"/>
      <c r="E139" s="157"/>
      <c r="F139" s="157"/>
    </row>
    <row r="140" spans="1:6" x14ac:dyDescent="0.2">
      <c r="A140" s="164" t="str">
        <f>OutputOsiris!A147</f>
        <v/>
      </c>
      <c r="B140" s="167" t="str">
        <f>VLOOKUP(A140,Totaal!A:P,16,FALSE)</f>
        <v/>
      </c>
      <c r="C140" s="164" t="str">
        <f>OutputOsiris!B147</f>
        <v/>
      </c>
      <c r="D140" s="157"/>
      <c r="E140" s="157"/>
      <c r="F140" s="157"/>
    </row>
    <row r="141" spans="1:6" x14ac:dyDescent="0.2">
      <c r="A141" s="164" t="str">
        <f>OutputOsiris!A148</f>
        <v/>
      </c>
      <c r="B141" s="167" t="str">
        <f>VLOOKUP(A141,Totaal!A:P,16,FALSE)</f>
        <v/>
      </c>
      <c r="C141" s="164" t="str">
        <f>OutputOsiris!B148</f>
        <v/>
      </c>
      <c r="D141" s="157"/>
      <c r="E141" s="157"/>
      <c r="F141" s="157"/>
    </row>
    <row r="142" spans="1:6" x14ac:dyDescent="0.2">
      <c r="A142" s="164" t="str">
        <f>OutputOsiris!A149</f>
        <v/>
      </c>
      <c r="B142" s="167" t="str">
        <f>VLOOKUP(A142,Totaal!A:P,16,FALSE)</f>
        <v/>
      </c>
      <c r="C142" s="164" t="str">
        <f>OutputOsiris!B149</f>
        <v/>
      </c>
      <c r="D142" s="157"/>
      <c r="E142" s="157"/>
      <c r="F142" s="157"/>
    </row>
    <row r="143" spans="1:6" x14ac:dyDescent="0.2">
      <c r="A143" s="164" t="str">
        <f>OutputOsiris!A150</f>
        <v/>
      </c>
      <c r="B143" s="167" t="str">
        <f>VLOOKUP(A143,Totaal!A:P,16,FALSE)</f>
        <v/>
      </c>
      <c r="C143" s="164" t="str">
        <f>OutputOsiris!B150</f>
        <v/>
      </c>
      <c r="D143" s="157"/>
      <c r="E143" s="157"/>
      <c r="F143" s="157"/>
    </row>
    <row r="144" spans="1:6" x14ac:dyDescent="0.2">
      <c r="A144" s="164" t="str">
        <f>OutputOsiris!A151</f>
        <v/>
      </c>
      <c r="B144" s="167" t="str">
        <f>VLOOKUP(A144,Totaal!A:P,16,FALSE)</f>
        <v/>
      </c>
      <c r="C144" s="164" t="str">
        <f>OutputOsiris!B151</f>
        <v/>
      </c>
      <c r="D144" s="157"/>
      <c r="E144" s="157"/>
      <c r="F144" s="157"/>
    </row>
    <row r="145" spans="1:6" x14ac:dyDescent="0.2">
      <c r="A145" s="164" t="str">
        <f>OutputOsiris!A152</f>
        <v/>
      </c>
      <c r="B145" s="167" t="str">
        <f>VLOOKUP(A145,Totaal!A:P,16,FALSE)</f>
        <v/>
      </c>
      <c r="C145" s="164" t="str">
        <f>OutputOsiris!B152</f>
        <v/>
      </c>
      <c r="D145" s="157"/>
      <c r="E145" s="157"/>
      <c r="F145" s="157"/>
    </row>
    <row r="146" spans="1:6" x14ac:dyDescent="0.2">
      <c r="A146" s="164" t="str">
        <f>OutputOsiris!A153</f>
        <v/>
      </c>
      <c r="B146" s="167" t="str">
        <f>VLOOKUP(A146,Totaal!A:P,16,FALSE)</f>
        <v/>
      </c>
      <c r="C146" s="164" t="str">
        <f>OutputOsiris!B153</f>
        <v/>
      </c>
      <c r="D146" s="157"/>
      <c r="E146" s="157"/>
      <c r="F146" s="157"/>
    </row>
    <row r="147" spans="1:6" x14ac:dyDescent="0.2">
      <c r="A147" s="164" t="str">
        <f>OutputOsiris!A154</f>
        <v/>
      </c>
      <c r="B147" s="167" t="str">
        <f>VLOOKUP(A147,Totaal!A:P,16,FALSE)</f>
        <v/>
      </c>
      <c r="C147" s="164" t="str">
        <f>OutputOsiris!B154</f>
        <v/>
      </c>
      <c r="D147" s="157"/>
      <c r="E147" s="157"/>
      <c r="F147" s="157"/>
    </row>
    <row r="148" spans="1:6" x14ac:dyDescent="0.2">
      <c r="A148" s="164" t="str">
        <f>OutputOsiris!A155</f>
        <v/>
      </c>
      <c r="B148" s="167" t="str">
        <f>VLOOKUP(A148,Totaal!A:P,16,FALSE)</f>
        <v/>
      </c>
      <c r="C148" s="164" t="str">
        <f>OutputOsiris!B155</f>
        <v/>
      </c>
      <c r="D148" s="157"/>
      <c r="E148" s="157"/>
      <c r="F148" s="157"/>
    </row>
    <row r="149" spans="1:6" x14ac:dyDescent="0.2">
      <c r="A149" s="164" t="str">
        <f>OutputOsiris!A156</f>
        <v/>
      </c>
      <c r="B149" s="167" t="str">
        <f>VLOOKUP(A149,Totaal!A:P,16,FALSE)</f>
        <v/>
      </c>
      <c r="C149" s="164" t="str">
        <f>OutputOsiris!B156</f>
        <v/>
      </c>
      <c r="D149" s="157"/>
      <c r="E149" s="157"/>
      <c r="F149" s="157"/>
    </row>
    <row r="150" spans="1:6" x14ac:dyDescent="0.2">
      <c r="A150" s="164" t="str">
        <f>OutputOsiris!A157</f>
        <v/>
      </c>
      <c r="B150" s="167" t="str">
        <f>VLOOKUP(A150,Totaal!A:P,16,FALSE)</f>
        <v/>
      </c>
      <c r="C150" s="164" t="str">
        <f>OutputOsiris!B157</f>
        <v/>
      </c>
      <c r="D150" s="157"/>
      <c r="E150" s="157"/>
      <c r="F150" s="157"/>
    </row>
    <row r="151" spans="1:6" x14ac:dyDescent="0.2">
      <c r="A151" s="164" t="str">
        <f>OutputOsiris!A158</f>
        <v/>
      </c>
      <c r="B151" s="167" t="str">
        <f>VLOOKUP(A151,Totaal!A:P,16,FALSE)</f>
        <v/>
      </c>
      <c r="C151" s="164" t="str">
        <f>OutputOsiris!B158</f>
        <v/>
      </c>
      <c r="D151" s="157"/>
      <c r="E151" s="157"/>
      <c r="F151" s="157"/>
    </row>
    <row r="152" spans="1:6" x14ac:dyDescent="0.2">
      <c r="A152" s="164" t="str">
        <f>OutputOsiris!A159</f>
        <v/>
      </c>
      <c r="B152" s="167" t="str">
        <f>VLOOKUP(A152,Totaal!A:P,16,FALSE)</f>
        <v/>
      </c>
      <c r="C152" s="164" t="str">
        <f>OutputOsiris!B159</f>
        <v/>
      </c>
      <c r="D152" s="157"/>
      <c r="E152" s="157"/>
      <c r="F152" s="157"/>
    </row>
    <row r="153" spans="1:6" x14ac:dyDescent="0.2">
      <c r="A153" s="164" t="str">
        <f>OutputOsiris!A160</f>
        <v/>
      </c>
      <c r="B153" s="167" t="str">
        <f>VLOOKUP(A153,Totaal!A:P,16,FALSE)</f>
        <v/>
      </c>
      <c r="C153" s="164" t="str">
        <f>OutputOsiris!B160</f>
        <v/>
      </c>
      <c r="D153" s="157"/>
      <c r="E153" s="157"/>
      <c r="F153" s="157"/>
    </row>
    <row r="154" spans="1:6" x14ac:dyDescent="0.2">
      <c r="A154" s="164" t="str">
        <f>OutputOsiris!A161</f>
        <v/>
      </c>
      <c r="B154" s="167" t="str">
        <f>VLOOKUP(A154,Totaal!A:P,16,FALSE)</f>
        <v/>
      </c>
      <c r="C154" s="164" t="str">
        <f>OutputOsiris!B161</f>
        <v/>
      </c>
      <c r="D154" s="157"/>
      <c r="E154" s="157"/>
      <c r="F154" s="157"/>
    </row>
    <row r="155" spans="1:6" x14ac:dyDescent="0.2">
      <c r="A155" s="164" t="str">
        <f>OutputOsiris!A162</f>
        <v/>
      </c>
      <c r="B155" s="167" t="str">
        <f>VLOOKUP(A155,Totaal!A:P,16,FALSE)</f>
        <v/>
      </c>
      <c r="C155" s="164" t="str">
        <f>OutputOsiris!B162</f>
        <v/>
      </c>
      <c r="D155" s="157"/>
      <c r="E155" s="157"/>
      <c r="F155" s="157"/>
    </row>
    <row r="156" spans="1:6" x14ac:dyDescent="0.2">
      <c r="A156" s="164" t="str">
        <f>OutputOsiris!A163</f>
        <v/>
      </c>
      <c r="B156" s="167" t="str">
        <f>VLOOKUP(A156,Totaal!A:P,16,FALSE)</f>
        <v/>
      </c>
      <c r="C156" s="164" t="str">
        <f>OutputOsiris!B163</f>
        <v/>
      </c>
      <c r="D156" s="157"/>
      <c r="E156" s="157"/>
      <c r="F156" s="157"/>
    </row>
    <row r="157" spans="1:6" x14ac:dyDescent="0.2">
      <c r="A157" s="164" t="str">
        <f>OutputOsiris!A164</f>
        <v/>
      </c>
      <c r="B157" s="167" t="str">
        <f>VLOOKUP(A157,Totaal!A:P,16,FALSE)</f>
        <v/>
      </c>
      <c r="C157" s="164" t="str">
        <f>OutputOsiris!B164</f>
        <v/>
      </c>
      <c r="D157" s="157"/>
      <c r="E157" s="157"/>
      <c r="F157" s="157"/>
    </row>
    <row r="158" spans="1:6" x14ac:dyDescent="0.2">
      <c r="A158" s="164" t="str">
        <f>OutputOsiris!A165</f>
        <v/>
      </c>
      <c r="B158" s="167" t="str">
        <f>VLOOKUP(A158,Totaal!A:P,16,FALSE)</f>
        <v/>
      </c>
      <c r="C158" s="164" t="str">
        <f>OutputOsiris!B165</f>
        <v/>
      </c>
      <c r="D158" s="157"/>
      <c r="E158" s="157"/>
      <c r="F158" s="157"/>
    </row>
    <row r="159" spans="1:6" x14ac:dyDescent="0.2">
      <c r="A159" s="164" t="str">
        <f>OutputOsiris!A166</f>
        <v/>
      </c>
      <c r="B159" s="167" t="str">
        <f>VLOOKUP(A159,Totaal!A:P,16,FALSE)</f>
        <v/>
      </c>
      <c r="C159" s="164" t="str">
        <f>OutputOsiris!B166</f>
        <v/>
      </c>
      <c r="D159" s="157"/>
      <c r="E159" s="157"/>
      <c r="F159" s="157"/>
    </row>
    <row r="160" spans="1:6" x14ac:dyDescent="0.2">
      <c r="A160" s="164" t="str">
        <f>OutputOsiris!A167</f>
        <v/>
      </c>
      <c r="B160" s="167" t="str">
        <f>VLOOKUP(A160,Totaal!A:P,16,FALSE)</f>
        <v/>
      </c>
      <c r="C160" s="164" t="str">
        <f>OutputOsiris!B167</f>
        <v/>
      </c>
      <c r="D160" s="157"/>
      <c r="E160" s="157"/>
      <c r="F160" s="157"/>
    </row>
    <row r="161" spans="1:6" x14ac:dyDescent="0.2">
      <c r="A161" s="164" t="str">
        <f>OutputOsiris!A168</f>
        <v/>
      </c>
      <c r="B161" s="167" t="str">
        <f>VLOOKUP(A161,Totaal!A:P,16,FALSE)</f>
        <v/>
      </c>
      <c r="C161" s="164" t="str">
        <f>OutputOsiris!B168</f>
        <v/>
      </c>
      <c r="D161" s="157"/>
      <c r="E161" s="157"/>
      <c r="F161" s="157"/>
    </row>
    <row r="162" spans="1:6" x14ac:dyDescent="0.2">
      <c r="A162" s="164" t="str">
        <f>OutputOsiris!A169</f>
        <v/>
      </c>
      <c r="B162" s="167" t="str">
        <f>VLOOKUP(A162,Totaal!A:P,16,FALSE)</f>
        <v/>
      </c>
      <c r="C162" s="164" t="str">
        <f>OutputOsiris!B169</f>
        <v/>
      </c>
      <c r="D162" s="157"/>
      <c r="E162" s="157"/>
      <c r="F162" s="157"/>
    </row>
    <row r="163" spans="1:6" x14ac:dyDescent="0.2">
      <c r="A163" s="164" t="str">
        <f>OutputOsiris!A170</f>
        <v/>
      </c>
      <c r="B163" s="167" t="str">
        <f>VLOOKUP(A163,Totaal!A:P,16,FALSE)</f>
        <v/>
      </c>
      <c r="C163" s="164" t="str">
        <f>OutputOsiris!B170</f>
        <v/>
      </c>
      <c r="D163" s="157"/>
      <c r="E163" s="157"/>
      <c r="F163" s="157"/>
    </row>
    <row r="164" spans="1:6" x14ac:dyDescent="0.2">
      <c r="A164" s="164" t="str">
        <f>OutputOsiris!A171</f>
        <v/>
      </c>
      <c r="B164" s="167" t="str">
        <f>VLOOKUP(A164,Totaal!A:P,16,FALSE)</f>
        <v/>
      </c>
      <c r="C164" s="164" t="str">
        <f>OutputOsiris!B171</f>
        <v/>
      </c>
      <c r="D164" s="157"/>
      <c r="E164" s="157"/>
      <c r="F164" s="157"/>
    </row>
    <row r="165" spans="1:6" x14ac:dyDescent="0.2">
      <c r="A165" s="164" t="str">
        <f>OutputOsiris!A172</f>
        <v/>
      </c>
      <c r="B165" s="167" t="str">
        <f>VLOOKUP(A165,Totaal!A:P,16,FALSE)</f>
        <v/>
      </c>
      <c r="C165" s="164" t="str">
        <f>OutputOsiris!B172</f>
        <v/>
      </c>
      <c r="D165" s="157"/>
      <c r="E165" s="157"/>
      <c r="F165" s="157"/>
    </row>
    <row r="166" spans="1:6" x14ac:dyDescent="0.2">
      <c r="A166" s="164" t="str">
        <f>OutputOsiris!A173</f>
        <v/>
      </c>
      <c r="B166" s="167" t="str">
        <f>VLOOKUP(A166,Totaal!A:P,16,FALSE)</f>
        <v/>
      </c>
      <c r="C166" s="164" t="str">
        <f>OutputOsiris!B173</f>
        <v/>
      </c>
      <c r="D166" s="157"/>
      <c r="E166" s="157"/>
      <c r="F166" s="157"/>
    </row>
    <row r="167" spans="1:6" x14ac:dyDescent="0.2">
      <c r="A167" s="164" t="str">
        <f>OutputOsiris!A174</f>
        <v/>
      </c>
      <c r="B167" s="167" t="str">
        <f>VLOOKUP(A167,Totaal!A:P,16,FALSE)</f>
        <v/>
      </c>
      <c r="C167" s="164" t="str">
        <f>OutputOsiris!B174</f>
        <v/>
      </c>
      <c r="D167" s="157"/>
      <c r="E167" s="157"/>
      <c r="F167" s="157"/>
    </row>
    <row r="168" spans="1:6" x14ac:dyDescent="0.2">
      <c r="A168" s="164" t="str">
        <f>OutputOsiris!A175</f>
        <v/>
      </c>
      <c r="B168" s="167" t="str">
        <f>VLOOKUP(A168,Totaal!A:P,16,FALSE)</f>
        <v/>
      </c>
      <c r="C168" s="164" t="str">
        <f>OutputOsiris!B175</f>
        <v/>
      </c>
      <c r="D168" s="157"/>
      <c r="E168" s="157"/>
      <c r="F168" s="157"/>
    </row>
    <row r="169" spans="1:6" x14ac:dyDescent="0.2">
      <c r="A169" s="164" t="str">
        <f>OutputOsiris!A176</f>
        <v/>
      </c>
      <c r="B169" s="167" t="str">
        <f>VLOOKUP(A169,Totaal!A:P,16,FALSE)</f>
        <v/>
      </c>
      <c r="C169" s="164" t="str">
        <f>OutputOsiris!B176</f>
        <v/>
      </c>
      <c r="D169" s="157"/>
      <c r="E169" s="157"/>
      <c r="F169" s="157"/>
    </row>
    <row r="170" spans="1:6" x14ac:dyDescent="0.2">
      <c r="A170" s="164" t="str">
        <f>OutputOsiris!A177</f>
        <v/>
      </c>
      <c r="B170" s="167" t="str">
        <f>VLOOKUP(A170,Totaal!A:P,16,FALSE)</f>
        <v/>
      </c>
      <c r="C170" s="164" t="str">
        <f>OutputOsiris!B177</f>
        <v/>
      </c>
      <c r="D170" s="157"/>
      <c r="E170" s="157"/>
      <c r="F170" s="157"/>
    </row>
    <row r="171" spans="1:6" x14ac:dyDescent="0.2">
      <c r="A171" s="164" t="str">
        <f>OutputOsiris!A178</f>
        <v/>
      </c>
      <c r="B171" s="167" t="str">
        <f>VLOOKUP(A171,Totaal!A:P,16,FALSE)</f>
        <v/>
      </c>
      <c r="C171" s="164" t="str">
        <f>OutputOsiris!B178</f>
        <v/>
      </c>
      <c r="D171" s="157"/>
      <c r="E171" s="157"/>
      <c r="F171" s="157"/>
    </row>
    <row r="172" spans="1:6" x14ac:dyDescent="0.2">
      <c r="A172" s="164" t="str">
        <f>OutputOsiris!A179</f>
        <v/>
      </c>
      <c r="B172" s="167" t="str">
        <f>VLOOKUP(A172,Totaal!A:P,16,FALSE)</f>
        <v/>
      </c>
      <c r="C172" s="164" t="str">
        <f>OutputOsiris!B179</f>
        <v/>
      </c>
      <c r="D172" s="157"/>
      <c r="E172" s="157"/>
      <c r="F172" s="157"/>
    </row>
    <row r="173" spans="1:6" x14ac:dyDescent="0.2">
      <c r="A173" s="164" t="str">
        <f>OutputOsiris!A180</f>
        <v/>
      </c>
      <c r="B173" s="167" t="str">
        <f>VLOOKUP(A173,Totaal!A:P,16,FALSE)</f>
        <v/>
      </c>
      <c r="C173" s="164" t="str">
        <f>OutputOsiris!B180</f>
        <v/>
      </c>
      <c r="D173" s="157"/>
      <c r="E173" s="157"/>
      <c r="F173" s="157"/>
    </row>
    <row r="174" spans="1:6" x14ac:dyDescent="0.2">
      <c r="A174" s="164" t="str">
        <f>OutputOsiris!A181</f>
        <v/>
      </c>
      <c r="B174" s="167" t="str">
        <f>VLOOKUP(A174,Totaal!A:P,16,FALSE)</f>
        <v/>
      </c>
      <c r="C174" s="164" t="str">
        <f>OutputOsiris!B181</f>
        <v/>
      </c>
      <c r="D174" s="157"/>
      <c r="E174" s="157"/>
      <c r="F174" s="157"/>
    </row>
    <row r="175" spans="1:6" x14ac:dyDescent="0.2">
      <c r="A175" s="164" t="str">
        <f>OutputOsiris!A182</f>
        <v/>
      </c>
      <c r="B175" s="167" t="str">
        <f>VLOOKUP(A175,Totaal!A:P,16,FALSE)</f>
        <v/>
      </c>
      <c r="C175" s="164" t="str">
        <f>OutputOsiris!B182</f>
        <v/>
      </c>
      <c r="D175" s="157"/>
      <c r="E175" s="157"/>
      <c r="F175" s="157"/>
    </row>
    <row r="176" spans="1:6" x14ac:dyDescent="0.2">
      <c r="A176" s="164" t="str">
        <f>OutputOsiris!A183</f>
        <v/>
      </c>
      <c r="B176" s="167" t="str">
        <f>VLOOKUP(A176,Totaal!A:P,16,FALSE)</f>
        <v/>
      </c>
      <c r="C176" s="164" t="str">
        <f>OutputOsiris!B183</f>
        <v/>
      </c>
      <c r="D176" s="157"/>
      <c r="E176" s="157"/>
      <c r="F176" s="157"/>
    </row>
    <row r="177" spans="1:6" x14ac:dyDescent="0.2">
      <c r="A177" s="164" t="str">
        <f>OutputOsiris!A184</f>
        <v/>
      </c>
      <c r="B177" s="167" t="str">
        <f>VLOOKUP(A177,Totaal!A:P,16,FALSE)</f>
        <v/>
      </c>
      <c r="C177" s="164" t="str">
        <f>OutputOsiris!B184</f>
        <v/>
      </c>
      <c r="D177" s="157"/>
      <c r="E177" s="157"/>
      <c r="F177" s="157"/>
    </row>
    <row r="178" spans="1:6" x14ac:dyDescent="0.2">
      <c r="A178" s="164" t="str">
        <f>OutputOsiris!A185</f>
        <v/>
      </c>
      <c r="B178" s="167" t="str">
        <f>VLOOKUP(A178,Totaal!A:P,16,FALSE)</f>
        <v/>
      </c>
      <c r="C178" s="164" t="str">
        <f>OutputOsiris!B185</f>
        <v/>
      </c>
      <c r="D178" s="157"/>
      <c r="E178" s="157"/>
      <c r="F178" s="157"/>
    </row>
    <row r="179" spans="1:6" x14ac:dyDescent="0.2">
      <c r="A179" s="164" t="str">
        <f>OutputOsiris!A186</f>
        <v/>
      </c>
      <c r="B179" s="167" t="str">
        <f>VLOOKUP(A179,Totaal!A:P,16,FALSE)</f>
        <v/>
      </c>
      <c r="C179" s="164" t="str">
        <f>OutputOsiris!B186</f>
        <v/>
      </c>
      <c r="D179" s="157"/>
      <c r="E179" s="157"/>
      <c r="F179" s="157"/>
    </row>
    <row r="180" spans="1:6" x14ac:dyDescent="0.2">
      <c r="A180" s="164" t="str">
        <f>OutputOsiris!A187</f>
        <v/>
      </c>
      <c r="B180" s="167" t="str">
        <f>VLOOKUP(A180,Totaal!A:P,16,FALSE)</f>
        <v/>
      </c>
      <c r="C180" s="164" t="str">
        <f>OutputOsiris!B187</f>
        <v/>
      </c>
      <c r="D180" s="157"/>
      <c r="E180" s="157"/>
      <c r="F180" s="157"/>
    </row>
    <row r="181" spans="1:6" x14ac:dyDescent="0.2">
      <c r="A181" s="164" t="str">
        <f>OutputOsiris!A188</f>
        <v/>
      </c>
      <c r="B181" s="167" t="str">
        <f>VLOOKUP(A181,Totaal!A:P,16,FALSE)</f>
        <v/>
      </c>
      <c r="C181" s="164" t="str">
        <f>OutputOsiris!B188</f>
        <v/>
      </c>
      <c r="D181" s="157"/>
      <c r="E181" s="157"/>
      <c r="F181" s="157"/>
    </row>
    <row r="182" spans="1:6" x14ac:dyDescent="0.2">
      <c r="A182" s="164" t="str">
        <f>OutputOsiris!A189</f>
        <v/>
      </c>
      <c r="B182" s="167" t="str">
        <f>VLOOKUP(A182,Totaal!A:P,16,FALSE)</f>
        <v/>
      </c>
      <c r="C182" s="164" t="str">
        <f>OutputOsiris!B189</f>
        <v/>
      </c>
      <c r="D182" s="157"/>
      <c r="E182" s="157"/>
      <c r="F182" s="157"/>
    </row>
    <row r="183" spans="1:6" x14ac:dyDescent="0.2">
      <c r="A183" s="164" t="str">
        <f>OutputOsiris!A190</f>
        <v/>
      </c>
      <c r="B183" s="167" t="str">
        <f>VLOOKUP(A183,Totaal!A:P,16,FALSE)</f>
        <v/>
      </c>
      <c r="C183" s="164" t="str">
        <f>OutputOsiris!B190</f>
        <v/>
      </c>
      <c r="D183" s="157"/>
      <c r="E183" s="157"/>
      <c r="F183" s="157"/>
    </row>
    <row r="184" spans="1:6" x14ac:dyDescent="0.2">
      <c r="A184" s="164" t="str">
        <f>OutputOsiris!A191</f>
        <v/>
      </c>
      <c r="B184" s="167" t="str">
        <f>VLOOKUP(A184,Totaal!A:P,16,FALSE)</f>
        <v/>
      </c>
      <c r="C184" s="164" t="str">
        <f>OutputOsiris!B191</f>
        <v/>
      </c>
      <c r="D184" s="157"/>
      <c r="E184" s="157"/>
      <c r="F184" s="157"/>
    </row>
    <row r="185" spans="1:6" x14ac:dyDescent="0.2">
      <c r="A185" s="164" t="str">
        <f>OutputOsiris!A192</f>
        <v/>
      </c>
      <c r="B185" s="167" t="str">
        <f>VLOOKUP(A185,Totaal!A:P,16,FALSE)</f>
        <v/>
      </c>
      <c r="C185" s="164" t="str">
        <f>OutputOsiris!B192</f>
        <v/>
      </c>
      <c r="D185" s="157"/>
      <c r="E185" s="157"/>
      <c r="F185" s="157"/>
    </row>
    <row r="186" spans="1:6" x14ac:dyDescent="0.2">
      <c r="A186" s="164" t="str">
        <f>OutputOsiris!A193</f>
        <v/>
      </c>
      <c r="B186" s="167" t="str">
        <f>VLOOKUP(A186,Totaal!A:P,16,FALSE)</f>
        <v/>
      </c>
      <c r="C186" s="164" t="str">
        <f>OutputOsiris!B193</f>
        <v/>
      </c>
      <c r="D186" s="157"/>
      <c r="E186" s="157"/>
      <c r="F186" s="157"/>
    </row>
    <row r="187" spans="1:6" x14ac:dyDescent="0.2">
      <c r="A187" s="164" t="str">
        <f>OutputOsiris!A194</f>
        <v/>
      </c>
      <c r="B187" s="167" t="str">
        <f>VLOOKUP(A187,Totaal!A:P,16,FALSE)</f>
        <v/>
      </c>
      <c r="C187" s="164" t="str">
        <f>OutputOsiris!B194</f>
        <v/>
      </c>
      <c r="D187" s="157"/>
      <c r="E187" s="157"/>
      <c r="F187" s="157"/>
    </row>
    <row r="188" spans="1:6" x14ac:dyDescent="0.2">
      <c r="A188" s="164" t="str">
        <f>OutputOsiris!A195</f>
        <v/>
      </c>
      <c r="B188" s="167" t="str">
        <f>VLOOKUP(A188,Totaal!A:P,16,FALSE)</f>
        <v/>
      </c>
      <c r="C188" s="164" t="str">
        <f>OutputOsiris!B195</f>
        <v/>
      </c>
      <c r="D188" s="157"/>
      <c r="E188" s="157"/>
      <c r="F188" s="157"/>
    </row>
    <row r="189" spans="1:6" x14ac:dyDescent="0.2">
      <c r="A189" s="164" t="str">
        <f>OutputOsiris!A196</f>
        <v/>
      </c>
      <c r="B189" s="167" t="str">
        <f>VLOOKUP(A189,Totaal!A:P,16,FALSE)</f>
        <v/>
      </c>
      <c r="C189" s="164" t="str">
        <f>OutputOsiris!B196</f>
        <v/>
      </c>
      <c r="D189" s="157"/>
      <c r="E189" s="157"/>
      <c r="F189" s="157"/>
    </row>
    <row r="190" spans="1:6" x14ac:dyDescent="0.2">
      <c r="A190" s="164" t="str">
        <f>OutputOsiris!A197</f>
        <v/>
      </c>
      <c r="B190" s="167" t="str">
        <f>VLOOKUP(A190,Totaal!A:P,16,FALSE)</f>
        <v/>
      </c>
      <c r="C190" s="164" t="str">
        <f>OutputOsiris!B197</f>
        <v/>
      </c>
      <c r="D190" s="157"/>
      <c r="E190" s="157"/>
      <c r="F190" s="157"/>
    </row>
    <row r="191" spans="1:6" x14ac:dyDescent="0.2">
      <c r="A191" s="164" t="str">
        <f>OutputOsiris!A198</f>
        <v/>
      </c>
      <c r="B191" s="167" t="str">
        <f>VLOOKUP(A191,Totaal!A:P,16,FALSE)</f>
        <v/>
      </c>
      <c r="C191" s="164" t="str">
        <f>OutputOsiris!B198</f>
        <v/>
      </c>
      <c r="D191" s="157"/>
      <c r="E191" s="157"/>
      <c r="F191" s="157"/>
    </row>
    <row r="192" spans="1:6" x14ac:dyDescent="0.2">
      <c r="A192" s="164" t="str">
        <f>OutputOsiris!A199</f>
        <v/>
      </c>
      <c r="B192" s="167" t="str">
        <f>VLOOKUP(A192,Totaal!A:P,16,FALSE)</f>
        <v/>
      </c>
      <c r="C192" s="164" t="str">
        <f>OutputOsiris!B199</f>
        <v/>
      </c>
      <c r="D192" s="157"/>
      <c r="E192" s="157"/>
      <c r="F192" s="157"/>
    </row>
    <row r="193" spans="1:6" x14ac:dyDescent="0.2">
      <c r="A193" s="164" t="str">
        <f>OutputOsiris!A200</f>
        <v/>
      </c>
      <c r="B193" s="167" t="str">
        <f>VLOOKUP(A193,Totaal!A:P,16,FALSE)</f>
        <v/>
      </c>
      <c r="C193" s="164" t="str">
        <f>OutputOsiris!B200</f>
        <v/>
      </c>
      <c r="D193" s="157"/>
      <c r="E193" s="157"/>
      <c r="F193" s="157"/>
    </row>
    <row r="194" spans="1:6" x14ac:dyDescent="0.2">
      <c r="A194" s="164" t="str">
        <f>OutputOsiris!A201</f>
        <v/>
      </c>
      <c r="B194" s="167" t="str">
        <f>VLOOKUP(A194,Totaal!A:P,16,FALSE)</f>
        <v/>
      </c>
      <c r="C194" s="164" t="str">
        <f>OutputOsiris!B201</f>
        <v/>
      </c>
      <c r="D194" s="157"/>
      <c r="E194" s="157"/>
      <c r="F194" s="157"/>
    </row>
    <row r="195" spans="1:6" x14ac:dyDescent="0.2">
      <c r="A195" s="164" t="str">
        <f>OutputOsiris!A202</f>
        <v/>
      </c>
      <c r="B195" s="167" t="str">
        <f>VLOOKUP(A195,Totaal!A:P,16,FALSE)</f>
        <v/>
      </c>
      <c r="C195" s="164" t="str">
        <f>OutputOsiris!B202</f>
        <v/>
      </c>
      <c r="D195" s="157"/>
      <c r="E195" s="157"/>
      <c r="F195" s="157"/>
    </row>
    <row r="196" spans="1:6" x14ac:dyDescent="0.2">
      <c r="A196" s="164" t="str">
        <f>OutputOsiris!A203</f>
        <v/>
      </c>
      <c r="B196" s="167" t="str">
        <f>VLOOKUP(A196,Totaal!A:P,16,FALSE)</f>
        <v/>
      </c>
      <c r="C196" s="164" t="str">
        <f>OutputOsiris!B203</f>
        <v/>
      </c>
      <c r="D196" s="157"/>
      <c r="E196" s="157"/>
      <c r="F196" s="157"/>
    </row>
    <row r="197" spans="1:6" x14ac:dyDescent="0.2">
      <c r="A197" s="164" t="str">
        <f>OutputOsiris!A204</f>
        <v/>
      </c>
      <c r="B197" s="167" t="str">
        <f>VLOOKUP(A197,Totaal!A:P,16,FALSE)</f>
        <v/>
      </c>
      <c r="C197" s="164" t="str">
        <f>OutputOsiris!B204</f>
        <v/>
      </c>
      <c r="D197" s="157"/>
      <c r="E197" s="157"/>
      <c r="F197" s="157"/>
    </row>
    <row r="198" spans="1:6" x14ac:dyDescent="0.2">
      <c r="A198" s="164" t="str">
        <f>OutputOsiris!A205</f>
        <v/>
      </c>
      <c r="B198" s="167" t="str">
        <f>VLOOKUP(A198,Totaal!A:P,16,FALSE)</f>
        <v/>
      </c>
      <c r="C198" s="164" t="str">
        <f>OutputOsiris!B205</f>
        <v/>
      </c>
      <c r="D198" s="157"/>
      <c r="E198" s="157"/>
      <c r="F198" s="157"/>
    </row>
    <row r="199" spans="1:6" x14ac:dyDescent="0.2">
      <c r="A199" s="164" t="str">
        <f>OutputOsiris!A206</f>
        <v/>
      </c>
      <c r="B199" s="167" t="str">
        <f>VLOOKUP(A199,Totaal!A:P,16,FALSE)</f>
        <v/>
      </c>
      <c r="C199" s="164" t="str">
        <f>OutputOsiris!B206</f>
        <v/>
      </c>
      <c r="D199" s="157"/>
      <c r="E199" s="157"/>
      <c r="F199" s="157"/>
    </row>
    <row r="200" spans="1:6" x14ac:dyDescent="0.2">
      <c r="A200" s="164" t="str">
        <f>OutputOsiris!A207</f>
        <v/>
      </c>
      <c r="B200" s="167" t="str">
        <f>VLOOKUP(A200,Totaal!A:P,16,FALSE)</f>
        <v/>
      </c>
      <c r="C200" s="164" t="str">
        <f>OutputOsiris!B207</f>
        <v/>
      </c>
      <c r="D200" s="157"/>
      <c r="E200" s="157"/>
      <c r="F200" s="157"/>
    </row>
    <row r="201" spans="1:6" x14ac:dyDescent="0.2">
      <c r="A201" s="164" t="str">
        <f>OutputOsiris!A208</f>
        <v/>
      </c>
      <c r="B201" s="167" t="str">
        <f>VLOOKUP(A201,Totaal!A:P,16,FALSE)</f>
        <v/>
      </c>
      <c r="C201" s="164" t="str">
        <f>OutputOsiris!B208</f>
        <v/>
      </c>
      <c r="D201" s="157"/>
      <c r="E201" s="157"/>
      <c r="F201" s="157"/>
    </row>
    <row r="202" spans="1:6" x14ac:dyDescent="0.2">
      <c r="A202" s="164" t="str">
        <f>OutputOsiris!A209</f>
        <v/>
      </c>
      <c r="B202" s="167" t="str">
        <f>VLOOKUP(A202,Totaal!A:P,16,FALSE)</f>
        <v/>
      </c>
      <c r="C202" s="164" t="str">
        <f>OutputOsiris!B209</f>
        <v/>
      </c>
      <c r="D202" s="157"/>
      <c r="E202" s="157"/>
      <c r="F202" s="157"/>
    </row>
    <row r="203" spans="1:6" x14ac:dyDescent="0.2">
      <c r="A203" s="164" t="str">
        <f>OutputOsiris!A210</f>
        <v/>
      </c>
      <c r="B203" s="167" t="str">
        <f>VLOOKUP(A203,Totaal!A:P,16,FALSE)</f>
        <v/>
      </c>
      <c r="C203" s="164" t="str">
        <f>OutputOsiris!B210</f>
        <v/>
      </c>
      <c r="D203" s="157"/>
      <c r="E203" s="157"/>
      <c r="F203" s="157"/>
    </row>
    <row r="204" spans="1:6" x14ac:dyDescent="0.2">
      <c r="A204" s="164" t="str">
        <f>OutputOsiris!A211</f>
        <v/>
      </c>
      <c r="B204" s="167" t="str">
        <f>VLOOKUP(A204,Totaal!A:P,16,FALSE)</f>
        <v/>
      </c>
      <c r="C204" s="164" t="str">
        <f>OutputOsiris!B211</f>
        <v/>
      </c>
      <c r="D204" s="157"/>
      <c r="E204" s="157"/>
      <c r="F204" s="157"/>
    </row>
    <row r="205" spans="1:6" x14ac:dyDescent="0.2">
      <c r="A205" s="164" t="str">
        <f>OutputOsiris!A212</f>
        <v/>
      </c>
      <c r="B205" s="167" t="str">
        <f>VLOOKUP(A205,Totaal!A:P,16,FALSE)</f>
        <v/>
      </c>
      <c r="C205" s="164" t="str">
        <f>OutputOsiris!B212</f>
        <v/>
      </c>
      <c r="D205" s="157"/>
      <c r="E205" s="157"/>
      <c r="F205" s="157"/>
    </row>
    <row r="206" spans="1:6" x14ac:dyDescent="0.2">
      <c r="A206" s="164" t="str">
        <f>OutputOsiris!A213</f>
        <v/>
      </c>
      <c r="B206" s="167" t="str">
        <f>VLOOKUP(A206,Totaal!A:P,16,FALSE)</f>
        <v/>
      </c>
      <c r="C206" s="164" t="str">
        <f>OutputOsiris!B213</f>
        <v/>
      </c>
      <c r="D206" s="157"/>
      <c r="E206" s="157"/>
      <c r="F206" s="157"/>
    </row>
    <row r="207" spans="1:6" x14ac:dyDescent="0.2">
      <c r="A207" s="164" t="str">
        <f>OutputOsiris!A214</f>
        <v/>
      </c>
      <c r="B207" s="167" t="str">
        <f>VLOOKUP(A207,Totaal!A:P,16,FALSE)</f>
        <v/>
      </c>
      <c r="C207" s="164" t="str">
        <f>OutputOsiris!B214</f>
        <v/>
      </c>
      <c r="D207" s="157"/>
      <c r="E207" s="157"/>
      <c r="F207" s="157"/>
    </row>
    <row r="208" spans="1:6" x14ac:dyDescent="0.2">
      <c r="A208" s="164" t="str">
        <f>OutputOsiris!A215</f>
        <v/>
      </c>
      <c r="B208" s="167" t="str">
        <f>VLOOKUP(A208,Totaal!A:P,16,FALSE)</f>
        <v/>
      </c>
      <c r="C208" s="164" t="str">
        <f>OutputOsiris!B215</f>
        <v/>
      </c>
      <c r="D208" s="157"/>
      <c r="E208" s="157"/>
      <c r="F208" s="157"/>
    </row>
    <row r="209" spans="1:6" x14ac:dyDescent="0.2">
      <c r="A209" s="164" t="str">
        <f>OutputOsiris!A216</f>
        <v/>
      </c>
      <c r="B209" s="167" t="str">
        <f>VLOOKUP(A209,Totaal!A:P,16,FALSE)</f>
        <v/>
      </c>
      <c r="C209" s="164" t="str">
        <f>OutputOsiris!B216</f>
        <v/>
      </c>
      <c r="D209" s="157"/>
      <c r="E209" s="157"/>
      <c r="F209" s="157"/>
    </row>
    <row r="210" spans="1:6" x14ac:dyDescent="0.2">
      <c r="A210" s="164" t="str">
        <f>OutputOsiris!A217</f>
        <v/>
      </c>
      <c r="B210" s="167" t="str">
        <f>VLOOKUP(A210,Totaal!A:P,16,FALSE)</f>
        <v/>
      </c>
      <c r="C210" s="164" t="str">
        <f>OutputOsiris!B217</f>
        <v/>
      </c>
      <c r="D210" s="157"/>
      <c r="E210" s="157"/>
      <c r="F210" s="157"/>
    </row>
    <row r="211" spans="1:6" x14ac:dyDescent="0.2">
      <c r="A211" s="164" t="str">
        <f>OutputOsiris!A218</f>
        <v/>
      </c>
      <c r="B211" s="167" t="str">
        <f>VLOOKUP(A211,Totaal!A:P,16,FALSE)</f>
        <v/>
      </c>
      <c r="C211" s="164" t="str">
        <f>OutputOsiris!B218</f>
        <v/>
      </c>
      <c r="D211" s="157"/>
      <c r="E211" s="157"/>
      <c r="F211" s="157"/>
    </row>
    <row r="212" spans="1:6" x14ac:dyDescent="0.2">
      <c r="A212" s="164" t="str">
        <f>OutputOsiris!A219</f>
        <v/>
      </c>
      <c r="B212" s="167" t="str">
        <f>VLOOKUP(A212,Totaal!A:P,16,FALSE)</f>
        <v/>
      </c>
      <c r="C212" s="164" t="str">
        <f>OutputOsiris!B219</f>
        <v/>
      </c>
      <c r="D212" s="157"/>
      <c r="E212" s="157"/>
      <c r="F212" s="157"/>
    </row>
    <row r="213" spans="1:6" x14ac:dyDescent="0.2">
      <c r="A213" s="164" t="str">
        <f>OutputOsiris!A220</f>
        <v/>
      </c>
      <c r="B213" s="167" t="str">
        <f>VLOOKUP(A213,Totaal!A:P,16,FALSE)</f>
        <v/>
      </c>
      <c r="C213" s="164" t="str">
        <f>OutputOsiris!B220</f>
        <v/>
      </c>
      <c r="D213" s="157"/>
      <c r="E213" s="157"/>
      <c r="F213" s="157"/>
    </row>
    <row r="214" spans="1:6" x14ac:dyDescent="0.2">
      <c r="A214" s="164" t="str">
        <f>OutputOsiris!A221</f>
        <v/>
      </c>
      <c r="B214" s="167" t="str">
        <f>VLOOKUP(A214,Totaal!A:P,16,FALSE)</f>
        <v/>
      </c>
      <c r="C214" s="164" t="str">
        <f>OutputOsiris!B221</f>
        <v/>
      </c>
      <c r="D214" s="157"/>
      <c r="E214" s="157"/>
      <c r="F214" s="157"/>
    </row>
    <row r="215" spans="1:6" x14ac:dyDescent="0.2">
      <c r="A215" s="164" t="str">
        <f>OutputOsiris!A222</f>
        <v/>
      </c>
      <c r="B215" s="167" t="str">
        <f>VLOOKUP(A215,Totaal!A:P,16,FALSE)</f>
        <v/>
      </c>
      <c r="C215" s="164" t="str">
        <f>OutputOsiris!B222</f>
        <v/>
      </c>
      <c r="D215" s="157"/>
      <c r="E215" s="157"/>
      <c r="F215" s="157"/>
    </row>
    <row r="216" spans="1:6" x14ac:dyDescent="0.2">
      <c r="A216" s="164" t="str">
        <f>OutputOsiris!A223</f>
        <v/>
      </c>
      <c r="B216" s="167" t="str">
        <f>VLOOKUP(A216,Totaal!A:P,16,FALSE)</f>
        <v/>
      </c>
      <c r="C216" s="164" t="str">
        <f>OutputOsiris!B223</f>
        <v/>
      </c>
      <c r="D216" s="157"/>
      <c r="E216" s="157"/>
      <c r="F216" s="157"/>
    </row>
    <row r="217" spans="1:6" x14ac:dyDescent="0.2">
      <c r="A217" s="164" t="str">
        <f>OutputOsiris!A224</f>
        <v/>
      </c>
      <c r="B217" s="167" t="str">
        <f>VLOOKUP(A217,Totaal!A:P,16,FALSE)</f>
        <v/>
      </c>
      <c r="C217" s="164" t="str">
        <f>OutputOsiris!B224</f>
        <v/>
      </c>
      <c r="D217" s="157"/>
      <c r="E217" s="157"/>
      <c r="F217" s="157"/>
    </row>
    <row r="218" spans="1:6" x14ac:dyDescent="0.2">
      <c r="A218" s="164" t="str">
        <f>OutputOsiris!A225</f>
        <v/>
      </c>
      <c r="B218" s="167" t="str">
        <f>VLOOKUP(A218,Totaal!A:P,16,FALSE)</f>
        <v/>
      </c>
      <c r="C218" s="164" t="str">
        <f>OutputOsiris!B225</f>
        <v/>
      </c>
      <c r="D218" s="157"/>
      <c r="E218" s="157"/>
      <c r="F218" s="157"/>
    </row>
    <row r="219" spans="1:6" x14ac:dyDescent="0.2">
      <c r="A219" s="164" t="str">
        <f>OutputOsiris!A226</f>
        <v/>
      </c>
      <c r="B219" s="167" t="str">
        <f>VLOOKUP(A219,Totaal!A:P,16,FALSE)</f>
        <v/>
      </c>
      <c r="C219" s="164" t="str">
        <f>OutputOsiris!B226</f>
        <v/>
      </c>
      <c r="D219" s="157"/>
      <c r="E219" s="157"/>
      <c r="F219" s="157"/>
    </row>
    <row r="220" spans="1:6" x14ac:dyDescent="0.2">
      <c r="A220" s="164" t="str">
        <f>OutputOsiris!A227</f>
        <v/>
      </c>
      <c r="B220" s="167" t="str">
        <f>VLOOKUP(A220,Totaal!A:P,16,FALSE)</f>
        <v/>
      </c>
      <c r="C220" s="164" t="str">
        <f>OutputOsiris!B227</f>
        <v/>
      </c>
      <c r="D220" s="157"/>
      <c r="E220" s="157"/>
      <c r="F220" s="157"/>
    </row>
    <row r="221" spans="1:6" x14ac:dyDescent="0.2">
      <c r="A221" s="164" t="str">
        <f>OutputOsiris!A228</f>
        <v/>
      </c>
      <c r="B221" s="167" t="str">
        <f>VLOOKUP(A221,Totaal!A:P,16,FALSE)</f>
        <v/>
      </c>
      <c r="C221" s="164" t="str">
        <f>OutputOsiris!B228</f>
        <v/>
      </c>
      <c r="D221" s="157"/>
      <c r="E221" s="157"/>
      <c r="F221" s="157"/>
    </row>
    <row r="222" spans="1:6" x14ac:dyDescent="0.2">
      <c r="A222" s="164" t="str">
        <f>OutputOsiris!A229</f>
        <v/>
      </c>
      <c r="B222" s="167" t="str">
        <f>VLOOKUP(A222,Totaal!A:P,16,FALSE)</f>
        <v/>
      </c>
      <c r="C222" s="164" t="str">
        <f>OutputOsiris!B229</f>
        <v/>
      </c>
      <c r="D222" s="157"/>
      <c r="E222" s="157"/>
      <c r="F222" s="157"/>
    </row>
    <row r="223" spans="1:6" x14ac:dyDescent="0.2">
      <c r="A223" s="164" t="str">
        <f>OutputOsiris!A230</f>
        <v/>
      </c>
      <c r="B223" s="167" t="str">
        <f>VLOOKUP(A223,Totaal!A:P,16,FALSE)</f>
        <v/>
      </c>
      <c r="C223" s="164" t="str">
        <f>OutputOsiris!B230</f>
        <v/>
      </c>
      <c r="D223" s="157"/>
      <c r="E223" s="157"/>
      <c r="F223" s="157"/>
    </row>
    <row r="224" spans="1:6" x14ac:dyDescent="0.2">
      <c r="A224" s="164" t="str">
        <f>OutputOsiris!A231</f>
        <v/>
      </c>
      <c r="B224" s="167" t="str">
        <f>VLOOKUP(A224,Totaal!A:P,16,FALSE)</f>
        <v/>
      </c>
      <c r="C224" s="164" t="str">
        <f>OutputOsiris!B231</f>
        <v/>
      </c>
      <c r="D224" s="157"/>
      <c r="E224" s="157"/>
      <c r="F224" s="157"/>
    </row>
    <row r="225" spans="1:6" x14ac:dyDescent="0.2">
      <c r="A225" s="164" t="str">
        <f>OutputOsiris!A232</f>
        <v/>
      </c>
      <c r="B225" s="167" t="str">
        <f>VLOOKUP(A225,Totaal!A:P,16,FALSE)</f>
        <v/>
      </c>
      <c r="C225" s="164" t="str">
        <f>OutputOsiris!B232</f>
        <v/>
      </c>
      <c r="D225" s="157"/>
      <c r="E225" s="157"/>
      <c r="F225" s="157"/>
    </row>
    <row r="226" spans="1:6" x14ac:dyDescent="0.2">
      <c r="A226" s="164" t="str">
        <f>OutputOsiris!A233</f>
        <v/>
      </c>
      <c r="B226" s="167" t="str">
        <f>VLOOKUP(A226,Totaal!A:P,16,FALSE)</f>
        <v/>
      </c>
      <c r="C226" s="164" t="str">
        <f>OutputOsiris!B233</f>
        <v/>
      </c>
      <c r="D226" s="157"/>
      <c r="E226" s="157"/>
      <c r="F226" s="157"/>
    </row>
    <row r="227" spans="1:6" x14ac:dyDescent="0.2">
      <c r="A227" s="164" t="str">
        <f>OutputOsiris!A234</f>
        <v/>
      </c>
      <c r="B227" s="167" t="str">
        <f>VLOOKUP(A227,Totaal!A:P,16,FALSE)</f>
        <v/>
      </c>
      <c r="C227" s="164" t="str">
        <f>OutputOsiris!B234</f>
        <v/>
      </c>
      <c r="D227" s="157"/>
      <c r="E227" s="157"/>
      <c r="F227" s="157"/>
    </row>
    <row r="228" spans="1:6" x14ac:dyDescent="0.2">
      <c r="A228" s="164" t="str">
        <f>OutputOsiris!A235</f>
        <v/>
      </c>
      <c r="B228" s="167" t="str">
        <f>VLOOKUP(A228,Totaal!A:P,16,FALSE)</f>
        <v/>
      </c>
      <c r="C228" s="164" t="str">
        <f>OutputOsiris!B235</f>
        <v/>
      </c>
      <c r="D228" s="157"/>
      <c r="E228" s="157"/>
      <c r="F228" s="157"/>
    </row>
    <row r="229" spans="1:6" x14ac:dyDescent="0.2">
      <c r="A229" s="164" t="str">
        <f>OutputOsiris!A236</f>
        <v/>
      </c>
      <c r="B229" s="167" t="str">
        <f>VLOOKUP(A229,Totaal!A:P,16,FALSE)</f>
        <v/>
      </c>
      <c r="C229" s="164" t="str">
        <f>OutputOsiris!B236</f>
        <v/>
      </c>
      <c r="D229" s="157"/>
      <c r="E229" s="157"/>
      <c r="F229" s="157"/>
    </row>
    <row r="230" spans="1:6" x14ac:dyDescent="0.2">
      <c r="A230" s="164" t="str">
        <f>OutputOsiris!A237</f>
        <v/>
      </c>
      <c r="B230" s="167" t="str">
        <f>VLOOKUP(A230,Totaal!A:P,16,FALSE)</f>
        <v/>
      </c>
      <c r="C230" s="164" t="str">
        <f>OutputOsiris!B237</f>
        <v/>
      </c>
      <c r="D230" s="157"/>
      <c r="E230" s="157"/>
      <c r="F230" s="157"/>
    </row>
    <row r="231" spans="1:6" x14ac:dyDescent="0.2">
      <c r="A231" s="164" t="str">
        <f>OutputOsiris!A238</f>
        <v/>
      </c>
      <c r="B231" s="167" t="str">
        <f>VLOOKUP(A231,Totaal!A:P,16,FALSE)</f>
        <v/>
      </c>
      <c r="C231" s="164" t="str">
        <f>OutputOsiris!B238</f>
        <v/>
      </c>
      <c r="D231" s="157"/>
      <c r="E231" s="157"/>
      <c r="F231" s="157"/>
    </row>
    <row r="232" spans="1:6" x14ac:dyDescent="0.2">
      <c r="A232" s="164" t="str">
        <f>OutputOsiris!A239</f>
        <v/>
      </c>
      <c r="B232" s="167" t="str">
        <f>VLOOKUP(A232,Totaal!A:P,16,FALSE)</f>
        <v/>
      </c>
      <c r="C232" s="164" t="str">
        <f>OutputOsiris!B239</f>
        <v/>
      </c>
      <c r="D232" s="157"/>
      <c r="E232" s="157"/>
      <c r="F232" s="157"/>
    </row>
    <row r="233" spans="1:6" x14ac:dyDescent="0.2">
      <c r="A233" s="164" t="str">
        <f>OutputOsiris!A240</f>
        <v/>
      </c>
      <c r="B233" s="167" t="str">
        <f>VLOOKUP(A233,Totaal!A:P,16,FALSE)</f>
        <v/>
      </c>
      <c r="C233" s="164" t="str">
        <f>OutputOsiris!B240</f>
        <v/>
      </c>
      <c r="D233" s="157"/>
      <c r="E233" s="157"/>
      <c r="F233" s="157"/>
    </row>
    <row r="234" spans="1:6" x14ac:dyDescent="0.2">
      <c r="A234" s="164" t="str">
        <f>OutputOsiris!A241</f>
        <v/>
      </c>
      <c r="B234" s="167" t="str">
        <f>VLOOKUP(A234,Totaal!A:P,16,FALSE)</f>
        <v/>
      </c>
      <c r="C234" s="164" t="str">
        <f>OutputOsiris!B241</f>
        <v/>
      </c>
      <c r="D234" s="157"/>
      <c r="E234" s="157"/>
      <c r="F234" s="157"/>
    </row>
    <row r="235" spans="1:6" x14ac:dyDescent="0.2">
      <c r="A235" s="164" t="str">
        <f>OutputOsiris!A242</f>
        <v/>
      </c>
      <c r="B235" s="167" t="str">
        <f>VLOOKUP(A235,Totaal!A:P,16,FALSE)</f>
        <v/>
      </c>
      <c r="C235" s="164" t="str">
        <f>OutputOsiris!B242</f>
        <v/>
      </c>
      <c r="D235" s="157"/>
      <c r="E235" s="157"/>
      <c r="F235" s="157"/>
    </row>
    <row r="236" spans="1:6" x14ac:dyDescent="0.2">
      <c r="A236" s="164" t="str">
        <f>OutputOsiris!A243</f>
        <v/>
      </c>
      <c r="B236" s="167" t="str">
        <f>VLOOKUP(A236,Totaal!A:P,16,FALSE)</f>
        <v/>
      </c>
      <c r="C236" s="164" t="str">
        <f>OutputOsiris!B243</f>
        <v/>
      </c>
      <c r="D236" s="157"/>
      <c r="E236" s="157"/>
      <c r="F236" s="157"/>
    </row>
    <row r="237" spans="1:6" x14ac:dyDescent="0.2">
      <c r="A237" s="164" t="str">
        <f>OutputOsiris!A244</f>
        <v/>
      </c>
      <c r="B237" s="167" t="str">
        <f>VLOOKUP(A237,Totaal!A:P,16,FALSE)</f>
        <v/>
      </c>
      <c r="C237" s="164" t="str">
        <f>OutputOsiris!B244</f>
        <v/>
      </c>
      <c r="D237" s="157"/>
      <c r="E237" s="157"/>
      <c r="F237" s="157"/>
    </row>
    <row r="238" spans="1:6" x14ac:dyDescent="0.2">
      <c r="A238" s="164" t="str">
        <f>OutputOsiris!A245</f>
        <v/>
      </c>
      <c r="B238" s="167" t="str">
        <f>VLOOKUP(A238,Totaal!A:P,16,FALSE)</f>
        <v/>
      </c>
      <c r="C238" s="164" t="str">
        <f>OutputOsiris!B245</f>
        <v/>
      </c>
      <c r="D238" s="157"/>
      <c r="E238" s="157"/>
      <c r="F238" s="157"/>
    </row>
    <row r="239" spans="1:6" x14ac:dyDescent="0.2">
      <c r="A239" s="164" t="str">
        <f>OutputOsiris!A246</f>
        <v/>
      </c>
      <c r="B239" s="167" t="str">
        <f>VLOOKUP(A239,Totaal!A:P,16,FALSE)</f>
        <v/>
      </c>
      <c r="C239" s="164" t="str">
        <f>OutputOsiris!B246</f>
        <v/>
      </c>
      <c r="D239" s="157"/>
      <c r="E239" s="157"/>
      <c r="F239" s="157"/>
    </row>
    <row r="240" spans="1:6" x14ac:dyDescent="0.2">
      <c r="A240" s="164" t="str">
        <f>OutputOsiris!A247</f>
        <v/>
      </c>
      <c r="B240" s="167" t="str">
        <f>VLOOKUP(A240,Totaal!A:P,16,FALSE)</f>
        <v/>
      </c>
      <c r="C240" s="164" t="str">
        <f>OutputOsiris!B247</f>
        <v/>
      </c>
      <c r="D240" s="157"/>
      <c r="E240" s="157"/>
      <c r="F240" s="157"/>
    </row>
    <row r="241" spans="1:6" x14ac:dyDescent="0.2">
      <c r="A241" s="164" t="str">
        <f>OutputOsiris!A248</f>
        <v/>
      </c>
      <c r="B241" s="167" t="str">
        <f>VLOOKUP(A241,Totaal!A:P,16,FALSE)</f>
        <v/>
      </c>
      <c r="C241" s="164" t="str">
        <f>OutputOsiris!B248</f>
        <v/>
      </c>
      <c r="D241" s="157"/>
      <c r="E241" s="157"/>
      <c r="F241" s="157"/>
    </row>
    <row r="242" spans="1:6" x14ac:dyDescent="0.2">
      <c r="A242" s="164" t="str">
        <f>OutputOsiris!A249</f>
        <v/>
      </c>
      <c r="B242" s="167" t="str">
        <f>VLOOKUP(A242,Totaal!A:P,16,FALSE)</f>
        <v/>
      </c>
      <c r="C242" s="164" t="str">
        <f>OutputOsiris!B249</f>
        <v/>
      </c>
      <c r="D242" s="157"/>
      <c r="E242" s="157"/>
      <c r="F242" s="157"/>
    </row>
    <row r="243" spans="1:6" x14ac:dyDescent="0.2">
      <c r="A243" s="164" t="str">
        <f>OutputOsiris!A250</f>
        <v/>
      </c>
      <c r="B243" s="167" t="str">
        <f>VLOOKUP(A243,Totaal!A:P,16,FALSE)</f>
        <v/>
      </c>
      <c r="C243" s="164" t="str">
        <f>OutputOsiris!B250</f>
        <v/>
      </c>
      <c r="D243" s="157"/>
      <c r="E243" s="157"/>
      <c r="F243" s="157"/>
    </row>
    <row r="244" spans="1:6" x14ac:dyDescent="0.2">
      <c r="A244" s="164" t="str">
        <f>OutputOsiris!A251</f>
        <v/>
      </c>
      <c r="B244" s="167" t="str">
        <f>VLOOKUP(A244,Totaal!A:P,16,FALSE)</f>
        <v/>
      </c>
      <c r="C244" s="164" t="str">
        <f>OutputOsiris!B251</f>
        <v/>
      </c>
      <c r="D244" s="157"/>
      <c r="E244" s="157"/>
      <c r="F244" s="157"/>
    </row>
    <row r="245" spans="1:6" x14ac:dyDescent="0.2">
      <c r="A245" s="164" t="str">
        <f>OutputOsiris!A252</f>
        <v/>
      </c>
      <c r="B245" s="167" t="str">
        <f>VLOOKUP(A245,Totaal!A:P,16,FALSE)</f>
        <v/>
      </c>
      <c r="C245" s="164" t="str">
        <f>OutputOsiris!B252</f>
        <v/>
      </c>
      <c r="D245" s="157"/>
      <c r="E245" s="157"/>
      <c r="F245" s="157"/>
    </row>
    <row r="246" spans="1:6" x14ac:dyDescent="0.2">
      <c r="A246" s="164" t="str">
        <f>OutputOsiris!A253</f>
        <v/>
      </c>
      <c r="B246" s="167" t="str">
        <f>VLOOKUP(A246,Totaal!A:P,16,FALSE)</f>
        <v/>
      </c>
      <c r="C246" s="164" t="str">
        <f>OutputOsiris!B253</f>
        <v/>
      </c>
      <c r="D246" s="157"/>
      <c r="E246" s="157"/>
      <c r="F246" s="157"/>
    </row>
    <row r="247" spans="1:6" x14ac:dyDescent="0.2">
      <c r="A247" s="164" t="str">
        <f>OutputOsiris!A254</f>
        <v/>
      </c>
      <c r="B247" s="167" t="str">
        <f>VLOOKUP(A247,Totaal!A:P,16,FALSE)</f>
        <v/>
      </c>
      <c r="C247" s="164" t="str">
        <f>OutputOsiris!B254</f>
        <v/>
      </c>
      <c r="D247" s="157"/>
      <c r="E247" s="157"/>
      <c r="F247" s="157"/>
    </row>
    <row r="248" spans="1:6" x14ac:dyDescent="0.2">
      <c r="A248" s="164" t="str">
        <f>OutputOsiris!A255</f>
        <v/>
      </c>
      <c r="B248" s="167" t="str">
        <f>VLOOKUP(A248,Totaal!A:P,16,FALSE)</f>
        <v/>
      </c>
      <c r="C248" s="164" t="str">
        <f>OutputOsiris!B255</f>
        <v/>
      </c>
      <c r="D248" s="157"/>
      <c r="E248" s="157"/>
      <c r="F248" s="157"/>
    </row>
    <row r="249" spans="1:6" x14ac:dyDescent="0.2">
      <c r="A249" s="164" t="str">
        <f>OutputOsiris!A256</f>
        <v/>
      </c>
      <c r="B249" s="167" t="str">
        <f>VLOOKUP(A249,Totaal!A:P,16,FALSE)</f>
        <v/>
      </c>
      <c r="C249" s="164" t="str">
        <f>OutputOsiris!B256</f>
        <v/>
      </c>
      <c r="D249" s="157"/>
      <c r="E249" s="157"/>
      <c r="F249" s="157"/>
    </row>
    <row r="250" spans="1:6" x14ac:dyDescent="0.2">
      <c r="A250" s="164" t="str">
        <f>OutputOsiris!A257</f>
        <v/>
      </c>
      <c r="B250" s="167" t="str">
        <f>VLOOKUP(A250,Totaal!A:P,16,FALSE)</f>
        <v/>
      </c>
      <c r="C250" s="164" t="str">
        <f>OutputOsiris!B257</f>
        <v/>
      </c>
      <c r="D250" s="157"/>
      <c r="E250" s="157"/>
      <c r="F250" s="157"/>
    </row>
    <row r="251" spans="1:6" x14ac:dyDescent="0.2">
      <c r="A251" s="164" t="str">
        <f>OutputOsiris!A258</f>
        <v/>
      </c>
      <c r="B251" s="167" t="str">
        <f>VLOOKUP(A251,Totaal!A:P,16,FALSE)</f>
        <v/>
      </c>
      <c r="C251" s="164" t="str">
        <f>OutputOsiris!B258</f>
        <v/>
      </c>
      <c r="D251" s="157"/>
      <c r="E251" s="157"/>
      <c r="F251" s="157"/>
    </row>
    <row r="252" spans="1:6" x14ac:dyDescent="0.2">
      <c r="A252" s="164" t="str">
        <f>OutputOsiris!A259</f>
        <v/>
      </c>
      <c r="B252" s="167" t="str">
        <f>VLOOKUP(A252,Totaal!A:P,16,FALSE)</f>
        <v/>
      </c>
      <c r="C252" s="164" t="str">
        <f>OutputOsiris!B259</f>
        <v/>
      </c>
      <c r="D252" s="157"/>
      <c r="E252" s="157"/>
      <c r="F252" s="157"/>
    </row>
    <row r="253" spans="1:6" x14ac:dyDescent="0.2">
      <c r="A253" s="164" t="str">
        <f>OutputOsiris!A260</f>
        <v/>
      </c>
      <c r="B253" s="167" t="str">
        <f>VLOOKUP(A253,Totaal!A:P,16,FALSE)</f>
        <v/>
      </c>
      <c r="C253" s="164" t="str">
        <f>OutputOsiris!B260</f>
        <v/>
      </c>
      <c r="D253" s="157"/>
      <c r="E253" s="157"/>
      <c r="F253" s="157"/>
    </row>
    <row r="254" spans="1:6" x14ac:dyDescent="0.2">
      <c r="A254" s="164" t="str">
        <f>OutputOsiris!A261</f>
        <v/>
      </c>
      <c r="B254" s="167" t="str">
        <f>VLOOKUP(A254,Totaal!A:P,16,FALSE)</f>
        <v/>
      </c>
      <c r="C254" s="164" t="str">
        <f>OutputOsiris!B261</f>
        <v/>
      </c>
      <c r="D254" s="157"/>
      <c r="E254" s="157"/>
      <c r="F254" s="157"/>
    </row>
    <row r="255" spans="1:6" x14ac:dyDescent="0.2">
      <c r="A255" s="164" t="str">
        <f>OutputOsiris!A262</f>
        <v/>
      </c>
      <c r="B255" s="167" t="str">
        <f>VLOOKUP(A255,Totaal!A:P,16,FALSE)</f>
        <v/>
      </c>
      <c r="C255" s="164" t="str">
        <f>OutputOsiris!B262</f>
        <v/>
      </c>
      <c r="D255" s="157"/>
      <c r="E255" s="157"/>
      <c r="F255" s="157"/>
    </row>
    <row r="256" spans="1:6" x14ac:dyDescent="0.2">
      <c r="A256" s="164" t="str">
        <f>OutputOsiris!A263</f>
        <v/>
      </c>
      <c r="B256" s="167" t="str">
        <f>VLOOKUP(A256,Totaal!A:P,16,FALSE)</f>
        <v/>
      </c>
      <c r="C256" s="164" t="str">
        <f>OutputOsiris!B263</f>
        <v/>
      </c>
      <c r="D256" s="157"/>
      <c r="E256" s="157"/>
      <c r="F256" s="157"/>
    </row>
    <row r="257" spans="1:6" x14ac:dyDescent="0.2">
      <c r="A257" s="164" t="str">
        <f>OutputOsiris!A264</f>
        <v/>
      </c>
      <c r="B257" s="167" t="str">
        <f>VLOOKUP(A257,Totaal!A:P,16,FALSE)</f>
        <v/>
      </c>
      <c r="C257" s="164" t="str">
        <f>OutputOsiris!B264</f>
        <v/>
      </c>
      <c r="D257" s="157"/>
      <c r="E257" s="157"/>
      <c r="F257" s="157"/>
    </row>
    <row r="258" spans="1:6" x14ac:dyDescent="0.2">
      <c r="A258" s="164" t="str">
        <f>OutputOsiris!A265</f>
        <v/>
      </c>
      <c r="B258" s="167" t="str">
        <f>VLOOKUP(A258,Totaal!A:P,16,FALSE)</f>
        <v/>
      </c>
      <c r="C258" s="164" t="str">
        <f>OutputOsiris!B265</f>
        <v/>
      </c>
      <c r="D258" s="157"/>
      <c r="E258" s="157"/>
      <c r="F258" s="157"/>
    </row>
    <row r="259" spans="1:6" x14ac:dyDescent="0.2">
      <c r="A259" s="164" t="str">
        <f>OutputOsiris!A266</f>
        <v/>
      </c>
      <c r="B259" s="167" t="str">
        <f>VLOOKUP(A259,Totaal!A:P,16,FALSE)</f>
        <v/>
      </c>
      <c r="C259" s="164" t="str">
        <f>OutputOsiris!B266</f>
        <v/>
      </c>
      <c r="D259" s="157"/>
      <c r="E259" s="157"/>
      <c r="F259" s="157"/>
    </row>
    <row r="260" spans="1:6" x14ac:dyDescent="0.2">
      <c r="A260" s="164" t="str">
        <f>OutputOsiris!A267</f>
        <v/>
      </c>
      <c r="B260" s="167" t="str">
        <f>VLOOKUP(A260,Totaal!A:P,16,FALSE)</f>
        <v/>
      </c>
      <c r="C260" s="164" t="str">
        <f>OutputOsiris!B267</f>
        <v/>
      </c>
      <c r="D260" s="157"/>
      <c r="E260" s="157"/>
      <c r="F260" s="157"/>
    </row>
    <row r="261" spans="1:6" x14ac:dyDescent="0.2">
      <c r="A261" s="164" t="str">
        <f>OutputOsiris!A268</f>
        <v/>
      </c>
      <c r="B261" s="167" t="str">
        <f>VLOOKUP(A261,Totaal!A:P,16,FALSE)</f>
        <v/>
      </c>
      <c r="C261" s="164" t="str">
        <f>OutputOsiris!B268</f>
        <v/>
      </c>
      <c r="D261" s="157"/>
      <c r="E261" s="157"/>
      <c r="F261" s="157"/>
    </row>
    <row r="262" spans="1:6" x14ac:dyDescent="0.2">
      <c r="A262" s="164" t="str">
        <f>OutputOsiris!A269</f>
        <v/>
      </c>
      <c r="B262" s="167" t="str">
        <f>VLOOKUP(A262,Totaal!A:P,16,FALSE)</f>
        <v/>
      </c>
      <c r="C262" s="164" t="str">
        <f>OutputOsiris!B269</f>
        <v/>
      </c>
      <c r="D262" s="157"/>
      <c r="E262" s="157"/>
      <c r="F262" s="157"/>
    </row>
    <row r="263" spans="1:6" x14ac:dyDescent="0.2">
      <c r="A263" s="164" t="str">
        <f>OutputOsiris!A270</f>
        <v/>
      </c>
      <c r="B263" s="167" t="str">
        <f>VLOOKUP(A263,Totaal!A:P,16,FALSE)</f>
        <v/>
      </c>
      <c r="C263" s="164" t="str">
        <f>OutputOsiris!B270</f>
        <v/>
      </c>
      <c r="D263" s="157"/>
      <c r="E263" s="157"/>
      <c r="F263" s="157"/>
    </row>
    <row r="264" spans="1:6" x14ac:dyDescent="0.2">
      <c r="A264" s="164" t="str">
        <f>OutputOsiris!A271</f>
        <v/>
      </c>
      <c r="B264" s="167" t="str">
        <f>VLOOKUP(A264,Totaal!A:P,16,FALSE)</f>
        <v/>
      </c>
      <c r="C264" s="164" t="str">
        <f>OutputOsiris!B271</f>
        <v/>
      </c>
      <c r="D264" s="157"/>
      <c r="E264" s="157"/>
      <c r="F264" s="157"/>
    </row>
    <row r="265" spans="1:6" x14ac:dyDescent="0.2">
      <c r="A265" s="164" t="str">
        <f>OutputOsiris!A272</f>
        <v/>
      </c>
      <c r="B265" s="167" t="str">
        <f>VLOOKUP(A265,Totaal!A:P,16,FALSE)</f>
        <v/>
      </c>
      <c r="C265" s="164" t="str">
        <f>OutputOsiris!B272</f>
        <v/>
      </c>
      <c r="D265" s="157"/>
      <c r="E265" s="157"/>
      <c r="F265" s="157"/>
    </row>
    <row r="266" spans="1:6" x14ac:dyDescent="0.2">
      <c r="A266" s="164" t="str">
        <f>OutputOsiris!A273</f>
        <v/>
      </c>
      <c r="B266" s="167" t="str">
        <f>VLOOKUP(A266,Totaal!A:P,16,FALSE)</f>
        <v/>
      </c>
      <c r="C266" s="164" t="str">
        <f>OutputOsiris!B273</f>
        <v/>
      </c>
      <c r="D266" s="157"/>
      <c r="E266" s="157"/>
      <c r="F266" s="157"/>
    </row>
    <row r="267" spans="1:6" x14ac:dyDescent="0.2">
      <c r="A267" s="164" t="str">
        <f>OutputOsiris!A274</f>
        <v/>
      </c>
      <c r="B267" s="167" t="str">
        <f>VLOOKUP(A267,Totaal!A:P,16,FALSE)</f>
        <v/>
      </c>
      <c r="C267" s="164" t="str">
        <f>OutputOsiris!B274</f>
        <v/>
      </c>
      <c r="D267" s="157"/>
      <c r="E267" s="157"/>
      <c r="F267" s="157"/>
    </row>
    <row r="268" spans="1:6" x14ac:dyDescent="0.2">
      <c r="A268" s="164" t="str">
        <f>OutputOsiris!A275</f>
        <v/>
      </c>
      <c r="B268" s="167" t="str">
        <f>VLOOKUP(A268,Totaal!A:P,16,FALSE)</f>
        <v/>
      </c>
      <c r="C268" s="164" t="str">
        <f>OutputOsiris!B275</f>
        <v/>
      </c>
      <c r="D268" s="157"/>
      <c r="E268" s="157"/>
      <c r="F268" s="157"/>
    </row>
    <row r="269" spans="1:6" x14ac:dyDescent="0.2">
      <c r="A269" s="164" t="str">
        <f>OutputOsiris!A276</f>
        <v/>
      </c>
      <c r="B269" s="167" t="str">
        <f>VLOOKUP(A269,Totaal!A:P,16,FALSE)</f>
        <v/>
      </c>
      <c r="C269" s="164" t="str">
        <f>OutputOsiris!B276</f>
        <v/>
      </c>
      <c r="D269" s="157"/>
      <c r="E269" s="157"/>
      <c r="F269" s="157"/>
    </row>
    <row r="270" spans="1:6" x14ac:dyDescent="0.2">
      <c r="A270" s="164" t="str">
        <f>OutputOsiris!A277</f>
        <v/>
      </c>
      <c r="B270" s="167" t="str">
        <f>VLOOKUP(A270,Totaal!A:P,16,FALSE)</f>
        <v/>
      </c>
      <c r="C270" s="164" t="str">
        <f>OutputOsiris!B277</f>
        <v/>
      </c>
      <c r="D270" s="157"/>
      <c r="E270" s="157"/>
      <c r="F270" s="157"/>
    </row>
    <row r="271" spans="1:6" x14ac:dyDescent="0.2">
      <c r="A271" s="164" t="str">
        <f>OutputOsiris!A278</f>
        <v/>
      </c>
      <c r="B271" s="167" t="str">
        <f>VLOOKUP(A271,Totaal!A:P,16,FALSE)</f>
        <v/>
      </c>
      <c r="C271" s="164" t="str">
        <f>OutputOsiris!B278</f>
        <v/>
      </c>
      <c r="D271" s="157"/>
      <c r="E271" s="157"/>
      <c r="F271" s="157"/>
    </row>
    <row r="272" spans="1:6" x14ac:dyDescent="0.2">
      <c r="A272" s="164" t="str">
        <f>OutputOsiris!A279</f>
        <v/>
      </c>
      <c r="B272" s="167" t="str">
        <f>VLOOKUP(A272,Totaal!A:P,16,FALSE)</f>
        <v/>
      </c>
      <c r="C272" s="164" t="str">
        <f>OutputOsiris!B279</f>
        <v/>
      </c>
      <c r="D272" s="157"/>
      <c r="E272" s="157"/>
      <c r="F272" s="157"/>
    </row>
    <row r="273" spans="1:6" x14ac:dyDescent="0.2">
      <c r="A273" s="164" t="str">
        <f>OutputOsiris!A280</f>
        <v/>
      </c>
      <c r="B273" s="167" t="str">
        <f>VLOOKUP(A273,Totaal!A:P,16,FALSE)</f>
        <v/>
      </c>
      <c r="C273" s="164" t="str">
        <f>OutputOsiris!B280</f>
        <v/>
      </c>
      <c r="D273" s="157"/>
      <c r="E273" s="157"/>
      <c r="F273" s="157"/>
    </row>
    <row r="274" spans="1:6" x14ac:dyDescent="0.2">
      <c r="A274" s="164" t="str">
        <f>OutputOsiris!A281</f>
        <v/>
      </c>
      <c r="B274" s="167" t="str">
        <f>VLOOKUP(A274,Totaal!A:P,16,FALSE)</f>
        <v/>
      </c>
      <c r="C274" s="164" t="str">
        <f>OutputOsiris!B281</f>
        <v/>
      </c>
      <c r="D274" s="157"/>
      <c r="E274" s="157"/>
      <c r="F274" s="157"/>
    </row>
    <row r="275" spans="1:6" x14ac:dyDescent="0.2">
      <c r="A275" s="164" t="str">
        <f>OutputOsiris!A282</f>
        <v/>
      </c>
      <c r="B275" s="167" t="str">
        <f>VLOOKUP(A275,Totaal!A:P,16,FALSE)</f>
        <v/>
      </c>
      <c r="C275" s="164" t="str">
        <f>OutputOsiris!B282</f>
        <v/>
      </c>
      <c r="D275" s="157"/>
      <c r="E275" s="157"/>
      <c r="F275" s="157"/>
    </row>
    <row r="276" spans="1:6" x14ac:dyDescent="0.2">
      <c r="A276" s="164" t="str">
        <f>OutputOsiris!A283</f>
        <v/>
      </c>
      <c r="B276" s="167" t="str">
        <f>VLOOKUP(A276,Totaal!A:P,16,FALSE)</f>
        <v/>
      </c>
      <c r="C276" s="164" t="str">
        <f>OutputOsiris!B283</f>
        <v/>
      </c>
      <c r="D276" s="157"/>
      <c r="E276" s="157"/>
      <c r="F276" s="157"/>
    </row>
    <row r="277" spans="1:6" x14ac:dyDescent="0.2">
      <c r="A277" s="164" t="str">
        <f>OutputOsiris!A284</f>
        <v/>
      </c>
      <c r="B277" s="167" t="str">
        <f>VLOOKUP(A277,Totaal!A:P,16,FALSE)</f>
        <v/>
      </c>
      <c r="C277" s="164" t="str">
        <f>OutputOsiris!B284</f>
        <v/>
      </c>
      <c r="D277" s="157"/>
      <c r="E277" s="157"/>
      <c r="F277" s="157"/>
    </row>
    <row r="278" spans="1:6" x14ac:dyDescent="0.2">
      <c r="A278" s="164" t="str">
        <f>OutputOsiris!A285</f>
        <v/>
      </c>
      <c r="B278" s="167" t="str">
        <f>VLOOKUP(A278,Totaal!A:P,16,FALSE)</f>
        <v/>
      </c>
      <c r="C278" s="164" t="str">
        <f>OutputOsiris!B285</f>
        <v/>
      </c>
      <c r="D278" s="157"/>
      <c r="E278" s="157"/>
      <c r="F278" s="157"/>
    </row>
    <row r="279" spans="1:6" x14ac:dyDescent="0.2">
      <c r="A279" s="164" t="str">
        <f>OutputOsiris!A286</f>
        <v/>
      </c>
      <c r="B279" s="167" t="str">
        <f>VLOOKUP(A279,Totaal!A:P,16,FALSE)</f>
        <v/>
      </c>
      <c r="C279" s="164" t="str">
        <f>OutputOsiris!B286</f>
        <v/>
      </c>
      <c r="D279" s="157"/>
      <c r="E279" s="157"/>
      <c r="F279" s="157"/>
    </row>
    <row r="280" spans="1:6" x14ac:dyDescent="0.2">
      <c r="A280" s="164" t="str">
        <f>OutputOsiris!A287</f>
        <v/>
      </c>
      <c r="B280" s="167" t="str">
        <f>VLOOKUP(A280,Totaal!A:P,16,FALSE)</f>
        <v/>
      </c>
      <c r="C280" s="164" t="str">
        <f>OutputOsiris!B287</f>
        <v/>
      </c>
      <c r="D280" s="157"/>
      <c r="E280" s="157"/>
      <c r="F280" s="157"/>
    </row>
    <row r="281" spans="1:6" x14ac:dyDescent="0.2">
      <c r="A281" s="164" t="str">
        <f>OutputOsiris!A288</f>
        <v/>
      </c>
      <c r="B281" s="167" t="str">
        <f>VLOOKUP(A281,Totaal!A:P,16,FALSE)</f>
        <v/>
      </c>
      <c r="C281" s="164" t="str">
        <f>OutputOsiris!B288</f>
        <v/>
      </c>
      <c r="D281" s="157"/>
      <c r="E281" s="157"/>
      <c r="F281" s="157"/>
    </row>
    <row r="282" spans="1:6" x14ac:dyDescent="0.2">
      <c r="A282" s="164" t="str">
        <f>OutputOsiris!A289</f>
        <v/>
      </c>
      <c r="B282" s="167" t="str">
        <f>VLOOKUP(A282,Totaal!A:P,16,FALSE)</f>
        <v/>
      </c>
      <c r="C282" s="164" t="str">
        <f>OutputOsiris!B289</f>
        <v/>
      </c>
      <c r="D282" s="157"/>
      <c r="E282" s="157"/>
      <c r="F282" s="157"/>
    </row>
    <row r="283" spans="1:6" x14ac:dyDescent="0.2">
      <c r="A283" s="164" t="str">
        <f>OutputOsiris!A290</f>
        <v/>
      </c>
      <c r="B283" s="167" t="str">
        <f>VLOOKUP(A283,Totaal!A:P,16,FALSE)</f>
        <v/>
      </c>
      <c r="C283" s="164" t="str">
        <f>OutputOsiris!B290</f>
        <v/>
      </c>
      <c r="D283" s="157"/>
      <c r="E283" s="157"/>
      <c r="F283" s="157"/>
    </row>
    <row r="284" spans="1:6" x14ac:dyDescent="0.2">
      <c r="A284" s="164" t="str">
        <f>OutputOsiris!A291</f>
        <v/>
      </c>
      <c r="B284" s="167" t="str">
        <f>VLOOKUP(A284,Totaal!A:P,16,FALSE)</f>
        <v/>
      </c>
      <c r="C284" s="164" t="str">
        <f>OutputOsiris!B291</f>
        <v/>
      </c>
      <c r="D284" s="157"/>
      <c r="E284" s="157"/>
      <c r="F284" s="157"/>
    </row>
    <row r="285" spans="1:6" x14ac:dyDescent="0.2">
      <c r="A285" s="164" t="str">
        <f>OutputOsiris!A292</f>
        <v/>
      </c>
      <c r="B285" s="167" t="str">
        <f>VLOOKUP(A285,Totaal!A:P,16,FALSE)</f>
        <v/>
      </c>
      <c r="C285" s="164" t="str">
        <f>OutputOsiris!B292</f>
        <v/>
      </c>
      <c r="D285" s="157"/>
      <c r="E285" s="157"/>
      <c r="F285" s="157"/>
    </row>
    <row r="286" spans="1:6" x14ac:dyDescent="0.2">
      <c r="A286" s="164" t="str">
        <f>OutputOsiris!A293</f>
        <v/>
      </c>
      <c r="B286" s="167" t="str">
        <f>VLOOKUP(A286,Totaal!A:P,16,FALSE)</f>
        <v/>
      </c>
      <c r="C286" s="164" t="str">
        <f>OutputOsiris!B293</f>
        <v/>
      </c>
      <c r="D286" s="157"/>
      <c r="E286" s="157"/>
      <c r="F286" s="157"/>
    </row>
    <row r="287" spans="1:6" x14ac:dyDescent="0.2">
      <c r="A287" s="164" t="str">
        <f>OutputOsiris!A294</f>
        <v/>
      </c>
      <c r="B287" s="167" t="str">
        <f>VLOOKUP(A287,Totaal!A:P,16,FALSE)</f>
        <v/>
      </c>
      <c r="C287" s="164" t="str">
        <f>OutputOsiris!B294</f>
        <v/>
      </c>
      <c r="D287" s="157"/>
      <c r="E287" s="157"/>
      <c r="F287" s="157"/>
    </row>
    <row r="288" spans="1:6" x14ac:dyDescent="0.2">
      <c r="A288" s="164" t="str">
        <f>OutputOsiris!A295</f>
        <v/>
      </c>
      <c r="B288" s="167" t="str">
        <f>VLOOKUP(A288,Totaal!A:P,16,FALSE)</f>
        <v/>
      </c>
      <c r="C288" s="164" t="str">
        <f>OutputOsiris!B295</f>
        <v/>
      </c>
      <c r="D288" s="157"/>
      <c r="E288" s="157"/>
      <c r="F288" s="157"/>
    </row>
    <row r="289" spans="1:6" x14ac:dyDescent="0.2">
      <c r="A289" s="164" t="str">
        <f>OutputOsiris!A296</f>
        <v/>
      </c>
      <c r="B289" s="167" t="str">
        <f>VLOOKUP(A289,Totaal!A:P,16,FALSE)</f>
        <v/>
      </c>
      <c r="C289" s="164" t="str">
        <f>OutputOsiris!B296</f>
        <v/>
      </c>
      <c r="D289" s="157"/>
      <c r="E289" s="157"/>
      <c r="F289" s="157"/>
    </row>
    <row r="290" spans="1:6" x14ac:dyDescent="0.2">
      <c r="A290" s="164" t="str">
        <f>OutputOsiris!A297</f>
        <v/>
      </c>
      <c r="B290" s="167" t="str">
        <f>VLOOKUP(A290,Totaal!A:P,16,FALSE)</f>
        <v/>
      </c>
      <c r="C290" s="164" t="str">
        <f>OutputOsiris!B297</f>
        <v/>
      </c>
      <c r="D290" s="157"/>
      <c r="E290" s="157"/>
      <c r="F290" s="157"/>
    </row>
    <row r="291" spans="1:6" x14ac:dyDescent="0.2">
      <c r="A291" s="164" t="str">
        <f>OutputOsiris!A298</f>
        <v/>
      </c>
      <c r="B291" s="167" t="str">
        <f>VLOOKUP(A291,Totaal!A:P,16,FALSE)</f>
        <v/>
      </c>
      <c r="C291" s="164" t="str">
        <f>OutputOsiris!B298</f>
        <v/>
      </c>
      <c r="D291" s="157"/>
      <c r="E291" s="157"/>
      <c r="F291" s="157"/>
    </row>
    <row r="292" spans="1:6" x14ac:dyDescent="0.2">
      <c r="A292" s="164" t="str">
        <f>OutputOsiris!A299</f>
        <v/>
      </c>
      <c r="B292" s="167" t="str">
        <f>VLOOKUP(A292,Totaal!A:P,16,FALSE)</f>
        <v/>
      </c>
      <c r="C292" s="164" t="str">
        <f>OutputOsiris!B299</f>
        <v/>
      </c>
      <c r="D292" s="157"/>
      <c r="E292" s="157"/>
      <c r="F292" s="157"/>
    </row>
    <row r="293" spans="1:6" x14ac:dyDescent="0.2">
      <c r="A293" s="164" t="str">
        <f>OutputOsiris!A300</f>
        <v/>
      </c>
      <c r="B293" s="167" t="str">
        <f>VLOOKUP(A293,Totaal!A:P,16,FALSE)</f>
        <v/>
      </c>
      <c r="C293" s="164" t="str">
        <f>OutputOsiris!B300</f>
        <v/>
      </c>
      <c r="D293" s="157"/>
      <c r="E293" s="157"/>
      <c r="F293" s="157"/>
    </row>
    <row r="294" spans="1:6" x14ac:dyDescent="0.2">
      <c r="A294" s="164" t="str">
        <f>OutputOsiris!A301</f>
        <v/>
      </c>
      <c r="B294" s="167" t="str">
        <f>VLOOKUP(A294,Totaal!A:P,16,FALSE)</f>
        <v/>
      </c>
      <c r="C294" s="164" t="str">
        <f>OutputOsiris!B301</f>
        <v/>
      </c>
      <c r="D294" s="157"/>
      <c r="E294" s="157"/>
      <c r="F294" s="157"/>
    </row>
    <row r="295" spans="1:6" x14ac:dyDescent="0.2">
      <c r="A295" s="164" t="str">
        <f>OutputOsiris!A302</f>
        <v/>
      </c>
      <c r="B295" s="167" t="str">
        <f>VLOOKUP(A295,Totaal!A:P,16,FALSE)</f>
        <v/>
      </c>
      <c r="C295" s="164" t="str">
        <f>OutputOsiris!B302</f>
        <v/>
      </c>
      <c r="D295" s="157"/>
      <c r="E295" s="157"/>
      <c r="F295" s="157"/>
    </row>
    <row r="296" spans="1:6" x14ac:dyDescent="0.2">
      <c r="A296" s="164" t="str">
        <f>OutputOsiris!A303</f>
        <v/>
      </c>
      <c r="B296" s="167" t="str">
        <f>VLOOKUP(A296,Totaal!A:P,16,FALSE)</f>
        <v/>
      </c>
      <c r="C296" s="164" t="str">
        <f>OutputOsiris!B303</f>
        <v/>
      </c>
      <c r="D296" s="157"/>
      <c r="E296" s="157"/>
      <c r="F296" s="157"/>
    </row>
    <row r="297" spans="1:6" x14ac:dyDescent="0.2">
      <c r="A297" s="164" t="str">
        <f>OutputOsiris!A304</f>
        <v/>
      </c>
      <c r="B297" s="167" t="str">
        <f>VLOOKUP(A297,Totaal!A:P,16,FALSE)</f>
        <v/>
      </c>
      <c r="C297" s="164" t="str">
        <f>OutputOsiris!B304</f>
        <v/>
      </c>
      <c r="D297" s="157"/>
      <c r="E297" s="157"/>
      <c r="F297" s="157"/>
    </row>
    <row r="298" spans="1:6" x14ac:dyDescent="0.2">
      <c r="A298" s="164" t="str">
        <f>OutputOsiris!A305</f>
        <v/>
      </c>
      <c r="B298" s="167" t="str">
        <f>VLOOKUP(A298,Totaal!A:P,16,FALSE)</f>
        <v/>
      </c>
      <c r="C298" s="164" t="str">
        <f>OutputOsiris!B305</f>
        <v/>
      </c>
      <c r="D298" s="157"/>
      <c r="E298" s="157"/>
      <c r="F298" s="157"/>
    </row>
    <row r="299" spans="1:6" x14ac:dyDescent="0.2">
      <c r="A299" s="164" t="str">
        <f>OutputOsiris!A306</f>
        <v/>
      </c>
      <c r="B299" s="167" t="str">
        <f>VLOOKUP(A299,Totaal!A:P,16,FALSE)</f>
        <v/>
      </c>
      <c r="C299" s="164" t="str">
        <f>OutputOsiris!B306</f>
        <v/>
      </c>
      <c r="D299" s="157"/>
      <c r="E299" s="157"/>
      <c r="F299" s="157"/>
    </row>
    <row r="300" spans="1:6" x14ac:dyDescent="0.2">
      <c r="A300" s="164" t="str">
        <f>OutputOsiris!A307</f>
        <v/>
      </c>
      <c r="B300" s="167" t="str">
        <f>VLOOKUP(A300,Totaal!A:P,16,FALSE)</f>
        <v/>
      </c>
      <c r="C300" s="164" t="str">
        <f>OutputOsiris!B307</f>
        <v/>
      </c>
      <c r="D300" s="157"/>
      <c r="E300" s="157"/>
      <c r="F300" s="157"/>
    </row>
    <row r="301" spans="1:6" x14ac:dyDescent="0.2">
      <c r="A301" s="164" t="str">
        <f>OutputOsiris!A308</f>
        <v/>
      </c>
      <c r="B301" s="167" t="str">
        <f>VLOOKUP(A301,Totaal!A:P,16,FALSE)</f>
        <v/>
      </c>
      <c r="C301" s="164" t="str">
        <f>OutputOsiris!B308</f>
        <v/>
      </c>
      <c r="D301" s="157"/>
      <c r="E301" s="157"/>
      <c r="F301" s="157"/>
    </row>
    <row r="302" spans="1:6" x14ac:dyDescent="0.2">
      <c r="A302" s="164" t="str">
        <f>OutputOsiris!A309</f>
        <v/>
      </c>
      <c r="B302" s="167" t="str">
        <f>VLOOKUP(A302,Totaal!A:P,16,FALSE)</f>
        <v/>
      </c>
      <c r="C302" s="164" t="str">
        <f>OutputOsiris!B309</f>
        <v/>
      </c>
      <c r="D302" s="157"/>
      <c r="E302" s="157"/>
      <c r="F302" s="157"/>
    </row>
    <row r="303" spans="1:6" x14ac:dyDescent="0.2">
      <c r="A303" s="164" t="str">
        <f>OutputOsiris!A310</f>
        <v/>
      </c>
      <c r="B303" s="167" t="str">
        <f>VLOOKUP(A303,Totaal!A:P,16,FALSE)</f>
        <v/>
      </c>
      <c r="C303" s="164" t="str">
        <f>OutputOsiris!B310</f>
        <v/>
      </c>
    </row>
    <row r="304" spans="1:6" x14ac:dyDescent="0.2">
      <c r="A304" s="164" t="str">
        <f>OutputOsiris!A311</f>
        <v/>
      </c>
      <c r="B304" s="167" t="str">
        <f>VLOOKUP(A304,Totaal!A:P,16,FALSE)</f>
        <v/>
      </c>
      <c r="C304" s="164" t="str">
        <f>OutputOsiris!B311</f>
        <v/>
      </c>
    </row>
    <row r="305" spans="1:3" s="155" customFormat="1" x14ac:dyDescent="0.2">
      <c r="A305" s="164" t="str">
        <f>OutputOsiris!A312</f>
        <v/>
      </c>
      <c r="B305" s="167" t="str">
        <f>VLOOKUP(A305,Totaal!A:P,16,FALSE)</f>
        <v/>
      </c>
      <c r="C305" s="164" t="str">
        <f>OutputOsiris!B312</f>
        <v/>
      </c>
    </row>
    <row r="306" spans="1:3" s="155" customFormat="1" x14ac:dyDescent="0.2">
      <c r="A306" s="164" t="str">
        <f>OutputOsiris!A313</f>
        <v/>
      </c>
      <c r="B306" s="167" t="str">
        <f>VLOOKUP(A306,Totaal!A:P,16,FALSE)</f>
        <v/>
      </c>
      <c r="C306" s="164" t="str">
        <f>OutputOsiris!B313</f>
        <v/>
      </c>
    </row>
    <row r="307" spans="1:3" s="155" customFormat="1" x14ac:dyDescent="0.2">
      <c r="A307" s="164" t="str">
        <f>OutputOsiris!A314</f>
        <v/>
      </c>
      <c r="B307" s="167" t="str">
        <f>VLOOKUP(A307,Totaal!A:P,16,FALSE)</f>
        <v/>
      </c>
      <c r="C307" s="164" t="str">
        <f>OutputOsiris!B314</f>
        <v/>
      </c>
    </row>
    <row r="308" spans="1:3" s="155" customFormat="1" x14ac:dyDescent="0.2">
      <c r="A308" s="164" t="str">
        <f>OutputOsiris!A315</f>
        <v/>
      </c>
      <c r="B308" s="167" t="str">
        <f>VLOOKUP(A308,Totaal!A:P,16,FALSE)</f>
        <v/>
      </c>
      <c r="C308" s="164" t="str">
        <f>OutputOsiris!B315</f>
        <v/>
      </c>
    </row>
    <row r="309" spans="1:3" s="155" customFormat="1" x14ac:dyDescent="0.2">
      <c r="A309" s="164" t="str">
        <f>OutputOsiris!A316</f>
        <v/>
      </c>
      <c r="B309" s="167" t="str">
        <f>VLOOKUP(A309,Totaal!A:P,16,FALSE)</f>
        <v/>
      </c>
      <c r="C309" s="164" t="str">
        <f>OutputOsiris!B316</f>
        <v/>
      </c>
    </row>
    <row r="310" spans="1:3" s="155" customFormat="1" x14ac:dyDescent="0.2">
      <c r="A310" s="164" t="str">
        <f>OutputOsiris!A317</f>
        <v/>
      </c>
      <c r="B310" s="167" t="str">
        <f>VLOOKUP(A310,Totaal!A:P,16,FALSE)</f>
        <v/>
      </c>
      <c r="C310" s="164" t="str">
        <f>OutputOsiris!B317</f>
        <v/>
      </c>
    </row>
    <row r="311" spans="1:3" s="155" customFormat="1" x14ac:dyDescent="0.2">
      <c r="A311" s="164" t="str">
        <f>OutputOsiris!A318</f>
        <v/>
      </c>
      <c r="B311" s="167" t="str">
        <f>VLOOKUP(A311,Totaal!A:P,16,FALSE)</f>
        <v/>
      </c>
      <c r="C311" s="164" t="str">
        <f>OutputOsiris!B318</f>
        <v/>
      </c>
    </row>
    <row r="312" spans="1:3" s="155" customFormat="1" x14ac:dyDescent="0.2">
      <c r="A312" s="164" t="str">
        <f>OutputOsiris!A319</f>
        <v/>
      </c>
      <c r="B312" s="167" t="str">
        <f>VLOOKUP(A312,Totaal!A:P,16,FALSE)</f>
        <v/>
      </c>
      <c r="C312" s="164" t="str">
        <f>OutputOsiris!B319</f>
        <v/>
      </c>
    </row>
    <row r="313" spans="1:3" s="155" customFormat="1" x14ac:dyDescent="0.2">
      <c r="A313" s="164" t="str">
        <f>OutputOsiris!A320</f>
        <v/>
      </c>
      <c r="B313" s="167" t="str">
        <f>VLOOKUP(A313,Totaal!A:P,16,FALSE)</f>
        <v/>
      </c>
      <c r="C313" s="164" t="str">
        <f>OutputOsiris!B320</f>
        <v/>
      </c>
    </row>
    <row r="314" spans="1:3" s="155" customFormat="1" x14ac:dyDescent="0.2">
      <c r="A314" s="164" t="str">
        <f>OutputOsiris!A321</f>
        <v/>
      </c>
      <c r="B314" s="167" t="str">
        <f>VLOOKUP(A314,Totaal!A:P,16,FALSE)</f>
        <v/>
      </c>
      <c r="C314" s="164" t="str">
        <f>OutputOsiris!B321</f>
        <v/>
      </c>
    </row>
    <row r="315" spans="1:3" s="155" customFormat="1" x14ac:dyDescent="0.2">
      <c r="A315" s="164" t="str">
        <f>OutputOsiris!A322</f>
        <v/>
      </c>
      <c r="B315" s="167" t="str">
        <f>VLOOKUP(A315,Totaal!A:P,16,FALSE)</f>
        <v/>
      </c>
      <c r="C315" s="164" t="str">
        <f>OutputOsiris!B322</f>
        <v/>
      </c>
    </row>
    <row r="316" spans="1:3" s="155" customFormat="1" x14ac:dyDescent="0.2">
      <c r="A316" s="164" t="str">
        <f>OutputOsiris!A323</f>
        <v/>
      </c>
      <c r="B316" s="167" t="str">
        <f>VLOOKUP(A316,Totaal!A:P,16,FALSE)</f>
        <v/>
      </c>
      <c r="C316" s="164" t="str">
        <f>OutputOsiris!B323</f>
        <v/>
      </c>
    </row>
    <row r="317" spans="1:3" s="155" customFormat="1" x14ac:dyDescent="0.2">
      <c r="A317" s="164" t="str">
        <f>OutputOsiris!A324</f>
        <v/>
      </c>
      <c r="B317" s="167" t="str">
        <f>VLOOKUP(A317,Totaal!A:P,16,FALSE)</f>
        <v/>
      </c>
      <c r="C317" s="164" t="str">
        <f>OutputOsiris!B324</f>
        <v/>
      </c>
    </row>
    <row r="318" spans="1:3" s="155" customFormat="1" x14ac:dyDescent="0.2">
      <c r="A318" s="164" t="str">
        <f>OutputOsiris!A325</f>
        <v/>
      </c>
      <c r="B318" s="167" t="str">
        <f>VLOOKUP(A318,Totaal!A:P,16,FALSE)</f>
        <v/>
      </c>
      <c r="C318" s="164" t="str">
        <f>OutputOsiris!B325</f>
        <v/>
      </c>
    </row>
    <row r="319" spans="1:3" s="155" customFormat="1" x14ac:dyDescent="0.2">
      <c r="A319" s="164" t="str">
        <f>OutputOsiris!A326</f>
        <v/>
      </c>
      <c r="B319" s="167" t="str">
        <f>VLOOKUP(A319,Totaal!A:P,16,FALSE)</f>
        <v/>
      </c>
      <c r="C319" s="164" t="str">
        <f>OutputOsiris!B326</f>
        <v/>
      </c>
    </row>
    <row r="320" spans="1:3" s="155" customFormat="1" x14ac:dyDescent="0.2">
      <c r="A320" s="164" t="str">
        <f>OutputOsiris!A327</f>
        <v/>
      </c>
      <c r="B320" s="167" t="str">
        <f>VLOOKUP(A320,Totaal!A:P,16,FALSE)</f>
        <v/>
      </c>
      <c r="C320" s="164" t="str">
        <f>OutputOsiris!B327</f>
        <v/>
      </c>
    </row>
    <row r="321" spans="1:3" s="155" customFormat="1" x14ac:dyDescent="0.2">
      <c r="A321" s="164" t="str">
        <f>OutputOsiris!A328</f>
        <v/>
      </c>
      <c r="B321" s="167" t="str">
        <f>VLOOKUP(A321,Totaal!A:P,16,FALSE)</f>
        <v/>
      </c>
      <c r="C321" s="164" t="str">
        <f>OutputOsiris!B328</f>
        <v/>
      </c>
    </row>
    <row r="322" spans="1:3" s="155" customFormat="1" x14ac:dyDescent="0.2">
      <c r="A322" s="164" t="str">
        <f>OutputOsiris!A329</f>
        <v/>
      </c>
      <c r="B322" s="167" t="str">
        <f>VLOOKUP(A322,Totaal!A:P,16,FALSE)</f>
        <v/>
      </c>
      <c r="C322" s="164" t="str">
        <f>OutputOsiris!B329</f>
        <v/>
      </c>
    </row>
    <row r="323" spans="1:3" s="155" customFormat="1" x14ac:dyDescent="0.2">
      <c r="A323" s="164" t="str">
        <f>OutputOsiris!A330</f>
        <v/>
      </c>
      <c r="B323" s="167" t="str">
        <f>VLOOKUP(A323,Totaal!A:P,16,FALSE)</f>
        <v/>
      </c>
      <c r="C323" s="164" t="str">
        <f>OutputOsiris!B330</f>
        <v/>
      </c>
    </row>
    <row r="324" spans="1:3" s="155" customFormat="1" x14ac:dyDescent="0.2">
      <c r="A324" s="164" t="str">
        <f>OutputOsiris!A331</f>
        <v/>
      </c>
      <c r="B324" s="167" t="str">
        <f>VLOOKUP(A324,Totaal!A:P,16,FALSE)</f>
        <v/>
      </c>
      <c r="C324" s="164" t="str">
        <f>OutputOsiris!B331</f>
        <v/>
      </c>
    </row>
    <row r="325" spans="1:3" s="155" customFormat="1" x14ac:dyDescent="0.2">
      <c r="A325" s="164" t="str">
        <f>OutputOsiris!A332</f>
        <v/>
      </c>
      <c r="B325" s="167" t="str">
        <f>VLOOKUP(A325,Totaal!A:P,16,FALSE)</f>
        <v/>
      </c>
      <c r="C325" s="164" t="str">
        <f>OutputOsiris!B332</f>
        <v/>
      </c>
    </row>
    <row r="326" spans="1:3" s="155" customFormat="1" x14ac:dyDescent="0.2">
      <c r="A326" s="164" t="str">
        <f>OutputOsiris!A333</f>
        <v/>
      </c>
      <c r="B326" s="167" t="str">
        <f>VLOOKUP(A326,Totaal!A:P,16,FALSE)</f>
        <v/>
      </c>
      <c r="C326" s="164" t="str">
        <f>OutputOsiris!B333</f>
        <v/>
      </c>
    </row>
    <row r="327" spans="1:3" s="155" customFormat="1" x14ac:dyDescent="0.2">
      <c r="A327" s="164" t="str">
        <f>OutputOsiris!A334</f>
        <v/>
      </c>
      <c r="B327" s="167" t="str">
        <f>VLOOKUP(A327,Totaal!A:P,16,FALSE)</f>
        <v/>
      </c>
      <c r="C327" s="164" t="str">
        <f>OutputOsiris!B334</f>
        <v/>
      </c>
    </row>
    <row r="328" spans="1:3" s="155" customFormat="1" x14ac:dyDescent="0.2">
      <c r="A328" s="164" t="str">
        <f>OutputOsiris!A335</f>
        <v/>
      </c>
      <c r="B328" s="167" t="str">
        <f>VLOOKUP(A328,Totaal!A:P,16,FALSE)</f>
        <v/>
      </c>
      <c r="C328" s="164" t="str">
        <f>OutputOsiris!B335</f>
        <v/>
      </c>
    </row>
    <row r="329" spans="1:3" s="155" customFormat="1" x14ac:dyDescent="0.2">
      <c r="A329" s="164" t="str">
        <f>OutputOsiris!A336</f>
        <v/>
      </c>
      <c r="B329" s="167" t="str">
        <f>VLOOKUP(A329,Totaal!A:P,16,FALSE)</f>
        <v/>
      </c>
      <c r="C329" s="164" t="str">
        <f>OutputOsiris!B336</f>
        <v/>
      </c>
    </row>
    <row r="330" spans="1:3" s="155" customFormat="1" x14ac:dyDescent="0.2">
      <c r="A330" s="164" t="str">
        <f>OutputOsiris!A337</f>
        <v/>
      </c>
      <c r="B330" s="167" t="str">
        <f>VLOOKUP(A330,Totaal!A:P,16,FALSE)</f>
        <v/>
      </c>
      <c r="C330" s="164" t="str">
        <f>OutputOsiris!B337</f>
        <v/>
      </c>
    </row>
    <row r="331" spans="1:3" s="155" customFormat="1" x14ac:dyDescent="0.2">
      <c r="A331" s="164" t="str">
        <f>OutputOsiris!A338</f>
        <v/>
      </c>
      <c r="B331" s="167" t="str">
        <f>VLOOKUP(A331,Totaal!A:P,16,FALSE)</f>
        <v/>
      </c>
      <c r="C331" s="164" t="str">
        <f>OutputOsiris!B338</f>
        <v/>
      </c>
    </row>
    <row r="332" spans="1:3" s="155" customFormat="1" x14ac:dyDescent="0.2">
      <c r="A332" s="164" t="str">
        <f>OutputOsiris!A339</f>
        <v/>
      </c>
      <c r="B332" s="167" t="str">
        <f>VLOOKUP(A332,Totaal!A:P,16,FALSE)</f>
        <v/>
      </c>
      <c r="C332" s="164" t="str">
        <f>OutputOsiris!B339</f>
        <v/>
      </c>
    </row>
    <row r="333" spans="1:3" s="155" customFormat="1" x14ac:dyDescent="0.2">
      <c r="A333" s="164" t="str">
        <f>OutputOsiris!A340</f>
        <v/>
      </c>
      <c r="B333" s="167" t="str">
        <f>VLOOKUP(A333,Totaal!A:P,16,FALSE)</f>
        <v/>
      </c>
      <c r="C333" s="164" t="str">
        <f>OutputOsiris!B340</f>
        <v/>
      </c>
    </row>
    <row r="334" spans="1:3" s="155" customFormat="1" x14ac:dyDescent="0.2">
      <c r="A334" s="164" t="str">
        <f>OutputOsiris!A341</f>
        <v/>
      </c>
      <c r="B334" s="167" t="str">
        <f>VLOOKUP(A334,Totaal!A:P,16,FALSE)</f>
        <v/>
      </c>
      <c r="C334" s="164" t="str">
        <f>OutputOsiris!B341</f>
        <v/>
      </c>
    </row>
    <row r="335" spans="1:3" s="155" customFormat="1" x14ac:dyDescent="0.2">
      <c r="A335" s="164" t="str">
        <f>OutputOsiris!A342</f>
        <v/>
      </c>
      <c r="B335" s="167" t="str">
        <f>VLOOKUP(A335,Totaal!A:P,16,FALSE)</f>
        <v/>
      </c>
      <c r="C335" s="164" t="str">
        <f>OutputOsiris!B342</f>
        <v/>
      </c>
    </row>
    <row r="336" spans="1:3" s="155" customFormat="1" x14ac:dyDescent="0.2">
      <c r="A336" s="164" t="str">
        <f>OutputOsiris!A343</f>
        <v/>
      </c>
      <c r="B336" s="167" t="str">
        <f>VLOOKUP(A336,Totaal!A:P,16,FALSE)</f>
        <v/>
      </c>
      <c r="C336" s="164" t="str">
        <f>OutputOsiris!B343</f>
        <v/>
      </c>
    </row>
    <row r="337" spans="1:3" s="155" customFormat="1" x14ac:dyDescent="0.2">
      <c r="A337" s="164" t="str">
        <f>OutputOsiris!A344</f>
        <v/>
      </c>
      <c r="B337" s="167" t="str">
        <f>VLOOKUP(A337,Totaal!A:P,16,FALSE)</f>
        <v/>
      </c>
      <c r="C337" s="164" t="str">
        <f>OutputOsiris!B344</f>
        <v/>
      </c>
    </row>
    <row r="338" spans="1:3" s="155" customFormat="1" x14ac:dyDescent="0.2">
      <c r="A338" s="164" t="str">
        <f>OutputOsiris!A345</f>
        <v/>
      </c>
      <c r="B338" s="167" t="str">
        <f>VLOOKUP(A338,Totaal!A:P,16,FALSE)</f>
        <v/>
      </c>
      <c r="C338" s="164" t="str">
        <f>OutputOsiris!B345</f>
        <v/>
      </c>
    </row>
    <row r="339" spans="1:3" s="155" customFormat="1" x14ac:dyDescent="0.2">
      <c r="A339" s="164" t="str">
        <f>OutputOsiris!A346</f>
        <v/>
      </c>
      <c r="B339" s="167" t="str">
        <f>VLOOKUP(A339,Totaal!A:P,16,FALSE)</f>
        <v/>
      </c>
      <c r="C339" s="164" t="str">
        <f>OutputOsiris!B346</f>
        <v/>
      </c>
    </row>
    <row r="340" spans="1:3" s="155" customFormat="1" x14ac:dyDescent="0.2">
      <c r="A340" s="164" t="str">
        <f>OutputOsiris!A347</f>
        <v/>
      </c>
      <c r="B340" s="167" t="str">
        <f>VLOOKUP(A340,Totaal!A:P,16,FALSE)</f>
        <v/>
      </c>
      <c r="C340" s="164" t="str">
        <f>OutputOsiris!B347</f>
        <v/>
      </c>
    </row>
    <row r="341" spans="1:3" s="155" customFormat="1" x14ac:dyDescent="0.2">
      <c r="A341" s="164" t="str">
        <f>OutputOsiris!A348</f>
        <v/>
      </c>
      <c r="B341" s="167" t="str">
        <f>VLOOKUP(A341,Totaal!A:P,16,FALSE)</f>
        <v/>
      </c>
      <c r="C341" s="164" t="str">
        <f>OutputOsiris!B348</f>
        <v/>
      </c>
    </row>
    <row r="342" spans="1:3" s="155" customFormat="1" x14ac:dyDescent="0.2">
      <c r="A342" s="164" t="str">
        <f>OutputOsiris!A349</f>
        <v/>
      </c>
      <c r="B342" s="167" t="str">
        <f>VLOOKUP(A342,Totaal!A:P,16,FALSE)</f>
        <v/>
      </c>
      <c r="C342" s="164" t="str">
        <f>OutputOsiris!B349</f>
        <v/>
      </c>
    </row>
    <row r="343" spans="1:3" s="155" customFormat="1" x14ac:dyDescent="0.2">
      <c r="A343" s="164" t="str">
        <f>OutputOsiris!A350</f>
        <v/>
      </c>
      <c r="B343" s="167" t="str">
        <f>VLOOKUP(A343,Totaal!A:P,16,FALSE)</f>
        <v/>
      </c>
      <c r="C343" s="164" t="str">
        <f>OutputOsiris!B350</f>
        <v/>
      </c>
    </row>
    <row r="344" spans="1:3" s="155" customFormat="1" x14ac:dyDescent="0.2">
      <c r="A344" s="164" t="str">
        <f>OutputOsiris!A351</f>
        <v/>
      </c>
      <c r="B344" s="167" t="str">
        <f>VLOOKUP(A344,Totaal!A:P,16,FALSE)</f>
        <v/>
      </c>
      <c r="C344" s="164" t="str">
        <f>OutputOsiris!B351</f>
        <v/>
      </c>
    </row>
    <row r="345" spans="1:3" s="155" customFormat="1" x14ac:dyDescent="0.2">
      <c r="A345" s="164" t="str">
        <f>OutputOsiris!A352</f>
        <v/>
      </c>
      <c r="B345" s="167" t="str">
        <f>VLOOKUP(A345,Totaal!A:P,16,FALSE)</f>
        <v/>
      </c>
      <c r="C345" s="164" t="str">
        <f>OutputOsiris!B352</f>
        <v/>
      </c>
    </row>
    <row r="346" spans="1:3" s="155" customFormat="1" x14ac:dyDescent="0.2">
      <c r="A346" s="164" t="str">
        <f>OutputOsiris!A353</f>
        <v/>
      </c>
      <c r="B346" s="167" t="str">
        <f>VLOOKUP(A346,Totaal!A:P,16,FALSE)</f>
        <v/>
      </c>
      <c r="C346" s="164" t="str">
        <f>OutputOsiris!B353</f>
        <v/>
      </c>
    </row>
    <row r="347" spans="1:3" s="155" customFormat="1" x14ac:dyDescent="0.2">
      <c r="A347" s="164" t="str">
        <f>OutputOsiris!A354</f>
        <v/>
      </c>
      <c r="B347" s="167" t="str">
        <f>VLOOKUP(A347,Totaal!A:P,16,FALSE)</f>
        <v/>
      </c>
      <c r="C347" s="164" t="str">
        <f>OutputOsiris!B354</f>
        <v/>
      </c>
    </row>
    <row r="348" spans="1:3" s="155" customFormat="1" x14ac:dyDescent="0.2">
      <c r="A348" s="164" t="str">
        <f>OutputOsiris!A355</f>
        <v/>
      </c>
      <c r="B348" s="167" t="str">
        <f>VLOOKUP(A348,Totaal!A:P,16,FALSE)</f>
        <v/>
      </c>
      <c r="C348" s="164" t="str">
        <f>OutputOsiris!B355</f>
        <v/>
      </c>
    </row>
    <row r="349" spans="1:3" s="155" customFormat="1" x14ac:dyDescent="0.2">
      <c r="A349" s="164" t="str">
        <f>OutputOsiris!A356</f>
        <v/>
      </c>
      <c r="B349" s="167" t="str">
        <f>VLOOKUP(A349,Totaal!A:P,16,FALSE)</f>
        <v/>
      </c>
      <c r="C349" s="164" t="str">
        <f>OutputOsiris!B356</f>
        <v/>
      </c>
    </row>
    <row r="350" spans="1:3" s="155" customFormat="1" x14ac:dyDescent="0.2">
      <c r="A350" s="164" t="str">
        <f>OutputOsiris!A357</f>
        <v/>
      </c>
      <c r="B350" s="167" t="str">
        <f>VLOOKUP(A350,Totaal!A:P,16,FALSE)</f>
        <v/>
      </c>
      <c r="C350" s="164" t="str">
        <f>OutputOsiris!B357</f>
        <v/>
      </c>
    </row>
    <row r="351" spans="1:3" s="155" customFormat="1" x14ac:dyDescent="0.2">
      <c r="A351" s="164" t="str">
        <f>OutputOsiris!A358</f>
        <v/>
      </c>
      <c r="B351" s="167" t="str">
        <f>VLOOKUP(A351,Totaal!A:P,16,FALSE)</f>
        <v/>
      </c>
      <c r="C351" s="164" t="str">
        <f>OutputOsiris!B358</f>
        <v/>
      </c>
    </row>
    <row r="352" spans="1:3" s="155" customFormat="1" x14ac:dyDescent="0.2">
      <c r="A352" s="164" t="str">
        <f>OutputOsiris!A359</f>
        <v/>
      </c>
      <c r="B352" s="167" t="str">
        <f>VLOOKUP(A352,Totaal!A:P,16,FALSE)</f>
        <v/>
      </c>
      <c r="C352" s="164" t="str">
        <f>OutputOsiris!B359</f>
        <v/>
      </c>
    </row>
    <row r="353" spans="1:3" s="155" customFormat="1" x14ac:dyDescent="0.2">
      <c r="A353" s="164" t="str">
        <f>OutputOsiris!A360</f>
        <v/>
      </c>
      <c r="B353" s="167" t="str">
        <f>VLOOKUP(A353,Totaal!A:P,16,FALSE)</f>
        <v/>
      </c>
      <c r="C353" s="164" t="str">
        <f>OutputOsiris!B360</f>
        <v/>
      </c>
    </row>
    <row r="354" spans="1:3" s="155" customFormat="1" x14ac:dyDescent="0.2">
      <c r="A354" s="164" t="str">
        <f>OutputOsiris!A361</f>
        <v/>
      </c>
      <c r="B354" s="167" t="str">
        <f>VLOOKUP(A354,Totaal!A:P,16,FALSE)</f>
        <v/>
      </c>
      <c r="C354" s="164" t="str">
        <f>OutputOsiris!B361</f>
        <v/>
      </c>
    </row>
    <row r="355" spans="1:3" s="155" customFormat="1" x14ac:dyDescent="0.2">
      <c r="A355" s="164" t="str">
        <f>OutputOsiris!A362</f>
        <v/>
      </c>
      <c r="B355" s="167" t="str">
        <f>VLOOKUP(A355,Totaal!A:P,16,FALSE)</f>
        <v/>
      </c>
      <c r="C355" s="164" t="str">
        <f>OutputOsiris!B362</f>
        <v/>
      </c>
    </row>
    <row r="356" spans="1:3" s="155" customFormat="1" x14ac:dyDescent="0.2">
      <c r="A356" s="164" t="str">
        <f>OutputOsiris!A363</f>
        <v/>
      </c>
      <c r="B356" s="167" t="str">
        <f>VLOOKUP(A356,Totaal!A:P,16,FALSE)</f>
        <v/>
      </c>
      <c r="C356" s="164" t="str">
        <f>OutputOsiris!B363</f>
        <v/>
      </c>
    </row>
    <row r="357" spans="1:3" s="155" customFormat="1" x14ac:dyDescent="0.2">
      <c r="A357" s="164" t="str">
        <f>OutputOsiris!A364</f>
        <v/>
      </c>
      <c r="B357" s="167" t="str">
        <f>VLOOKUP(A357,Totaal!A:P,16,FALSE)</f>
        <v/>
      </c>
      <c r="C357" s="164" t="str">
        <f>OutputOsiris!B364</f>
        <v/>
      </c>
    </row>
    <row r="358" spans="1:3" s="155" customFormat="1" x14ac:dyDescent="0.2">
      <c r="A358" s="164" t="str">
        <f>OutputOsiris!A365</f>
        <v/>
      </c>
      <c r="B358" s="167" t="str">
        <f>VLOOKUP(A358,Totaal!A:P,16,FALSE)</f>
        <v/>
      </c>
      <c r="C358" s="164" t="str">
        <f>OutputOsiris!B365</f>
        <v/>
      </c>
    </row>
    <row r="359" spans="1:3" s="155" customFormat="1" x14ac:dyDescent="0.2">
      <c r="A359" s="164" t="str">
        <f>OutputOsiris!A366</f>
        <v/>
      </c>
      <c r="B359" s="167" t="str">
        <f>VLOOKUP(A359,Totaal!A:P,16,FALSE)</f>
        <v/>
      </c>
      <c r="C359" s="164" t="str">
        <f>OutputOsiris!B366</f>
        <v/>
      </c>
    </row>
    <row r="360" spans="1:3" s="155" customFormat="1" x14ac:dyDescent="0.2">
      <c r="A360" s="164" t="str">
        <f>OutputOsiris!A367</f>
        <v/>
      </c>
      <c r="B360" s="167" t="str">
        <f>VLOOKUP(A360,Totaal!A:P,16,FALSE)</f>
        <v/>
      </c>
      <c r="C360" s="164" t="str">
        <f>OutputOsiris!B367</f>
        <v/>
      </c>
    </row>
    <row r="361" spans="1:3" s="155" customFormat="1" x14ac:dyDescent="0.2">
      <c r="A361" s="164" t="str">
        <f>OutputOsiris!A368</f>
        <v/>
      </c>
      <c r="B361" s="167" t="str">
        <f>VLOOKUP(A361,Totaal!A:P,16,FALSE)</f>
        <v/>
      </c>
      <c r="C361" s="164" t="str">
        <f>OutputOsiris!B368</f>
        <v/>
      </c>
    </row>
    <row r="362" spans="1:3" s="155" customFormat="1" x14ac:dyDescent="0.2">
      <c r="A362" s="164" t="str">
        <f>OutputOsiris!A369</f>
        <v/>
      </c>
      <c r="B362" s="167" t="str">
        <f>VLOOKUP(A362,Totaal!A:P,16,FALSE)</f>
        <v/>
      </c>
      <c r="C362" s="164" t="str">
        <f>OutputOsiris!B369</f>
        <v/>
      </c>
    </row>
    <row r="363" spans="1:3" s="155" customFormat="1" x14ac:dyDescent="0.2">
      <c r="A363" s="164" t="str">
        <f>OutputOsiris!A370</f>
        <v/>
      </c>
      <c r="B363" s="167" t="str">
        <f>VLOOKUP(A363,Totaal!A:P,16,FALSE)</f>
        <v/>
      </c>
      <c r="C363" s="164" t="str">
        <f>OutputOsiris!B370</f>
        <v/>
      </c>
    </row>
    <row r="364" spans="1:3" s="155" customFormat="1" x14ac:dyDescent="0.2">
      <c r="A364" s="164" t="str">
        <f>OutputOsiris!A371</f>
        <v/>
      </c>
      <c r="B364" s="167" t="str">
        <f>VLOOKUP(A364,Totaal!A:P,16,FALSE)</f>
        <v/>
      </c>
      <c r="C364" s="164" t="str">
        <f>OutputOsiris!B371</f>
        <v/>
      </c>
    </row>
    <row r="365" spans="1:3" s="155" customFormat="1" x14ac:dyDescent="0.2">
      <c r="A365" s="164" t="str">
        <f>OutputOsiris!A372</f>
        <v/>
      </c>
      <c r="B365" s="167" t="str">
        <f>VLOOKUP(A365,Totaal!A:P,16,FALSE)</f>
        <v/>
      </c>
      <c r="C365" s="164" t="str">
        <f>OutputOsiris!B372</f>
        <v/>
      </c>
    </row>
    <row r="366" spans="1:3" s="155" customFormat="1" x14ac:dyDescent="0.2">
      <c r="A366" s="164" t="str">
        <f>OutputOsiris!A373</f>
        <v/>
      </c>
      <c r="B366" s="167" t="str">
        <f>VLOOKUP(A366,Totaal!A:P,16,FALSE)</f>
        <v/>
      </c>
      <c r="C366" s="164" t="str">
        <f>OutputOsiris!B373</f>
        <v/>
      </c>
    </row>
    <row r="367" spans="1:3" s="155" customFormat="1" x14ac:dyDescent="0.2">
      <c r="A367" s="164" t="str">
        <f>OutputOsiris!A374</f>
        <v/>
      </c>
      <c r="B367" s="167" t="str">
        <f>VLOOKUP(A367,Totaal!A:P,16,FALSE)</f>
        <v/>
      </c>
      <c r="C367" s="164" t="str">
        <f>OutputOsiris!B374</f>
        <v/>
      </c>
    </row>
    <row r="368" spans="1:3" s="155" customFormat="1" x14ac:dyDescent="0.2">
      <c r="A368" s="164" t="str">
        <f>OutputOsiris!A375</f>
        <v/>
      </c>
      <c r="B368" s="167" t="str">
        <f>VLOOKUP(A368,Totaal!A:P,16,FALSE)</f>
        <v/>
      </c>
      <c r="C368" s="164" t="str">
        <f>OutputOsiris!B375</f>
        <v/>
      </c>
    </row>
    <row r="369" spans="1:3" s="155" customFormat="1" x14ac:dyDescent="0.2">
      <c r="A369" s="164" t="str">
        <f>OutputOsiris!A376</f>
        <v/>
      </c>
      <c r="B369" s="167" t="str">
        <f>VLOOKUP(A369,Totaal!A:P,16,FALSE)</f>
        <v/>
      </c>
      <c r="C369" s="164" t="str">
        <f>OutputOsiris!B376</f>
        <v/>
      </c>
    </row>
    <row r="370" spans="1:3" s="155" customFormat="1" x14ac:dyDescent="0.2">
      <c r="A370" s="164" t="str">
        <f>OutputOsiris!A377</f>
        <v/>
      </c>
      <c r="B370" s="167" t="str">
        <f>VLOOKUP(A370,Totaal!A:P,16,FALSE)</f>
        <v/>
      </c>
      <c r="C370" s="164" t="str">
        <f>OutputOsiris!B377</f>
        <v/>
      </c>
    </row>
    <row r="371" spans="1:3" s="155" customFormat="1" x14ac:dyDescent="0.2">
      <c r="A371" s="164" t="str">
        <f>OutputOsiris!A378</f>
        <v/>
      </c>
      <c r="B371" s="167" t="str">
        <f>VLOOKUP(A371,Totaal!A:P,16,FALSE)</f>
        <v/>
      </c>
      <c r="C371" s="164" t="str">
        <f>OutputOsiris!B378</f>
        <v/>
      </c>
    </row>
    <row r="372" spans="1:3" s="155" customFormat="1" x14ac:dyDescent="0.2">
      <c r="A372" s="164" t="str">
        <f>OutputOsiris!A379</f>
        <v/>
      </c>
      <c r="B372" s="167" t="str">
        <f>VLOOKUP(A372,Totaal!A:P,16,FALSE)</f>
        <v/>
      </c>
      <c r="C372" s="164" t="str">
        <f>OutputOsiris!B379</f>
        <v/>
      </c>
    </row>
    <row r="373" spans="1:3" s="155" customFormat="1" x14ac:dyDescent="0.2">
      <c r="A373" s="164" t="str">
        <f>OutputOsiris!A380</f>
        <v/>
      </c>
      <c r="B373" s="167" t="str">
        <f>VLOOKUP(A373,Totaal!A:P,16,FALSE)</f>
        <v/>
      </c>
      <c r="C373" s="164" t="str">
        <f>OutputOsiris!B380</f>
        <v/>
      </c>
    </row>
    <row r="374" spans="1:3" s="155" customFormat="1" x14ac:dyDescent="0.2">
      <c r="A374" s="164" t="str">
        <f>OutputOsiris!A381</f>
        <v/>
      </c>
      <c r="B374" s="167" t="str">
        <f>VLOOKUP(A374,Totaal!A:P,16,FALSE)</f>
        <v/>
      </c>
      <c r="C374" s="164" t="str">
        <f>OutputOsiris!B381</f>
        <v/>
      </c>
    </row>
    <row r="375" spans="1:3" s="155" customFormat="1" x14ac:dyDescent="0.2">
      <c r="A375" s="164" t="str">
        <f>OutputOsiris!A382</f>
        <v/>
      </c>
      <c r="B375" s="167" t="str">
        <f>VLOOKUP(A375,Totaal!A:P,16,FALSE)</f>
        <v/>
      </c>
      <c r="C375" s="164" t="str">
        <f>OutputOsiris!B382</f>
        <v/>
      </c>
    </row>
    <row r="376" spans="1:3" s="155" customFormat="1" x14ac:dyDescent="0.2">
      <c r="A376" s="164" t="str">
        <f>OutputOsiris!A383</f>
        <v/>
      </c>
      <c r="B376" s="167" t="str">
        <f>VLOOKUP(A376,Totaal!A:P,16,FALSE)</f>
        <v/>
      </c>
      <c r="C376" s="164" t="str">
        <f>OutputOsiris!B383</f>
        <v/>
      </c>
    </row>
    <row r="377" spans="1:3" s="155" customFormat="1" x14ac:dyDescent="0.2">
      <c r="A377" s="164" t="str">
        <f>OutputOsiris!A384</f>
        <v/>
      </c>
      <c r="B377" s="167" t="str">
        <f>VLOOKUP(A377,Totaal!A:P,16,FALSE)</f>
        <v/>
      </c>
      <c r="C377" s="164" t="str">
        <f>OutputOsiris!B384</f>
        <v/>
      </c>
    </row>
    <row r="378" spans="1:3" s="155" customFormat="1" x14ac:dyDescent="0.2">
      <c r="A378" s="164" t="str">
        <f>OutputOsiris!A385</f>
        <v/>
      </c>
      <c r="B378" s="167" t="str">
        <f>VLOOKUP(A378,Totaal!A:P,16,FALSE)</f>
        <v/>
      </c>
      <c r="C378" s="164" t="str">
        <f>OutputOsiris!B385</f>
        <v/>
      </c>
    </row>
    <row r="379" spans="1:3" s="155" customFormat="1" x14ac:dyDescent="0.2">
      <c r="A379" s="164" t="str">
        <f>OutputOsiris!A386</f>
        <v/>
      </c>
      <c r="B379" s="167" t="str">
        <f>VLOOKUP(A379,Totaal!A:P,16,FALSE)</f>
        <v/>
      </c>
      <c r="C379" s="164" t="str">
        <f>OutputOsiris!B386</f>
        <v/>
      </c>
    </row>
    <row r="380" spans="1:3" s="155" customFormat="1" x14ac:dyDescent="0.2">
      <c r="A380" s="164" t="str">
        <f>OutputOsiris!A387</f>
        <v/>
      </c>
      <c r="B380" s="167" t="str">
        <f>VLOOKUP(A380,Totaal!A:P,16,FALSE)</f>
        <v/>
      </c>
      <c r="C380" s="164" t="str">
        <f>OutputOsiris!B387</f>
        <v/>
      </c>
    </row>
    <row r="381" spans="1:3" s="155" customFormat="1" x14ac:dyDescent="0.2">
      <c r="A381" s="164" t="str">
        <f>OutputOsiris!A388</f>
        <v/>
      </c>
      <c r="B381" s="167" t="str">
        <f>VLOOKUP(A381,Totaal!A:P,16,FALSE)</f>
        <v/>
      </c>
      <c r="C381" s="164" t="str">
        <f>OutputOsiris!B388</f>
        <v/>
      </c>
    </row>
    <row r="382" spans="1:3" s="155" customFormat="1" x14ac:dyDescent="0.2">
      <c r="A382" s="164" t="str">
        <f>OutputOsiris!A389</f>
        <v/>
      </c>
      <c r="B382" s="167" t="str">
        <f>VLOOKUP(A382,Totaal!A:P,16,FALSE)</f>
        <v/>
      </c>
      <c r="C382" s="164" t="str">
        <f>OutputOsiris!B389</f>
        <v/>
      </c>
    </row>
    <row r="383" spans="1:3" s="155" customFormat="1" x14ac:dyDescent="0.2">
      <c r="A383" s="164" t="str">
        <f>OutputOsiris!A390</f>
        <v/>
      </c>
      <c r="B383" s="167" t="str">
        <f>VLOOKUP(A383,Totaal!A:P,16,FALSE)</f>
        <v/>
      </c>
      <c r="C383" s="164" t="str">
        <f>OutputOsiris!B390</f>
        <v/>
      </c>
    </row>
    <row r="384" spans="1:3" s="155" customFormat="1" x14ac:dyDescent="0.2">
      <c r="A384" s="164" t="str">
        <f>OutputOsiris!A391</f>
        <v/>
      </c>
      <c r="B384" s="167" t="str">
        <f>VLOOKUP(A384,Totaal!A:P,16,FALSE)</f>
        <v/>
      </c>
      <c r="C384" s="164" t="str">
        <f>OutputOsiris!B391</f>
        <v/>
      </c>
    </row>
    <row r="385" spans="1:3" s="155" customFormat="1" x14ac:dyDescent="0.2">
      <c r="A385" s="164" t="str">
        <f>OutputOsiris!A392</f>
        <v/>
      </c>
      <c r="B385" s="167" t="str">
        <f>VLOOKUP(A385,Totaal!A:P,16,FALSE)</f>
        <v/>
      </c>
      <c r="C385" s="164" t="str">
        <f>OutputOsiris!B392</f>
        <v/>
      </c>
    </row>
    <row r="386" spans="1:3" s="155" customFormat="1" x14ac:dyDescent="0.2">
      <c r="A386" s="164" t="str">
        <f>OutputOsiris!A393</f>
        <v/>
      </c>
      <c r="B386" s="167" t="str">
        <f>VLOOKUP(A386,Totaal!A:P,16,FALSE)</f>
        <v/>
      </c>
      <c r="C386" s="164" t="str">
        <f>OutputOsiris!B393</f>
        <v/>
      </c>
    </row>
    <row r="387" spans="1:3" s="155" customFormat="1" x14ac:dyDescent="0.2">
      <c r="A387" s="164" t="str">
        <f>OutputOsiris!A394</f>
        <v/>
      </c>
      <c r="B387" s="167" t="str">
        <f>VLOOKUP(A387,Totaal!A:P,16,FALSE)</f>
        <v/>
      </c>
      <c r="C387" s="164" t="str">
        <f>OutputOsiris!B394</f>
        <v/>
      </c>
    </row>
    <row r="388" spans="1:3" s="155" customFormat="1" x14ac:dyDescent="0.2">
      <c r="A388" s="164" t="str">
        <f>OutputOsiris!A395</f>
        <v/>
      </c>
      <c r="B388" s="167" t="str">
        <f>VLOOKUP(A388,Totaal!A:P,16,FALSE)</f>
        <v/>
      </c>
      <c r="C388" s="164" t="str">
        <f>OutputOsiris!B395</f>
        <v/>
      </c>
    </row>
    <row r="389" spans="1:3" s="155" customFormat="1" x14ac:dyDescent="0.2">
      <c r="A389" s="164" t="str">
        <f>OutputOsiris!A396</f>
        <v/>
      </c>
      <c r="B389" s="167" t="str">
        <f>VLOOKUP(A389,Totaal!A:P,16,FALSE)</f>
        <v/>
      </c>
      <c r="C389" s="164" t="str">
        <f>OutputOsiris!B396</f>
        <v/>
      </c>
    </row>
    <row r="390" spans="1:3" s="155" customFormat="1" x14ac:dyDescent="0.2">
      <c r="A390" s="164" t="str">
        <f>OutputOsiris!A397</f>
        <v/>
      </c>
      <c r="B390" s="167" t="str">
        <f>VLOOKUP(A390,Totaal!A:P,16,FALSE)</f>
        <v/>
      </c>
      <c r="C390" s="164" t="str">
        <f>OutputOsiris!B397</f>
        <v/>
      </c>
    </row>
    <row r="391" spans="1:3" s="155" customFormat="1" x14ac:dyDescent="0.2">
      <c r="A391" s="164" t="str">
        <f>OutputOsiris!A398</f>
        <v/>
      </c>
      <c r="B391" s="167" t="str">
        <f>VLOOKUP(A391,Totaal!A:P,16,FALSE)</f>
        <v/>
      </c>
      <c r="C391" s="164" t="str">
        <f>OutputOsiris!B398</f>
        <v/>
      </c>
    </row>
    <row r="392" spans="1:3" s="155" customFormat="1" x14ac:dyDescent="0.2">
      <c r="A392" s="164" t="str">
        <f>OutputOsiris!A399</f>
        <v/>
      </c>
      <c r="B392" s="167" t="str">
        <f>VLOOKUP(A392,Totaal!A:P,16,FALSE)</f>
        <v/>
      </c>
      <c r="C392" s="164" t="str">
        <f>OutputOsiris!B399</f>
        <v/>
      </c>
    </row>
    <row r="393" spans="1:3" s="155" customFormat="1" x14ac:dyDescent="0.2">
      <c r="A393" s="164" t="str">
        <f>OutputOsiris!A400</f>
        <v/>
      </c>
      <c r="B393" s="167" t="str">
        <f>VLOOKUP(A393,Totaal!A:P,16,FALSE)</f>
        <v/>
      </c>
      <c r="C393" s="164" t="str">
        <f>OutputOsiris!B400</f>
        <v/>
      </c>
    </row>
    <row r="394" spans="1:3" s="155" customFormat="1" x14ac:dyDescent="0.2">
      <c r="A394" s="164" t="str">
        <f>OutputOsiris!A401</f>
        <v/>
      </c>
      <c r="B394" s="167" t="str">
        <f>VLOOKUP(A394,Totaal!A:P,16,FALSE)</f>
        <v/>
      </c>
      <c r="C394" s="164" t="str">
        <f>OutputOsiris!B401</f>
        <v/>
      </c>
    </row>
    <row r="395" spans="1:3" s="155" customFormat="1" x14ac:dyDescent="0.2">
      <c r="A395" s="164" t="str">
        <f>OutputOsiris!A402</f>
        <v/>
      </c>
      <c r="B395" s="167" t="str">
        <f>VLOOKUP(A395,Totaal!A:P,16,FALSE)</f>
        <v/>
      </c>
      <c r="C395" s="164" t="str">
        <f>OutputOsiris!B402</f>
        <v/>
      </c>
    </row>
    <row r="396" spans="1:3" s="155" customFormat="1" x14ac:dyDescent="0.2">
      <c r="A396" s="164" t="str">
        <f>OutputOsiris!A403</f>
        <v/>
      </c>
      <c r="B396" s="167" t="str">
        <f>VLOOKUP(A396,Totaal!A:P,16,FALSE)</f>
        <v/>
      </c>
      <c r="C396" s="164" t="str">
        <f>OutputOsiris!B403</f>
        <v/>
      </c>
    </row>
    <row r="397" spans="1:3" s="155" customFormat="1" x14ac:dyDescent="0.2">
      <c r="A397" s="164" t="str">
        <f>OutputOsiris!A404</f>
        <v/>
      </c>
      <c r="B397" s="167" t="str">
        <f>VLOOKUP(A397,Totaal!A:P,16,FALSE)</f>
        <v/>
      </c>
      <c r="C397" s="164" t="str">
        <f>OutputOsiris!B404</f>
        <v/>
      </c>
    </row>
    <row r="398" spans="1:3" s="155" customFormat="1" x14ac:dyDescent="0.2">
      <c r="A398" s="164" t="str">
        <f>OutputOsiris!A405</f>
        <v/>
      </c>
      <c r="B398" s="167" t="str">
        <f>VLOOKUP(A398,Totaal!A:P,16,FALSE)</f>
        <v/>
      </c>
      <c r="C398" s="164" t="str">
        <f>OutputOsiris!B405</f>
        <v/>
      </c>
    </row>
    <row r="399" spans="1:3" s="155" customFormat="1" x14ac:dyDescent="0.2">
      <c r="A399" s="164" t="str">
        <f>OutputOsiris!A406</f>
        <v/>
      </c>
      <c r="B399" s="167" t="str">
        <f>VLOOKUP(A399,Totaal!A:P,16,FALSE)</f>
        <v/>
      </c>
      <c r="C399" s="164" t="str">
        <f>OutputOsiris!B406</f>
        <v/>
      </c>
    </row>
    <row r="400" spans="1:3" s="155" customFormat="1" x14ac:dyDescent="0.2">
      <c r="A400" s="164" t="str">
        <f>OutputOsiris!A407</f>
        <v/>
      </c>
      <c r="B400" s="167" t="str">
        <f>VLOOKUP(A400,Totaal!A:P,16,FALSE)</f>
        <v/>
      </c>
      <c r="C400" s="164" t="str">
        <f>OutputOsiris!B407</f>
        <v/>
      </c>
    </row>
    <row r="401" spans="1:3" s="155" customFormat="1" x14ac:dyDescent="0.2">
      <c r="A401" s="164" t="str">
        <f>OutputOsiris!A408</f>
        <v/>
      </c>
      <c r="B401" s="167" t="str">
        <f>VLOOKUP(A401,Totaal!A:P,16,FALSE)</f>
        <v/>
      </c>
      <c r="C401" s="164" t="str">
        <f>OutputOsiris!B408</f>
        <v/>
      </c>
    </row>
    <row r="402" spans="1:3" s="155" customFormat="1" x14ac:dyDescent="0.2">
      <c r="A402" s="164" t="str">
        <f>OutputOsiris!A409</f>
        <v/>
      </c>
      <c r="B402" s="167" t="str">
        <f>VLOOKUP(A402,Totaal!A:P,16,FALSE)</f>
        <v/>
      </c>
      <c r="C402" s="164" t="str">
        <f>OutputOsiris!B409</f>
        <v/>
      </c>
    </row>
    <row r="403" spans="1:3" s="155" customFormat="1" x14ac:dyDescent="0.2">
      <c r="A403" s="164" t="str">
        <f>OutputOsiris!A410</f>
        <v/>
      </c>
      <c r="B403" s="167" t="str">
        <f>VLOOKUP(A403,Totaal!A:P,16,FALSE)</f>
        <v/>
      </c>
      <c r="C403" s="164" t="str">
        <f>OutputOsiris!B410</f>
        <v/>
      </c>
    </row>
    <row r="404" spans="1:3" s="155" customFormat="1" x14ac:dyDescent="0.2">
      <c r="A404" s="164" t="str">
        <f>OutputOsiris!A411</f>
        <v/>
      </c>
      <c r="B404" s="167" t="str">
        <f>VLOOKUP(A404,Totaal!A:P,16,FALSE)</f>
        <v/>
      </c>
      <c r="C404" s="164" t="str">
        <f>OutputOsiris!B411</f>
        <v/>
      </c>
    </row>
    <row r="405" spans="1:3" s="155" customFormat="1" x14ac:dyDescent="0.2">
      <c r="A405" s="164" t="str">
        <f>OutputOsiris!A412</f>
        <v/>
      </c>
      <c r="B405" s="167" t="str">
        <f>VLOOKUP(A405,Totaal!A:P,16,FALSE)</f>
        <v/>
      </c>
      <c r="C405" s="164" t="str">
        <f>OutputOsiris!B412</f>
        <v/>
      </c>
    </row>
    <row r="406" spans="1:3" s="155" customFormat="1" x14ac:dyDescent="0.2">
      <c r="A406" s="164" t="str">
        <f>OutputOsiris!A413</f>
        <v/>
      </c>
      <c r="B406" s="167" t="str">
        <f>VLOOKUP(A406,Totaal!A:P,16,FALSE)</f>
        <v/>
      </c>
      <c r="C406" s="164" t="str">
        <f>OutputOsiris!B413</f>
        <v/>
      </c>
    </row>
    <row r="407" spans="1:3" s="155" customFormat="1" x14ac:dyDescent="0.2">
      <c r="A407" s="164" t="str">
        <f>OutputOsiris!A414</f>
        <v/>
      </c>
      <c r="B407" s="167" t="str">
        <f>VLOOKUP(A407,Totaal!A:P,16,FALSE)</f>
        <v/>
      </c>
      <c r="C407" s="164" t="str">
        <f>OutputOsiris!B414</f>
        <v/>
      </c>
    </row>
    <row r="408" spans="1:3" s="155" customFormat="1" x14ac:dyDescent="0.2">
      <c r="A408" s="164" t="str">
        <f>OutputOsiris!A415</f>
        <v/>
      </c>
      <c r="B408" s="167" t="str">
        <f>VLOOKUP(A408,Totaal!A:P,16,FALSE)</f>
        <v/>
      </c>
      <c r="C408" s="164" t="str">
        <f>OutputOsiris!B415</f>
        <v/>
      </c>
    </row>
    <row r="409" spans="1:3" s="155" customFormat="1" x14ac:dyDescent="0.2">
      <c r="A409" s="164" t="str">
        <f>OutputOsiris!A416</f>
        <v/>
      </c>
      <c r="B409" s="167" t="str">
        <f>VLOOKUP(A409,Totaal!A:P,16,FALSE)</f>
        <v/>
      </c>
      <c r="C409" s="164" t="str">
        <f>OutputOsiris!B416</f>
        <v/>
      </c>
    </row>
    <row r="410" spans="1:3" s="155" customFormat="1" x14ac:dyDescent="0.2">
      <c r="A410" s="164" t="str">
        <f>OutputOsiris!A417</f>
        <v/>
      </c>
      <c r="B410" s="167" t="str">
        <f>VLOOKUP(A410,Totaal!A:P,16,FALSE)</f>
        <v/>
      </c>
      <c r="C410" s="164" t="str">
        <f>OutputOsiris!B417</f>
        <v/>
      </c>
    </row>
    <row r="411" spans="1:3" s="155" customFormat="1" x14ac:dyDescent="0.2">
      <c r="A411" s="164" t="str">
        <f>OutputOsiris!A418</f>
        <v/>
      </c>
      <c r="B411" s="167" t="str">
        <f>VLOOKUP(A411,Totaal!A:P,16,FALSE)</f>
        <v/>
      </c>
      <c r="C411" s="164" t="str">
        <f>OutputOsiris!B418</f>
        <v/>
      </c>
    </row>
    <row r="412" spans="1:3" s="155" customFormat="1" x14ac:dyDescent="0.2">
      <c r="A412" s="164" t="str">
        <f>OutputOsiris!A419</f>
        <v/>
      </c>
      <c r="B412" s="167" t="str">
        <f>VLOOKUP(A412,Totaal!A:P,16,FALSE)</f>
        <v/>
      </c>
      <c r="C412" s="164" t="str">
        <f>OutputOsiris!B419</f>
        <v/>
      </c>
    </row>
    <row r="413" spans="1:3" s="155" customFormat="1" x14ac:dyDescent="0.2">
      <c r="A413" s="164" t="str">
        <f>OutputOsiris!A420</f>
        <v/>
      </c>
      <c r="B413" s="167" t="str">
        <f>VLOOKUP(A413,Totaal!A:P,16,FALSE)</f>
        <v/>
      </c>
      <c r="C413" s="164" t="str">
        <f>OutputOsiris!B420</f>
        <v/>
      </c>
    </row>
    <row r="414" spans="1:3" s="155" customFormat="1" x14ac:dyDescent="0.2">
      <c r="A414" s="164" t="str">
        <f>OutputOsiris!A421</f>
        <v/>
      </c>
      <c r="B414" s="167" t="str">
        <f>VLOOKUP(A414,Totaal!A:P,16,FALSE)</f>
        <v/>
      </c>
      <c r="C414" s="164" t="str">
        <f>OutputOsiris!B421</f>
        <v/>
      </c>
    </row>
    <row r="415" spans="1:3" s="155" customFormat="1" x14ac:dyDescent="0.2">
      <c r="A415" s="164" t="str">
        <f>OutputOsiris!A422</f>
        <v/>
      </c>
      <c r="B415" s="167" t="str">
        <f>VLOOKUP(A415,Totaal!A:P,16,FALSE)</f>
        <v/>
      </c>
      <c r="C415" s="164" t="str">
        <f>OutputOsiris!B422</f>
        <v/>
      </c>
    </row>
    <row r="416" spans="1:3" s="155" customFormat="1" x14ac:dyDescent="0.2">
      <c r="A416" s="164" t="str">
        <f>OutputOsiris!A423</f>
        <v/>
      </c>
      <c r="B416" s="167" t="str">
        <f>VLOOKUP(A416,Totaal!A:P,16,FALSE)</f>
        <v/>
      </c>
      <c r="C416" s="164" t="str">
        <f>OutputOsiris!B423</f>
        <v/>
      </c>
    </row>
    <row r="417" spans="1:3" s="155" customFormat="1" x14ac:dyDescent="0.2">
      <c r="A417" s="164" t="str">
        <f>OutputOsiris!A424</f>
        <v/>
      </c>
      <c r="B417" s="167" t="str">
        <f>VLOOKUP(A417,Totaal!A:P,16,FALSE)</f>
        <v/>
      </c>
      <c r="C417" s="164" t="str">
        <f>OutputOsiris!B424</f>
        <v/>
      </c>
    </row>
    <row r="418" spans="1:3" s="155" customFormat="1" x14ac:dyDescent="0.2">
      <c r="A418" s="164" t="str">
        <f>OutputOsiris!A425</f>
        <v/>
      </c>
      <c r="B418" s="167" t="str">
        <f>VLOOKUP(A418,Totaal!A:P,16,FALSE)</f>
        <v/>
      </c>
      <c r="C418" s="164" t="str">
        <f>OutputOsiris!B425</f>
        <v/>
      </c>
    </row>
    <row r="419" spans="1:3" s="155" customFormat="1" x14ac:dyDescent="0.2">
      <c r="A419" s="164" t="str">
        <f>OutputOsiris!A426</f>
        <v/>
      </c>
      <c r="B419" s="167" t="str">
        <f>VLOOKUP(A419,Totaal!A:P,16,FALSE)</f>
        <v/>
      </c>
      <c r="C419" s="164" t="str">
        <f>OutputOsiris!B426</f>
        <v/>
      </c>
    </row>
    <row r="420" spans="1:3" s="155" customFormat="1" x14ac:dyDescent="0.2">
      <c r="A420" s="164" t="str">
        <f>OutputOsiris!A427</f>
        <v/>
      </c>
      <c r="B420" s="167" t="str">
        <f>VLOOKUP(A420,Totaal!A:P,16,FALSE)</f>
        <v/>
      </c>
      <c r="C420" s="164" t="str">
        <f>OutputOsiris!B427</f>
        <v/>
      </c>
    </row>
    <row r="421" spans="1:3" s="155" customFormat="1" x14ac:dyDescent="0.2">
      <c r="A421" s="164" t="str">
        <f>OutputOsiris!A428</f>
        <v/>
      </c>
      <c r="B421" s="167" t="str">
        <f>VLOOKUP(A421,Totaal!A:P,16,FALSE)</f>
        <v/>
      </c>
      <c r="C421" s="164" t="str">
        <f>OutputOsiris!B428</f>
        <v/>
      </c>
    </row>
    <row r="422" spans="1:3" s="155" customFormat="1" x14ac:dyDescent="0.2">
      <c r="A422" s="164" t="str">
        <f>OutputOsiris!A429</f>
        <v/>
      </c>
      <c r="B422" s="167" t="str">
        <f>VLOOKUP(A422,Totaal!A:P,16,FALSE)</f>
        <v/>
      </c>
      <c r="C422" s="164" t="str">
        <f>OutputOsiris!B429</f>
        <v/>
      </c>
    </row>
    <row r="423" spans="1:3" s="155" customFormat="1" x14ac:dyDescent="0.2">
      <c r="A423" s="164" t="str">
        <f>OutputOsiris!A430</f>
        <v/>
      </c>
      <c r="B423" s="167" t="str">
        <f>VLOOKUP(A423,Totaal!A:P,16,FALSE)</f>
        <v/>
      </c>
      <c r="C423" s="164" t="str">
        <f>OutputOsiris!B430</f>
        <v/>
      </c>
    </row>
    <row r="424" spans="1:3" s="155" customFormat="1" x14ac:dyDescent="0.2">
      <c r="A424" s="164" t="str">
        <f>OutputOsiris!A431</f>
        <v/>
      </c>
      <c r="B424" s="167" t="str">
        <f>VLOOKUP(A424,Totaal!A:P,16,FALSE)</f>
        <v/>
      </c>
      <c r="C424" s="164" t="str">
        <f>OutputOsiris!B431</f>
        <v/>
      </c>
    </row>
    <row r="425" spans="1:3" s="155" customFormat="1" x14ac:dyDescent="0.2">
      <c r="A425" s="164" t="str">
        <f>OutputOsiris!A432</f>
        <v/>
      </c>
      <c r="B425" s="167" t="str">
        <f>VLOOKUP(A425,Totaal!A:P,16,FALSE)</f>
        <v/>
      </c>
      <c r="C425" s="164" t="str">
        <f>OutputOsiris!B432</f>
        <v/>
      </c>
    </row>
    <row r="426" spans="1:3" s="155" customFormat="1" x14ac:dyDescent="0.2">
      <c r="A426" s="164" t="str">
        <f>OutputOsiris!A433</f>
        <v/>
      </c>
      <c r="B426" s="167" t="str">
        <f>VLOOKUP(A426,Totaal!A:P,16,FALSE)</f>
        <v/>
      </c>
      <c r="C426" s="164" t="str">
        <f>OutputOsiris!B433</f>
        <v/>
      </c>
    </row>
    <row r="427" spans="1:3" s="155" customFormat="1" x14ac:dyDescent="0.2">
      <c r="A427" s="164" t="str">
        <f>OutputOsiris!A434</f>
        <v/>
      </c>
      <c r="B427" s="167" t="str">
        <f>VLOOKUP(A427,Totaal!A:P,16,FALSE)</f>
        <v/>
      </c>
      <c r="C427" s="164" t="str">
        <f>OutputOsiris!B434</f>
        <v/>
      </c>
    </row>
    <row r="428" spans="1:3" s="155" customFormat="1" x14ac:dyDescent="0.2">
      <c r="A428" s="164" t="str">
        <f>OutputOsiris!A435</f>
        <v/>
      </c>
      <c r="B428" s="167" t="str">
        <f>VLOOKUP(A428,Totaal!A:P,16,FALSE)</f>
        <v/>
      </c>
      <c r="C428" s="164" t="str">
        <f>OutputOsiris!B435</f>
        <v/>
      </c>
    </row>
    <row r="429" spans="1:3" s="155" customFormat="1" x14ac:dyDescent="0.2">
      <c r="A429" s="164" t="str">
        <f>OutputOsiris!A436</f>
        <v/>
      </c>
      <c r="B429" s="167" t="str">
        <f>VLOOKUP(A429,Totaal!A:P,16,FALSE)</f>
        <v/>
      </c>
      <c r="C429" s="164" t="str">
        <f>OutputOsiris!B436</f>
        <v/>
      </c>
    </row>
    <row r="430" spans="1:3" s="155" customFormat="1" x14ac:dyDescent="0.2">
      <c r="A430" s="164" t="str">
        <f>OutputOsiris!A437</f>
        <v/>
      </c>
      <c r="B430" s="167" t="str">
        <f>VLOOKUP(A430,Totaal!A:P,16,FALSE)</f>
        <v/>
      </c>
      <c r="C430" s="164" t="str">
        <f>OutputOsiris!B437</f>
        <v/>
      </c>
    </row>
    <row r="431" spans="1:3" s="155" customFormat="1" x14ac:dyDescent="0.2">
      <c r="A431" s="164" t="str">
        <f>OutputOsiris!A438</f>
        <v/>
      </c>
      <c r="B431" s="167" t="str">
        <f>VLOOKUP(A431,Totaal!A:P,16,FALSE)</f>
        <v/>
      </c>
      <c r="C431" s="164" t="str">
        <f>OutputOsiris!B438</f>
        <v/>
      </c>
    </row>
    <row r="432" spans="1:3" s="155" customFormat="1" x14ac:dyDescent="0.2">
      <c r="A432" s="164" t="str">
        <f>OutputOsiris!A439</f>
        <v/>
      </c>
      <c r="B432" s="167" t="str">
        <f>VLOOKUP(A432,Totaal!A:P,16,FALSE)</f>
        <v/>
      </c>
      <c r="C432" s="164" t="str">
        <f>OutputOsiris!B439</f>
        <v/>
      </c>
    </row>
    <row r="433" spans="1:3" s="155" customFormat="1" x14ac:dyDescent="0.2">
      <c r="A433" s="164" t="str">
        <f>OutputOsiris!A440</f>
        <v/>
      </c>
      <c r="B433" s="167" t="str">
        <f>VLOOKUP(A433,Totaal!A:P,16,FALSE)</f>
        <v/>
      </c>
      <c r="C433" s="164" t="str">
        <f>OutputOsiris!B440</f>
        <v/>
      </c>
    </row>
    <row r="434" spans="1:3" s="155" customFormat="1" x14ac:dyDescent="0.2">
      <c r="A434" s="164" t="str">
        <f>OutputOsiris!A441</f>
        <v/>
      </c>
      <c r="B434" s="167" t="str">
        <f>VLOOKUP(A434,Totaal!A:P,16,FALSE)</f>
        <v/>
      </c>
      <c r="C434" s="164" t="str">
        <f>OutputOsiris!B441</f>
        <v/>
      </c>
    </row>
    <row r="435" spans="1:3" s="155" customFormat="1" x14ac:dyDescent="0.2">
      <c r="A435" s="164" t="str">
        <f>OutputOsiris!A442</f>
        <v/>
      </c>
      <c r="B435" s="167" t="str">
        <f>VLOOKUP(A435,Totaal!A:P,16,FALSE)</f>
        <v/>
      </c>
      <c r="C435" s="164" t="str">
        <f>OutputOsiris!B442</f>
        <v/>
      </c>
    </row>
    <row r="436" spans="1:3" s="155" customFormat="1" x14ac:dyDescent="0.2">
      <c r="A436" s="164" t="str">
        <f>OutputOsiris!A443</f>
        <v/>
      </c>
      <c r="B436" s="167" t="str">
        <f>VLOOKUP(A436,Totaal!A:P,16,FALSE)</f>
        <v/>
      </c>
      <c r="C436" s="164" t="str">
        <f>OutputOsiris!B443</f>
        <v/>
      </c>
    </row>
    <row r="437" spans="1:3" s="155" customFormat="1" x14ac:dyDescent="0.2">
      <c r="A437" s="164" t="str">
        <f>OutputOsiris!A444</f>
        <v/>
      </c>
      <c r="B437" s="167" t="str">
        <f>VLOOKUP(A437,Totaal!A:P,16,FALSE)</f>
        <v/>
      </c>
      <c r="C437" s="164" t="str">
        <f>OutputOsiris!B444</f>
        <v/>
      </c>
    </row>
    <row r="438" spans="1:3" s="155" customFormat="1" x14ac:dyDescent="0.2">
      <c r="A438" s="164" t="str">
        <f>OutputOsiris!A445</f>
        <v/>
      </c>
      <c r="B438" s="167" t="str">
        <f>VLOOKUP(A438,Totaal!A:P,16,FALSE)</f>
        <v/>
      </c>
      <c r="C438" s="164" t="str">
        <f>OutputOsiris!B445</f>
        <v/>
      </c>
    </row>
    <row r="439" spans="1:3" s="155" customFormat="1" x14ac:dyDescent="0.2">
      <c r="A439" s="164" t="str">
        <f>OutputOsiris!A446</f>
        <v/>
      </c>
      <c r="B439" s="167" t="str">
        <f>VLOOKUP(A439,Totaal!A:P,16,FALSE)</f>
        <v/>
      </c>
      <c r="C439" s="164" t="str">
        <f>OutputOsiris!B446</f>
        <v/>
      </c>
    </row>
    <row r="440" spans="1:3" s="155" customFormat="1" x14ac:dyDescent="0.2">
      <c r="A440" s="164" t="str">
        <f>OutputOsiris!A447</f>
        <v/>
      </c>
      <c r="B440" s="167" t="str">
        <f>VLOOKUP(A440,Totaal!A:P,16,FALSE)</f>
        <v/>
      </c>
      <c r="C440" s="164" t="str">
        <f>OutputOsiris!B447</f>
        <v/>
      </c>
    </row>
    <row r="441" spans="1:3" s="155" customFormat="1" x14ac:dyDescent="0.2">
      <c r="A441" s="164" t="str">
        <f>OutputOsiris!A448</f>
        <v/>
      </c>
      <c r="B441" s="167" t="str">
        <f>VLOOKUP(A441,Totaal!A:P,16,FALSE)</f>
        <v/>
      </c>
      <c r="C441" s="164" t="str">
        <f>OutputOsiris!B448</f>
        <v/>
      </c>
    </row>
    <row r="442" spans="1:3" s="155" customFormat="1" x14ac:dyDescent="0.2">
      <c r="A442" s="164" t="str">
        <f>OutputOsiris!A449</f>
        <v/>
      </c>
      <c r="B442" s="167" t="str">
        <f>VLOOKUP(A442,Totaal!A:P,16,FALSE)</f>
        <v/>
      </c>
      <c r="C442" s="164" t="str">
        <f>OutputOsiris!B449</f>
        <v/>
      </c>
    </row>
    <row r="443" spans="1:3" s="155" customFormat="1" x14ac:dyDescent="0.2">
      <c r="A443" s="164" t="str">
        <f>OutputOsiris!A450</f>
        <v/>
      </c>
      <c r="B443" s="167" t="str">
        <f>VLOOKUP(A443,Totaal!A:P,16,FALSE)</f>
        <v/>
      </c>
      <c r="C443" s="164" t="str">
        <f>OutputOsiris!B450</f>
        <v/>
      </c>
    </row>
    <row r="444" spans="1:3" s="155" customFormat="1" x14ac:dyDescent="0.2">
      <c r="A444" s="164" t="str">
        <f>OutputOsiris!A451</f>
        <v/>
      </c>
      <c r="B444" s="167" t="str">
        <f>VLOOKUP(A444,Totaal!A:P,16,FALSE)</f>
        <v/>
      </c>
      <c r="C444" s="164" t="str">
        <f>OutputOsiris!B451</f>
        <v/>
      </c>
    </row>
    <row r="445" spans="1:3" s="155" customFormat="1" x14ac:dyDescent="0.2">
      <c r="A445" s="164" t="str">
        <f>OutputOsiris!A452</f>
        <v/>
      </c>
      <c r="B445" s="167" t="str">
        <f>VLOOKUP(A445,Totaal!A:P,16,FALSE)</f>
        <v/>
      </c>
      <c r="C445" s="164" t="str">
        <f>OutputOsiris!B452</f>
        <v/>
      </c>
    </row>
    <row r="446" spans="1:3" s="155" customFormat="1" x14ac:dyDescent="0.2">
      <c r="A446" s="164" t="str">
        <f>OutputOsiris!A453</f>
        <v/>
      </c>
      <c r="B446" s="167" t="str">
        <f>VLOOKUP(A446,Totaal!A:P,16,FALSE)</f>
        <v/>
      </c>
      <c r="C446" s="164" t="str">
        <f>OutputOsiris!B453</f>
        <v/>
      </c>
    </row>
    <row r="447" spans="1:3" s="155" customFormat="1" x14ac:dyDescent="0.2">
      <c r="A447" s="164" t="str">
        <f>OutputOsiris!A454</f>
        <v/>
      </c>
      <c r="B447" s="167" t="str">
        <f>VLOOKUP(A447,Totaal!A:P,16,FALSE)</f>
        <v/>
      </c>
      <c r="C447" s="164" t="str">
        <f>OutputOsiris!B454</f>
        <v/>
      </c>
    </row>
    <row r="448" spans="1:3" s="155" customFormat="1" x14ac:dyDescent="0.2">
      <c r="A448" s="164" t="str">
        <f>OutputOsiris!A455</f>
        <v/>
      </c>
      <c r="B448" s="167" t="str">
        <f>VLOOKUP(A448,Totaal!A:P,16,FALSE)</f>
        <v/>
      </c>
      <c r="C448" s="164" t="str">
        <f>OutputOsiris!B455</f>
        <v/>
      </c>
    </row>
    <row r="449" spans="1:3" s="155" customFormat="1" x14ac:dyDescent="0.2">
      <c r="A449" s="164" t="str">
        <f>OutputOsiris!A456</f>
        <v/>
      </c>
      <c r="B449" s="167" t="str">
        <f>VLOOKUP(A449,Totaal!A:P,16,FALSE)</f>
        <v/>
      </c>
      <c r="C449" s="164" t="str">
        <f>OutputOsiris!B456</f>
        <v/>
      </c>
    </row>
    <row r="450" spans="1:3" s="155" customFormat="1" x14ac:dyDescent="0.2">
      <c r="A450" s="164" t="str">
        <f>OutputOsiris!A457</f>
        <v/>
      </c>
      <c r="B450" s="167" t="str">
        <f>VLOOKUP(A450,Totaal!A:P,16,FALSE)</f>
        <v/>
      </c>
      <c r="C450" s="164" t="str">
        <f>OutputOsiris!B457</f>
        <v/>
      </c>
    </row>
    <row r="451" spans="1:3" s="155" customFormat="1" x14ac:dyDescent="0.2">
      <c r="A451" s="164" t="str">
        <f>OutputOsiris!A458</f>
        <v/>
      </c>
      <c r="B451" s="167" t="str">
        <f>VLOOKUP(A451,Totaal!A:P,16,FALSE)</f>
        <v/>
      </c>
      <c r="C451" s="164" t="str">
        <f>OutputOsiris!B458</f>
        <v/>
      </c>
    </row>
    <row r="452" spans="1:3" s="155" customFormat="1" x14ac:dyDescent="0.2">
      <c r="A452" s="164" t="str">
        <f>OutputOsiris!A459</f>
        <v/>
      </c>
      <c r="B452" s="167" t="str">
        <f>VLOOKUP(A452,Totaal!A:P,16,FALSE)</f>
        <v/>
      </c>
      <c r="C452" s="164" t="str">
        <f>OutputOsiris!B459</f>
        <v/>
      </c>
    </row>
    <row r="453" spans="1:3" s="155" customFormat="1" x14ac:dyDescent="0.2">
      <c r="A453" s="164" t="str">
        <f>OutputOsiris!A460</f>
        <v/>
      </c>
      <c r="B453" s="167" t="str">
        <f>VLOOKUP(A453,Totaal!A:P,16,FALSE)</f>
        <v/>
      </c>
      <c r="C453" s="164" t="str">
        <f>OutputOsiris!B460</f>
        <v/>
      </c>
    </row>
    <row r="454" spans="1:3" s="155" customFormat="1" x14ac:dyDescent="0.2">
      <c r="A454" s="164" t="str">
        <f>OutputOsiris!A461</f>
        <v/>
      </c>
      <c r="B454" s="167" t="str">
        <f>VLOOKUP(A454,Totaal!A:P,16,FALSE)</f>
        <v/>
      </c>
      <c r="C454" s="164" t="str">
        <f>OutputOsiris!B461</f>
        <v/>
      </c>
    </row>
    <row r="455" spans="1:3" s="155" customFormat="1" x14ac:dyDescent="0.2">
      <c r="A455" s="164" t="str">
        <f>OutputOsiris!A462</f>
        <v/>
      </c>
      <c r="B455" s="167" t="str">
        <f>VLOOKUP(A455,Totaal!A:P,16,FALSE)</f>
        <v/>
      </c>
      <c r="C455" s="164" t="str">
        <f>OutputOsiris!B462</f>
        <v/>
      </c>
    </row>
    <row r="456" spans="1:3" s="155" customFormat="1" x14ac:dyDescent="0.2">
      <c r="A456" s="164" t="str">
        <f>OutputOsiris!A463</f>
        <v/>
      </c>
      <c r="B456" s="167" t="str">
        <f>VLOOKUP(A456,Totaal!A:P,16,FALSE)</f>
        <v/>
      </c>
      <c r="C456" s="164" t="str">
        <f>OutputOsiris!B463</f>
        <v/>
      </c>
    </row>
    <row r="457" spans="1:3" s="155" customFormat="1" x14ac:dyDescent="0.2">
      <c r="A457" s="164" t="str">
        <f>OutputOsiris!A464</f>
        <v/>
      </c>
      <c r="B457" s="167" t="str">
        <f>VLOOKUP(A457,Totaal!A:P,16,FALSE)</f>
        <v/>
      </c>
      <c r="C457" s="164" t="str">
        <f>OutputOsiris!B464</f>
        <v/>
      </c>
    </row>
    <row r="458" spans="1:3" s="155" customFormat="1" x14ac:dyDescent="0.2">
      <c r="A458" s="164" t="str">
        <f>OutputOsiris!A465</f>
        <v/>
      </c>
      <c r="B458" s="167" t="str">
        <f>VLOOKUP(A458,Totaal!A:P,16,FALSE)</f>
        <v/>
      </c>
      <c r="C458" s="164" t="str">
        <f>OutputOsiris!B465</f>
        <v/>
      </c>
    </row>
    <row r="459" spans="1:3" s="155" customFormat="1" x14ac:dyDescent="0.2">
      <c r="A459" s="164" t="str">
        <f>OutputOsiris!A466</f>
        <v/>
      </c>
      <c r="B459" s="167" t="str">
        <f>VLOOKUP(A459,Totaal!A:P,16,FALSE)</f>
        <v/>
      </c>
      <c r="C459" s="164" t="str">
        <f>OutputOsiris!B466</f>
        <v/>
      </c>
    </row>
    <row r="460" spans="1:3" s="155" customFormat="1" x14ac:dyDescent="0.2">
      <c r="A460" s="164" t="str">
        <f>OutputOsiris!A467</f>
        <v/>
      </c>
      <c r="B460" s="167" t="str">
        <f>VLOOKUP(A460,Totaal!A:P,16,FALSE)</f>
        <v/>
      </c>
      <c r="C460" s="164" t="str">
        <f>OutputOsiris!B467</f>
        <v/>
      </c>
    </row>
    <row r="461" spans="1:3" s="155" customFormat="1" x14ac:dyDescent="0.2">
      <c r="A461" s="164" t="str">
        <f>OutputOsiris!A468</f>
        <v/>
      </c>
      <c r="B461" s="167" t="str">
        <f>VLOOKUP(A461,Totaal!A:P,16,FALSE)</f>
        <v/>
      </c>
      <c r="C461" s="164" t="str">
        <f>OutputOsiris!B468</f>
        <v/>
      </c>
    </row>
    <row r="462" spans="1:3" s="155" customFormat="1" x14ac:dyDescent="0.2">
      <c r="A462" s="164" t="str">
        <f>OutputOsiris!A469</f>
        <v/>
      </c>
      <c r="B462" s="167" t="str">
        <f>VLOOKUP(A462,Totaal!A:P,16,FALSE)</f>
        <v/>
      </c>
      <c r="C462" s="164" t="str">
        <f>OutputOsiris!B469</f>
        <v/>
      </c>
    </row>
    <row r="463" spans="1:3" s="155" customFormat="1" x14ac:dyDescent="0.2">
      <c r="A463" s="164" t="str">
        <f>OutputOsiris!A470</f>
        <v/>
      </c>
      <c r="B463" s="167" t="str">
        <f>VLOOKUP(A463,Totaal!A:P,16,FALSE)</f>
        <v/>
      </c>
      <c r="C463" s="164" t="str">
        <f>OutputOsiris!B470</f>
        <v/>
      </c>
    </row>
    <row r="464" spans="1:3" s="155" customFormat="1" x14ac:dyDescent="0.2">
      <c r="A464" s="164" t="str">
        <f>OutputOsiris!A471</f>
        <v/>
      </c>
      <c r="B464" s="167" t="str">
        <f>VLOOKUP(A464,Totaal!A:P,16,FALSE)</f>
        <v/>
      </c>
      <c r="C464" s="164" t="str">
        <f>OutputOsiris!B471</f>
        <v/>
      </c>
    </row>
    <row r="465" spans="1:3" s="155" customFormat="1" x14ac:dyDescent="0.2">
      <c r="A465" s="164" t="str">
        <f>OutputOsiris!A472</f>
        <v/>
      </c>
      <c r="B465" s="167" t="str">
        <f>VLOOKUP(A465,Totaal!A:P,16,FALSE)</f>
        <v/>
      </c>
      <c r="C465" s="164" t="str">
        <f>OutputOsiris!B472</f>
        <v/>
      </c>
    </row>
    <row r="466" spans="1:3" s="155" customFormat="1" x14ac:dyDescent="0.2">
      <c r="A466" s="164" t="str">
        <f>OutputOsiris!A473</f>
        <v/>
      </c>
      <c r="B466" s="167" t="str">
        <f>VLOOKUP(A466,Totaal!A:P,16,FALSE)</f>
        <v/>
      </c>
      <c r="C466" s="164" t="str">
        <f>OutputOsiris!B473</f>
        <v/>
      </c>
    </row>
    <row r="467" spans="1:3" s="155" customFormat="1" x14ac:dyDescent="0.2">
      <c r="A467" s="164" t="str">
        <f>OutputOsiris!A474</f>
        <v/>
      </c>
      <c r="B467" s="167" t="str">
        <f>VLOOKUP(A467,Totaal!A:P,16,FALSE)</f>
        <v/>
      </c>
      <c r="C467" s="164" t="str">
        <f>OutputOsiris!B474</f>
        <v/>
      </c>
    </row>
    <row r="468" spans="1:3" s="155" customFormat="1" x14ac:dyDescent="0.2">
      <c r="A468" s="164" t="str">
        <f>OutputOsiris!A475</f>
        <v/>
      </c>
      <c r="B468" s="167" t="str">
        <f>VLOOKUP(A468,Totaal!A:P,16,FALSE)</f>
        <v/>
      </c>
      <c r="C468" s="164" t="str">
        <f>OutputOsiris!B475</f>
        <v/>
      </c>
    </row>
    <row r="469" spans="1:3" s="155" customFormat="1" x14ac:dyDescent="0.2">
      <c r="A469" s="164" t="str">
        <f>OutputOsiris!A476</f>
        <v/>
      </c>
      <c r="B469" s="167" t="str">
        <f>VLOOKUP(A469,Totaal!A:P,16,FALSE)</f>
        <v/>
      </c>
      <c r="C469" s="164" t="str">
        <f>OutputOsiris!B476</f>
        <v/>
      </c>
    </row>
    <row r="470" spans="1:3" s="155" customFormat="1" x14ac:dyDescent="0.2">
      <c r="A470" s="164" t="str">
        <f>OutputOsiris!A477</f>
        <v/>
      </c>
      <c r="B470" s="167" t="str">
        <f>VLOOKUP(A470,Totaal!A:P,16,FALSE)</f>
        <v/>
      </c>
      <c r="C470" s="164" t="str">
        <f>OutputOsiris!B477</f>
        <v/>
      </c>
    </row>
    <row r="471" spans="1:3" s="155" customFormat="1" x14ac:dyDescent="0.2">
      <c r="A471" s="164" t="str">
        <f>OutputOsiris!A478</f>
        <v/>
      </c>
      <c r="B471" s="167" t="str">
        <f>VLOOKUP(A471,Totaal!A:P,16,FALSE)</f>
        <v/>
      </c>
      <c r="C471" s="164" t="str">
        <f>OutputOsiris!B478</f>
        <v/>
      </c>
    </row>
    <row r="472" spans="1:3" s="155" customFormat="1" x14ac:dyDescent="0.2">
      <c r="A472" s="164" t="str">
        <f>OutputOsiris!A479</f>
        <v/>
      </c>
      <c r="B472" s="167" t="str">
        <f>VLOOKUP(A472,Totaal!A:P,16,FALSE)</f>
        <v/>
      </c>
      <c r="C472" s="164" t="str">
        <f>OutputOsiris!B479</f>
        <v/>
      </c>
    </row>
    <row r="473" spans="1:3" s="155" customFormat="1" x14ac:dyDescent="0.2">
      <c r="A473" s="164" t="str">
        <f>OutputOsiris!A480</f>
        <v/>
      </c>
      <c r="B473" s="167" t="str">
        <f>VLOOKUP(A473,Totaal!A:P,16,FALSE)</f>
        <v/>
      </c>
      <c r="C473" s="164" t="str">
        <f>OutputOsiris!B480</f>
        <v/>
      </c>
    </row>
    <row r="474" spans="1:3" s="155" customFormat="1" x14ac:dyDescent="0.2">
      <c r="A474" s="164" t="str">
        <f>OutputOsiris!A481</f>
        <v/>
      </c>
      <c r="B474" s="167" t="str">
        <f>VLOOKUP(A474,Totaal!A:P,16,FALSE)</f>
        <v/>
      </c>
      <c r="C474" s="164" t="str">
        <f>OutputOsiris!B481</f>
        <v/>
      </c>
    </row>
    <row r="475" spans="1:3" s="155" customFormat="1" x14ac:dyDescent="0.2">
      <c r="A475" s="164" t="str">
        <f>OutputOsiris!A482</f>
        <v/>
      </c>
      <c r="B475" s="167" t="str">
        <f>VLOOKUP(A475,Totaal!A:P,16,FALSE)</f>
        <v/>
      </c>
      <c r="C475" s="164" t="str">
        <f>OutputOsiris!B482</f>
        <v/>
      </c>
    </row>
    <row r="476" spans="1:3" s="155" customFormat="1" x14ac:dyDescent="0.2">
      <c r="A476" s="164" t="str">
        <f>OutputOsiris!A483</f>
        <v/>
      </c>
      <c r="B476" s="167" t="str">
        <f>VLOOKUP(A476,Totaal!A:P,16,FALSE)</f>
        <v/>
      </c>
      <c r="C476" s="164" t="str">
        <f>OutputOsiris!B483</f>
        <v/>
      </c>
    </row>
    <row r="477" spans="1:3" s="155" customFormat="1" x14ac:dyDescent="0.2">
      <c r="A477" s="164" t="str">
        <f>OutputOsiris!A484</f>
        <v/>
      </c>
      <c r="B477" s="167" t="str">
        <f>VLOOKUP(A477,Totaal!A:P,16,FALSE)</f>
        <v/>
      </c>
      <c r="C477" s="164" t="str">
        <f>OutputOsiris!B484</f>
        <v/>
      </c>
    </row>
    <row r="478" spans="1:3" s="155" customFormat="1" x14ac:dyDescent="0.2">
      <c r="A478" s="164" t="str">
        <f>OutputOsiris!A485</f>
        <v/>
      </c>
      <c r="B478" s="167" t="str">
        <f>VLOOKUP(A478,Totaal!A:P,16,FALSE)</f>
        <v/>
      </c>
      <c r="C478" s="164" t="str">
        <f>OutputOsiris!B485</f>
        <v/>
      </c>
    </row>
    <row r="479" spans="1:3" s="155" customFormat="1" x14ac:dyDescent="0.2">
      <c r="A479" s="164" t="str">
        <f>OutputOsiris!A486</f>
        <v/>
      </c>
      <c r="B479" s="167" t="str">
        <f>VLOOKUP(A479,Totaal!A:P,16,FALSE)</f>
        <v/>
      </c>
      <c r="C479" s="164" t="str">
        <f>OutputOsiris!B486</f>
        <v/>
      </c>
    </row>
    <row r="480" spans="1:3" s="155" customFormat="1" x14ac:dyDescent="0.2">
      <c r="A480" s="164" t="str">
        <f>OutputOsiris!A487</f>
        <v/>
      </c>
      <c r="B480" s="167" t="str">
        <f>VLOOKUP(A480,Totaal!A:P,16,FALSE)</f>
        <v/>
      </c>
      <c r="C480" s="164" t="str">
        <f>OutputOsiris!B487</f>
        <v/>
      </c>
    </row>
    <row r="481" spans="1:3" s="155" customFormat="1" x14ac:dyDescent="0.2">
      <c r="A481" s="164" t="str">
        <f>OutputOsiris!A488</f>
        <v/>
      </c>
      <c r="B481" s="167" t="str">
        <f>VLOOKUP(A481,Totaal!A:P,16,FALSE)</f>
        <v/>
      </c>
      <c r="C481" s="164" t="str">
        <f>OutputOsiris!B488</f>
        <v/>
      </c>
    </row>
    <row r="482" spans="1:3" s="155" customFormat="1" x14ac:dyDescent="0.2">
      <c r="A482" s="164" t="str">
        <f>OutputOsiris!A489</f>
        <v/>
      </c>
      <c r="B482" s="167" t="str">
        <f>VLOOKUP(A482,Totaal!A:P,16,FALSE)</f>
        <v/>
      </c>
      <c r="C482" s="164" t="str">
        <f>OutputOsiris!B489</f>
        <v/>
      </c>
    </row>
    <row r="483" spans="1:3" s="155" customFormat="1" x14ac:dyDescent="0.2">
      <c r="A483" s="164" t="str">
        <f>OutputOsiris!A490</f>
        <v/>
      </c>
      <c r="B483" s="167" t="str">
        <f>VLOOKUP(A483,Totaal!A:P,16,FALSE)</f>
        <v/>
      </c>
      <c r="C483" s="164" t="str">
        <f>OutputOsiris!B490</f>
        <v/>
      </c>
    </row>
    <row r="484" spans="1:3" s="155" customFormat="1" x14ac:dyDescent="0.2">
      <c r="A484" s="164" t="str">
        <f>OutputOsiris!A491</f>
        <v/>
      </c>
      <c r="B484" s="167" t="str">
        <f>VLOOKUP(A484,Totaal!A:P,16,FALSE)</f>
        <v/>
      </c>
      <c r="C484" s="164" t="str">
        <f>OutputOsiris!B491</f>
        <v/>
      </c>
    </row>
    <row r="485" spans="1:3" s="155" customFormat="1" x14ac:dyDescent="0.2">
      <c r="A485" s="164" t="str">
        <f>OutputOsiris!A492</f>
        <v/>
      </c>
      <c r="B485" s="167" t="str">
        <f>VLOOKUP(A485,Totaal!A:P,16,FALSE)</f>
        <v/>
      </c>
      <c r="C485" s="164" t="str">
        <f>OutputOsiris!B492</f>
        <v/>
      </c>
    </row>
    <row r="486" spans="1:3" s="155" customFormat="1" x14ac:dyDescent="0.2">
      <c r="A486" s="164" t="str">
        <f>OutputOsiris!A493</f>
        <v/>
      </c>
      <c r="B486" s="167" t="str">
        <f>VLOOKUP(A486,Totaal!A:P,16,FALSE)</f>
        <v/>
      </c>
      <c r="C486" s="164" t="str">
        <f>OutputOsiris!B493</f>
        <v/>
      </c>
    </row>
    <row r="487" spans="1:3" s="155" customFormat="1" x14ac:dyDescent="0.2">
      <c r="A487" s="164" t="str">
        <f>OutputOsiris!A494</f>
        <v/>
      </c>
      <c r="B487" s="167" t="str">
        <f>VLOOKUP(A487,Totaal!A:P,16,FALSE)</f>
        <v/>
      </c>
      <c r="C487" s="164" t="str">
        <f>OutputOsiris!B494</f>
        <v/>
      </c>
    </row>
    <row r="488" spans="1:3" s="155" customFormat="1" x14ac:dyDescent="0.2">
      <c r="A488" s="164" t="str">
        <f>OutputOsiris!A495</f>
        <v/>
      </c>
      <c r="B488" s="167" t="str">
        <f>VLOOKUP(A488,Totaal!A:P,16,FALSE)</f>
        <v/>
      </c>
      <c r="C488" s="164" t="str">
        <f>OutputOsiris!B495</f>
        <v/>
      </c>
    </row>
    <row r="489" spans="1:3" s="155" customFormat="1" x14ac:dyDescent="0.2">
      <c r="A489" s="164" t="str">
        <f>OutputOsiris!A496</f>
        <v/>
      </c>
      <c r="B489" s="167" t="str">
        <f>VLOOKUP(A489,Totaal!A:P,16,FALSE)</f>
        <v/>
      </c>
      <c r="C489" s="164" t="str">
        <f>OutputOsiris!B496</f>
        <v/>
      </c>
    </row>
    <row r="490" spans="1:3" s="155" customFormat="1" x14ac:dyDescent="0.2">
      <c r="A490" s="164" t="str">
        <f>OutputOsiris!A497</f>
        <v/>
      </c>
      <c r="B490" s="167" t="str">
        <f>VLOOKUP(A490,Totaal!A:P,16,FALSE)</f>
        <v/>
      </c>
      <c r="C490" s="164" t="str">
        <f>OutputOsiris!B497</f>
        <v/>
      </c>
    </row>
    <row r="491" spans="1:3" s="155" customFormat="1" x14ac:dyDescent="0.2">
      <c r="A491" s="164" t="str">
        <f>OutputOsiris!A498</f>
        <v/>
      </c>
      <c r="B491" s="167" t="str">
        <f>VLOOKUP(A491,Totaal!A:P,16,FALSE)</f>
        <v/>
      </c>
      <c r="C491" s="164" t="str">
        <f>OutputOsiris!B498</f>
        <v/>
      </c>
    </row>
    <row r="492" spans="1:3" s="155" customFormat="1" x14ac:dyDescent="0.2">
      <c r="A492" s="164" t="str">
        <f>OutputOsiris!A499</f>
        <v/>
      </c>
      <c r="B492" s="167" t="str">
        <f>VLOOKUP(A492,Totaal!A:P,16,FALSE)</f>
        <v/>
      </c>
      <c r="C492" s="164" t="str">
        <f>OutputOsiris!B499</f>
        <v/>
      </c>
    </row>
    <row r="493" spans="1:3" s="155" customFormat="1" x14ac:dyDescent="0.2">
      <c r="A493" s="164" t="str">
        <f>OutputOsiris!A500</f>
        <v/>
      </c>
      <c r="B493" s="167" t="str">
        <f>VLOOKUP(A493,Totaal!A:P,16,FALSE)</f>
        <v/>
      </c>
      <c r="C493" s="164" t="str">
        <f>OutputOsiris!B500</f>
        <v/>
      </c>
    </row>
    <row r="494" spans="1:3" s="155" customFormat="1" x14ac:dyDescent="0.2">
      <c r="A494" s="164" t="str">
        <f>OutputOsiris!A501</f>
        <v/>
      </c>
      <c r="B494" s="167" t="str">
        <f>VLOOKUP(A494,Totaal!A:P,16,FALSE)</f>
        <v/>
      </c>
      <c r="C494" s="164" t="str">
        <f>OutputOsiris!B501</f>
        <v/>
      </c>
    </row>
    <row r="495" spans="1:3" s="155" customFormat="1" x14ac:dyDescent="0.2">
      <c r="A495" s="164" t="str">
        <f>OutputOsiris!A502</f>
        <v/>
      </c>
      <c r="B495" s="167" t="str">
        <f>VLOOKUP(A495,Totaal!A:P,16,FALSE)</f>
        <v/>
      </c>
      <c r="C495" s="164" t="str">
        <f>OutputOsiris!B502</f>
        <v/>
      </c>
    </row>
    <row r="496" spans="1:3" s="155" customFormat="1" x14ac:dyDescent="0.2">
      <c r="A496" s="164" t="str">
        <f>OutputOsiris!A503</f>
        <v/>
      </c>
      <c r="B496" s="167" t="str">
        <f>VLOOKUP(A496,Totaal!A:P,16,FALSE)</f>
        <v/>
      </c>
      <c r="C496" s="164" t="str">
        <f>OutputOsiris!B503</f>
        <v/>
      </c>
    </row>
    <row r="497" spans="1:3" s="155" customFormat="1" x14ac:dyDescent="0.2">
      <c r="A497" s="164" t="str">
        <f>OutputOsiris!A504</f>
        <v/>
      </c>
      <c r="B497" s="167" t="str">
        <f>VLOOKUP(A497,Totaal!A:P,16,FALSE)</f>
        <v/>
      </c>
      <c r="C497" s="164" t="str">
        <f>OutputOsiris!B504</f>
        <v/>
      </c>
    </row>
    <row r="498" spans="1:3" s="155" customFormat="1" x14ac:dyDescent="0.2">
      <c r="A498" s="164" t="str">
        <f>OutputOsiris!A505</f>
        <v/>
      </c>
      <c r="B498" s="167" t="str">
        <f>VLOOKUP(A498,Totaal!A:P,16,FALSE)</f>
        <v/>
      </c>
      <c r="C498" s="164" t="str">
        <f>OutputOsiris!B505</f>
        <v/>
      </c>
    </row>
    <row r="499" spans="1:3" s="155" customFormat="1" x14ac:dyDescent="0.2">
      <c r="A499" s="164" t="str">
        <f>OutputOsiris!A506</f>
        <v/>
      </c>
      <c r="B499" s="167" t="str">
        <f>VLOOKUP(A499,Totaal!A:P,16,FALSE)</f>
        <v/>
      </c>
      <c r="C499" s="164" t="str">
        <f>OutputOsiris!B506</f>
        <v/>
      </c>
    </row>
    <row r="500" spans="1:3" s="155" customFormat="1" x14ac:dyDescent="0.2">
      <c r="A500" s="164" t="str">
        <f>OutputOsiris!A507</f>
        <v/>
      </c>
      <c r="B500" s="167" t="str">
        <f>VLOOKUP(A500,Totaal!A:P,16,FALSE)</f>
        <v/>
      </c>
      <c r="C500" s="164" t="str">
        <f>OutputOsiris!B507</f>
        <v/>
      </c>
    </row>
    <row r="501" spans="1:3" s="155" customFormat="1" x14ac:dyDescent="0.2">
      <c r="A501" s="164" t="str">
        <f>OutputOsiris!A508</f>
        <v/>
      </c>
      <c r="B501" s="167" t="str">
        <f>VLOOKUP(A501,Totaal!A:P,16,FALSE)</f>
        <v/>
      </c>
      <c r="C501" s="164" t="str">
        <f>OutputOsiris!B508</f>
        <v/>
      </c>
    </row>
    <row r="502" spans="1:3" s="155" customFormat="1" x14ac:dyDescent="0.2">
      <c r="A502" s="164" t="str">
        <f>OutputOsiris!A509</f>
        <v/>
      </c>
      <c r="B502" s="167" t="str">
        <f>VLOOKUP(A502,Totaal!A:P,16,FALSE)</f>
        <v/>
      </c>
      <c r="C502" s="164" t="str">
        <f>OutputOsiris!B509</f>
        <v/>
      </c>
    </row>
    <row r="503" spans="1:3" s="155" customFormat="1" x14ac:dyDescent="0.2">
      <c r="A503" s="164" t="str">
        <f>OutputOsiris!A510</f>
        <v/>
      </c>
      <c r="B503" s="167" t="str">
        <f>VLOOKUP(A503,Totaal!A:P,16,FALSE)</f>
        <v/>
      </c>
      <c r="C503" s="164" t="str">
        <f>OutputOsiris!B510</f>
        <v/>
      </c>
    </row>
    <row r="504" spans="1:3" s="155" customFormat="1" x14ac:dyDescent="0.2">
      <c r="A504" s="164" t="str">
        <f>OutputOsiris!A511</f>
        <v/>
      </c>
      <c r="B504" s="167" t="str">
        <f>VLOOKUP(A504,Totaal!A:P,16,FALSE)</f>
        <v/>
      </c>
      <c r="C504" s="164" t="str">
        <f>OutputOsiris!B511</f>
        <v/>
      </c>
    </row>
    <row r="505" spans="1:3" s="155" customFormat="1" x14ac:dyDescent="0.2">
      <c r="A505" s="164" t="str">
        <f>OutputOsiris!A512</f>
        <v/>
      </c>
      <c r="B505" s="167" t="str">
        <f>VLOOKUP(A505,Totaal!A:P,16,FALSE)</f>
        <v/>
      </c>
      <c r="C505" s="164" t="str">
        <f>OutputOsiris!B512</f>
        <v/>
      </c>
    </row>
    <row r="506" spans="1:3" s="155" customFormat="1" x14ac:dyDescent="0.2">
      <c r="A506" s="164" t="str">
        <f>OutputOsiris!A513</f>
        <v/>
      </c>
      <c r="B506" s="167" t="str">
        <f>VLOOKUP(A506,Totaal!A:P,16,FALSE)</f>
        <v/>
      </c>
      <c r="C506" s="164" t="str">
        <f>OutputOsiris!B513</f>
        <v/>
      </c>
    </row>
    <row r="507" spans="1:3" s="155" customFormat="1" x14ac:dyDescent="0.2">
      <c r="A507" s="164" t="str">
        <f>OutputOsiris!A514</f>
        <v/>
      </c>
      <c r="B507" s="167" t="str">
        <f>VLOOKUP(A507,Totaal!A:P,16,FALSE)</f>
        <v/>
      </c>
      <c r="C507" s="164" t="str">
        <f>OutputOsiris!B514</f>
        <v/>
      </c>
    </row>
    <row r="508" spans="1:3" s="155" customFormat="1" x14ac:dyDescent="0.2">
      <c r="A508" s="164" t="str">
        <f>OutputOsiris!A515</f>
        <v/>
      </c>
      <c r="B508" s="167" t="str">
        <f>VLOOKUP(A508,Totaal!A:P,16,FALSE)</f>
        <v/>
      </c>
      <c r="C508" s="164" t="str">
        <f>OutputOsiris!B515</f>
        <v/>
      </c>
    </row>
    <row r="509" spans="1:3" s="155" customFormat="1" x14ac:dyDescent="0.2">
      <c r="A509" s="164" t="str">
        <f>OutputOsiris!A516</f>
        <v/>
      </c>
      <c r="B509" s="167" t="str">
        <f>VLOOKUP(A509,Totaal!A:P,16,FALSE)</f>
        <v/>
      </c>
      <c r="C509" s="164" t="str">
        <f>OutputOsiris!B516</f>
        <v/>
      </c>
    </row>
    <row r="510" spans="1:3" s="155" customFormat="1" x14ac:dyDescent="0.2">
      <c r="A510" s="164" t="str">
        <f>OutputOsiris!A517</f>
        <v/>
      </c>
      <c r="B510" s="167" t="str">
        <f>VLOOKUP(A510,Totaal!A:P,16,FALSE)</f>
        <v/>
      </c>
      <c r="C510" s="164" t="str">
        <f>OutputOsiris!B517</f>
        <v/>
      </c>
    </row>
    <row r="511" spans="1:3" s="155" customFormat="1" x14ac:dyDescent="0.2">
      <c r="A511" s="164" t="str">
        <f>OutputOsiris!A518</f>
        <v/>
      </c>
      <c r="B511" s="167" t="str">
        <f>VLOOKUP(A511,Totaal!A:P,16,FALSE)</f>
        <v/>
      </c>
      <c r="C511" s="164" t="str">
        <f>OutputOsiris!B518</f>
        <v/>
      </c>
    </row>
    <row r="512" spans="1:3" s="155" customFormat="1" x14ac:dyDescent="0.2">
      <c r="A512" s="164" t="str">
        <f>OutputOsiris!A519</f>
        <v/>
      </c>
      <c r="B512" s="167" t="str">
        <f>VLOOKUP(A512,Totaal!A:P,16,FALSE)</f>
        <v/>
      </c>
      <c r="C512" s="164" t="str">
        <f>OutputOsiris!B519</f>
        <v/>
      </c>
    </row>
    <row r="513" spans="1:3" s="155" customFormat="1" x14ac:dyDescent="0.2">
      <c r="A513" s="164" t="str">
        <f>OutputOsiris!A520</f>
        <v/>
      </c>
      <c r="B513" s="167" t="str">
        <f>VLOOKUP(A513,Totaal!A:P,16,FALSE)</f>
        <v/>
      </c>
      <c r="C513" s="164" t="str">
        <f>OutputOsiris!B520</f>
        <v/>
      </c>
    </row>
    <row r="514" spans="1:3" s="155" customFormat="1" x14ac:dyDescent="0.2">
      <c r="A514" s="164" t="str">
        <f>OutputOsiris!A521</f>
        <v/>
      </c>
      <c r="B514" s="167" t="str">
        <f>VLOOKUP(A514,Totaal!A:P,16,FALSE)</f>
        <v/>
      </c>
      <c r="C514" s="164" t="str">
        <f>OutputOsiris!B521</f>
        <v/>
      </c>
    </row>
    <row r="515" spans="1:3" s="155" customFormat="1" x14ac:dyDescent="0.2">
      <c r="A515" s="164" t="str">
        <f>OutputOsiris!A522</f>
        <v/>
      </c>
      <c r="B515" s="167" t="str">
        <f>VLOOKUP(A515,Totaal!A:P,16,FALSE)</f>
        <v/>
      </c>
      <c r="C515" s="164" t="str">
        <f>OutputOsiris!B522</f>
        <v/>
      </c>
    </row>
    <row r="516" spans="1:3" s="155" customFormat="1" x14ac:dyDescent="0.2">
      <c r="A516" s="164" t="str">
        <f>OutputOsiris!A523</f>
        <v/>
      </c>
      <c r="B516" s="167" t="str">
        <f>VLOOKUP(A516,Totaal!A:P,16,FALSE)</f>
        <v/>
      </c>
      <c r="C516" s="164" t="str">
        <f>OutputOsiris!B523</f>
        <v/>
      </c>
    </row>
    <row r="517" spans="1:3" s="155" customFormat="1" x14ac:dyDescent="0.2">
      <c r="A517" s="164" t="str">
        <f>OutputOsiris!A524</f>
        <v/>
      </c>
      <c r="B517" s="167" t="str">
        <f>VLOOKUP(A517,Totaal!A:P,16,FALSE)</f>
        <v/>
      </c>
      <c r="C517" s="164" t="str">
        <f>OutputOsiris!B524</f>
        <v/>
      </c>
    </row>
    <row r="518" spans="1:3" s="155" customFormat="1" x14ac:dyDescent="0.2">
      <c r="A518" s="164" t="str">
        <f>OutputOsiris!A525</f>
        <v/>
      </c>
      <c r="B518" s="167" t="str">
        <f>VLOOKUP(A518,Totaal!A:P,16,FALSE)</f>
        <v/>
      </c>
      <c r="C518" s="164" t="str">
        <f>OutputOsiris!B525</f>
        <v/>
      </c>
    </row>
    <row r="519" spans="1:3" s="155" customFormat="1" x14ac:dyDescent="0.2">
      <c r="A519" s="164" t="str">
        <f>OutputOsiris!A526</f>
        <v/>
      </c>
      <c r="B519" s="167" t="str">
        <f>VLOOKUP(A519,Totaal!A:P,16,FALSE)</f>
        <v/>
      </c>
      <c r="C519" s="164" t="str">
        <f>OutputOsiris!B526</f>
        <v/>
      </c>
    </row>
    <row r="520" spans="1:3" s="155" customFormat="1" x14ac:dyDescent="0.2">
      <c r="A520" s="164" t="str">
        <f>OutputOsiris!A527</f>
        <v/>
      </c>
      <c r="B520" s="167" t="str">
        <f>VLOOKUP(A520,Totaal!A:P,16,FALSE)</f>
        <v/>
      </c>
      <c r="C520" s="164" t="str">
        <f>OutputOsiris!B527</f>
        <v/>
      </c>
    </row>
    <row r="521" spans="1:3" s="155" customFormat="1" x14ac:dyDescent="0.2">
      <c r="A521" s="164" t="str">
        <f>OutputOsiris!A528</f>
        <v/>
      </c>
      <c r="B521" s="167" t="str">
        <f>VLOOKUP(A521,Totaal!A:P,16,FALSE)</f>
        <v/>
      </c>
      <c r="C521" s="164" t="str">
        <f>OutputOsiris!B528</f>
        <v/>
      </c>
    </row>
    <row r="522" spans="1:3" s="155" customFormat="1" x14ac:dyDescent="0.2">
      <c r="A522" s="164" t="str">
        <f>OutputOsiris!A529</f>
        <v/>
      </c>
      <c r="B522" s="167" t="str">
        <f>VLOOKUP(A522,Totaal!A:P,16,FALSE)</f>
        <v/>
      </c>
      <c r="C522" s="164" t="str">
        <f>OutputOsiris!B529</f>
        <v/>
      </c>
    </row>
    <row r="523" spans="1:3" s="155" customFormat="1" x14ac:dyDescent="0.2">
      <c r="A523" s="164" t="str">
        <f>OutputOsiris!A530</f>
        <v/>
      </c>
      <c r="B523" s="167" t="str">
        <f>VLOOKUP(A523,Totaal!A:P,16,FALSE)</f>
        <v/>
      </c>
      <c r="C523" s="164" t="str">
        <f>OutputOsiris!B530</f>
        <v/>
      </c>
    </row>
    <row r="524" spans="1:3" s="155" customFormat="1" x14ac:dyDescent="0.2">
      <c r="A524" s="164" t="str">
        <f>OutputOsiris!A531</f>
        <v/>
      </c>
      <c r="B524" s="167" t="str">
        <f>VLOOKUP(A524,Totaal!A:P,16,FALSE)</f>
        <v/>
      </c>
      <c r="C524" s="164" t="str">
        <f>OutputOsiris!B531</f>
        <v/>
      </c>
    </row>
    <row r="525" spans="1:3" s="155" customFormat="1" x14ac:dyDescent="0.2">
      <c r="A525" s="164" t="str">
        <f>OutputOsiris!A532</f>
        <v/>
      </c>
      <c r="B525" s="167" t="str">
        <f>VLOOKUP(A525,Totaal!A:P,16,FALSE)</f>
        <v/>
      </c>
      <c r="C525" s="164" t="str">
        <f>OutputOsiris!B532</f>
        <v/>
      </c>
    </row>
    <row r="526" spans="1:3" s="155" customFormat="1" x14ac:dyDescent="0.2">
      <c r="A526" s="164" t="str">
        <f>OutputOsiris!A533</f>
        <v/>
      </c>
      <c r="B526" s="167" t="str">
        <f>VLOOKUP(A526,Totaal!A:P,16,FALSE)</f>
        <v/>
      </c>
      <c r="C526" s="164" t="str">
        <f>OutputOsiris!B533</f>
        <v/>
      </c>
    </row>
    <row r="527" spans="1:3" s="155" customFormat="1" x14ac:dyDescent="0.2">
      <c r="A527" s="164" t="str">
        <f>OutputOsiris!A534</f>
        <v/>
      </c>
      <c r="B527" s="167" t="str">
        <f>VLOOKUP(A527,Totaal!A:P,16,FALSE)</f>
        <v/>
      </c>
      <c r="C527" s="164" t="str">
        <f>OutputOsiris!B534</f>
        <v/>
      </c>
    </row>
    <row r="528" spans="1:3" s="155" customFormat="1" x14ac:dyDescent="0.2">
      <c r="A528" s="164" t="str">
        <f>OutputOsiris!A535</f>
        <v/>
      </c>
      <c r="B528" s="167" t="str">
        <f>VLOOKUP(A528,Totaal!A:P,16,FALSE)</f>
        <v/>
      </c>
      <c r="C528" s="164" t="str">
        <f>OutputOsiris!B535</f>
        <v/>
      </c>
    </row>
    <row r="529" spans="1:3" s="155" customFormat="1" x14ac:dyDescent="0.2">
      <c r="A529" s="164" t="str">
        <f>OutputOsiris!A536</f>
        <v/>
      </c>
      <c r="B529" s="167" t="str">
        <f>VLOOKUP(A529,Totaal!A:P,16,FALSE)</f>
        <v/>
      </c>
      <c r="C529" s="164" t="str">
        <f>OutputOsiris!B536</f>
        <v/>
      </c>
    </row>
    <row r="530" spans="1:3" s="155" customFormat="1" x14ac:dyDescent="0.2">
      <c r="A530" s="164" t="str">
        <f>OutputOsiris!A537</f>
        <v/>
      </c>
      <c r="B530" s="167" t="str">
        <f>VLOOKUP(A530,Totaal!A:P,16,FALSE)</f>
        <v/>
      </c>
      <c r="C530" s="164" t="str">
        <f>OutputOsiris!B537</f>
        <v/>
      </c>
    </row>
    <row r="531" spans="1:3" s="155" customFormat="1" x14ac:dyDescent="0.2">
      <c r="A531" s="164" t="str">
        <f>OutputOsiris!A538</f>
        <v/>
      </c>
      <c r="B531" s="167" t="str">
        <f>VLOOKUP(A531,Totaal!A:P,16,FALSE)</f>
        <v/>
      </c>
      <c r="C531" s="164" t="str">
        <f>OutputOsiris!B538</f>
        <v/>
      </c>
    </row>
    <row r="532" spans="1:3" s="155" customFormat="1" x14ac:dyDescent="0.2">
      <c r="A532" s="164" t="str">
        <f>OutputOsiris!A539</f>
        <v/>
      </c>
      <c r="B532" s="167" t="str">
        <f>VLOOKUP(A532,Totaal!A:P,16,FALSE)</f>
        <v/>
      </c>
      <c r="C532" s="164" t="str">
        <f>OutputOsiris!B539</f>
        <v/>
      </c>
    </row>
    <row r="533" spans="1:3" s="155" customFormat="1" x14ac:dyDescent="0.2">
      <c r="A533" s="164" t="str">
        <f>OutputOsiris!A540</f>
        <v/>
      </c>
      <c r="B533" s="167" t="str">
        <f>VLOOKUP(A533,Totaal!A:P,16,FALSE)</f>
        <v/>
      </c>
      <c r="C533" s="164" t="str">
        <f>OutputOsiris!B540</f>
        <v/>
      </c>
    </row>
    <row r="534" spans="1:3" s="155" customFormat="1" x14ac:dyDescent="0.2">
      <c r="A534" s="164" t="str">
        <f>OutputOsiris!A541</f>
        <v/>
      </c>
      <c r="B534" s="167" t="str">
        <f>VLOOKUP(A534,Totaal!A:P,16,FALSE)</f>
        <v/>
      </c>
      <c r="C534" s="164" t="str">
        <f>OutputOsiris!B541</f>
        <v/>
      </c>
    </row>
    <row r="535" spans="1:3" s="155" customFormat="1" x14ac:dyDescent="0.2">
      <c r="A535" s="164" t="str">
        <f>OutputOsiris!A542</f>
        <v/>
      </c>
      <c r="B535" s="167" t="str">
        <f>VLOOKUP(A535,Totaal!A:P,16,FALSE)</f>
        <v/>
      </c>
      <c r="C535" s="164" t="str">
        <f>OutputOsiris!B542</f>
        <v/>
      </c>
    </row>
    <row r="536" spans="1:3" s="155" customFormat="1" x14ac:dyDescent="0.2">
      <c r="A536" s="164" t="str">
        <f>OutputOsiris!A543</f>
        <v/>
      </c>
      <c r="B536" s="167" t="str">
        <f>VLOOKUP(A536,Totaal!A:P,16,FALSE)</f>
        <v/>
      </c>
      <c r="C536" s="164" t="str">
        <f>OutputOsiris!B543</f>
        <v/>
      </c>
    </row>
    <row r="537" spans="1:3" s="155" customFormat="1" x14ac:dyDescent="0.2">
      <c r="A537" s="164" t="str">
        <f>OutputOsiris!A544</f>
        <v/>
      </c>
      <c r="B537" s="167" t="str">
        <f>VLOOKUP(A537,Totaal!A:P,16,FALSE)</f>
        <v/>
      </c>
      <c r="C537" s="164" t="str">
        <f>OutputOsiris!B544</f>
        <v/>
      </c>
    </row>
    <row r="538" spans="1:3" s="155" customFormat="1" x14ac:dyDescent="0.2">
      <c r="A538" s="164" t="str">
        <f>OutputOsiris!A545</f>
        <v/>
      </c>
      <c r="B538" s="167" t="str">
        <f>VLOOKUP(A538,Totaal!A:P,16,FALSE)</f>
        <v/>
      </c>
      <c r="C538" s="164" t="str">
        <f>OutputOsiris!B545</f>
        <v/>
      </c>
    </row>
    <row r="539" spans="1:3" s="155" customFormat="1" x14ac:dyDescent="0.2">
      <c r="A539" s="164" t="str">
        <f>OutputOsiris!A546</f>
        <v/>
      </c>
      <c r="B539" s="167" t="str">
        <f>VLOOKUP(A539,Totaal!A:P,16,FALSE)</f>
        <v/>
      </c>
      <c r="C539" s="164" t="str">
        <f>OutputOsiris!B546</f>
        <v/>
      </c>
    </row>
    <row r="540" spans="1:3" s="155" customFormat="1" x14ac:dyDescent="0.2">
      <c r="A540" s="164" t="str">
        <f>OutputOsiris!A547</f>
        <v/>
      </c>
      <c r="B540" s="167" t="str">
        <f>VLOOKUP(A540,Totaal!A:P,16,FALSE)</f>
        <v/>
      </c>
      <c r="C540" s="164" t="str">
        <f>OutputOsiris!B547</f>
        <v/>
      </c>
    </row>
    <row r="541" spans="1:3" s="155" customFormat="1" x14ac:dyDescent="0.2">
      <c r="A541" s="164" t="str">
        <f>OutputOsiris!A548</f>
        <v/>
      </c>
      <c r="B541" s="167" t="str">
        <f>VLOOKUP(A541,Totaal!A:P,16,FALSE)</f>
        <v/>
      </c>
      <c r="C541" s="164" t="str">
        <f>OutputOsiris!B548</f>
        <v/>
      </c>
    </row>
    <row r="542" spans="1:3" s="155" customFormat="1" x14ac:dyDescent="0.2">
      <c r="A542" s="164" t="str">
        <f>OutputOsiris!A549</f>
        <v/>
      </c>
      <c r="B542" s="167" t="str">
        <f>VLOOKUP(A542,Totaal!A:P,16,FALSE)</f>
        <v/>
      </c>
      <c r="C542" s="164" t="str">
        <f>OutputOsiris!B549</f>
        <v/>
      </c>
    </row>
    <row r="543" spans="1:3" s="155" customFormat="1" x14ac:dyDescent="0.2">
      <c r="A543" s="164" t="str">
        <f>OutputOsiris!A550</f>
        <v/>
      </c>
      <c r="B543" s="167" t="str">
        <f>VLOOKUP(A543,Totaal!A:P,16,FALSE)</f>
        <v/>
      </c>
      <c r="C543" s="164" t="str">
        <f>OutputOsiris!B550</f>
        <v/>
      </c>
    </row>
    <row r="544" spans="1:3" s="155" customFormat="1" x14ac:dyDescent="0.2">
      <c r="A544" s="164" t="str">
        <f>OutputOsiris!A551</f>
        <v/>
      </c>
      <c r="B544" s="167" t="str">
        <f>VLOOKUP(A544,Totaal!A:P,16,FALSE)</f>
        <v/>
      </c>
      <c r="C544" s="164" t="str">
        <f>OutputOsiris!B551</f>
        <v/>
      </c>
    </row>
    <row r="545" spans="1:3" s="155" customFormat="1" x14ac:dyDescent="0.2">
      <c r="A545" s="164" t="str">
        <f>OutputOsiris!A552</f>
        <v/>
      </c>
      <c r="B545" s="167" t="str">
        <f>VLOOKUP(A545,Totaal!A:P,16,FALSE)</f>
        <v/>
      </c>
      <c r="C545" s="164" t="str">
        <f>OutputOsiris!B552</f>
        <v/>
      </c>
    </row>
    <row r="546" spans="1:3" s="155" customFormat="1" x14ac:dyDescent="0.2">
      <c r="A546" s="164" t="str">
        <f>OutputOsiris!A553</f>
        <v/>
      </c>
      <c r="B546" s="167" t="str">
        <f>VLOOKUP(A546,Totaal!A:P,16,FALSE)</f>
        <v/>
      </c>
      <c r="C546" s="164" t="str">
        <f>OutputOsiris!B553</f>
        <v/>
      </c>
    </row>
    <row r="547" spans="1:3" s="155" customFormat="1" x14ac:dyDescent="0.2">
      <c r="A547" s="164" t="str">
        <f>OutputOsiris!A554</f>
        <v/>
      </c>
      <c r="B547" s="167" t="str">
        <f>VLOOKUP(A547,Totaal!A:P,16,FALSE)</f>
        <v/>
      </c>
      <c r="C547" s="164" t="str">
        <f>OutputOsiris!B554</f>
        <v/>
      </c>
    </row>
    <row r="548" spans="1:3" s="155" customFormat="1" x14ac:dyDescent="0.2">
      <c r="A548" s="164" t="str">
        <f>OutputOsiris!A555</f>
        <v/>
      </c>
      <c r="B548" s="167" t="str">
        <f>VLOOKUP(A548,Totaal!A:P,16,FALSE)</f>
        <v/>
      </c>
      <c r="C548" s="164" t="str">
        <f>OutputOsiris!B555</f>
        <v/>
      </c>
    </row>
    <row r="549" spans="1:3" s="155" customFormat="1" x14ac:dyDescent="0.2">
      <c r="A549" s="164" t="str">
        <f>OutputOsiris!A556</f>
        <v/>
      </c>
      <c r="B549" s="167" t="str">
        <f>VLOOKUP(A549,Totaal!A:P,16,FALSE)</f>
        <v/>
      </c>
      <c r="C549" s="164" t="str">
        <f>OutputOsiris!B556</f>
        <v/>
      </c>
    </row>
    <row r="550" spans="1:3" s="155" customFormat="1" x14ac:dyDescent="0.2">
      <c r="A550" s="164" t="str">
        <f>OutputOsiris!A557</f>
        <v/>
      </c>
      <c r="B550" s="167" t="str">
        <f>VLOOKUP(A550,Totaal!A:P,16,FALSE)</f>
        <v/>
      </c>
      <c r="C550" s="164" t="str">
        <f>OutputOsiris!B557</f>
        <v/>
      </c>
    </row>
    <row r="551" spans="1:3" s="155" customFormat="1" x14ac:dyDescent="0.2">
      <c r="A551" s="164" t="str">
        <f>OutputOsiris!A558</f>
        <v/>
      </c>
      <c r="B551" s="167" t="str">
        <f>VLOOKUP(A551,Totaal!A:P,16,FALSE)</f>
        <v/>
      </c>
      <c r="C551" s="164" t="str">
        <f>OutputOsiris!B558</f>
        <v/>
      </c>
    </row>
    <row r="552" spans="1:3" s="155" customFormat="1" x14ac:dyDescent="0.2">
      <c r="A552" s="164" t="str">
        <f>OutputOsiris!A559</f>
        <v/>
      </c>
      <c r="B552" s="167" t="str">
        <f>VLOOKUP(A552,Totaal!A:P,16,FALSE)</f>
        <v/>
      </c>
      <c r="C552" s="164" t="str">
        <f>OutputOsiris!B559</f>
        <v/>
      </c>
    </row>
    <row r="553" spans="1:3" s="155" customFormat="1" x14ac:dyDescent="0.2">
      <c r="A553" s="164" t="str">
        <f>OutputOsiris!A560</f>
        <v/>
      </c>
      <c r="B553" s="167" t="str">
        <f>VLOOKUP(A553,Totaal!A:P,16,FALSE)</f>
        <v/>
      </c>
      <c r="C553" s="164" t="str">
        <f>OutputOsiris!B560</f>
        <v/>
      </c>
    </row>
    <row r="554" spans="1:3" s="155" customFormat="1" x14ac:dyDescent="0.2">
      <c r="A554" s="164" t="str">
        <f>OutputOsiris!A561</f>
        <v/>
      </c>
      <c r="B554" s="167" t="str">
        <f>VLOOKUP(A554,Totaal!A:P,16,FALSE)</f>
        <v/>
      </c>
      <c r="C554" s="164" t="str">
        <f>OutputOsiris!B561</f>
        <v/>
      </c>
    </row>
    <row r="555" spans="1:3" s="155" customFormat="1" x14ac:dyDescent="0.2">
      <c r="A555" s="164" t="str">
        <f>OutputOsiris!A562</f>
        <v/>
      </c>
      <c r="B555" s="167" t="str">
        <f>VLOOKUP(A555,Totaal!A:P,16,FALSE)</f>
        <v/>
      </c>
      <c r="C555" s="164" t="str">
        <f>OutputOsiris!B562</f>
        <v/>
      </c>
    </row>
    <row r="556" spans="1:3" s="155" customFormat="1" x14ac:dyDescent="0.2">
      <c r="A556" s="164" t="str">
        <f>OutputOsiris!A563</f>
        <v/>
      </c>
      <c r="B556" s="167" t="str">
        <f>VLOOKUP(A556,Totaal!A:P,16,FALSE)</f>
        <v/>
      </c>
      <c r="C556" s="164" t="str">
        <f>OutputOsiris!B563</f>
        <v/>
      </c>
    </row>
    <row r="557" spans="1:3" s="155" customFormat="1" x14ac:dyDescent="0.2">
      <c r="A557" s="164" t="str">
        <f>OutputOsiris!A564</f>
        <v/>
      </c>
      <c r="B557" s="167" t="str">
        <f>VLOOKUP(A557,Totaal!A:P,16,FALSE)</f>
        <v/>
      </c>
      <c r="C557" s="164" t="str">
        <f>OutputOsiris!B564</f>
        <v/>
      </c>
    </row>
    <row r="558" spans="1:3" s="155" customFormat="1" x14ac:dyDescent="0.2">
      <c r="A558" s="164" t="str">
        <f>OutputOsiris!A565</f>
        <v/>
      </c>
      <c r="B558" s="167" t="str">
        <f>VLOOKUP(A558,Totaal!A:P,16,FALSE)</f>
        <v/>
      </c>
      <c r="C558" s="164" t="str">
        <f>OutputOsiris!B565</f>
        <v/>
      </c>
    </row>
    <row r="559" spans="1:3" s="155" customFormat="1" x14ac:dyDescent="0.2">
      <c r="A559" s="164" t="str">
        <f>OutputOsiris!A566</f>
        <v/>
      </c>
      <c r="B559" s="167" t="str">
        <f>VLOOKUP(A559,Totaal!A:P,16,FALSE)</f>
        <v/>
      </c>
      <c r="C559" s="164" t="str">
        <f>OutputOsiris!B566</f>
        <v/>
      </c>
    </row>
    <row r="560" spans="1:3" s="155" customFormat="1" x14ac:dyDescent="0.2">
      <c r="A560" s="164" t="str">
        <f>OutputOsiris!A567</f>
        <v/>
      </c>
      <c r="B560" s="167" t="str">
        <f>VLOOKUP(A560,Totaal!A:P,16,FALSE)</f>
        <v/>
      </c>
      <c r="C560" s="164" t="str">
        <f>OutputOsiris!B567</f>
        <v/>
      </c>
    </row>
    <row r="561" spans="1:3" s="155" customFormat="1" x14ac:dyDescent="0.2">
      <c r="A561" s="164" t="str">
        <f>OutputOsiris!A568</f>
        <v/>
      </c>
      <c r="B561" s="167" t="str">
        <f>VLOOKUP(A561,Totaal!A:P,16,FALSE)</f>
        <v/>
      </c>
      <c r="C561" s="164" t="str">
        <f>OutputOsiris!B568</f>
        <v/>
      </c>
    </row>
    <row r="562" spans="1:3" s="155" customFormat="1" x14ac:dyDescent="0.2">
      <c r="A562" s="164" t="str">
        <f>OutputOsiris!A569</f>
        <v/>
      </c>
      <c r="B562" s="167" t="str">
        <f>VLOOKUP(A562,Totaal!A:P,16,FALSE)</f>
        <v/>
      </c>
      <c r="C562" s="164" t="str">
        <f>OutputOsiris!B569</f>
        <v/>
      </c>
    </row>
    <row r="563" spans="1:3" s="155" customFormat="1" x14ac:dyDescent="0.2">
      <c r="A563" s="164" t="str">
        <f>OutputOsiris!A570</f>
        <v/>
      </c>
      <c r="B563" s="167" t="str">
        <f>VLOOKUP(A563,Totaal!A:P,16,FALSE)</f>
        <v/>
      </c>
      <c r="C563" s="164" t="str">
        <f>OutputOsiris!B570</f>
        <v/>
      </c>
    </row>
    <row r="564" spans="1:3" s="155" customFormat="1" x14ac:dyDescent="0.2">
      <c r="A564" s="164" t="str">
        <f>OutputOsiris!A571</f>
        <v/>
      </c>
      <c r="B564" s="167" t="str">
        <f>VLOOKUP(A564,Totaal!A:P,16,FALSE)</f>
        <v/>
      </c>
      <c r="C564" s="164" t="str">
        <f>OutputOsiris!B571</f>
        <v/>
      </c>
    </row>
    <row r="565" spans="1:3" s="155" customFormat="1" x14ac:dyDescent="0.2">
      <c r="A565" s="164" t="str">
        <f>OutputOsiris!A572</f>
        <v/>
      </c>
      <c r="B565" s="167" t="str">
        <f>VLOOKUP(A565,Totaal!A:P,16,FALSE)</f>
        <v/>
      </c>
      <c r="C565" s="164" t="str">
        <f>OutputOsiris!B572</f>
        <v/>
      </c>
    </row>
    <row r="566" spans="1:3" s="155" customFormat="1" x14ac:dyDescent="0.2">
      <c r="A566" s="164" t="str">
        <f>OutputOsiris!A573</f>
        <v/>
      </c>
      <c r="B566" s="167" t="str">
        <f>VLOOKUP(A566,Totaal!A:P,16,FALSE)</f>
        <v/>
      </c>
      <c r="C566" s="164" t="str">
        <f>OutputOsiris!B573</f>
        <v/>
      </c>
    </row>
    <row r="567" spans="1:3" s="155" customFormat="1" x14ac:dyDescent="0.2">
      <c r="A567" s="164" t="str">
        <f>OutputOsiris!A574</f>
        <v/>
      </c>
      <c r="B567" s="167" t="str">
        <f>VLOOKUP(A567,Totaal!A:P,16,FALSE)</f>
        <v/>
      </c>
      <c r="C567" s="164" t="str">
        <f>OutputOsiris!B574</f>
        <v/>
      </c>
    </row>
    <row r="568" spans="1:3" s="155" customFormat="1" x14ac:dyDescent="0.2">
      <c r="A568" s="164" t="str">
        <f>OutputOsiris!A575</f>
        <v/>
      </c>
      <c r="B568" s="167" t="str">
        <f>VLOOKUP(A568,Totaal!A:P,16,FALSE)</f>
        <v/>
      </c>
      <c r="C568" s="164" t="str">
        <f>OutputOsiris!B575</f>
        <v/>
      </c>
    </row>
    <row r="569" spans="1:3" s="155" customFormat="1" x14ac:dyDescent="0.2">
      <c r="A569" s="164" t="str">
        <f>OutputOsiris!A576</f>
        <v/>
      </c>
      <c r="B569" s="167" t="str">
        <f>VLOOKUP(A569,Totaal!A:P,16,FALSE)</f>
        <v/>
      </c>
      <c r="C569" s="164" t="str">
        <f>OutputOsiris!B576</f>
        <v/>
      </c>
    </row>
    <row r="570" spans="1:3" s="155" customFormat="1" x14ac:dyDescent="0.2">
      <c r="A570" s="164" t="str">
        <f>OutputOsiris!A577</f>
        <v/>
      </c>
      <c r="B570" s="167" t="str">
        <f>VLOOKUP(A570,Totaal!A:P,16,FALSE)</f>
        <v/>
      </c>
      <c r="C570" s="164" t="str">
        <f>OutputOsiris!B577</f>
        <v/>
      </c>
    </row>
    <row r="571" spans="1:3" s="155" customFormat="1" x14ac:dyDescent="0.2">
      <c r="A571" s="164" t="str">
        <f>OutputOsiris!A578</f>
        <v/>
      </c>
      <c r="B571" s="167" t="str">
        <f>VLOOKUP(A571,Totaal!A:P,16,FALSE)</f>
        <v/>
      </c>
      <c r="C571" s="164" t="str">
        <f>OutputOsiris!B578</f>
        <v/>
      </c>
    </row>
    <row r="572" spans="1:3" s="155" customFormat="1" x14ac:dyDescent="0.2">
      <c r="A572" s="164" t="str">
        <f>OutputOsiris!A579</f>
        <v/>
      </c>
      <c r="B572" s="167" t="str">
        <f>VLOOKUP(A572,Totaal!A:P,16,FALSE)</f>
        <v/>
      </c>
      <c r="C572" s="164" t="str">
        <f>OutputOsiris!B579</f>
        <v/>
      </c>
    </row>
    <row r="573" spans="1:3" s="155" customFormat="1" x14ac:dyDescent="0.2">
      <c r="A573" s="164" t="str">
        <f>OutputOsiris!A580</f>
        <v/>
      </c>
      <c r="B573" s="167" t="str">
        <f>VLOOKUP(A573,Totaal!A:P,16,FALSE)</f>
        <v/>
      </c>
      <c r="C573" s="164" t="str">
        <f>OutputOsiris!B580</f>
        <v/>
      </c>
    </row>
    <row r="574" spans="1:3" s="155" customFormat="1" x14ac:dyDescent="0.2">
      <c r="A574" s="164" t="str">
        <f>OutputOsiris!A581</f>
        <v/>
      </c>
      <c r="B574" s="167" t="str">
        <f>VLOOKUP(A574,Totaal!A:P,16,FALSE)</f>
        <v/>
      </c>
      <c r="C574" s="164" t="str">
        <f>OutputOsiris!B581</f>
        <v/>
      </c>
    </row>
    <row r="575" spans="1:3" s="155" customFormat="1" x14ac:dyDescent="0.2">
      <c r="A575" s="164" t="str">
        <f>OutputOsiris!A582</f>
        <v/>
      </c>
      <c r="B575" s="167" t="str">
        <f>VLOOKUP(A575,Totaal!A:P,16,FALSE)</f>
        <v/>
      </c>
      <c r="C575" s="164" t="str">
        <f>OutputOsiris!B582</f>
        <v/>
      </c>
    </row>
    <row r="576" spans="1:3" s="155" customFormat="1" x14ac:dyDescent="0.2">
      <c r="A576" s="164" t="str">
        <f>OutputOsiris!A583</f>
        <v/>
      </c>
      <c r="B576" s="167" t="str">
        <f>VLOOKUP(A576,Totaal!A:P,16,FALSE)</f>
        <v/>
      </c>
      <c r="C576" s="164" t="str">
        <f>OutputOsiris!B583</f>
        <v/>
      </c>
    </row>
    <row r="577" spans="1:3" s="155" customFormat="1" x14ac:dyDescent="0.2">
      <c r="A577" s="164" t="str">
        <f>OutputOsiris!A584</f>
        <v/>
      </c>
      <c r="B577" s="167" t="str">
        <f>VLOOKUP(A577,Totaal!A:P,16,FALSE)</f>
        <v/>
      </c>
      <c r="C577" s="164" t="str">
        <f>OutputOsiris!B584</f>
        <v/>
      </c>
    </row>
    <row r="578" spans="1:3" s="155" customFormat="1" x14ac:dyDescent="0.2">
      <c r="A578" s="164" t="str">
        <f>OutputOsiris!A585</f>
        <v/>
      </c>
      <c r="B578" s="167" t="str">
        <f>VLOOKUP(A578,Totaal!A:P,16,FALSE)</f>
        <v/>
      </c>
      <c r="C578" s="164" t="str">
        <f>OutputOsiris!B585</f>
        <v/>
      </c>
    </row>
    <row r="579" spans="1:3" s="155" customFormat="1" x14ac:dyDescent="0.2">
      <c r="A579" s="164" t="str">
        <f>OutputOsiris!A586</f>
        <v/>
      </c>
      <c r="B579" s="167" t="str">
        <f>VLOOKUP(A579,Totaal!A:P,16,FALSE)</f>
        <v/>
      </c>
      <c r="C579" s="164" t="str">
        <f>OutputOsiris!B586</f>
        <v/>
      </c>
    </row>
    <row r="580" spans="1:3" s="155" customFormat="1" x14ac:dyDescent="0.2">
      <c r="A580" s="164" t="str">
        <f>OutputOsiris!A587</f>
        <v/>
      </c>
      <c r="B580" s="167" t="str">
        <f>VLOOKUP(A580,Totaal!A:P,16,FALSE)</f>
        <v/>
      </c>
      <c r="C580" s="164" t="str">
        <f>OutputOsiris!B587</f>
        <v/>
      </c>
    </row>
    <row r="581" spans="1:3" s="155" customFormat="1" x14ac:dyDescent="0.2">
      <c r="A581" s="164" t="str">
        <f>OutputOsiris!A588</f>
        <v/>
      </c>
      <c r="B581" s="167" t="str">
        <f>VLOOKUP(A581,Totaal!A:P,16,FALSE)</f>
        <v/>
      </c>
      <c r="C581" s="164" t="str">
        <f>OutputOsiris!B588</f>
        <v/>
      </c>
    </row>
    <row r="582" spans="1:3" s="155" customFormat="1" x14ac:dyDescent="0.2">
      <c r="A582" s="164" t="str">
        <f>OutputOsiris!A589</f>
        <v/>
      </c>
      <c r="B582" s="167" t="str">
        <f>VLOOKUP(A582,Totaal!A:P,16,FALSE)</f>
        <v/>
      </c>
      <c r="C582" s="164" t="str">
        <f>OutputOsiris!B589</f>
        <v/>
      </c>
    </row>
    <row r="583" spans="1:3" s="155" customFormat="1" x14ac:dyDescent="0.2">
      <c r="A583" s="164" t="str">
        <f>OutputOsiris!A590</f>
        <v/>
      </c>
      <c r="B583" s="167" t="str">
        <f>VLOOKUP(A583,Totaal!A:P,16,FALSE)</f>
        <v/>
      </c>
      <c r="C583" s="164" t="str">
        <f>OutputOsiris!B590</f>
        <v/>
      </c>
    </row>
    <row r="584" spans="1:3" s="155" customFormat="1" x14ac:dyDescent="0.2">
      <c r="A584" s="164" t="str">
        <f>OutputOsiris!A591</f>
        <v/>
      </c>
      <c r="B584" s="167" t="str">
        <f>VLOOKUP(A584,Totaal!A:P,16,FALSE)</f>
        <v/>
      </c>
      <c r="C584" s="164" t="str">
        <f>OutputOsiris!B591</f>
        <v/>
      </c>
    </row>
    <row r="585" spans="1:3" s="155" customFormat="1" x14ac:dyDescent="0.2">
      <c r="A585" s="164" t="str">
        <f>OutputOsiris!A592</f>
        <v/>
      </c>
      <c r="B585" s="167" t="str">
        <f>VLOOKUP(A585,Totaal!A:P,16,FALSE)</f>
        <v/>
      </c>
      <c r="C585" s="164" t="str">
        <f>OutputOsiris!B592</f>
        <v/>
      </c>
    </row>
    <row r="586" spans="1:3" s="155" customFormat="1" x14ac:dyDescent="0.2">
      <c r="A586" s="164" t="str">
        <f>OutputOsiris!A593</f>
        <v/>
      </c>
      <c r="B586" s="167" t="str">
        <f>VLOOKUP(A586,Totaal!A:P,16,FALSE)</f>
        <v/>
      </c>
      <c r="C586" s="164" t="str">
        <f>OutputOsiris!B593</f>
        <v/>
      </c>
    </row>
    <row r="587" spans="1:3" s="155" customFormat="1" x14ac:dyDescent="0.2">
      <c r="A587" s="164" t="str">
        <f>OutputOsiris!A594</f>
        <v/>
      </c>
      <c r="B587" s="167" t="str">
        <f>VLOOKUP(A587,Totaal!A:P,16,FALSE)</f>
        <v/>
      </c>
      <c r="C587" s="164" t="str">
        <f>OutputOsiris!B594</f>
        <v/>
      </c>
    </row>
    <row r="588" spans="1:3" s="155" customFormat="1" x14ac:dyDescent="0.2">
      <c r="A588" s="164" t="str">
        <f>OutputOsiris!A595</f>
        <v/>
      </c>
      <c r="B588" s="167" t="str">
        <f>VLOOKUP(A588,Totaal!A:P,16,FALSE)</f>
        <v/>
      </c>
      <c r="C588" s="164" t="str">
        <f>OutputOsiris!B595</f>
        <v/>
      </c>
    </row>
    <row r="589" spans="1:3" s="155" customFormat="1" x14ac:dyDescent="0.2">
      <c r="A589" s="164" t="str">
        <f>OutputOsiris!A596</f>
        <v/>
      </c>
      <c r="B589" s="167" t="str">
        <f>VLOOKUP(A589,Totaal!A:P,16,FALSE)</f>
        <v/>
      </c>
      <c r="C589" s="164" t="str">
        <f>OutputOsiris!B596</f>
        <v/>
      </c>
    </row>
    <row r="590" spans="1:3" s="155" customFormat="1" x14ac:dyDescent="0.2">
      <c r="A590" s="164" t="str">
        <f>OutputOsiris!A597</f>
        <v/>
      </c>
      <c r="B590" s="167" t="str">
        <f>VLOOKUP(A590,Totaal!A:P,16,FALSE)</f>
        <v/>
      </c>
      <c r="C590" s="164" t="str">
        <f>OutputOsiris!B597</f>
        <v/>
      </c>
    </row>
    <row r="591" spans="1:3" s="155" customFormat="1" x14ac:dyDescent="0.2">
      <c r="A591" s="164" t="str">
        <f>OutputOsiris!A598</f>
        <v/>
      </c>
      <c r="B591" s="167" t="str">
        <f>VLOOKUP(A591,Totaal!A:P,16,FALSE)</f>
        <v/>
      </c>
      <c r="C591" s="164" t="str">
        <f>OutputOsiris!B598</f>
        <v/>
      </c>
    </row>
    <row r="592" spans="1:3" s="155" customFormat="1" x14ac:dyDescent="0.2">
      <c r="A592" s="164" t="str">
        <f>OutputOsiris!A599</f>
        <v/>
      </c>
      <c r="B592" s="167" t="str">
        <f>VLOOKUP(A592,Totaal!A:P,16,FALSE)</f>
        <v/>
      </c>
      <c r="C592" s="164" t="str">
        <f>OutputOsiris!B599</f>
        <v/>
      </c>
    </row>
    <row r="593" spans="1:3" s="155" customFormat="1" x14ac:dyDescent="0.2">
      <c r="A593" s="164" t="str">
        <f>OutputOsiris!A600</f>
        <v/>
      </c>
      <c r="B593" s="167" t="str">
        <f>VLOOKUP(A593,Totaal!A:P,16,FALSE)</f>
        <v/>
      </c>
      <c r="C593" s="164" t="str">
        <f>OutputOsiris!B600</f>
        <v/>
      </c>
    </row>
    <row r="594" spans="1:3" s="155" customFormat="1" x14ac:dyDescent="0.2">
      <c r="A594" s="164" t="str">
        <f>OutputOsiris!A601</f>
        <v/>
      </c>
      <c r="B594" s="167" t="str">
        <f>VLOOKUP(A594,Totaal!A:P,16,FALSE)</f>
        <v/>
      </c>
      <c r="C594" s="164" t="str">
        <f>OutputOsiris!B601</f>
        <v/>
      </c>
    </row>
    <row r="595" spans="1:3" s="155" customFormat="1" x14ac:dyDescent="0.2">
      <c r="A595" s="164" t="str">
        <f>OutputOsiris!A602</f>
        <v/>
      </c>
      <c r="B595" s="167" t="str">
        <f>VLOOKUP(A595,Totaal!A:P,16,FALSE)</f>
        <v/>
      </c>
      <c r="C595" s="164" t="str">
        <f>OutputOsiris!B602</f>
        <v/>
      </c>
    </row>
    <row r="596" spans="1:3" s="155" customFormat="1" x14ac:dyDescent="0.2">
      <c r="A596" s="164" t="str">
        <f>OutputOsiris!A603</f>
        <v/>
      </c>
      <c r="B596" s="167" t="str">
        <f>VLOOKUP(A596,Totaal!A:P,16,FALSE)</f>
        <v/>
      </c>
      <c r="C596" s="164" t="str">
        <f>OutputOsiris!B603</f>
        <v/>
      </c>
    </row>
    <row r="597" spans="1:3" s="155" customFormat="1" x14ac:dyDescent="0.2">
      <c r="A597" s="164" t="str">
        <f>OutputOsiris!A604</f>
        <v/>
      </c>
      <c r="B597" s="167" t="str">
        <f>VLOOKUP(A597,Totaal!A:P,16,FALSE)</f>
        <v/>
      </c>
      <c r="C597" s="164" t="str">
        <f>OutputOsiris!B604</f>
        <v/>
      </c>
    </row>
    <row r="598" spans="1:3" s="155" customFormat="1" x14ac:dyDescent="0.2">
      <c r="A598" s="164" t="str">
        <f>OutputOsiris!A605</f>
        <v/>
      </c>
      <c r="B598" s="167" t="str">
        <f>VLOOKUP(A598,Totaal!A:P,16,FALSE)</f>
        <v/>
      </c>
      <c r="C598" s="164" t="str">
        <f>OutputOsiris!B605</f>
        <v/>
      </c>
    </row>
    <row r="599" spans="1:3" s="155" customFormat="1" x14ac:dyDescent="0.2">
      <c r="A599" s="164" t="str">
        <f>OutputOsiris!A606</f>
        <v/>
      </c>
      <c r="B599" s="167" t="str">
        <f>VLOOKUP(A599,Totaal!A:P,16,FALSE)</f>
        <v/>
      </c>
      <c r="C599" s="164" t="str">
        <f>OutputOsiris!B606</f>
        <v/>
      </c>
    </row>
    <row r="600" spans="1:3" s="155" customFormat="1" x14ac:dyDescent="0.2">
      <c r="A600" s="164" t="str">
        <f>OutputOsiris!A607</f>
        <v/>
      </c>
      <c r="B600" s="167" t="str">
        <f>VLOOKUP(A600,Totaal!A:P,16,FALSE)</f>
        <v/>
      </c>
      <c r="C600" s="164" t="str">
        <f>OutputOsiris!B607</f>
        <v/>
      </c>
    </row>
    <row r="601" spans="1:3" s="155" customFormat="1" x14ac:dyDescent="0.2">
      <c r="A601" s="164" t="str">
        <f>OutputOsiris!A608</f>
        <v/>
      </c>
      <c r="B601" s="167" t="str">
        <f>VLOOKUP(A601,Totaal!A:P,16,FALSE)</f>
        <v/>
      </c>
      <c r="C601" s="164" t="str">
        <f>OutputOsiris!B608</f>
        <v/>
      </c>
    </row>
    <row r="602" spans="1:3" s="155" customFormat="1" x14ac:dyDescent="0.2">
      <c r="A602" s="164" t="str">
        <f>OutputOsiris!A609</f>
        <v/>
      </c>
      <c r="B602" s="167" t="str">
        <f>VLOOKUP(A602,Totaal!A:P,16,FALSE)</f>
        <v/>
      </c>
      <c r="C602" s="164" t="str">
        <f>OutputOsiris!B609</f>
        <v/>
      </c>
    </row>
    <row r="603" spans="1:3" s="155" customFormat="1" x14ac:dyDescent="0.2">
      <c r="A603" s="164" t="str">
        <f>OutputOsiris!A610</f>
        <v/>
      </c>
      <c r="B603" s="167" t="str">
        <f>VLOOKUP(A603,Totaal!A:P,16,FALSE)</f>
        <v/>
      </c>
      <c r="C603" s="164" t="str">
        <f>OutputOsiris!B610</f>
        <v/>
      </c>
    </row>
    <row r="604" spans="1:3" s="155" customFormat="1" x14ac:dyDescent="0.2">
      <c r="A604" s="164" t="str">
        <f>OutputOsiris!A611</f>
        <v/>
      </c>
      <c r="B604" s="167" t="str">
        <f>VLOOKUP(A604,Totaal!A:P,16,FALSE)</f>
        <v/>
      </c>
      <c r="C604" s="164" t="str">
        <f>OutputOsiris!B611</f>
        <v/>
      </c>
    </row>
    <row r="605" spans="1:3" s="155" customFormat="1" x14ac:dyDescent="0.2">
      <c r="A605" s="164" t="str">
        <f>OutputOsiris!A612</f>
        <v/>
      </c>
      <c r="B605" s="167" t="str">
        <f>VLOOKUP(A605,Totaal!A:P,16,FALSE)</f>
        <v/>
      </c>
      <c r="C605" s="164" t="str">
        <f>OutputOsiris!B612</f>
        <v/>
      </c>
    </row>
    <row r="606" spans="1:3" s="155" customFormat="1" x14ac:dyDescent="0.2">
      <c r="A606" s="164" t="str">
        <f>OutputOsiris!A613</f>
        <v/>
      </c>
      <c r="B606" s="167" t="str">
        <f>VLOOKUP(A606,Totaal!A:P,16,FALSE)</f>
        <v/>
      </c>
      <c r="C606" s="164" t="str">
        <f>OutputOsiris!B613</f>
        <v/>
      </c>
    </row>
    <row r="607" spans="1:3" s="155" customFormat="1" x14ac:dyDescent="0.2">
      <c r="A607" s="164" t="str">
        <f>OutputOsiris!A614</f>
        <v/>
      </c>
      <c r="B607" s="167" t="str">
        <f>VLOOKUP(A607,Totaal!A:P,16,FALSE)</f>
        <v/>
      </c>
      <c r="C607" s="164" t="str">
        <f>OutputOsiris!B614</f>
        <v/>
      </c>
    </row>
    <row r="608" spans="1:3" s="155" customFormat="1" x14ac:dyDescent="0.2">
      <c r="A608" s="164" t="str">
        <f>OutputOsiris!A615</f>
        <v/>
      </c>
      <c r="B608" s="167" t="str">
        <f>VLOOKUP(A608,Totaal!A:P,16,FALSE)</f>
        <v/>
      </c>
      <c r="C608" s="164" t="str">
        <f>OutputOsiris!B615</f>
        <v/>
      </c>
    </row>
    <row r="609" spans="1:3" s="155" customFormat="1" x14ac:dyDescent="0.2">
      <c r="A609" s="164" t="str">
        <f>OutputOsiris!A616</f>
        <v/>
      </c>
      <c r="B609" s="167" t="str">
        <f>VLOOKUP(A609,Totaal!A:P,16,FALSE)</f>
        <v/>
      </c>
      <c r="C609" s="164" t="str">
        <f>OutputOsiris!B616</f>
        <v/>
      </c>
    </row>
    <row r="610" spans="1:3" s="155" customFormat="1" x14ac:dyDescent="0.2">
      <c r="A610" s="164" t="str">
        <f>OutputOsiris!A617</f>
        <v/>
      </c>
      <c r="B610" s="167" t="str">
        <f>VLOOKUP(A610,Totaal!A:P,16,FALSE)</f>
        <v/>
      </c>
      <c r="C610" s="164" t="str">
        <f>OutputOsiris!B617</f>
        <v/>
      </c>
    </row>
    <row r="611" spans="1:3" s="155" customFormat="1" x14ac:dyDescent="0.2">
      <c r="A611" s="164" t="str">
        <f>OutputOsiris!A618</f>
        <v/>
      </c>
      <c r="B611" s="167" t="str">
        <f>VLOOKUP(A611,Totaal!A:P,16,FALSE)</f>
        <v/>
      </c>
      <c r="C611" s="164" t="str">
        <f>OutputOsiris!B618</f>
        <v/>
      </c>
    </row>
    <row r="612" spans="1:3" s="155" customFormat="1" x14ac:dyDescent="0.2">
      <c r="A612" s="164" t="str">
        <f>OutputOsiris!A619</f>
        <v/>
      </c>
      <c r="B612" s="167" t="str">
        <f>VLOOKUP(A612,Totaal!A:P,16,FALSE)</f>
        <v/>
      </c>
      <c r="C612" s="164" t="str">
        <f>OutputOsiris!B619</f>
        <v/>
      </c>
    </row>
    <row r="613" spans="1:3" s="155" customFormat="1" x14ac:dyDescent="0.2">
      <c r="A613" s="164" t="str">
        <f>OutputOsiris!A620</f>
        <v/>
      </c>
      <c r="B613" s="167" t="str">
        <f>VLOOKUP(A613,Totaal!A:P,16,FALSE)</f>
        <v/>
      </c>
      <c r="C613" s="164" t="str">
        <f>OutputOsiris!B620</f>
        <v/>
      </c>
    </row>
    <row r="614" spans="1:3" s="155" customFormat="1" x14ac:dyDescent="0.2">
      <c r="A614" s="164" t="str">
        <f>OutputOsiris!A621</f>
        <v/>
      </c>
      <c r="B614" s="167" t="str">
        <f>VLOOKUP(A614,Totaal!A:P,16,FALSE)</f>
        <v/>
      </c>
      <c r="C614" s="164" t="str">
        <f>OutputOsiris!B621</f>
        <v/>
      </c>
    </row>
    <row r="615" spans="1:3" s="155" customFormat="1" x14ac:dyDescent="0.2">
      <c r="A615" s="164" t="str">
        <f>OutputOsiris!A622</f>
        <v/>
      </c>
      <c r="B615" s="167" t="str">
        <f>VLOOKUP(A615,Totaal!A:P,16,FALSE)</f>
        <v/>
      </c>
      <c r="C615" s="164" t="str">
        <f>OutputOsiris!B622</f>
        <v/>
      </c>
    </row>
    <row r="616" spans="1:3" s="155" customFormat="1" x14ac:dyDescent="0.2">
      <c r="A616" s="164" t="str">
        <f>OutputOsiris!A623</f>
        <v/>
      </c>
      <c r="B616" s="167" t="str">
        <f>VLOOKUP(A616,Totaal!A:P,16,FALSE)</f>
        <v/>
      </c>
      <c r="C616" s="164" t="str">
        <f>OutputOsiris!B623</f>
        <v/>
      </c>
    </row>
    <row r="617" spans="1:3" s="155" customFormat="1" x14ac:dyDescent="0.2">
      <c r="A617" s="164" t="str">
        <f>OutputOsiris!A624</f>
        <v/>
      </c>
      <c r="B617" s="167" t="str">
        <f>VLOOKUP(A617,Totaal!A:P,16,FALSE)</f>
        <v/>
      </c>
      <c r="C617" s="164" t="str">
        <f>OutputOsiris!B624</f>
        <v/>
      </c>
    </row>
    <row r="618" spans="1:3" s="155" customFormat="1" x14ac:dyDescent="0.2">
      <c r="A618" s="164" t="str">
        <f>OutputOsiris!A625</f>
        <v/>
      </c>
      <c r="B618" s="167" t="str">
        <f>VLOOKUP(A618,Totaal!A:P,16,FALSE)</f>
        <v/>
      </c>
      <c r="C618" s="164" t="str">
        <f>OutputOsiris!B625</f>
        <v/>
      </c>
    </row>
    <row r="619" spans="1:3" s="155" customFormat="1" x14ac:dyDescent="0.2">
      <c r="A619" s="164" t="str">
        <f>OutputOsiris!A626</f>
        <v/>
      </c>
      <c r="B619" s="167" t="str">
        <f>VLOOKUP(A619,Totaal!A:P,16,FALSE)</f>
        <v/>
      </c>
      <c r="C619" s="164" t="str">
        <f>OutputOsiris!B626</f>
        <v/>
      </c>
    </row>
    <row r="620" spans="1:3" s="155" customFormat="1" x14ac:dyDescent="0.2">
      <c r="A620" s="164" t="str">
        <f>OutputOsiris!A627</f>
        <v/>
      </c>
      <c r="B620" s="167" t="str">
        <f>VLOOKUP(A620,Totaal!A:P,16,FALSE)</f>
        <v/>
      </c>
      <c r="C620" s="164" t="str">
        <f>OutputOsiris!B627</f>
        <v/>
      </c>
    </row>
    <row r="621" spans="1:3" s="155" customFormat="1" x14ac:dyDescent="0.2">
      <c r="A621" s="164" t="str">
        <f>OutputOsiris!A628</f>
        <v/>
      </c>
      <c r="B621" s="167" t="str">
        <f>VLOOKUP(A621,Totaal!A:P,16,FALSE)</f>
        <v/>
      </c>
      <c r="C621" s="164" t="str">
        <f>OutputOsiris!B628</f>
        <v/>
      </c>
    </row>
    <row r="622" spans="1:3" s="155" customFormat="1" x14ac:dyDescent="0.2">
      <c r="A622" s="164" t="str">
        <f>OutputOsiris!A629</f>
        <v/>
      </c>
      <c r="B622" s="167" t="str">
        <f>VLOOKUP(A622,Totaal!A:P,16,FALSE)</f>
        <v/>
      </c>
      <c r="C622" s="164" t="str">
        <f>OutputOsiris!B629</f>
        <v/>
      </c>
    </row>
    <row r="623" spans="1:3" s="155" customFormat="1" x14ac:dyDescent="0.2">
      <c r="A623" s="164" t="str">
        <f>OutputOsiris!A630</f>
        <v/>
      </c>
      <c r="B623" s="167" t="str">
        <f>VLOOKUP(A623,Totaal!A:P,16,FALSE)</f>
        <v/>
      </c>
      <c r="C623" s="164" t="str">
        <f>OutputOsiris!B630</f>
        <v/>
      </c>
    </row>
    <row r="624" spans="1:3" s="155" customFormat="1" x14ac:dyDescent="0.2">
      <c r="A624" s="164" t="str">
        <f>OutputOsiris!A631</f>
        <v/>
      </c>
      <c r="B624" s="167" t="str">
        <f>VLOOKUP(A624,Totaal!A:P,16,FALSE)</f>
        <v/>
      </c>
      <c r="C624" s="164" t="str">
        <f>OutputOsiris!B631</f>
        <v/>
      </c>
    </row>
    <row r="625" spans="1:3" s="155" customFormat="1" x14ac:dyDescent="0.2">
      <c r="A625" s="164" t="str">
        <f>OutputOsiris!A632</f>
        <v/>
      </c>
      <c r="B625" s="167" t="str">
        <f>VLOOKUP(A625,Totaal!A:P,16,FALSE)</f>
        <v/>
      </c>
      <c r="C625" s="164" t="str">
        <f>OutputOsiris!B632</f>
        <v/>
      </c>
    </row>
    <row r="626" spans="1:3" s="155" customFormat="1" x14ac:dyDescent="0.2">
      <c r="A626" s="164" t="str">
        <f>OutputOsiris!A633</f>
        <v/>
      </c>
      <c r="B626" s="167" t="str">
        <f>VLOOKUP(A626,Totaal!A:P,16,FALSE)</f>
        <v/>
      </c>
      <c r="C626" s="164" t="str">
        <f>OutputOsiris!B633</f>
        <v/>
      </c>
    </row>
    <row r="627" spans="1:3" s="155" customFormat="1" x14ac:dyDescent="0.2">
      <c r="A627" s="164" t="str">
        <f>OutputOsiris!A634</f>
        <v/>
      </c>
      <c r="B627" s="167" t="str">
        <f>VLOOKUP(A627,Totaal!A:P,16,FALSE)</f>
        <v/>
      </c>
      <c r="C627" s="164" t="str">
        <f>OutputOsiris!B634</f>
        <v/>
      </c>
    </row>
    <row r="628" spans="1:3" s="155" customFormat="1" x14ac:dyDescent="0.2">
      <c r="A628" s="164" t="str">
        <f>OutputOsiris!A635</f>
        <v/>
      </c>
      <c r="B628" s="167" t="str">
        <f>VLOOKUP(A628,Totaal!A:P,16,FALSE)</f>
        <v/>
      </c>
      <c r="C628" s="164" t="str">
        <f>OutputOsiris!B635</f>
        <v/>
      </c>
    </row>
    <row r="629" spans="1:3" s="155" customFormat="1" x14ac:dyDescent="0.2">
      <c r="A629" s="164" t="str">
        <f>OutputOsiris!A636</f>
        <v/>
      </c>
      <c r="B629" s="167" t="str">
        <f>VLOOKUP(A629,Totaal!A:P,16,FALSE)</f>
        <v/>
      </c>
      <c r="C629" s="164" t="str">
        <f>OutputOsiris!B636</f>
        <v/>
      </c>
    </row>
    <row r="630" spans="1:3" s="155" customFormat="1" x14ac:dyDescent="0.2">
      <c r="A630" s="164" t="str">
        <f>OutputOsiris!A637</f>
        <v/>
      </c>
      <c r="B630" s="167" t="str">
        <f>VLOOKUP(A630,Totaal!A:P,16,FALSE)</f>
        <v/>
      </c>
      <c r="C630" s="164" t="str">
        <f>OutputOsiris!B637</f>
        <v/>
      </c>
    </row>
    <row r="631" spans="1:3" s="155" customFormat="1" x14ac:dyDescent="0.2">
      <c r="A631" s="164" t="str">
        <f>OutputOsiris!A638</f>
        <v/>
      </c>
      <c r="B631" s="167" t="str">
        <f>VLOOKUP(A631,Totaal!A:P,16,FALSE)</f>
        <v/>
      </c>
      <c r="C631" s="164" t="str">
        <f>OutputOsiris!B638</f>
        <v/>
      </c>
    </row>
    <row r="632" spans="1:3" s="155" customFormat="1" x14ac:dyDescent="0.2">
      <c r="A632" s="164" t="str">
        <f>OutputOsiris!A639</f>
        <v/>
      </c>
      <c r="B632" s="167" t="str">
        <f>VLOOKUP(A632,Totaal!A:P,16,FALSE)</f>
        <v/>
      </c>
      <c r="C632" s="164" t="str">
        <f>OutputOsiris!B639</f>
        <v/>
      </c>
    </row>
    <row r="633" spans="1:3" s="155" customFormat="1" x14ac:dyDescent="0.2">
      <c r="A633" s="164" t="str">
        <f>OutputOsiris!A640</f>
        <v/>
      </c>
      <c r="B633" s="167" t="str">
        <f>VLOOKUP(A633,Totaal!A:P,16,FALSE)</f>
        <v/>
      </c>
      <c r="C633" s="164" t="str">
        <f>OutputOsiris!B640</f>
        <v/>
      </c>
    </row>
    <row r="634" spans="1:3" s="155" customFormat="1" x14ac:dyDescent="0.2">
      <c r="A634" s="164" t="str">
        <f>OutputOsiris!A641</f>
        <v/>
      </c>
      <c r="B634" s="167" t="str">
        <f>VLOOKUP(A634,Totaal!A:P,16,FALSE)</f>
        <v/>
      </c>
      <c r="C634" s="164" t="str">
        <f>OutputOsiris!B641</f>
        <v/>
      </c>
    </row>
    <row r="635" spans="1:3" s="155" customFormat="1" x14ac:dyDescent="0.2">
      <c r="A635" s="164" t="str">
        <f>OutputOsiris!A642</f>
        <v/>
      </c>
      <c r="B635" s="167" t="str">
        <f>VLOOKUP(A635,Totaal!A:P,16,FALSE)</f>
        <v/>
      </c>
      <c r="C635" s="164" t="str">
        <f>OutputOsiris!B642</f>
        <v/>
      </c>
    </row>
    <row r="636" spans="1:3" s="155" customFormat="1" x14ac:dyDescent="0.2">
      <c r="A636" s="164" t="str">
        <f>OutputOsiris!A643</f>
        <v/>
      </c>
      <c r="B636" s="167" t="str">
        <f>VLOOKUP(A636,Totaal!A:P,16,FALSE)</f>
        <v/>
      </c>
      <c r="C636" s="164" t="str">
        <f>OutputOsiris!B643</f>
        <v/>
      </c>
    </row>
    <row r="637" spans="1:3" s="155" customFormat="1" x14ac:dyDescent="0.2">
      <c r="A637" s="164" t="str">
        <f>OutputOsiris!A644</f>
        <v/>
      </c>
      <c r="B637" s="167" t="str">
        <f>VLOOKUP(A637,Totaal!A:P,16,FALSE)</f>
        <v/>
      </c>
      <c r="C637" s="164" t="str">
        <f>OutputOsiris!B644</f>
        <v/>
      </c>
    </row>
    <row r="638" spans="1:3" s="155" customFormat="1" x14ac:dyDescent="0.2">
      <c r="A638" s="164" t="str">
        <f>OutputOsiris!A645</f>
        <v/>
      </c>
      <c r="B638" s="167" t="str">
        <f>VLOOKUP(A638,Totaal!A:P,16,FALSE)</f>
        <v/>
      </c>
      <c r="C638" s="164" t="str">
        <f>OutputOsiris!B645</f>
        <v/>
      </c>
    </row>
    <row r="639" spans="1:3" s="155" customFormat="1" x14ac:dyDescent="0.2">
      <c r="A639" s="164" t="str">
        <f>OutputOsiris!A646</f>
        <v/>
      </c>
      <c r="B639" s="167" t="str">
        <f>VLOOKUP(A639,Totaal!A:P,16,FALSE)</f>
        <v/>
      </c>
      <c r="C639" s="164" t="str">
        <f>OutputOsiris!B646</f>
        <v/>
      </c>
    </row>
    <row r="640" spans="1:3" s="155" customFormat="1" x14ac:dyDescent="0.2">
      <c r="A640" s="164" t="str">
        <f>OutputOsiris!A647</f>
        <v/>
      </c>
      <c r="B640" s="167" t="str">
        <f>VLOOKUP(A640,Totaal!A:P,16,FALSE)</f>
        <v/>
      </c>
      <c r="C640" s="164" t="str">
        <f>OutputOsiris!B647</f>
        <v/>
      </c>
    </row>
    <row r="641" spans="1:3" s="155" customFormat="1" x14ac:dyDescent="0.2">
      <c r="A641" s="164" t="str">
        <f>OutputOsiris!A648</f>
        <v/>
      </c>
      <c r="B641" s="167" t="str">
        <f>VLOOKUP(A641,Totaal!A:P,16,FALSE)</f>
        <v/>
      </c>
      <c r="C641" s="164" t="str">
        <f>OutputOsiris!B648</f>
        <v/>
      </c>
    </row>
    <row r="642" spans="1:3" s="155" customFormat="1" x14ac:dyDescent="0.2">
      <c r="A642" s="164" t="str">
        <f>OutputOsiris!A649</f>
        <v/>
      </c>
      <c r="B642" s="167" t="str">
        <f>VLOOKUP(A642,Totaal!A:P,16,FALSE)</f>
        <v/>
      </c>
      <c r="C642" s="164" t="str">
        <f>OutputOsiris!B649</f>
        <v/>
      </c>
    </row>
    <row r="643" spans="1:3" s="155" customFormat="1" x14ac:dyDescent="0.2">
      <c r="A643" s="164" t="str">
        <f>OutputOsiris!A650</f>
        <v/>
      </c>
      <c r="B643" s="167" t="str">
        <f>VLOOKUP(A643,Totaal!A:P,16,FALSE)</f>
        <v/>
      </c>
      <c r="C643" s="164" t="str">
        <f>OutputOsiris!B650</f>
        <v/>
      </c>
    </row>
    <row r="644" spans="1:3" s="155" customFormat="1" x14ac:dyDescent="0.2">
      <c r="A644" s="164" t="str">
        <f>OutputOsiris!A651</f>
        <v/>
      </c>
      <c r="B644" s="167" t="str">
        <f>VLOOKUP(A644,Totaal!A:P,16,FALSE)</f>
        <v/>
      </c>
      <c r="C644" s="164" t="str">
        <f>OutputOsiris!B651</f>
        <v/>
      </c>
    </row>
    <row r="645" spans="1:3" s="155" customFormat="1" x14ac:dyDescent="0.2">
      <c r="A645" s="164" t="str">
        <f>OutputOsiris!A652</f>
        <v/>
      </c>
      <c r="B645" s="167" t="str">
        <f>VLOOKUP(A645,Totaal!A:P,16,FALSE)</f>
        <v/>
      </c>
      <c r="C645" s="164" t="str">
        <f>OutputOsiris!B652</f>
        <v/>
      </c>
    </row>
    <row r="646" spans="1:3" s="155" customFormat="1" x14ac:dyDescent="0.2">
      <c r="A646" s="164" t="str">
        <f>OutputOsiris!A653</f>
        <v/>
      </c>
      <c r="B646" s="167" t="str">
        <f>VLOOKUP(A646,Totaal!A:P,16,FALSE)</f>
        <v/>
      </c>
      <c r="C646" s="164" t="str">
        <f>OutputOsiris!B653</f>
        <v/>
      </c>
    </row>
    <row r="647" spans="1:3" s="155" customFormat="1" x14ac:dyDescent="0.2">
      <c r="A647" s="164" t="str">
        <f>OutputOsiris!A654</f>
        <v/>
      </c>
      <c r="B647" s="167" t="str">
        <f>VLOOKUP(A647,Totaal!A:P,16,FALSE)</f>
        <v/>
      </c>
      <c r="C647" s="164" t="str">
        <f>OutputOsiris!B654</f>
        <v/>
      </c>
    </row>
    <row r="648" spans="1:3" s="155" customFormat="1" x14ac:dyDescent="0.2">
      <c r="A648" s="164" t="str">
        <f>OutputOsiris!A655</f>
        <v/>
      </c>
      <c r="B648" s="167" t="str">
        <f>VLOOKUP(A648,Totaal!A:P,16,FALSE)</f>
        <v/>
      </c>
      <c r="C648" s="164" t="str">
        <f>OutputOsiris!B655</f>
        <v/>
      </c>
    </row>
    <row r="649" spans="1:3" s="155" customFormat="1" x14ac:dyDescent="0.2">
      <c r="A649" s="164" t="str">
        <f>OutputOsiris!A656</f>
        <v/>
      </c>
      <c r="B649" s="167" t="str">
        <f>VLOOKUP(A649,Totaal!A:P,16,FALSE)</f>
        <v/>
      </c>
      <c r="C649" s="164" t="str">
        <f>OutputOsiris!B656</f>
        <v/>
      </c>
    </row>
    <row r="650" spans="1:3" s="155" customFormat="1" x14ac:dyDescent="0.2">
      <c r="A650" s="164" t="str">
        <f>OutputOsiris!A657</f>
        <v/>
      </c>
      <c r="B650" s="167" t="str">
        <f>VLOOKUP(A650,Totaal!A:P,16,FALSE)</f>
        <v/>
      </c>
      <c r="C650" s="164" t="str">
        <f>OutputOsiris!B657</f>
        <v/>
      </c>
    </row>
    <row r="651" spans="1:3" s="155" customFormat="1" x14ac:dyDescent="0.2">
      <c r="A651" s="164" t="str">
        <f>OutputOsiris!A658</f>
        <v/>
      </c>
      <c r="B651" s="167" t="str">
        <f>VLOOKUP(A651,Totaal!A:P,16,FALSE)</f>
        <v/>
      </c>
      <c r="C651" s="164" t="str">
        <f>OutputOsiris!B658</f>
        <v/>
      </c>
    </row>
    <row r="652" spans="1:3" s="155" customFormat="1" x14ac:dyDescent="0.2">
      <c r="A652" s="164" t="str">
        <f>OutputOsiris!A659</f>
        <v/>
      </c>
      <c r="B652" s="167" t="str">
        <f>VLOOKUP(A652,Totaal!A:P,16,FALSE)</f>
        <v/>
      </c>
      <c r="C652" s="164" t="str">
        <f>OutputOsiris!B659</f>
        <v/>
      </c>
    </row>
    <row r="653" spans="1:3" s="155" customFormat="1" x14ac:dyDescent="0.2">
      <c r="A653" s="164" t="str">
        <f>OutputOsiris!A660</f>
        <v/>
      </c>
      <c r="B653" s="167" t="str">
        <f>VLOOKUP(A653,Totaal!A:P,16,FALSE)</f>
        <v/>
      </c>
      <c r="C653" s="164" t="str">
        <f>OutputOsiris!B660</f>
        <v/>
      </c>
    </row>
    <row r="654" spans="1:3" s="155" customFormat="1" x14ac:dyDescent="0.2">
      <c r="A654" s="164" t="str">
        <f>OutputOsiris!A661</f>
        <v/>
      </c>
      <c r="B654" s="167" t="str">
        <f>VLOOKUP(A654,Totaal!A:P,16,FALSE)</f>
        <v/>
      </c>
      <c r="C654" s="164" t="str">
        <f>OutputOsiris!B661</f>
        <v/>
      </c>
    </row>
    <row r="655" spans="1:3" s="155" customFormat="1" x14ac:dyDescent="0.2">
      <c r="A655" s="164" t="str">
        <f>OutputOsiris!A662</f>
        <v/>
      </c>
      <c r="B655" s="167" t="str">
        <f>VLOOKUP(A655,Totaal!A:P,16,FALSE)</f>
        <v/>
      </c>
      <c r="C655" s="164" t="str">
        <f>OutputOsiris!B662</f>
        <v/>
      </c>
    </row>
    <row r="656" spans="1:3" s="155" customFormat="1" x14ac:dyDescent="0.2">
      <c r="A656" s="164" t="str">
        <f>OutputOsiris!A663</f>
        <v/>
      </c>
      <c r="B656" s="167" t="str">
        <f>VLOOKUP(A656,Totaal!A:P,16,FALSE)</f>
        <v/>
      </c>
      <c r="C656" s="164" t="str">
        <f>OutputOsiris!B663</f>
        <v/>
      </c>
    </row>
    <row r="657" spans="1:3" s="155" customFormat="1" x14ac:dyDescent="0.2">
      <c r="A657" s="164" t="str">
        <f>OutputOsiris!A664</f>
        <v/>
      </c>
      <c r="B657" s="167" t="str">
        <f>VLOOKUP(A657,Totaal!A:P,16,FALSE)</f>
        <v/>
      </c>
      <c r="C657" s="164" t="str">
        <f>OutputOsiris!B664</f>
        <v/>
      </c>
    </row>
    <row r="658" spans="1:3" s="155" customFormat="1" x14ac:dyDescent="0.2">
      <c r="A658" s="164" t="str">
        <f>OutputOsiris!A665</f>
        <v/>
      </c>
      <c r="B658" s="167" t="str">
        <f>VLOOKUP(A658,Totaal!A:P,16,FALSE)</f>
        <v/>
      </c>
      <c r="C658" s="164" t="str">
        <f>OutputOsiris!B665</f>
        <v/>
      </c>
    </row>
    <row r="659" spans="1:3" s="155" customFormat="1" x14ac:dyDescent="0.2">
      <c r="A659" s="164" t="str">
        <f>OutputOsiris!A666</f>
        <v/>
      </c>
      <c r="B659" s="167" t="str">
        <f>VLOOKUP(A659,Totaal!A:P,16,FALSE)</f>
        <v/>
      </c>
      <c r="C659" s="164" t="str">
        <f>OutputOsiris!B666</f>
        <v/>
      </c>
    </row>
    <row r="660" spans="1:3" s="155" customFormat="1" x14ac:dyDescent="0.2">
      <c r="A660" s="164" t="str">
        <f>OutputOsiris!A667</f>
        <v/>
      </c>
      <c r="B660" s="167" t="str">
        <f>VLOOKUP(A660,Totaal!A:P,16,FALSE)</f>
        <v/>
      </c>
      <c r="C660" s="164" t="str">
        <f>OutputOsiris!B667</f>
        <v/>
      </c>
    </row>
    <row r="661" spans="1:3" s="155" customFormat="1" x14ac:dyDescent="0.2">
      <c r="A661" s="164" t="str">
        <f>OutputOsiris!A668</f>
        <v/>
      </c>
      <c r="B661" s="167" t="str">
        <f>VLOOKUP(A661,Totaal!A:P,16,FALSE)</f>
        <v/>
      </c>
      <c r="C661" s="164" t="str">
        <f>OutputOsiris!B668</f>
        <v/>
      </c>
    </row>
    <row r="662" spans="1:3" s="155" customFormat="1" x14ac:dyDescent="0.2">
      <c r="A662" s="164" t="str">
        <f>OutputOsiris!A669</f>
        <v/>
      </c>
      <c r="B662" s="167" t="str">
        <f>VLOOKUP(A662,Totaal!A:P,16,FALSE)</f>
        <v/>
      </c>
      <c r="C662" s="164" t="str">
        <f>OutputOsiris!B669</f>
        <v/>
      </c>
    </row>
    <row r="663" spans="1:3" s="155" customFormat="1" x14ac:dyDescent="0.2">
      <c r="A663" s="164" t="str">
        <f>OutputOsiris!A670</f>
        <v/>
      </c>
      <c r="B663" s="167" t="str">
        <f>VLOOKUP(A663,Totaal!A:P,16,FALSE)</f>
        <v/>
      </c>
      <c r="C663" s="164" t="str">
        <f>OutputOsiris!B670</f>
        <v/>
      </c>
    </row>
    <row r="664" spans="1:3" s="155" customFormat="1" x14ac:dyDescent="0.2">
      <c r="A664" s="164" t="str">
        <f>OutputOsiris!A671</f>
        <v/>
      </c>
      <c r="B664" s="167" t="str">
        <f>VLOOKUP(A664,Totaal!A:P,16,FALSE)</f>
        <v/>
      </c>
      <c r="C664" s="164" t="str">
        <f>OutputOsiris!B671</f>
        <v/>
      </c>
    </row>
    <row r="665" spans="1:3" s="155" customFormat="1" x14ac:dyDescent="0.2">
      <c r="A665" s="164" t="str">
        <f>OutputOsiris!A672</f>
        <v/>
      </c>
      <c r="B665" s="167" t="str">
        <f>VLOOKUP(A665,Totaal!A:P,16,FALSE)</f>
        <v/>
      </c>
      <c r="C665" s="164" t="str">
        <f>OutputOsiris!B672</f>
        <v/>
      </c>
    </row>
    <row r="666" spans="1:3" s="155" customFormat="1" x14ac:dyDescent="0.2">
      <c r="A666" s="164" t="str">
        <f>OutputOsiris!A673</f>
        <v/>
      </c>
      <c r="B666" s="167" t="str">
        <f>VLOOKUP(A666,Totaal!A:P,16,FALSE)</f>
        <v/>
      </c>
      <c r="C666" s="164" t="str">
        <f>OutputOsiris!B673</f>
        <v/>
      </c>
    </row>
    <row r="667" spans="1:3" s="155" customFormat="1" x14ac:dyDescent="0.2">
      <c r="A667" s="164" t="str">
        <f>OutputOsiris!A674</f>
        <v/>
      </c>
      <c r="B667" s="167" t="str">
        <f>VLOOKUP(A667,Totaal!A:P,16,FALSE)</f>
        <v/>
      </c>
      <c r="C667" s="164" t="str">
        <f>OutputOsiris!B674</f>
        <v/>
      </c>
    </row>
    <row r="668" spans="1:3" s="155" customFormat="1" x14ac:dyDescent="0.2">
      <c r="A668" s="164" t="str">
        <f>OutputOsiris!A675</f>
        <v/>
      </c>
      <c r="B668" s="167" t="str">
        <f>VLOOKUP(A668,Totaal!A:P,16,FALSE)</f>
        <v/>
      </c>
      <c r="C668" s="164" t="str">
        <f>OutputOsiris!B675</f>
        <v/>
      </c>
    </row>
    <row r="669" spans="1:3" s="155" customFormat="1" x14ac:dyDescent="0.2">
      <c r="A669" s="164" t="str">
        <f>OutputOsiris!A676</f>
        <v/>
      </c>
      <c r="B669" s="167" t="str">
        <f>VLOOKUP(A669,Totaal!A:P,16,FALSE)</f>
        <v/>
      </c>
      <c r="C669" s="164" t="str">
        <f>OutputOsiris!B676</f>
        <v/>
      </c>
    </row>
    <row r="670" spans="1:3" s="155" customFormat="1" x14ac:dyDescent="0.2">
      <c r="A670" s="164" t="str">
        <f>OutputOsiris!A677</f>
        <v/>
      </c>
      <c r="B670" s="167" t="str">
        <f>VLOOKUP(A670,Totaal!A:P,16,FALSE)</f>
        <v/>
      </c>
      <c r="C670" s="164" t="str">
        <f>OutputOsiris!B677</f>
        <v/>
      </c>
    </row>
    <row r="671" spans="1:3" s="155" customFormat="1" x14ac:dyDescent="0.2">
      <c r="A671" s="164" t="str">
        <f>OutputOsiris!A678</f>
        <v/>
      </c>
      <c r="B671" s="167" t="str">
        <f>VLOOKUP(A671,Totaal!A:P,16,FALSE)</f>
        <v/>
      </c>
      <c r="C671" s="164" t="str">
        <f>OutputOsiris!B678</f>
        <v/>
      </c>
    </row>
    <row r="672" spans="1:3" s="155" customFormat="1" x14ac:dyDescent="0.2">
      <c r="A672" s="164" t="str">
        <f>OutputOsiris!A679</f>
        <v/>
      </c>
      <c r="B672" s="167" t="str">
        <f>VLOOKUP(A672,Totaal!A:P,16,FALSE)</f>
        <v/>
      </c>
      <c r="C672" s="164" t="str">
        <f>OutputOsiris!B679</f>
        <v/>
      </c>
    </row>
    <row r="673" spans="1:3" s="155" customFormat="1" x14ac:dyDescent="0.2">
      <c r="A673" s="164" t="str">
        <f>OutputOsiris!A680</f>
        <v/>
      </c>
      <c r="B673" s="167" t="str">
        <f>VLOOKUP(A673,Totaal!A:P,16,FALSE)</f>
        <v/>
      </c>
      <c r="C673" s="164" t="str">
        <f>OutputOsiris!B680</f>
        <v/>
      </c>
    </row>
    <row r="674" spans="1:3" s="155" customFormat="1" x14ac:dyDescent="0.2">
      <c r="A674" s="164" t="str">
        <f>OutputOsiris!A681</f>
        <v/>
      </c>
      <c r="B674" s="167" t="str">
        <f>VLOOKUP(A674,Totaal!A:P,16,FALSE)</f>
        <v/>
      </c>
      <c r="C674" s="164" t="str">
        <f>OutputOsiris!B681</f>
        <v/>
      </c>
    </row>
    <row r="675" spans="1:3" s="155" customFormat="1" x14ac:dyDescent="0.2">
      <c r="A675" s="164" t="str">
        <f>OutputOsiris!A682</f>
        <v/>
      </c>
      <c r="B675" s="167" t="str">
        <f>VLOOKUP(A675,Totaal!A:P,16,FALSE)</f>
        <v/>
      </c>
      <c r="C675" s="164" t="str">
        <f>OutputOsiris!B682</f>
        <v/>
      </c>
    </row>
    <row r="676" spans="1:3" s="155" customFormat="1" x14ac:dyDescent="0.2">
      <c r="A676" s="164" t="str">
        <f>OutputOsiris!A683</f>
        <v/>
      </c>
      <c r="B676" s="167" t="str">
        <f>VLOOKUP(A676,Totaal!A:P,16,FALSE)</f>
        <v/>
      </c>
      <c r="C676" s="164" t="str">
        <f>OutputOsiris!B683</f>
        <v/>
      </c>
    </row>
    <row r="677" spans="1:3" s="155" customFormat="1" x14ac:dyDescent="0.2">
      <c r="A677" s="164" t="str">
        <f>OutputOsiris!A684</f>
        <v/>
      </c>
      <c r="B677" s="167" t="str">
        <f>VLOOKUP(A677,Totaal!A:P,16,FALSE)</f>
        <v/>
      </c>
      <c r="C677" s="164" t="str">
        <f>OutputOsiris!B684</f>
        <v/>
      </c>
    </row>
    <row r="678" spans="1:3" s="155" customFormat="1" x14ac:dyDescent="0.2">
      <c r="A678" s="164" t="str">
        <f>OutputOsiris!A685</f>
        <v/>
      </c>
      <c r="B678" s="167" t="str">
        <f>VLOOKUP(A678,Totaal!A:P,16,FALSE)</f>
        <v/>
      </c>
      <c r="C678" s="164" t="str">
        <f>OutputOsiris!B685</f>
        <v/>
      </c>
    </row>
    <row r="679" spans="1:3" s="155" customFormat="1" x14ac:dyDescent="0.2">
      <c r="A679" s="164" t="str">
        <f>OutputOsiris!A686</f>
        <v/>
      </c>
      <c r="B679" s="167" t="str">
        <f>VLOOKUP(A679,Totaal!A:P,16,FALSE)</f>
        <v/>
      </c>
      <c r="C679" s="164" t="str">
        <f>OutputOsiris!B686</f>
        <v/>
      </c>
    </row>
    <row r="680" spans="1:3" s="155" customFormat="1" x14ac:dyDescent="0.2">
      <c r="A680" s="164" t="str">
        <f>OutputOsiris!A687</f>
        <v/>
      </c>
      <c r="B680" s="167" t="str">
        <f>VLOOKUP(A680,Totaal!A:P,16,FALSE)</f>
        <v/>
      </c>
      <c r="C680" s="164" t="str">
        <f>OutputOsiris!B687</f>
        <v/>
      </c>
    </row>
    <row r="681" spans="1:3" s="155" customFormat="1" x14ac:dyDescent="0.2">
      <c r="A681" s="164" t="str">
        <f>OutputOsiris!A688</f>
        <v/>
      </c>
      <c r="B681" s="167" t="str">
        <f>VLOOKUP(A681,Totaal!A:P,16,FALSE)</f>
        <v/>
      </c>
      <c r="C681" s="164" t="str">
        <f>OutputOsiris!B688</f>
        <v/>
      </c>
    </row>
    <row r="682" spans="1:3" s="155" customFormat="1" x14ac:dyDescent="0.2">
      <c r="A682" s="164" t="str">
        <f>OutputOsiris!A689</f>
        <v/>
      </c>
      <c r="B682" s="167" t="str">
        <f>VLOOKUP(A682,Totaal!A:P,16,FALSE)</f>
        <v/>
      </c>
      <c r="C682" s="164" t="str">
        <f>OutputOsiris!B689</f>
        <v/>
      </c>
    </row>
    <row r="683" spans="1:3" s="155" customFormat="1" x14ac:dyDescent="0.2">
      <c r="A683" s="164" t="str">
        <f>OutputOsiris!A690</f>
        <v/>
      </c>
      <c r="B683" s="167" t="str">
        <f>VLOOKUP(A683,Totaal!A:P,16,FALSE)</f>
        <v/>
      </c>
      <c r="C683" s="164" t="str">
        <f>OutputOsiris!B690</f>
        <v/>
      </c>
    </row>
    <row r="684" spans="1:3" s="155" customFormat="1" x14ac:dyDescent="0.2">
      <c r="A684" s="164" t="str">
        <f>OutputOsiris!A691</f>
        <v/>
      </c>
      <c r="B684" s="167" t="str">
        <f>VLOOKUP(A684,Totaal!A:P,16,FALSE)</f>
        <v/>
      </c>
      <c r="C684" s="164" t="str">
        <f>OutputOsiris!B691</f>
        <v/>
      </c>
    </row>
    <row r="685" spans="1:3" s="155" customFormat="1" x14ac:dyDescent="0.2">
      <c r="A685" s="164" t="str">
        <f>OutputOsiris!A692</f>
        <v/>
      </c>
      <c r="B685" s="167" t="str">
        <f>VLOOKUP(A685,Totaal!A:P,16,FALSE)</f>
        <v/>
      </c>
      <c r="C685" s="164" t="str">
        <f>OutputOsiris!B692</f>
        <v/>
      </c>
    </row>
    <row r="686" spans="1:3" s="155" customFormat="1" x14ac:dyDescent="0.2">
      <c r="A686" s="164" t="str">
        <f>OutputOsiris!A693</f>
        <v/>
      </c>
      <c r="B686" s="167" t="str">
        <f>VLOOKUP(A686,Totaal!A:P,16,FALSE)</f>
        <v/>
      </c>
      <c r="C686" s="164" t="str">
        <f>OutputOsiris!B693</f>
        <v/>
      </c>
    </row>
    <row r="687" spans="1:3" s="155" customFormat="1" x14ac:dyDescent="0.2">
      <c r="A687" s="164" t="str">
        <f>OutputOsiris!A694</f>
        <v/>
      </c>
      <c r="B687" s="167" t="str">
        <f>VLOOKUP(A687,Totaal!A:P,16,FALSE)</f>
        <v/>
      </c>
      <c r="C687" s="164" t="str">
        <f>OutputOsiris!B694</f>
        <v/>
      </c>
    </row>
    <row r="688" spans="1:3" s="155" customFormat="1" x14ac:dyDescent="0.2">
      <c r="A688" s="164" t="str">
        <f>OutputOsiris!A695</f>
        <v/>
      </c>
      <c r="B688" s="167" t="str">
        <f>VLOOKUP(A688,Totaal!A:P,16,FALSE)</f>
        <v/>
      </c>
      <c r="C688" s="164" t="str">
        <f>OutputOsiris!B695</f>
        <v/>
      </c>
    </row>
    <row r="689" spans="1:3" s="155" customFormat="1" x14ac:dyDescent="0.2">
      <c r="A689" s="164" t="str">
        <f>OutputOsiris!A696</f>
        <v/>
      </c>
      <c r="B689" s="167" t="str">
        <f>VLOOKUP(A689,Totaal!A:P,16,FALSE)</f>
        <v/>
      </c>
      <c r="C689" s="164" t="str">
        <f>OutputOsiris!B696</f>
        <v/>
      </c>
    </row>
    <row r="690" spans="1:3" s="155" customFormat="1" x14ac:dyDescent="0.2">
      <c r="A690" s="164" t="str">
        <f>OutputOsiris!A697</f>
        <v/>
      </c>
      <c r="B690" s="167" t="str">
        <f>VLOOKUP(A690,Totaal!A:P,16,FALSE)</f>
        <v/>
      </c>
      <c r="C690" s="164" t="str">
        <f>OutputOsiris!B697</f>
        <v/>
      </c>
    </row>
    <row r="691" spans="1:3" s="155" customFormat="1" x14ac:dyDescent="0.2">
      <c r="A691" s="164" t="str">
        <f>OutputOsiris!A698</f>
        <v/>
      </c>
      <c r="B691" s="167" t="str">
        <f>VLOOKUP(A691,Totaal!A:P,16,FALSE)</f>
        <v/>
      </c>
      <c r="C691" s="164" t="str">
        <f>OutputOsiris!B698</f>
        <v/>
      </c>
    </row>
    <row r="692" spans="1:3" s="155" customFormat="1" x14ac:dyDescent="0.2">
      <c r="A692" s="164" t="str">
        <f>OutputOsiris!A699</f>
        <v/>
      </c>
      <c r="B692" s="167" t="str">
        <f>VLOOKUP(A692,Totaal!A:P,16,FALSE)</f>
        <v/>
      </c>
      <c r="C692" s="164" t="str">
        <f>OutputOsiris!B699</f>
        <v/>
      </c>
    </row>
    <row r="693" spans="1:3" s="155" customFormat="1" x14ac:dyDescent="0.2">
      <c r="A693" s="164" t="str">
        <f>OutputOsiris!A700</f>
        <v/>
      </c>
      <c r="B693" s="167" t="str">
        <f>VLOOKUP(A693,Totaal!A:P,16,FALSE)</f>
        <v/>
      </c>
      <c r="C693" s="164" t="str">
        <f>OutputOsiris!B700</f>
        <v/>
      </c>
    </row>
    <row r="694" spans="1:3" s="155" customFormat="1" x14ac:dyDescent="0.2">
      <c r="A694" s="164" t="str">
        <f>OutputOsiris!A701</f>
        <v/>
      </c>
      <c r="B694" s="167" t="str">
        <f>VLOOKUP(A694,Totaal!A:P,16,FALSE)</f>
        <v/>
      </c>
      <c r="C694" s="164" t="str">
        <f>OutputOsiris!B701</f>
        <v/>
      </c>
    </row>
    <row r="695" spans="1:3" s="155" customFormat="1" x14ac:dyDescent="0.2">
      <c r="A695" s="164" t="str">
        <f>OutputOsiris!A702</f>
        <v/>
      </c>
      <c r="B695" s="167" t="str">
        <f>VLOOKUP(A695,Totaal!A:P,16,FALSE)</f>
        <v/>
      </c>
      <c r="C695" s="164" t="str">
        <f>OutputOsiris!B702</f>
        <v/>
      </c>
    </row>
    <row r="696" spans="1:3" s="155" customFormat="1" x14ac:dyDescent="0.2">
      <c r="A696" s="164" t="str">
        <f>OutputOsiris!A703</f>
        <v/>
      </c>
      <c r="B696" s="167" t="str">
        <f>VLOOKUP(A696,Totaal!A:P,16,FALSE)</f>
        <v/>
      </c>
      <c r="C696" s="164" t="str">
        <f>OutputOsiris!B703</f>
        <v/>
      </c>
    </row>
    <row r="697" spans="1:3" s="155" customFormat="1" x14ac:dyDescent="0.2">
      <c r="A697" s="164" t="str">
        <f>OutputOsiris!A704</f>
        <v/>
      </c>
      <c r="B697" s="167" t="str">
        <f>VLOOKUP(A697,Totaal!A:P,16,FALSE)</f>
        <v/>
      </c>
      <c r="C697" s="164" t="str">
        <f>OutputOsiris!B704</f>
        <v/>
      </c>
    </row>
    <row r="698" spans="1:3" s="155" customFormat="1" x14ac:dyDescent="0.2">
      <c r="A698" s="164" t="str">
        <f>OutputOsiris!A705</f>
        <v/>
      </c>
      <c r="B698" s="167" t="str">
        <f>VLOOKUP(A698,Totaal!A:P,16,FALSE)</f>
        <v/>
      </c>
      <c r="C698" s="164" t="str">
        <f>OutputOsiris!B705</f>
        <v/>
      </c>
    </row>
    <row r="699" spans="1:3" s="155" customFormat="1" x14ac:dyDescent="0.2">
      <c r="A699" s="164" t="str">
        <f>OutputOsiris!A706</f>
        <v/>
      </c>
      <c r="B699" s="167" t="str">
        <f>VLOOKUP(A699,Totaal!A:P,16,FALSE)</f>
        <v/>
      </c>
      <c r="C699" s="164" t="str">
        <f>OutputOsiris!B706</f>
        <v/>
      </c>
    </row>
    <row r="700" spans="1:3" s="155" customFormat="1" x14ac:dyDescent="0.2">
      <c r="A700" s="164" t="str">
        <f>OutputOsiris!A707</f>
        <v/>
      </c>
      <c r="B700" s="167" t="str">
        <f>VLOOKUP(A700,Totaal!A:P,16,FALSE)</f>
        <v/>
      </c>
      <c r="C700" s="164" t="str">
        <f>OutputOsiris!B707</f>
        <v/>
      </c>
    </row>
    <row r="701" spans="1:3" s="155" customFormat="1" x14ac:dyDescent="0.2">
      <c r="A701" s="164" t="str">
        <f>OutputOsiris!A708</f>
        <v/>
      </c>
      <c r="B701" s="167" t="str">
        <f>VLOOKUP(A701,Totaal!A:P,16,FALSE)</f>
        <v/>
      </c>
      <c r="C701" s="164" t="str">
        <f>OutputOsiris!B708</f>
        <v/>
      </c>
    </row>
    <row r="702" spans="1:3" s="155" customFormat="1" x14ac:dyDescent="0.2">
      <c r="A702" s="164" t="str">
        <f>OutputOsiris!A709</f>
        <v/>
      </c>
      <c r="B702" s="167" t="str">
        <f>VLOOKUP(A702,Totaal!A:P,16,FALSE)</f>
        <v/>
      </c>
      <c r="C702" s="164" t="str">
        <f>OutputOsiris!B709</f>
        <v/>
      </c>
    </row>
    <row r="703" spans="1:3" s="155" customFormat="1" x14ac:dyDescent="0.2">
      <c r="A703" s="164" t="str">
        <f>OutputOsiris!A710</f>
        <v/>
      </c>
      <c r="B703" s="167" t="str">
        <f>VLOOKUP(A703,Totaal!A:P,16,FALSE)</f>
        <v/>
      </c>
      <c r="C703" s="164" t="str">
        <f>OutputOsiris!B710</f>
        <v/>
      </c>
    </row>
    <row r="704" spans="1:3" s="155" customFormat="1" x14ac:dyDescent="0.2">
      <c r="A704" s="164" t="str">
        <f>OutputOsiris!A711</f>
        <v/>
      </c>
      <c r="B704" s="167" t="str">
        <f>VLOOKUP(A704,Totaal!A:P,16,FALSE)</f>
        <v/>
      </c>
      <c r="C704" s="164" t="str">
        <f>OutputOsiris!B711</f>
        <v/>
      </c>
    </row>
    <row r="705" spans="1:3" s="155" customFormat="1" x14ac:dyDescent="0.2">
      <c r="A705" s="164" t="str">
        <f>OutputOsiris!A712</f>
        <v/>
      </c>
      <c r="B705" s="167" t="str">
        <f>VLOOKUP(A705,Totaal!A:P,16,FALSE)</f>
        <v/>
      </c>
      <c r="C705" s="164" t="str">
        <f>OutputOsiris!B712</f>
        <v/>
      </c>
    </row>
    <row r="706" spans="1:3" s="155" customFormat="1" x14ac:dyDescent="0.2">
      <c r="A706" s="164" t="str">
        <f>OutputOsiris!A713</f>
        <v/>
      </c>
      <c r="B706" s="167" t="str">
        <f>VLOOKUP(A706,Totaal!A:P,16,FALSE)</f>
        <v/>
      </c>
      <c r="C706" s="164" t="str">
        <f>OutputOsiris!B713</f>
        <v/>
      </c>
    </row>
    <row r="707" spans="1:3" s="155" customFormat="1" x14ac:dyDescent="0.2">
      <c r="A707" s="164" t="str">
        <f>OutputOsiris!A714</f>
        <v/>
      </c>
      <c r="B707" s="167" t="str">
        <f>VLOOKUP(A707,Totaal!A:P,16,FALSE)</f>
        <v/>
      </c>
      <c r="C707" s="164" t="str">
        <f>OutputOsiris!B714</f>
        <v/>
      </c>
    </row>
    <row r="708" spans="1:3" s="155" customFormat="1" x14ac:dyDescent="0.2">
      <c r="A708" s="164" t="str">
        <f>OutputOsiris!A715</f>
        <v/>
      </c>
      <c r="B708" s="167" t="str">
        <f>VLOOKUP(A708,Totaal!A:P,16,FALSE)</f>
        <v/>
      </c>
      <c r="C708" s="164" t="str">
        <f>OutputOsiris!B715</f>
        <v/>
      </c>
    </row>
    <row r="709" spans="1:3" s="155" customFormat="1" x14ac:dyDescent="0.2">
      <c r="A709" s="164" t="str">
        <f>OutputOsiris!A716</f>
        <v/>
      </c>
      <c r="B709" s="167" t="str">
        <f>VLOOKUP(A709,Totaal!A:P,16,FALSE)</f>
        <v/>
      </c>
      <c r="C709" s="164" t="str">
        <f>OutputOsiris!B716</f>
        <v/>
      </c>
    </row>
    <row r="710" spans="1:3" s="155" customFormat="1" x14ac:dyDescent="0.2">
      <c r="A710" s="164" t="str">
        <f>OutputOsiris!A717</f>
        <v/>
      </c>
      <c r="B710" s="167" t="str">
        <f>VLOOKUP(A710,Totaal!A:P,16,FALSE)</f>
        <v/>
      </c>
      <c r="C710" s="164" t="str">
        <f>OutputOsiris!B717</f>
        <v/>
      </c>
    </row>
    <row r="711" spans="1:3" s="155" customFormat="1" x14ac:dyDescent="0.2">
      <c r="A711" s="164" t="str">
        <f>OutputOsiris!A718</f>
        <v/>
      </c>
      <c r="B711" s="167" t="str">
        <f>VLOOKUP(A711,Totaal!A:P,16,FALSE)</f>
        <v/>
      </c>
      <c r="C711" s="164" t="str">
        <f>OutputOsiris!B718</f>
        <v/>
      </c>
    </row>
    <row r="712" spans="1:3" s="155" customFormat="1" x14ac:dyDescent="0.2">
      <c r="A712" s="164" t="str">
        <f>OutputOsiris!A719</f>
        <v/>
      </c>
      <c r="B712" s="167" t="str">
        <f>VLOOKUP(A712,Totaal!A:P,16,FALSE)</f>
        <v/>
      </c>
      <c r="C712" s="164" t="str">
        <f>OutputOsiris!B719</f>
        <v/>
      </c>
    </row>
    <row r="713" spans="1:3" s="155" customFormat="1" x14ac:dyDescent="0.2">
      <c r="A713" s="164" t="str">
        <f>OutputOsiris!A720</f>
        <v/>
      </c>
      <c r="B713" s="167" t="str">
        <f>VLOOKUP(A713,Totaal!A:P,16,FALSE)</f>
        <v/>
      </c>
      <c r="C713" s="164" t="str">
        <f>OutputOsiris!B720</f>
        <v/>
      </c>
    </row>
    <row r="714" spans="1:3" s="155" customFormat="1" x14ac:dyDescent="0.2">
      <c r="A714" s="164" t="str">
        <f>OutputOsiris!A721</f>
        <v/>
      </c>
      <c r="B714" s="167" t="str">
        <f>VLOOKUP(A714,Totaal!A:P,16,FALSE)</f>
        <v/>
      </c>
      <c r="C714" s="164" t="str">
        <f>OutputOsiris!B721</f>
        <v/>
      </c>
    </row>
    <row r="715" spans="1:3" s="155" customFormat="1" x14ac:dyDescent="0.2">
      <c r="A715" s="164" t="str">
        <f>OutputOsiris!A722</f>
        <v/>
      </c>
      <c r="B715" s="167" t="str">
        <f>VLOOKUP(A715,Totaal!A:P,16,FALSE)</f>
        <v/>
      </c>
      <c r="C715" s="164" t="str">
        <f>OutputOsiris!B722</f>
        <v/>
      </c>
    </row>
    <row r="716" spans="1:3" s="155" customFormat="1" x14ac:dyDescent="0.2">
      <c r="A716" s="164" t="str">
        <f>OutputOsiris!A723</f>
        <v/>
      </c>
      <c r="B716" s="167" t="str">
        <f>VLOOKUP(A716,Totaal!A:P,16,FALSE)</f>
        <v/>
      </c>
      <c r="C716" s="164" t="str">
        <f>OutputOsiris!B723</f>
        <v/>
      </c>
    </row>
    <row r="717" spans="1:3" s="155" customFormat="1" x14ac:dyDescent="0.2">
      <c r="A717" s="164" t="str">
        <f>OutputOsiris!A724</f>
        <v/>
      </c>
      <c r="B717" s="167" t="str">
        <f>VLOOKUP(A717,Totaal!A:P,16,FALSE)</f>
        <v/>
      </c>
      <c r="C717" s="164" t="str">
        <f>OutputOsiris!B724</f>
        <v/>
      </c>
    </row>
    <row r="718" spans="1:3" s="155" customFormat="1" x14ac:dyDescent="0.2">
      <c r="A718" s="164" t="str">
        <f>OutputOsiris!A725</f>
        <v/>
      </c>
      <c r="B718" s="167" t="str">
        <f>VLOOKUP(A718,Totaal!A:P,16,FALSE)</f>
        <v/>
      </c>
      <c r="C718" s="164" t="str">
        <f>OutputOsiris!B725</f>
        <v/>
      </c>
    </row>
    <row r="719" spans="1:3" s="155" customFormat="1" x14ac:dyDescent="0.2">
      <c r="A719" s="164" t="str">
        <f>OutputOsiris!A726</f>
        <v/>
      </c>
      <c r="B719" s="167" t="str">
        <f>VLOOKUP(A719,Totaal!A:P,16,FALSE)</f>
        <v/>
      </c>
      <c r="C719" s="164" t="str">
        <f>OutputOsiris!B726</f>
        <v/>
      </c>
    </row>
    <row r="720" spans="1:3" s="155" customFormat="1" x14ac:dyDescent="0.2">
      <c r="A720" s="164" t="str">
        <f>OutputOsiris!A727</f>
        <v/>
      </c>
      <c r="B720" s="167" t="str">
        <f>VLOOKUP(A720,Totaal!A:P,16,FALSE)</f>
        <v/>
      </c>
      <c r="C720" s="164" t="str">
        <f>OutputOsiris!B727</f>
        <v/>
      </c>
    </row>
    <row r="721" spans="1:3" s="155" customFormat="1" x14ac:dyDescent="0.2">
      <c r="A721" s="164" t="str">
        <f>OutputOsiris!A728</f>
        <v/>
      </c>
      <c r="B721" s="167" t="str">
        <f>VLOOKUP(A721,Totaal!A:P,16,FALSE)</f>
        <v/>
      </c>
      <c r="C721" s="164" t="str">
        <f>OutputOsiris!B728</f>
        <v/>
      </c>
    </row>
    <row r="722" spans="1:3" s="155" customFormat="1" x14ac:dyDescent="0.2">
      <c r="A722" s="164" t="str">
        <f>OutputOsiris!A729</f>
        <v/>
      </c>
      <c r="B722" s="167" t="str">
        <f>VLOOKUP(A722,Totaal!A:P,16,FALSE)</f>
        <v/>
      </c>
      <c r="C722" s="164" t="str">
        <f>OutputOsiris!B729</f>
        <v/>
      </c>
    </row>
    <row r="723" spans="1:3" s="155" customFormat="1" x14ac:dyDescent="0.2">
      <c r="A723" s="164" t="str">
        <f>OutputOsiris!A730</f>
        <v/>
      </c>
      <c r="B723" s="167" t="str">
        <f>VLOOKUP(A723,Totaal!A:P,16,FALSE)</f>
        <v/>
      </c>
      <c r="C723" s="164" t="str">
        <f>OutputOsiris!B730</f>
        <v/>
      </c>
    </row>
    <row r="724" spans="1:3" s="155" customFormat="1" x14ac:dyDescent="0.2">
      <c r="A724" s="164" t="str">
        <f>OutputOsiris!A731</f>
        <v/>
      </c>
      <c r="B724" s="167" t="str">
        <f>VLOOKUP(A724,Totaal!A:P,16,FALSE)</f>
        <v/>
      </c>
      <c r="C724" s="164" t="str">
        <f>OutputOsiris!B731</f>
        <v/>
      </c>
    </row>
    <row r="725" spans="1:3" s="155" customFormat="1" x14ac:dyDescent="0.2">
      <c r="A725" s="164" t="str">
        <f>OutputOsiris!A732</f>
        <v/>
      </c>
      <c r="B725" s="167" t="str">
        <f>VLOOKUP(A725,Totaal!A:P,16,FALSE)</f>
        <v/>
      </c>
      <c r="C725" s="164" t="str">
        <f>OutputOsiris!B732</f>
        <v/>
      </c>
    </row>
    <row r="726" spans="1:3" s="155" customFormat="1" x14ac:dyDescent="0.2">
      <c r="A726" s="164" t="str">
        <f>OutputOsiris!A733</f>
        <v/>
      </c>
      <c r="B726" s="167" t="str">
        <f>VLOOKUP(A726,Totaal!A:P,16,FALSE)</f>
        <v/>
      </c>
      <c r="C726" s="164" t="str">
        <f>OutputOsiris!B733</f>
        <v/>
      </c>
    </row>
    <row r="727" spans="1:3" s="155" customFormat="1" x14ac:dyDescent="0.2">
      <c r="A727" s="164" t="str">
        <f>OutputOsiris!A734</f>
        <v/>
      </c>
      <c r="B727" s="167" t="str">
        <f>VLOOKUP(A727,Totaal!A:P,16,FALSE)</f>
        <v/>
      </c>
      <c r="C727" s="164" t="str">
        <f>OutputOsiris!B734</f>
        <v/>
      </c>
    </row>
    <row r="728" spans="1:3" s="155" customFormat="1" x14ac:dyDescent="0.2">
      <c r="A728" s="164" t="str">
        <f>OutputOsiris!A735</f>
        <v/>
      </c>
      <c r="B728" s="167" t="str">
        <f>VLOOKUP(A728,Totaal!A:P,16,FALSE)</f>
        <v/>
      </c>
      <c r="C728" s="164" t="str">
        <f>OutputOsiris!B735</f>
        <v/>
      </c>
    </row>
    <row r="729" spans="1:3" s="155" customFormat="1" x14ac:dyDescent="0.2">
      <c r="A729" s="164" t="str">
        <f>OutputOsiris!A736</f>
        <v/>
      </c>
      <c r="B729" s="167" t="str">
        <f>VLOOKUP(A729,Totaal!A:P,16,FALSE)</f>
        <v/>
      </c>
      <c r="C729" s="164" t="str">
        <f>OutputOsiris!B736</f>
        <v/>
      </c>
    </row>
    <row r="730" spans="1:3" s="155" customFormat="1" x14ac:dyDescent="0.2">
      <c r="A730" s="164" t="str">
        <f>OutputOsiris!A737</f>
        <v/>
      </c>
      <c r="B730" s="167" t="str">
        <f>VLOOKUP(A730,Totaal!A:P,16,FALSE)</f>
        <v/>
      </c>
      <c r="C730" s="164" t="str">
        <f>OutputOsiris!B737</f>
        <v/>
      </c>
    </row>
    <row r="731" spans="1:3" s="155" customFormat="1" x14ac:dyDescent="0.2">
      <c r="A731" s="164" t="str">
        <f>OutputOsiris!A738</f>
        <v/>
      </c>
      <c r="B731" s="167" t="str">
        <f>VLOOKUP(A731,Totaal!A:P,16,FALSE)</f>
        <v/>
      </c>
      <c r="C731" s="164" t="str">
        <f>OutputOsiris!B738</f>
        <v/>
      </c>
    </row>
    <row r="732" spans="1:3" s="155" customFormat="1" x14ac:dyDescent="0.2">
      <c r="A732" s="164" t="str">
        <f>OutputOsiris!A739</f>
        <v/>
      </c>
      <c r="B732" s="167" t="str">
        <f>VLOOKUP(A732,Totaal!A:P,16,FALSE)</f>
        <v/>
      </c>
      <c r="C732" s="164" t="str">
        <f>OutputOsiris!B739</f>
        <v/>
      </c>
    </row>
    <row r="733" spans="1:3" s="155" customFormat="1" x14ac:dyDescent="0.2">
      <c r="A733" s="164" t="str">
        <f>OutputOsiris!A740</f>
        <v/>
      </c>
      <c r="B733" s="167" t="str">
        <f>VLOOKUP(A733,Totaal!A:P,16,FALSE)</f>
        <v/>
      </c>
      <c r="C733" s="164" t="str">
        <f>OutputOsiris!B740</f>
        <v/>
      </c>
    </row>
    <row r="734" spans="1:3" s="155" customFormat="1" x14ac:dyDescent="0.2">
      <c r="A734" s="164" t="str">
        <f>OutputOsiris!A741</f>
        <v/>
      </c>
      <c r="B734" s="167" t="str">
        <f>VLOOKUP(A734,Totaal!A:P,16,FALSE)</f>
        <v/>
      </c>
      <c r="C734" s="164" t="str">
        <f>OutputOsiris!B741</f>
        <v/>
      </c>
    </row>
    <row r="735" spans="1:3" s="155" customFormat="1" x14ac:dyDescent="0.2">
      <c r="A735" s="164" t="str">
        <f>OutputOsiris!A742</f>
        <v/>
      </c>
      <c r="B735" s="167" t="str">
        <f>VLOOKUP(A735,Totaal!A:P,16,FALSE)</f>
        <v/>
      </c>
      <c r="C735" s="164" t="str">
        <f>OutputOsiris!B742</f>
        <v/>
      </c>
    </row>
    <row r="736" spans="1:3" s="155" customFormat="1" x14ac:dyDescent="0.2">
      <c r="A736" s="164" t="str">
        <f>OutputOsiris!A743</f>
        <v/>
      </c>
      <c r="B736" s="167" t="str">
        <f>VLOOKUP(A736,Totaal!A:P,16,FALSE)</f>
        <v/>
      </c>
      <c r="C736" s="164" t="str">
        <f>OutputOsiris!B743</f>
        <v/>
      </c>
    </row>
    <row r="737" spans="1:3" s="155" customFormat="1" x14ac:dyDescent="0.2">
      <c r="A737" s="164" t="str">
        <f>OutputOsiris!A744</f>
        <v/>
      </c>
      <c r="B737" s="167" t="str">
        <f>VLOOKUP(A737,Totaal!A:P,16,FALSE)</f>
        <v/>
      </c>
      <c r="C737" s="164" t="str">
        <f>OutputOsiris!B744</f>
        <v/>
      </c>
    </row>
    <row r="738" spans="1:3" s="155" customFormat="1" x14ac:dyDescent="0.2">
      <c r="A738" s="164" t="str">
        <f>OutputOsiris!A745</f>
        <v/>
      </c>
      <c r="B738" s="167" t="str">
        <f>VLOOKUP(A738,Totaal!A:P,16,FALSE)</f>
        <v/>
      </c>
      <c r="C738" s="164" t="str">
        <f>OutputOsiris!B745</f>
        <v/>
      </c>
    </row>
    <row r="739" spans="1:3" s="155" customFormat="1" x14ac:dyDescent="0.2">
      <c r="A739" s="164" t="str">
        <f>OutputOsiris!A746</f>
        <v/>
      </c>
      <c r="B739" s="167" t="str">
        <f>VLOOKUP(A739,Totaal!A:P,16,FALSE)</f>
        <v/>
      </c>
      <c r="C739" s="164" t="str">
        <f>OutputOsiris!B746</f>
        <v/>
      </c>
    </row>
    <row r="740" spans="1:3" s="155" customFormat="1" x14ac:dyDescent="0.2">
      <c r="A740" s="164" t="str">
        <f>OutputOsiris!A747</f>
        <v/>
      </c>
      <c r="B740" s="167" t="str">
        <f>VLOOKUP(A740,Totaal!A:P,16,FALSE)</f>
        <v/>
      </c>
      <c r="C740" s="164" t="str">
        <f>OutputOsiris!B747</f>
        <v/>
      </c>
    </row>
    <row r="741" spans="1:3" s="155" customFormat="1" x14ac:dyDescent="0.2">
      <c r="A741" s="164" t="str">
        <f>OutputOsiris!A748</f>
        <v/>
      </c>
      <c r="B741" s="167" t="str">
        <f>VLOOKUP(A741,Totaal!A:P,16,FALSE)</f>
        <v/>
      </c>
      <c r="C741" s="164" t="str">
        <f>OutputOsiris!B748</f>
        <v/>
      </c>
    </row>
    <row r="742" spans="1:3" s="155" customFormat="1" x14ac:dyDescent="0.2">
      <c r="A742" s="164" t="str">
        <f>OutputOsiris!A749</f>
        <v/>
      </c>
      <c r="B742" s="167" t="str">
        <f>VLOOKUP(A742,Totaal!A:P,16,FALSE)</f>
        <v/>
      </c>
      <c r="C742" s="164" t="str">
        <f>OutputOsiris!B749</f>
        <v/>
      </c>
    </row>
    <row r="743" spans="1:3" s="155" customFormat="1" x14ac:dyDescent="0.2">
      <c r="A743" s="164" t="str">
        <f>OutputOsiris!A750</f>
        <v/>
      </c>
      <c r="B743" s="167" t="str">
        <f>VLOOKUP(A743,Totaal!A:P,16,FALSE)</f>
        <v/>
      </c>
      <c r="C743" s="164" t="str">
        <f>OutputOsiris!B750</f>
        <v/>
      </c>
    </row>
    <row r="744" spans="1:3" s="155" customFormat="1" x14ac:dyDescent="0.2">
      <c r="A744" s="164" t="str">
        <f>OutputOsiris!A751</f>
        <v/>
      </c>
      <c r="B744" s="167" t="str">
        <f>VLOOKUP(A744,Totaal!A:P,16,FALSE)</f>
        <v/>
      </c>
      <c r="C744" s="164" t="str">
        <f>OutputOsiris!B751</f>
        <v/>
      </c>
    </row>
    <row r="745" spans="1:3" s="155" customFormat="1" x14ac:dyDescent="0.2">
      <c r="A745" s="164" t="str">
        <f>OutputOsiris!A752</f>
        <v/>
      </c>
      <c r="B745" s="167" t="str">
        <f>VLOOKUP(A745,Totaal!A:P,16,FALSE)</f>
        <v/>
      </c>
      <c r="C745" s="164" t="str">
        <f>OutputOsiris!B752</f>
        <v/>
      </c>
    </row>
    <row r="746" spans="1:3" s="155" customFormat="1" x14ac:dyDescent="0.2">
      <c r="A746" s="164" t="str">
        <f>OutputOsiris!A753</f>
        <v/>
      </c>
      <c r="B746" s="167" t="str">
        <f>VLOOKUP(A746,Totaal!A:P,16,FALSE)</f>
        <v/>
      </c>
      <c r="C746" s="164" t="str">
        <f>OutputOsiris!B753</f>
        <v/>
      </c>
    </row>
    <row r="747" spans="1:3" s="155" customFormat="1" x14ac:dyDescent="0.2">
      <c r="A747" s="164" t="str">
        <f>OutputOsiris!A754</f>
        <v/>
      </c>
      <c r="B747" s="167" t="str">
        <f>VLOOKUP(A747,Totaal!A:P,16,FALSE)</f>
        <v/>
      </c>
      <c r="C747" s="164" t="str">
        <f>OutputOsiris!B754</f>
        <v/>
      </c>
    </row>
    <row r="748" spans="1:3" s="155" customFormat="1" x14ac:dyDescent="0.2">
      <c r="A748" s="164" t="str">
        <f>OutputOsiris!A755</f>
        <v/>
      </c>
      <c r="B748" s="167" t="str">
        <f>VLOOKUP(A748,Totaal!A:P,16,FALSE)</f>
        <v/>
      </c>
      <c r="C748" s="164" t="str">
        <f>OutputOsiris!B755</f>
        <v/>
      </c>
    </row>
    <row r="749" spans="1:3" s="155" customFormat="1" x14ac:dyDescent="0.2">
      <c r="A749" s="164" t="str">
        <f>OutputOsiris!A756</f>
        <v/>
      </c>
      <c r="B749" s="167" t="str">
        <f>VLOOKUP(A749,Totaal!A:P,16,FALSE)</f>
        <v/>
      </c>
      <c r="C749" s="164" t="str">
        <f>OutputOsiris!B756</f>
        <v/>
      </c>
    </row>
    <row r="750" spans="1:3" s="155" customFormat="1" x14ac:dyDescent="0.2">
      <c r="A750" s="164" t="str">
        <f>OutputOsiris!A757</f>
        <v/>
      </c>
      <c r="B750" s="167" t="str">
        <f>VLOOKUP(A750,Totaal!A:P,16,FALSE)</f>
        <v/>
      </c>
      <c r="C750" s="164" t="str">
        <f>OutputOsiris!B757</f>
        <v/>
      </c>
    </row>
    <row r="751" spans="1:3" s="155" customFormat="1" x14ac:dyDescent="0.2">
      <c r="A751" s="164" t="str">
        <f>OutputOsiris!A758</f>
        <v/>
      </c>
      <c r="B751" s="167" t="str">
        <f>VLOOKUP(A751,Totaal!A:P,16,FALSE)</f>
        <v/>
      </c>
      <c r="C751" s="164" t="str">
        <f>OutputOsiris!B758</f>
        <v/>
      </c>
    </row>
    <row r="752" spans="1:3" s="155" customFormat="1" x14ac:dyDescent="0.2">
      <c r="A752" s="164" t="str">
        <f>OutputOsiris!A759</f>
        <v/>
      </c>
      <c r="B752" s="167" t="str">
        <f>VLOOKUP(A752,Totaal!A:P,16,FALSE)</f>
        <v/>
      </c>
      <c r="C752" s="164" t="str">
        <f>OutputOsiris!B759</f>
        <v/>
      </c>
    </row>
    <row r="753" spans="1:3" s="155" customFormat="1" x14ac:dyDescent="0.2">
      <c r="A753" s="164" t="str">
        <f>OutputOsiris!A760</f>
        <v/>
      </c>
      <c r="B753" s="167" t="str">
        <f>VLOOKUP(A753,Totaal!A:P,16,FALSE)</f>
        <v/>
      </c>
      <c r="C753" s="164" t="str">
        <f>OutputOsiris!B760</f>
        <v/>
      </c>
    </row>
    <row r="754" spans="1:3" s="155" customFormat="1" x14ac:dyDescent="0.2">
      <c r="A754" s="164" t="str">
        <f>OutputOsiris!A761</f>
        <v/>
      </c>
      <c r="B754" s="167" t="str">
        <f>VLOOKUP(A754,Totaal!A:P,16,FALSE)</f>
        <v/>
      </c>
      <c r="C754" s="164" t="str">
        <f>OutputOsiris!B761</f>
        <v/>
      </c>
    </row>
    <row r="755" spans="1:3" s="155" customFormat="1" x14ac:dyDescent="0.2">
      <c r="A755" s="164" t="str">
        <f>OutputOsiris!A762</f>
        <v/>
      </c>
      <c r="B755" s="167" t="str">
        <f>VLOOKUP(A755,Totaal!A:P,16,FALSE)</f>
        <v/>
      </c>
      <c r="C755" s="164" t="str">
        <f>OutputOsiris!B762</f>
        <v/>
      </c>
    </row>
    <row r="756" spans="1:3" s="155" customFormat="1" x14ac:dyDescent="0.2">
      <c r="A756" s="164" t="str">
        <f>OutputOsiris!A763</f>
        <v/>
      </c>
      <c r="B756" s="167" t="str">
        <f>VLOOKUP(A756,Totaal!A:P,16,FALSE)</f>
        <v/>
      </c>
      <c r="C756" s="164" t="str">
        <f>OutputOsiris!B763</f>
        <v/>
      </c>
    </row>
    <row r="757" spans="1:3" s="155" customFormat="1" x14ac:dyDescent="0.2">
      <c r="A757" s="164" t="str">
        <f>OutputOsiris!A764</f>
        <v/>
      </c>
      <c r="B757" s="167" t="str">
        <f>VLOOKUP(A757,Totaal!A:P,16,FALSE)</f>
        <v/>
      </c>
      <c r="C757" s="164" t="str">
        <f>OutputOsiris!B764</f>
        <v/>
      </c>
    </row>
    <row r="758" spans="1:3" s="155" customFormat="1" x14ac:dyDescent="0.2">
      <c r="A758" s="164" t="str">
        <f>OutputOsiris!A765</f>
        <v/>
      </c>
      <c r="B758" s="167" t="str">
        <f>VLOOKUP(A758,Totaal!A:P,16,FALSE)</f>
        <v/>
      </c>
      <c r="C758" s="164" t="str">
        <f>OutputOsiris!B765</f>
        <v/>
      </c>
    </row>
    <row r="759" spans="1:3" s="155" customFormat="1" x14ac:dyDescent="0.2">
      <c r="A759" s="164" t="str">
        <f>OutputOsiris!A766</f>
        <v/>
      </c>
      <c r="B759" s="167" t="str">
        <f>VLOOKUP(A759,Totaal!A:P,16,FALSE)</f>
        <v/>
      </c>
      <c r="C759" s="164" t="str">
        <f>OutputOsiris!B766</f>
        <v/>
      </c>
    </row>
    <row r="760" spans="1:3" s="155" customFormat="1" x14ac:dyDescent="0.2">
      <c r="A760" s="164" t="str">
        <f>OutputOsiris!A767</f>
        <v/>
      </c>
      <c r="B760" s="167" t="str">
        <f>VLOOKUP(A760,Totaal!A:P,16,FALSE)</f>
        <v/>
      </c>
      <c r="C760" s="164" t="str">
        <f>OutputOsiris!B767</f>
        <v/>
      </c>
    </row>
    <row r="761" spans="1:3" s="155" customFormat="1" x14ac:dyDescent="0.2">
      <c r="A761" s="164" t="str">
        <f>OutputOsiris!A768</f>
        <v/>
      </c>
      <c r="B761" s="167" t="str">
        <f>VLOOKUP(A761,Totaal!A:P,16,FALSE)</f>
        <v/>
      </c>
      <c r="C761" s="164" t="str">
        <f>OutputOsiris!B768</f>
        <v/>
      </c>
    </row>
    <row r="762" spans="1:3" s="155" customFormat="1" x14ac:dyDescent="0.2">
      <c r="A762" s="164" t="str">
        <f>OutputOsiris!A769</f>
        <v/>
      </c>
      <c r="B762" s="167" t="str">
        <f>VLOOKUP(A762,Totaal!A:P,16,FALSE)</f>
        <v/>
      </c>
      <c r="C762" s="164" t="str">
        <f>OutputOsiris!B769</f>
        <v/>
      </c>
    </row>
    <row r="763" spans="1:3" s="155" customFormat="1" x14ac:dyDescent="0.2">
      <c r="A763" s="164" t="str">
        <f>OutputOsiris!A770</f>
        <v/>
      </c>
      <c r="B763" s="167" t="str">
        <f>VLOOKUP(A763,Totaal!A:P,16,FALSE)</f>
        <v/>
      </c>
      <c r="C763" s="164" t="str">
        <f>OutputOsiris!B770</f>
        <v/>
      </c>
    </row>
    <row r="764" spans="1:3" s="155" customFormat="1" x14ac:dyDescent="0.2">
      <c r="A764" s="164" t="str">
        <f>OutputOsiris!A771</f>
        <v/>
      </c>
      <c r="B764" s="167" t="str">
        <f>VLOOKUP(A764,Totaal!A:P,16,FALSE)</f>
        <v/>
      </c>
      <c r="C764" s="164" t="str">
        <f>OutputOsiris!B771</f>
        <v/>
      </c>
    </row>
    <row r="765" spans="1:3" s="155" customFormat="1" x14ac:dyDescent="0.2">
      <c r="A765" s="164" t="str">
        <f>OutputOsiris!A772</f>
        <v/>
      </c>
      <c r="B765" s="167" t="str">
        <f>VLOOKUP(A765,Totaal!A:P,16,FALSE)</f>
        <v/>
      </c>
      <c r="C765" s="164" t="str">
        <f>OutputOsiris!B772</f>
        <v/>
      </c>
    </row>
    <row r="766" spans="1:3" s="155" customFormat="1" x14ac:dyDescent="0.2">
      <c r="A766" s="164" t="str">
        <f>OutputOsiris!A773</f>
        <v/>
      </c>
      <c r="B766" s="167" t="str">
        <f>VLOOKUP(A766,Totaal!A:P,16,FALSE)</f>
        <v/>
      </c>
      <c r="C766" s="164" t="str">
        <f>OutputOsiris!B773</f>
        <v/>
      </c>
    </row>
    <row r="767" spans="1:3" s="155" customFormat="1" x14ac:dyDescent="0.2">
      <c r="A767" s="164" t="str">
        <f>OutputOsiris!A774</f>
        <v/>
      </c>
      <c r="B767" s="167" t="str">
        <f>VLOOKUP(A767,Totaal!A:P,16,FALSE)</f>
        <v/>
      </c>
      <c r="C767" s="164" t="str">
        <f>OutputOsiris!B774</f>
        <v/>
      </c>
    </row>
    <row r="768" spans="1:3" s="155" customFormat="1" x14ac:dyDescent="0.2">
      <c r="A768" s="164" t="str">
        <f>OutputOsiris!A775</f>
        <v/>
      </c>
      <c r="B768" s="167" t="str">
        <f>VLOOKUP(A768,Totaal!A:P,16,FALSE)</f>
        <v/>
      </c>
      <c r="C768" s="164" t="str">
        <f>OutputOsiris!B775</f>
        <v/>
      </c>
    </row>
    <row r="769" spans="1:3" s="155" customFormat="1" x14ac:dyDescent="0.2">
      <c r="A769" s="164" t="str">
        <f>OutputOsiris!A776</f>
        <v/>
      </c>
      <c r="B769" s="167" t="str">
        <f>VLOOKUP(A769,Totaal!A:P,16,FALSE)</f>
        <v/>
      </c>
      <c r="C769" s="164" t="str">
        <f>OutputOsiris!B776</f>
        <v/>
      </c>
    </row>
    <row r="770" spans="1:3" s="155" customFormat="1" x14ac:dyDescent="0.2">
      <c r="A770" s="164" t="str">
        <f>OutputOsiris!A777</f>
        <v/>
      </c>
      <c r="B770" s="167" t="str">
        <f>VLOOKUP(A770,Totaal!A:P,16,FALSE)</f>
        <v/>
      </c>
      <c r="C770" s="164" t="str">
        <f>OutputOsiris!B777</f>
        <v/>
      </c>
    </row>
    <row r="771" spans="1:3" s="155" customFormat="1" x14ac:dyDescent="0.2">
      <c r="A771" s="164" t="str">
        <f>OutputOsiris!A778</f>
        <v/>
      </c>
      <c r="B771" s="167" t="str">
        <f>VLOOKUP(A771,Totaal!A:P,16,FALSE)</f>
        <v/>
      </c>
      <c r="C771" s="164" t="str">
        <f>OutputOsiris!B778</f>
        <v/>
      </c>
    </row>
    <row r="772" spans="1:3" s="155" customFormat="1" x14ac:dyDescent="0.2">
      <c r="A772" s="164" t="str">
        <f>OutputOsiris!A779</f>
        <v/>
      </c>
      <c r="B772" s="167" t="str">
        <f>VLOOKUP(A772,Totaal!A:P,16,FALSE)</f>
        <v/>
      </c>
      <c r="C772" s="164" t="str">
        <f>OutputOsiris!B779</f>
        <v/>
      </c>
    </row>
    <row r="773" spans="1:3" s="155" customFormat="1" x14ac:dyDescent="0.2">
      <c r="A773" s="164" t="str">
        <f>OutputOsiris!A780</f>
        <v/>
      </c>
      <c r="B773" s="167" t="str">
        <f>VLOOKUP(A773,Totaal!A:P,16,FALSE)</f>
        <v/>
      </c>
      <c r="C773" s="164" t="str">
        <f>OutputOsiris!B780</f>
        <v/>
      </c>
    </row>
    <row r="774" spans="1:3" s="155" customFormat="1" x14ac:dyDescent="0.2">
      <c r="A774" s="164" t="str">
        <f>OutputOsiris!A781</f>
        <v/>
      </c>
      <c r="B774" s="167" t="str">
        <f>VLOOKUP(A774,Totaal!A:P,16,FALSE)</f>
        <v/>
      </c>
      <c r="C774" s="164" t="str">
        <f>OutputOsiris!B781</f>
        <v/>
      </c>
    </row>
    <row r="775" spans="1:3" s="155" customFormat="1" x14ac:dyDescent="0.2">
      <c r="A775" s="164" t="str">
        <f>OutputOsiris!A782</f>
        <v/>
      </c>
      <c r="B775" s="167" t="str">
        <f>VLOOKUP(A775,Totaal!A:P,16,FALSE)</f>
        <v/>
      </c>
      <c r="C775" s="164" t="str">
        <f>OutputOsiris!B782</f>
        <v/>
      </c>
    </row>
    <row r="776" spans="1:3" s="155" customFormat="1" x14ac:dyDescent="0.2">
      <c r="A776" s="164" t="str">
        <f>OutputOsiris!A783</f>
        <v/>
      </c>
      <c r="B776" s="167" t="str">
        <f>VLOOKUP(A776,Totaal!A:P,16,FALSE)</f>
        <v/>
      </c>
      <c r="C776" s="164" t="str">
        <f>OutputOsiris!B783</f>
        <v/>
      </c>
    </row>
    <row r="777" spans="1:3" s="155" customFormat="1" x14ac:dyDescent="0.2">
      <c r="A777" s="164" t="str">
        <f>OutputOsiris!A784</f>
        <v/>
      </c>
      <c r="B777" s="167" t="str">
        <f>VLOOKUP(A777,Totaal!A:P,16,FALSE)</f>
        <v/>
      </c>
      <c r="C777" s="164" t="str">
        <f>OutputOsiris!B784</f>
        <v/>
      </c>
    </row>
    <row r="778" spans="1:3" s="155" customFormat="1" x14ac:dyDescent="0.2">
      <c r="A778" s="164" t="str">
        <f>OutputOsiris!A785</f>
        <v/>
      </c>
      <c r="B778" s="167" t="str">
        <f>VLOOKUP(A778,Totaal!A:P,16,FALSE)</f>
        <v/>
      </c>
      <c r="C778" s="164" t="str">
        <f>OutputOsiris!B785</f>
        <v/>
      </c>
    </row>
    <row r="779" spans="1:3" s="155" customFormat="1" x14ac:dyDescent="0.2">
      <c r="A779" s="164" t="str">
        <f>OutputOsiris!A786</f>
        <v/>
      </c>
      <c r="B779" s="167" t="str">
        <f>VLOOKUP(A779,Totaal!A:P,16,FALSE)</f>
        <v/>
      </c>
      <c r="C779" s="164" t="str">
        <f>OutputOsiris!B786</f>
        <v/>
      </c>
    </row>
    <row r="780" spans="1:3" s="155" customFormat="1" x14ac:dyDescent="0.2">
      <c r="A780" s="164" t="str">
        <f>OutputOsiris!A787</f>
        <v/>
      </c>
      <c r="B780" s="167" t="str">
        <f>VLOOKUP(A780,Totaal!A:P,16,FALSE)</f>
        <v/>
      </c>
      <c r="C780" s="164" t="str">
        <f>OutputOsiris!B787</f>
        <v/>
      </c>
    </row>
    <row r="781" spans="1:3" s="155" customFormat="1" x14ac:dyDescent="0.2">
      <c r="A781" s="164" t="str">
        <f>OutputOsiris!A788</f>
        <v/>
      </c>
      <c r="B781" s="167" t="str">
        <f>VLOOKUP(A781,Totaal!A:P,16,FALSE)</f>
        <v/>
      </c>
      <c r="C781" s="164" t="str">
        <f>OutputOsiris!B788</f>
        <v/>
      </c>
    </row>
    <row r="782" spans="1:3" s="155" customFormat="1" x14ac:dyDescent="0.2">
      <c r="A782" s="164" t="str">
        <f>OutputOsiris!A789</f>
        <v/>
      </c>
      <c r="B782" s="167" t="str">
        <f>VLOOKUP(A782,Totaal!A:P,16,FALSE)</f>
        <v/>
      </c>
      <c r="C782" s="164" t="str">
        <f>OutputOsiris!B789</f>
        <v/>
      </c>
    </row>
    <row r="783" spans="1:3" s="155" customFormat="1" x14ac:dyDescent="0.2">
      <c r="A783" s="164" t="str">
        <f>OutputOsiris!A790</f>
        <v/>
      </c>
      <c r="B783" s="167" t="str">
        <f>VLOOKUP(A783,Totaal!A:P,16,FALSE)</f>
        <v/>
      </c>
      <c r="C783" s="164" t="str">
        <f>OutputOsiris!B790</f>
        <v/>
      </c>
    </row>
    <row r="784" spans="1:3" s="155" customFormat="1" x14ac:dyDescent="0.2">
      <c r="A784" s="164" t="str">
        <f>OutputOsiris!A791</f>
        <v/>
      </c>
      <c r="B784" s="167" t="str">
        <f>VLOOKUP(A784,Totaal!A:P,16,FALSE)</f>
        <v/>
      </c>
      <c r="C784" s="164" t="str">
        <f>OutputOsiris!B791</f>
        <v/>
      </c>
    </row>
    <row r="785" spans="1:3" s="155" customFormat="1" x14ac:dyDescent="0.2">
      <c r="A785" s="164" t="str">
        <f>OutputOsiris!A792</f>
        <v/>
      </c>
      <c r="B785" s="167" t="str">
        <f>VLOOKUP(A785,Totaal!A:P,16,FALSE)</f>
        <v/>
      </c>
      <c r="C785" s="164" t="str">
        <f>OutputOsiris!B792</f>
        <v/>
      </c>
    </row>
    <row r="786" spans="1:3" s="155" customFormat="1" x14ac:dyDescent="0.2">
      <c r="A786" s="164" t="str">
        <f>OutputOsiris!A793</f>
        <v/>
      </c>
      <c r="B786" s="167" t="str">
        <f>VLOOKUP(A786,Totaal!A:P,16,FALSE)</f>
        <v/>
      </c>
      <c r="C786" s="164" t="str">
        <f>OutputOsiris!B793</f>
        <v/>
      </c>
    </row>
    <row r="787" spans="1:3" s="155" customFormat="1" x14ac:dyDescent="0.2">
      <c r="A787" s="164" t="str">
        <f>OutputOsiris!A794</f>
        <v/>
      </c>
      <c r="B787" s="167" t="str">
        <f>VLOOKUP(A787,Totaal!A:P,16,FALSE)</f>
        <v/>
      </c>
      <c r="C787" s="164" t="str">
        <f>OutputOsiris!B794</f>
        <v/>
      </c>
    </row>
    <row r="788" spans="1:3" s="155" customFormat="1" x14ac:dyDescent="0.2">
      <c r="A788" s="164" t="str">
        <f>OutputOsiris!A795</f>
        <v/>
      </c>
      <c r="B788" s="167" t="str">
        <f>VLOOKUP(A788,Totaal!A:P,16,FALSE)</f>
        <v/>
      </c>
      <c r="C788" s="164" t="str">
        <f>OutputOsiris!B795</f>
        <v/>
      </c>
    </row>
    <row r="789" spans="1:3" s="155" customFormat="1" x14ac:dyDescent="0.2">
      <c r="A789" s="164" t="str">
        <f>OutputOsiris!A796</f>
        <v/>
      </c>
      <c r="B789" s="167" t="str">
        <f>VLOOKUP(A789,Totaal!A:P,16,FALSE)</f>
        <v/>
      </c>
      <c r="C789" s="164" t="str">
        <f>OutputOsiris!B796</f>
        <v/>
      </c>
    </row>
    <row r="790" spans="1:3" s="155" customFormat="1" x14ac:dyDescent="0.2">
      <c r="A790" s="164" t="str">
        <f>OutputOsiris!A797</f>
        <v/>
      </c>
      <c r="B790" s="167" t="str">
        <f>VLOOKUP(A790,Totaal!A:P,16,FALSE)</f>
        <v/>
      </c>
      <c r="C790" s="164" t="str">
        <f>OutputOsiris!B797</f>
        <v/>
      </c>
    </row>
    <row r="791" spans="1:3" s="155" customFormat="1" x14ac:dyDescent="0.2">
      <c r="A791" s="164" t="str">
        <f>OutputOsiris!A798</f>
        <v/>
      </c>
      <c r="B791" s="167" t="str">
        <f>VLOOKUP(A791,Totaal!A:P,16,FALSE)</f>
        <v/>
      </c>
      <c r="C791" s="164" t="str">
        <f>OutputOsiris!B798</f>
        <v/>
      </c>
    </row>
    <row r="792" spans="1:3" s="155" customFormat="1" x14ac:dyDescent="0.2">
      <c r="A792" s="164" t="str">
        <f>OutputOsiris!A799</f>
        <v/>
      </c>
      <c r="B792" s="167" t="str">
        <f>VLOOKUP(A792,Totaal!A:P,16,FALSE)</f>
        <v/>
      </c>
      <c r="C792" s="164" t="str">
        <f>OutputOsiris!B799</f>
        <v/>
      </c>
    </row>
    <row r="793" spans="1:3" s="155" customFormat="1" x14ac:dyDescent="0.2">
      <c r="A793" s="164" t="str">
        <f>OutputOsiris!A800</f>
        <v/>
      </c>
      <c r="B793" s="167" t="str">
        <f>VLOOKUP(A793,Totaal!A:P,16,FALSE)</f>
        <v/>
      </c>
      <c r="C793" s="164" t="str">
        <f>OutputOsiris!B800</f>
        <v/>
      </c>
    </row>
    <row r="794" spans="1:3" s="155" customFormat="1" x14ac:dyDescent="0.2">
      <c r="A794" s="164" t="str">
        <f>OutputOsiris!A801</f>
        <v/>
      </c>
      <c r="B794" s="167" t="str">
        <f>VLOOKUP(A794,Totaal!A:P,16,FALSE)</f>
        <v/>
      </c>
      <c r="C794" s="164" t="str">
        <f>OutputOsiris!B801</f>
        <v/>
      </c>
    </row>
    <row r="795" spans="1:3" s="155" customFormat="1" x14ac:dyDescent="0.2">
      <c r="A795" s="164" t="str">
        <f>OutputOsiris!A802</f>
        <v/>
      </c>
      <c r="B795" s="167" t="str">
        <f>VLOOKUP(A795,Totaal!A:P,16,FALSE)</f>
        <v/>
      </c>
      <c r="C795" s="164" t="str">
        <f>OutputOsiris!B802</f>
        <v/>
      </c>
    </row>
    <row r="796" spans="1:3" s="155" customFormat="1" x14ac:dyDescent="0.2">
      <c r="A796" s="164" t="str">
        <f>OutputOsiris!A803</f>
        <v/>
      </c>
      <c r="B796" s="167" t="str">
        <f>VLOOKUP(A796,Totaal!A:P,16,FALSE)</f>
        <v/>
      </c>
      <c r="C796" s="164" t="str">
        <f>OutputOsiris!B803</f>
        <v/>
      </c>
    </row>
    <row r="797" spans="1:3" s="155" customFormat="1" x14ac:dyDescent="0.2">
      <c r="A797" s="164" t="str">
        <f>OutputOsiris!A804</f>
        <v/>
      </c>
      <c r="B797" s="167" t="str">
        <f>VLOOKUP(A797,Totaal!A:P,16,FALSE)</f>
        <v/>
      </c>
      <c r="C797" s="164" t="str">
        <f>OutputOsiris!B804</f>
        <v/>
      </c>
    </row>
    <row r="798" spans="1:3" s="155" customFormat="1" x14ac:dyDescent="0.2">
      <c r="A798" s="164" t="str">
        <f>OutputOsiris!A805</f>
        <v/>
      </c>
      <c r="B798" s="167" t="str">
        <f>VLOOKUP(A798,Totaal!A:P,16,FALSE)</f>
        <v/>
      </c>
      <c r="C798" s="164" t="str">
        <f>OutputOsiris!B805</f>
        <v/>
      </c>
    </row>
    <row r="799" spans="1:3" s="155" customFormat="1" x14ac:dyDescent="0.2">
      <c r="A799" s="164" t="str">
        <f>OutputOsiris!A806</f>
        <v/>
      </c>
      <c r="B799" s="167" t="str">
        <f>VLOOKUP(A799,Totaal!A:P,16,FALSE)</f>
        <v/>
      </c>
      <c r="C799" s="164" t="str">
        <f>OutputOsiris!B806</f>
        <v/>
      </c>
    </row>
    <row r="800" spans="1:3" s="155" customFormat="1" x14ac:dyDescent="0.2">
      <c r="A800" s="164" t="str">
        <f>OutputOsiris!A807</f>
        <v/>
      </c>
      <c r="B800" s="167" t="str">
        <f>VLOOKUP(A800,Totaal!A:P,16,FALSE)</f>
        <v/>
      </c>
      <c r="C800" s="164" t="str">
        <f>OutputOsiris!B807</f>
        <v/>
      </c>
    </row>
    <row r="801" spans="1:3" s="155" customFormat="1" x14ac:dyDescent="0.2">
      <c r="A801" s="164" t="str">
        <f>OutputOsiris!A808</f>
        <v/>
      </c>
      <c r="B801" s="167" t="str">
        <f>VLOOKUP(A801,Totaal!A:P,16,FALSE)</f>
        <v/>
      </c>
      <c r="C801" s="164" t="str">
        <f>OutputOsiris!B808</f>
        <v/>
      </c>
    </row>
    <row r="802" spans="1:3" s="155" customFormat="1" x14ac:dyDescent="0.2">
      <c r="A802" s="164" t="str">
        <f>OutputOsiris!A809</f>
        <v/>
      </c>
      <c r="B802" s="167" t="str">
        <f>VLOOKUP(A802,Totaal!A:P,16,FALSE)</f>
        <v/>
      </c>
      <c r="C802" s="164" t="str">
        <f>OutputOsiris!B809</f>
        <v/>
      </c>
    </row>
    <row r="803" spans="1:3" s="155" customFormat="1" x14ac:dyDescent="0.2">
      <c r="A803" s="164" t="str">
        <f>OutputOsiris!A810</f>
        <v/>
      </c>
      <c r="B803" s="167" t="str">
        <f>VLOOKUP(A803,Totaal!A:P,16,FALSE)</f>
        <v/>
      </c>
      <c r="C803" s="164" t="str">
        <f>OutputOsiris!B810</f>
        <v/>
      </c>
    </row>
    <row r="804" spans="1:3" s="155" customFormat="1" x14ac:dyDescent="0.2">
      <c r="A804" s="164" t="str">
        <f>OutputOsiris!A811</f>
        <v/>
      </c>
      <c r="B804" s="167" t="str">
        <f>VLOOKUP(A804,Totaal!A:P,16,FALSE)</f>
        <v/>
      </c>
      <c r="C804" s="164" t="str">
        <f>OutputOsiris!B811</f>
        <v/>
      </c>
    </row>
    <row r="805" spans="1:3" s="155" customFormat="1" x14ac:dyDescent="0.2">
      <c r="A805" s="164" t="str">
        <f>OutputOsiris!A812</f>
        <v/>
      </c>
      <c r="B805" s="167" t="str">
        <f>VLOOKUP(A805,Totaal!A:P,16,FALSE)</f>
        <v/>
      </c>
      <c r="C805" s="164" t="str">
        <f>OutputOsiris!B812</f>
        <v/>
      </c>
    </row>
    <row r="806" spans="1:3" s="155" customFormat="1" x14ac:dyDescent="0.2">
      <c r="A806" s="164" t="str">
        <f>OutputOsiris!A813</f>
        <v/>
      </c>
      <c r="B806" s="167" t="str">
        <f>VLOOKUP(A806,Totaal!A:P,16,FALSE)</f>
        <v/>
      </c>
      <c r="C806" s="164" t="str">
        <f>OutputOsiris!B813</f>
        <v/>
      </c>
    </row>
    <row r="807" spans="1:3" s="155" customFormat="1" x14ac:dyDescent="0.2">
      <c r="A807" s="164" t="str">
        <f>OutputOsiris!A814</f>
        <v/>
      </c>
      <c r="B807" s="167" t="str">
        <f>VLOOKUP(A807,Totaal!A:P,16,FALSE)</f>
        <v/>
      </c>
      <c r="C807" s="164" t="str">
        <f>OutputOsiris!B814</f>
        <v/>
      </c>
    </row>
    <row r="808" spans="1:3" s="155" customFormat="1" x14ac:dyDescent="0.2">
      <c r="A808" s="164" t="str">
        <f>OutputOsiris!A815</f>
        <v/>
      </c>
      <c r="B808" s="167" t="str">
        <f>VLOOKUP(A808,Totaal!A:P,16,FALSE)</f>
        <v/>
      </c>
      <c r="C808" s="164" t="str">
        <f>OutputOsiris!B815</f>
        <v/>
      </c>
    </row>
    <row r="809" spans="1:3" s="155" customFormat="1" x14ac:dyDescent="0.2">
      <c r="A809" s="164" t="str">
        <f>OutputOsiris!A816</f>
        <v/>
      </c>
      <c r="B809" s="167" t="str">
        <f>VLOOKUP(A809,Totaal!A:P,16,FALSE)</f>
        <v/>
      </c>
      <c r="C809" s="164" t="str">
        <f>OutputOsiris!B816</f>
        <v/>
      </c>
    </row>
    <row r="810" spans="1:3" s="155" customFormat="1" x14ac:dyDescent="0.2">
      <c r="A810" s="164" t="str">
        <f>OutputOsiris!A817</f>
        <v/>
      </c>
      <c r="B810" s="167" t="str">
        <f>VLOOKUP(A810,Totaal!A:P,16,FALSE)</f>
        <v/>
      </c>
      <c r="C810" s="164" t="str">
        <f>OutputOsiris!B817</f>
        <v/>
      </c>
    </row>
    <row r="811" spans="1:3" s="155" customFormat="1" x14ac:dyDescent="0.2">
      <c r="A811" s="164" t="str">
        <f>OutputOsiris!A818</f>
        <v/>
      </c>
      <c r="B811" s="167" t="str">
        <f>VLOOKUP(A811,Totaal!A:P,16,FALSE)</f>
        <v/>
      </c>
      <c r="C811" s="164" t="str">
        <f>OutputOsiris!B818</f>
        <v/>
      </c>
    </row>
    <row r="812" spans="1:3" s="155" customFormat="1" x14ac:dyDescent="0.2">
      <c r="A812" s="164" t="str">
        <f>OutputOsiris!A819</f>
        <v/>
      </c>
      <c r="B812" s="167" t="str">
        <f>VLOOKUP(A812,Totaal!A:P,16,FALSE)</f>
        <v/>
      </c>
      <c r="C812" s="164" t="str">
        <f>OutputOsiris!B819</f>
        <v/>
      </c>
    </row>
    <row r="813" spans="1:3" s="155" customFormat="1" x14ac:dyDescent="0.2">
      <c r="A813" s="164" t="str">
        <f>OutputOsiris!A820</f>
        <v/>
      </c>
      <c r="B813" s="167" t="str">
        <f>VLOOKUP(A813,Totaal!A:P,16,FALSE)</f>
        <v/>
      </c>
      <c r="C813" s="164" t="str">
        <f>OutputOsiris!B820</f>
        <v/>
      </c>
    </row>
    <row r="814" spans="1:3" s="155" customFormat="1" x14ac:dyDescent="0.2">
      <c r="A814" s="164" t="str">
        <f>OutputOsiris!A821</f>
        <v/>
      </c>
      <c r="B814" s="167" t="str">
        <f>VLOOKUP(A814,Totaal!A:P,16,FALSE)</f>
        <v/>
      </c>
      <c r="C814" s="164" t="str">
        <f>OutputOsiris!B821</f>
        <v/>
      </c>
    </row>
    <row r="815" spans="1:3" s="155" customFormat="1" x14ac:dyDescent="0.2">
      <c r="A815" s="164" t="str">
        <f>OutputOsiris!A822</f>
        <v/>
      </c>
      <c r="B815" s="167" t="str">
        <f>VLOOKUP(A815,Totaal!A:P,16,FALSE)</f>
        <v/>
      </c>
      <c r="C815" s="164" t="str">
        <f>OutputOsiris!B822</f>
        <v/>
      </c>
    </row>
    <row r="816" spans="1:3" s="155" customFormat="1" x14ac:dyDescent="0.2">
      <c r="A816" s="164" t="str">
        <f>OutputOsiris!A823</f>
        <v/>
      </c>
      <c r="B816" s="167" t="str">
        <f>VLOOKUP(A816,Totaal!A:P,16,FALSE)</f>
        <v/>
      </c>
      <c r="C816" s="164" t="str">
        <f>OutputOsiris!B823</f>
        <v/>
      </c>
    </row>
    <row r="817" spans="1:3" s="155" customFormat="1" x14ac:dyDescent="0.2">
      <c r="A817" s="164" t="str">
        <f>OutputOsiris!A824</f>
        <v/>
      </c>
      <c r="B817" s="167" t="str">
        <f>VLOOKUP(A817,Totaal!A:P,16,FALSE)</f>
        <v/>
      </c>
      <c r="C817" s="164" t="str">
        <f>OutputOsiris!B824</f>
        <v/>
      </c>
    </row>
    <row r="818" spans="1:3" s="155" customFormat="1" x14ac:dyDescent="0.2">
      <c r="A818" s="164" t="str">
        <f>OutputOsiris!A825</f>
        <v/>
      </c>
      <c r="B818" s="167" t="str">
        <f>VLOOKUP(A818,Totaal!A:P,16,FALSE)</f>
        <v/>
      </c>
      <c r="C818" s="164" t="str">
        <f>OutputOsiris!B825</f>
        <v/>
      </c>
    </row>
    <row r="819" spans="1:3" s="155" customFormat="1" x14ac:dyDescent="0.2">
      <c r="A819" s="164" t="str">
        <f>OutputOsiris!A826</f>
        <v/>
      </c>
      <c r="B819" s="167" t="str">
        <f>VLOOKUP(A819,Totaal!A:P,16,FALSE)</f>
        <v/>
      </c>
      <c r="C819" s="164" t="str">
        <f>OutputOsiris!B826</f>
        <v/>
      </c>
    </row>
    <row r="820" spans="1:3" s="155" customFormat="1" x14ac:dyDescent="0.2">
      <c r="A820" s="164" t="str">
        <f>OutputOsiris!A827</f>
        <v/>
      </c>
      <c r="B820" s="167" t="str">
        <f>VLOOKUP(A820,Totaal!A:P,16,FALSE)</f>
        <v/>
      </c>
      <c r="C820" s="164" t="str">
        <f>OutputOsiris!B827</f>
        <v/>
      </c>
    </row>
    <row r="821" spans="1:3" s="155" customFormat="1" x14ac:dyDescent="0.2">
      <c r="A821" s="164" t="str">
        <f>OutputOsiris!A828</f>
        <v/>
      </c>
      <c r="B821" s="167" t="str">
        <f>VLOOKUP(A821,Totaal!A:P,16,FALSE)</f>
        <v/>
      </c>
      <c r="C821" s="164" t="str">
        <f>OutputOsiris!B828</f>
        <v/>
      </c>
    </row>
    <row r="822" spans="1:3" s="155" customFormat="1" x14ac:dyDescent="0.2">
      <c r="A822" s="164" t="str">
        <f>OutputOsiris!A829</f>
        <v/>
      </c>
      <c r="B822" s="167" t="str">
        <f>VLOOKUP(A822,Totaal!A:P,16,FALSE)</f>
        <v/>
      </c>
      <c r="C822" s="164" t="str">
        <f>OutputOsiris!B829</f>
        <v/>
      </c>
    </row>
    <row r="823" spans="1:3" s="155" customFormat="1" x14ac:dyDescent="0.2">
      <c r="A823" s="164" t="str">
        <f>OutputOsiris!A830</f>
        <v/>
      </c>
      <c r="B823" s="167" t="str">
        <f>VLOOKUP(A823,Totaal!A:P,16,FALSE)</f>
        <v/>
      </c>
      <c r="C823" s="164" t="str">
        <f>OutputOsiris!B830</f>
        <v/>
      </c>
    </row>
    <row r="824" spans="1:3" s="155" customFormat="1" x14ac:dyDescent="0.2">
      <c r="A824" s="164" t="str">
        <f>OutputOsiris!A831</f>
        <v/>
      </c>
      <c r="B824" s="167" t="str">
        <f>VLOOKUP(A824,Totaal!A:P,16,FALSE)</f>
        <v/>
      </c>
      <c r="C824" s="164" t="str">
        <f>OutputOsiris!B831</f>
        <v/>
      </c>
    </row>
    <row r="825" spans="1:3" s="155" customFormat="1" x14ac:dyDescent="0.2">
      <c r="A825" s="164" t="str">
        <f>OutputOsiris!A832</f>
        <v/>
      </c>
      <c r="B825" s="167" t="str">
        <f>VLOOKUP(A825,Totaal!A:P,16,FALSE)</f>
        <v/>
      </c>
      <c r="C825" s="164" t="str">
        <f>OutputOsiris!B832</f>
        <v/>
      </c>
    </row>
    <row r="826" spans="1:3" s="155" customFormat="1" x14ac:dyDescent="0.2">
      <c r="A826" s="164" t="str">
        <f>OutputOsiris!A833</f>
        <v/>
      </c>
      <c r="B826" s="167" t="str">
        <f>VLOOKUP(A826,Totaal!A:P,16,FALSE)</f>
        <v/>
      </c>
      <c r="C826" s="164" t="str">
        <f>OutputOsiris!B833</f>
        <v/>
      </c>
    </row>
    <row r="827" spans="1:3" s="155" customFormat="1" x14ac:dyDescent="0.2">
      <c r="A827" s="164" t="str">
        <f>OutputOsiris!A834</f>
        <v/>
      </c>
      <c r="B827" s="167" t="str">
        <f>VLOOKUP(A827,Totaal!A:P,16,FALSE)</f>
        <v/>
      </c>
      <c r="C827" s="164" t="str">
        <f>OutputOsiris!B834</f>
        <v/>
      </c>
    </row>
    <row r="828" spans="1:3" s="155" customFormat="1" x14ac:dyDescent="0.2">
      <c r="A828" s="164" t="str">
        <f>OutputOsiris!A835</f>
        <v/>
      </c>
      <c r="B828" s="167" t="str">
        <f>VLOOKUP(A828,Totaal!A:P,16,FALSE)</f>
        <v/>
      </c>
      <c r="C828" s="164" t="str">
        <f>OutputOsiris!B835</f>
        <v/>
      </c>
    </row>
    <row r="829" spans="1:3" s="155" customFormat="1" x14ac:dyDescent="0.2">
      <c r="A829" s="164" t="str">
        <f>OutputOsiris!A836</f>
        <v/>
      </c>
      <c r="B829" s="167" t="str">
        <f>VLOOKUP(A829,Totaal!A:P,16,FALSE)</f>
        <v/>
      </c>
      <c r="C829" s="164" t="str">
        <f>OutputOsiris!B836</f>
        <v/>
      </c>
    </row>
    <row r="830" spans="1:3" s="155" customFormat="1" x14ac:dyDescent="0.2">
      <c r="A830" s="164" t="str">
        <f>OutputOsiris!A837</f>
        <v/>
      </c>
      <c r="B830" s="167" t="str">
        <f>VLOOKUP(A830,Totaal!A:P,16,FALSE)</f>
        <v/>
      </c>
      <c r="C830" s="164" t="str">
        <f>OutputOsiris!B837</f>
        <v/>
      </c>
    </row>
    <row r="831" spans="1:3" s="155" customFormat="1" x14ac:dyDescent="0.2">
      <c r="A831" s="164" t="str">
        <f>OutputOsiris!A838</f>
        <v/>
      </c>
      <c r="B831" s="167" t="str">
        <f>VLOOKUP(A831,Totaal!A:P,16,FALSE)</f>
        <v/>
      </c>
      <c r="C831" s="164" t="str">
        <f>OutputOsiris!B838</f>
        <v/>
      </c>
    </row>
    <row r="832" spans="1:3" s="155" customFormat="1" x14ac:dyDescent="0.2">
      <c r="A832" s="164" t="str">
        <f>OutputOsiris!A839</f>
        <v/>
      </c>
      <c r="B832" s="167" t="str">
        <f>VLOOKUP(A832,Totaal!A:P,16,FALSE)</f>
        <v/>
      </c>
      <c r="C832" s="164" t="str">
        <f>OutputOsiris!B839</f>
        <v/>
      </c>
    </row>
    <row r="833" spans="1:3" s="155" customFormat="1" x14ac:dyDescent="0.2">
      <c r="A833" s="164" t="str">
        <f>OutputOsiris!A840</f>
        <v/>
      </c>
      <c r="B833" s="167" t="str">
        <f>VLOOKUP(A833,Totaal!A:P,16,FALSE)</f>
        <v/>
      </c>
      <c r="C833" s="164" t="str">
        <f>OutputOsiris!B840</f>
        <v/>
      </c>
    </row>
    <row r="834" spans="1:3" s="155" customFormat="1" x14ac:dyDescent="0.2">
      <c r="A834" s="164" t="str">
        <f>OutputOsiris!A841</f>
        <v/>
      </c>
      <c r="B834" s="167" t="str">
        <f>VLOOKUP(A834,Totaal!A:P,16,FALSE)</f>
        <v/>
      </c>
      <c r="C834" s="164" t="str">
        <f>OutputOsiris!B841</f>
        <v/>
      </c>
    </row>
    <row r="835" spans="1:3" s="155" customFormat="1" x14ac:dyDescent="0.2">
      <c r="A835" s="164" t="str">
        <f>OutputOsiris!A842</f>
        <v/>
      </c>
      <c r="B835" s="167" t="str">
        <f>VLOOKUP(A835,Totaal!A:P,16,FALSE)</f>
        <v/>
      </c>
      <c r="C835" s="164" t="str">
        <f>OutputOsiris!B842</f>
        <v/>
      </c>
    </row>
    <row r="836" spans="1:3" s="155" customFormat="1" x14ac:dyDescent="0.2">
      <c r="A836" s="164" t="str">
        <f>OutputOsiris!A843</f>
        <v/>
      </c>
      <c r="B836" s="167" t="str">
        <f>VLOOKUP(A836,Totaal!A:P,16,FALSE)</f>
        <v/>
      </c>
      <c r="C836" s="164" t="str">
        <f>OutputOsiris!B843</f>
        <v/>
      </c>
    </row>
    <row r="837" spans="1:3" s="155" customFormat="1" x14ac:dyDescent="0.2">
      <c r="A837" s="164" t="str">
        <f>OutputOsiris!A844</f>
        <v/>
      </c>
      <c r="B837" s="167" t="str">
        <f>VLOOKUP(A837,Totaal!A:P,16,FALSE)</f>
        <v/>
      </c>
      <c r="C837" s="164" t="str">
        <f>OutputOsiris!B844</f>
        <v/>
      </c>
    </row>
    <row r="838" spans="1:3" s="155" customFormat="1" x14ac:dyDescent="0.2">
      <c r="A838" s="164" t="str">
        <f>OutputOsiris!A845</f>
        <v/>
      </c>
      <c r="B838" s="167" t="str">
        <f>VLOOKUP(A838,Totaal!A:P,16,FALSE)</f>
        <v/>
      </c>
      <c r="C838" s="164" t="str">
        <f>OutputOsiris!B845</f>
        <v/>
      </c>
    </row>
    <row r="839" spans="1:3" s="155" customFormat="1" x14ac:dyDescent="0.2">
      <c r="A839" s="164" t="str">
        <f>OutputOsiris!A846</f>
        <v/>
      </c>
      <c r="B839" s="167" t="str">
        <f>VLOOKUP(A839,Totaal!A:P,16,FALSE)</f>
        <v/>
      </c>
      <c r="C839" s="164" t="str">
        <f>OutputOsiris!B846</f>
        <v/>
      </c>
    </row>
    <row r="840" spans="1:3" s="155" customFormat="1" x14ac:dyDescent="0.2">
      <c r="A840" s="164" t="str">
        <f>OutputOsiris!A847</f>
        <v/>
      </c>
      <c r="B840" s="167" t="str">
        <f>VLOOKUP(A840,Totaal!A:P,16,FALSE)</f>
        <v/>
      </c>
      <c r="C840" s="164" t="str">
        <f>OutputOsiris!B847</f>
        <v/>
      </c>
    </row>
    <row r="841" spans="1:3" s="155" customFormat="1" x14ac:dyDescent="0.2">
      <c r="A841" s="164" t="str">
        <f>OutputOsiris!A848</f>
        <v/>
      </c>
      <c r="B841" s="167" t="str">
        <f>VLOOKUP(A841,Totaal!A:P,16,FALSE)</f>
        <v/>
      </c>
      <c r="C841" s="164" t="str">
        <f>OutputOsiris!B848</f>
        <v/>
      </c>
    </row>
    <row r="842" spans="1:3" s="155" customFormat="1" x14ac:dyDescent="0.2">
      <c r="A842" s="164" t="str">
        <f>OutputOsiris!A849</f>
        <v/>
      </c>
      <c r="B842" s="167" t="str">
        <f>VLOOKUP(A842,Totaal!A:P,16,FALSE)</f>
        <v/>
      </c>
      <c r="C842" s="164" t="str">
        <f>OutputOsiris!B849</f>
        <v/>
      </c>
    </row>
    <row r="843" spans="1:3" s="155" customFormat="1" x14ac:dyDescent="0.2">
      <c r="A843" s="164" t="str">
        <f>OutputOsiris!A850</f>
        <v/>
      </c>
      <c r="B843" s="167" t="str">
        <f>VLOOKUP(A843,Totaal!A:P,16,FALSE)</f>
        <v/>
      </c>
      <c r="C843" s="164" t="str">
        <f>OutputOsiris!B850</f>
        <v/>
      </c>
    </row>
    <row r="844" spans="1:3" s="155" customFormat="1" x14ac:dyDescent="0.2">
      <c r="A844" s="164" t="str">
        <f>OutputOsiris!A851</f>
        <v/>
      </c>
      <c r="B844" s="167" t="str">
        <f>VLOOKUP(A844,Totaal!A:P,16,FALSE)</f>
        <v/>
      </c>
      <c r="C844" s="164" t="str">
        <f>OutputOsiris!B851</f>
        <v/>
      </c>
    </row>
    <row r="845" spans="1:3" s="155" customFormat="1" x14ac:dyDescent="0.2">
      <c r="A845" s="164" t="str">
        <f>OutputOsiris!A852</f>
        <v/>
      </c>
      <c r="B845" s="167" t="str">
        <f>VLOOKUP(A845,Totaal!A:P,16,FALSE)</f>
        <v/>
      </c>
      <c r="C845" s="164" t="str">
        <f>OutputOsiris!B852</f>
        <v/>
      </c>
    </row>
    <row r="846" spans="1:3" s="155" customFormat="1" x14ac:dyDescent="0.2">
      <c r="A846" s="164" t="str">
        <f>OutputOsiris!A853</f>
        <v/>
      </c>
      <c r="B846" s="167" t="str">
        <f>VLOOKUP(A846,Totaal!A:P,16,FALSE)</f>
        <v/>
      </c>
      <c r="C846" s="164" t="str">
        <f>OutputOsiris!B853</f>
        <v/>
      </c>
    </row>
    <row r="847" spans="1:3" s="155" customFormat="1" x14ac:dyDescent="0.2">
      <c r="A847" s="164" t="str">
        <f>OutputOsiris!A854</f>
        <v/>
      </c>
      <c r="B847" s="167" t="str">
        <f>VLOOKUP(A847,Totaal!A:P,16,FALSE)</f>
        <v/>
      </c>
      <c r="C847" s="164" t="str">
        <f>OutputOsiris!B854</f>
        <v/>
      </c>
    </row>
    <row r="848" spans="1:3" s="155" customFormat="1" x14ac:dyDescent="0.2">
      <c r="A848" s="164" t="str">
        <f>OutputOsiris!A855</f>
        <v/>
      </c>
      <c r="B848" s="167" t="str">
        <f>VLOOKUP(A848,Totaal!A:P,16,FALSE)</f>
        <v/>
      </c>
      <c r="C848" s="164" t="str">
        <f>OutputOsiris!B855</f>
        <v/>
      </c>
    </row>
    <row r="849" spans="1:3" s="155" customFormat="1" x14ac:dyDescent="0.2">
      <c r="A849" s="164" t="str">
        <f>OutputOsiris!A856</f>
        <v/>
      </c>
      <c r="B849" s="167" t="str">
        <f>VLOOKUP(A849,Totaal!A:P,16,FALSE)</f>
        <v/>
      </c>
      <c r="C849" s="164" t="str">
        <f>OutputOsiris!B856</f>
        <v/>
      </c>
    </row>
    <row r="850" spans="1:3" s="155" customFormat="1" x14ac:dyDescent="0.2">
      <c r="A850" s="164" t="str">
        <f>OutputOsiris!A857</f>
        <v/>
      </c>
      <c r="B850" s="167" t="str">
        <f>VLOOKUP(A850,Totaal!A:P,16,FALSE)</f>
        <v/>
      </c>
      <c r="C850" s="164" t="str">
        <f>OutputOsiris!B857</f>
        <v/>
      </c>
    </row>
    <row r="851" spans="1:3" s="155" customFormat="1" x14ac:dyDescent="0.2">
      <c r="A851" s="164" t="str">
        <f>OutputOsiris!A858</f>
        <v/>
      </c>
      <c r="B851" s="167" t="str">
        <f>VLOOKUP(A851,Totaal!A:P,16,FALSE)</f>
        <v/>
      </c>
      <c r="C851" s="164" t="str">
        <f>OutputOsiris!B858</f>
        <v/>
      </c>
    </row>
    <row r="852" spans="1:3" s="155" customFormat="1" x14ac:dyDescent="0.2">
      <c r="A852" s="164" t="str">
        <f>OutputOsiris!A859</f>
        <v/>
      </c>
      <c r="B852" s="167" t="str">
        <f>VLOOKUP(A852,Totaal!A:P,16,FALSE)</f>
        <v/>
      </c>
      <c r="C852" s="164" t="str">
        <f>OutputOsiris!B859</f>
        <v/>
      </c>
    </row>
    <row r="853" spans="1:3" s="155" customFormat="1" x14ac:dyDescent="0.2">
      <c r="A853" s="164" t="str">
        <f>OutputOsiris!A860</f>
        <v/>
      </c>
      <c r="B853" s="167" t="str">
        <f>VLOOKUP(A853,Totaal!A:P,16,FALSE)</f>
        <v/>
      </c>
      <c r="C853" s="164" t="str">
        <f>OutputOsiris!B860</f>
        <v/>
      </c>
    </row>
    <row r="854" spans="1:3" s="155" customFormat="1" x14ac:dyDescent="0.2">
      <c r="A854" s="164" t="str">
        <f>OutputOsiris!A861</f>
        <v/>
      </c>
      <c r="B854" s="167" t="str">
        <f>VLOOKUP(A854,Totaal!A:P,16,FALSE)</f>
        <v/>
      </c>
      <c r="C854" s="164" t="str">
        <f>OutputOsiris!B861</f>
        <v/>
      </c>
    </row>
    <row r="855" spans="1:3" s="155" customFormat="1" x14ac:dyDescent="0.2">
      <c r="A855" s="164" t="str">
        <f>OutputOsiris!A862</f>
        <v/>
      </c>
      <c r="B855" s="167" t="str">
        <f>VLOOKUP(A855,Totaal!A:P,16,FALSE)</f>
        <v/>
      </c>
      <c r="C855" s="164" t="str">
        <f>OutputOsiris!B862</f>
        <v/>
      </c>
    </row>
    <row r="856" spans="1:3" s="155" customFormat="1" x14ac:dyDescent="0.2">
      <c r="A856" s="164" t="str">
        <f>OutputOsiris!A863</f>
        <v/>
      </c>
      <c r="B856" s="167" t="str">
        <f>VLOOKUP(A856,Totaal!A:P,16,FALSE)</f>
        <v/>
      </c>
      <c r="C856" s="164" t="str">
        <f>OutputOsiris!B863</f>
        <v/>
      </c>
    </row>
    <row r="857" spans="1:3" s="155" customFormat="1" x14ac:dyDescent="0.2">
      <c r="A857" s="164" t="str">
        <f>OutputOsiris!A864</f>
        <v/>
      </c>
      <c r="B857" s="167" t="str">
        <f>VLOOKUP(A857,Totaal!A:P,16,FALSE)</f>
        <v/>
      </c>
      <c r="C857" s="164" t="str">
        <f>OutputOsiris!B864</f>
        <v/>
      </c>
    </row>
    <row r="858" spans="1:3" s="155" customFormat="1" x14ac:dyDescent="0.2">
      <c r="A858" s="164" t="str">
        <f>OutputOsiris!A865</f>
        <v/>
      </c>
      <c r="B858" s="167" t="str">
        <f>VLOOKUP(A858,Totaal!A:P,16,FALSE)</f>
        <v/>
      </c>
      <c r="C858" s="164" t="str">
        <f>OutputOsiris!B865</f>
        <v/>
      </c>
    </row>
    <row r="859" spans="1:3" s="155" customFormat="1" x14ac:dyDescent="0.2">
      <c r="A859" s="164" t="str">
        <f>OutputOsiris!A866</f>
        <v/>
      </c>
      <c r="B859" s="167" t="str">
        <f>VLOOKUP(A859,Totaal!A:P,16,FALSE)</f>
        <v/>
      </c>
      <c r="C859" s="164" t="str">
        <f>OutputOsiris!B866</f>
        <v/>
      </c>
    </row>
    <row r="860" spans="1:3" s="155" customFormat="1" x14ac:dyDescent="0.2">
      <c r="A860" s="164" t="str">
        <f>OutputOsiris!A867</f>
        <v/>
      </c>
      <c r="B860" s="167" t="str">
        <f>VLOOKUP(A860,Totaal!A:P,16,FALSE)</f>
        <v/>
      </c>
      <c r="C860" s="164" t="str">
        <f>OutputOsiris!B867</f>
        <v/>
      </c>
    </row>
    <row r="861" spans="1:3" s="155" customFormat="1" x14ac:dyDescent="0.2">
      <c r="A861" s="164" t="str">
        <f>OutputOsiris!A868</f>
        <v/>
      </c>
      <c r="B861" s="167" t="str">
        <f>VLOOKUP(A861,Totaal!A:P,16,FALSE)</f>
        <v/>
      </c>
      <c r="C861" s="164" t="str">
        <f>OutputOsiris!B868</f>
        <v/>
      </c>
    </row>
    <row r="862" spans="1:3" s="155" customFormat="1" x14ac:dyDescent="0.2">
      <c r="A862" s="164" t="str">
        <f>OutputOsiris!A869</f>
        <v/>
      </c>
      <c r="B862" s="167" t="str">
        <f>VLOOKUP(A862,Totaal!A:P,16,FALSE)</f>
        <v/>
      </c>
      <c r="C862" s="164" t="str">
        <f>OutputOsiris!B869</f>
        <v/>
      </c>
    </row>
    <row r="863" spans="1:3" s="155" customFormat="1" x14ac:dyDescent="0.2">
      <c r="A863" s="164" t="str">
        <f>OutputOsiris!A870</f>
        <v/>
      </c>
      <c r="B863" s="167" t="str">
        <f>VLOOKUP(A863,Totaal!A:P,16,FALSE)</f>
        <v/>
      </c>
      <c r="C863" s="164" t="str">
        <f>OutputOsiris!B870</f>
        <v/>
      </c>
    </row>
    <row r="864" spans="1:3" s="155" customFormat="1" x14ac:dyDescent="0.2">
      <c r="A864" s="164" t="str">
        <f>OutputOsiris!A871</f>
        <v/>
      </c>
      <c r="B864" s="167" t="str">
        <f>VLOOKUP(A864,Totaal!A:P,16,FALSE)</f>
        <v/>
      </c>
      <c r="C864" s="164" t="str">
        <f>OutputOsiris!B871</f>
        <v/>
      </c>
    </row>
    <row r="865" spans="1:3" s="155" customFormat="1" x14ac:dyDescent="0.2">
      <c r="A865" s="164" t="str">
        <f>OutputOsiris!A872</f>
        <v/>
      </c>
      <c r="B865" s="167" t="str">
        <f>VLOOKUP(A865,Totaal!A:P,16,FALSE)</f>
        <v/>
      </c>
      <c r="C865" s="164" t="str">
        <f>OutputOsiris!B872</f>
        <v/>
      </c>
    </row>
    <row r="866" spans="1:3" s="155" customFormat="1" x14ac:dyDescent="0.2">
      <c r="A866" s="164" t="str">
        <f>OutputOsiris!A873</f>
        <v/>
      </c>
      <c r="B866" s="167" t="str">
        <f>VLOOKUP(A866,Totaal!A:P,16,FALSE)</f>
        <v/>
      </c>
      <c r="C866" s="164" t="str">
        <f>OutputOsiris!B873</f>
        <v/>
      </c>
    </row>
    <row r="867" spans="1:3" s="155" customFormat="1" x14ac:dyDescent="0.2">
      <c r="A867" s="164" t="str">
        <f>OutputOsiris!A874</f>
        <v/>
      </c>
      <c r="B867" s="167" t="str">
        <f>VLOOKUP(A867,Totaal!A:P,16,FALSE)</f>
        <v/>
      </c>
      <c r="C867" s="164" t="str">
        <f>OutputOsiris!B874</f>
        <v/>
      </c>
    </row>
    <row r="868" spans="1:3" s="155" customFormat="1" x14ac:dyDescent="0.2">
      <c r="A868" s="164" t="str">
        <f>OutputOsiris!A875</f>
        <v/>
      </c>
      <c r="B868" s="167" t="str">
        <f>VLOOKUP(A868,Totaal!A:P,16,FALSE)</f>
        <v/>
      </c>
      <c r="C868" s="164" t="str">
        <f>OutputOsiris!B875</f>
        <v/>
      </c>
    </row>
    <row r="869" spans="1:3" s="155" customFormat="1" x14ac:dyDescent="0.2">
      <c r="A869" s="164" t="str">
        <f>OutputOsiris!A876</f>
        <v/>
      </c>
      <c r="B869" s="167" t="str">
        <f>VLOOKUP(A869,Totaal!A:P,16,FALSE)</f>
        <v/>
      </c>
      <c r="C869" s="164" t="str">
        <f>OutputOsiris!B876</f>
        <v/>
      </c>
    </row>
    <row r="870" spans="1:3" s="155" customFormat="1" x14ac:dyDescent="0.2">
      <c r="A870" s="164" t="str">
        <f>OutputOsiris!A877</f>
        <v/>
      </c>
      <c r="B870" s="167" t="str">
        <f>VLOOKUP(A870,Totaal!A:P,16,FALSE)</f>
        <v/>
      </c>
      <c r="C870" s="164" t="str">
        <f>OutputOsiris!B877</f>
        <v/>
      </c>
    </row>
    <row r="871" spans="1:3" s="155" customFormat="1" x14ac:dyDescent="0.2">
      <c r="A871" s="164" t="str">
        <f>OutputOsiris!A878</f>
        <v/>
      </c>
      <c r="B871" s="167" t="str">
        <f>VLOOKUP(A871,Totaal!A:P,16,FALSE)</f>
        <v/>
      </c>
      <c r="C871" s="164" t="str">
        <f>OutputOsiris!B878</f>
        <v/>
      </c>
    </row>
    <row r="872" spans="1:3" s="155" customFormat="1" x14ac:dyDescent="0.2">
      <c r="A872" s="164" t="str">
        <f>OutputOsiris!A879</f>
        <v/>
      </c>
      <c r="B872" s="167" t="str">
        <f>VLOOKUP(A872,Totaal!A:P,16,FALSE)</f>
        <v/>
      </c>
      <c r="C872" s="164" t="str">
        <f>OutputOsiris!B879</f>
        <v/>
      </c>
    </row>
    <row r="873" spans="1:3" s="155" customFormat="1" x14ac:dyDescent="0.2">
      <c r="A873" s="164" t="str">
        <f>OutputOsiris!A880</f>
        <v/>
      </c>
      <c r="B873" s="167" t="str">
        <f>VLOOKUP(A873,Totaal!A:P,16,FALSE)</f>
        <v/>
      </c>
      <c r="C873" s="164" t="str">
        <f>OutputOsiris!B880</f>
        <v/>
      </c>
    </row>
    <row r="874" spans="1:3" s="155" customFormat="1" x14ac:dyDescent="0.2">
      <c r="A874" s="164" t="str">
        <f>OutputOsiris!A881</f>
        <v/>
      </c>
      <c r="B874" s="167" t="str">
        <f>VLOOKUP(A874,Totaal!A:P,16,FALSE)</f>
        <v/>
      </c>
      <c r="C874" s="164" t="str">
        <f>OutputOsiris!B881</f>
        <v/>
      </c>
    </row>
    <row r="875" spans="1:3" s="155" customFormat="1" x14ac:dyDescent="0.2">
      <c r="A875" s="164" t="str">
        <f>OutputOsiris!A882</f>
        <v/>
      </c>
      <c r="B875" s="167" t="str">
        <f>VLOOKUP(A875,Totaal!A:P,16,FALSE)</f>
        <v/>
      </c>
      <c r="C875" s="164" t="str">
        <f>OutputOsiris!B882</f>
        <v/>
      </c>
    </row>
    <row r="876" spans="1:3" s="155" customFormat="1" x14ac:dyDescent="0.2">
      <c r="A876" s="164" t="str">
        <f>OutputOsiris!A883</f>
        <v/>
      </c>
      <c r="B876" s="167" t="str">
        <f>VLOOKUP(A876,Totaal!A:P,16,FALSE)</f>
        <v/>
      </c>
      <c r="C876" s="164" t="str">
        <f>OutputOsiris!B883</f>
        <v/>
      </c>
    </row>
    <row r="877" spans="1:3" s="155" customFormat="1" x14ac:dyDescent="0.2">
      <c r="A877" s="164" t="str">
        <f>OutputOsiris!A884</f>
        <v/>
      </c>
      <c r="B877" s="167" t="str">
        <f>VLOOKUP(A877,Totaal!A:P,16,FALSE)</f>
        <v/>
      </c>
      <c r="C877" s="164" t="str">
        <f>OutputOsiris!B884</f>
        <v/>
      </c>
    </row>
    <row r="878" spans="1:3" s="155" customFormat="1" x14ac:dyDescent="0.2">
      <c r="A878" s="164" t="str">
        <f>OutputOsiris!A885</f>
        <v/>
      </c>
      <c r="B878" s="167" t="str">
        <f>VLOOKUP(A878,Totaal!A:P,16,FALSE)</f>
        <v/>
      </c>
      <c r="C878" s="164" t="str">
        <f>OutputOsiris!B885</f>
        <v/>
      </c>
    </row>
    <row r="879" spans="1:3" s="155" customFormat="1" x14ac:dyDescent="0.2">
      <c r="A879" s="164" t="str">
        <f>OutputOsiris!A886</f>
        <v/>
      </c>
      <c r="B879" s="167" t="str">
        <f>VLOOKUP(A879,Totaal!A:P,16,FALSE)</f>
        <v/>
      </c>
      <c r="C879" s="164" t="str">
        <f>OutputOsiris!B886</f>
        <v/>
      </c>
    </row>
    <row r="880" spans="1:3" s="155" customFormat="1" x14ac:dyDescent="0.2">
      <c r="A880" s="164" t="str">
        <f>OutputOsiris!A887</f>
        <v/>
      </c>
      <c r="B880" s="167" t="str">
        <f>VLOOKUP(A880,Totaal!A:P,16,FALSE)</f>
        <v/>
      </c>
      <c r="C880" s="164" t="str">
        <f>OutputOsiris!B887</f>
        <v/>
      </c>
    </row>
    <row r="881" spans="1:3" s="155" customFormat="1" x14ac:dyDescent="0.2">
      <c r="A881" s="164" t="str">
        <f>OutputOsiris!A888</f>
        <v/>
      </c>
      <c r="B881" s="167" t="str">
        <f>VLOOKUP(A881,Totaal!A:P,16,FALSE)</f>
        <v/>
      </c>
      <c r="C881" s="164" t="str">
        <f>OutputOsiris!B888</f>
        <v/>
      </c>
    </row>
    <row r="882" spans="1:3" s="155" customFormat="1" x14ac:dyDescent="0.2">
      <c r="A882" s="164" t="str">
        <f>OutputOsiris!A889</f>
        <v/>
      </c>
      <c r="B882" s="167" t="str">
        <f>VLOOKUP(A882,Totaal!A:P,16,FALSE)</f>
        <v/>
      </c>
      <c r="C882" s="164" t="str">
        <f>OutputOsiris!B889</f>
        <v/>
      </c>
    </row>
    <row r="883" spans="1:3" s="155" customFormat="1" x14ac:dyDescent="0.2">
      <c r="A883" s="164" t="str">
        <f>OutputOsiris!A890</f>
        <v/>
      </c>
      <c r="B883" s="167" t="str">
        <f>VLOOKUP(A883,Totaal!A:P,16,FALSE)</f>
        <v/>
      </c>
      <c r="C883" s="164" t="str">
        <f>OutputOsiris!B890</f>
        <v/>
      </c>
    </row>
    <row r="884" spans="1:3" s="155" customFormat="1" x14ac:dyDescent="0.2">
      <c r="A884" s="164" t="str">
        <f>OutputOsiris!A891</f>
        <v/>
      </c>
      <c r="B884" s="167" t="str">
        <f>VLOOKUP(A884,Totaal!A:P,16,FALSE)</f>
        <v/>
      </c>
      <c r="C884" s="164" t="str">
        <f>OutputOsiris!B891</f>
        <v/>
      </c>
    </row>
    <row r="885" spans="1:3" s="155" customFormat="1" x14ac:dyDescent="0.2">
      <c r="A885" s="164" t="str">
        <f>OutputOsiris!A892</f>
        <v/>
      </c>
      <c r="B885" s="167" t="str">
        <f>VLOOKUP(A885,Totaal!A:P,16,FALSE)</f>
        <v/>
      </c>
      <c r="C885" s="164" t="str">
        <f>OutputOsiris!B892</f>
        <v/>
      </c>
    </row>
    <row r="886" spans="1:3" s="155" customFormat="1" x14ac:dyDescent="0.2">
      <c r="A886" s="164" t="str">
        <f>OutputOsiris!A893</f>
        <v/>
      </c>
      <c r="B886" s="167" t="str">
        <f>VLOOKUP(A886,Totaal!A:P,16,FALSE)</f>
        <v/>
      </c>
      <c r="C886" s="164" t="str">
        <f>OutputOsiris!B893</f>
        <v/>
      </c>
    </row>
    <row r="887" spans="1:3" s="155" customFormat="1" x14ac:dyDescent="0.2">
      <c r="A887" s="164" t="str">
        <f>OutputOsiris!A894</f>
        <v/>
      </c>
      <c r="B887" s="167" t="str">
        <f>VLOOKUP(A887,Totaal!A:P,16,FALSE)</f>
        <v/>
      </c>
      <c r="C887" s="164" t="str">
        <f>OutputOsiris!B894</f>
        <v/>
      </c>
    </row>
    <row r="888" spans="1:3" s="155" customFormat="1" x14ac:dyDescent="0.2">
      <c r="A888" s="164" t="str">
        <f>OutputOsiris!A895</f>
        <v/>
      </c>
      <c r="B888" s="167" t="str">
        <f>VLOOKUP(A888,Totaal!A:P,16,FALSE)</f>
        <v/>
      </c>
      <c r="C888" s="164" t="str">
        <f>OutputOsiris!B895</f>
        <v/>
      </c>
    </row>
    <row r="889" spans="1:3" s="155" customFormat="1" x14ac:dyDescent="0.2">
      <c r="A889" s="164" t="str">
        <f>OutputOsiris!A896</f>
        <v/>
      </c>
      <c r="B889" s="167" t="str">
        <f>VLOOKUP(A889,Totaal!A:P,16,FALSE)</f>
        <v/>
      </c>
      <c r="C889" s="164" t="str">
        <f>OutputOsiris!B896</f>
        <v/>
      </c>
    </row>
    <row r="890" spans="1:3" s="155" customFormat="1" x14ac:dyDescent="0.2">
      <c r="A890" s="164" t="str">
        <f>OutputOsiris!A897</f>
        <v/>
      </c>
      <c r="B890" s="167" t="str">
        <f>VLOOKUP(A890,Totaal!A:P,16,FALSE)</f>
        <v/>
      </c>
      <c r="C890" s="164" t="str">
        <f>OutputOsiris!B897</f>
        <v/>
      </c>
    </row>
    <row r="891" spans="1:3" s="155" customFormat="1" x14ac:dyDescent="0.2">
      <c r="A891" s="164" t="str">
        <f>OutputOsiris!A898</f>
        <v/>
      </c>
      <c r="B891" s="167" t="str">
        <f>VLOOKUP(A891,Totaal!A:P,16,FALSE)</f>
        <v/>
      </c>
      <c r="C891" s="164" t="str">
        <f>OutputOsiris!B898</f>
        <v/>
      </c>
    </row>
    <row r="892" spans="1:3" s="155" customFormat="1" x14ac:dyDescent="0.2">
      <c r="A892" s="164" t="str">
        <f>OutputOsiris!A899</f>
        <v/>
      </c>
      <c r="B892" s="167" t="str">
        <f>VLOOKUP(A892,Totaal!A:P,16,FALSE)</f>
        <v/>
      </c>
      <c r="C892" s="164" t="str">
        <f>OutputOsiris!B899</f>
        <v/>
      </c>
    </row>
    <row r="893" spans="1:3" s="155" customFormat="1" x14ac:dyDescent="0.2">
      <c r="A893" s="164" t="str">
        <f>OutputOsiris!A900</f>
        <v/>
      </c>
      <c r="B893" s="167" t="str">
        <f>VLOOKUP(A893,Totaal!A:P,16,FALSE)</f>
        <v/>
      </c>
      <c r="C893" s="164" t="str">
        <f>OutputOsiris!B900</f>
        <v/>
      </c>
    </row>
    <row r="894" spans="1:3" s="155" customFormat="1" x14ac:dyDescent="0.2">
      <c r="A894" s="164" t="str">
        <f>OutputOsiris!A901</f>
        <v/>
      </c>
      <c r="B894" s="167" t="str">
        <f>VLOOKUP(A894,Totaal!A:P,16,FALSE)</f>
        <v/>
      </c>
      <c r="C894" s="164" t="str">
        <f>OutputOsiris!B901</f>
        <v/>
      </c>
    </row>
    <row r="895" spans="1:3" s="155" customFormat="1" x14ac:dyDescent="0.2">
      <c r="A895" s="164" t="str">
        <f>OutputOsiris!A902</f>
        <v/>
      </c>
      <c r="B895" s="167" t="str">
        <f>VLOOKUP(A895,Totaal!A:P,16,FALSE)</f>
        <v/>
      </c>
      <c r="C895" s="164" t="str">
        <f>OutputOsiris!B902</f>
        <v/>
      </c>
    </row>
    <row r="896" spans="1:3" s="155" customFormat="1" x14ac:dyDescent="0.2">
      <c r="A896" s="164" t="str">
        <f>OutputOsiris!A903</f>
        <v/>
      </c>
      <c r="B896" s="167" t="str">
        <f>VLOOKUP(A896,Totaal!A:P,16,FALSE)</f>
        <v/>
      </c>
      <c r="C896" s="164" t="str">
        <f>OutputOsiris!B903</f>
        <v/>
      </c>
    </row>
    <row r="897" spans="1:3" s="155" customFormat="1" x14ac:dyDescent="0.2">
      <c r="A897" s="164" t="str">
        <f>OutputOsiris!A904</f>
        <v/>
      </c>
      <c r="B897" s="167" t="str">
        <f>VLOOKUP(A897,Totaal!A:P,16,FALSE)</f>
        <v/>
      </c>
      <c r="C897" s="164" t="str">
        <f>OutputOsiris!B904</f>
        <v/>
      </c>
    </row>
    <row r="898" spans="1:3" s="155" customFormat="1" x14ac:dyDescent="0.2">
      <c r="A898" s="164" t="str">
        <f>OutputOsiris!A905</f>
        <v/>
      </c>
      <c r="B898" s="167" t="str">
        <f>VLOOKUP(A898,Totaal!A:P,16,FALSE)</f>
        <v/>
      </c>
      <c r="C898" s="164" t="str">
        <f>OutputOsiris!B905</f>
        <v/>
      </c>
    </row>
    <row r="899" spans="1:3" s="155" customFormat="1" x14ac:dyDescent="0.2">
      <c r="A899" s="164" t="str">
        <f>OutputOsiris!A906</f>
        <v/>
      </c>
      <c r="B899" s="167" t="str">
        <f>VLOOKUP(A899,Totaal!A:P,16,FALSE)</f>
        <v/>
      </c>
      <c r="C899" s="164" t="str">
        <f>OutputOsiris!B906</f>
        <v/>
      </c>
    </row>
    <row r="900" spans="1:3" s="155" customFormat="1" x14ac:dyDescent="0.2">
      <c r="A900" s="164" t="str">
        <f>OutputOsiris!A907</f>
        <v/>
      </c>
      <c r="B900" s="167" t="str">
        <f>VLOOKUP(A900,Totaal!A:P,16,FALSE)</f>
        <v/>
      </c>
      <c r="C900" s="164" t="str">
        <f>OutputOsiris!B907</f>
        <v/>
      </c>
    </row>
    <row r="901" spans="1:3" s="155" customFormat="1" x14ac:dyDescent="0.2">
      <c r="A901" s="164" t="str">
        <f>OutputOsiris!A908</f>
        <v/>
      </c>
      <c r="B901" s="167" t="str">
        <f>VLOOKUP(A901,Totaal!A:P,16,FALSE)</f>
        <v/>
      </c>
      <c r="C901" s="164" t="str">
        <f>OutputOsiris!B908</f>
        <v/>
      </c>
    </row>
    <row r="902" spans="1:3" s="155" customFormat="1" x14ac:dyDescent="0.2">
      <c r="A902" s="164" t="str">
        <f>OutputOsiris!A909</f>
        <v/>
      </c>
      <c r="B902" s="167" t="str">
        <f>VLOOKUP(A902,Totaal!A:P,16,FALSE)</f>
        <v/>
      </c>
      <c r="C902" s="164" t="str">
        <f>OutputOsiris!B909</f>
        <v/>
      </c>
    </row>
    <row r="903" spans="1:3" s="155" customFormat="1" x14ac:dyDescent="0.2">
      <c r="A903" s="164" t="str">
        <f>OutputOsiris!A910</f>
        <v/>
      </c>
      <c r="B903" s="167" t="str">
        <f>VLOOKUP(A903,Totaal!A:P,16,FALSE)</f>
        <v/>
      </c>
      <c r="C903" s="164" t="str">
        <f>OutputOsiris!B910</f>
        <v/>
      </c>
    </row>
    <row r="904" spans="1:3" s="155" customFormat="1" x14ac:dyDescent="0.2">
      <c r="A904" s="164" t="str">
        <f>OutputOsiris!A911</f>
        <v/>
      </c>
      <c r="B904" s="167" t="str">
        <f>VLOOKUP(A904,Totaal!A:P,16,FALSE)</f>
        <v/>
      </c>
      <c r="C904" s="164" t="str">
        <f>OutputOsiris!B911</f>
        <v/>
      </c>
    </row>
    <row r="905" spans="1:3" s="155" customFormat="1" x14ac:dyDescent="0.2">
      <c r="A905" s="164" t="str">
        <f>OutputOsiris!A912</f>
        <v/>
      </c>
      <c r="B905" s="167" t="str">
        <f>VLOOKUP(A905,Totaal!A:P,16,FALSE)</f>
        <v/>
      </c>
      <c r="C905" s="164" t="str">
        <f>OutputOsiris!B912</f>
        <v/>
      </c>
    </row>
    <row r="906" spans="1:3" s="155" customFormat="1" x14ac:dyDescent="0.2">
      <c r="A906" s="164" t="str">
        <f>OutputOsiris!A913</f>
        <v/>
      </c>
      <c r="B906" s="167" t="str">
        <f>VLOOKUP(A906,Totaal!A:P,16,FALSE)</f>
        <v/>
      </c>
      <c r="C906" s="164" t="str">
        <f>OutputOsiris!B913</f>
        <v/>
      </c>
    </row>
    <row r="907" spans="1:3" s="155" customFormat="1" x14ac:dyDescent="0.2">
      <c r="A907" s="164" t="str">
        <f>OutputOsiris!A914</f>
        <v/>
      </c>
      <c r="B907" s="167" t="str">
        <f>VLOOKUP(A907,Totaal!A:P,16,FALSE)</f>
        <v/>
      </c>
      <c r="C907" s="164" t="str">
        <f>OutputOsiris!B914</f>
        <v/>
      </c>
    </row>
    <row r="908" spans="1:3" s="155" customFormat="1" x14ac:dyDescent="0.2">
      <c r="A908" s="164" t="str">
        <f>OutputOsiris!A915</f>
        <v/>
      </c>
      <c r="B908" s="167" t="str">
        <f>VLOOKUP(A908,Totaal!A:P,16,FALSE)</f>
        <v/>
      </c>
      <c r="C908" s="164" t="str">
        <f>OutputOsiris!B915</f>
        <v/>
      </c>
    </row>
    <row r="909" spans="1:3" s="155" customFormat="1" x14ac:dyDescent="0.2">
      <c r="A909" s="164" t="str">
        <f>OutputOsiris!A916</f>
        <v/>
      </c>
      <c r="B909" s="167" t="str">
        <f>VLOOKUP(A909,Totaal!A:P,16,FALSE)</f>
        <v/>
      </c>
      <c r="C909" s="164" t="str">
        <f>OutputOsiris!B916</f>
        <v/>
      </c>
    </row>
    <row r="910" spans="1:3" s="155" customFormat="1" x14ac:dyDescent="0.2">
      <c r="A910" s="164" t="str">
        <f>OutputOsiris!A917</f>
        <v/>
      </c>
      <c r="B910" s="167" t="str">
        <f>VLOOKUP(A910,Totaal!A:P,16,FALSE)</f>
        <v/>
      </c>
      <c r="C910" s="164" t="str">
        <f>OutputOsiris!B917</f>
        <v/>
      </c>
    </row>
    <row r="911" spans="1:3" s="155" customFormat="1" x14ac:dyDescent="0.2">
      <c r="A911" s="164" t="str">
        <f>OutputOsiris!A918</f>
        <v/>
      </c>
      <c r="B911" s="167" t="str">
        <f>VLOOKUP(A911,Totaal!A:P,16,FALSE)</f>
        <v/>
      </c>
      <c r="C911" s="164" t="str">
        <f>OutputOsiris!B918</f>
        <v/>
      </c>
    </row>
    <row r="912" spans="1:3" s="155" customFormat="1" x14ac:dyDescent="0.2">
      <c r="A912" s="164" t="str">
        <f>OutputOsiris!A919</f>
        <v/>
      </c>
      <c r="B912" s="167" t="str">
        <f>VLOOKUP(A912,Totaal!A:P,16,FALSE)</f>
        <v/>
      </c>
      <c r="C912" s="164" t="str">
        <f>OutputOsiris!B919</f>
        <v/>
      </c>
    </row>
    <row r="913" spans="1:3" s="155" customFormat="1" x14ac:dyDescent="0.2">
      <c r="A913" s="164" t="str">
        <f>OutputOsiris!A920</f>
        <v/>
      </c>
      <c r="B913" s="167" t="str">
        <f>VLOOKUP(A913,Totaal!A:P,16,FALSE)</f>
        <v/>
      </c>
      <c r="C913" s="164" t="str">
        <f>OutputOsiris!B920</f>
        <v/>
      </c>
    </row>
    <row r="914" spans="1:3" s="155" customFormat="1" x14ac:dyDescent="0.2">
      <c r="A914" s="164" t="str">
        <f>OutputOsiris!A921</f>
        <v/>
      </c>
      <c r="B914" s="167" t="str">
        <f>VLOOKUP(A914,Totaal!A:P,16,FALSE)</f>
        <v/>
      </c>
      <c r="C914" s="164" t="str">
        <f>OutputOsiris!B921</f>
        <v/>
      </c>
    </row>
    <row r="915" spans="1:3" s="155" customFormat="1" x14ac:dyDescent="0.2">
      <c r="A915" s="164" t="str">
        <f>OutputOsiris!A922</f>
        <v/>
      </c>
      <c r="B915" s="167" t="str">
        <f>VLOOKUP(A915,Totaal!A:P,16,FALSE)</f>
        <v/>
      </c>
      <c r="C915" s="164" t="str">
        <f>OutputOsiris!B922</f>
        <v/>
      </c>
    </row>
    <row r="916" spans="1:3" s="155" customFormat="1" x14ac:dyDescent="0.2">
      <c r="A916" s="164" t="str">
        <f>OutputOsiris!A923</f>
        <v/>
      </c>
      <c r="B916" s="167" t="str">
        <f>VLOOKUP(A916,Totaal!A:P,16,FALSE)</f>
        <v/>
      </c>
      <c r="C916" s="164" t="str">
        <f>OutputOsiris!B923</f>
        <v/>
      </c>
    </row>
    <row r="917" spans="1:3" s="155" customFormat="1" x14ac:dyDescent="0.2">
      <c r="A917" s="164" t="str">
        <f>OutputOsiris!A924</f>
        <v/>
      </c>
      <c r="B917" s="167" t="str">
        <f>VLOOKUP(A917,Totaal!A:P,16,FALSE)</f>
        <v/>
      </c>
      <c r="C917" s="164" t="str">
        <f>OutputOsiris!B924</f>
        <v/>
      </c>
    </row>
    <row r="918" spans="1:3" s="155" customFormat="1" x14ac:dyDescent="0.2">
      <c r="A918" s="164" t="str">
        <f>OutputOsiris!A925</f>
        <v/>
      </c>
      <c r="B918" s="167" t="str">
        <f>VLOOKUP(A918,Totaal!A:P,16,FALSE)</f>
        <v/>
      </c>
      <c r="C918" s="164" t="str">
        <f>OutputOsiris!B925</f>
        <v/>
      </c>
    </row>
    <row r="919" spans="1:3" s="155" customFormat="1" x14ac:dyDescent="0.2">
      <c r="A919" s="164" t="str">
        <f>OutputOsiris!A926</f>
        <v/>
      </c>
      <c r="B919" s="167" t="str">
        <f>VLOOKUP(A919,Totaal!A:P,16,FALSE)</f>
        <v/>
      </c>
      <c r="C919" s="164" t="str">
        <f>OutputOsiris!B926</f>
        <v/>
      </c>
    </row>
    <row r="920" spans="1:3" s="155" customFormat="1" x14ac:dyDescent="0.2">
      <c r="A920" s="164" t="str">
        <f>OutputOsiris!A927</f>
        <v/>
      </c>
      <c r="B920" s="167" t="str">
        <f>VLOOKUP(A920,Totaal!A:P,16,FALSE)</f>
        <v/>
      </c>
      <c r="C920" s="164" t="str">
        <f>OutputOsiris!B927</f>
        <v/>
      </c>
    </row>
    <row r="921" spans="1:3" s="155" customFormat="1" x14ac:dyDescent="0.2">
      <c r="A921" s="164" t="str">
        <f>OutputOsiris!A928</f>
        <v/>
      </c>
      <c r="B921" s="167" t="str">
        <f>VLOOKUP(A921,Totaal!A:P,16,FALSE)</f>
        <v/>
      </c>
      <c r="C921" s="164" t="str">
        <f>OutputOsiris!B928</f>
        <v/>
      </c>
    </row>
    <row r="922" spans="1:3" s="155" customFormat="1" x14ac:dyDescent="0.2">
      <c r="A922" s="164" t="str">
        <f>OutputOsiris!A929</f>
        <v/>
      </c>
      <c r="B922" s="167" t="str">
        <f>VLOOKUP(A922,Totaal!A:P,16,FALSE)</f>
        <v/>
      </c>
      <c r="C922" s="164" t="str">
        <f>OutputOsiris!B929</f>
        <v/>
      </c>
    </row>
    <row r="923" spans="1:3" s="155" customFormat="1" x14ac:dyDescent="0.2">
      <c r="A923" s="164" t="str">
        <f>OutputOsiris!A930</f>
        <v/>
      </c>
      <c r="B923" s="167" t="str">
        <f>VLOOKUP(A923,Totaal!A:P,16,FALSE)</f>
        <v/>
      </c>
      <c r="C923" s="164" t="str">
        <f>OutputOsiris!B930</f>
        <v/>
      </c>
    </row>
    <row r="924" spans="1:3" s="155" customFormat="1" x14ac:dyDescent="0.2">
      <c r="A924" s="164" t="str">
        <f>OutputOsiris!A931</f>
        <v/>
      </c>
      <c r="B924" s="167" t="str">
        <f>VLOOKUP(A924,Totaal!A:P,16,FALSE)</f>
        <v/>
      </c>
      <c r="C924" s="164" t="str">
        <f>OutputOsiris!B931</f>
        <v/>
      </c>
    </row>
    <row r="925" spans="1:3" s="155" customFormat="1" x14ac:dyDescent="0.2">
      <c r="A925" s="164" t="str">
        <f>OutputOsiris!A932</f>
        <v/>
      </c>
      <c r="B925" s="167" t="str">
        <f>VLOOKUP(A925,Totaal!A:P,16,FALSE)</f>
        <v/>
      </c>
      <c r="C925" s="164" t="str">
        <f>OutputOsiris!B932</f>
        <v/>
      </c>
    </row>
    <row r="926" spans="1:3" s="155" customFormat="1" x14ac:dyDescent="0.2">
      <c r="A926" s="164" t="str">
        <f>OutputOsiris!A933</f>
        <v/>
      </c>
      <c r="B926" s="167" t="str">
        <f>VLOOKUP(A926,Totaal!A:P,16,FALSE)</f>
        <v/>
      </c>
      <c r="C926" s="164" t="str">
        <f>OutputOsiris!B933</f>
        <v/>
      </c>
    </row>
    <row r="927" spans="1:3" s="155" customFormat="1" x14ac:dyDescent="0.2">
      <c r="A927" s="164" t="str">
        <f>OutputOsiris!A934</f>
        <v/>
      </c>
      <c r="B927" s="167" t="str">
        <f>VLOOKUP(A927,Totaal!A:P,16,FALSE)</f>
        <v/>
      </c>
      <c r="C927" s="164" t="str">
        <f>OutputOsiris!B934</f>
        <v/>
      </c>
    </row>
    <row r="928" spans="1:3" s="155" customFormat="1" x14ac:dyDescent="0.2">
      <c r="A928" s="164" t="str">
        <f>OutputOsiris!A935</f>
        <v/>
      </c>
      <c r="B928" s="167" t="str">
        <f>VLOOKUP(A928,Totaal!A:P,16,FALSE)</f>
        <v/>
      </c>
      <c r="C928" s="164" t="str">
        <f>OutputOsiris!B935</f>
        <v/>
      </c>
    </row>
    <row r="929" spans="1:3" s="155" customFormat="1" x14ac:dyDescent="0.2">
      <c r="A929" s="164" t="str">
        <f>OutputOsiris!A936</f>
        <v/>
      </c>
      <c r="B929" s="167" t="str">
        <f>VLOOKUP(A929,Totaal!A:P,16,FALSE)</f>
        <v/>
      </c>
      <c r="C929" s="164" t="str">
        <f>OutputOsiris!B936</f>
        <v/>
      </c>
    </row>
    <row r="930" spans="1:3" s="155" customFormat="1" x14ac:dyDescent="0.2">
      <c r="A930" s="164" t="str">
        <f>OutputOsiris!A937</f>
        <v/>
      </c>
      <c r="B930" s="167" t="str">
        <f>VLOOKUP(A930,Totaal!A:P,16,FALSE)</f>
        <v/>
      </c>
      <c r="C930" s="164" t="str">
        <f>OutputOsiris!B937</f>
        <v/>
      </c>
    </row>
    <row r="931" spans="1:3" s="155" customFormat="1" x14ac:dyDescent="0.2">
      <c r="A931" s="164" t="str">
        <f>OutputOsiris!A938</f>
        <v/>
      </c>
      <c r="B931" s="167" t="str">
        <f>VLOOKUP(A931,Totaal!A:P,16,FALSE)</f>
        <v/>
      </c>
      <c r="C931" s="164" t="str">
        <f>OutputOsiris!B938</f>
        <v/>
      </c>
    </row>
    <row r="932" spans="1:3" s="155" customFormat="1" x14ac:dyDescent="0.2">
      <c r="A932" s="164" t="str">
        <f>OutputOsiris!A939</f>
        <v/>
      </c>
      <c r="B932" s="167" t="str">
        <f>VLOOKUP(A932,Totaal!A:P,16,FALSE)</f>
        <v/>
      </c>
      <c r="C932" s="164" t="str">
        <f>OutputOsiris!B939</f>
        <v/>
      </c>
    </row>
    <row r="933" spans="1:3" s="155" customFormat="1" x14ac:dyDescent="0.2">
      <c r="A933" s="164" t="str">
        <f>OutputOsiris!A940</f>
        <v/>
      </c>
      <c r="B933" s="167" t="str">
        <f>VLOOKUP(A933,Totaal!A:P,16,FALSE)</f>
        <v/>
      </c>
      <c r="C933" s="164" t="str">
        <f>OutputOsiris!B940</f>
        <v/>
      </c>
    </row>
    <row r="934" spans="1:3" s="155" customFormat="1" x14ac:dyDescent="0.2">
      <c r="A934" s="164" t="str">
        <f>OutputOsiris!A941</f>
        <v/>
      </c>
      <c r="B934" s="167" t="str">
        <f>VLOOKUP(A934,Totaal!A:P,16,FALSE)</f>
        <v/>
      </c>
      <c r="C934" s="164" t="str">
        <f>OutputOsiris!B941</f>
        <v/>
      </c>
    </row>
    <row r="935" spans="1:3" s="155" customFormat="1" x14ac:dyDescent="0.2">
      <c r="A935" s="164" t="str">
        <f>OutputOsiris!A942</f>
        <v/>
      </c>
      <c r="B935" s="167" t="str">
        <f>VLOOKUP(A935,Totaal!A:P,16,FALSE)</f>
        <v/>
      </c>
      <c r="C935" s="164" t="str">
        <f>OutputOsiris!B942</f>
        <v/>
      </c>
    </row>
    <row r="936" spans="1:3" s="155" customFormat="1" x14ac:dyDescent="0.2">
      <c r="A936" s="164" t="str">
        <f>OutputOsiris!A943</f>
        <v/>
      </c>
      <c r="B936" s="167" t="str">
        <f>VLOOKUP(A936,Totaal!A:P,16,FALSE)</f>
        <v/>
      </c>
      <c r="C936" s="164" t="str">
        <f>OutputOsiris!B943</f>
        <v/>
      </c>
    </row>
    <row r="937" spans="1:3" s="155" customFormat="1" x14ac:dyDescent="0.2">
      <c r="A937" s="164" t="str">
        <f>OutputOsiris!A944</f>
        <v/>
      </c>
      <c r="B937" s="167" t="str">
        <f>VLOOKUP(A937,Totaal!A:P,16,FALSE)</f>
        <v/>
      </c>
      <c r="C937" s="164" t="str">
        <f>OutputOsiris!B944</f>
        <v/>
      </c>
    </row>
    <row r="938" spans="1:3" s="155" customFormat="1" x14ac:dyDescent="0.2">
      <c r="A938" s="164" t="str">
        <f>OutputOsiris!A945</f>
        <v/>
      </c>
      <c r="B938" s="167" t="str">
        <f>VLOOKUP(A938,Totaal!A:P,16,FALSE)</f>
        <v/>
      </c>
      <c r="C938" s="164" t="str">
        <f>OutputOsiris!B945</f>
        <v/>
      </c>
    </row>
    <row r="939" spans="1:3" s="155" customFormat="1" x14ac:dyDescent="0.2">
      <c r="A939" s="164" t="str">
        <f>OutputOsiris!A946</f>
        <v/>
      </c>
      <c r="B939" s="167" t="str">
        <f>VLOOKUP(A939,Totaal!A:P,16,FALSE)</f>
        <v/>
      </c>
      <c r="C939" s="164" t="str">
        <f>OutputOsiris!B946</f>
        <v/>
      </c>
    </row>
    <row r="940" spans="1:3" s="155" customFormat="1" x14ac:dyDescent="0.2">
      <c r="A940" s="164" t="str">
        <f>OutputOsiris!A947</f>
        <v/>
      </c>
      <c r="B940" s="167" t="str">
        <f>VLOOKUP(A940,Totaal!A:P,16,FALSE)</f>
        <v/>
      </c>
      <c r="C940" s="164" t="str">
        <f>OutputOsiris!B947</f>
        <v/>
      </c>
    </row>
    <row r="941" spans="1:3" s="155" customFormat="1" x14ac:dyDescent="0.2">
      <c r="A941" s="164" t="str">
        <f>OutputOsiris!A948</f>
        <v/>
      </c>
      <c r="B941" s="167" t="str">
        <f>VLOOKUP(A941,Totaal!A:P,16,FALSE)</f>
        <v/>
      </c>
      <c r="C941" s="164" t="str">
        <f>OutputOsiris!B948</f>
        <v/>
      </c>
    </row>
    <row r="942" spans="1:3" s="155" customFormat="1" x14ac:dyDescent="0.2">
      <c r="A942" s="164" t="str">
        <f>OutputOsiris!A949</f>
        <v/>
      </c>
      <c r="B942" s="167" t="str">
        <f>VLOOKUP(A942,Totaal!A:P,16,FALSE)</f>
        <v/>
      </c>
      <c r="C942" s="164" t="str">
        <f>OutputOsiris!B949</f>
        <v/>
      </c>
    </row>
    <row r="943" spans="1:3" s="155" customFormat="1" x14ac:dyDescent="0.2">
      <c r="A943" s="164" t="str">
        <f>OutputOsiris!A950</f>
        <v/>
      </c>
      <c r="B943" s="167" t="str">
        <f>VLOOKUP(A943,Totaal!A:P,16,FALSE)</f>
        <v/>
      </c>
      <c r="C943" s="164" t="str">
        <f>OutputOsiris!B950</f>
        <v/>
      </c>
    </row>
    <row r="944" spans="1:3" s="155" customFormat="1" x14ac:dyDescent="0.2">
      <c r="A944" s="164" t="str">
        <f>OutputOsiris!A951</f>
        <v/>
      </c>
      <c r="B944" s="167" t="str">
        <f>VLOOKUP(A944,Totaal!A:P,16,FALSE)</f>
        <v/>
      </c>
      <c r="C944" s="164" t="str">
        <f>OutputOsiris!B951</f>
        <v/>
      </c>
    </row>
    <row r="945" spans="1:3" s="155" customFormat="1" x14ac:dyDescent="0.2">
      <c r="A945" s="164" t="str">
        <f>OutputOsiris!A952</f>
        <v/>
      </c>
      <c r="B945" s="167" t="str">
        <f>VLOOKUP(A945,Totaal!A:P,16,FALSE)</f>
        <v/>
      </c>
      <c r="C945" s="164" t="str">
        <f>OutputOsiris!B952</f>
        <v/>
      </c>
    </row>
    <row r="946" spans="1:3" s="155" customFormat="1" x14ac:dyDescent="0.2">
      <c r="A946" s="164" t="str">
        <f>OutputOsiris!A953</f>
        <v/>
      </c>
      <c r="B946" s="167" t="str">
        <f>VLOOKUP(A946,Totaal!A:P,16,FALSE)</f>
        <v/>
      </c>
      <c r="C946" s="164" t="str">
        <f>OutputOsiris!B953</f>
        <v/>
      </c>
    </row>
    <row r="947" spans="1:3" s="155" customFormat="1" x14ac:dyDescent="0.2">
      <c r="A947" s="164" t="str">
        <f>OutputOsiris!A954</f>
        <v/>
      </c>
      <c r="B947" s="167" t="str">
        <f>VLOOKUP(A947,Totaal!A:P,16,FALSE)</f>
        <v/>
      </c>
      <c r="C947" s="164" t="str">
        <f>OutputOsiris!B954</f>
        <v/>
      </c>
    </row>
    <row r="948" spans="1:3" s="155" customFormat="1" x14ac:dyDescent="0.2">
      <c r="A948" s="164" t="str">
        <f>OutputOsiris!A955</f>
        <v/>
      </c>
      <c r="B948" s="167" t="str">
        <f>VLOOKUP(A948,Totaal!A:P,16,FALSE)</f>
        <v/>
      </c>
      <c r="C948" s="164" t="str">
        <f>OutputOsiris!B955</f>
        <v/>
      </c>
    </row>
    <row r="949" spans="1:3" s="155" customFormat="1" x14ac:dyDescent="0.2">
      <c r="A949" s="164" t="str">
        <f>OutputOsiris!A956</f>
        <v/>
      </c>
      <c r="B949" s="167" t="str">
        <f>VLOOKUP(A949,Totaal!A:P,16,FALSE)</f>
        <v/>
      </c>
      <c r="C949" s="164" t="str">
        <f>OutputOsiris!B956</f>
        <v/>
      </c>
    </row>
    <row r="950" spans="1:3" s="155" customFormat="1" x14ac:dyDescent="0.2">
      <c r="A950" s="164" t="str">
        <f>OutputOsiris!A957</f>
        <v/>
      </c>
      <c r="B950" s="167" t="str">
        <f>VLOOKUP(A950,Totaal!A:P,16,FALSE)</f>
        <v/>
      </c>
      <c r="C950" s="164" t="str">
        <f>OutputOsiris!B957</f>
        <v/>
      </c>
    </row>
    <row r="951" spans="1:3" s="155" customFormat="1" x14ac:dyDescent="0.2">
      <c r="A951" s="164" t="str">
        <f>OutputOsiris!A958</f>
        <v/>
      </c>
      <c r="B951" s="167" t="str">
        <f>VLOOKUP(A951,Totaal!A:P,16,FALSE)</f>
        <v/>
      </c>
      <c r="C951" s="164" t="str">
        <f>OutputOsiris!B958</f>
        <v/>
      </c>
    </row>
    <row r="952" spans="1:3" s="155" customFormat="1" x14ac:dyDescent="0.2">
      <c r="A952" s="164" t="str">
        <f>OutputOsiris!A959</f>
        <v/>
      </c>
      <c r="B952" s="167" t="str">
        <f>VLOOKUP(A952,Totaal!A:P,16,FALSE)</f>
        <v/>
      </c>
      <c r="C952" s="164" t="str">
        <f>OutputOsiris!B959</f>
        <v/>
      </c>
    </row>
    <row r="953" spans="1:3" s="155" customFormat="1" x14ac:dyDescent="0.2">
      <c r="A953" s="164" t="str">
        <f>OutputOsiris!A960</f>
        <v/>
      </c>
      <c r="B953" s="167" t="str">
        <f>VLOOKUP(A953,Totaal!A:P,16,FALSE)</f>
        <v/>
      </c>
      <c r="C953" s="164" t="str">
        <f>OutputOsiris!B960</f>
        <v/>
      </c>
    </row>
    <row r="954" spans="1:3" s="155" customFormat="1" x14ac:dyDescent="0.2">
      <c r="A954" s="164" t="str">
        <f>OutputOsiris!A961</f>
        <v/>
      </c>
      <c r="B954" s="167" t="str">
        <f>VLOOKUP(A954,Totaal!A:P,16,FALSE)</f>
        <v/>
      </c>
      <c r="C954" s="164" t="str">
        <f>OutputOsiris!B961</f>
        <v/>
      </c>
    </row>
    <row r="955" spans="1:3" s="155" customFormat="1" x14ac:dyDescent="0.2">
      <c r="A955" s="164" t="str">
        <f>OutputOsiris!A962</f>
        <v/>
      </c>
      <c r="B955" s="167" t="str">
        <f>VLOOKUP(A955,Totaal!A:P,16,FALSE)</f>
        <v/>
      </c>
      <c r="C955" s="164" t="str">
        <f>OutputOsiris!B962</f>
        <v/>
      </c>
    </row>
    <row r="956" spans="1:3" s="155" customFormat="1" x14ac:dyDescent="0.2">
      <c r="A956" s="164" t="str">
        <f>OutputOsiris!A963</f>
        <v/>
      </c>
      <c r="B956" s="167" t="str">
        <f>VLOOKUP(A956,Totaal!A:P,16,FALSE)</f>
        <v/>
      </c>
      <c r="C956" s="164" t="str">
        <f>OutputOsiris!B963</f>
        <v/>
      </c>
    </row>
    <row r="957" spans="1:3" s="155" customFormat="1" x14ac:dyDescent="0.2">
      <c r="A957" s="164" t="str">
        <f>OutputOsiris!A964</f>
        <v/>
      </c>
      <c r="B957" s="167" t="str">
        <f>VLOOKUP(A957,Totaal!A:P,16,FALSE)</f>
        <v/>
      </c>
      <c r="C957" s="164" t="str">
        <f>OutputOsiris!B964</f>
        <v/>
      </c>
    </row>
    <row r="958" spans="1:3" s="155" customFormat="1" x14ac:dyDescent="0.2">
      <c r="A958" s="164" t="str">
        <f>OutputOsiris!A965</f>
        <v/>
      </c>
      <c r="B958" s="167" t="str">
        <f>VLOOKUP(A958,Totaal!A:P,16,FALSE)</f>
        <v/>
      </c>
      <c r="C958" s="164" t="str">
        <f>OutputOsiris!B965</f>
        <v/>
      </c>
    </row>
    <row r="959" spans="1:3" s="155" customFormat="1" x14ac:dyDescent="0.2">
      <c r="A959" s="164" t="str">
        <f>OutputOsiris!A966</f>
        <v/>
      </c>
      <c r="B959" s="167" t="str">
        <f>VLOOKUP(A959,Totaal!A:P,16,FALSE)</f>
        <v/>
      </c>
      <c r="C959" s="164" t="str">
        <f>OutputOsiris!B966</f>
        <v/>
      </c>
    </row>
    <row r="960" spans="1:3" s="155" customFormat="1" x14ac:dyDescent="0.2">
      <c r="A960" s="164" t="str">
        <f>OutputOsiris!A967</f>
        <v/>
      </c>
      <c r="B960" s="167" t="str">
        <f>VLOOKUP(A960,Totaal!A:P,16,FALSE)</f>
        <v/>
      </c>
      <c r="C960" s="164" t="str">
        <f>OutputOsiris!B967</f>
        <v/>
      </c>
    </row>
    <row r="961" spans="1:3" s="155" customFormat="1" x14ac:dyDescent="0.2">
      <c r="A961" s="164" t="str">
        <f>OutputOsiris!A968</f>
        <v/>
      </c>
      <c r="B961" s="167" t="str">
        <f>VLOOKUP(A961,Totaal!A:P,16,FALSE)</f>
        <v/>
      </c>
      <c r="C961" s="164" t="str">
        <f>OutputOsiris!B968</f>
        <v/>
      </c>
    </row>
    <row r="962" spans="1:3" s="155" customFormat="1" x14ac:dyDescent="0.2">
      <c r="A962" s="164" t="str">
        <f>OutputOsiris!A969</f>
        <v/>
      </c>
      <c r="B962" s="167" t="str">
        <f>VLOOKUP(A962,Totaal!A:P,16,FALSE)</f>
        <v/>
      </c>
      <c r="C962" s="164" t="str">
        <f>OutputOsiris!B969</f>
        <v/>
      </c>
    </row>
    <row r="963" spans="1:3" s="155" customFormat="1" x14ac:dyDescent="0.2">
      <c r="A963" s="164" t="str">
        <f>OutputOsiris!A970</f>
        <v/>
      </c>
      <c r="B963" s="167" t="str">
        <f>VLOOKUP(A963,Totaal!A:P,16,FALSE)</f>
        <v/>
      </c>
      <c r="C963" s="164" t="str">
        <f>OutputOsiris!B970</f>
        <v/>
      </c>
    </row>
    <row r="964" spans="1:3" s="155" customFormat="1" x14ac:dyDescent="0.2">
      <c r="A964" s="164" t="str">
        <f>OutputOsiris!A971</f>
        <v/>
      </c>
      <c r="B964" s="167" t="str">
        <f>VLOOKUP(A964,Totaal!A:P,16,FALSE)</f>
        <v/>
      </c>
      <c r="C964" s="164" t="str">
        <f>OutputOsiris!B971</f>
        <v/>
      </c>
    </row>
    <row r="965" spans="1:3" s="155" customFormat="1" x14ac:dyDescent="0.2">
      <c r="A965" s="164" t="str">
        <f>OutputOsiris!A972</f>
        <v/>
      </c>
      <c r="B965" s="167" t="str">
        <f>VLOOKUP(A965,Totaal!A:P,16,FALSE)</f>
        <v/>
      </c>
      <c r="C965" s="164" t="str">
        <f>OutputOsiris!B972</f>
        <v/>
      </c>
    </row>
    <row r="966" spans="1:3" s="155" customFormat="1" x14ac:dyDescent="0.2">
      <c r="A966" s="164" t="str">
        <f>OutputOsiris!A973</f>
        <v/>
      </c>
      <c r="B966" s="167" t="str">
        <f>VLOOKUP(A966,Totaal!A:P,16,FALSE)</f>
        <v/>
      </c>
      <c r="C966" s="164" t="str">
        <f>OutputOsiris!B973</f>
        <v/>
      </c>
    </row>
    <row r="967" spans="1:3" s="155" customFormat="1" x14ac:dyDescent="0.2">
      <c r="A967" s="164" t="str">
        <f>OutputOsiris!A974</f>
        <v/>
      </c>
      <c r="B967" s="167" t="str">
        <f>VLOOKUP(A967,Totaal!A:P,16,FALSE)</f>
        <v/>
      </c>
      <c r="C967" s="164" t="str">
        <f>OutputOsiris!B974</f>
        <v/>
      </c>
    </row>
    <row r="968" spans="1:3" s="155" customFormat="1" x14ac:dyDescent="0.2">
      <c r="A968" s="164" t="str">
        <f>OutputOsiris!A975</f>
        <v/>
      </c>
      <c r="B968" s="167" t="str">
        <f>VLOOKUP(A968,Totaal!A:P,16,FALSE)</f>
        <v/>
      </c>
      <c r="C968" s="164" t="str">
        <f>OutputOsiris!B975</f>
        <v/>
      </c>
    </row>
    <row r="969" spans="1:3" s="155" customFormat="1" x14ac:dyDescent="0.2">
      <c r="A969" s="164" t="str">
        <f>OutputOsiris!A976</f>
        <v/>
      </c>
      <c r="B969" s="167" t="str">
        <f>VLOOKUP(A969,Totaal!A:P,16,FALSE)</f>
        <v/>
      </c>
      <c r="C969" s="164" t="str">
        <f>OutputOsiris!B976</f>
        <v/>
      </c>
    </row>
    <row r="970" spans="1:3" s="155" customFormat="1" x14ac:dyDescent="0.2">
      <c r="A970" s="164" t="str">
        <f>OutputOsiris!A977</f>
        <v/>
      </c>
      <c r="B970" s="167" t="str">
        <f>VLOOKUP(A970,Totaal!A:P,16,FALSE)</f>
        <v/>
      </c>
      <c r="C970" s="164" t="str">
        <f>OutputOsiris!B977</f>
        <v/>
      </c>
    </row>
    <row r="971" spans="1:3" s="155" customFormat="1" x14ac:dyDescent="0.2">
      <c r="A971" s="164" t="str">
        <f>OutputOsiris!A978</f>
        <v/>
      </c>
      <c r="B971" s="167" t="str">
        <f>VLOOKUP(A971,Totaal!A:P,16,FALSE)</f>
        <v/>
      </c>
      <c r="C971" s="164" t="str">
        <f>OutputOsiris!B978</f>
        <v/>
      </c>
    </row>
    <row r="972" spans="1:3" s="155" customFormat="1" x14ac:dyDescent="0.2">
      <c r="A972" s="164" t="str">
        <f>OutputOsiris!A979</f>
        <v/>
      </c>
      <c r="B972" s="167" t="str">
        <f>VLOOKUP(A972,Totaal!A:P,16,FALSE)</f>
        <v/>
      </c>
      <c r="C972" s="164" t="str">
        <f>OutputOsiris!B979</f>
        <v/>
      </c>
    </row>
    <row r="973" spans="1:3" s="155" customFormat="1" x14ac:dyDescent="0.2">
      <c r="A973" s="164" t="str">
        <f>OutputOsiris!A980</f>
        <v/>
      </c>
      <c r="B973" s="167" t="str">
        <f>VLOOKUP(A973,Totaal!A:P,16,FALSE)</f>
        <v/>
      </c>
      <c r="C973" s="164" t="str">
        <f>OutputOsiris!B980</f>
        <v/>
      </c>
    </row>
    <row r="974" spans="1:3" s="155" customFormat="1" x14ac:dyDescent="0.2">
      <c r="A974" s="164" t="str">
        <f>OutputOsiris!A981</f>
        <v/>
      </c>
      <c r="B974" s="167" t="str">
        <f>VLOOKUP(A974,Totaal!A:P,16,FALSE)</f>
        <v/>
      </c>
      <c r="C974" s="164" t="str">
        <f>OutputOsiris!B981</f>
        <v/>
      </c>
    </row>
    <row r="975" spans="1:3" s="155" customFormat="1" x14ac:dyDescent="0.2">
      <c r="A975" s="164" t="str">
        <f>OutputOsiris!A982</f>
        <v/>
      </c>
      <c r="B975" s="167" t="str">
        <f>VLOOKUP(A975,Totaal!A:P,16,FALSE)</f>
        <v/>
      </c>
      <c r="C975" s="164" t="str">
        <f>OutputOsiris!B982</f>
        <v/>
      </c>
    </row>
    <row r="976" spans="1:3" s="155" customFormat="1" x14ac:dyDescent="0.2">
      <c r="A976" s="164" t="str">
        <f>OutputOsiris!A983</f>
        <v/>
      </c>
      <c r="B976" s="167" t="str">
        <f>VLOOKUP(A976,Totaal!A:P,16,FALSE)</f>
        <v/>
      </c>
      <c r="C976" s="164" t="str">
        <f>OutputOsiris!B983</f>
        <v/>
      </c>
    </row>
    <row r="977" spans="1:3" s="155" customFormat="1" x14ac:dyDescent="0.2">
      <c r="A977" s="164" t="str">
        <f>OutputOsiris!A984</f>
        <v/>
      </c>
      <c r="B977" s="167" t="str">
        <f>VLOOKUP(A977,Totaal!A:P,16,FALSE)</f>
        <v/>
      </c>
      <c r="C977" s="164" t="str">
        <f>OutputOsiris!B984</f>
        <v/>
      </c>
    </row>
    <row r="978" spans="1:3" s="155" customFormat="1" x14ac:dyDescent="0.2">
      <c r="A978" s="164" t="str">
        <f>OutputOsiris!A985</f>
        <v/>
      </c>
      <c r="B978" s="167" t="str">
        <f>VLOOKUP(A978,Totaal!A:P,16,FALSE)</f>
        <v/>
      </c>
      <c r="C978" s="164" t="str">
        <f>OutputOsiris!B985</f>
        <v/>
      </c>
    </row>
    <row r="979" spans="1:3" s="155" customFormat="1" x14ac:dyDescent="0.2">
      <c r="A979" s="164" t="str">
        <f>OutputOsiris!A986</f>
        <v/>
      </c>
      <c r="B979" s="167" t="str">
        <f>VLOOKUP(A979,Totaal!A:P,16,FALSE)</f>
        <v/>
      </c>
      <c r="C979" s="164" t="str">
        <f>OutputOsiris!B986</f>
        <v/>
      </c>
    </row>
    <row r="980" spans="1:3" s="155" customFormat="1" x14ac:dyDescent="0.2">
      <c r="A980" s="164" t="str">
        <f>OutputOsiris!A987</f>
        <v/>
      </c>
      <c r="B980" s="167" t="str">
        <f>VLOOKUP(A980,Totaal!A:P,16,FALSE)</f>
        <v/>
      </c>
      <c r="C980" s="164" t="str">
        <f>OutputOsiris!B987</f>
        <v/>
      </c>
    </row>
    <row r="981" spans="1:3" s="155" customFormat="1" x14ac:dyDescent="0.2">
      <c r="A981" s="164" t="str">
        <f>OutputOsiris!A988</f>
        <v/>
      </c>
      <c r="B981" s="167" t="str">
        <f>VLOOKUP(A981,Totaal!A:P,16,FALSE)</f>
        <v/>
      </c>
      <c r="C981" s="164" t="str">
        <f>OutputOsiris!B988</f>
        <v/>
      </c>
    </row>
    <row r="982" spans="1:3" s="155" customFormat="1" x14ac:dyDescent="0.2">
      <c r="A982" s="164" t="str">
        <f>OutputOsiris!A989</f>
        <v/>
      </c>
      <c r="B982" s="167" t="str">
        <f>VLOOKUP(A982,Totaal!A:P,16,FALSE)</f>
        <v/>
      </c>
      <c r="C982" s="164" t="str">
        <f>OutputOsiris!B989</f>
        <v/>
      </c>
    </row>
    <row r="983" spans="1:3" s="155" customFormat="1" x14ac:dyDescent="0.2">
      <c r="A983" s="164" t="str">
        <f>OutputOsiris!A990</f>
        <v/>
      </c>
      <c r="B983" s="167" t="str">
        <f>VLOOKUP(A983,Totaal!A:P,16,FALSE)</f>
        <v/>
      </c>
      <c r="C983" s="164" t="str">
        <f>OutputOsiris!B990</f>
        <v/>
      </c>
    </row>
    <row r="984" spans="1:3" s="155" customFormat="1" x14ac:dyDescent="0.2">
      <c r="A984" s="164" t="str">
        <f>OutputOsiris!A991</f>
        <v/>
      </c>
      <c r="B984" s="167" t="str">
        <f>VLOOKUP(A984,Totaal!A:P,16,FALSE)</f>
        <v/>
      </c>
      <c r="C984" s="164" t="str">
        <f>OutputOsiris!B991</f>
        <v/>
      </c>
    </row>
    <row r="985" spans="1:3" s="155" customFormat="1" x14ac:dyDescent="0.2">
      <c r="A985" s="164" t="str">
        <f>OutputOsiris!A992</f>
        <v/>
      </c>
      <c r="B985" s="167" t="str">
        <f>VLOOKUP(A985,Totaal!A:P,16,FALSE)</f>
        <v/>
      </c>
      <c r="C985" s="164" t="str">
        <f>OutputOsiris!B992</f>
        <v/>
      </c>
    </row>
    <row r="986" spans="1:3" s="155" customFormat="1" x14ac:dyDescent="0.2">
      <c r="A986" s="164" t="str">
        <f>OutputOsiris!A993</f>
        <v/>
      </c>
      <c r="B986" s="167" t="str">
        <f>VLOOKUP(A986,Totaal!A:P,16,FALSE)</f>
        <v/>
      </c>
      <c r="C986" s="164" t="str">
        <f>OutputOsiris!B993</f>
        <v/>
      </c>
    </row>
    <row r="987" spans="1:3" s="155" customFormat="1" x14ac:dyDescent="0.2">
      <c r="A987" s="164" t="str">
        <f>OutputOsiris!A994</f>
        <v/>
      </c>
      <c r="B987" s="167" t="str">
        <f>VLOOKUP(A987,Totaal!A:P,16,FALSE)</f>
        <v/>
      </c>
      <c r="C987" s="164" t="str">
        <f>OutputOsiris!B994</f>
        <v/>
      </c>
    </row>
    <row r="988" spans="1:3" s="155" customFormat="1" x14ac:dyDescent="0.2">
      <c r="A988" s="164" t="str">
        <f>OutputOsiris!A995</f>
        <v/>
      </c>
      <c r="B988" s="167" t="str">
        <f>VLOOKUP(A988,Totaal!A:P,16,FALSE)</f>
        <v/>
      </c>
      <c r="C988" s="164" t="str">
        <f>OutputOsiris!B995</f>
        <v/>
      </c>
    </row>
    <row r="989" spans="1:3" s="155" customFormat="1" x14ac:dyDescent="0.2">
      <c r="A989" s="164" t="str">
        <f>OutputOsiris!A996</f>
        <v/>
      </c>
      <c r="B989" s="167" t="str">
        <f>VLOOKUP(A989,Totaal!A:P,16,FALSE)</f>
        <v/>
      </c>
      <c r="C989" s="164" t="str">
        <f>OutputOsiris!B996</f>
        <v/>
      </c>
    </row>
    <row r="990" spans="1:3" s="155" customFormat="1" x14ac:dyDescent="0.2">
      <c r="A990" s="164" t="str">
        <f>OutputOsiris!A997</f>
        <v/>
      </c>
      <c r="B990" s="167" t="str">
        <f>VLOOKUP(A990,Totaal!A:P,16,FALSE)</f>
        <v/>
      </c>
      <c r="C990" s="164" t="str">
        <f>OutputOsiris!B997</f>
        <v/>
      </c>
    </row>
    <row r="991" spans="1:3" s="155" customFormat="1" x14ac:dyDescent="0.2">
      <c r="A991" s="164" t="str">
        <f>OutputOsiris!A998</f>
        <v/>
      </c>
      <c r="B991" s="167" t="str">
        <f>VLOOKUP(A991,Totaal!A:P,16,FALSE)</f>
        <v/>
      </c>
      <c r="C991" s="164" t="str">
        <f>OutputOsiris!B998</f>
        <v/>
      </c>
    </row>
    <row r="992" spans="1:3" s="155" customFormat="1" x14ac:dyDescent="0.2">
      <c r="A992" s="164" t="str">
        <f>OutputOsiris!A999</f>
        <v/>
      </c>
      <c r="B992" s="167" t="str">
        <f>VLOOKUP(A992,Totaal!A:P,16,FALSE)</f>
        <v/>
      </c>
      <c r="C992" s="164" t="str">
        <f>OutputOsiris!B999</f>
        <v/>
      </c>
    </row>
    <row r="993" spans="1:3" s="155" customFormat="1" x14ac:dyDescent="0.2">
      <c r="A993" s="164" t="str">
        <f>OutputOsiris!A1000</f>
        <v/>
      </c>
      <c r="B993" s="167" t="str">
        <f>VLOOKUP(A993,Totaal!A:P,16,FALSE)</f>
        <v/>
      </c>
      <c r="C993" s="164" t="str">
        <f>OutputOsiris!B1000</f>
        <v/>
      </c>
    </row>
    <row r="994" spans="1:3" s="155" customFormat="1" x14ac:dyDescent="0.2">
      <c r="A994" s="164" t="str">
        <f>OutputOsiris!A1001</f>
        <v/>
      </c>
      <c r="B994" s="167" t="str">
        <f>VLOOKUP(A994,Totaal!A:P,16,FALSE)</f>
        <v/>
      </c>
      <c r="C994" s="164" t="str">
        <f>OutputOsiris!B1001</f>
        <v/>
      </c>
    </row>
    <row r="995" spans="1:3" s="155" customFormat="1" x14ac:dyDescent="0.2">
      <c r="A995" s="164" t="str">
        <f>OutputOsiris!A1002</f>
        <v/>
      </c>
      <c r="B995" s="167" t="str">
        <f>VLOOKUP(A995,Totaal!A:P,16,FALSE)</f>
        <v/>
      </c>
      <c r="C995" s="164" t="str">
        <f>OutputOsiris!B1002</f>
        <v/>
      </c>
    </row>
    <row r="996" spans="1:3" s="155" customFormat="1" x14ac:dyDescent="0.2">
      <c r="A996" s="164" t="str">
        <f>OutputOsiris!A1003</f>
        <v/>
      </c>
      <c r="B996" s="167" t="str">
        <f>VLOOKUP(A996,Totaal!A:P,16,FALSE)</f>
        <v/>
      </c>
      <c r="C996" s="164" t="str">
        <f>OutputOsiris!B1003</f>
        <v/>
      </c>
    </row>
    <row r="997" spans="1:3" s="155" customFormat="1" x14ac:dyDescent="0.2">
      <c r="A997" s="164" t="str">
        <f>OutputOsiris!A1004</f>
        <v/>
      </c>
      <c r="B997" s="167" t="str">
        <f>VLOOKUP(A997,Totaal!A:P,16,FALSE)</f>
        <v/>
      </c>
      <c r="C997" s="164" t="str">
        <f>OutputOsiris!B1004</f>
        <v/>
      </c>
    </row>
    <row r="998" spans="1:3" s="155" customFormat="1" x14ac:dyDescent="0.2">
      <c r="A998" s="164" t="str">
        <f>OutputOsiris!A1005</f>
        <v/>
      </c>
      <c r="B998" s="167" t="str">
        <f>VLOOKUP(A998,Totaal!A:P,16,FALSE)</f>
        <v/>
      </c>
      <c r="C998" s="164" t="str">
        <f>OutputOsiris!B1005</f>
        <v/>
      </c>
    </row>
    <row r="999" spans="1:3" s="155" customFormat="1" x14ac:dyDescent="0.2">
      <c r="A999" s="164" t="str">
        <f>OutputOsiris!A1006</f>
        <v/>
      </c>
      <c r="B999" s="167" t="str">
        <f>VLOOKUP(A999,Totaal!A:P,16,FALSE)</f>
        <v/>
      </c>
      <c r="C999" s="164" t="str">
        <f>OutputOsiris!B1006</f>
        <v/>
      </c>
    </row>
    <row r="1000" spans="1:3" s="155" customFormat="1" x14ac:dyDescent="0.2">
      <c r="A1000" s="164" t="str">
        <f>OutputOsiris!A1007</f>
        <v/>
      </c>
      <c r="B1000" s="167" t="str">
        <f>VLOOKUP(A1000,Totaal!A:P,16,FALSE)</f>
        <v/>
      </c>
      <c r="C1000" s="164" t="str">
        <f>OutputOsiris!B1007</f>
        <v/>
      </c>
    </row>
    <row r="1001" spans="1:3" s="155" customFormat="1" x14ac:dyDescent="0.2">
      <c r="A1001" s="164" t="str">
        <f>OutputOsiris!A1008</f>
        <v/>
      </c>
      <c r="B1001" s="167" t="str">
        <f>VLOOKUP(A1001,Totaal!A:P,16,FALSE)</f>
        <v/>
      </c>
      <c r="C1001" s="164" t="str">
        <f>OutputOsiris!B1008</f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KandidatenOsiris</vt:lpstr>
      <vt:lpstr>KandidatenOsirisDocent</vt:lpstr>
      <vt:lpstr>InputToets</vt:lpstr>
      <vt:lpstr>Opdracht</vt:lpstr>
      <vt:lpstr>Totaal</vt:lpstr>
      <vt:lpstr>Klad</vt:lpstr>
      <vt:lpstr>OutputOsiris</vt:lpstr>
      <vt:lpstr>OutputDocentmodule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Klaassen, R.A. (Robert)</dc:creator>
  <cp:lastModifiedBy>Microsoft Office User</cp:lastModifiedBy>
  <cp:lastPrinted>2014-05-14T13:28:02Z</cp:lastPrinted>
  <dcterms:created xsi:type="dcterms:W3CDTF">2013-10-03T12:54:56Z</dcterms:created>
  <dcterms:modified xsi:type="dcterms:W3CDTF">2020-02-06T13:47:50Z</dcterms:modified>
  <cp:contentStatus/>
</cp:coreProperties>
</file>